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AquestLlibreDeTreball" defaultThemeVersion="124226"/>
  <mc:AlternateContent xmlns:mc="http://schemas.openxmlformats.org/markup-compatibility/2006">
    <mc:Choice Requires="x15">
      <x15ac:absPath xmlns:x15ac="http://schemas.microsoft.com/office/spreadsheetml/2010/11/ac" url="T:\treball\FINANCES\ATENEA_ECOFIN\procediments\documents_xls\"/>
    </mc:Choice>
  </mc:AlternateContent>
  <bookViews>
    <workbookView xWindow="240" yWindow="420" windowWidth="18060" windowHeight="12300" tabRatio="973"/>
  </bookViews>
  <sheets>
    <sheet name="1JULIOL2016" sheetId="3" r:id="rId1"/>
    <sheet name="treball" sheetId="35" state="hidden" r:id="rId2"/>
    <sheet name="gener G" sheetId="10" state="hidden" r:id="rId3"/>
    <sheet name="juliol15 0 i C" sheetId="57" state="hidden" r:id="rId4"/>
    <sheet name="gener 0 i c" sheetId="9" state="hidden" r:id="rId5"/>
    <sheet name="gener 15 G" sheetId="33" state="hidden" r:id="rId6"/>
    <sheet name="gener 15 0 i C" sheetId="36" state="hidden" r:id="rId7"/>
    <sheet name="febrer 15 G" sheetId="37" state="hidden" r:id="rId8"/>
    <sheet name="febrer 15 0 i C" sheetId="34" state="hidden" r:id="rId9"/>
    <sheet name="març 15 G" sheetId="38" state="hidden" r:id="rId10"/>
    <sheet name="març 15 0 i C" sheetId="39" state="hidden" r:id="rId11"/>
    <sheet name="abril 15 G" sheetId="42" state="hidden" r:id="rId12"/>
    <sheet name="abril 15 0 i C" sheetId="41" state="hidden" r:id="rId13"/>
    <sheet name="maig-15G" sheetId="46" state="hidden" r:id="rId14"/>
    <sheet name="maig-15 0 i C" sheetId="47" state="hidden" r:id="rId15"/>
    <sheet name="juny15G" sheetId="49" state="hidden" r:id="rId16"/>
    <sheet name="juny15 0 i C" sheetId="50" state="hidden" r:id="rId17"/>
    <sheet name="juliol15 G" sheetId="56" state="hidden" r:id="rId18"/>
    <sheet name="agost15 0 i C" sheetId="59" state="hidden" r:id="rId19"/>
    <sheet name="agost15G" sheetId="58" state="hidden" r:id="rId20"/>
    <sheet name="febrer G" sheetId="51" state="hidden" r:id="rId21"/>
    <sheet name="febrer 0 i C" sheetId="52" state="hidden" r:id="rId22"/>
    <sheet name="març G" sheetId="14" state="hidden" r:id="rId23"/>
    <sheet name="març 0 i c" sheetId="13" state="hidden" r:id="rId24"/>
    <sheet name="abril G" sheetId="15" state="hidden" r:id="rId25"/>
    <sheet name="abril 0 i c" sheetId="16" state="hidden" r:id="rId26"/>
    <sheet name="maig G" sheetId="18" state="hidden" r:id="rId27"/>
    <sheet name="maig 0 i c" sheetId="17" state="hidden" r:id="rId28"/>
    <sheet name="juny G" sheetId="20" state="hidden" r:id="rId29"/>
    <sheet name="juny 0 i c" sheetId="19" state="hidden" r:id="rId30"/>
    <sheet name="juliol 0 i c" sheetId="22" state="hidden" r:id="rId31"/>
    <sheet name="juliol G" sheetId="21" state="hidden" r:id="rId32"/>
    <sheet name="agost 0 i C" sheetId="24" state="hidden" r:id="rId33"/>
    <sheet name="agost G" sheetId="23" state="hidden" r:id="rId34"/>
    <sheet name="setembre 0 i C" sheetId="26" state="hidden" r:id="rId35"/>
    <sheet name="setembre G" sheetId="25" state="hidden" r:id="rId36"/>
    <sheet name="octubre 0 i C" sheetId="28" state="hidden" r:id="rId37"/>
    <sheet name="octubre G" sheetId="27" state="hidden" r:id="rId38"/>
    <sheet name="novembre G" sheetId="29" state="hidden" r:id="rId39"/>
    <sheet name="novembre 0 i C" sheetId="30" state="hidden" r:id="rId40"/>
    <sheet name="desembre 0 i C" sheetId="32" state="hidden" r:id="rId41"/>
    <sheet name="desembre G" sheetId="31" state="hidden" r:id="rId42"/>
    <sheet name="sept15 0 i C" sheetId="61" state="hidden" r:id="rId43"/>
    <sheet name="sept15G" sheetId="60" state="hidden" r:id="rId44"/>
    <sheet name="oct15 0 i C" sheetId="63" state="hidden" r:id="rId45"/>
    <sheet name="oct15G" sheetId="64" state="hidden" r:id="rId46"/>
    <sheet name="nov15 0 i C" sheetId="66" state="hidden" r:id="rId47"/>
    <sheet name="nov15G" sheetId="67" state="hidden" r:id="rId48"/>
    <sheet name="des15 0 i C" sheetId="70" state="hidden" r:id="rId49"/>
    <sheet name="gener16 0 i C" sheetId="71" state="hidden" r:id="rId50"/>
    <sheet name="gener16G" sheetId="72" state="hidden" r:id="rId51"/>
    <sheet name="febrer16 0 i C" sheetId="73" state="hidden" r:id="rId52"/>
    <sheet name="febrer16 G" sheetId="74" state="hidden" r:id="rId53"/>
    <sheet name="març16 0 i C" sheetId="77" state="hidden" r:id="rId54"/>
    <sheet name="març16g" sheetId="76" state="hidden" r:id="rId55"/>
    <sheet name="abril16 0 i C" sheetId="78" state="hidden" r:id="rId56"/>
    <sheet name="abril16 G" sheetId="79" state="hidden" r:id="rId57"/>
    <sheet name="maig16G" sheetId="80" state="hidden" r:id="rId58"/>
    <sheet name="maig16 0 i C" sheetId="81" state="hidden" r:id="rId59"/>
    <sheet name="juny2016 G" sheetId="89" state="hidden" r:id="rId60"/>
    <sheet name="des15G" sheetId="69" state="hidden" r:id="rId61"/>
    <sheet name="juny2016 0 i C" sheetId="91" state="hidden" r:id="rId62"/>
  </sheets>
  <definedNames>
    <definedName name="_xlnm.Print_Area" localSheetId="0">'1JULIOL2016'!$A$1:$L$287</definedName>
  </definedNames>
  <calcPr calcId="152511"/>
</workbook>
</file>

<file path=xl/calcChain.xml><?xml version="1.0" encoding="utf-8"?>
<calcChain xmlns="http://schemas.openxmlformats.org/spreadsheetml/2006/main">
  <c r="G571" i="3" l="1"/>
  <c r="G517" i="3"/>
  <c r="G518" i="3"/>
  <c r="G536" i="3"/>
  <c r="G438" i="3"/>
  <c r="G499" i="3"/>
  <c r="G396" i="3"/>
  <c r="G344" i="3"/>
  <c r="G346" i="3"/>
  <c r="G348" i="3"/>
  <c r="G360" i="3"/>
  <c r="G361" i="3"/>
  <c r="G314" i="3"/>
  <c r="G301" i="3" l="1"/>
  <c r="G108" i="3"/>
  <c r="G109" i="3"/>
  <c r="G110" i="3"/>
  <c r="G111" i="3"/>
  <c r="G113" i="3"/>
  <c r="G114" i="3"/>
  <c r="G115" i="3"/>
  <c r="G116" i="3"/>
  <c r="G129" i="3"/>
  <c r="G142" i="3"/>
  <c r="G143" i="3"/>
  <c r="G144" i="3"/>
  <c r="G158" i="3"/>
  <c r="G189" i="3"/>
  <c r="G201" i="3"/>
  <c r="G205" i="3"/>
  <c r="G97" i="3"/>
  <c r="G86" i="3"/>
  <c r="G85" i="3"/>
  <c r="G84" i="3"/>
  <c r="G83" i="3"/>
  <c r="G82" i="3"/>
  <c r="G80" i="3"/>
  <c r="G79" i="3"/>
  <c r="G78" i="3"/>
  <c r="G74" i="3"/>
  <c r="G575" i="3" s="1"/>
  <c r="L6" i="3" l="1"/>
  <c r="J6" i="3"/>
  <c r="H6" i="3"/>
  <c r="D6" i="3"/>
  <c r="T32" i="10" l="1"/>
  <c r="U32" i="10"/>
  <c r="I6" i="89"/>
  <c r="I5" i="89"/>
  <c r="I4" i="89"/>
  <c r="I3" i="89"/>
  <c r="I75" i="89" s="1"/>
  <c r="I2" i="89"/>
  <c r="K3" i="91" l="1"/>
  <c r="K4" i="91"/>
  <c r="K1927" i="91" s="1"/>
  <c r="K5" i="91"/>
  <c r="K6" i="91"/>
  <c r="K7" i="91"/>
  <c r="K8" i="91"/>
  <c r="K9" i="91"/>
  <c r="K10" i="91"/>
  <c r="K11" i="91"/>
  <c r="K12" i="91"/>
  <c r="K13" i="91"/>
  <c r="K14" i="91"/>
  <c r="K15" i="91"/>
  <c r="K16" i="91"/>
  <c r="K17" i="91"/>
  <c r="K18" i="91"/>
  <c r="K19" i="91"/>
  <c r="K20" i="91"/>
  <c r="K21" i="91"/>
  <c r="K22" i="91"/>
  <c r="K23" i="91"/>
  <c r="K24" i="91"/>
  <c r="K25" i="91"/>
  <c r="K26" i="91"/>
  <c r="K27" i="91"/>
  <c r="K28" i="91"/>
  <c r="K29" i="91"/>
  <c r="K30" i="91"/>
  <c r="K31" i="91"/>
  <c r="K32" i="91"/>
  <c r="K33" i="91"/>
  <c r="K34" i="91"/>
  <c r="K35" i="91"/>
  <c r="K36" i="91"/>
  <c r="K37" i="91"/>
  <c r="K38" i="91"/>
  <c r="K39" i="91"/>
  <c r="K40" i="91"/>
  <c r="K41" i="91"/>
  <c r="K42" i="91"/>
  <c r="K43" i="91"/>
  <c r="K44" i="91"/>
  <c r="K45" i="91"/>
  <c r="K46" i="91"/>
  <c r="K47" i="91"/>
  <c r="K48" i="91"/>
  <c r="K49" i="91"/>
  <c r="K50" i="91"/>
  <c r="K51" i="91"/>
  <c r="K52" i="91"/>
  <c r="K53" i="91"/>
  <c r="K54" i="91"/>
  <c r="K55" i="91"/>
  <c r="K56" i="91"/>
  <c r="K57" i="91"/>
  <c r="K58" i="91"/>
  <c r="K59" i="91"/>
  <c r="K60" i="91"/>
  <c r="K61" i="91"/>
  <c r="K62" i="91"/>
  <c r="K63" i="91"/>
  <c r="K64" i="91"/>
  <c r="K65" i="91"/>
  <c r="K66" i="91"/>
  <c r="K67" i="91"/>
  <c r="K68" i="91"/>
  <c r="K69" i="91"/>
  <c r="K70" i="91"/>
  <c r="K71" i="91"/>
  <c r="K72" i="91"/>
  <c r="K73" i="91"/>
  <c r="K74" i="91"/>
  <c r="K75" i="91"/>
  <c r="K76" i="91"/>
  <c r="K77" i="91"/>
  <c r="K78" i="91"/>
  <c r="K79" i="91"/>
  <c r="K80" i="91"/>
  <c r="K81" i="91"/>
  <c r="K82" i="91"/>
  <c r="K83" i="91"/>
  <c r="K84" i="91"/>
  <c r="K85" i="91"/>
  <c r="K86" i="91"/>
  <c r="K87" i="91"/>
  <c r="K88" i="91"/>
  <c r="K89" i="91"/>
  <c r="K90" i="91"/>
  <c r="K91" i="91"/>
  <c r="K92" i="91"/>
  <c r="K93" i="91"/>
  <c r="K94" i="91"/>
  <c r="K95" i="91"/>
  <c r="K96" i="91"/>
  <c r="K97" i="91"/>
  <c r="K98" i="91"/>
  <c r="K99" i="91"/>
  <c r="K100" i="91"/>
  <c r="K101" i="91"/>
  <c r="K102" i="91"/>
  <c r="K103" i="91"/>
  <c r="K104" i="91"/>
  <c r="K105" i="91"/>
  <c r="K106" i="91"/>
  <c r="K107" i="91"/>
  <c r="K108" i="91"/>
  <c r="K109" i="91"/>
  <c r="K110" i="91"/>
  <c r="K111" i="91"/>
  <c r="K112" i="91"/>
  <c r="K113" i="91"/>
  <c r="K114" i="91"/>
  <c r="K115" i="91"/>
  <c r="K116" i="91"/>
  <c r="K117" i="91"/>
  <c r="K118" i="91"/>
  <c r="K119" i="91"/>
  <c r="K120" i="91"/>
  <c r="K121" i="91"/>
  <c r="K122" i="91"/>
  <c r="K123" i="91"/>
  <c r="K124" i="91"/>
  <c r="K125" i="91"/>
  <c r="K126" i="91"/>
  <c r="K127" i="91"/>
  <c r="K128" i="91"/>
  <c r="K129" i="91"/>
  <c r="K130" i="91"/>
  <c r="K131" i="91"/>
  <c r="K132" i="91"/>
  <c r="K133" i="91"/>
  <c r="K134" i="91"/>
  <c r="K135" i="91"/>
  <c r="K136" i="91"/>
  <c r="K137" i="91"/>
  <c r="K138" i="91"/>
  <c r="K139" i="91"/>
  <c r="K140" i="91"/>
  <c r="K141" i="91"/>
  <c r="K142" i="91"/>
  <c r="K143" i="91"/>
  <c r="K144" i="91"/>
  <c r="K145" i="91"/>
  <c r="K146" i="91"/>
  <c r="K147" i="91"/>
  <c r="K148" i="91"/>
  <c r="K149" i="91"/>
  <c r="K150" i="91"/>
  <c r="K151" i="91"/>
  <c r="K152" i="91"/>
  <c r="K153" i="91"/>
  <c r="K154" i="91"/>
  <c r="K155" i="91"/>
  <c r="K156" i="91"/>
  <c r="K157" i="91"/>
  <c r="K158" i="91"/>
  <c r="K159" i="91"/>
  <c r="K160" i="91"/>
  <c r="K161" i="91"/>
  <c r="K162" i="91"/>
  <c r="K163" i="91"/>
  <c r="K164" i="91"/>
  <c r="K165" i="91"/>
  <c r="K166" i="91"/>
  <c r="K167" i="91"/>
  <c r="K168" i="91"/>
  <c r="K169" i="91"/>
  <c r="K170" i="91"/>
  <c r="K171" i="91"/>
  <c r="K172" i="91"/>
  <c r="K173" i="91"/>
  <c r="K174" i="91"/>
  <c r="K175" i="91"/>
  <c r="K176" i="91"/>
  <c r="K177" i="91"/>
  <c r="K178" i="91"/>
  <c r="K179" i="91"/>
  <c r="K180" i="91"/>
  <c r="K181" i="91"/>
  <c r="K182" i="91"/>
  <c r="K183" i="91"/>
  <c r="K184" i="91"/>
  <c r="K185" i="91"/>
  <c r="K186" i="91"/>
  <c r="K187" i="91"/>
  <c r="K188" i="91"/>
  <c r="K189" i="91"/>
  <c r="K190" i="91"/>
  <c r="K191" i="91"/>
  <c r="K192" i="91"/>
  <c r="K193" i="91"/>
  <c r="K194" i="91"/>
  <c r="K195" i="91"/>
  <c r="K196" i="91"/>
  <c r="K197" i="91"/>
  <c r="K198" i="91"/>
  <c r="K199" i="91"/>
  <c r="K200" i="91"/>
  <c r="K201" i="91"/>
  <c r="K202" i="91"/>
  <c r="K203" i="91"/>
  <c r="K204" i="91"/>
  <c r="K205" i="91"/>
  <c r="K206" i="91"/>
  <c r="K207" i="91"/>
  <c r="K208" i="91"/>
  <c r="K209" i="91"/>
  <c r="K210" i="91"/>
  <c r="K211" i="91"/>
  <c r="K212" i="91"/>
  <c r="K213" i="91"/>
  <c r="K214" i="91"/>
  <c r="K215" i="91"/>
  <c r="K216" i="91"/>
  <c r="K217" i="91"/>
  <c r="K218" i="91"/>
  <c r="K219" i="91"/>
  <c r="K220" i="91"/>
  <c r="K221" i="91"/>
  <c r="K222" i="91"/>
  <c r="K223" i="91"/>
  <c r="K224" i="91"/>
  <c r="K225" i="91"/>
  <c r="K226" i="91"/>
  <c r="K227" i="91"/>
  <c r="K228" i="91"/>
  <c r="K229" i="91"/>
  <c r="K230" i="91"/>
  <c r="K231" i="91"/>
  <c r="K232" i="91"/>
  <c r="K233" i="91"/>
  <c r="K234" i="91"/>
  <c r="K235" i="91"/>
  <c r="K236" i="91"/>
  <c r="K237" i="91"/>
  <c r="K238" i="91"/>
  <c r="K239" i="91"/>
  <c r="K240" i="91"/>
  <c r="K241" i="91"/>
  <c r="K242" i="91"/>
  <c r="K243" i="91"/>
  <c r="K244" i="91"/>
  <c r="K245" i="91"/>
  <c r="K246" i="91"/>
  <c r="K247" i="91"/>
  <c r="K248" i="91"/>
  <c r="K249" i="91"/>
  <c r="K250" i="91"/>
  <c r="K251" i="91"/>
  <c r="K252" i="91"/>
  <c r="K253" i="91"/>
  <c r="K254" i="91"/>
  <c r="K255" i="91"/>
  <c r="K256" i="91"/>
  <c r="K257" i="91"/>
  <c r="K258" i="91"/>
  <c r="K259" i="91"/>
  <c r="K260" i="91"/>
  <c r="K261" i="91"/>
  <c r="K262" i="91"/>
  <c r="K263" i="91"/>
  <c r="K264" i="91"/>
  <c r="K265" i="91"/>
  <c r="K266" i="91"/>
  <c r="K267" i="91"/>
  <c r="K268" i="91"/>
  <c r="K269" i="91"/>
  <c r="K270" i="91"/>
  <c r="K271" i="91"/>
  <c r="K272" i="91"/>
  <c r="K273" i="91"/>
  <c r="K274" i="91"/>
  <c r="K275" i="91"/>
  <c r="K276" i="91"/>
  <c r="K277" i="91"/>
  <c r="K278" i="91"/>
  <c r="K279" i="91"/>
  <c r="K280" i="91"/>
  <c r="K281" i="91"/>
  <c r="K282" i="91"/>
  <c r="K283" i="91"/>
  <c r="K284" i="91"/>
  <c r="K285" i="91"/>
  <c r="K286" i="91"/>
  <c r="K287" i="91"/>
  <c r="K288" i="91"/>
  <c r="K289" i="91"/>
  <c r="K290" i="91"/>
  <c r="K291" i="91"/>
  <c r="K292" i="91"/>
  <c r="K293" i="91"/>
  <c r="K294" i="91"/>
  <c r="K295" i="91"/>
  <c r="K296" i="91"/>
  <c r="K297" i="91"/>
  <c r="K298" i="91"/>
  <c r="K299" i="91"/>
  <c r="K300" i="91"/>
  <c r="K301" i="91"/>
  <c r="K302" i="91"/>
  <c r="K303" i="91"/>
  <c r="K304" i="91"/>
  <c r="K305" i="91"/>
  <c r="K306" i="91"/>
  <c r="K307" i="91"/>
  <c r="K308" i="91"/>
  <c r="K309" i="91"/>
  <c r="K310" i="91"/>
  <c r="K311" i="91"/>
  <c r="K312" i="91"/>
  <c r="K313" i="91"/>
  <c r="K314" i="91"/>
  <c r="K315" i="91"/>
  <c r="K316" i="91"/>
  <c r="K317" i="91"/>
  <c r="K318" i="91"/>
  <c r="K319" i="91"/>
  <c r="K320" i="91"/>
  <c r="K321" i="91"/>
  <c r="K322" i="91"/>
  <c r="K323" i="91"/>
  <c r="K324" i="91"/>
  <c r="K325" i="91"/>
  <c r="K326" i="91"/>
  <c r="K327" i="91"/>
  <c r="K328" i="91"/>
  <c r="K329" i="91"/>
  <c r="K330" i="91"/>
  <c r="K331" i="91"/>
  <c r="K332" i="91"/>
  <c r="K333" i="91"/>
  <c r="K334" i="91"/>
  <c r="K335" i="91"/>
  <c r="K336" i="91"/>
  <c r="K337" i="91"/>
  <c r="K338" i="91"/>
  <c r="K339" i="91"/>
  <c r="K340" i="91"/>
  <c r="K341" i="91"/>
  <c r="K342" i="91"/>
  <c r="K343" i="91"/>
  <c r="K344" i="91"/>
  <c r="K345" i="91"/>
  <c r="K346" i="91"/>
  <c r="K347" i="91"/>
  <c r="K348" i="91"/>
  <c r="K349" i="91"/>
  <c r="K350" i="91"/>
  <c r="K351" i="91"/>
  <c r="K352" i="91"/>
  <c r="K353" i="91"/>
  <c r="K354" i="91"/>
  <c r="K355" i="91"/>
  <c r="K356" i="91"/>
  <c r="K357" i="91"/>
  <c r="K358" i="91"/>
  <c r="K359" i="91"/>
  <c r="K360" i="91"/>
  <c r="K361" i="91"/>
  <c r="K362" i="91"/>
  <c r="K363" i="91"/>
  <c r="K364" i="91"/>
  <c r="K365" i="91"/>
  <c r="K366" i="91"/>
  <c r="K367" i="91"/>
  <c r="K368" i="91"/>
  <c r="K369" i="91"/>
  <c r="K370" i="91"/>
  <c r="K371" i="91"/>
  <c r="K372" i="91"/>
  <c r="K373" i="91"/>
  <c r="K374" i="91"/>
  <c r="K375" i="91"/>
  <c r="K376" i="91"/>
  <c r="K377" i="91"/>
  <c r="K378" i="91"/>
  <c r="K379" i="91"/>
  <c r="K380" i="91"/>
  <c r="K381" i="91"/>
  <c r="K382" i="91"/>
  <c r="K383" i="91"/>
  <c r="K384" i="91"/>
  <c r="K385" i="91"/>
  <c r="K386" i="91"/>
  <c r="K387" i="91"/>
  <c r="K388" i="91"/>
  <c r="K389" i="91"/>
  <c r="K390" i="91"/>
  <c r="K391" i="91"/>
  <c r="K392" i="91"/>
  <c r="K393" i="91"/>
  <c r="K394" i="91"/>
  <c r="K395" i="91"/>
  <c r="K396" i="91"/>
  <c r="K397" i="91"/>
  <c r="K398" i="91"/>
  <c r="K399" i="91"/>
  <c r="K400" i="91"/>
  <c r="K401" i="91"/>
  <c r="K402" i="91"/>
  <c r="K403" i="91"/>
  <c r="K404" i="91"/>
  <c r="K405" i="91"/>
  <c r="K406" i="91"/>
  <c r="K407" i="91"/>
  <c r="K408" i="91"/>
  <c r="K409" i="91"/>
  <c r="K410" i="91"/>
  <c r="K411" i="91"/>
  <c r="K412" i="91"/>
  <c r="K413" i="91"/>
  <c r="K414" i="91"/>
  <c r="K415" i="91"/>
  <c r="K416" i="91"/>
  <c r="K417" i="91"/>
  <c r="K418" i="91"/>
  <c r="K419" i="91"/>
  <c r="K420" i="91"/>
  <c r="K421" i="91"/>
  <c r="K422" i="91"/>
  <c r="K423" i="91"/>
  <c r="K424" i="91"/>
  <c r="K425" i="91"/>
  <c r="K426" i="91"/>
  <c r="K427" i="91"/>
  <c r="K428" i="91"/>
  <c r="K429" i="91"/>
  <c r="K430" i="91"/>
  <c r="K431" i="91"/>
  <c r="K432" i="91"/>
  <c r="K433" i="91"/>
  <c r="K434" i="91"/>
  <c r="K435" i="91"/>
  <c r="K436" i="91"/>
  <c r="K437" i="91"/>
  <c r="K438" i="91"/>
  <c r="K439" i="91"/>
  <c r="K440" i="91"/>
  <c r="K441" i="91"/>
  <c r="K442" i="91"/>
  <c r="K443" i="91"/>
  <c r="K444" i="91"/>
  <c r="K445" i="91"/>
  <c r="K446" i="91"/>
  <c r="K447" i="91"/>
  <c r="K448" i="91"/>
  <c r="K449" i="91"/>
  <c r="K450" i="91"/>
  <c r="K451" i="91"/>
  <c r="K452" i="91"/>
  <c r="K453" i="91"/>
  <c r="K454" i="91"/>
  <c r="K455" i="91"/>
  <c r="K456" i="91"/>
  <c r="K457" i="91"/>
  <c r="K458" i="91"/>
  <c r="K459" i="91"/>
  <c r="K460" i="91"/>
  <c r="K461" i="91"/>
  <c r="K462" i="91"/>
  <c r="K463" i="91"/>
  <c r="K464" i="91"/>
  <c r="K465" i="91"/>
  <c r="K466" i="91"/>
  <c r="K467" i="91"/>
  <c r="K468" i="91"/>
  <c r="K469" i="91"/>
  <c r="K470" i="91"/>
  <c r="K471" i="91"/>
  <c r="K472" i="91"/>
  <c r="K473" i="91"/>
  <c r="K474" i="91"/>
  <c r="K475" i="91"/>
  <c r="K476" i="91"/>
  <c r="K477" i="91"/>
  <c r="K478" i="91"/>
  <c r="K479" i="91"/>
  <c r="K480" i="91"/>
  <c r="K481" i="91"/>
  <c r="K482" i="91"/>
  <c r="K483" i="91"/>
  <c r="K484" i="91"/>
  <c r="K485" i="91"/>
  <c r="K486" i="91"/>
  <c r="K487" i="91"/>
  <c r="K488" i="91"/>
  <c r="K489" i="91"/>
  <c r="K490" i="91"/>
  <c r="K491" i="91"/>
  <c r="K492" i="91"/>
  <c r="K493" i="91"/>
  <c r="K494" i="91"/>
  <c r="K495" i="91"/>
  <c r="K496" i="91"/>
  <c r="K497" i="91"/>
  <c r="K498" i="91"/>
  <c r="K499" i="91"/>
  <c r="K500" i="91"/>
  <c r="K501" i="91"/>
  <c r="K502" i="91"/>
  <c r="K503" i="91"/>
  <c r="K504" i="91"/>
  <c r="K505" i="91"/>
  <c r="K506" i="91"/>
  <c r="K507" i="91"/>
  <c r="K508" i="91"/>
  <c r="K509" i="91"/>
  <c r="K510" i="91"/>
  <c r="K511" i="91"/>
  <c r="K512" i="91"/>
  <c r="K513" i="91"/>
  <c r="K514" i="91"/>
  <c r="K515" i="91"/>
  <c r="K516" i="91"/>
  <c r="K517" i="91"/>
  <c r="K518" i="91"/>
  <c r="K519" i="91"/>
  <c r="K520" i="91"/>
  <c r="K521" i="91"/>
  <c r="K522" i="91"/>
  <c r="K523" i="91"/>
  <c r="K524" i="91"/>
  <c r="K525" i="91"/>
  <c r="K526" i="91"/>
  <c r="K527" i="91"/>
  <c r="K528" i="91"/>
  <c r="K529" i="91"/>
  <c r="K530" i="91"/>
  <c r="K531" i="91"/>
  <c r="K532" i="91"/>
  <c r="K533" i="91"/>
  <c r="K534" i="91"/>
  <c r="K535" i="91"/>
  <c r="K536" i="91"/>
  <c r="K537" i="91"/>
  <c r="K538" i="91"/>
  <c r="K539" i="91"/>
  <c r="K540" i="91"/>
  <c r="K541" i="91"/>
  <c r="K542" i="91"/>
  <c r="K543" i="91"/>
  <c r="K544" i="91"/>
  <c r="K545" i="91"/>
  <c r="K546" i="91"/>
  <c r="K547" i="91"/>
  <c r="K548" i="91"/>
  <c r="K549" i="91"/>
  <c r="K550" i="91"/>
  <c r="K551" i="91"/>
  <c r="K552" i="91"/>
  <c r="K553" i="91"/>
  <c r="K554" i="91"/>
  <c r="K555" i="91"/>
  <c r="K556" i="91"/>
  <c r="K557" i="91"/>
  <c r="K558" i="91"/>
  <c r="K559" i="91"/>
  <c r="K560" i="91"/>
  <c r="K561" i="91"/>
  <c r="K562" i="91"/>
  <c r="K563" i="91"/>
  <c r="K564" i="91"/>
  <c r="K565" i="91"/>
  <c r="K566" i="91"/>
  <c r="K567" i="91"/>
  <c r="K568" i="91"/>
  <c r="K569" i="91"/>
  <c r="K570" i="91"/>
  <c r="K571" i="91"/>
  <c r="K572" i="91"/>
  <c r="K573" i="91"/>
  <c r="K574" i="91"/>
  <c r="K575" i="91"/>
  <c r="K576" i="91"/>
  <c r="K577" i="91"/>
  <c r="K578" i="91"/>
  <c r="K579" i="91"/>
  <c r="K580" i="91"/>
  <c r="K581" i="91"/>
  <c r="K582" i="91"/>
  <c r="K583" i="91"/>
  <c r="K584" i="91"/>
  <c r="K585" i="91"/>
  <c r="K586" i="91"/>
  <c r="K587" i="91"/>
  <c r="K588" i="91"/>
  <c r="K589" i="91"/>
  <c r="K590" i="91"/>
  <c r="K591" i="91"/>
  <c r="K592" i="91"/>
  <c r="K593" i="91"/>
  <c r="K594" i="91"/>
  <c r="K595" i="91"/>
  <c r="K596" i="91"/>
  <c r="K597" i="91"/>
  <c r="K598" i="91"/>
  <c r="K599" i="91"/>
  <c r="K600" i="91"/>
  <c r="K601" i="91"/>
  <c r="K602" i="91"/>
  <c r="K603" i="91"/>
  <c r="K604" i="91"/>
  <c r="K605" i="91"/>
  <c r="K606" i="91"/>
  <c r="K607" i="91"/>
  <c r="K608" i="91"/>
  <c r="K609" i="91"/>
  <c r="K610" i="91"/>
  <c r="K611" i="91"/>
  <c r="K612" i="91"/>
  <c r="K613" i="91"/>
  <c r="K614" i="91"/>
  <c r="K615" i="91"/>
  <c r="K616" i="91"/>
  <c r="K617" i="91"/>
  <c r="K618" i="91"/>
  <c r="K619" i="91"/>
  <c r="K620" i="91"/>
  <c r="K621" i="91"/>
  <c r="K622" i="91"/>
  <c r="K623" i="91"/>
  <c r="K624" i="91"/>
  <c r="K625" i="91"/>
  <c r="K626" i="91"/>
  <c r="K627" i="91"/>
  <c r="K628" i="91"/>
  <c r="K629" i="91"/>
  <c r="K630" i="91"/>
  <c r="K631" i="91"/>
  <c r="K632" i="91"/>
  <c r="K633" i="91"/>
  <c r="K634" i="91"/>
  <c r="K635" i="91"/>
  <c r="K636" i="91"/>
  <c r="K637" i="91"/>
  <c r="K638" i="91"/>
  <c r="K639" i="91"/>
  <c r="K640" i="91"/>
  <c r="K641" i="91"/>
  <c r="K642" i="91"/>
  <c r="K643" i="91"/>
  <c r="K644" i="91"/>
  <c r="K645" i="91"/>
  <c r="K646" i="91"/>
  <c r="K647" i="91"/>
  <c r="K648" i="91"/>
  <c r="K649" i="91"/>
  <c r="K650" i="91"/>
  <c r="K651" i="91"/>
  <c r="K652" i="91"/>
  <c r="K653" i="91"/>
  <c r="K654" i="91"/>
  <c r="K655" i="91"/>
  <c r="K656" i="91"/>
  <c r="K657" i="91"/>
  <c r="K658" i="91"/>
  <c r="K659" i="91"/>
  <c r="K660" i="91"/>
  <c r="K661" i="91"/>
  <c r="K662" i="91"/>
  <c r="K663" i="91"/>
  <c r="K664" i="91"/>
  <c r="K665" i="91"/>
  <c r="K666" i="91"/>
  <c r="K667" i="91"/>
  <c r="K668" i="91"/>
  <c r="K669" i="91"/>
  <c r="K670" i="91"/>
  <c r="K671" i="91"/>
  <c r="K672" i="91"/>
  <c r="K673" i="91"/>
  <c r="K674" i="91"/>
  <c r="K675" i="91"/>
  <c r="K676" i="91"/>
  <c r="K677" i="91"/>
  <c r="K678" i="91"/>
  <c r="K679" i="91"/>
  <c r="K680" i="91"/>
  <c r="K681" i="91"/>
  <c r="K682" i="91"/>
  <c r="K683" i="91"/>
  <c r="K684" i="91"/>
  <c r="K685" i="91"/>
  <c r="K686" i="91"/>
  <c r="K687" i="91"/>
  <c r="K688" i="91"/>
  <c r="K689" i="91"/>
  <c r="K690" i="91"/>
  <c r="K691" i="91"/>
  <c r="K692" i="91"/>
  <c r="K693" i="91"/>
  <c r="K694" i="91"/>
  <c r="K695" i="91"/>
  <c r="K696" i="91"/>
  <c r="K697" i="91"/>
  <c r="K698" i="91"/>
  <c r="K699" i="91"/>
  <c r="K700" i="91"/>
  <c r="K701" i="91"/>
  <c r="K702" i="91"/>
  <c r="K703" i="91"/>
  <c r="K704" i="91"/>
  <c r="K705" i="91"/>
  <c r="K706" i="91"/>
  <c r="K707" i="91"/>
  <c r="K708" i="91"/>
  <c r="K709" i="91"/>
  <c r="K710" i="91"/>
  <c r="K711" i="91"/>
  <c r="K712" i="91"/>
  <c r="K713" i="91"/>
  <c r="K714" i="91"/>
  <c r="K715" i="91"/>
  <c r="K716" i="91"/>
  <c r="K717" i="91"/>
  <c r="K718" i="91"/>
  <c r="K719" i="91"/>
  <c r="K720" i="91"/>
  <c r="K721" i="91"/>
  <c r="K722" i="91"/>
  <c r="K723" i="91"/>
  <c r="K724" i="91"/>
  <c r="K725" i="91"/>
  <c r="K726" i="91"/>
  <c r="K727" i="91"/>
  <c r="K728" i="91"/>
  <c r="K729" i="91"/>
  <c r="K730" i="91"/>
  <c r="K731" i="91"/>
  <c r="K732" i="91"/>
  <c r="K733" i="91"/>
  <c r="K734" i="91"/>
  <c r="K735" i="91"/>
  <c r="K736" i="91"/>
  <c r="K737" i="91"/>
  <c r="K738" i="91"/>
  <c r="K739" i="91"/>
  <c r="K740" i="91"/>
  <c r="K741" i="91"/>
  <c r="K742" i="91"/>
  <c r="K743" i="91"/>
  <c r="K744" i="91"/>
  <c r="K745" i="91"/>
  <c r="K746" i="91"/>
  <c r="K747" i="91"/>
  <c r="K748" i="91"/>
  <c r="K749" i="91"/>
  <c r="K750" i="91"/>
  <c r="K751" i="91"/>
  <c r="K752" i="91"/>
  <c r="K753" i="91"/>
  <c r="K754" i="91"/>
  <c r="K755" i="91"/>
  <c r="K756" i="91"/>
  <c r="K757" i="91"/>
  <c r="K758" i="91"/>
  <c r="K759" i="91"/>
  <c r="K760" i="91"/>
  <c r="K761" i="91"/>
  <c r="K762" i="91"/>
  <c r="K763" i="91"/>
  <c r="K764" i="91"/>
  <c r="K765" i="91"/>
  <c r="K766" i="91"/>
  <c r="K767" i="91"/>
  <c r="K768" i="91"/>
  <c r="K769" i="91"/>
  <c r="K770" i="91"/>
  <c r="K771" i="91"/>
  <c r="K772" i="91"/>
  <c r="K773" i="91"/>
  <c r="K774" i="91"/>
  <c r="K775" i="91"/>
  <c r="K776" i="91"/>
  <c r="K777" i="91"/>
  <c r="K778" i="91"/>
  <c r="K779" i="91"/>
  <c r="K780" i="91"/>
  <c r="K781" i="91"/>
  <c r="K782" i="91"/>
  <c r="K783" i="91"/>
  <c r="K784" i="91"/>
  <c r="K785" i="91"/>
  <c r="K786" i="91"/>
  <c r="K787" i="91"/>
  <c r="K788" i="91"/>
  <c r="K789" i="91"/>
  <c r="K790" i="91"/>
  <c r="K791" i="91"/>
  <c r="K792" i="91"/>
  <c r="K793" i="91"/>
  <c r="K794" i="91"/>
  <c r="K795" i="91"/>
  <c r="K796" i="91"/>
  <c r="K797" i="91"/>
  <c r="K798" i="91"/>
  <c r="K799" i="91"/>
  <c r="K800" i="91"/>
  <c r="K801" i="91"/>
  <c r="K802" i="91"/>
  <c r="K803" i="91"/>
  <c r="K804" i="91"/>
  <c r="K805" i="91"/>
  <c r="K806" i="91"/>
  <c r="K807" i="91"/>
  <c r="K808" i="91"/>
  <c r="K809" i="91"/>
  <c r="K810" i="91"/>
  <c r="K811" i="91"/>
  <c r="K812" i="91"/>
  <c r="K813" i="91"/>
  <c r="K814" i="91"/>
  <c r="K815" i="91"/>
  <c r="K816" i="91"/>
  <c r="K817" i="91"/>
  <c r="K818" i="91"/>
  <c r="K819" i="91"/>
  <c r="K820" i="91"/>
  <c r="K821" i="91"/>
  <c r="K822" i="91"/>
  <c r="K823" i="91"/>
  <c r="K824" i="91"/>
  <c r="K825" i="91"/>
  <c r="K826" i="91"/>
  <c r="K827" i="91"/>
  <c r="K828" i="91"/>
  <c r="K829" i="91"/>
  <c r="K830" i="91"/>
  <c r="K831" i="91"/>
  <c r="K832" i="91"/>
  <c r="K833" i="91"/>
  <c r="K834" i="91"/>
  <c r="K835" i="91"/>
  <c r="K836" i="91"/>
  <c r="K837" i="91"/>
  <c r="K838" i="91"/>
  <c r="K839" i="91"/>
  <c r="K840" i="91"/>
  <c r="K841" i="91"/>
  <c r="K842" i="91"/>
  <c r="K843" i="91"/>
  <c r="K844" i="91"/>
  <c r="K845" i="91"/>
  <c r="K846" i="91"/>
  <c r="K847" i="91"/>
  <c r="K848" i="91"/>
  <c r="K849" i="91"/>
  <c r="K850" i="91"/>
  <c r="K851" i="91"/>
  <c r="K852" i="91"/>
  <c r="K853" i="91"/>
  <c r="K854" i="91"/>
  <c r="K855" i="91"/>
  <c r="K856" i="91"/>
  <c r="K857" i="91"/>
  <c r="K858" i="91"/>
  <c r="K859" i="91"/>
  <c r="K860" i="91"/>
  <c r="K861" i="91"/>
  <c r="K862" i="91"/>
  <c r="K863" i="91"/>
  <c r="K864" i="91"/>
  <c r="K865" i="91"/>
  <c r="K866" i="91"/>
  <c r="K867" i="91"/>
  <c r="K868" i="91"/>
  <c r="K869" i="91"/>
  <c r="K870" i="91"/>
  <c r="K871" i="91"/>
  <c r="K872" i="91"/>
  <c r="K873" i="91"/>
  <c r="K874" i="91"/>
  <c r="K875" i="91"/>
  <c r="K876" i="91"/>
  <c r="K877" i="91"/>
  <c r="K878" i="91"/>
  <c r="K879" i="91"/>
  <c r="K880" i="91"/>
  <c r="K881" i="91"/>
  <c r="K882" i="91"/>
  <c r="K883" i="91"/>
  <c r="K884" i="91"/>
  <c r="K885" i="91"/>
  <c r="K886" i="91"/>
  <c r="K887" i="91"/>
  <c r="K888" i="91"/>
  <c r="K889" i="91"/>
  <c r="K890" i="91"/>
  <c r="K891" i="91"/>
  <c r="K892" i="91"/>
  <c r="K893" i="91"/>
  <c r="K894" i="91"/>
  <c r="K895" i="91"/>
  <c r="K896" i="91"/>
  <c r="K897" i="91"/>
  <c r="K898" i="91"/>
  <c r="K899" i="91"/>
  <c r="K900" i="91"/>
  <c r="K901" i="91"/>
  <c r="K902" i="91"/>
  <c r="K903" i="91"/>
  <c r="K904" i="91"/>
  <c r="K905" i="91"/>
  <c r="K906" i="91"/>
  <c r="K907" i="91"/>
  <c r="K908" i="91"/>
  <c r="K909" i="91"/>
  <c r="K910" i="91"/>
  <c r="K911" i="91"/>
  <c r="K912" i="91"/>
  <c r="K913" i="91"/>
  <c r="K914" i="91"/>
  <c r="K915" i="91"/>
  <c r="K916" i="91"/>
  <c r="K917" i="91"/>
  <c r="K918" i="91"/>
  <c r="K919" i="91"/>
  <c r="K920" i="91"/>
  <c r="K921" i="91"/>
  <c r="K922" i="91"/>
  <c r="K923" i="91"/>
  <c r="K924" i="91"/>
  <c r="K925" i="91"/>
  <c r="K926" i="91"/>
  <c r="K927" i="91"/>
  <c r="K928" i="91"/>
  <c r="K929" i="91"/>
  <c r="K930" i="91"/>
  <c r="K931" i="91"/>
  <c r="K932" i="91"/>
  <c r="K933" i="91"/>
  <c r="K934" i="91"/>
  <c r="K935" i="91"/>
  <c r="K936" i="91"/>
  <c r="K937" i="91"/>
  <c r="K938" i="91"/>
  <c r="K939" i="91"/>
  <c r="K940" i="91"/>
  <c r="K941" i="91"/>
  <c r="K942" i="91"/>
  <c r="K943" i="91"/>
  <c r="K944" i="91"/>
  <c r="K945" i="91"/>
  <c r="K946" i="91"/>
  <c r="K947" i="91"/>
  <c r="K948" i="91"/>
  <c r="K949" i="91"/>
  <c r="K950" i="91"/>
  <c r="K951" i="91"/>
  <c r="K952" i="91"/>
  <c r="K953" i="91"/>
  <c r="K954" i="91"/>
  <c r="K955" i="91"/>
  <c r="K956" i="91"/>
  <c r="K957" i="91"/>
  <c r="K958" i="91"/>
  <c r="K959" i="91"/>
  <c r="K960" i="91"/>
  <c r="K961" i="91"/>
  <c r="K962" i="91"/>
  <c r="K963" i="91"/>
  <c r="K964" i="91"/>
  <c r="K965" i="91"/>
  <c r="K966" i="91"/>
  <c r="K967" i="91"/>
  <c r="K968" i="91"/>
  <c r="K969" i="91"/>
  <c r="K970" i="91"/>
  <c r="K971" i="91"/>
  <c r="K972" i="91"/>
  <c r="K973" i="91"/>
  <c r="K974" i="91"/>
  <c r="K975" i="91"/>
  <c r="K976" i="91"/>
  <c r="K977" i="91"/>
  <c r="K978" i="91"/>
  <c r="K979" i="91"/>
  <c r="K980" i="91"/>
  <c r="K981" i="91"/>
  <c r="K982" i="91"/>
  <c r="K983" i="91"/>
  <c r="K984" i="91"/>
  <c r="K985" i="91"/>
  <c r="K986" i="91"/>
  <c r="K987" i="91"/>
  <c r="K988" i="91"/>
  <c r="K989" i="91"/>
  <c r="K990" i="91"/>
  <c r="K991" i="91"/>
  <c r="K992" i="91"/>
  <c r="K993" i="91"/>
  <c r="K994" i="91"/>
  <c r="K995" i="91"/>
  <c r="K996" i="91"/>
  <c r="K997" i="91"/>
  <c r="K998" i="91"/>
  <c r="K999" i="91"/>
  <c r="K1000" i="91"/>
  <c r="K1001" i="91"/>
  <c r="K1002" i="91"/>
  <c r="K1003" i="91"/>
  <c r="K1004" i="91"/>
  <c r="K1005" i="91"/>
  <c r="K1006" i="91"/>
  <c r="K1007" i="91"/>
  <c r="K1008" i="91"/>
  <c r="K1009" i="91"/>
  <c r="K1010" i="91"/>
  <c r="K1011" i="91"/>
  <c r="K1012" i="91"/>
  <c r="K1013" i="91"/>
  <c r="K1014" i="91"/>
  <c r="K1015" i="91"/>
  <c r="K1016" i="91"/>
  <c r="K1017" i="91"/>
  <c r="K1018" i="91"/>
  <c r="K1019" i="91"/>
  <c r="K1020" i="91"/>
  <c r="K1021" i="91"/>
  <c r="K1022" i="91"/>
  <c r="K1023" i="91"/>
  <c r="K1024" i="91"/>
  <c r="K1025" i="91"/>
  <c r="K1026" i="91"/>
  <c r="K1027" i="91"/>
  <c r="K1028" i="91"/>
  <c r="K1029" i="91"/>
  <c r="K1030" i="91"/>
  <c r="K1031" i="91"/>
  <c r="K1032" i="91"/>
  <c r="K1033" i="91"/>
  <c r="K1034" i="91"/>
  <c r="K1035" i="91"/>
  <c r="K1036" i="91"/>
  <c r="K1037" i="91"/>
  <c r="K1038" i="91"/>
  <c r="K1039" i="91"/>
  <c r="K1040" i="91"/>
  <c r="K1041" i="91"/>
  <c r="K1042" i="91"/>
  <c r="K1043" i="91"/>
  <c r="K1044" i="91"/>
  <c r="K1045" i="91"/>
  <c r="K1046" i="91"/>
  <c r="K1047" i="91"/>
  <c r="K1048" i="91"/>
  <c r="K1049" i="91"/>
  <c r="K1050" i="91"/>
  <c r="K1051" i="91"/>
  <c r="K1052" i="91"/>
  <c r="K1053" i="91"/>
  <c r="K1054" i="91"/>
  <c r="K1055" i="91"/>
  <c r="K1056" i="91"/>
  <c r="K1057" i="91"/>
  <c r="K1058" i="91"/>
  <c r="K1059" i="91"/>
  <c r="K1060" i="91"/>
  <c r="K1061" i="91"/>
  <c r="K1062" i="91"/>
  <c r="K1063" i="91"/>
  <c r="K1064" i="91"/>
  <c r="K1065" i="91"/>
  <c r="K1066" i="91"/>
  <c r="K1067" i="91"/>
  <c r="K1068" i="91"/>
  <c r="K1069" i="91"/>
  <c r="K1070" i="91"/>
  <c r="K1071" i="91"/>
  <c r="K1072" i="91"/>
  <c r="K1073" i="91"/>
  <c r="K1074" i="91"/>
  <c r="K1075" i="91"/>
  <c r="K1076" i="91"/>
  <c r="K1077" i="91"/>
  <c r="K1078" i="91"/>
  <c r="K1079" i="91"/>
  <c r="K1080" i="91"/>
  <c r="K1081" i="91"/>
  <c r="K1082" i="91"/>
  <c r="K1083" i="91"/>
  <c r="K1084" i="91"/>
  <c r="K1085" i="91"/>
  <c r="K1086" i="91"/>
  <c r="K1087" i="91"/>
  <c r="K1088" i="91"/>
  <c r="K1089" i="91"/>
  <c r="K1090" i="91"/>
  <c r="K1091" i="91"/>
  <c r="K1092" i="91"/>
  <c r="K1093" i="91"/>
  <c r="K1094" i="91"/>
  <c r="K1095" i="91"/>
  <c r="K1096" i="91"/>
  <c r="K1097" i="91"/>
  <c r="K1098" i="91"/>
  <c r="K1099" i="91"/>
  <c r="K1100" i="91"/>
  <c r="K1101" i="91"/>
  <c r="K1102" i="91"/>
  <c r="K1103" i="91"/>
  <c r="K1104" i="91"/>
  <c r="K1105" i="91"/>
  <c r="K1106" i="91"/>
  <c r="K1107" i="91"/>
  <c r="K1108" i="91"/>
  <c r="K1109" i="91"/>
  <c r="K1110" i="91"/>
  <c r="K1111" i="91"/>
  <c r="K1112" i="91"/>
  <c r="K1113" i="91"/>
  <c r="K1114" i="91"/>
  <c r="K1115" i="91"/>
  <c r="K1116" i="91"/>
  <c r="K1117" i="91"/>
  <c r="K1118" i="91"/>
  <c r="K1119" i="91"/>
  <c r="K1120" i="91"/>
  <c r="K1121" i="91"/>
  <c r="K1122" i="91"/>
  <c r="K1123" i="91"/>
  <c r="K1124" i="91"/>
  <c r="K1125" i="91"/>
  <c r="K1126" i="91"/>
  <c r="K1127" i="91"/>
  <c r="K1128" i="91"/>
  <c r="K1129" i="91"/>
  <c r="K1130" i="91"/>
  <c r="K1131" i="91"/>
  <c r="K1132" i="91"/>
  <c r="K1133" i="91"/>
  <c r="K1134" i="91"/>
  <c r="K1135" i="91"/>
  <c r="K1136" i="91"/>
  <c r="K1137" i="91"/>
  <c r="K1138" i="91"/>
  <c r="K1139" i="91"/>
  <c r="K1140" i="91"/>
  <c r="K1141" i="91"/>
  <c r="K1142" i="91"/>
  <c r="K1143" i="91"/>
  <c r="K1144" i="91"/>
  <c r="K1145" i="91"/>
  <c r="K1146" i="91"/>
  <c r="K1147" i="91"/>
  <c r="K1148" i="91"/>
  <c r="K1149" i="91"/>
  <c r="K1150" i="91"/>
  <c r="K1151" i="91"/>
  <c r="K1152" i="91"/>
  <c r="K1153" i="91"/>
  <c r="K1154" i="91"/>
  <c r="K1155" i="91"/>
  <c r="K1156" i="91"/>
  <c r="K1157" i="91"/>
  <c r="K1158" i="91"/>
  <c r="K1159" i="91"/>
  <c r="K1160" i="91"/>
  <c r="K1161" i="91"/>
  <c r="K1162" i="91"/>
  <c r="K1163" i="91"/>
  <c r="K1164" i="91"/>
  <c r="K1165" i="91"/>
  <c r="K1166" i="91"/>
  <c r="K1167" i="91"/>
  <c r="K1168" i="91"/>
  <c r="K1169" i="91"/>
  <c r="K1170" i="91"/>
  <c r="K1171" i="91"/>
  <c r="K1172" i="91"/>
  <c r="K1173" i="91"/>
  <c r="K1174" i="91"/>
  <c r="K1175" i="91"/>
  <c r="K1176" i="91"/>
  <c r="K1177" i="91"/>
  <c r="K1178" i="91"/>
  <c r="K1179" i="91"/>
  <c r="K1180" i="91"/>
  <c r="K1181" i="91"/>
  <c r="K1182" i="91"/>
  <c r="K1183" i="91"/>
  <c r="K1184" i="91"/>
  <c r="K1185" i="91"/>
  <c r="K1186" i="91"/>
  <c r="K1187" i="91"/>
  <c r="K1188" i="91"/>
  <c r="K1189" i="91"/>
  <c r="K1190" i="91"/>
  <c r="K1191" i="91"/>
  <c r="K1192" i="91"/>
  <c r="K1193" i="91"/>
  <c r="K1194" i="91"/>
  <c r="K1195" i="91"/>
  <c r="K1196" i="91"/>
  <c r="K1197" i="91"/>
  <c r="K1198" i="91"/>
  <c r="K1199" i="91"/>
  <c r="K1200" i="91"/>
  <c r="K1201" i="91"/>
  <c r="K1202" i="91"/>
  <c r="K1203" i="91"/>
  <c r="K1204" i="91"/>
  <c r="K1205" i="91"/>
  <c r="K1206" i="91"/>
  <c r="K1207" i="91"/>
  <c r="K1208" i="91"/>
  <c r="K1209" i="91"/>
  <c r="K1210" i="91"/>
  <c r="K1211" i="91"/>
  <c r="K1212" i="91"/>
  <c r="K1213" i="91"/>
  <c r="K1214" i="91"/>
  <c r="K1215" i="91"/>
  <c r="K1216" i="91"/>
  <c r="K1217" i="91"/>
  <c r="K1218" i="91"/>
  <c r="K1219" i="91"/>
  <c r="K1220" i="91"/>
  <c r="K1221" i="91"/>
  <c r="K1222" i="91"/>
  <c r="K1223" i="91"/>
  <c r="K1224" i="91"/>
  <c r="K1225" i="91"/>
  <c r="K1226" i="91"/>
  <c r="K1227" i="91"/>
  <c r="K1228" i="91"/>
  <c r="K1229" i="91"/>
  <c r="K1230" i="91"/>
  <c r="K1231" i="91"/>
  <c r="K1232" i="91"/>
  <c r="K1233" i="91"/>
  <c r="K1234" i="91"/>
  <c r="K1235" i="91"/>
  <c r="K1236" i="91"/>
  <c r="K1237" i="91"/>
  <c r="K1238" i="91"/>
  <c r="K1239" i="91"/>
  <c r="K1240" i="91"/>
  <c r="K1241" i="91"/>
  <c r="K1242" i="91"/>
  <c r="K1243" i="91"/>
  <c r="K1244" i="91"/>
  <c r="K1245" i="91"/>
  <c r="K1246" i="91"/>
  <c r="K1247" i="91"/>
  <c r="K1248" i="91"/>
  <c r="K1249" i="91"/>
  <c r="K1250" i="91"/>
  <c r="K1251" i="91"/>
  <c r="K1252" i="91"/>
  <c r="K1253" i="91"/>
  <c r="K1254" i="91"/>
  <c r="K1255" i="91"/>
  <c r="K1256" i="91"/>
  <c r="K1257" i="91"/>
  <c r="K1258" i="91"/>
  <c r="K1259" i="91"/>
  <c r="K1260" i="91"/>
  <c r="K1261" i="91"/>
  <c r="K1262" i="91"/>
  <c r="K1263" i="91"/>
  <c r="K1264" i="91"/>
  <c r="K1265" i="91"/>
  <c r="K1266" i="91"/>
  <c r="K1267" i="91"/>
  <c r="K1268" i="91"/>
  <c r="K1269" i="91"/>
  <c r="K1270" i="91"/>
  <c r="K1271" i="91"/>
  <c r="K1272" i="91"/>
  <c r="K1273" i="91"/>
  <c r="K1274" i="91"/>
  <c r="K1275" i="91"/>
  <c r="K1276" i="91"/>
  <c r="K1277" i="91"/>
  <c r="K1278" i="91"/>
  <c r="K1279" i="91"/>
  <c r="K1280" i="91"/>
  <c r="K1281" i="91"/>
  <c r="K1282" i="91"/>
  <c r="K1283" i="91"/>
  <c r="K1284" i="91"/>
  <c r="K1285" i="91"/>
  <c r="K1286" i="91"/>
  <c r="K1287" i="91"/>
  <c r="K1288" i="91"/>
  <c r="K1289" i="91"/>
  <c r="K1290" i="91"/>
  <c r="K1291" i="91"/>
  <c r="K1292" i="91"/>
  <c r="K1293" i="91"/>
  <c r="K1294" i="91"/>
  <c r="K1295" i="91"/>
  <c r="K1296" i="91"/>
  <c r="K1297" i="91"/>
  <c r="K1298" i="91"/>
  <c r="K1299" i="91"/>
  <c r="K1300" i="91"/>
  <c r="K1301" i="91"/>
  <c r="K1302" i="91"/>
  <c r="K1303" i="91"/>
  <c r="K1304" i="91"/>
  <c r="K1305" i="91"/>
  <c r="K1306" i="91"/>
  <c r="K1307" i="91"/>
  <c r="K1308" i="91"/>
  <c r="K1309" i="91"/>
  <c r="K1310" i="91"/>
  <c r="K1311" i="91"/>
  <c r="K1312" i="91"/>
  <c r="K1313" i="91"/>
  <c r="K1314" i="91"/>
  <c r="K1315" i="91"/>
  <c r="K1316" i="91"/>
  <c r="K1317" i="91"/>
  <c r="K1318" i="91"/>
  <c r="K1319" i="91"/>
  <c r="K1320" i="91"/>
  <c r="K1321" i="91"/>
  <c r="K1322" i="91"/>
  <c r="K1323" i="91"/>
  <c r="K1324" i="91"/>
  <c r="K1325" i="91"/>
  <c r="K1326" i="91"/>
  <c r="K1327" i="91"/>
  <c r="K1328" i="91"/>
  <c r="K1329" i="91"/>
  <c r="K1330" i="91"/>
  <c r="K1331" i="91"/>
  <c r="K1332" i="91"/>
  <c r="K1333" i="91"/>
  <c r="K1334" i="91"/>
  <c r="K1335" i="91"/>
  <c r="K1336" i="91"/>
  <c r="K1337" i="91"/>
  <c r="K1338" i="91"/>
  <c r="K1339" i="91"/>
  <c r="K1340" i="91"/>
  <c r="K1341" i="91"/>
  <c r="K1342" i="91"/>
  <c r="K1343" i="91"/>
  <c r="K1344" i="91"/>
  <c r="K1345" i="91"/>
  <c r="K1346" i="91"/>
  <c r="K1347" i="91"/>
  <c r="K1348" i="91"/>
  <c r="K1349" i="91"/>
  <c r="K1350" i="91"/>
  <c r="K1351" i="91"/>
  <c r="K1352" i="91"/>
  <c r="K1353" i="91"/>
  <c r="K1354" i="91"/>
  <c r="K1355" i="91"/>
  <c r="K1356" i="91"/>
  <c r="K1357" i="91"/>
  <c r="K1358" i="91"/>
  <c r="K1359" i="91"/>
  <c r="K1360" i="91"/>
  <c r="K1361" i="91"/>
  <c r="K1362" i="91"/>
  <c r="K1363" i="91"/>
  <c r="K1364" i="91"/>
  <c r="K1365" i="91"/>
  <c r="K1366" i="91"/>
  <c r="K1367" i="91"/>
  <c r="K1368" i="91"/>
  <c r="K1369" i="91"/>
  <c r="K1370" i="91"/>
  <c r="K1371" i="91"/>
  <c r="K1372" i="91"/>
  <c r="K1373" i="91"/>
  <c r="K1374" i="91"/>
  <c r="K1375" i="91"/>
  <c r="K1376" i="91"/>
  <c r="K1377" i="91"/>
  <c r="K1378" i="91"/>
  <c r="K1379" i="91"/>
  <c r="K1380" i="91"/>
  <c r="K1381" i="91"/>
  <c r="K1382" i="91"/>
  <c r="K1383" i="91"/>
  <c r="K1384" i="91"/>
  <c r="K1385" i="91"/>
  <c r="K1386" i="91"/>
  <c r="K1387" i="91"/>
  <c r="K1388" i="91"/>
  <c r="K1389" i="91"/>
  <c r="K1390" i="91"/>
  <c r="K1391" i="91"/>
  <c r="K1392" i="91"/>
  <c r="K1393" i="91"/>
  <c r="K1394" i="91"/>
  <c r="K1395" i="91"/>
  <c r="K1396" i="91"/>
  <c r="K1397" i="91"/>
  <c r="K1398" i="91"/>
  <c r="K1399" i="91"/>
  <c r="K1400" i="91"/>
  <c r="K1401" i="91"/>
  <c r="K1402" i="91"/>
  <c r="K1403" i="91"/>
  <c r="K1404" i="91"/>
  <c r="K1405" i="91"/>
  <c r="K1406" i="91"/>
  <c r="K1407" i="91"/>
  <c r="K1408" i="91"/>
  <c r="K1409" i="91"/>
  <c r="K1410" i="91"/>
  <c r="K1411" i="91"/>
  <c r="K1412" i="91"/>
  <c r="K1413" i="91"/>
  <c r="K1414" i="91"/>
  <c r="K1415" i="91"/>
  <c r="K1416" i="91"/>
  <c r="K1417" i="91"/>
  <c r="K1418" i="91"/>
  <c r="K1419" i="91"/>
  <c r="K1420" i="91"/>
  <c r="K1421" i="91"/>
  <c r="K1422" i="91"/>
  <c r="K1423" i="91"/>
  <c r="K1424" i="91"/>
  <c r="K1425" i="91"/>
  <c r="K1426" i="91"/>
  <c r="K1427" i="91"/>
  <c r="K1428" i="91"/>
  <c r="K1429" i="91"/>
  <c r="K1430" i="91"/>
  <c r="K1431" i="91"/>
  <c r="K1432" i="91"/>
  <c r="K1433" i="91"/>
  <c r="K1434" i="91"/>
  <c r="K1435" i="91"/>
  <c r="K1436" i="91"/>
  <c r="K1437" i="91"/>
  <c r="K1438" i="91"/>
  <c r="K1439" i="91"/>
  <c r="K1440" i="91"/>
  <c r="K1441" i="91"/>
  <c r="K1442" i="91"/>
  <c r="K1443" i="91"/>
  <c r="K1444" i="91"/>
  <c r="K1445" i="91"/>
  <c r="K1446" i="91"/>
  <c r="K1447" i="91"/>
  <c r="K1448" i="91"/>
  <c r="K1449" i="91"/>
  <c r="K1450" i="91"/>
  <c r="K1451" i="91"/>
  <c r="K1452" i="91"/>
  <c r="K1453" i="91"/>
  <c r="K1454" i="91"/>
  <c r="K1455" i="91"/>
  <c r="K1456" i="91"/>
  <c r="K1457" i="91"/>
  <c r="K1458" i="91"/>
  <c r="K1459" i="91"/>
  <c r="K1460" i="91"/>
  <c r="K1461" i="91"/>
  <c r="K1462" i="91"/>
  <c r="K1463" i="91"/>
  <c r="K1464" i="91"/>
  <c r="K1465" i="91"/>
  <c r="K1466" i="91"/>
  <c r="K1467" i="91"/>
  <c r="K1468" i="91"/>
  <c r="K1469" i="91"/>
  <c r="K1470" i="91"/>
  <c r="K1471" i="91"/>
  <c r="K1472" i="91"/>
  <c r="K1473" i="91"/>
  <c r="K1474" i="91"/>
  <c r="K1475" i="91"/>
  <c r="K1476" i="91"/>
  <c r="K1477" i="91"/>
  <c r="K1478" i="91"/>
  <c r="K1479" i="91"/>
  <c r="K1480" i="91"/>
  <c r="K1481" i="91"/>
  <c r="K1482" i="91"/>
  <c r="K1483" i="91"/>
  <c r="K1484" i="91"/>
  <c r="K1485" i="91"/>
  <c r="K1486" i="91"/>
  <c r="K1487" i="91"/>
  <c r="K1488" i="91"/>
  <c r="K1489" i="91"/>
  <c r="K1490" i="91"/>
  <c r="K1491" i="91"/>
  <c r="K1492" i="91"/>
  <c r="K1493" i="91"/>
  <c r="K1494" i="91"/>
  <c r="K1495" i="91"/>
  <c r="K1496" i="91"/>
  <c r="K1497" i="91"/>
  <c r="K1498" i="91"/>
  <c r="K1499" i="91"/>
  <c r="K1500" i="91"/>
  <c r="K1501" i="91"/>
  <c r="K1502" i="91"/>
  <c r="K1503" i="91"/>
  <c r="K1504" i="91"/>
  <c r="K1505" i="91"/>
  <c r="K1506" i="91"/>
  <c r="K1507" i="91"/>
  <c r="K1508" i="91"/>
  <c r="K1509" i="91"/>
  <c r="K1510" i="91"/>
  <c r="K1511" i="91"/>
  <c r="K1512" i="91"/>
  <c r="K1513" i="91"/>
  <c r="K1514" i="91"/>
  <c r="K1515" i="91"/>
  <c r="K1516" i="91"/>
  <c r="K1517" i="91"/>
  <c r="K1518" i="91"/>
  <c r="K1519" i="91"/>
  <c r="K1520" i="91"/>
  <c r="K1521" i="91"/>
  <c r="K1522" i="91"/>
  <c r="K1523" i="91"/>
  <c r="K1524" i="91"/>
  <c r="K1525" i="91"/>
  <c r="K1526" i="91"/>
  <c r="K1527" i="91"/>
  <c r="K1528" i="91"/>
  <c r="K1529" i="91"/>
  <c r="K1530" i="91"/>
  <c r="K1531" i="91"/>
  <c r="K1532" i="91"/>
  <c r="K1533" i="91"/>
  <c r="K1534" i="91"/>
  <c r="K1535" i="91"/>
  <c r="K1536" i="91"/>
  <c r="K1537" i="91"/>
  <c r="K1538" i="91"/>
  <c r="K1539" i="91"/>
  <c r="K1540" i="91"/>
  <c r="K1541" i="91"/>
  <c r="K1542" i="91"/>
  <c r="K1543" i="91"/>
  <c r="K1544" i="91"/>
  <c r="K1545" i="91"/>
  <c r="K1546" i="91"/>
  <c r="K1547" i="91"/>
  <c r="K1548" i="91"/>
  <c r="K1549" i="91"/>
  <c r="K1550" i="91"/>
  <c r="K1551" i="91"/>
  <c r="K1552" i="91"/>
  <c r="K1553" i="91"/>
  <c r="K1554" i="91"/>
  <c r="K1555" i="91"/>
  <c r="K1556" i="91"/>
  <c r="K1557" i="91"/>
  <c r="K1558" i="91"/>
  <c r="K1559" i="91"/>
  <c r="K1560" i="91"/>
  <c r="K1561" i="91"/>
  <c r="K1562" i="91"/>
  <c r="K1563" i="91"/>
  <c r="K1564" i="91"/>
  <c r="K1565" i="91"/>
  <c r="K1566" i="91"/>
  <c r="K1567" i="91"/>
  <c r="K1568" i="91"/>
  <c r="K1569" i="91"/>
  <c r="K1570" i="91"/>
  <c r="K1571" i="91"/>
  <c r="K1572" i="91"/>
  <c r="K1573" i="91"/>
  <c r="K1574" i="91"/>
  <c r="K1575" i="91"/>
  <c r="K1576" i="91"/>
  <c r="K1577" i="91"/>
  <c r="K1578" i="91"/>
  <c r="K1579" i="91"/>
  <c r="K1580" i="91"/>
  <c r="K1581" i="91"/>
  <c r="K1582" i="91"/>
  <c r="K1583" i="91"/>
  <c r="K1584" i="91"/>
  <c r="K1585" i="91"/>
  <c r="K1586" i="91"/>
  <c r="K1587" i="91"/>
  <c r="K1588" i="91"/>
  <c r="K1589" i="91"/>
  <c r="K1590" i="91"/>
  <c r="K1591" i="91"/>
  <c r="K1592" i="91"/>
  <c r="K1593" i="91"/>
  <c r="K1594" i="91"/>
  <c r="K1595" i="91"/>
  <c r="K1596" i="91"/>
  <c r="K1597" i="91"/>
  <c r="K1598" i="91"/>
  <c r="K1599" i="91"/>
  <c r="K1600" i="91"/>
  <c r="K1601" i="91"/>
  <c r="K1602" i="91"/>
  <c r="K1603" i="91"/>
  <c r="K1604" i="91"/>
  <c r="K1605" i="91"/>
  <c r="K1606" i="91"/>
  <c r="K1607" i="91"/>
  <c r="K1608" i="91"/>
  <c r="K1609" i="91"/>
  <c r="K1610" i="91"/>
  <c r="K1611" i="91"/>
  <c r="K1612" i="91"/>
  <c r="K1613" i="91"/>
  <c r="K1614" i="91"/>
  <c r="K1615" i="91"/>
  <c r="K1616" i="91"/>
  <c r="K1617" i="91"/>
  <c r="K1618" i="91"/>
  <c r="K1619" i="91"/>
  <c r="K1620" i="91"/>
  <c r="K1621" i="91"/>
  <c r="K1622" i="91"/>
  <c r="K1623" i="91"/>
  <c r="K1624" i="91"/>
  <c r="K1625" i="91"/>
  <c r="K1626" i="91"/>
  <c r="K1627" i="91"/>
  <c r="K1628" i="91"/>
  <c r="K1629" i="91"/>
  <c r="K1630" i="91"/>
  <c r="K1631" i="91"/>
  <c r="K1632" i="91"/>
  <c r="K1633" i="91"/>
  <c r="K1634" i="91"/>
  <c r="K1635" i="91"/>
  <c r="K1636" i="91"/>
  <c r="K1637" i="91"/>
  <c r="K1638" i="91"/>
  <c r="K1639" i="91"/>
  <c r="K1640" i="91"/>
  <c r="K1641" i="91"/>
  <c r="K1642" i="91"/>
  <c r="K1643" i="91"/>
  <c r="K1644" i="91"/>
  <c r="K1645" i="91"/>
  <c r="K1646" i="91"/>
  <c r="K1647" i="91"/>
  <c r="K1648" i="91"/>
  <c r="K1649" i="91"/>
  <c r="K1650" i="91"/>
  <c r="K1651" i="91"/>
  <c r="K1652" i="91"/>
  <c r="K1653" i="91"/>
  <c r="K1654" i="91"/>
  <c r="K1655" i="91"/>
  <c r="K1656" i="91"/>
  <c r="K1657" i="91"/>
  <c r="K1658" i="91"/>
  <c r="K1659" i="91"/>
  <c r="K1660" i="91"/>
  <c r="K1661" i="91"/>
  <c r="K1662" i="91"/>
  <c r="K1663" i="91"/>
  <c r="K1664" i="91"/>
  <c r="K1665" i="91"/>
  <c r="K1666" i="91"/>
  <c r="K1667" i="91"/>
  <c r="K1668" i="91"/>
  <c r="K1669" i="91"/>
  <c r="K1670" i="91"/>
  <c r="K1671" i="91"/>
  <c r="K1672" i="91"/>
  <c r="K1673" i="91"/>
  <c r="K1674" i="91"/>
  <c r="K1675" i="91"/>
  <c r="K1676" i="91"/>
  <c r="K1677" i="91"/>
  <c r="K1678" i="91"/>
  <c r="K1679" i="91"/>
  <c r="K1680" i="91"/>
  <c r="K1681" i="91"/>
  <c r="K1682" i="91"/>
  <c r="K1683" i="91"/>
  <c r="K1684" i="91"/>
  <c r="K1685" i="91"/>
  <c r="K1686" i="91"/>
  <c r="K1687" i="91"/>
  <c r="K1688" i="91"/>
  <c r="K1689" i="91"/>
  <c r="K1690" i="91"/>
  <c r="K1691" i="91"/>
  <c r="K1692" i="91"/>
  <c r="K1693" i="91"/>
  <c r="K1694" i="91"/>
  <c r="K1695" i="91"/>
  <c r="K1696" i="91"/>
  <c r="K1697" i="91"/>
  <c r="K1698" i="91"/>
  <c r="K1699" i="91"/>
  <c r="K1700" i="91"/>
  <c r="K1701" i="91"/>
  <c r="K1702" i="91"/>
  <c r="K1703" i="91"/>
  <c r="K1704" i="91"/>
  <c r="K1705" i="91"/>
  <c r="K1706" i="91"/>
  <c r="K1707" i="91"/>
  <c r="K1708" i="91"/>
  <c r="K1709" i="91"/>
  <c r="K1710" i="91"/>
  <c r="K1711" i="91"/>
  <c r="K1712" i="91"/>
  <c r="K1713" i="91"/>
  <c r="K1714" i="91"/>
  <c r="K1715" i="91"/>
  <c r="K1716" i="91"/>
  <c r="K1717" i="91"/>
  <c r="K1718" i="91"/>
  <c r="K1719" i="91"/>
  <c r="K1720" i="91"/>
  <c r="K1721" i="91"/>
  <c r="K1722" i="91"/>
  <c r="K1723" i="91"/>
  <c r="K1724" i="91"/>
  <c r="K1725" i="91"/>
  <c r="K1726" i="91"/>
  <c r="K1727" i="91"/>
  <c r="K1728" i="91"/>
  <c r="K1729" i="91"/>
  <c r="K1730" i="91"/>
  <c r="K1731" i="91"/>
  <c r="K1732" i="91"/>
  <c r="K1733" i="91"/>
  <c r="K1734" i="91"/>
  <c r="K1735" i="91"/>
  <c r="K1736" i="91"/>
  <c r="K1737" i="91"/>
  <c r="K1738" i="91"/>
  <c r="K1739" i="91"/>
  <c r="K1740" i="91"/>
  <c r="K1741" i="91"/>
  <c r="K1742" i="91"/>
  <c r="K1743" i="91"/>
  <c r="K1744" i="91"/>
  <c r="K1745" i="91"/>
  <c r="K1746" i="91"/>
  <c r="K1747" i="91"/>
  <c r="K1748" i="91"/>
  <c r="K1749" i="91"/>
  <c r="K1750" i="91"/>
  <c r="K1751" i="91"/>
  <c r="K1752" i="91"/>
  <c r="K1753" i="91"/>
  <c r="K1754" i="91"/>
  <c r="K1755" i="91"/>
  <c r="K1756" i="91"/>
  <c r="K1757" i="91"/>
  <c r="K1758" i="91"/>
  <c r="K1759" i="91"/>
  <c r="K1760" i="91"/>
  <c r="K1761" i="91"/>
  <c r="K1762" i="91"/>
  <c r="K1763" i="91"/>
  <c r="K1764" i="91"/>
  <c r="K1765" i="91"/>
  <c r="K1766" i="91"/>
  <c r="K1767" i="91"/>
  <c r="K1768" i="91"/>
  <c r="K1769" i="91"/>
  <c r="K1770" i="91"/>
  <c r="K1771" i="91"/>
  <c r="K1772" i="91"/>
  <c r="K1773" i="91"/>
  <c r="K1774" i="91"/>
  <c r="K1775" i="91"/>
  <c r="K1776" i="91"/>
  <c r="K1777" i="91"/>
  <c r="K1778" i="91"/>
  <c r="K1779" i="91"/>
  <c r="K1780" i="91"/>
  <c r="K1781" i="91"/>
  <c r="K1782" i="91"/>
  <c r="K1783" i="91"/>
  <c r="K1784" i="91"/>
  <c r="K1785" i="91"/>
  <c r="K1786" i="91"/>
  <c r="K1787" i="91"/>
  <c r="K1788" i="91"/>
  <c r="K1789" i="91"/>
  <c r="K1790" i="91"/>
  <c r="K1791" i="91"/>
  <c r="K1792" i="91"/>
  <c r="K1793" i="91"/>
  <c r="K1794" i="91"/>
  <c r="K1795" i="91"/>
  <c r="K1796" i="91"/>
  <c r="K1797" i="91"/>
  <c r="K1798" i="91"/>
  <c r="K1799" i="91"/>
  <c r="K1800" i="91"/>
  <c r="K1801" i="91"/>
  <c r="K1802" i="91"/>
  <c r="K1803" i="91"/>
  <c r="K1804" i="91"/>
  <c r="K1805" i="91"/>
  <c r="K1806" i="91"/>
  <c r="K1807" i="91"/>
  <c r="K1808" i="91"/>
  <c r="K1809" i="91"/>
  <c r="K1810" i="91"/>
  <c r="K1811" i="91"/>
  <c r="K1812" i="91"/>
  <c r="K1813" i="91"/>
  <c r="K1814" i="91"/>
  <c r="K1815" i="91"/>
  <c r="K1816" i="91"/>
  <c r="K1817" i="91"/>
  <c r="K1818" i="91"/>
  <c r="K1819" i="91"/>
  <c r="K1820" i="91"/>
  <c r="K1821" i="91"/>
  <c r="K1822" i="91"/>
  <c r="K1823" i="91"/>
  <c r="K1824" i="91"/>
  <c r="K1825" i="91"/>
  <c r="K1826" i="91"/>
  <c r="K1827" i="91"/>
  <c r="K1828" i="91"/>
  <c r="K1829" i="91"/>
  <c r="K1830" i="91"/>
  <c r="K1831" i="91"/>
  <c r="K1832" i="91"/>
  <c r="K1833" i="91"/>
  <c r="K1834" i="91"/>
  <c r="K1835" i="91"/>
  <c r="K1836" i="91"/>
  <c r="K1837" i="91"/>
  <c r="K1838" i="91"/>
  <c r="K1839" i="91"/>
  <c r="K1840" i="91"/>
  <c r="K1841" i="91"/>
  <c r="K1842" i="91"/>
  <c r="K1843" i="91"/>
  <c r="K1844" i="91"/>
  <c r="K1845" i="91"/>
  <c r="K1846" i="91"/>
  <c r="K1847" i="91"/>
  <c r="K1848" i="91"/>
  <c r="K1849" i="91"/>
  <c r="K1850" i="91"/>
  <c r="K1851" i="91"/>
  <c r="K1852" i="91"/>
  <c r="K1853" i="91"/>
  <c r="K1854" i="91"/>
  <c r="K1855" i="91"/>
  <c r="K1856" i="91"/>
  <c r="K1857" i="91"/>
  <c r="K1858" i="91"/>
  <c r="K1859" i="91"/>
  <c r="K1860" i="91"/>
  <c r="K1861" i="91"/>
  <c r="K1862" i="91"/>
  <c r="K1863" i="91"/>
  <c r="K1864" i="91"/>
  <c r="K1865" i="91"/>
  <c r="K1866" i="91"/>
  <c r="K1867" i="91"/>
  <c r="K1868" i="91"/>
  <c r="K1869" i="91"/>
  <c r="K1870" i="91"/>
  <c r="K1871" i="91"/>
  <c r="K1872" i="91"/>
  <c r="K1873" i="91"/>
  <c r="K1874" i="91"/>
  <c r="K1875" i="91"/>
  <c r="K1876" i="91"/>
  <c r="K1877" i="91"/>
  <c r="K1878" i="91"/>
  <c r="K1879" i="91"/>
  <c r="K1880" i="91"/>
  <c r="K1881" i="91"/>
  <c r="K1882" i="91"/>
  <c r="K1883" i="91"/>
  <c r="K1884" i="91"/>
  <c r="K1885" i="91"/>
  <c r="K1886" i="91"/>
  <c r="K1887" i="91"/>
  <c r="K1888" i="91"/>
  <c r="K1889" i="91"/>
  <c r="K1890" i="91"/>
  <c r="K1891" i="91"/>
  <c r="K1892" i="91"/>
  <c r="K1893" i="91"/>
  <c r="K1894" i="91"/>
  <c r="K1895" i="91"/>
  <c r="K1896" i="91"/>
  <c r="K1897" i="91"/>
  <c r="K1898" i="91"/>
  <c r="K1899" i="91"/>
  <c r="K1900" i="91"/>
  <c r="K1901" i="91"/>
  <c r="K1902" i="91"/>
  <c r="K1903" i="91"/>
  <c r="K1904" i="91"/>
  <c r="K1905" i="91"/>
  <c r="K1906" i="91"/>
  <c r="K1907" i="91"/>
  <c r="K1908" i="91"/>
  <c r="K1909" i="91"/>
  <c r="K1910" i="91"/>
  <c r="K1911" i="91"/>
  <c r="K1912" i="91"/>
  <c r="K1913" i="91"/>
  <c r="K1914" i="91"/>
  <c r="K1915" i="91"/>
  <c r="K1916" i="91"/>
  <c r="K1917" i="91"/>
  <c r="K1918" i="91"/>
  <c r="K1919" i="91"/>
  <c r="K1920" i="91"/>
  <c r="K1921" i="91"/>
  <c r="K1922" i="91"/>
  <c r="K1923" i="91"/>
  <c r="K1924" i="91"/>
  <c r="K1925" i="91"/>
  <c r="K1926" i="91"/>
  <c r="K2" i="91"/>
  <c r="I69" i="35" l="1"/>
  <c r="I68" i="35"/>
  <c r="I66" i="35"/>
  <c r="I65" i="35"/>
  <c r="I64" i="35"/>
  <c r="U14" i="10"/>
  <c r="T14" i="10"/>
  <c r="U13" i="10"/>
  <c r="T13" i="10"/>
  <c r="I59" i="35"/>
  <c r="I43" i="35"/>
  <c r="I40" i="35"/>
  <c r="U12" i="10"/>
  <c r="T12" i="10"/>
  <c r="U11" i="10"/>
  <c r="T11" i="10"/>
  <c r="U10" i="10"/>
  <c r="T10" i="10"/>
  <c r="U9" i="10"/>
  <c r="T9" i="10"/>
  <c r="I35" i="35"/>
  <c r="I34" i="35"/>
  <c r="I33" i="35"/>
  <c r="I26" i="35"/>
  <c r="I25" i="35"/>
  <c r="I24" i="35"/>
  <c r="I9" i="35"/>
  <c r="U4" i="10"/>
  <c r="U5" i="10"/>
  <c r="U6" i="10"/>
  <c r="U7" i="10"/>
  <c r="U8" i="10"/>
  <c r="U3" i="10"/>
  <c r="T4" i="10"/>
  <c r="T5" i="10"/>
  <c r="T6" i="10"/>
  <c r="T7" i="10"/>
  <c r="T8" i="10"/>
  <c r="T3" i="10"/>
  <c r="I169" i="35"/>
  <c r="I168" i="35"/>
  <c r="I167" i="35"/>
  <c r="I165" i="35"/>
  <c r="U26" i="10"/>
  <c r="T26" i="10"/>
  <c r="U25" i="10"/>
  <c r="T25" i="10"/>
  <c r="I7" i="67"/>
  <c r="I6" i="67"/>
  <c r="I5" i="67"/>
  <c r="I3" i="67"/>
  <c r="I8" i="67" s="1"/>
  <c r="I18" i="66"/>
  <c r="I124" i="35"/>
  <c r="I120" i="35"/>
  <c r="I118" i="35"/>
  <c r="I113" i="35"/>
  <c r="U24" i="10"/>
  <c r="T24" i="10"/>
  <c r="U23" i="10"/>
  <c r="T23" i="10"/>
  <c r="U22" i="10"/>
  <c r="T22" i="10"/>
  <c r="U21" i="10"/>
  <c r="T21" i="10"/>
  <c r="I6" i="59"/>
  <c r="I5" i="59"/>
  <c r="I10" i="57"/>
  <c r="I5" i="57"/>
  <c r="I11" i="57" l="1"/>
  <c r="I105" i="35"/>
  <c r="I96" i="35"/>
  <c r="I93" i="35"/>
  <c r="I88" i="35"/>
  <c r="I87" i="35"/>
  <c r="I84" i="35"/>
  <c r="I81" i="35"/>
  <c r="I80" i="35"/>
  <c r="I79" i="35"/>
  <c r="I78" i="35"/>
  <c r="I77" i="35"/>
  <c r="I470" i="35" s="1"/>
  <c r="I73" i="35"/>
  <c r="U16" i="10"/>
  <c r="U17" i="10"/>
  <c r="U18" i="10"/>
  <c r="U19" i="10"/>
  <c r="U20" i="10"/>
  <c r="U15" i="10"/>
  <c r="U33" i="10" s="1"/>
  <c r="T16" i="10"/>
  <c r="T33" i="10" s="1"/>
  <c r="T17" i="10"/>
  <c r="T18" i="10"/>
  <c r="T19" i="10"/>
  <c r="T20" i="10"/>
  <c r="T15" i="10"/>
  <c r="I8" i="50"/>
  <c r="I12" i="50" s="1"/>
  <c r="I6" i="33"/>
  <c r="I5" i="33"/>
  <c r="I4" i="33"/>
  <c r="I3" i="33"/>
  <c r="I2" i="33"/>
  <c r="I3" i="36"/>
  <c r="I7" i="36" s="1"/>
  <c r="I111" i="77"/>
  <c r="I14" i="72"/>
  <c r="I256" i="35"/>
  <c r="I251" i="35"/>
  <c r="I242" i="35"/>
  <c r="I225" i="35"/>
  <c r="I223" i="35"/>
  <c r="U28" i="10"/>
  <c r="U29" i="10"/>
  <c r="U30" i="10"/>
  <c r="U31" i="10"/>
  <c r="U27" i="10"/>
  <c r="T28" i="10"/>
  <c r="T29" i="10"/>
  <c r="T30" i="10"/>
  <c r="T31" i="10"/>
  <c r="T27" i="10"/>
  <c r="I14" i="74"/>
  <c r="I65" i="73"/>
  <c r="I16" i="71"/>
  <c r="I47" i="71"/>
  <c r="I42" i="71"/>
  <c r="I33" i="71"/>
  <c r="I14" i="71"/>
  <c r="I9" i="33" l="1"/>
  <c r="I48" i="71"/>
  <c r="I4" i="29"/>
  <c r="I3" i="29"/>
  <c r="I2" i="29"/>
  <c r="I5" i="29" s="1"/>
  <c r="I5" i="28"/>
  <c r="I4" i="60" l="1"/>
  <c r="I3" i="47"/>
  <c r="I2" i="34"/>
  <c r="I3" i="34" s="1"/>
  <c r="I3" i="64" l="1"/>
  <c r="I3" i="49"/>
  <c r="I7" i="26"/>
  <c r="I2" i="24"/>
  <c r="I9" i="24" s="1"/>
  <c r="I6" i="9"/>
  <c r="I3" i="58" l="1"/>
  <c r="I3" i="56"/>
  <c r="I4" i="56" s="1"/>
  <c r="I6" i="41"/>
  <c r="I9" i="41" s="1"/>
  <c r="I5" i="39"/>
  <c r="I4" i="39"/>
  <c r="I6" i="39" l="1"/>
  <c r="I4" i="30"/>
  <c r="I12" i="13" l="1"/>
  <c r="I5" i="52"/>
  <c r="I8" i="52" s="1"/>
  <c r="I3" i="42" l="1"/>
  <c r="I2" i="42"/>
  <c r="I3" i="31" l="1"/>
  <c r="I4" i="32"/>
  <c r="I3" i="32"/>
  <c r="I6" i="32" s="1"/>
  <c r="I2" i="27"/>
  <c r="I5" i="27" s="1"/>
  <c r="I5" i="22"/>
  <c r="I6" i="19"/>
  <c r="I5" i="19"/>
  <c r="I8" i="19" s="1"/>
  <c r="I4" i="19"/>
  <c r="I4" i="17"/>
  <c r="I6" i="16"/>
  <c r="I5" i="16"/>
  <c r="I4" i="16"/>
  <c r="I9" i="16" l="1"/>
  <c r="I8" i="22"/>
</calcChain>
</file>

<file path=xl/sharedStrings.xml><?xml version="1.0" encoding="utf-8"?>
<sst xmlns="http://schemas.openxmlformats.org/spreadsheetml/2006/main" count="42795" uniqueCount="7401">
  <si>
    <t>Exercici</t>
  </si>
  <si>
    <t>Creditor</t>
  </si>
  <si>
    <t>Import</t>
  </si>
  <si>
    <t>Centre gestor</t>
  </si>
  <si>
    <t>G</t>
  </si>
  <si>
    <t>Nom proveïdor</t>
  </si>
  <si>
    <t>Referència fra.</t>
  </si>
  <si>
    <t>Data factura</t>
  </si>
  <si>
    <t>Unitat</t>
  </si>
  <si>
    <t>Data d'entrada SAP</t>
  </si>
  <si>
    <t>Núm.identif.fiscal</t>
  </si>
  <si>
    <t>Estat UB de la factura (1)</t>
  </si>
  <si>
    <t xml:space="preserve">INFORME ARTICLE 10.2 LLEI 25/2013 </t>
  </si>
  <si>
    <t>D'acord amb les dades que consten a la Unitat de digitalització de factures,</t>
  </si>
  <si>
    <t>per un import de</t>
  </si>
  <si>
    <t>estan pendents d'imputar</t>
  </si>
  <si>
    <t>de les</t>
  </si>
  <si>
    <t>amb el següent detall per mesos:</t>
  </si>
  <si>
    <t>referència:</t>
  </si>
  <si>
    <t>juny</t>
  </si>
  <si>
    <t>maig</t>
  </si>
  <si>
    <t>abril</t>
  </si>
  <si>
    <t>març</t>
  </si>
  <si>
    <t>febr</t>
  </si>
  <si>
    <t>gen</t>
  </si>
  <si>
    <t>import</t>
  </si>
  <si>
    <t>núm</t>
  </si>
  <si>
    <t>juliol</t>
  </si>
  <si>
    <t>agost</t>
  </si>
  <si>
    <t>setembre</t>
  </si>
  <si>
    <t>octubre</t>
  </si>
  <si>
    <t>Nom 4</t>
  </si>
  <si>
    <t>Núm.identif.fiscal 1</t>
  </si>
  <si>
    <t>Data document</t>
  </si>
  <si>
    <t>Data d'entrada de la Factura</t>
  </si>
  <si>
    <t>Estat UB de la factura</t>
  </si>
  <si>
    <t>Document de compres</t>
  </si>
  <si>
    <t>novembre</t>
  </si>
  <si>
    <t>desembre</t>
  </si>
  <si>
    <r>
      <t xml:space="preserve">factures registrades </t>
    </r>
    <r>
      <rPr>
        <b/>
        <sz val="10"/>
        <rFont val="Arial"/>
        <family val="2"/>
      </rPr>
      <t>des de l'1 de gener de 2014</t>
    </r>
    <r>
      <rPr>
        <sz val="10"/>
        <rFont val="Arial"/>
        <family val="2"/>
      </rPr>
      <t xml:space="preserve"> per un import de </t>
    </r>
  </si>
  <si>
    <t>Nº Factura</t>
  </si>
  <si>
    <r>
      <t xml:space="preserve">registrades en el mes de </t>
    </r>
    <r>
      <rPr>
        <b/>
        <sz val="10"/>
        <rFont val="Arial"/>
        <family val="2"/>
      </rPr>
      <t>gener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</si>
  <si>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febrer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</si>
  <si>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març de 2014 </t>
    </r>
    <r>
      <rPr>
        <sz val="10"/>
        <rFont val="Arial"/>
        <family val="2"/>
      </rPr>
      <t xml:space="preserve"> per un import de</t>
    </r>
  </si>
  <si>
    <r>
      <t>registrades en el mes d'</t>
    </r>
    <r>
      <rPr>
        <b/>
        <sz val="10"/>
        <rFont val="Arial"/>
        <family val="2"/>
      </rPr>
      <t>abril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</si>
  <si>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maig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</si>
  <si>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juny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</si>
  <si>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juliol</t>
    </r>
    <r>
      <rPr>
        <sz val="10"/>
        <rFont val="Arial"/>
        <family val="2"/>
      </rPr>
      <t xml:space="preserve"> de 2014 per un import de</t>
    </r>
  </si>
  <si>
    <r>
      <t>registrades en el mes d'</t>
    </r>
    <r>
      <rPr>
        <b/>
        <sz val="10"/>
        <rFont val="Arial"/>
        <family val="2"/>
      </rPr>
      <t>agost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</si>
  <si>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setembre de 2014 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</si>
  <si>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novembre</t>
    </r>
    <r>
      <rPr>
        <sz val="10"/>
        <rFont val="Arial"/>
        <family val="2"/>
      </rPr>
      <t xml:space="preserve">  de 2014 per un import de</t>
    </r>
  </si>
  <si>
    <r>
      <t xml:space="preserve">registrades en el mes de </t>
    </r>
    <r>
      <rPr>
        <b/>
        <sz val="10"/>
        <rFont val="Arial"/>
        <family val="2"/>
      </rPr>
      <t>desembre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</si>
  <si>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octubre de  2014 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</si>
  <si>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gener de 2015</t>
    </r>
    <r>
      <rPr>
        <sz val="10"/>
        <rFont val="Arial"/>
        <family val="2"/>
      </rPr>
      <t xml:space="preserve"> per un import de</t>
    </r>
  </si>
  <si>
    <r>
      <t>registrades en el mes de març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</si>
  <si>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r>
      <t>registrades en el mes d'abril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</si>
  <si>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t>TOTAL FACTURES:</t>
  </si>
  <si>
    <t>IMPORT:</t>
  </si>
  <si>
    <t>Estat 0:</t>
  </si>
  <si>
    <t>Factures registrades i digitalitzades que estan en la safata de l'usuari sense recollir.</t>
  </si>
  <si>
    <t>Estat C:</t>
  </si>
  <si>
    <t>Factures que l'usuari ja ha recollit i completat els camps obligatoris que no es graven des de Digitalització.</t>
  </si>
  <si>
    <t>Estat G:</t>
  </si>
  <si>
    <t>Factures completades i acceptades per l'usuari pendents d'associar-les a lObligació.</t>
  </si>
  <si>
    <r>
      <t>registrades en el mes de febr</t>
    </r>
    <r>
      <rPr>
        <b/>
        <sz val="10"/>
        <rFont val="Arial"/>
        <family val="2"/>
      </rPr>
      <t>er  de 2015</t>
    </r>
    <r>
      <rPr>
        <sz val="10"/>
        <rFont val="Arial"/>
        <family val="2"/>
      </rPr>
      <t xml:space="preserve"> per un import de</t>
    </r>
  </si>
  <si>
    <r>
      <t>registrades en el mes de maig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</si>
  <si>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t xml:space="preserve">de les </t>
  </si>
  <si>
    <t>2013</t>
  </si>
  <si>
    <t>50007</t>
  </si>
  <si>
    <t>FUNDACIO BOSCH I GIMPERA MODIF.NUM.</t>
  </si>
  <si>
    <t>G08906653</t>
  </si>
  <si>
    <t>10010001561000</t>
  </si>
  <si>
    <t>0</t>
  </si>
  <si>
    <t>102350</t>
  </si>
  <si>
    <t>KONICA MINOLTA MINOLTA SPAIN S</t>
  </si>
  <si>
    <t>A81069197</t>
  </si>
  <si>
    <t>103049</t>
  </si>
  <si>
    <t>CARBUROS METALICOS SA CARBUROS META</t>
  </si>
  <si>
    <t>A08015646</t>
  </si>
  <si>
    <t>2595FA00247003</t>
  </si>
  <si>
    <t>103178</t>
  </si>
  <si>
    <t>SERVICIOS MICROINFORMATICA, SA SEMI</t>
  </si>
  <si>
    <t>A25027145</t>
  </si>
  <si>
    <t>103217</t>
  </si>
  <si>
    <t>ABELLO LINDE SA ABELLO LINDE SA</t>
  </si>
  <si>
    <t>A08007262</t>
  </si>
  <si>
    <t>2575QU00223000</t>
  </si>
  <si>
    <t>2565BI00175000</t>
  </si>
  <si>
    <t>2565BI00167000</t>
  </si>
  <si>
    <t>2014</t>
  </si>
  <si>
    <t>100881</t>
  </si>
  <si>
    <t>OFFICE DEPOT SL OFFICE DEPOT</t>
  </si>
  <si>
    <t>B80441306</t>
  </si>
  <si>
    <t>2604ME00260000</t>
  </si>
  <si>
    <t>105866</t>
  </si>
  <si>
    <t>SIGMA ALDRICH QUMICA SL</t>
  </si>
  <si>
    <t>B79184115</t>
  </si>
  <si>
    <t>2595FA00247000</t>
  </si>
  <si>
    <t>105956</t>
  </si>
  <si>
    <t>SIRESA CAMPUS SA RESIDENCIA TORRE G</t>
  </si>
  <si>
    <t>A86458643</t>
  </si>
  <si>
    <t>102525</t>
  </si>
  <si>
    <t>SECURITAS SEGURIDAD ESPAÑA SA SECUR</t>
  </si>
  <si>
    <t>A79252219</t>
  </si>
  <si>
    <t>37080000322000</t>
  </si>
  <si>
    <t>102708</t>
  </si>
  <si>
    <t>LIFE TECHNOLOGIES SA APPLIED/INVITR</t>
  </si>
  <si>
    <t>A28139434</t>
  </si>
  <si>
    <t>2575QU00918000</t>
  </si>
  <si>
    <t>902071</t>
  </si>
  <si>
    <t>HERNANDEZ VIÑAS DAVID D H V</t>
  </si>
  <si>
    <t>38448161G</t>
  </si>
  <si>
    <t>37180000326000</t>
  </si>
  <si>
    <t>480192RI</t>
  </si>
  <si>
    <t>484121RI</t>
  </si>
  <si>
    <t>103006</t>
  </si>
  <si>
    <t>AL AIR LIQUIDE ESPAÑA SA AL AIR LIQ</t>
  </si>
  <si>
    <t>A28016814</t>
  </si>
  <si>
    <t>2713129</t>
  </si>
  <si>
    <t>505144</t>
  </si>
  <si>
    <t>MRW</t>
  </si>
  <si>
    <t>B61466553</t>
  </si>
  <si>
    <t>A00128099</t>
  </si>
  <si>
    <t>1.646</t>
  </si>
  <si>
    <t>1.647</t>
  </si>
  <si>
    <t>1.672</t>
  </si>
  <si>
    <t>101819</t>
  </si>
  <si>
    <t>FOTOCOPIAS DIAGONAL SL FOTOC. DIAGO</t>
  </si>
  <si>
    <t>B58094194</t>
  </si>
  <si>
    <t>485179RI</t>
  </si>
  <si>
    <t>485180RI</t>
  </si>
  <si>
    <t>485182RI</t>
  </si>
  <si>
    <t>37190000329000</t>
  </si>
  <si>
    <t>2721965</t>
  </si>
  <si>
    <t>A00128444</t>
  </si>
  <si>
    <t>2605ME01613000</t>
  </si>
  <si>
    <t>102015</t>
  </si>
  <si>
    <t>ALVIN NETWORKS SL ALVIN NETWORKS</t>
  </si>
  <si>
    <t>B60152105</t>
  </si>
  <si>
    <t>102025</t>
  </si>
  <si>
    <t>VWR INTERNATIONAL EUROLAB SL VWR IN</t>
  </si>
  <si>
    <t>B08362089</t>
  </si>
  <si>
    <t>102424</t>
  </si>
  <si>
    <t>GRUPO TAPER SA GRUPO TAPER SA</t>
  </si>
  <si>
    <t>A78980273</t>
  </si>
  <si>
    <t>2575QU00219000</t>
  </si>
  <si>
    <t>102709</t>
  </si>
  <si>
    <t>BECTON DICKINSON SA BECTON DICKINSO</t>
  </si>
  <si>
    <t>A50140706</t>
  </si>
  <si>
    <t>102843</t>
  </si>
  <si>
    <t>CANON ESPAÑA SA OCE ESPAÑA CANON ES</t>
  </si>
  <si>
    <t>A28122125</t>
  </si>
  <si>
    <t>250100081</t>
  </si>
  <si>
    <t>37480000347000</t>
  </si>
  <si>
    <t>2778576</t>
  </si>
  <si>
    <t>37100000323000</t>
  </si>
  <si>
    <t>903090</t>
  </si>
  <si>
    <t>CAPELLA TRIQUELL EDGAR</t>
  </si>
  <si>
    <t>47642276F</t>
  </si>
  <si>
    <t>14002</t>
  </si>
  <si>
    <t>100C0001818000</t>
  </si>
  <si>
    <t>950862292</t>
  </si>
  <si>
    <t>4200067217</t>
  </si>
  <si>
    <t>2605ME00267000</t>
  </si>
  <si>
    <t>101979</t>
  </si>
  <si>
    <t>SG SERVICIOS HOSPITALARIOS SL SG SE</t>
  </si>
  <si>
    <t>B59076828</t>
  </si>
  <si>
    <t>2605ME00261000</t>
  </si>
  <si>
    <t>800084</t>
  </si>
  <si>
    <t>INST.INVEST.BIOMEDIQUES A.PI SUNYER</t>
  </si>
  <si>
    <t>Q5856414G</t>
  </si>
  <si>
    <t>102006</t>
  </si>
  <si>
    <t>B08924458</t>
  </si>
  <si>
    <t>200629</t>
  </si>
  <si>
    <t>37190000327000</t>
  </si>
  <si>
    <t>50002</t>
  </si>
  <si>
    <t>FUNDACIO PARC CIENTIFIC BARCELONA P</t>
  </si>
  <si>
    <t>G61482832</t>
  </si>
  <si>
    <t>100511</t>
  </si>
  <si>
    <t>RICOH ESPAÑA SLU RICOH ESPAÑA SL</t>
  </si>
  <si>
    <t>B82080177</t>
  </si>
  <si>
    <t>2625PS00295000</t>
  </si>
  <si>
    <t>2574QU00206000</t>
  </si>
  <si>
    <t>102782</t>
  </si>
  <si>
    <t>MERCK CHEMICALS AND LIFE SCIENCE, S</t>
  </si>
  <si>
    <t>A28289247</t>
  </si>
  <si>
    <t>100B0001201000</t>
  </si>
  <si>
    <t>102868</t>
  </si>
  <si>
    <t>LABORATORIOS CONDA SA LABORAT. COND</t>
  </si>
  <si>
    <t>A28090819</t>
  </si>
  <si>
    <t>200677</t>
  </si>
  <si>
    <t>CHARLES RIVER LABORATORIES FRANCE</t>
  </si>
  <si>
    <t>2605ME00268000</t>
  </si>
  <si>
    <t>902359</t>
  </si>
  <si>
    <t>32678507S</t>
  </si>
  <si>
    <t>11714</t>
  </si>
  <si>
    <t>38300000701000</t>
  </si>
  <si>
    <t>102673</t>
  </si>
  <si>
    <t>CIA.REPROG.E INFORMATICA BONANOVA C</t>
  </si>
  <si>
    <t>A58391152</t>
  </si>
  <si>
    <t>2655EC00911000</t>
  </si>
  <si>
    <t>102752</t>
  </si>
  <si>
    <t>ONDA RADIO SA ONDA RADIO SA</t>
  </si>
  <si>
    <t>A58375940</t>
  </si>
  <si>
    <t>9500035881</t>
  </si>
  <si>
    <t>2605ME00263000</t>
  </si>
  <si>
    <t>9500035882</t>
  </si>
  <si>
    <t>2635ED00305000</t>
  </si>
  <si>
    <t>102856</t>
  </si>
  <si>
    <t>COFELY ESPAÑA SAU COFELY</t>
  </si>
  <si>
    <t>A28368132</t>
  </si>
  <si>
    <t>25730000200217</t>
  </si>
  <si>
    <t>107424</t>
  </si>
  <si>
    <t>DDBIOLAB, S.L.</t>
  </si>
  <si>
    <t>B66238197</t>
  </si>
  <si>
    <t>504582</t>
  </si>
  <si>
    <t>FUNDACIO GASPAR ESPUÑA-CETT R. AGOR</t>
  </si>
  <si>
    <t>G62294418</t>
  </si>
  <si>
    <t>26330000297000</t>
  </si>
  <si>
    <t>504678</t>
  </si>
  <si>
    <t>F.CONCEJO SCP</t>
  </si>
  <si>
    <t>J60541919</t>
  </si>
  <si>
    <t>505047</t>
  </si>
  <si>
    <t>CEBAR TOURMIX PRODUCTIONS SL</t>
  </si>
  <si>
    <t>B63838270</t>
  </si>
  <si>
    <t>237-2/14</t>
  </si>
  <si>
    <t>2515GH00086000</t>
  </si>
  <si>
    <t>950189118</t>
  </si>
  <si>
    <t>4200054948</t>
  </si>
  <si>
    <t>8240811502#</t>
  </si>
  <si>
    <t>FRV13_000716</t>
  </si>
  <si>
    <t>10020000008000</t>
  </si>
  <si>
    <t>FRV13_000717</t>
  </si>
  <si>
    <t>FRV13_000718</t>
  </si>
  <si>
    <t>497201RI</t>
  </si>
  <si>
    <t>1.892</t>
  </si>
  <si>
    <t>25630001771000</t>
  </si>
  <si>
    <t>504993</t>
  </si>
  <si>
    <t>UNICANTINA 2006 SLU</t>
  </si>
  <si>
    <t>B64226822</t>
  </si>
  <si>
    <t>133-2/14</t>
  </si>
  <si>
    <t>14067441</t>
  </si>
  <si>
    <t>4200071838</t>
  </si>
  <si>
    <t>193-2/14</t>
  </si>
  <si>
    <t>0805S436489</t>
  </si>
  <si>
    <t>2536DR00601000</t>
  </si>
  <si>
    <t>14050392</t>
  </si>
  <si>
    <t>4200061634</t>
  </si>
  <si>
    <t>2615ME00877000</t>
  </si>
  <si>
    <t>14089673</t>
  </si>
  <si>
    <t>4200078140</t>
  </si>
  <si>
    <t>37080000322001</t>
  </si>
  <si>
    <t>100475</t>
  </si>
  <si>
    <t>PERKINELMER ESPAÑA SL PERKINELMER E</t>
  </si>
  <si>
    <t>B82338757</t>
  </si>
  <si>
    <t>100864</t>
  </si>
  <si>
    <t>SUMINIST.GRALS.OFICIN.REY CENTER SL</t>
  </si>
  <si>
    <t>B64498298</t>
  </si>
  <si>
    <t>14096826</t>
  </si>
  <si>
    <t>14096827</t>
  </si>
  <si>
    <t>14096828</t>
  </si>
  <si>
    <t>37290000331000</t>
  </si>
  <si>
    <t>101166</t>
  </si>
  <si>
    <t>NIEMON IMPRESSIONS SL NIEMON IMPRES</t>
  </si>
  <si>
    <t>B62870217</t>
  </si>
  <si>
    <t>101202</t>
  </si>
  <si>
    <t>CONCESIONES DE RESTAURANTES Y BARES</t>
  </si>
  <si>
    <t>B60685666</t>
  </si>
  <si>
    <t>103004</t>
  </si>
  <si>
    <t>EL CORTE INGLES SA EL CORTE INGLES</t>
  </si>
  <si>
    <t>A28017895</t>
  </si>
  <si>
    <t>100769</t>
  </si>
  <si>
    <t>FISHER SCIENTIFIC SL FISHER SCIENTI</t>
  </si>
  <si>
    <t>B84498955</t>
  </si>
  <si>
    <t>2575QU00221000</t>
  </si>
  <si>
    <t>2635ED00312000</t>
  </si>
  <si>
    <t>14112567</t>
  </si>
  <si>
    <t>4200084748</t>
  </si>
  <si>
    <t>204/129</t>
  </si>
  <si>
    <t>105824</t>
  </si>
  <si>
    <t>ATRIAN TECHNICAL SERVICES S.A.</t>
  </si>
  <si>
    <t>A58567033</t>
  </si>
  <si>
    <t>2015</t>
  </si>
  <si>
    <t>2574FI00205000</t>
  </si>
  <si>
    <t>505552</t>
  </si>
  <si>
    <t>EMCADI SA EMCADI SA-DISBE</t>
  </si>
  <si>
    <t>A58349929</t>
  </si>
  <si>
    <t>25930000240001</t>
  </si>
  <si>
    <t>37480000346001</t>
  </si>
  <si>
    <t>26230000285000</t>
  </si>
  <si>
    <t>100289</t>
  </si>
  <si>
    <t>G64045719</t>
  </si>
  <si>
    <t>100614</t>
  </si>
  <si>
    <t>LABBOX LABWARE SL LABBOX LABWARE</t>
  </si>
  <si>
    <t>B63950240</t>
  </si>
  <si>
    <t>2565BI00179000</t>
  </si>
  <si>
    <t>100880</t>
  </si>
  <si>
    <t>QUIMIGEN SL QUIMIGEN S.L.</t>
  </si>
  <si>
    <t>B80479918</t>
  </si>
  <si>
    <t>2615ME00279000</t>
  </si>
  <si>
    <t>101001</t>
  </si>
  <si>
    <t>ATTENDBIO RESEARCH SL ATTENDBIO RES</t>
  </si>
  <si>
    <t>B65228629</t>
  </si>
  <si>
    <t>38380001438000</t>
  </si>
  <si>
    <t>2634ED01900000</t>
  </si>
  <si>
    <t>2625PS00294000</t>
  </si>
  <si>
    <t>2624PS00290000</t>
  </si>
  <si>
    <t>101312</t>
  </si>
  <si>
    <t>SUDELAB SL SUDELAB SL</t>
  </si>
  <si>
    <t>B63276778</t>
  </si>
  <si>
    <t>101414</t>
  </si>
  <si>
    <t>SCHARLAB SL SCHARLAB SL</t>
  </si>
  <si>
    <t>B63048540</t>
  </si>
  <si>
    <t>101455</t>
  </si>
  <si>
    <t>AQUADIRECT BLUE PLANET SL</t>
  </si>
  <si>
    <t>B62117783</t>
  </si>
  <si>
    <t>101529</t>
  </si>
  <si>
    <t>NIRCO SL</t>
  </si>
  <si>
    <t>B58786096</t>
  </si>
  <si>
    <t>101704</t>
  </si>
  <si>
    <t>ROCHE DIAGNOSTICS SL ROCHE DIAGNOST</t>
  </si>
  <si>
    <t>B61503355</t>
  </si>
  <si>
    <t>2565BI00171000</t>
  </si>
  <si>
    <t>101938</t>
  </si>
  <si>
    <t>GESTORA DE RESIDUS SANITARIS SL GES</t>
  </si>
  <si>
    <t>B60021383</t>
  </si>
  <si>
    <t>101955</t>
  </si>
  <si>
    <t>TRALLERO AND SCHLEE SL TRALLERO AND</t>
  </si>
  <si>
    <t>B60013505</t>
  </si>
  <si>
    <t>2615ME00885000</t>
  </si>
  <si>
    <t>102146</t>
  </si>
  <si>
    <t>XEROX RENTING SAU XEROX RENTING S</t>
  </si>
  <si>
    <t>A81056269</t>
  </si>
  <si>
    <t>10020000007000</t>
  </si>
  <si>
    <t>102412</t>
  </si>
  <si>
    <t>LABCLINICS SA LABCLINICS SA</t>
  </si>
  <si>
    <t>A58118928</t>
  </si>
  <si>
    <t>102481</t>
  </si>
  <si>
    <t>BIO-RAD LABORATORIES SA BIO-RAD LAB</t>
  </si>
  <si>
    <t>A79389920</t>
  </si>
  <si>
    <t>2565BI00165000</t>
  </si>
  <si>
    <t>102530</t>
  </si>
  <si>
    <t>REACTIVA SA REACTIVA SA</t>
  </si>
  <si>
    <t>A58659715</t>
  </si>
  <si>
    <t>38490001717000</t>
  </si>
  <si>
    <t>102676</t>
  </si>
  <si>
    <t>VEOLIA SERVEI CATALUNYA, SAU DALKIA</t>
  </si>
  <si>
    <t>A58295031</t>
  </si>
  <si>
    <t>102712</t>
  </si>
  <si>
    <t>EDEN SPRINGS ESPAÑA SAU EDEN SPRING</t>
  </si>
  <si>
    <t>A62247879</t>
  </si>
  <si>
    <t>2635ED00309000</t>
  </si>
  <si>
    <t>102743</t>
  </si>
  <si>
    <t>LIBRERIA ESTUDIO SA LIBRERIA ESTUDI</t>
  </si>
  <si>
    <t>A08716748</t>
  </si>
  <si>
    <t>2525FL00106000</t>
  </si>
  <si>
    <t>2595FA00254000</t>
  </si>
  <si>
    <t>2525FL00110000</t>
  </si>
  <si>
    <t>104256</t>
  </si>
  <si>
    <t>PANREAC QUIMICA SLU PANREAC</t>
  </si>
  <si>
    <t>B08010118</t>
  </si>
  <si>
    <t>107695</t>
  </si>
  <si>
    <t>AGILENT TECHNOLOGIES SPAIN S L</t>
  </si>
  <si>
    <t>B86907128</t>
  </si>
  <si>
    <t>2535DR00127000</t>
  </si>
  <si>
    <t>2575FI00209000</t>
  </si>
  <si>
    <t>2525FL00108000</t>
  </si>
  <si>
    <t>2655EC00140000</t>
  </si>
  <si>
    <t>2525FL00107000</t>
  </si>
  <si>
    <t>505156</t>
  </si>
  <si>
    <t>IBEREXPRESS LOGISTIC SL IBEREXPRESS</t>
  </si>
  <si>
    <t>B62299953</t>
  </si>
  <si>
    <t>50619</t>
  </si>
  <si>
    <t>505370</t>
  </si>
  <si>
    <t>DHL EXPRESS BARCELONA SPAIN SL DHL</t>
  </si>
  <si>
    <t>B08772345</t>
  </si>
  <si>
    <t>A28229813</t>
  </si>
  <si>
    <t>2565BI00169000</t>
  </si>
  <si>
    <t>2654EC00137000</t>
  </si>
  <si>
    <t>2515GH00083000</t>
  </si>
  <si>
    <t>2515GH00084000</t>
  </si>
  <si>
    <t>2525FL00109000</t>
  </si>
  <si>
    <t>26130000276000</t>
  </si>
  <si>
    <t>25730000200000</t>
  </si>
  <si>
    <t>102395</t>
  </si>
  <si>
    <t>CULTEK SL CULTEK SL</t>
  </si>
  <si>
    <t>B28442135</t>
  </si>
  <si>
    <t>2594FA00244000</t>
  </si>
  <si>
    <t>1404143</t>
  </si>
  <si>
    <t>100C0001691002</t>
  </si>
  <si>
    <t>102854</t>
  </si>
  <si>
    <t>WORLD COURIER DE ESPAÑA SA</t>
  </si>
  <si>
    <t>A28394013</t>
  </si>
  <si>
    <t>185188</t>
  </si>
  <si>
    <t>2595FA00253000</t>
  </si>
  <si>
    <t>FRV15_000009</t>
  </si>
  <si>
    <t>FRV15_000010</t>
  </si>
  <si>
    <t>FRV15_000011</t>
  </si>
  <si>
    <t>FRV15_000012</t>
  </si>
  <si>
    <t>FRV15_000013</t>
  </si>
  <si>
    <t>50005</t>
  </si>
  <si>
    <t>FUNDACIO IL3 UB</t>
  </si>
  <si>
    <t>G64489172</t>
  </si>
  <si>
    <t>201500160</t>
  </si>
  <si>
    <t>1106379</t>
  </si>
  <si>
    <t>26330000300000</t>
  </si>
  <si>
    <t>2564BI00163000</t>
  </si>
  <si>
    <t>107177</t>
  </si>
  <si>
    <t>PINTURAS DEL MORAL E HIJOS, SL</t>
  </si>
  <si>
    <t>B61022331</t>
  </si>
  <si>
    <t>2834/15</t>
  </si>
  <si>
    <t>4200082493</t>
  </si>
  <si>
    <t>38380001443000</t>
  </si>
  <si>
    <t>25730000203000</t>
  </si>
  <si>
    <t>101896</t>
  </si>
  <si>
    <t>B58790122</t>
  </si>
  <si>
    <t>3500383</t>
  </si>
  <si>
    <t>2575QU00915000</t>
  </si>
  <si>
    <t>2595FA00245000</t>
  </si>
  <si>
    <t>2565BI00181000</t>
  </si>
  <si>
    <t>103202</t>
  </si>
  <si>
    <t>QUIMIVITA SA QUIMIVITA SA</t>
  </si>
  <si>
    <t>A08153991</t>
  </si>
  <si>
    <t>2595FA00252000</t>
  </si>
  <si>
    <t>10020001828000</t>
  </si>
  <si>
    <t>1095288</t>
  </si>
  <si>
    <t>4200042807</t>
  </si>
  <si>
    <t>13061227</t>
  </si>
  <si>
    <t>4200042464</t>
  </si>
  <si>
    <t>13091421</t>
  </si>
  <si>
    <t>100A0001124000</t>
  </si>
  <si>
    <t>100897</t>
  </si>
  <si>
    <t>SOFTWARE CIENTIFICO SL STSC-SOFT.CI</t>
  </si>
  <si>
    <t>B81258220</t>
  </si>
  <si>
    <t>2655EC00146000</t>
  </si>
  <si>
    <t>101221</t>
  </si>
  <si>
    <t>COMPANYIA CENTRAL LLIBRETERA SL LA</t>
  </si>
  <si>
    <t>B60985363</t>
  </si>
  <si>
    <t>3500685</t>
  </si>
  <si>
    <t>4200089233</t>
  </si>
  <si>
    <t>102120</t>
  </si>
  <si>
    <t>PONT REYES INFORMATICA SL PONT REYE</t>
  </si>
  <si>
    <t>B59434035</t>
  </si>
  <si>
    <t>102614</t>
  </si>
  <si>
    <t>ACEFE SA ACEFE SA</t>
  </si>
  <si>
    <t>A58135831</t>
  </si>
  <si>
    <t>26230000287000</t>
  </si>
  <si>
    <t>102998</t>
  </si>
  <si>
    <t>OXOID SA OXOID SA</t>
  </si>
  <si>
    <t>A28625804</t>
  </si>
  <si>
    <t>108000</t>
  </si>
  <si>
    <t>IZASA SCIENTIFIC, S.L.U.</t>
  </si>
  <si>
    <t>B66350281</t>
  </si>
  <si>
    <t>505281</t>
  </si>
  <si>
    <t>JACQUES CATERING SL JACQUES CATERIN</t>
  </si>
  <si>
    <t>B60574787</t>
  </si>
  <si>
    <t>513545</t>
  </si>
  <si>
    <t>PORTA I DINARES ALBERT</t>
  </si>
  <si>
    <t>40876642F</t>
  </si>
  <si>
    <t>100814</t>
  </si>
  <si>
    <t>C</t>
  </si>
  <si>
    <t>100739</t>
  </si>
  <si>
    <t>QUIRUMED SL QUIRUMED S.L.</t>
  </si>
  <si>
    <t>B97267405</t>
  </si>
  <si>
    <t>ABV15-00975</t>
  </si>
  <si>
    <t>4200076703</t>
  </si>
  <si>
    <t>2595FA00249000</t>
  </si>
  <si>
    <t>3500905</t>
  </si>
  <si>
    <t>MA/48.571</t>
  </si>
  <si>
    <t>2535DR00141000</t>
  </si>
  <si>
    <t>MA/48.572</t>
  </si>
  <si>
    <t>104495</t>
  </si>
  <si>
    <t>VDI ESPAÑA SL</t>
  </si>
  <si>
    <t>B65279432</t>
  </si>
  <si>
    <t>ABE150300283</t>
  </si>
  <si>
    <t>505326</t>
  </si>
  <si>
    <t>GATTRAVEL  SL</t>
  </si>
  <si>
    <t>B60545795</t>
  </si>
  <si>
    <t>800057</t>
  </si>
  <si>
    <t>UNIVERSITAT AUTONOMA DE BARCELONA</t>
  </si>
  <si>
    <t>Q0818002H</t>
  </si>
  <si>
    <t>50001</t>
  </si>
  <si>
    <t>COL.LEGI RAIMON PENYAFORT COL. PENY</t>
  </si>
  <si>
    <t>Q0868077I</t>
  </si>
  <si>
    <t>100617</t>
  </si>
  <si>
    <t>LINEALAB SL LINEALAB SCHOTT</t>
  </si>
  <si>
    <t>B63935951</t>
  </si>
  <si>
    <t>15040755</t>
  </si>
  <si>
    <t>100970</t>
  </si>
  <si>
    <t>AB BCN SL AB BCN SL</t>
  </si>
  <si>
    <t>B63575740</t>
  </si>
  <si>
    <t>25230000102000</t>
  </si>
  <si>
    <t>25730000200227</t>
  </si>
  <si>
    <t>3501098</t>
  </si>
  <si>
    <t>102044</t>
  </si>
  <si>
    <t>BERCU INSTRUMENTS SL BERCU</t>
  </si>
  <si>
    <t>B59951699</t>
  </si>
  <si>
    <t>102188</t>
  </si>
  <si>
    <t>SERVIQUIMIA SL SERVIQUIMIA SL</t>
  </si>
  <si>
    <t>B43781525</t>
  </si>
  <si>
    <t>102564</t>
  </si>
  <si>
    <t>VIVA AQUA SERVICE SPAIN SA</t>
  </si>
  <si>
    <t>A41810920</t>
  </si>
  <si>
    <t>102566</t>
  </si>
  <si>
    <t>VITRO SA VITRO SA</t>
  </si>
  <si>
    <t>A41361544</t>
  </si>
  <si>
    <t>103189</t>
  </si>
  <si>
    <t>METTLERTOLEDO SAE METTLER-TOLEDO</t>
  </si>
  <si>
    <t>A08244568</t>
  </si>
  <si>
    <t>104667</t>
  </si>
  <si>
    <t>QUIMIKALS ANALITICA SL</t>
  </si>
  <si>
    <t>B63825863</t>
  </si>
  <si>
    <t>104695</t>
  </si>
  <si>
    <t>COBERTIS CORREDORIA D'ASSEGURANCES</t>
  </si>
  <si>
    <t>B65484222</t>
  </si>
  <si>
    <t>26230000289000</t>
  </si>
  <si>
    <t>105954</t>
  </si>
  <si>
    <t>TEKNOKROMA ANALITICA, SA</t>
  </si>
  <si>
    <t>A08541468</t>
  </si>
  <si>
    <t>108218</t>
  </si>
  <si>
    <t>SEVIP SEGURIDAD Y RESPONSABILIDAD</t>
  </si>
  <si>
    <t>A08826745</t>
  </si>
  <si>
    <t>2605ME00266000</t>
  </si>
  <si>
    <t>302553</t>
  </si>
  <si>
    <t>MARUZEN INTERNATIONAL CO. LTD</t>
  </si>
  <si>
    <t>504400</t>
  </si>
  <si>
    <t>FEDERAL EXPRESS CORPORATION FEDEX E</t>
  </si>
  <si>
    <t>W4002998E</t>
  </si>
  <si>
    <t>505028</t>
  </si>
  <si>
    <t>HG SERVEIS DE COACH.I LIDER.PERS.SL</t>
  </si>
  <si>
    <t>B64891062</t>
  </si>
  <si>
    <t>13095288</t>
  </si>
  <si>
    <t>3402792</t>
  </si>
  <si>
    <t>4200073018</t>
  </si>
  <si>
    <t>140515.</t>
  </si>
  <si>
    <t>37880001333000</t>
  </si>
  <si>
    <t>201502273</t>
  </si>
  <si>
    <t>38490001843000</t>
  </si>
  <si>
    <t>201502274</t>
  </si>
  <si>
    <t>2655EC00138000</t>
  </si>
  <si>
    <t>15074970</t>
  </si>
  <si>
    <t>4200099375</t>
  </si>
  <si>
    <t>100910</t>
  </si>
  <si>
    <t>SUMINISTROS GRALES LABORATORIOS SL</t>
  </si>
  <si>
    <t>B63479752</t>
  </si>
  <si>
    <t>10020001845000</t>
  </si>
  <si>
    <t>26130000271000</t>
  </si>
  <si>
    <t>3501137</t>
  </si>
  <si>
    <t>38180001502000</t>
  </si>
  <si>
    <t>2595FA00251000</t>
  </si>
  <si>
    <t>102012</t>
  </si>
  <si>
    <t>SITA SPE IBERICA SLU ECOCAT  SL</t>
  </si>
  <si>
    <t>B60171162</t>
  </si>
  <si>
    <t>102135</t>
  </si>
  <si>
    <t>ECOGEN SL ECOGEN SL</t>
  </si>
  <si>
    <t>B59432609</t>
  </si>
  <si>
    <t>2565GE00187000</t>
  </si>
  <si>
    <t>2575FI00211000</t>
  </si>
  <si>
    <t>102521</t>
  </si>
  <si>
    <t>WATERS CROMATOGRAFIA SA WATERS CROM</t>
  </si>
  <si>
    <t>A60631835</t>
  </si>
  <si>
    <t>2535DR00123000</t>
  </si>
  <si>
    <t>37880000410000</t>
  </si>
  <si>
    <t>102862</t>
  </si>
  <si>
    <t>XEROX ESPAÑA.SAU</t>
  </si>
  <si>
    <t>A28208601</t>
  </si>
  <si>
    <t>102886</t>
  </si>
  <si>
    <t>ID GRUP SA ID GRUP SA</t>
  </si>
  <si>
    <t>A59367458</t>
  </si>
  <si>
    <t>37080001485000</t>
  </si>
  <si>
    <t>103289</t>
  </si>
  <si>
    <t>VUELING AIRLINES SA</t>
  </si>
  <si>
    <t>A63422141</t>
  </si>
  <si>
    <t>106511</t>
  </si>
  <si>
    <t>TALLER D'HISTORIA DE GRACIA</t>
  </si>
  <si>
    <t>G60573219</t>
  </si>
  <si>
    <t>24/15</t>
  </si>
  <si>
    <t>504879</t>
  </si>
  <si>
    <t>MARCIAL PONS LIBRERO SL MARCIAL PON</t>
  </si>
  <si>
    <t>B82947326</t>
  </si>
  <si>
    <t>10020001684000</t>
  </si>
  <si>
    <t>TOTAL</t>
  </si>
  <si>
    <t>2674808</t>
  </si>
  <si>
    <t>950186485</t>
  </si>
  <si>
    <t>950186135</t>
  </si>
  <si>
    <t>1.602</t>
  </si>
  <si>
    <t>1.581</t>
  </si>
  <si>
    <t>2689436</t>
  </si>
  <si>
    <t>SR14-00168</t>
  </si>
  <si>
    <t>4200042211</t>
  </si>
  <si>
    <t>2013ER15/4906</t>
  </si>
  <si>
    <t>8240766822</t>
  </si>
  <si>
    <t>4200042103</t>
  </si>
  <si>
    <t>713443</t>
  </si>
  <si>
    <t>BLE GIMENO, EDUARD</t>
  </si>
  <si>
    <t>47834879P</t>
  </si>
  <si>
    <t>200467</t>
  </si>
  <si>
    <t>ABCAM ABCAM</t>
  </si>
  <si>
    <t>CNESP0129107</t>
  </si>
  <si>
    <t>15084221</t>
  </si>
  <si>
    <t>4200098694</t>
  </si>
  <si>
    <t>14038950</t>
  </si>
  <si>
    <t>FVR201514003675</t>
  </si>
  <si>
    <t>4200097835</t>
  </si>
  <si>
    <t>4200098807</t>
  </si>
  <si>
    <t>05</t>
  </si>
  <si>
    <t>2015-06-153</t>
  </si>
  <si>
    <t>2015-06-152</t>
  </si>
  <si>
    <t>37880001328000</t>
  </si>
  <si>
    <t>1506/00394</t>
  </si>
  <si>
    <t>1506/00393</t>
  </si>
  <si>
    <t>102288</t>
  </si>
  <si>
    <t>BIOTOOLS-BIOTECHNOLOG.&amp; MED.LAB.SA</t>
  </si>
  <si>
    <t>A81399149</t>
  </si>
  <si>
    <t>FV15_006183</t>
  </si>
  <si>
    <t>FV15_005446</t>
  </si>
  <si>
    <t>10020001688000</t>
  </si>
  <si>
    <t>4090282062</t>
  </si>
  <si>
    <t>15101887</t>
  </si>
  <si>
    <t>2635ED01627000</t>
  </si>
  <si>
    <t>141960</t>
  </si>
  <si>
    <t>141956</t>
  </si>
  <si>
    <t>sept-15</t>
  </si>
  <si>
    <t>15121427</t>
  </si>
  <si>
    <t>15121426</t>
  </si>
  <si>
    <t>15132059</t>
  </si>
  <si>
    <t>101910</t>
  </si>
  <si>
    <t>CROMLAB SL CROMLAB SL</t>
  </si>
  <si>
    <t>B58019050</t>
  </si>
  <si>
    <t>505569</t>
  </si>
  <si>
    <t>MEDIA MARKT L'HOSPITALET VIDEO SA M</t>
  </si>
  <si>
    <t>A62581756</t>
  </si>
  <si>
    <t>504534</t>
  </si>
  <si>
    <t>FUNDACIO MUTUA DE TERRASSA</t>
  </si>
  <si>
    <t>G62331673</t>
  </si>
  <si>
    <t>W15-00866</t>
  </si>
  <si>
    <t>4200103088</t>
  </si>
  <si>
    <t>21504765</t>
  </si>
  <si>
    <t>101418</t>
  </si>
  <si>
    <t>FRANC MOBILIARI D'OFICINA SL FRANC</t>
  </si>
  <si>
    <t>B62404850</t>
  </si>
  <si>
    <t>100906</t>
  </si>
  <si>
    <t>BIOGEN CIENTIFICA SL BIOGEN CIENTIF</t>
  </si>
  <si>
    <t>B79539441</t>
  </si>
  <si>
    <t>201500114</t>
  </si>
  <si>
    <t>03.09.2014</t>
  </si>
  <si>
    <t>60239041</t>
  </si>
  <si>
    <t>4200053216</t>
  </si>
  <si>
    <t>60231290.</t>
  </si>
  <si>
    <t>4200051888</t>
  </si>
  <si>
    <t>60208160</t>
  </si>
  <si>
    <r>
      <t xml:space="preserve">registrades en el mes de </t>
    </r>
    <r>
      <rPr>
        <b/>
        <sz val="10"/>
        <rFont val="Arial"/>
        <family val="2"/>
      </rPr>
      <t>juny de 2015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</si>
  <si>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juliol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</si>
  <si>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d'agost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</si>
  <si>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setembre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</si>
  <si>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d'octubre de 2015</t>
    </r>
    <r>
      <rPr>
        <sz val="10"/>
        <rFont val="Arial"/>
        <family val="2"/>
      </rPr>
      <t xml:space="preserve"> per un import de</t>
    </r>
  </si>
  <si>
    <t>ENVIGO RMS SPAIN SL</t>
  </si>
  <si>
    <t>25730000201000</t>
  </si>
  <si>
    <t>25230000099000</t>
  </si>
  <si>
    <t>FVR201514005858</t>
  </si>
  <si>
    <t>FVR201514005179</t>
  </si>
  <si>
    <t>4200096764</t>
  </si>
  <si>
    <t>100466</t>
  </si>
  <si>
    <t>KPMG ASESORES SL</t>
  </si>
  <si>
    <t>B82498650</t>
  </si>
  <si>
    <t>1000245</t>
  </si>
  <si>
    <t>2536DR00130000</t>
  </si>
  <si>
    <t>26030000258000</t>
  </si>
  <si>
    <t>3011414</t>
  </si>
  <si>
    <t>103022</t>
  </si>
  <si>
    <t>DINTER SA DINTER SA</t>
  </si>
  <si>
    <t>A08288193</t>
  </si>
  <si>
    <t>1509/00362</t>
  </si>
  <si>
    <t>1509/00361</t>
  </si>
  <si>
    <t>2655EC00143000</t>
  </si>
  <si>
    <t>C3928</t>
  </si>
  <si>
    <t>2675061</t>
  </si>
  <si>
    <t>I15/210</t>
  </si>
  <si>
    <t>Administració de Centre de Bellvitge</t>
  </si>
  <si>
    <t>Administració de Centre de Biologia i de Geologia</t>
  </si>
  <si>
    <t>Administració de Centre de Dret</t>
  </si>
  <si>
    <t>Administració de Centre de Farmàcia</t>
  </si>
  <si>
    <t>Administració de Centre de Filologia</t>
  </si>
  <si>
    <t>Administració de Centre de Filosofia i de Geografia i Història</t>
  </si>
  <si>
    <t>Administració de Centre de Física i de Química</t>
  </si>
  <si>
    <t>Administració de Centre de Medicina</t>
  </si>
  <si>
    <t>Administració de Centre de Psicologia i de Campus de Mundet</t>
  </si>
  <si>
    <r>
      <t xml:space="preserve">registrades en el mes </t>
    </r>
    <r>
      <rPr>
        <b/>
        <sz val="10"/>
        <rFont val="Arial"/>
        <family val="2"/>
      </rPr>
      <t>de novembre de 2015</t>
    </r>
    <r>
      <rPr>
        <sz val="10"/>
        <rFont val="Arial"/>
        <family val="2"/>
      </rPr>
      <t xml:space="preserve"> per un import de</t>
    </r>
  </si>
  <si>
    <t>2012</t>
  </si>
  <si>
    <t>101032</t>
  </si>
  <si>
    <t>AQUAVIDA XXI SL</t>
  </si>
  <si>
    <t>B62208244</t>
  </si>
  <si>
    <t>Z-010917</t>
  </si>
  <si>
    <t>2011</t>
  </si>
  <si>
    <t>ES1/621</t>
  </si>
  <si>
    <t>ES1/527</t>
  </si>
  <si>
    <t>ES1/24</t>
  </si>
  <si>
    <t xml:space="preserve"> </t>
  </si>
  <si>
    <t xml:space="preserve">                                                                            </t>
  </si>
  <si>
    <t xml:space="preserve">                                                               </t>
  </si>
  <si>
    <t xml:space="preserve">                                                                                                                                                   </t>
  </si>
  <si>
    <t>0000052823</t>
  </si>
  <si>
    <t>102853</t>
  </si>
  <si>
    <t>PROFINSA PRODUCTOS OFICINA INFOR SA</t>
  </si>
  <si>
    <t>A48170419</t>
  </si>
  <si>
    <t>036744F12</t>
  </si>
  <si>
    <t>4200028388</t>
  </si>
  <si>
    <t>1201633</t>
  </si>
  <si>
    <t>2010</t>
  </si>
  <si>
    <t>902533</t>
  </si>
  <si>
    <t>PATRICI ANGEL NICOLAS</t>
  </si>
  <si>
    <t>24485218Q</t>
  </si>
  <si>
    <t>152</t>
  </si>
  <si>
    <t>151</t>
  </si>
  <si>
    <t>2449533</t>
  </si>
  <si>
    <t>2438137</t>
  </si>
  <si>
    <t>2575QU00223001</t>
  </si>
  <si>
    <t>2353382</t>
  </si>
  <si>
    <t>2318790</t>
  </si>
  <si>
    <t>2190624</t>
  </si>
  <si>
    <t>2179311</t>
  </si>
  <si>
    <t>90038918</t>
  </si>
  <si>
    <t>90038927</t>
  </si>
  <si>
    <t>90038922</t>
  </si>
  <si>
    <t>90038921</t>
  </si>
  <si>
    <t>702/21202378</t>
  </si>
  <si>
    <t>700/21204640</t>
  </si>
  <si>
    <t>4200020945</t>
  </si>
  <si>
    <t>700/21204639</t>
  </si>
  <si>
    <t>12010631</t>
  </si>
  <si>
    <t>4200011098</t>
  </si>
  <si>
    <t>832.331</t>
  </si>
  <si>
    <t>3100396</t>
  </si>
  <si>
    <t>201104136#</t>
  </si>
  <si>
    <t>201102282</t>
  </si>
  <si>
    <t>201102156</t>
  </si>
  <si>
    <t>12050820</t>
  </si>
  <si>
    <t>4200004716</t>
  </si>
  <si>
    <t>2614ME01790000</t>
  </si>
  <si>
    <t>60187677</t>
  </si>
  <si>
    <t>4200032170</t>
  </si>
  <si>
    <t>60169540</t>
  </si>
  <si>
    <t>4200001007</t>
  </si>
  <si>
    <t>60155136</t>
  </si>
  <si>
    <t>103048</t>
  </si>
  <si>
    <t>SOCLESA SOC.CLIMATIZ.Y ELECTRIF.SA</t>
  </si>
  <si>
    <t>A08489007</t>
  </si>
  <si>
    <t>CGB013278</t>
  </si>
  <si>
    <t>9500051346</t>
  </si>
  <si>
    <t>9500051343</t>
  </si>
  <si>
    <t>A1510/00020</t>
  </si>
  <si>
    <t>100B0001481000</t>
  </si>
  <si>
    <t>R15/0008</t>
  </si>
  <si>
    <t>14083149</t>
  </si>
  <si>
    <t>13065326</t>
  </si>
  <si>
    <t>12044351</t>
  </si>
  <si>
    <t>504950</t>
  </si>
  <si>
    <t>UNIBAR COLECTIVIDADES 2005 SLU</t>
  </si>
  <si>
    <t>B63952295</t>
  </si>
  <si>
    <t>2524FL00103000</t>
  </si>
  <si>
    <t>211215100131-1</t>
  </si>
  <si>
    <t>211215090118</t>
  </si>
  <si>
    <t>905804</t>
  </si>
  <si>
    <t>901932</t>
  </si>
  <si>
    <t>CANO JARABO DANIEL METALISTERIA</t>
  </si>
  <si>
    <t>53074032Z</t>
  </si>
  <si>
    <t>505582</t>
  </si>
  <si>
    <t>MTV MISSATGERIA MISSATGERIA TRANSPO</t>
  </si>
  <si>
    <t>A62921093</t>
  </si>
  <si>
    <t>2576QU00227000</t>
  </si>
  <si>
    <t>504283</t>
  </si>
  <si>
    <t>DICOMA JARDINS SLP</t>
  </si>
  <si>
    <t>J63863906</t>
  </si>
  <si>
    <t>DFV27789</t>
  </si>
  <si>
    <t>15090425</t>
  </si>
  <si>
    <t>108833</t>
  </si>
  <si>
    <t>HOSPITAL CLÍNIC DE BARCELONA</t>
  </si>
  <si>
    <t>Q0802070C</t>
  </si>
  <si>
    <t>106044</t>
  </si>
  <si>
    <t>VIAJES EL CORTE INGLES SA AGENCIA B</t>
  </si>
  <si>
    <t>105938</t>
  </si>
  <si>
    <t>REDSPORT PROCLUB SOCIEDAD LIMITADA</t>
  </si>
  <si>
    <t>B65949794</t>
  </si>
  <si>
    <t>4200109517</t>
  </si>
  <si>
    <t>153127</t>
  </si>
  <si>
    <t>4200110638</t>
  </si>
  <si>
    <t>2936121</t>
  </si>
  <si>
    <t>569217</t>
  </si>
  <si>
    <t>4200112311</t>
  </si>
  <si>
    <t>SA15-44977</t>
  </si>
  <si>
    <t>102262</t>
  </si>
  <si>
    <t>PRAXAIR ESPAÑA SL PRAXAIR ESPAÑA</t>
  </si>
  <si>
    <t>B28062339</t>
  </si>
  <si>
    <t>102077</t>
  </si>
  <si>
    <t>DURVIZ SLU DURVIZ SLU</t>
  </si>
  <si>
    <t>B46072807</t>
  </si>
  <si>
    <t>MTR-15-004402</t>
  </si>
  <si>
    <t>4200107465</t>
  </si>
  <si>
    <t>26530000134000</t>
  </si>
  <si>
    <t>15170428</t>
  </si>
  <si>
    <t>840622631</t>
  </si>
  <si>
    <t>FV15_004847</t>
  </si>
  <si>
    <t>10010001561001</t>
  </si>
  <si>
    <t>505590</t>
  </si>
  <si>
    <t>SDAD. REL.INTERNAC.UNIV.ALICANTE SA</t>
  </si>
  <si>
    <t>A53013355</t>
  </si>
  <si>
    <t>B/5572</t>
  </si>
  <si>
    <t>103175</t>
  </si>
  <si>
    <t>BIOMERIEUX ESPAÑA SA BIOMERIEUX ESP</t>
  </si>
  <si>
    <t>A28664589</t>
  </si>
  <si>
    <r>
      <t xml:space="preserve">registrades en el mes </t>
    </r>
    <r>
      <rPr>
        <b/>
        <sz val="10"/>
        <rFont val="Arial"/>
        <family val="2"/>
      </rPr>
      <t>de desembre de 2015</t>
    </r>
    <r>
      <rPr>
        <sz val="10"/>
        <rFont val="Arial"/>
        <family val="2"/>
      </rPr>
      <t xml:space="preserve"> per un import de</t>
    </r>
  </si>
  <si>
    <t>dic-15</t>
  </si>
  <si>
    <t>JANVIER LABS</t>
  </si>
  <si>
    <t>GB241192</t>
  </si>
  <si>
    <t>15/132201</t>
  </si>
  <si>
    <t>15212683</t>
  </si>
  <si>
    <t>4200112749</t>
  </si>
  <si>
    <t>15205423</t>
  </si>
  <si>
    <t>4200106563</t>
  </si>
  <si>
    <t>105183</t>
  </si>
  <si>
    <t>TECNOLOGÍAS Y SERVICIOS AGRARIOS,SA</t>
  </si>
  <si>
    <t>A79365821</t>
  </si>
  <si>
    <t>F301501475</t>
  </si>
  <si>
    <t>104521</t>
  </si>
  <si>
    <t>INSTITUTO DE GESTIÓN SANITARIA S.A.</t>
  </si>
  <si>
    <t>A27178789</t>
  </si>
  <si>
    <t>025124</t>
  </si>
  <si>
    <t>4200113643</t>
  </si>
  <si>
    <t>841521887</t>
  </si>
  <si>
    <t>841521826</t>
  </si>
  <si>
    <t>4001342</t>
  </si>
  <si>
    <t>100829</t>
  </si>
  <si>
    <t>ZETCOM INFORMATIKDIENSTLUNGS AG ZET</t>
  </si>
  <si>
    <t>W0392296J</t>
  </si>
  <si>
    <t>FA01132</t>
  </si>
  <si>
    <t>4200115224</t>
  </si>
  <si>
    <t>902956</t>
  </si>
  <si>
    <t>FERNANDEZ BLANCO ABEL</t>
  </si>
  <si>
    <t>52622162W</t>
  </si>
  <si>
    <t>08028</t>
  </si>
  <si>
    <t>08025</t>
  </si>
  <si>
    <t>2015-11-241</t>
  </si>
  <si>
    <t>2015-11-240</t>
  </si>
  <si>
    <t>2015-11-239</t>
  </si>
  <si>
    <t>504830</t>
  </si>
  <si>
    <t>UPS ESPAÑA LTD. Y CIA SRC UPS ESPAÑ</t>
  </si>
  <si>
    <t>C28328508</t>
  </si>
  <si>
    <t>300079</t>
  </si>
  <si>
    <t>MACROGEN INC. MACROGEN INC.</t>
  </si>
  <si>
    <t>ISC151216491</t>
  </si>
  <si>
    <t>DFV28649</t>
  </si>
  <si>
    <t>3856.</t>
  </si>
  <si>
    <t>8241053957</t>
  </si>
  <si>
    <t>104313</t>
  </si>
  <si>
    <t>TRIGUERO RUBIA MATEO</t>
  </si>
  <si>
    <t>36911178L</t>
  </si>
  <si>
    <t>8325</t>
  </si>
  <si>
    <t>3052793</t>
  </si>
  <si>
    <t>D/1220</t>
  </si>
  <si>
    <t>FACTURAN93501398</t>
  </si>
  <si>
    <t>FACTURAN93501344</t>
  </si>
  <si>
    <t>101317</t>
  </si>
  <si>
    <t>LOGISTICA I MES SL</t>
  </si>
  <si>
    <t>B63256572</t>
  </si>
  <si>
    <t>15218388</t>
  </si>
  <si>
    <t>4200115172</t>
  </si>
  <si>
    <t>15218387</t>
  </si>
  <si>
    <t>4200115176</t>
  </si>
  <si>
    <t>15218386</t>
  </si>
  <si>
    <t>4200115180</t>
  </si>
  <si>
    <t>15218385</t>
  </si>
  <si>
    <t>4200115178</t>
  </si>
  <si>
    <t>15215941</t>
  </si>
  <si>
    <t>4200114360</t>
  </si>
  <si>
    <t>840691787</t>
  </si>
  <si>
    <t>2535DR00125000</t>
  </si>
  <si>
    <t>100133</t>
  </si>
  <si>
    <t>BURDINOLA BURDINOLA</t>
  </si>
  <si>
    <t>F48090005</t>
  </si>
  <si>
    <t>201504524</t>
  </si>
  <si>
    <t>FV15_010010</t>
  </si>
  <si>
    <t>832.318.</t>
  </si>
  <si>
    <t>FACTURAN93403713</t>
  </si>
  <si>
    <t>4200078869</t>
  </si>
  <si>
    <t>903398</t>
  </si>
  <si>
    <t>ARIAS MARQUEZ MARIA ELENA</t>
  </si>
  <si>
    <t>07239694F</t>
  </si>
  <si>
    <r>
      <t xml:space="preserve">registrades en el mes </t>
    </r>
    <r>
      <rPr>
        <b/>
        <sz val="10"/>
        <rFont val="Arial"/>
        <family val="2"/>
      </rPr>
      <t>de gener de 2016</t>
    </r>
    <r>
      <rPr>
        <sz val="10"/>
        <rFont val="Arial"/>
        <family val="2"/>
      </rPr>
      <t xml:space="preserve"> per un import de</t>
    </r>
  </si>
  <si>
    <t>User Name</t>
  </si>
  <si>
    <t>Activitat de la factura</t>
  </si>
  <si>
    <t>ABAST</t>
  </si>
  <si>
    <t>F</t>
  </si>
  <si>
    <t>A</t>
  </si>
  <si>
    <t>2516GH00096000</t>
  </si>
  <si>
    <t>PEREZ PAADIN LUIS ANTONIO</t>
  </si>
  <si>
    <t>11409255</t>
  </si>
  <si>
    <t>ALEREMOTEAP</t>
  </si>
  <si>
    <t>25730000200212</t>
  </si>
  <si>
    <t>37780001493000</t>
  </si>
  <si>
    <t>38380001830000</t>
  </si>
  <si>
    <t>2016</t>
  </si>
  <si>
    <t>102800</t>
  </si>
  <si>
    <t>SIGNE SA</t>
  </si>
  <si>
    <t>A11029279</t>
  </si>
  <si>
    <t>576782RI</t>
  </si>
  <si>
    <t>4200033490</t>
  </si>
  <si>
    <t>576780RI</t>
  </si>
  <si>
    <t>4200030619</t>
  </si>
  <si>
    <t>FRV16000005</t>
  </si>
  <si>
    <t>15220030</t>
  </si>
  <si>
    <t>R/30</t>
  </si>
  <si>
    <t>108544</t>
  </si>
  <si>
    <t>ACE EUROPEAN GROUP LTD</t>
  </si>
  <si>
    <t>W0067389G</t>
  </si>
  <si>
    <t>108525</t>
  </si>
  <si>
    <t>HEWLETT  P  SERVICIOS ESPAÑA SL</t>
  </si>
  <si>
    <t>B82591470</t>
  </si>
  <si>
    <t>7710906</t>
  </si>
  <si>
    <t>4200079427</t>
  </si>
  <si>
    <t>2526FL01707000</t>
  </si>
  <si>
    <t>103106</t>
  </si>
  <si>
    <t>LASING SA</t>
  </si>
  <si>
    <t>A08480519</t>
  </si>
  <si>
    <t>103028</t>
  </si>
  <si>
    <t>CARPINTERIA AGUSTIN NAVARRO SA NAVA</t>
  </si>
  <si>
    <t>A08881088</t>
  </si>
  <si>
    <t>002/132</t>
  </si>
  <si>
    <t>102162</t>
  </si>
  <si>
    <t>ENDESA ENERGIA SAU FACT.COB.PAMTS S</t>
  </si>
  <si>
    <t>A81948077</t>
  </si>
  <si>
    <t>919364</t>
  </si>
  <si>
    <t>919363</t>
  </si>
  <si>
    <t>2535DR00128000</t>
  </si>
  <si>
    <t>0003061730</t>
  </si>
  <si>
    <t>281115122434</t>
  </si>
  <si>
    <t>800056</t>
  </si>
  <si>
    <t>FIRA DE BARCELONA</t>
  </si>
  <si>
    <t>Q0873006A</t>
  </si>
  <si>
    <t>7</t>
  </si>
  <si>
    <t>116034</t>
  </si>
  <si>
    <t>10020001846000</t>
  </si>
  <si>
    <t>202175</t>
  </si>
  <si>
    <t>RYANAIR</t>
  </si>
  <si>
    <t>1800206745</t>
  </si>
  <si>
    <t>201695</t>
  </si>
  <si>
    <t>INSTRUCHEMIE</t>
  </si>
  <si>
    <t>4200108938</t>
  </si>
  <si>
    <t>200313</t>
  </si>
  <si>
    <t>BIOMERS.NET BIOMERS.NET</t>
  </si>
  <si>
    <t>15006696</t>
  </si>
  <si>
    <t>4200113455</t>
  </si>
  <si>
    <t>2879/16</t>
  </si>
  <si>
    <t>4200110687</t>
  </si>
  <si>
    <t>160049</t>
  </si>
  <si>
    <t>4200115682</t>
  </si>
  <si>
    <t>160047</t>
  </si>
  <si>
    <t>4200115678</t>
  </si>
  <si>
    <t>105639</t>
  </si>
  <si>
    <t>MIQUEL AULINAS CANAL SL</t>
  </si>
  <si>
    <t>B55128193</t>
  </si>
  <si>
    <t>3067348</t>
  </si>
  <si>
    <t>3067347</t>
  </si>
  <si>
    <t>3067346</t>
  </si>
  <si>
    <t>3067345</t>
  </si>
  <si>
    <t>3067344</t>
  </si>
  <si>
    <t>460825014</t>
  </si>
  <si>
    <t>576783RI</t>
  </si>
  <si>
    <t>576781RI</t>
  </si>
  <si>
    <t>7009</t>
  </si>
  <si>
    <t>4200115136</t>
  </si>
  <si>
    <t>2016/1814</t>
  </si>
  <si>
    <t>4200115119</t>
  </si>
  <si>
    <t>4200115466</t>
  </si>
  <si>
    <t>101203</t>
  </si>
  <si>
    <t>CELULOSAS Y DERIVAD.DE LA TORRE,SL</t>
  </si>
  <si>
    <t>B60679321</t>
  </si>
  <si>
    <t>2595FA00247002</t>
  </si>
  <si>
    <t>16002556</t>
  </si>
  <si>
    <t>1600138</t>
  </si>
  <si>
    <t>1600118</t>
  </si>
  <si>
    <t>4200115246</t>
  </si>
  <si>
    <t>840717649</t>
  </si>
  <si>
    <t>26330000299000</t>
  </si>
  <si>
    <t>100134</t>
  </si>
  <si>
    <t>GUASOS SCCL GUASOS SCCL</t>
  </si>
  <si>
    <t>F43365964</t>
  </si>
  <si>
    <t>FV16000065</t>
  </si>
  <si>
    <t>FV16000029</t>
  </si>
  <si>
    <t>FV16000022</t>
  </si>
  <si>
    <t>FV16000021</t>
  </si>
  <si>
    <t>FV16000020</t>
  </si>
  <si>
    <t>FV16000015</t>
  </si>
  <si>
    <t>FV16000014</t>
  </si>
  <si>
    <t>FV16000012</t>
  </si>
  <si>
    <t>FV16000010</t>
  </si>
  <si>
    <t>FV16000009</t>
  </si>
  <si>
    <t>903459</t>
  </si>
  <si>
    <t>PRATS PUJOL PERE BLAI PEREBLAI COMU</t>
  </si>
  <si>
    <t>46967845M</t>
  </si>
  <si>
    <t>F0315-001</t>
  </si>
  <si>
    <t>52424</t>
  </si>
  <si>
    <t>52409</t>
  </si>
  <si>
    <t>52385</t>
  </si>
  <si>
    <t>301066</t>
  </si>
  <si>
    <t>NATURE PUBLISHING GROUP</t>
  </si>
  <si>
    <t>AD5012055</t>
  </si>
  <si>
    <t>106055</t>
  </si>
  <si>
    <t>KANTAR MEDIA S.A.</t>
  </si>
  <si>
    <t>A78040235</t>
  </si>
  <si>
    <t>1512001586</t>
  </si>
  <si>
    <t>00119-531268C</t>
  </si>
  <si>
    <t>105562</t>
  </si>
  <si>
    <t>INMORTALES RISTORANTE</t>
  </si>
  <si>
    <t>B63695050</t>
  </si>
  <si>
    <t>315</t>
  </si>
  <si>
    <t>104902</t>
  </si>
  <si>
    <t>COLOMINA CASTELLA MARIA ANGELA FARM</t>
  </si>
  <si>
    <t>36990806K</t>
  </si>
  <si>
    <t>102896</t>
  </si>
  <si>
    <t>MICROBEAM SA MICROBEAM SA</t>
  </si>
  <si>
    <t>A58032343</t>
  </si>
  <si>
    <t>15220566</t>
  </si>
  <si>
    <t>15220498</t>
  </si>
  <si>
    <t>4200113504</t>
  </si>
  <si>
    <t>15220468</t>
  </si>
  <si>
    <t>4200114167</t>
  </si>
  <si>
    <t>15220356</t>
  </si>
  <si>
    <t>201504982</t>
  </si>
  <si>
    <t>201504970</t>
  </si>
  <si>
    <t>201504966</t>
  </si>
  <si>
    <t>201504965</t>
  </si>
  <si>
    <r>
      <t xml:space="preserve">registrades en el mes </t>
    </r>
    <r>
      <rPr>
        <b/>
        <sz val="10"/>
        <rFont val="Arial"/>
        <family val="2"/>
      </rPr>
      <t>de febrer de 2016</t>
    </r>
    <r>
      <rPr>
        <sz val="10"/>
        <rFont val="Arial"/>
        <family val="2"/>
      </rPr>
      <t xml:space="preserve"> per un import de</t>
    </r>
  </si>
  <si>
    <t>37200000330000</t>
  </si>
  <si>
    <t>26030000259000</t>
  </si>
  <si>
    <t>FUND PRIV INS BIOENGINY CATALUNYA</t>
  </si>
  <si>
    <t>H3785</t>
  </si>
  <si>
    <t>H3774</t>
  </si>
  <si>
    <t>FV16000964</t>
  </si>
  <si>
    <t>950672499</t>
  </si>
  <si>
    <t>950670535</t>
  </si>
  <si>
    <t>950628830</t>
  </si>
  <si>
    <t>4200017108</t>
  </si>
  <si>
    <t>25930000242000</t>
  </si>
  <si>
    <t>59</t>
  </si>
  <si>
    <t>106222</t>
  </si>
  <si>
    <t>BELMACO MANTENIMIENTO SL</t>
  </si>
  <si>
    <t>B65973984</t>
  </si>
  <si>
    <t>0003078718</t>
  </si>
  <si>
    <t>0003078717</t>
  </si>
  <si>
    <t>0003078035</t>
  </si>
  <si>
    <t>0003077911</t>
  </si>
  <si>
    <t>002129</t>
  </si>
  <si>
    <t>4200116222</t>
  </si>
  <si>
    <t>4200107707</t>
  </si>
  <si>
    <t>0095407724</t>
  </si>
  <si>
    <t>4200115247</t>
  </si>
  <si>
    <t>0095405678</t>
  </si>
  <si>
    <t>0289601246</t>
  </si>
  <si>
    <t>4200109591</t>
  </si>
  <si>
    <t>S0121603102</t>
  </si>
  <si>
    <t>4200117440</t>
  </si>
  <si>
    <t>102332</t>
  </si>
  <si>
    <t>RENET SL RENET SL</t>
  </si>
  <si>
    <t>B08908097</t>
  </si>
  <si>
    <t>61000389656</t>
  </si>
  <si>
    <t>4001577</t>
  </si>
  <si>
    <t>0000000496</t>
  </si>
  <si>
    <t>52734</t>
  </si>
  <si>
    <t>52733</t>
  </si>
  <si>
    <t>2016-01-105</t>
  </si>
  <si>
    <t>2016-01-104</t>
  </si>
  <si>
    <t>500738</t>
  </si>
  <si>
    <t>GOMA QUINTILLA HERMINIA</t>
  </si>
  <si>
    <t>36930141F</t>
  </si>
  <si>
    <t>2016-02-906</t>
  </si>
  <si>
    <t>2016-01-904</t>
  </si>
  <si>
    <t>2016-01-903</t>
  </si>
  <si>
    <t>2016-01-902</t>
  </si>
  <si>
    <t>2016-01-901</t>
  </si>
  <si>
    <t>20160279</t>
  </si>
  <si>
    <t>15007332</t>
  </si>
  <si>
    <t>8241077717</t>
  </si>
  <si>
    <t>8241077231</t>
  </si>
  <si>
    <t>8241077221</t>
  </si>
  <si>
    <t>O002453/2016</t>
  </si>
  <si>
    <t>104638</t>
  </si>
  <si>
    <t>3C SOFTWARE MARKETING ONLINE SL</t>
  </si>
  <si>
    <t>B62574645</t>
  </si>
  <si>
    <t>3086798</t>
  </si>
  <si>
    <t>3086797</t>
  </si>
  <si>
    <t>3086796</t>
  </si>
  <si>
    <t>3086795</t>
  </si>
  <si>
    <t>3086794</t>
  </si>
  <si>
    <t>3086793</t>
  </si>
  <si>
    <t>3086792</t>
  </si>
  <si>
    <t>3086791</t>
  </si>
  <si>
    <t>3078659</t>
  </si>
  <si>
    <t>3078658</t>
  </si>
  <si>
    <t>3078657</t>
  </si>
  <si>
    <t>3078656</t>
  </si>
  <si>
    <t>3077972</t>
  </si>
  <si>
    <t>3077855</t>
  </si>
  <si>
    <t>102301</t>
  </si>
  <si>
    <t>ARTEPA SL PASTISSERIA LA FARGA</t>
  </si>
  <si>
    <t>B08737744</t>
  </si>
  <si>
    <t>116000105</t>
  </si>
  <si>
    <t>10010000005000</t>
  </si>
  <si>
    <t>4200118724</t>
  </si>
  <si>
    <t>660</t>
  </si>
  <si>
    <t>563</t>
  </si>
  <si>
    <t>4200114706</t>
  </si>
  <si>
    <t>4200116829</t>
  </si>
  <si>
    <t>A16903373</t>
  </si>
  <si>
    <t>A16001922</t>
  </si>
  <si>
    <t>101272</t>
  </si>
  <si>
    <t>LGC STANDARDS SLU LGC PROMOCHEM S</t>
  </si>
  <si>
    <t>B62362041</t>
  </si>
  <si>
    <t>40043342-4</t>
  </si>
  <si>
    <t>4200115111</t>
  </si>
  <si>
    <t>40043340-4</t>
  </si>
  <si>
    <t>4200114787</t>
  </si>
  <si>
    <t>40043308-4</t>
  </si>
  <si>
    <t>16009869</t>
  </si>
  <si>
    <t>4200110296</t>
  </si>
  <si>
    <t>16009794</t>
  </si>
  <si>
    <t>4200116492</t>
  </si>
  <si>
    <t>100878</t>
  </si>
  <si>
    <t>CTS ESPAÑA PROD.Y EQUIP.RESTAU.SL</t>
  </si>
  <si>
    <t>B81342628</t>
  </si>
  <si>
    <t>201600422</t>
  </si>
  <si>
    <t>201602238</t>
  </si>
  <si>
    <t>4200117853</t>
  </si>
  <si>
    <t>FV16001158</t>
  </si>
  <si>
    <t>FV16001156</t>
  </si>
  <si>
    <t>FV16000925</t>
  </si>
  <si>
    <t>FRV16000072</t>
  </si>
  <si>
    <t>51.561</t>
  </si>
  <si>
    <t>FV+250123</t>
  </si>
  <si>
    <t>4200084419</t>
  </si>
  <si>
    <t>925926</t>
  </si>
  <si>
    <t>52553</t>
  </si>
  <si>
    <t>P/20586257-4</t>
  </si>
  <si>
    <t>BL/247763</t>
  </si>
  <si>
    <t>4200114367</t>
  </si>
  <si>
    <t>Administració de  Centre d'Economia i Empresa</t>
  </si>
  <si>
    <t>Administració de Centre d'Educació</t>
  </si>
  <si>
    <t>x</t>
  </si>
  <si>
    <t>25330000119000</t>
  </si>
  <si>
    <t>4200111802</t>
  </si>
  <si>
    <t>418589RI</t>
  </si>
  <si>
    <t>60112392</t>
  </si>
  <si>
    <t>60107191</t>
  </si>
  <si>
    <t>800544</t>
  </si>
  <si>
    <t>CONSORCI ADMIN.OBERTA DE CATALUNYA</t>
  </si>
  <si>
    <t>Q0801175A</t>
  </si>
  <si>
    <t>4946</t>
  </si>
  <si>
    <t>4228</t>
  </si>
  <si>
    <t>7711533</t>
  </si>
  <si>
    <t>7711278</t>
  </si>
  <si>
    <t>8241089185</t>
  </si>
  <si>
    <t>4200120508</t>
  </si>
  <si>
    <t>8241089183</t>
  </si>
  <si>
    <t>4200120808</t>
  </si>
  <si>
    <t>0095408540</t>
  </si>
  <si>
    <t>20160500000023</t>
  </si>
  <si>
    <t>4200112075</t>
  </si>
  <si>
    <t>0000006801</t>
  </si>
  <si>
    <t>0000006800</t>
  </si>
  <si>
    <t>0000006799</t>
  </si>
  <si>
    <t>0000006798</t>
  </si>
  <si>
    <t>0000006796</t>
  </si>
  <si>
    <t>841602799</t>
  </si>
  <si>
    <t>161482</t>
  </si>
  <si>
    <t>161481</t>
  </si>
  <si>
    <t>161480</t>
  </si>
  <si>
    <t>161438</t>
  </si>
  <si>
    <t>161437</t>
  </si>
  <si>
    <t>161436</t>
  </si>
  <si>
    <t>161435</t>
  </si>
  <si>
    <t>161385</t>
  </si>
  <si>
    <t>161347</t>
  </si>
  <si>
    <t>161282</t>
  </si>
  <si>
    <t>161158</t>
  </si>
  <si>
    <t>161152</t>
  </si>
  <si>
    <t>161007</t>
  </si>
  <si>
    <t>001805832</t>
  </si>
  <si>
    <t>FVR201614001787</t>
  </si>
  <si>
    <t>4200108471</t>
  </si>
  <si>
    <t>226636</t>
  </si>
  <si>
    <t>4200120242</t>
  </si>
  <si>
    <t>102322</t>
  </si>
  <si>
    <t>TELEFONICA DE ESPAÑA SAU</t>
  </si>
  <si>
    <t>A82018474</t>
  </si>
  <si>
    <t>60B6RR004872</t>
  </si>
  <si>
    <t>4001726</t>
  </si>
  <si>
    <t>66</t>
  </si>
  <si>
    <t>FA01161</t>
  </si>
  <si>
    <t>4090338929</t>
  </si>
  <si>
    <t>4200119340</t>
  </si>
  <si>
    <t>4090338412</t>
  </si>
  <si>
    <t>3123</t>
  </si>
  <si>
    <t>FE1512-074</t>
  </si>
  <si>
    <t>4200118964</t>
  </si>
  <si>
    <t>659</t>
  </si>
  <si>
    <t>4200118962</t>
  </si>
  <si>
    <t>4161200039</t>
  </si>
  <si>
    <t>507104</t>
  </si>
  <si>
    <t>ROURA GARCIA ANNA</t>
  </si>
  <si>
    <t>47736680L</t>
  </si>
  <si>
    <t>F15/1003-D</t>
  </si>
  <si>
    <t>BCN0832740</t>
  </si>
  <si>
    <t>BCN0831689</t>
  </si>
  <si>
    <t>52788</t>
  </si>
  <si>
    <t>116124</t>
  </si>
  <si>
    <t>2016-02-909</t>
  </si>
  <si>
    <t>2016-02-908</t>
  </si>
  <si>
    <t>2016-02-907</t>
  </si>
  <si>
    <t>EFV06857</t>
  </si>
  <si>
    <t>37080001933000</t>
  </si>
  <si>
    <t>2016006379</t>
  </si>
  <si>
    <t>107693</t>
  </si>
  <si>
    <t>ILLUMINA PRODUCTOS DE ESPAÑA S.L.U.</t>
  </si>
  <si>
    <t>B86268125</t>
  </si>
  <si>
    <t>107566</t>
  </si>
  <si>
    <t>OBSERVATORI DESC</t>
  </si>
  <si>
    <t>G61829198</t>
  </si>
  <si>
    <t>04/16</t>
  </si>
  <si>
    <t>15007971</t>
  </si>
  <si>
    <t>4200119498</t>
  </si>
  <si>
    <t>15007835</t>
  </si>
  <si>
    <t>4200119284</t>
  </si>
  <si>
    <t>1603000166</t>
  </si>
  <si>
    <t>8241085576</t>
  </si>
  <si>
    <t>8241079115</t>
  </si>
  <si>
    <t>A-33</t>
  </si>
  <si>
    <t>4200119402</t>
  </si>
  <si>
    <t>O002466/2016</t>
  </si>
  <si>
    <t>5836862</t>
  </si>
  <si>
    <t>3099184</t>
  </si>
  <si>
    <t>3098659</t>
  </si>
  <si>
    <t>3098658</t>
  </si>
  <si>
    <t>3098657</t>
  </si>
  <si>
    <t>3098656</t>
  </si>
  <si>
    <t>3098655</t>
  </si>
  <si>
    <t>3098654</t>
  </si>
  <si>
    <t>3098653</t>
  </si>
  <si>
    <t>3098652</t>
  </si>
  <si>
    <t>3098651</t>
  </si>
  <si>
    <t>3098650</t>
  </si>
  <si>
    <t>3097448</t>
  </si>
  <si>
    <t>3096017</t>
  </si>
  <si>
    <t>2.016/F/996</t>
  </si>
  <si>
    <t>4200119576</t>
  </si>
  <si>
    <t>9500009689</t>
  </si>
  <si>
    <t>585631RI</t>
  </si>
  <si>
    <t>584799RI</t>
  </si>
  <si>
    <t>4200119935</t>
  </si>
  <si>
    <t>583678RI</t>
  </si>
  <si>
    <t>4200119661</t>
  </si>
  <si>
    <t>583459RI</t>
  </si>
  <si>
    <t>4200120204</t>
  </si>
  <si>
    <t>102698</t>
  </si>
  <si>
    <t>APARATOS NORMALIZADOS SA ANORSA</t>
  </si>
  <si>
    <t>A08407611</t>
  </si>
  <si>
    <t>15163861.</t>
  </si>
  <si>
    <t>160193</t>
  </si>
  <si>
    <t>102515</t>
  </si>
  <si>
    <t>CASA GAY SA</t>
  </si>
  <si>
    <t>A58484494</t>
  </si>
  <si>
    <t>15259</t>
  </si>
  <si>
    <t>FV+284168</t>
  </si>
  <si>
    <t>4200119797</t>
  </si>
  <si>
    <t>FV+284167</t>
  </si>
  <si>
    <t>160150</t>
  </si>
  <si>
    <t>4200117949</t>
  </si>
  <si>
    <t>7061193619</t>
  </si>
  <si>
    <t>4200119659</t>
  </si>
  <si>
    <t>7061192328</t>
  </si>
  <si>
    <t>16000904RI</t>
  </si>
  <si>
    <t>847</t>
  </si>
  <si>
    <t>101950</t>
  </si>
  <si>
    <t>MAIM</t>
  </si>
  <si>
    <t>B59353169</t>
  </si>
  <si>
    <t>4200117910</t>
  </si>
  <si>
    <t>50043652</t>
  </si>
  <si>
    <t>4200117459</t>
  </si>
  <si>
    <t>20161234</t>
  </si>
  <si>
    <t>4200120919</t>
  </si>
  <si>
    <t>G3738</t>
  </si>
  <si>
    <t>2016-32.061</t>
  </si>
  <si>
    <t>16021015</t>
  </si>
  <si>
    <t>4200118233</t>
  </si>
  <si>
    <t>ESPA/311</t>
  </si>
  <si>
    <t>100660</t>
  </si>
  <si>
    <t>CONTROLTECNICA INSTRUM CIENTIF SL C</t>
  </si>
  <si>
    <t>B83510537</t>
  </si>
  <si>
    <t>CF1600297</t>
  </si>
  <si>
    <t>4200117610</t>
  </si>
  <si>
    <t>201650121</t>
  </si>
  <si>
    <t>4200098061</t>
  </si>
  <si>
    <t>201601310</t>
  </si>
  <si>
    <t>4200120338</t>
  </si>
  <si>
    <t>201602628</t>
  </si>
  <si>
    <t>4200118526</t>
  </si>
  <si>
    <t>026135</t>
  </si>
  <si>
    <t>4200117960</t>
  </si>
  <si>
    <t>201601054</t>
  </si>
  <si>
    <t>850</t>
  </si>
  <si>
    <t>849</t>
  </si>
  <si>
    <t>848</t>
  </si>
  <si>
    <t>FV16001812</t>
  </si>
  <si>
    <t>FV16001808</t>
  </si>
  <si>
    <t>FV16001740</t>
  </si>
  <si>
    <t>ES/12588524</t>
  </si>
  <si>
    <t>103451</t>
  </si>
  <si>
    <t>FIRSTCOPY SL</t>
  </si>
  <si>
    <t>B63685366</t>
  </si>
  <si>
    <t>938.</t>
  </si>
  <si>
    <t>400903113.</t>
  </si>
  <si>
    <t>FV/21502017</t>
  </si>
  <si>
    <t>4200063156</t>
  </si>
  <si>
    <t>201505980</t>
  </si>
  <si>
    <t>4200096770</t>
  </si>
  <si>
    <t>201411448</t>
  </si>
  <si>
    <t>0416000394</t>
  </si>
  <si>
    <t>4200116990</t>
  </si>
  <si>
    <t>R/7</t>
  </si>
  <si>
    <t>D/1269</t>
  </si>
  <si>
    <t>D/1264</t>
  </si>
  <si>
    <t>7061191865</t>
  </si>
  <si>
    <t>16007397</t>
  </si>
  <si>
    <t>104778</t>
  </si>
  <si>
    <t>ALO SPAIN CONGRESS SL</t>
  </si>
  <si>
    <t>B65713612</t>
  </si>
  <si>
    <t>00041</t>
  </si>
  <si>
    <r>
      <t xml:space="preserve">registrades en el mes </t>
    </r>
    <r>
      <rPr>
        <b/>
        <sz val="10"/>
        <rFont val="Arial"/>
        <family val="2"/>
      </rPr>
      <t>de març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</si>
  <si>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d'abril de 2016</t>
    </r>
    <r>
      <rPr>
        <sz val="10"/>
        <rFont val="Arial"/>
        <family val="2"/>
      </rPr>
      <t xml:space="preserve"> per un import de</t>
    </r>
  </si>
  <si>
    <t>26330000297001</t>
  </si>
  <si>
    <t>60388530</t>
  </si>
  <si>
    <t>4200114216</t>
  </si>
  <si>
    <t>2015-12-252</t>
  </si>
  <si>
    <t>4200102622</t>
  </si>
  <si>
    <t>2634PE00302000</t>
  </si>
  <si>
    <t>PISTA CERO SL</t>
  </si>
  <si>
    <t>505436</t>
  </si>
  <si>
    <t>RESIDENCIA D'INVESTIGADORS</t>
  </si>
  <si>
    <t>A60109188</t>
  </si>
  <si>
    <t>2016IR05/500</t>
  </si>
  <si>
    <t>4200118567</t>
  </si>
  <si>
    <t>8241072415</t>
  </si>
  <si>
    <t>4200116866</t>
  </si>
  <si>
    <t>578207RI</t>
  </si>
  <si>
    <t>4090341280</t>
  </si>
  <si>
    <t>4200119524</t>
  </si>
  <si>
    <t>504597</t>
  </si>
  <si>
    <t>FUNDACIO UNIVERSITARIA BALMES-U.VIC</t>
  </si>
  <si>
    <t>G58020124</t>
  </si>
  <si>
    <t>TF022/2016</t>
  </si>
  <si>
    <t>10010001561002</t>
  </si>
  <si>
    <t>106011</t>
  </si>
  <si>
    <t>DELTALAB SL DELTALAB SL</t>
  </si>
  <si>
    <t>B63905996</t>
  </si>
  <si>
    <t>101954</t>
  </si>
  <si>
    <t>SERECA BIO SL</t>
  </si>
  <si>
    <t>B60013547</t>
  </si>
  <si>
    <t>FV16/01/0316</t>
  </si>
  <si>
    <t>4200116561</t>
  </si>
  <si>
    <t>5282</t>
  </si>
  <si>
    <t>800197</t>
  </si>
  <si>
    <t>CONSORCI DE SERVEIS UNIVERSITARIS D</t>
  </si>
  <si>
    <t>Q5856253I</t>
  </si>
  <si>
    <t>F16/0076</t>
  </si>
  <si>
    <t>F2/61</t>
  </si>
  <si>
    <t>4200120887</t>
  </si>
  <si>
    <t>2576FI01675000</t>
  </si>
  <si>
    <t>109092</t>
  </si>
  <si>
    <t>SETEL SCIENTIFIC TESTING SL</t>
  </si>
  <si>
    <t>B87349015</t>
  </si>
  <si>
    <t>205</t>
  </si>
  <si>
    <t>4200116328</t>
  </si>
  <si>
    <t>12756429</t>
  </si>
  <si>
    <t>195123063</t>
  </si>
  <si>
    <t>4200123961</t>
  </si>
  <si>
    <t>106531</t>
  </si>
  <si>
    <t>GAS NATURAL COMERCIALIZADORA, S.A.</t>
  </si>
  <si>
    <t>A61797536</t>
  </si>
  <si>
    <t>PI16142000179784</t>
  </si>
  <si>
    <t>PI16142000175858</t>
  </si>
  <si>
    <t>PI16142000172584</t>
  </si>
  <si>
    <t>PI16142000172564</t>
  </si>
  <si>
    <t>PI16142000172563</t>
  </si>
  <si>
    <t>PI16142000172557</t>
  </si>
  <si>
    <t>PI16142000172553</t>
  </si>
  <si>
    <t>PI16142000171191</t>
  </si>
  <si>
    <t>PI16142000171189</t>
  </si>
  <si>
    <t>PI16142000171188</t>
  </si>
  <si>
    <t>PI16142000171187</t>
  </si>
  <si>
    <t>PI16142000171186</t>
  </si>
  <si>
    <t>PI16142000171185</t>
  </si>
  <si>
    <t>PI16142000171184</t>
  </si>
  <si>
    <t>PI16142000171183</t>
  </si>
  <si>
    <t>PI16142000171182</t>
  </si>
  <si>
    <t>PI16142000171181</t>
  </si>
  <si>
    <t>PI16142000171180</t>
  </si>
  <si>
    <t>PI16142000171179</t>
  </si>
  <si>
    <t>PI16142000171178</t>
  </si>
  <si>
    <t>PI16142000171177</t>
  </si>
  <si>
    <t>PI16142000171176</t>
  </si>
  <si>
    <t>PI16142000171175</t>
  </si>
  <si>
    <t>PI16142000171174</t>
  </si>
  <si>
    <t>PI16142000171173</t>
  </si>
  <si>
    <t>PI16142000171172</t>
  </si>
  <si>
    <t>PI16142000171171</t>
  </si>
  <si>
    <t>PI16142000171170</t>
  </si>
  <si>
    <t>PI16142000171169</t>
  </si>
  <si>
    <t>PI16142000171167</t>
  </si>
  <si>
    <t>PI16142000171166</t>
  </si>
  <si>
    <t>PI16142000171165</t>
  </si>
  <si>
    <t>PI16142000171164</t>
  </si>
  <si>
    <t>PI16142000171163</t>
  </si>
  <si>
    <t>PI16142000171162</t>
  </si>
  <si>
    <t>PI16142000171161</t>
  </si>
  <si>
    <t>PI16142000171160</t>
  </si>
  <si>
    <t>PI16142000171159</t>
  </si>
  <si>
    <t>PI16142000171158</t>
  </si>
  <si>
    <t>PI16142000171157</t>
  </si>
  <si>
    <t>PI16142000171156</t>
  </si>
  <si>
    <t>PI16142000171155</t>
  </si>
  <si>
    <t>PI16142000171154</t>
  </si>
  <si>
    <t>PI16142000171153</t>
  </si>
  <si>
    <t>PI16142000171152</t>
  </si>
  <si>
    <t>PI16142000171151</t>
  </si>
  <si>
    <t>PI16142000171150</t>
  </si>
  <si>
    <t>PI16142000171148</t>
  </si>
  <si>
    <t>PI16142000171147</t>
  </si>
  <si>
    <t>PI16142000171146</t>
  </si>
  <si>
    <t>PI16142000171145</t>
  </si>
  <si>
    <t>PI16142000171144</t>
  </si>
  <si>
    <t>PI16142000171142</t>
  </si>
  <si>
    <t>PI16142000171141</t>
  </si>
  <si>
    <t>PI16142000171140</t>
  </si>
  <si>
    <t>PI16142000171138</t>
  </si>
  <si>
    <t>PI16142000171136</t>
  </si>
  <si>
    <t>PI16142000171135</t>
  </si>
  <si>
    <t>PI16142000171134</t>
  </si>
  <si>
    <t>PI16142000171132</t>
  </si>
  <si>
    <t>PI16142000171130</t>
  </si>
  <si>
    <t>PI16142000171129</t>
  </si>
  <si>
    <t>PI16142000171127</t>
  </si>
  <si>
    <t>PI16142000171126</t>
  </si>
  <si>
    <t>PI16142000171125</t>
  </si>
  <si>
    <t>PI16142000171123</t>
  </si>
  <si>
    <t>PI16142000171122</t>
  </si>
  <si>
    <t>PI16142000171120</t>
  </si>
  <si>
    <t>PI16142000171118</t>
  </si>
  <si>
    <t>PI16142000171117</t>
  </si>
  <si>
    <t>PI16142000171116</t>
  </si>
  <si>
    <t>PI16142000171115</t>
  </si>
  <si>
    <t>PI16142000171114</t>
  </si>
  <si>
    <t>PI16142000171113</t>
  </si>
  <si>
    <t>PI16142000171112</t>
  </si>
  <si>
    <t>PI16142000171110</t>
  </si>
  <si>
    <t>PI16142000171109</t>
  </si>
  <si>
    <t>PI16142000171108</t>
  </si>
  <si>
    <t>PI16142000171107</t>
  </si>
  <si>
    <t>PI16142000171106</t>
  </si>
  <si>
    <t>PI16142000171104</t>
  </si>
  <si>
    <t>PI16142000171103</t>
  </si>
  <si>
    <t>PI16142000171101</t>
  </si>
  <si>
    <t>PI16142000171100</t>
  </si>
  <si>
    <t>PI16142000171099</t>
  </si>
  <si>
    <t>PI16142000171098</t>
  </si>
  <si>
    <t>PI16142000171097</t>
  </si>
  <si>
    <t>PI16142000171096</t>
  </si>
  <si>
    <t>PI16142000171094</t>
  </si>
  <si>
    <t>PI16142000171092</t>
  </si>
  <si>
    <t>PI16142000171091</t>
  </si>
  <si>
    <t>PI16142000171090</t>
  </si>
  <si>
    <t>PI16142000170978</t>
  </si>
  <si>
    <t>PI16142000170977</t>
  </si>
  <si>
    <t>PI16142000150727</t>
  </si>
  <si>
    <t>PI16142000150719</t>
  </si>
  <si>
    <t>PI16142000150716</t>
  </si>
  <si>
    <t>PI16142000150715</t>
  </si>
  <si>
    <t>PI16142000150701</t>
  </si>
  <si>
    <t>PI16142000150700</t>
  </si>
  <si>
    <t>PI16142000150698</t>
  </si>
  <si>
    <t>PI16142000150696</t>
  </si>
  <si>
    <t>PI16142000150695</t>
  </si>
  <si>
    <t>PI16142000150694</t>
  </si>
  <si>
    <t>PI16142000150693</t>
  </si>
  <si>
    <t>PI16142000150692</t>
  </si>
  <si>
    <t>PI16142000150689</t>
  </si>
  <si>
    <t>PI16142000150688</t>
  </si>
  <si>
    <t>PI16142000139828</t>
  </si>
  <si>
    <t>4200123139</t>
  </si>
  <si>
    <t>106181</t>
  </si>
  <si>
    <t>AXIOMA</t>
  </si>
  <si>
    <t>A08642142</t>
  </si>
  <si>
    <t>FV16-3574</t>
  </si>
  <si>
    <t>4200122811</t>
  </si>
  <si>
    <t>FV16-03238</t>
  </si>
  <si>
    <t>8241103842</t>
  </si>
  <si>
    <t>4200124288</t>
  </si>
  <si>
    <t>8241102882</t>
  </si>
  <si>
    <t>4200121823</t>
  </si>
  <si>
    <t>8241102756</t>
  </si>
  <si>
    <t>4200123954</t>
  </si>
  <si>
    <t>8241102755</t>
  </si>
  <si>
    <t>4200123948</t>
  </si>
  <si>
    <t>2595FA02037000</t>
  </si>
  <si>
    <t>8241101763</t>
  </si>
  <si>
    <t>4200122722</t>
  </si>
  <si>
    <t>8241101761</t>
  </si>
  <si>
    <t>4200123725</t>
  </si>
  <si>
    <t>8241101598</t>
  </si>
  <si>
    <t>4200123729</t>
  </si>
  <si>
    <t>8241101147</t>
  </si>
  <si>
    <t>4200123572</t>
  </si>
  <si>
    <t>8241100440</t>
  </si>
  <si>
    <t>4200123474</t>
  </si>
  <si>
    <t>8241099805</t>
  </si>
  <si>
    <t>4200123314</t>
  </si>
  <si>
    <t>8241099803</t>
  </si>
  <si>
    <t>4200123170</t>
  </si>
  <si>
    <t>8241099466</t>
  </si>
  <si>
    <t>4200122880</t>
  </si>
  <si>
    <t>8241099465</t>
  </si>
  <si>
    <t>4200122063</t>
  </si>
  <si>
    <t>8241098779</t>
  </si>
  <si>
    <t>4100006754</t>
  </si>
  <si>
    <t>8241097870</t>
  </si>
  <si>
    <t>4100006736</t>
  </si>
  <si>
    <t>8241097057</t>
  </si>
  <si>
    <t>4200122720</t>
  </si>
  <si>
    <t>8241097056</t>
  </si>
  <si>
    <t>4200122537</t>
  </si>
  <si>
    <t>8241097055</t>
  </si>
  <si>
    <t>8241096707</t>
  </si>
  <si>
    <t>4200122516</t>
  </si>
  <si>
    <t>8241096072</t>
  </si>
  <si>
    <t>8241096067</t>
  </si>
  <si>
    <t>4200122281</t>
  </si>
  <si>
    <t>8241094219</t>
  </si>
  <si>
    <t>4200121662</t>
  </si>
  <si>
    <t>8241094126</t>
  </si>
  <si>
    <t>4200121765</t>
  </si>
  <si>
    <t>8241093723</t>
  </si>
  <si>
    <t>4200121963</t>
  </si>
  <si>
    <t>8241093722</t>
  </si>
  <si>
    <t>4200121773</t>
  </si>
  <si>
    <t>8241093721</t>
  </si>
  <si>
    <t>4200121965</t>
  </si>
  <si>
    <t>16033100661</t>
  </si>
  <si>
    <t>4200117930</t>
  </si>
  <si>
    <t>25030000065001</t>
  </si>
  <si>
    <t>16033100660</t>
  </si>
  <si>
    <t>4200117935</t>
  </si>
  <si>
    <t>37480000348000</t>
  </si>
  <si>
    <t>16033100575</t>
  </si>
  <si>
    <t>0916005572</t>
  </si>
  <si>
    <t>4200123519</t>
  </si>
  <si>
    <t>0916005556</t>
  </si>
  <si>
    <t>4200123955</t>
  </si>
  <si>
    <t>0003109136</t>
  </si>
  <si>
    <t>4100006632</t>
  </si>
  <si>
    <t>008603</t>
  </si>
  <si>
    <t>4200123790</t>
  </si>
  <si>
    <t>2605ME02082000</t>
  </si>
  <si>
    <t>2655EC00144000</t>
  </si>
  <si>
    <t>007353</t>
  </si>
  <si>
    <t>4200122294</t>
  </si>
  <si>
    <t>006797</t>
  </si>
  <si>
    <t>4200121337</t>
  </si>
  <si>
    <t>0095411150</t>
  </si>
  <si>
    <t>4200120798</t>
  </si>
  <si>
    <t>0095411149</t>
  </si>
  <si>
    <t>4200119336</t>
  </si>
  <si>
    <t>102993</t>
  </si>
  <si>
    <t>BIONIC IBERICA SA BIONIC IBERICA</t>
  </si>
  <si>
    <t>A28829182</t>
  </si>
  <si>
    <t>617591</t>
  </si>
  <si>
    <t>0000012666</t>
  </si>
  <si>
    <t>0000012649</t>
  </si>
  <si>
    <t>0000012537</t>
  </si>
  <si>
    <t>0000012533</t>
  </si>
  <si>
    <t>0000012076</t>
  </si>
  <si>
    <t>0000011578</t>
  </si>
  <si>
    <t>0000011577</t>
  </si>
  <si>
    <t>0000011238</t>
  </si>
  <si>
    <t>0000011092</t>
  </si>
  <si>
    <t>0000010234</t>
  </si>
  <si>
    <t>0000010233</t>
  </si>
  <si>
    <t>0000010227</t>
  </si>
  <si>
    <t>0000010212</t>
  </si>
  <si>
    <t>2614OD00277000</t>
  </si>
  <si>
    <t>2515GH00089000</t>
  </si>
  <si>
    <t>841604811</t>
  </si>
  <si>
    <t>400953978</t>
  </si>
  <si>
    <t>162077</t>
  </si>
  <si>
    <t>162076</t>
  </si>
  <si>
    <t>162013</t>
  </si>
  <si>
    <t>162012</t>
  </si>
  <si>
    <t>162011</t>
  </si>
  <si>
    <t>161998</t>
  </si>
  <si>
    <t>161997</t>
  </si>
  <si>
    <t>161996</t>
  </si>
  <si>
    <t>161995</t>
  </si>
  <si>
    <t>161994</t>
  </si>
  <si>
    <t>161909</t>
  </si>
  <si>
    <t>161908</t>
  </si>
  <si>
    <t>161868</t>
  </si>
  <si>
    <t>161867</t>
  </si>
  <si>
    <t>161866</t>
  </si>
  <si>
    <t>161827</t>
  </si>
  <si>
    <t>161826</t>
  </si>
  <si>
    <t>161755</t>
  </si>
  <si>
    <t>161754</t>
  </si>
  <si>
    <t>161753</t>
  </si>
  <si>
    <t>161661</t>
  </si>
  <si>
    <t>161660</t>
  </si>
  <si>
    <t>161659</t>
  </si>
  <si>
    <t>161653</t>
  </si>
  <si>
    <t>161652</t>
  </si>
  <si>
    <t>161604</t>
  </si>
  <si>
    <t>161598</t>
  </si>
  <si>
    <t>590682 RI</t>
  </si>
  <si>
    <t>4200123294</t>
  </si>
  <si>
    <t>589936 RI</t>
  </si>
  <si>
    <t>4200123730</t>
  </si>
  <si>
    <t>589494 RI</t>
  </si>
  <si>
    <t>4200123296</t>
  </si>
  <si>
    <t>589199 RI</t>
  </si>
  <si>
    <t>587445 RI</t>
  </si>
  <si>
    <t>4200122330</t>
  </si>
  <si>
    <t>586896 RI</t>
  </si>
  <si>
    <t>4200121824</t>
  </si>
  <si>
    <t>586415 RI</t>
  </si>
  <si>
    <t>4200121587</t>
  </si>
  <si>
    <t>586414 RI</t>
  </si>
  <si>
    <t>4200121588</t>
  </si>
  <si>
    <t>102504</t>
  </si>
  <si>
    <t>BULL ESPAÑA SA</t>
  </si>
  <si>
    <t>A78882404</t>
  </si>
  <si>
    <t>4200122810</t>
  </si>
  <si>
    <t>S0121609208</t>
  </si>
  <si>
    <t>4200123287</t>
  </si>
  <si>
    <t>S0121608518</t>
  </si>
  <si>
    <t>2565BI01973000</t>
  </si>
  <si>
    <t>FV1603195</t>
  </si>
  <si>
    <t>4200122707</t>
  </si>
  <si>
    <t>FV1603141</t>
  </si>
  <si>
    <t>4200123587</t>
  </si>
  <si>
    <t>102114</t>
  </si>
  <si>
    <t>DEYMAN, DESARROLLO Y MANT. ELECTRON</t>
  </si>
  <si>
    <t>B33479064</t>
  </si>
  <si>
    <t>20160214</t>
  </si>
  <si>
    <t>102088</t>
  </si>
  <si>
    <t>PANLAB SL PANLAB SL</t>
  </si>
  <si>
    <t>B08240442</t>
  </si>
  <si>
    <t>2605ME00265000</t>
  </si>
  <si>
    <t>1399</t>
  </si>
  <si>
    <t>4200121987</t>
  </si>
  <si>
    <t>1390</t>
  </si>
  <si>
    <t>4200122666</t>
  </si>
  <si>
    <t>1235</t>
  </si>
  <si>
    <t>4200121995</t>
  </si>
  <si>
    <t>1016</t>
  </si>
  <si>
    <t>4200121139</t>
  </si>
  <si>
    <t>61000390633</t>
  </si>
  <si>
    <t>4200123071</t>
  </si>
  <si>
    <t>2515FO01930000</t>
  </si>
  <si>
    <t>2585MA00920000</t>
  </si>
  <si>
    <t>4001853</t>
  </si>
  <si>
    <t>6403</t>
  </si>
  <si>
    <t>4200118521</t>
  </si>
  <si>
    <t>4090351061</t>
  </si>
  <si>
    <t>4200123058</t>
  </si>
  <si>
    <t>4090346137</t>
  </si>
  <si>
    <t>4200121962</t>
  </si>
  <si>
    <t>4200121531</t>
  </si>
  <si>
    <t>4090342867</t>
  </si>
  <si>
    <t>4200120939</t>
  </si>
  <si>
    <t>4090342865</t>
  </si>
  <si>
    <t>4090342471</t>
  </si>
  <si>
    <t>4200120471</t>
  </si>
  <si>
    <t>460339183</t>
  </si>
  <si>
    <t>904062</t>
  </si>
  <si>
    <t>MONTERO FARRERO ANNA</t>
  </si>
  <si>
    <t>53290552N</t>
  </si>
  <si>
    <t>2016-02</t>
  </si>
  <si>
    <t>160405</t>
  </si>
  <si>
    <t>901086</t>
  </si>
  <si>
    <t>FERNANDEZ GARCIA ELIAS REFORMAS ELI</t>
  </si>
  <si>
    <t>39173408S</t>
  </si>
  <si>
    <t>4200117361</t>
  </si>
  <si>
    <t>900127</t>
  </si>
  <si>
    <t>POLO OLIVA RAMON PROLABOR</t>
  </si>
  <si>
    <t>36470495Q</t>
  </si>
  <si>
    <t>800104</t>
  </si>
  <si>
    <t>CONSEJO SUPERIOR INVEST.CIENTIFICAS</t>
  </si>
  <si>
    <t>Q2818002D</t>
  </si>
  <si>
    <t>4161200109</t>
  </si>
  <si>
    <t>2635ED00306000</t>
  </si>
  <si>
    <t>0000002357</t>
  </si>
  <si>
    <t>8500055520</t>
  </si>
  <si>
    <t>2625PS00293000</t>
  </si>
  <si>
    <t>505643</t>
  </si>
  <si>
    <t>SEUR INTERNACIONAL EXPRESS SA</t>
  </si>
  <si>
    <t>A28543999</t>
  </si>
  <si>
    <t>16001427-6A</t>
  </si>
  <si>
    <t>160106</t>
  </si>
  <si>
    <t>37080000322002</t>
  </si>
  <si>
    <t>1604A000243</t>
  </si>
  <si>
    <t>2016IR05/1328</t>
  </si>
  <si>
    <t>4100006689</t>
  </si>
  <si>
    <t>2016IR05/1297</t>
  </si>
  <si>
    <t>4200122675</t>
  </si>
  <si>
    <t>BCN0837852</t>
  </si>
  <si>
    <t>BCN0836566</t>
  </si>
  <si>
    <t>MOY2016A04-0026</t>
  </si>
  <si>
    <t>53007</t>
  </si>
  <si>
    <t>52933</t>
  </si>
  <si>
    <t>505076</t>
  </si>
  <si>
    <t>JUAN PEDRO BURGOS MARTINEZ SL AUTOC</t>
  </si>
  <si>
    <t>B61033510</t>
  </si>
  <si>
    <t>1664</t>
  </si>
  <si>
    <t>4200121812</t>
  </si>
  <si>
    <t>2016-03-118</t>
  </si>
  <si>
    <t>2016-03-117</t>
  </si>
  <si>
    <t>504912</t>
  </si>
  <si>
    <t>EDICIONES EL PAIS SL</t>
  </si>
  <si>
    <t>B85635910</t>
  </si>
  <si>
    <t>S/000010997</t>
  </si>
  <si>
    <t>38380001438001</t>
  </si>
  <si>
    <t>N</t>
  </si>
  <si>
    <t>116187</t>
  </si>
  <si>
    <t>2016-04-912</t>
  </si>
  <si>
    <t>2016-04-911</t>
  </si>
  <si>
    <t>2016-04-910</t>
  </si>
  <si>
    <t>25030000065000</t>
  </si>
  <si>
    <t>20160570</t>
  </si>
  <si>
    <t>EFV07533</t>
  </si>
  <si>
    <t>16041666</t>
  </si>
  <si>
    <t>4200122714</t>
  </si>
  <si>
    <t>16040164</t>
  </si>
  <si>
    <t>200320</t>
  </si>
  <si>
    <t>WILEY VCH VERLAG GMBH CO KG AA</t>
  </si>
  <si>
    <t>6042819</t>
  </si>
  <si>
    <t>6042409</t>
  </si>
  <si>
    <t>2575QU00223143</t>
  </si>
  <si>
    <t>2016-104432</t>
  </si>
  <si>
    <t>4200122523</t>
  </si>
  <si>
    <t>2016-104231</t>
  </si>
  <si>
    <t>4200121993</t>
  </si>
  <si>
    <t>2016-103750</t>
  </si>
  <si>
    <t>4200121370</t>
  </si>
  <si>
    <t>108780</t>
  </si>
  <si>
    <t>VOXPOP RECORDINGS, S.L.</t>
  </si>
  <si>
    <t>B66536889</t>
  </si>
  <si>
    <t>9100015187</t>
  </si>
  <si>
    <t>2534DR00121000</t>
  </si>
  <si>
    <t>15008682</t>
  </si>
  <si>
    <t>4200121904</t>
  </si>
  <si>
    <t>15008621</t>
  </si>
  <si>
    <t>4200122871</t>
  </si>
  <si>
    <t>2904/16</t>
  </si>
  <si>
    <t>4200120580</t>
  </si>
  <si>
    <t>2903/16</t>
  </si>
  <si>
    <t>4200120578</t>
  </si>
  <si>
    <t>2902/16</t>
  </si>
  <si>
    <t>4200120577</t>
  </si>
  <si>
    <t>2901/16</t>
  </si>
  <si>
    <t>4200120576</t>
  </si>
  <si>
    <t>2900/16</t>
  </si>
  <si>
    <t>4200120575</t>
  </si>
  <si>
    <t>2899/16</t>
  </si>
  <si>
    <t>4200118875</t>
  </si>
  <si>
    <t>2898/16</t>
  </si>
  <si>
    <t>4200118877</t>
  </si>
  <si>
    <t>2897/16</t>
  </si>
  <si>
    <t>2896/16</t>
  </si>
  <si>
    <t>4200118880</t>
  </si>
  <si>
    <t>PS1642000004243</t>
  </si>
  <si>
    <t>PS16142000004273</t>
  </si>
  <si>
    <t>PS16142000004265</t>
  </si>
  <si>
    <t>PS16142000004264</t>
  </si>
  <si>
    <t>PS16142000004242</t>
  </si>
  <si>
    <t>PS16142000004241</t>
  </si>
  <si>
    <t>PS16142000004240</t>
  </si>
  <si>
    <t>PS16142000004224</t>
  </si>
  <si>
    <t>PS16142000004221</t>
  </si>
  <si>
    <t>PS16142000004220</t>
  </si>
  <si>
    <t>PO16142000001626</t>
  </si>
  <si>
    <t>PI16142000172561</t>
  </si>
  <si>
    <t>PI16142000171192</t>
  </si>
  <si>
    <t>PI16142000171190</t>
  </si>
  <si>
    <t>PI16142000171168</t>
  </si>
  <si>
    <t>PI16142000171149</t>
  </si>
  <si>
    <t>PI16142000171139</t>
  </si>
  <si>
    <t>PI16142000171137</t>
  </si>
  <si>
    <t>PI16142000171131</t>
  </si>
  <si>
    <t>PI16142000171128</t>
  </si>
  <si>
    <t>PI16142000171121</t>
  </si>
  <si>
    <t>PI16142000171119</t>
  </si>
  <si>
    <t>PI16142000159258</t>
  </si>
  <si>
    <t>PI16142000157165</t>
  </si>
  <si>
    <t>PI16142000153074</t>
  </si>
  <si>
    <t>PI16142000121763</t>
  </si>
  <si>
    <t>1603001478</t>
  </si>
  <si>
    <t>FV00054517</t>
  </si>
  <si>
    <t>105861</t>
  </si>
  <si>
    <t>VIDEO PROFILMAR SL</t>
  </si>
  <si>
    <t>B59054023</t>
  </si>
  <si>
    <t>16/000671</t>
  </si>
  <si>
    <t>160769</t>
  </si>
  <si>
    <t>160766</t>
  </si>
  <si>
    <t>160763</t>
  </si>
  <si>
    <t>160762</t>
  </si>
  <si>
    <t>160761</t>
  </si>
  <si>
    <t>160760</t>
  </si>
  <si>
    <t>160757</t>
  </si>
  <si>
    <t>160756</t>
  </si>
  <si>
    <t>160755</t>
  </si>
  <si>
    <t>160754</t>
  </si>
  <si>
    <t>160751</t>
  </si>
  <si>
    <t>160749</t>
  </si>
  <si>
    <t>10010000004000</t>
  </si>
  <si>
    <t>105571</t>
  </si>
  <si>
    <t>MUNTANER 213 SL</t>
  </si>
  <si>
    <t>B62613062</t>
  </si>
  <si>
    <t>TA11429019</t>
  </si>
  <si>
    <t>105518</t>
  </si>
  <si>
    <t>BCN 01 GILCA S L</t>
  </si>
  <si>
    <t>B63783955</t>
  </si>
  <si>
    <t>104740</t>
  </si>
  <si>
    <t>LINEXIA 2.0</t>
  </si>
  <si>
    <t>B65714446</t>
  </si>
  <si>
    <t>28/2016.</t>
  </si>
  <si>
    <t>4200122356</t>
  </si>
  <si>
    <t>16F/188</t>
  </si>
  <si>
    <t>3121357</t>
  </si>
  <si>
    <t>3121356</t>
  </si>
  <si>
    <t>3121355</t>
  </si>
  <si>
    <t>3115474</t>
  </si>
  <si>
    <t>3114590</t>
  </si>
  <si>
    <t>3114049</t>
  </si>
  <si>
    <t>3114048</t>
  </si>
  <si>
    <t>3114047</t>
  </si>
  <si>
    <t>3114046</t>
  </si>
  <si>
    <t>3114045</t>
  </si>
  <si>
    <t>3114044</t>
  </si>
  <si>
    <t>3114043</t>
  </si>
  <si>
    <t>3114042</t>
  </si>
  <si>
    <t>3114041</t>
  </si>
  <si>
    <t>3114040</t>
  </si>
  <si>
    <t>3114039</t>
  </si>
  <si>
    <t>3114038</t>
  </si>
  <si>
    <t>3114037</t>
  </si>
  <si>
    <t>3114036</t>
  </si>
  <si>
    <t>3114035</t>
  </si>
  <si>
    <t>3105736</t>
  </si>
  <si>
    <t>3105622</t>
  </si>
  <si>
    <t>1040142161</t>
  </si>
  <si>
    <t>4200122780</t>
  </si>
  <si>
    <t>103102</t>
  </si>
  <si>
    <t>RENTOKIL INITIAL ESPAÑA SA RENTOKIL</t>
  </si>
  <si>
    <t>A28767671</t>
  </si>
  <si>
    <t>940/200374003</t>
  </si>
  <si>
    <t>103054</t>
  </si>
  <si>
    <t>CHRONOEXPRESS SA</t>
  </si>
  <si>
    <t>A28799120</t>
  </si>
  <si>
    <t>1603--6087</t>
  </si>
  <si>
    <t>A/160239</t>
  </si>
  <si>
    <t>4200120706</t>
  </si>
  <si>
    <t>A/160238</t>
  </si>
  <si>
    <t>4200121778</t>
  </si>
  <si>
    <t>2565BI00173000</t>
  </si>
  <si>
    <t>5200703800</t>
  </si>
  <si>
    <t>1000423152</t>
  </si>
  <si>
    <t>4200122196</t>
  </si>
  <si>
    <t>1000423026</t>
  </si>
  <si>
    <t>4200122355</t>
  </si>
  <si>
    <t>102979</t>
  </si>
  <si>
    <t>JOSE COLLADO SA DESINFEC.JOSE C</t>
  </si>
  <si>
    <t>A08611444</t>
  </si>
  <si>
    <t>102836</t>
  </si>
  <si>
    <t>CASA SCHMIDT SA</t>
  </si>
  <si>
    <t>A28399434</t>
  </si>
  <si>
    <t>FVCSE16009663</t>
  </si>
  <si>
    <t>4200115245</t>
  </si>
  <si>
    <t>9500019154</t>
  </si>
  <si>
    <t>4200123285</t>
  </si>
  <si>
    <t>102731</t>
  </si>
  <si>
    <t>SARSTEDT SA SARSTEDT SA</t>
  </si>
  <si>
    <t>A59046979</t>
  </si>
  <si>
    <t>4894</t>
  </si>
  <si>
    <t>4200132855</t>
  </si>
  <si>
    <t>4218</t>
  </si>
  <si>
    <t>4200131269</t>
  </si>
  <si>
    <t>590650RI</t>
  </si>
  <si>
    <t>4200123680</t>
  </si>
  <si>
    <t>589436RI</t>
  </si>
  <si>
    <t>4200123251</t>
  </si>
  <si>
    <t>588731RI</t>
  </si>
  <si>
    <t>4200122559</t>
  </si>
  <si>
    <t>160354</t>
  </si>
  <si>
    <t>4200122390</t>
  </si>
  <si>
    <t>160326</t>
  </si>
  <si>
    <t>4200121601</t>
  </si>
  <si>
    <t>160299</t>
  </si>
  <si>
    <t>4200121121</t>
  </si>
  <si>
    <t>102370</t>
  </si>
  <si>
    <t>THERMO FISHER SCIENTIFIC SLU THERMO</t>
  </si>
  <si>
    <t>B28954170</t>
  </si>
  <si>
    <t>9140067884</t>
  </si>
  <si>
    <t>4200110830</t>
  </si>
  <si>
    <t>9140067873</t>
  </si>
  <si>
    <t>4200123418</t>
  </si>
  <si>
    <t>2016/384</t>
  </si>
  <si>
    <t>4200122884</t>
  </si>
  <si>
    <t>102209</t>
  </si>
  <si>
    <t>MONOCOMP INSTRUMENTACION SA MONOCOM</t>
  </si>
  <si>
    <t>A81703993</t>
  </si>
  <si>
    <t>271/16</t>
  </si>
  <si>
    <t>4200121730</t>
  </si>
  <si>
    <t>7061212201</t>
  </si>
  <si>
    <t>4200121798</t>
  </si>
  <si>
    <t>7061205141</t>
  </si>
  <si>
    <t>4200121970</t>
  </si>
  <si>
    <t>7061201668.</t>
  </si>
  <si>
    <t>7058075111</t>
  </si>
  <si>
    <t>7051681284</t>
  </si>
  <si>
    <t>4200122121</t>
  </si>
  <si>
    <t>101986</t>
  </si>
  <si>
    <t>GRANJA CUNICOLA SAN BERNARDO, S.L.</t>
  </si>
  <si>
    <t>B31286693</t>
  </si>
  <si>
    <t>1272#</t>
  </si>
  <si>
    <t>4200122729</t>
  </si>
  <si>
    <t>I16/45</t>
  </si>
  <si>
    <t>101725</t>
  </si>
  <si>
    <t>FOTO CASANOVA SL CASANOVA FOTOGRAFI</t>
  </si>
  <si>
    <t>B58598558</t>
  </si>
  <si>
    <t>FR/1609262</t>
  </si>
  <si>
    <t>7071128914</t>
  </si>
  <si>
    <t>4200122768</t>
  </si>
  <si>
    <t>101564</t>
  </si>
  <si>
    <t>TOT IMPRESSIO SL</t>
  </si>
  <si>
    <t>B60885746</t>
  </si>
  <si>
    <t>101482</t>
  </si>
  <si>
    <t>SUMINISTROS DAMUSA SL SUMINIST DAMU</t>
  </si>
  <si>
    <t>B61943510</t>
  </si>
  <si>
    <t>A16011751</t>
  </si>
  <si>
    <t>4200121753</t>
  </si>
  <si>
    <t>101410</t>
  </si>
  <si>
    <t>MANANTIAL DE SALUD SL</t>
  </si>
  <si>
    <t>B61473120</t>
  </si>
  <si>
    <t>600852</t>
  </si>
  <si>
    <t>4100006593</t>
  </si>
  <si>
    <t>50044213</t>
  </si>
  <si>
    <t>4200120968</t>
  </si>
  <si>
    <t>26330000301000</t>
  </si>
  <si>
    <t>C4208</t>
  </si>
  <si>
    <t>2655EC02012000</t>
  </si>
  <si>
    <t>C4192</t>
  </si>
  <si>
    <t>708328.</t>
  </si>
  <si>
    <t>4200122367</t>
  </si>
  <si>
    <t>36109A</t>
  </si>
  <si>
    <t>4200123056</t>
  </si>
  <si>
    <t>16041313</t>
  </si>
  <si>
    <t>4200119907</t>
  </si>
  <si>
    <t>16034700</t>
  </si>
  <si>
    <t>4200121618</t>
  </si>
  <si>
    <t>100B0000012000</t>
  </si>
  <si>
    <t>16034699</t>
  </si>
  <si>
    <t>4200121623</t>
  </si>
  <si>
    <t>16034615</t>
  </si>
  <si>
    <t>4200120737</t>
  </si>
  <si>
    <t>16034554</t>
  </si>
  <si>
    <t>4200120961</t>
  </si>
  <si>
    <t>11541788</t>
  </si>
  <si>
    <t>4200121461</t>
  </si>
  <si>
    <t>37190000329068</t>
  </si>
  <si>
    <t>1601356</t>
  </si>
  <si>
    <t>1601343</t>
  </si>
  <si>
    <t>1601322</t>
  </si>
  <si>
    <t>1601246</t>
  </si>
  <si>
    <t>1601178</t>
  </si>
  <si>
    <t>1601163</t>
  </si>
  <si>
    <t>1601161</t>
  </si>
  <si>
    <t>1601125</t>
  </si>
  <si>
    <t>1601110</t>
  </si>
  <si>
    <t>1601102</t>
  </si>
  <si>
    <t>1600937</t>
  </si>
  <si>
    <t>1600802</t>
  </si>
  <si>
    <t>100637</t>
  </si>
  <si>
    <t>AB SCIEX SPAIN SL</t>
  </si>
  <si>
    <t>B85792174</t>
  </si>
  <si>
    <t>201601626</t>
  </si>
  <si>
    <t>201604681</t>
  </si>
  <si>
    <t>4200122982</t>
  </si>
  <si>
    <t>201603886</t>
  </si>
  <si>
    <t>840856287</t>
  </si>
  <si>
    <t>840853592</t>
  </si>
  <si>
    <t>100490</t>
  </si>
  <si>
    <t>FARNELL COMPONENTS SL FARNELL COMPO</t>
  </si>
  <si>
    <t>B82229907</t>
  </si>
  <si>
    <t>2584415</t>
  </si>
  <si>
    <t>4200122613</t>
  </si>
  <si>
    <t>6616010634</t>
  </si>
  <si>
    <t>6616010507</t>
  </si>
  <si>
    <t>100429</t>
  </si>
  <si>
    <t>FUND.GRAL.UNIV.ALCALA DE HENARES</t>
  </si>
  <si>
    <t>G80090863</t>
  </si>
  <si>
    <t>17/397</t>
  </si>
  <si>
    <t>6323</t>
  </si>
  <si>
    <t>4200118361</t>
  </si>
  <si>
    <t>FV16002788</t>
  </si>
  <si>
    <t>FV16002787</t>
  </si>
  <si>
    <t>FV16002786</t>
  </si>
  <si>
    <t>FV16002785</t>
  </si>
  <si>
    <t>FV16002770</t>
  </si>
  <si>
    <t>FV16002701</t>
  </si>
  <si>
    <t>FV16_002953</t>
  </si>
  <si>
    <t>FV16_002887</t>
  </si>
  <si>
    <t>FV16_002817</t>
  </si>
  <si>
    <t>FV16_002814</t>
  </si>
  <si>
    <t>FV16_002810</t>
  </si>
  <si>
    <t>FV16_002809</t>
  </si>
  <si>
    <t>FV16_002804</t>
  </si>
  <si>
    <t>FV16_002800</t>
  </si>
  <si>
    <t>FV16_002799</t>
  </si>
  <si>
    <t>FV16_002798</t>
  </si>
  <si>
    <t>FV16_002797</t>
  </si>
  <si>
    <t>FV16_002796</t>
  </si>
  <si>
    <t>FV16_002795</t>
  </si>
  <si>
    <t>FV16_002794</t>
  </si>
  <si>
    <t>FV16_002793</t>
  </si>
  <si>
    <t>FV16_002792</t>
  </si>
  <si>
    <t>FV16_002791</t>
  </si>
  <si>
    <t>FV16_002790</t>
  </si>
  <si>
    <t>FV16_002726</t>
  </si>
  <si>
    <t>FV16_002725</t>
  </si>
  <si>
    <t>FV16_002724</t>
  </si>
  <si>
    <t>FV16_002723</t>
  </si>
  <si>
    <t>FV16_002722</t>
  </si>
  <si>
    <t>FV16_002721</t>
  </si>
  <si>
    <t>FV16_002720</t>
  </si>
  <si>
    <t>FV16_002719</t>
  </si>
  <si>
    <t>FV16_002718</t>
  </si>
  <si>
    <t>FV16_002715</t>
  </si>
  <si>
    <t>FV16_002714</t>
  </si>
  <si>
    <t>FRV16000217</t>
  </si>
  <si>
    <t>FRV16000216</t>
  </si>
  <si>
    <t>FRV16000215</t>
  </si>
  <si>
    <t>FRV16_000222</t>
  </si>
  <si>
    <t>400171897</t>
  </si>
  <si>
    <t>400170987</t>
  </si>
  <si>
    <t>603544</t>
  </si>
  <si>
    <t>CAULFIELD CARLOTA</t>
  </si>
  <si>
    <t>SV290715</t>
  </si>
  <si>
    <t>20151229</t>
  </si>
  <si>
    <t>E00006354</t>
  </si>
  <si>
    <t>C201500000582484</t>
  </si>
  <si>
    <t>75/03124537</t>
  </si>
  <si>
    <t>75/029883001</t>
  </si>
  <si>
    <t>175/03144156</t>
  </si>
  <si>
    <t>102210</t>
  </si>
  <si>
    <t>ACOFARMA DISTRIBUCIÓN S.A.</t>
  </si>
  <si>
    <t>A81665945</t>
  </si>
  <si>
    <t>35577</t>
  </si>
  <si>
    <t>4200102661</t>
  </si>
  <si>
    <t>100983</t>
  </si>
  <si>
    <t>SISTEMAS INTEG. PROTECCIÓN SOLAR</t>
  </si>
  <si>
    <t>B65237984</t>
  </si>
  <si>
    <t>C/12469</t>
  </si>
  <si>
    <t>4200103490</t>
  </si>
  <si>
    <t>G3091</t>
  </si>
  <si>
    <t>100122</t>
  </si>
  <si>
    <t>FUND.PRIV.INST.INV.BIOMED.BELLVITGE</t>
  </si>
  <si>
    <t>G58863317</t>
  </si>
  <si>
    <t>2013/653</t>
  </si>
  <si>
    <t>007078</t>
  </si>
  <si>
    <t>4200122055</t>
  </si>
  <si>
    <t>102583</t>
  </si>
  <si>
    <t>BBVA AUTORENTING</t>
  </si>
  <si>
    <t>A60028776</t>
  </si>
  <si>
    <t>11E169911000001637</t>
  </si>
  <si>
    <t>B1534</t>
  </si>
  <si>
    <t>2644BB00319000</t>
  </si>
  <si>
    <t>16034598</t>
  </si>
  <si>
    <t>4200120785</t>
  </si>
  <si>
    <t>00046</t>
  </si>
  <si>
    <r>
      <t>registrades en el mes de maig</t>
    </r>
    <r>
      <rPr>
        <b/>
        <sz val="10"/>
        <rFont val="Arial"/>
        <family val="2"/>
      </rPr>
      <t xml:space="preserve"> de 2016</t>
    </r>
    <r>
      <rPr>
        <sz val="10"/>
        <rFont val="Arial"/>
        <family val="2"/>
      </rPr>
      <t xml:space="preserve"> per un import de</t>
    </r>
  </si>
  <si>
    <t>4200122833</t>
  </si>
  <si>
    <t>2635ED02022001</t>
  </si>
  <si>
    <t>2635ED02023003</t>
  </si>
  <si>
    <t>2575QU02071111</t>
  </si>
  <si>
    <t>25730000200247</t>
  </si>
  <si>
    <t>37190000328000</t>
  </si>
  <si>
    <t>2016/1861 UTM 123825</t>
  </si>
  <si>
    <t>2625PS02084002</t>
  </si>
  <si>
    <t>2605ME02079000</t>
  </si>
  <si>
    <t>37190000781000</t>
  </si>
  <si>
    <t>4200121575</t>
  </si>
  <si>
    <t>37080001933001</t>
  </si>
  <si>
    <t>514680</t>
  </si>
  <si>
    <t>XARGAY MELERO ESTHER</t>
  </si>
  <si>
    <t>40514752E</t>
  </si>
  <si>
    <t>03/16</t>
  </si>
  <si>
    <t>5645</t>
  </si>
  <si>
    <t>37480000351000</t>
  </si>
  <si>
    <t>5625</t>
  </si>
  <si>
    <t>F16/0310</t>
  </si>
  <si>
    <t>504332</t>
  </si>
  <si>
    <t>505025</t>
  </si>
  <si>
    <t>ONEDIRECT COMUNICACIONES SL ONEDIRE</t>
  </si>
  <si>
    <t>B62505524</t>
  </si>
  <si>
    <t>FB16010046A</t>
  </si>
  <si>
    <t>4200125733</t>
  </si>
  <si>
    <t>2615IN00281000</t>
  </si>
  <si>
    <t>FB16009349A</t>
  </si>
  <si>
    <t>4200124917</t>
  </si>
  <si>
    <t>38490001719000</t>
  </si>
  <si>
    <t>FB16009306A</t>
  </si>
  <si>
    <t>4200124625</t>
  </si>
  <si>
    <t>G2/61</t>
  </si>
  <si>
    <t>12938294</t>
  </si>
  <si>
    <t>2575QU02071000</t>
  </si>
  <si>
    <t>12938254</t>
  </si>
  <si>
    <t>108231</t>
  </si>
  <si>
    <t>PHENOMEMEX ESPAÑA SLU</t>
  </si>
  <si>
    <t>B87155065</t>
  </si>
  <si>
    <t>1601097</t>
  </si>
  <si>
    <t>4100006591</t>
  </si>
  <si>
    <t>1600387</t>
  </si>
  <si>
    <t>195124140</t>
  </si>
  <si>
    <t>4200126179</t>
  </si>
  <si>
    <t>195123521</t>
  </si>
  <si>
    <t>4200125166</t>
  </si>
  <si>
    <t>PI16142000195613</t>
  </si>
  <si>
    <t>PI16142000195609</t>
  </si>
  <si>
    <t>07NVES16-000178</t>
  </si>
  <si>
    <t>FV16-04249</t>
  </si>
  <si>
    <t>4200124060</t>
  </si>
  <si>
    <t>8241113805</t>
  </si>
  <si>
    <t>4200126436</t>
  </si>
  <si>
    <t>8241112098</t>
  </si>
  <si>
    <t>4100007033</t>
  </si>
  <si>
    <t>8241112010</t>
  </si>
  <si>
    <t>4200126122</t>
  </si>
  <si>
    <t>8241111506</t>
  </si>
  <si>
    <t>4200125973</t>
  </si>
  <si>
    <t>8241111505</t>
  </si>
  <si>
    <t>4200125142</t>
  </si>
  <si>
    <t>8241111059</t>
  </si>
  <si>
    <t>4200123708</t>
  </si>
  <si>
    <t>8241110969</t>
  </si>
  <si>
    <t>4100006991</t>
  </si>
  <si>
    <t>8241109649</t>
  </si>
  <si>
    <t>4200125450</t>
  </si>
  <si>
    <t>8241109155</t>
  </si>
  <si>
    <t>4200124618</t>
  </si>
  <si>
    <t>8241108751</t>
  </si>
  <si>
    <t>4200125298</t>
  </si>
  <si>
    <t>8241108324</t>
  </si>
  <si>
    <t>4200125392</t>
  </si>
  <si>
    <t>8241108323</t>
  </si>
  <si>
    <t>8241108322</t>
  </si>
  <si>
    <t>4200125341</t>
  </si>
  <si>
    <t>8241108160</t>
  </si>
  <si>
    <t>4200125195</t>
  </si>
  <si>
    <t>8241106680</t>
  </si>
  <si>
    <t>4200124639</t>
  </si>
  <si>
    <t>8241106663</t>
  </si>
  <si>
    <t>4200125027</t>
  </si>
  <si>
    <t>8241106662</t>
  </si>
  <si>
    <t>8241106114</t>
  </si>
  <si>
    <t>4200124487</t>
  </si>
  <si>
    <t>8241105098</t>
  </si>
  <si>
    <t>4200124691</t>
  </si>
  <si>
    <t>8241105097</t>
  </si>
  <si>
    <t>4200124681</t>
  </si>
  <si>
    <t>8241105095</t>
  </si>
  <si>
    <t>4200124383</t>
  </si>
  <si>
    <t>105535</t>
  </si>
  <si>
    <t>TECAN IBÉRICA INSTRUMENTACIÓN SL</t>
  </si>
  <si>
    <t>B63091888</t>
  </si>
  <si>
    <t>350015657</t>
  </si>
  <si>
    <t>4200121295</t>
  </si>
  <si>
    <t>350015656</t>
  </si>
  <si>
    <t>4200121291</t>
  </si>
  <si>
    <t>16043000518</t>
  </si>
  <si>
    <t>0916007015</t>
  </si>
  <si>
    <t>4200126100</t>
  </si>
  <si>
    <t>0916007014</t>
  </si>
  <si>
    <t>4200125345</t>
  </si>
  <si>
    <t>0916006870</t>
  </si>
  <si>
    <t>4100006963</t>
  </si>
  <si>
    <t>2575QU02072000</t>
  </si>
  <si>
    <t>0916006794</t>
  </si>
  <si>
    <t>4200124993</t>
  </si>
  <si>
    <t>0916006505</t>
  </si>
  <si>
    <t>4200125198</t>
  </si>
  <si>
    <t>0916006434</t>
  </si>
  <si>
    <t>0916005715</t>
  </si>
  <si>
    <t>4200124094</t>
  </si>
  <si>
    <t>0003132928</t>
  </si>
  <si>
    <t>0003132927</t>
  </si>
  <si>
    <t>0003131603</t>
  </si>
  <si>
    <t>700/21603645</t>
  </si>
  <si>
    <t>4200123491</t>
  </si>
  <si>
    <t>100B0001584002</t>
  </si>
  <si>
    <t>2635ED02022000</t>
  </si>
  <si>
    <t>010800</t>
  </si>
  <si>
    <t>4200126490</t>
  </si>
  <si>
    <t>010598</t>
  </si>
  <si>
    <t>4200125673</t>
  </si>
  <si>
    <t>26130001780000</t>
  </si>
  <si>
    <t>010485</t>
  </si>
  <si>
    <t>4200125344</t>
  </si>
  <si>
    <t>010348</t>
  </si>
  <si>
    <t>4200125905</t>
  </si>
  <si>
    <t>010174</t>
  </si>
  <si>
    <t>4200123470</t>
  </si>
  <si>
    <t>009816</t>
  </si>
  <si>
    <t>4200124878</t>
  </si>
  <si>
    <t>009548</t>
  </si>
  <si>
    <t>4200124598</t>
  </si>
  <si>
    <t>009435</t>
  </si>
  <si>
    <t>4200124831</t>
  </si>
  <si>
    <t>009434</t>
  </si>
  <si>
    <t>4200124594</t>
  </si>
  <si>
    <t>009433</t>
  </si>
  <si>
    <t>4200124592</t>
  </si>
  <si>
    <t>009373</t>
  </si>
  <si>
    <t>4200123779</t>
  </si>
  <si>
    <t>009021</t>
  </si>
  <si>
    <t>4200124126</t>
  </si>
  <si>
    <t>2565GE02064000</t>
  </si>
  <si>
    <t>37480000346000</t>
  </si>
  <si>
    <t>860310</t>
  </si>
  <si>
    <t>4200123506</t>
  </si>
  <si>
    <t>2575FI00215000</t>
  </si>
  <si>
    <t>103074</t>
  </si>
  <si>
    <t>SUMINISTROS HOSPITALARIOS S.A. SUMI</t>
  </si>
  <si>
    <t>A08876310</t>
  </si>
  <si>
    <t>N6010687</t>
  </si>
  <si>
    <t>4200123940</t>
  </si>
  <si>
    <t>N6010686</t>
  </si>
  <si>
    <t>4200123932</t>
  </si>
  <si>
    <t>N6010685</t>
  </si>
  <si>
    <t>4200123928</t>
  </si>
  <si>
    <t>N6010363</t>
  </si>
  <si>
    <t>4200123269</t>
  </si>
  <si>
    <t>N6010362</t>
  </si>
  <si>
    <t>4200123249</t>
  </si>
  <si>
    <t>461339442</t>
  </si>
  <si>
    <t>2016/16/797</t>
  </si>
  <si>
    <t>4200125767</t>
  </si>
  <si>
    <t>102913</t>
  </si>
  <si>
    <t>LGAI TECHNOLOGICAL CENTER,SA</t>
  </si>
  <si>
    <t>A63207492</t>
  </si>
  <si>
    <t>0116007554</t>
  </si>
  <si>
    <t>4200123681</t>
  </si>
  <si>
    <t>0000016510</t>
  </si>
  <si>
    <t>0000016509</t>
  </si>
  <si>
    <t>0000016506</t>
  </si>
  <si>
    <t>0000016496</t>
  </si>
  <si>
    <t>0000016418</t>
  </si>
  <si>
    <t>0000016413</t>
  </si>
  <si>
    <t>0000015463</t>
  </si>
  <si>
    <t>0000015458</t>
  </si>
  <si>
    <t>0000015457</t>
  </si>
  <si>
    <t>841606920</t>
  </si>
  <si>
    <t>841606909</t>
  </si>
  <si>
    <t>841606890</t>
  </si>
  <si>
    <t>841606874</t>
  </si>
  <si>
    <t>400965675</t>
  </si>
  <si>
    <t>400959451</t>
  </si>
  <si>
    <t>400955340</t>
  </si>
  <si>
    <t>162585</t>
  </si>
  <si>
    <t>162534</t>
  </si>
  <si>
    <t>162533</t>
  </si>
  <si>
    <t>162494</t>
  </si>
  <si>
    <t>162493</t>
  </si>
  <si>
    <t>162460</t>
  </si>
  <si>
    <t>162446</t>
  </si>
  <si>
    <t>162445</t>
  </si>
  <si>
    <t>162351</t>
  </si>
  <si>
    <t>162350</t>
  </si>
  <si>
    <t>162184</t>
  </si>
  <si>
    <t>162131</t>
  </si>
  <si>
    <t>102728</t>
  </si>
  <si>
    <t>SUNDIS SA SUNDIS S.A.</t>
  </si>
  <si>
    <t>A08652828</t>
  </si>
  <si>
    <t>611</t>
  </si>
  <si>
    <t>4200120992</t>
  </si>
  <si>
    <t>001821804</t>
  </si>
  <si>
    <t>4200125165</t>
  </si>
  <si>
    <t>6600112465</t>
  </si>
  <si>
    <t>593855 RI</t>
  </si>
  <si>
    <t>4200125758</t>
  </si>
  <si>
    <t>592686 RI</t>
  </si>
  <si>
    <t>4200124634</t>
  </si>
  <si>
    <t>592685 RI</t>
  </si>
  <si>
    <t>4200124635</t>
  </si>
  <si>
    <t>FVR201614003898</t>
  </si>
  <si>
    <t>4200123727</t>
  </si>
  <si>
    <t>FVR201614003896</t>
  </si>
  <si>
    <t>4200123050</t>
  </si>
  <si>
    <t>228535</t>
  </si>
  <si>
    <t>4200125193</t>
  </si>
  <si>
    <t>102228</t>
  </si>
  <si>
    <t>SYMTA SAL</t>
  </si>
  <si>
    <t>A78386919</t>
  </si>
  <si>
    <t>2016/A/61886</t>
  </si>
  <si>
    <t>4200126118</t>
  </si>
  <si>
    <t>FV1604031</t>
  </si>
  <si>
    <t>4200125201</t>
  </si>
  <si>
    <t>PZZ601N0070021</t>
  </si>
  <si>
    <t>P0Z601Y0166935</t>
  </si>
  <si>
    <t>P0Z601Y0166933</t>
  </si>
  <si>
    <t>P0Z601Y0166930</t>
  </si>
  <si>
    <t>P0Z601Y0166926</t>
  </si>
  <si>
    <t>P0Z601Y0166895</t>
  </si>
  <si>
    <t>2016//14719</t>
  </si>
  <si>
    <t>4200124335</t>
  </si>
  <si>
    <t>102021</t>
  </si>
  <si>
    <t>INFAIMON SL INFAIMON SL</t>
  </si>
  <si>
    <t>B60472743</t>
  </si>
  <si>
    <t>F16-1588</t>
  </si>
  <si>
    <t>1</t>
  </si>
  <si>
    <t>101981</t>
  </si>
  <si>
    <t>GE HEALTHCARE EUROPE GMBH GE HEALTH</t>
  </si>
  <si>
    <t>W0041692E</t>
  </si>
  <si>
    <t>614005508</t>
  </si>
  <si>
    <t>4200124080</t>
  </si>
  <si>
    <t>1753</t>
  </si>
  <si>
    <t>4200125701</t>
  </si>
  <si>
    <t>1752</t>
  </si>
  <si>
    <t>4200125437</t>
  </si>
  <si>
    <t>1750</t>
  </si>
  <si>
    <t>4200124601</t>
  </si>
  <si>
    <t>1749</t>
  </si>
  <si>
    <t>4200125481</t>
  </si>
  <si>
    <t>1733</t>
  </si>
  <si>
    <t>1731</t>
  </si>
  <si>
    <t>4200125170</t>
  </si>
  <si>
    <t>1698</t>
  </si>
  <si>
    <t>4200124709</t>
  </si>
  <si>
    <t>1688</t>
  </si>
  <si>
    <t>4200124991</t>
  </si>
  <si>
    <t>1685</t>
  </si>
  <si>
    <t>4200124837</t>
  </si>
  <si>
    <t>1684</t>
  </si>
  <si>
    <t>4200123638</t>
  </si>
  <si>
    <t>1651</t>
  </si>
  <si>
    <t>4200121959</t>
  </si>
  <si>
    <t>1634</t>
  </si>
  <si>
    <t>1596</t>
  </si>
  <si>
    <t>61000391171</t>
  </si>
  <si>
    <t>4200125340</t>
  </si>
  <si>
    <t>61000391047</t>
  </si>
  <si>
    <t>4100006856</t>
  </si>
  <si>
    <t>101534</t>
  </si>
  <si>
    <t>LEICA MICROSISTEMAS SL LEICA MICROS</t>
  </si>
  <si>
    <t>B58521147</t>
  </si>
  <si>
    <t>9500092879</t>
  </si>
  <si>
    <t>4200125169</t>
  </si>
  <si>
    <t>101487</t>
  </si>
  <si>
    <t>BIOSIS BIOLOGIC SYSTEMS SL BIOSIS S</t>
  </si>
  <si>
    <t>B61122909</t>
  </si>
  <si>
    <t>36086</t>
  </si>
  <si>
    <t>4200124907</t>
  </si>
  <si>
    <t>36065</t>
  </si>
  <si>
    <t>4200123254</t>
  </si>
  <si>
    <t>4002013</t>
  </si>
  <si>
    <t>4002012</t>
  </si>
  <si>
    <t>4002008</t>
  </si>
  <si>
    <t>4002007</t>
  </si>
  <si>
    <t>4002000</t>
  </si>
  <si>
    <t>101149</t>
  </si>
  <si>
    <t>UNIVERSITAS COLECTIVIDADES SLU UNIV</t>
  </si>
  <si>
    <t>B63225882</t>
  </si>
  <si>
    <t>E2/14</t>
  </si>
  <si>
    <t>FA01273</t>
  </si>
  <si>
    <t>4090360329</t>
  </si>
  <si>
    <t>4200125393</t>
  </si>
  <si>
    <t>4090359892</t>
  </si>
  <si>
    <t>4200125762</t>
  </si>
  <si>
    <t>4090359887</t>
  </si>
  <si>
    <t>4200125998</t>
  </si>
  <si>
    <t>4090359049</t>
  </si>
  <si>
    <t>4200125649</t>
  </si>
  <si>
    <t>4090358651</t>
  </si>
  <si>
    <t>4200125145</t>
  </si>
  <si>
    <t>4090358649</t>
  </si>
  <si>
    <t>4100006969</t>
  </si>
  <si>
    <t>4090358226</t>
  </si>
  <si>
    <t>4200125695</t>
  </si>
  <si>
    <t>4090358225</t>
  </si>
  <si>
    <t>4200125187</t>
  </si>
  <si>
    <t>4090357897</t>
  </si>
  <si>
    <t>4090356967</t>
  </si>
  <si>
    <t>4200125162</t>
  </si>
  <si>
    <t>4090356033</t>
  </si>
  <si>
    <t>4200124502</t>
  </si>
  <si>
    <t>4090354519</t>
  </si>
  <si>
    <t>4090352870</t>
  </si>
  <si>
    <t>4200123531</t>
  </si>
  <si>
    <t>4090352405</t>
  </si>
  <si>
    <t>100763</t>
  </si>
  <si>
    <t>ISOSTANDARS MATERIAL SL</t>
  </si>
  <si>
    <t>B83145342</t>
  </si>
  <si>
    <t>2016/A/16000267</t>
  </si>
  <si>
    <t>4200122824</t>
  </si>
  <si>
    <t>100728</t>
  </si>
  <si>
    <t>ANAME SL ANAME SL</t>
  </si>
  <si>
    <t>B79255659</t>
  </si>
  <si>
    <t>2016/A/2160655</t>
  </si>
  <si>
    <t>4200125135</t>
  </si>
  <si>
    <t>100041</t>
  </si>
  <si>
    <t>MASSO ANALITICA SA MASSO ANALITICA</t>
  </si>
  <si>
    <t>A08968208</t>
  </si>
  <si>
    <t>45636</t>
  </si>
  <si>
    <t>4200124608</t>
  </si>
  <si>
    <t>903932</t>
  </si>
  <si>
    <t>CABEZUELO LUQUE, RAFAEL DAVID</t>
  </si>
  <si>
    <t>46732847K</t>
  </si>
  <si>
    <t>101/2016</t>
  </si>
  <si>
    <t>903628</t>
  </si>
  <si>
    <t>SABANDO ROJAS DORYS SOLEDAD</t>
  </si>
  <si>
    <t>Y1333141Y</t>
  </si>
  <si>
    <t>2/2016</t>
  </si>
  <si>
    <t>903293</t>
  </si>
  <si>
    <t>PONS GARCIA MARC</t>
  </si>
  <si>
    <t>20157612K</t>
  </si>
  <si>
    <t>952</t>
  </si>
  <si>
    <t>4200119862</t>
  </si>
  <si>
    <t>37780001328000</t>
  </si>
  <si>
    <t>902125</t>
  </si>
  <si>
    <t>SARDÀ VIDAL JOAN</t>
  </si>
  <si>
    <t>46119707S</t>
  </si>
  <si>
    <t>16099</t>
  </si>
  <si>
    <t>4200123328</t>
  </si>
  <si>
    <t>16094</t>
  </si>
  <si>
    <t>4200124568</t>
  </si>
  <si>
    <t>3.409</t>
  </si>
  <si>
    <t>37190000329063</t>
  </si>
  <si>
    <t>3.402</t>
  </si>
  <si>
    <t>3.382</t>
  </si>
  <si>
    <t>3.381</t>
  </si>
  <si>
    <t>26160001783000</t>
  </si>
  <si>
    <t>901251</t>
  </si>
  <si>
    <t>CABERO JOUNOU MIREIA</t>
  </si>
  <si>
    <t>38126363E</t>
  </si>
  <si>
    <t>04/01/05/16-01</t>
  </si>
  <si>
    <t>2565BI01975000</t>
  </si>
  <si>
    <t>25930000240000</t>
  </si>
  <si>
    <t>16115</t>
  </si>
  <si>
    <t>4200124317</t>
  </si>
  <si>
    <t>901061</t>
  </si>
  <si>
    <t>BADIA ANDREU JOAN IMPRESS.BELLES</t>
  </si>
  <si>
    <t>39653857V</t>
  </si>
  <si>
    <t>29/16</t>
  </si>
  <si>
    <t>2516GH00095000</t>
  </si>
  <si>
    <t>1604291</t>
  </si>
  <si>
    <t>4200123800</t>
  </si>
  <si>
    <t>800155</t>
  </si>
  <si>
    <t>ONCE</t>
  </si>
  <si>
    <t>Q2866004A</t>
  </si>
  <si>
    <t>2016/1800003749</t>
  </si>
  <si>
    <t>800116</t>
  </si>
  <si>
    <t>BANC DE SANG I TEIXITS</t>
  </si>
  <si>
    <t>Q5856387E</t>
  </si>
  <si>
    <t>5000057150</t>
  </si>
  <si>
    <t>800115</t>
  </si>
  <si>
    <t>UNIVERSITAT POLITECNICA CATALUNYA</t>
  </si>
  <si>
    <t>Q0818003F</t>
  </si>
  <si>
    <t>FS00001192</t>
  </si>
  <si>
    <t>0505061600010</t>
  </si>
  <si>
    <t>0505061600009</t>
  </si>
  <si>
    <t>0505061600008</t>
  </si>
  <si>
    <t>0505061600007</t>
  </si>
  <si>
    <t>0505061600006</t>
  </si>
  <si>
    <t>4161200154</t>
  </si>
  <si>
    <t>160136</t>
  </si>
  <si>
    <t>60420988</t>
  </si>
  <si>
    <t>4200126364</t>
  </si>
  <si>
    <t>60420939</t>
  </si>
  <si>
    <t>4200126414</t>
  </si>
  <si>
    <t>60419271</t>
  </si>
  <si>
    <t>4200112987</t>
  </si>
  <si>
    <t>60412680</t>
  </si>
  <si>
    <t>4200120834</t>
  </si>
  <si>
    <t>2634TS00304000</t>
  </si>
  <si>
    <t>1605A002734</t>
  </si>
  <si>
    <t>2016IR05/2188</t>
  </si>
  <si>
    <t>4200125822</t>
  </si>
  <si>
    <t>25830000233000</t>
  </si>
  <si>
    <t>2016IR05/2032</t>
  </si>
  <si>
    <t>4200125267</t>
  </si>
  <si>
    <t>2016IR05/1818</t>
  </si>
  <si>
    <t>4200125614</t>
  </si>
  <si>
    <t>2016IR05/1817</t>
  </si>
  <si>
    <t>BCN0844212</t>
  </si>
  <si>
    <t>BCN0843034</t>
  </si>
  <si>
    <t>BCN0843033</t>
  </si>
  <si>
    <t>BCN0840235</t>
  </si>
  <si>
    <t>BCN0840233</t>
  </si>
  <si>
    <t>505362</t>
  </si>
  <si>
    <t>FNAC ESPAÑA SA</t>
  </si>
  <si>
    <t>A80500200</t>
  </si>
  <si>
    <t>E-13-16-0000849</t>
  </si>
  <si>
    <t>4200126565</t>
  </si>
  <si>
    <t>E-13-16-0000778</t>
  </si>
  <si>
    <t>4100006857</t>
  </si>
  <si>
    <t>505196</t>
  </si>
  <si>
    <t>J.M. RUE SL J.M. RUE SL</t>
  </si>
  <si>
    <t>B59863548</t>
  </si>
  <si>
    <t>2016_308</t>
  </si>
  <si>
    <t>505186</t>
  </si>
  <si>
    <t>COMERCIAL BONANOVA SL APARTHOT ATEN</t>
  </si>
  <si>
    <t>B58456161</t>
  </si>
  <si>
    <t>1607262</t>
  </si>
  <si>
    <t>4200104236</t>
  </si>
  <si>
    <t>53200</t>
  </si>
  <si>
    <t>53180</t>
  </si>
  <si>
    <t>53179</t>
  </si>
  <si>
    <t>53154</t>
  </si>
  <si>
    <t>FB16009306</t>
  </si>
  <si>
    <t>504959</t>
  </si>
  <si>
    <t>SKYNET WORLDWIDE SL SKYNET WORLDWID</t>
  </si>
  <si>
    <t>B65312886</t>
  </si>
  <si>
    <t>FV16-100783</t>
  </si>
  <si>
    <t>1650011</t>
  </si>
  <si>
    <t>201630005609</t>
  </si>
  <si>
    <t>2625PS02085002</t>
  </si>
  <si>
    <t>504742</t>
  </si>
  <si>
    <t>MUSICS DE GIRONA SCCL</t>
  </si>
  <si>
    <t>F17459991</t>
  </si>
  <si>
    <t>A103715</t>
  </si>
  <si>
    <t>25230000101000</t>
  </si>
  <si>
    <t>116243</t>
  </si>
  <si>
    <t>2635ED00308000</t>
  </si>
  <si>
    <t>116233</t>
  </si>
  <si>
    <t>116232</t>
  </si>
  <si>
    <t>4200117153</t>
  </si>
  <si>
    <t>116216</t>
  </si>
  <si>
    <t>2525FL01944000</t>
  </si>
  <si>
    <t>116202</t>
  </si>
  <si>
    <t>116198</t>
  </si>
  <si>
    <t>504531</t>
  </si>
  <si>
    <t>FUND.PRIV.CENTRE REGULACIO GENOMICA</t>
  </si>
  <si>
    <t>G62426937</t>
  </si>
  <si>
    <t>1660431</t>
  </si>
  <si>
    <t>504420</t>
  </si>
  <si>
    <t>FUND.PRIV.INSTIT.RECERCA BIOMEDICA</t>
  </si>
  <si>
    <t>G63971451</t>
  </si>
  <si>
    <t>201600018</t>
  </si>
  <si>
    <t>A/16068</t>
  </si>
  <si>
    <t>2016-04-916</t>
  </si>
  <si>
    <t>2016-04-915</t>
  </si>
  <si>
    <t>2016-04-914</t>
  </si>
  <si>
    <t>2016-04-913</t>
  </si>
  <si>
    <t>303013</t>
  </si>
  <si>
    <t>PUBLIC LIBRARY OF SCIENCE PLOS</t>
  </si>
  <si>
    <t>2605ME02080000</t>
  </si>
  <si>
    <t>PAB167656</t>
  </si>
  <si>
    <t>300220</t>
  </si>
  <si>
    <t>NIST NATIONAL INST. STANDARDS TECHN</t>
  </si>
  <si>
    <t>105891653271</t>
  </si>
  <si>
    <t>202720</t>
  </si>
  <si>
    <t>IATEFL</t>
  </si>
  <si>
    <t>115918</t>
  </si>
  <si>
    <t>202655</t>
  </si>
  <si>
    <t>HEYL FRANCE</t>
  </si>
  <si>
    <t>FA161030</t>
  </si>
  <si>
    <t>4200122650</t>
  </si>
  <si>
    <t>201975</t>
  </si>
  <si>
    <t>NZYTECH LDA</t>
  </si>
  <si>
    <t>1/857</t>
  </si>
  <si>
    <t>4200123564</t>
  </si>
  <si>
    <t>201169</t>
  </si>
  <si>
    <t>SIRIUS ANALYTICAL INSTRUMENTS LTD</t>
  </si>
  <si>
    <t>7825</t>
  </si>
  <si>
    <t>201061</t>
  </si>
  <si>
    <t>THE BRITISH LIBRARY</t>
  </si>
  <si>
    <t>35815</t>
  </si>
  <si>
    <t>200896</t>
  </si>
  <si>
    <t>STEMCELL TECHNOLOGIES</t>
  </si>
  <si>
    <t>INFR088512</t>
  </si>
  <si>
    <t>4200126341</t>
  </si>
  <si>
    <t>26</t>
  </si>
  <si>
    <t>4200126698</t>
  </si>
  <si>
    <t>EFV13662</t>
  </si>
  <si>
    <t>EFV13661</t>
  </si>
  <si>
    <t>EFV13138</t>
  </si>
  <si>
    <t>EFV13137</t>
  </si>
  <si>
    <t>4200122556</t>
  </si>
  <si>
    <t>EFV13136</t>
  </si>
  <si>
    <t>EFV12895</t>
  </si>
  <si>
    <t>EFV12613</t>
  </si>
  <si>
    <t>EFV12612</t>
  </si>
  <si>
    <t>EFV12611</t>
  </si>
  <si>
    <t>EFV12000</t>
  </si>
  <si>
    <t>16053065</t>
  </si>
  <si>
    <t>16051670</t>
  </si>
  <si>
    <t>16050263</t>
  </si>
  <si>
    <t>16042594</t>
  </si>
  <si>
    <t>4200122470</t>
  </si>
  <si>
    <t>1660433-BAR003</t>
  </si>
  <si>
    <t>4200123293</t>
  </si>
  <si>
    <t>1654376-BAR003</t>
  </si>
  <si>
    <t>4200123809</t>
  </si>
  <si>
    <t>6043424</t>
  </si>
  <si>
    <t>2016-106203</t>
  </si>
  <si>
    <t>4200125506</t>
  </si>
  <si>
    <t>2016-105892</t>
  </si>
  <si>
    <t>4200125174</t>
  </si>
  <si>
    <t>2016-105210</t>
  </si>
  <si>
    <t>4200123829</t>
  </si>
  <si>
    <t>200300</t>
  </si>
  <si>
    <t>SOP HILMBAUER MAUBERGER GMBH</t>
  </si>
  <si>
    <t>17-2000111</t>
  </si>
  <si>
    <t>109353</t>
  </si>
  <si>
    <t>HOTEL ESPLUGUES</t>
  </si>
  <si>
    <t>A59837369</t>
  </si>
  <si>
    <t>108.484</t>
  </si>
  <si>
    <t>109240</t>
  </si>
  <si>
    <t>COSMIK ASTRONOMIA SL</t>
  </si>
  <si>
    <t>B66740101</t>
  </si>
  <si>
    <t>FA00017</t>
  </si>
  <si>
    <t>4200124237</t>
  </si>
  <si>
    <t>109231</t>
  </si>
  <si>
    <t>BARNACORK SL</t>
  </si>
  <si>
    <t>B64822570</t>
  </si>
  <si>
    <t>A/160473</t>
  </si>
  <si>
    <t>109214</t>
  </si>
  <si>
    <t>MRW NACA PROYECTOS E INV. SL</t>
  </si>
  <si>
    <t>B66646514</t>
  </si>
  <si>
    <t>Z16000357</t>
  </si>
  <si>
    <t>2016012559</t>
  </si>
  <si>
    <t>108810</t>
  </si>
  <si>
    <t>BUFET VALLBE, SL</t>
  </si>
  <si>
    <t>B61603007</t>
  </si>
  <si>
    <t>F00569/16</t>
  </si>
  <si>
    <t>108783</t>
  </si>
  <si>
    <t>TELEFLEX MEDICAL SA</t>
  </si>
  <si>
    <t>A03142114</t>
  </si>
  <si>
    <t>250000283</t>
  </si>
  <si>
    <t>108555</t>
  </si>
  <si>
    <t>FERRETERIA CARIND SL</t>
  </si>
  <si>
    <t>B66567223</t>
  </si>
  <si>
    <t>16/16.018</t>
  </si>
  <si>
    <t>4200125188</t>
  </si>
  <si>
    <t>16/16.017</t>
  </si>
  <si>
    <t>4200115749</t>
  </si>
  <si>
    <t>16/16.016</t>
  </si>
  <si>
    <t>4200120697</t>
  </si>
  <si>
    <t>16/16.015</t>
  </si>
  <si>
    <t>4200123688</t>
  </si>
  <si>
    <t>108444</t>
  </si>
  <si>
    <t>AMAZON.ES</t>
  </si>
  <si>
    <t>W0184081H</t>
  </si>
  <si>
    <t>INES1601228</t>
  </si>
  <si>
    <t>108189</t>
  </si>
  <si>
    <t>LABORTECH WALDNER SL</t>
  </si>
  <si>
    <t>B84403856</t>
  </si>
  <si>
    <t>20166317</t>
  </si>
  <si>
    <t>4200122464</t>
  </si>
  <si>
    <t>108137</t>
  </si>
  <si>
    <t>MANSOL PROJECTES SL</t>
  </si>
  <si>
    <t>B66026626</t>
  </si>
  <si>
    <t>4200124318</t>
  </si>
  <si>
    <t>7100001672</t>
  </si>
  <si>
    <t>4200125044</t>
  </si>
  <si>
    <t>15009424</t>
  </si>
  <si>
    <t>15009394</t>
  </si>
  <si>
    <t>15009393</t>
  </si>
  <si>
    <t>4200125753</t>
  </si>
  <si>
    <t>15009322</t>
  </si>
  <si>
    <t>4200124844</t>
  </si>
  <si>
    <t>15008854</t>
  </si>
  <si>
    <t>15008853</t>
  </si>
  <si>
    <t>106780</t>
  </si>
  <si>
    <t>DEREX SA</t>
  </si>
  <si>
    <t>A46169678</t>
  </si>
  <si>
    <t>401202</t>
  </si>
  <si>
    <t>4200118443</t>
  </si>
  <si>
    <t>106607</t>
  </si>
  <si>
    <t>ARTPERCENT SL</t>
  </si>
  <si>
    <t>B65226003</t>
  </si>
  <si>
    <t>16.019</t>
  </si>
  <si>
    <t>106483</t>
  </si>
  <si>
    <t>FUNDACIO INSTITUT CONFUCI DE BARCEL</t>
  </si>
  <si>
    <t>G65442014</t>
  </si>
  <si>
    <t>2016015</t>
  </si>
  <si>
    <t>1604001458</t>
  </si>
  <si>
    <t>1604001457</t>
  </si>
  <si>
    <t>1604001456</t>
  </si>
  <si>
    <t>1604001455</t>
  </si>
  <si>
    <t>1604001454</t>
  </si>
  <si>
    <t>105869</t>
  </si>
  <si>
    <t>MISCO IBERIA COMPUTER SUPPLIES SLU</t>
  </si>
  <si>
    <t>B78915832</t>
  </si>
  <si>
    <t>A20229</t>
  </si>
  <si>
    <t>4200124481</t>
  </si>
  <si>
    <t>105491</t>
  </si>
  <si>
    <t>PUNT INFORMATIC I CREATIU SL</t>
  </si>
  <si>
    <t>B64161250</t>
  </si>
  <si>
    <t>16/1/701406</t>
  </si>
  <si>
    <t>4200124002</t>
  </si>
  <si>
    <t>6989</t>
  </si>
  <si>
    <t>55/2016</t>
  </si>
  <si>
    <t>160453</t>
  </si>
  <si>
    <t>4200123628</t>
  </si>
  <si>
    <t>16F/235</t>
  </si>
  <si>
    <t>103800</t>
  </si>
  <si>
    <t>DICOTEI</t>
  </si>
  <si>
    <t>B63631519</t>
  </si>
  <si>
    <t>160.324</t>
  </si>
  <si>
    <t>4200125335</t>
  </si>
  <si>
    <t>103231</t>
  </si>
  <si>
    <t>ASCENSORES ERSCE SA ASCENSOR. ERSCE</t>
  </si>
  <si>
    <t>A08277907</t>
  </si>
  <si>
    <t>160452</t>
  </si>
  <si>
    <t>4200120343</t>
  </si>
  <si>
    <t>5837799</t>
  </si>
  <si>
    <t>5069319</t>
  </si>
  <si>
    <t>3139154</t>
  </si>
  <si>
    <t>3139133</t>
  </si>
  <si>
    <t>3139132</t>
  </si>
  <si>
    <t>3139131</t>
  </si>
  <si>
    <t>3134426</t>
  </si>
  <si>
    <t>4200124614</t>
  </si>
  <si>
    <t>3132661</t>
  </si>
  <si>
    <t>3132660</t>
  </si>
  <si>
    <t>3132659</t>
  </si>
  <si>
    <t>3132658</t>
  </si>
  <si>
    <t>3132657</t>
  </si>
  <si>
    <t>3132656</t>
  </si>
  <si>
    <t>3131931</t>
  </si>
  <si>
    <t>3131920</t>
  </si>
  <si>
    <t>3131766</t>
  </si>
  <si>
    <t>3124215</t>
  </si>
  <si>
    <t>3122305</t>
  </si>
  <si>
    <t>2.016/F/1.495</t>
  </si>
  <si>
    <t>4200122777</t>
  </si>
  <si>
    <t>711/21601977</t>
  </si>
  <si>
    <t>711/21601968</t>
  </si>
  <si>
    <t>4200122673</t>
  </si>
  <si>
    <t>16C1-010255</t>
  </si>
  <si>
    <t>1040143662</t>
  </si>
  <si>
    <t>4200123298</t>
  </si>
  <si>
    <t>103168</t>
  </si>
  <si>
    <t>INDUSTRIAL Y COM. METALES PRECIOSOS</t>
  </si>
  <si>
    <t>A28886638</t>
  </si>
  <si>
    <t>100/2016</t>
  </si>
  <si>
    <t>4200122858</t>
  </si>
  <si>
    <t>461339451</t>
  </si>
  <si>
    <t>461239856</t>
  </si>
  <si>
    <t>461239854</t>
  </si>
  <si>
    <t>A/160286</t>
  </si>
  <si>
    <t>4200122860</t>
  </si>
  <si>
    <t>A/160285</t>
  </si>
  <si>
    <t>5100714406</t>
  </si>
  <si>
    <t>5100707764</t>
  </si>
  <si>
    <t>21602934</t>
  </si>
  <si>
    <t>4200124382</t>
  </si>
  <si>
    <t>21602933</t>
  </si>
  <si>
    <t>4200124590</t>
  </si>
  <si>
    <t>21602932</t>
  </si>
  <si>
    <t>4200125118</t>
  </si>
  <si>
    <t>102940</t>
  </si>
  <si>
    <t>MIELE SA</t>
  </si>
  <si>
    <t>A28168128</t>
  </si>
  <si>
    <t>DR56461097</t>
  </si>
  <si>
    <t>4200120975</t>
  </si>
  <si>
    <t>102901</t>
  </si>
  <si>
    <t>CAN BOADA SA</t>
  </si>
  <si>
    <t>A08695173</t>
  </si>
  <si>
    <t>16/107</t>
  </si>
  <si>
    <t>4200124360</t>
  </si>
  <si>
    <t>MT/FR16003491</t>
  </si>
  <si>
    <t>2615OD00280000</t>
  </si>
  <si>
    <t>102810</t>
  </si>
  <si>
    <t>HERRERO SA HERRERO SA</t>
  </si>
  <si>
    <t>A58984634</t>
  </si>
  <si>
    <t>0001602911</t>
  </si>
  <si>
    <t>4200125308</t>
  </si>
  <si>
    <t>2605ME02081000</t>
  </si>
  <si>
    <t>9500024881</t>
  </si>
  <si>
    <t>4200125274</t>
  </si>
  <si>
    <t>9500024611</t>
  </si>
  <si>
    <t>1604/00564</t>
  </si>
  <si>
    <t>F/1748</t>
  </si>
  <si>
    <t>D/1307</t>
  </si>
  <si>
    <t>75/03253126</t>
  </si>
  <si>
    <t>38490001720000</t>
  </si>
  <si>
    <t>75/03250661</t>
  </si>
  <si>
    <t>75/03250558</t>
  </si>
  <si>
    <t>74/00240928</t>
  </si>
  <si>
    <t>595206RI</t>
  </si>
  <si>
    <t>4200126292</t>
  </si>
  <si>
    <t>595170RI</t>
  </si>
  <si>
    <t>595113RI</t>
  </si>
  <si>
    <t>594164RI</t>
  </si>
  <si>
    <t>594078RI</t>
  </si>
  <si>
    <t>4200123306</t>
  </si>
  <si>
    <t>593668RI</t>
  </si>
  <si>
    <t>593382RI</t>
  </si>
  <si>
    <t>4200125436</t>
  </si>
  <si>
    <t>593346RI</t>
  </si>
  <si>
    <t>1602648</t>
  </si>
  <si>
    <t>4200125658</t>
  </si>
  <si>
    <t>1602647</t>
  </si>
  <si>
    <t>4200118147</t>
  </si>
  <si>
    <t>102665</t>
  </si>
  <si>
    <t>VIDRA FOC SA VIDRA FOC SA</t>
  </si>
  <si>
    <t>A08677841</t>
  </si>
  <si>
    <t>740736</t>
  </si>
  <si>
    <t>4200123742</t>
  </si>
  <si>
    <t>739013</t>
  </si>
  <si>
    <t>739012</t>
  </si>
  <si>
    <t>FA1601558</t>
  </si>
  <si>
    <t>4200126133</t>
  </si>
  <si>
    <t>FA1601500</t>
  </si>
  <si>
    <t>B98600</t>
  </si>
  <si>
    <t>B94378</t>
  </si>
  <si>
    <t>100B0001765000</t>
  </si>
  <si>
    <t>B77981</t>
  </si>
  <si>
    <t>160535</t>
  </si>
  <si>
    <t>4200126433</t>
  </si>
  <si>
    <t>160503</t>
  </si>
  <si>
    <t>4200125818</t>
  </si>
  <si>
    <t>160493</t>
  </si>
  <si>
    <t>4200121216</t>
  </si>
  <si>
    <t>160492</t>
  </si>
  <si>
    <t>4200125551</t>
  </si>
  <si>
    <t>160491</t>
  </si>
  <si>
    <t>4200124834</t>
  </si>
  <si>
    <t>160467</t>
  </si>
  <si>
    <t>160466</t>
  </si>
  <si>
    <t>4200120119</t>
  </si>
  <si>
    <t>160443</t>
  </si>
  <si>
    <t>4200124679</t>
  </si>
  <si>
    <t>160428</t>
  </si>
  <si>
    <t>4200123547</t>
  </si>
  <si>
    <t>160401</t>
  </si>
  <si>
    <t>4200123503</t>
  </si>
  <si>
    <t>SN16-01029</t>
  </si>
  <si>
    <t>4200109931</t>
  </si>
  <si>
    <t>102482</t>
  </si>
  <si>
    <t>CONFECCIONES ANADE SA CONFECC. ANAD</t>
  </si>
  <si>
    <t>A79348009</t>
  </si>
  <si>
    <t>16001919</t>
  </si>
  <si>
    <t>4200124879</t>
  </si>
  <si>
    <t>16001823</t>
  </si>
  <si>
    <t>4200123938</t>
  </si>
  <si>
    <t>16001817</t>
  </si>
  <si>
    <t>4200123718</t>
  </si>
  <si>
    <t>16001686</t>
  </si>
  <si>
    <t>4200123286</t>
  </si>
  <si>
    <t>FV16-007601</t>
  </si>
  <si>
    <t>4200124218</t>
  </si>
  <si>
    <t>FV+287712</t>
  </si>
  <si>
    <t>4200124504</t>
  </si>
  <si>
    <t>FV+287711</t>
  </si>
  <si>
    <t>FV+287148</t>
  </si>
  <si>
    <t>FV+286912</t>
  </si>
  <si>
    <t>9140068296</t>
  </si>
  <si>
    <t>4200125448</t>
  </si>
  <si>
    <t>9140068106</t>
  </si>
  <si>
    <t>4200125138</t>
  </si>
  <si>
    <t>FST16-0014322</t>
  </si>
  <si>
    <t>FST16-0006536</t>
  </si>
  <si>
    <t>102310</t>
  </si>
  <si>
    <t>CENTRO DE DOSIMETRIA SL</t>
  </si>
  <si>
    <t>B08714636</t>
  </si>
  <si>
    <t>30028.16</t>
  </si>
  <si>
    <t>384/16</t>
  </si>
  <si>
    <t>4200125029</t>
  </si>
  <si>
    <t>341/16</t>
  </si>
  <si>
    <t>4200124267</t>
  </si>
  <si>
    <t>326/16</t>
  </si>
  <si>
    <t>4200124096</t>
  </si>
  <si>
    <t>71471</t>
  </si>
  <si>
    <t>4200126440</t>
  </si>
  <si>
    <t>71424</t>
  </si>
  <si>
    <t>4200126247</t>
  </si>
  <si>
    <t>71224</t>
  </si>
  <si>
    <t>4200124156</t>
  </si>
  <si>
    <t>102128</t>
  </si>
  <si>
    <t>GUSI CONSUM SL</t>
  </si>
  <si>
    <t>B59946418</t>
  </si>
  <si>
    <t>1601471</t>
  </si>
  <si>
    <t>4200123910</t>
  </si>
  <si>
    <t>87809</t>
  </si>
  <si>
    <t>4200122903</t>
  </si>
  <si>
    <t>87463</t>
  </si>
  <si>
    <t>4200120506</t>
  </si>
  <si>
    <t>102046</t>
  </si>
  <si>
    <t>CENTRE VETERINARI DE VIC SL CENTAUR</t>
  </si>
  <si>
    <t>B59046326</t>
  </si>
  <si>
    <t>2324105</t>
  </si>
  <si>
    <t>4200125117</t>
  </si>
  <si>
    <t>7061226845</t>
  </si>
  <si>
    <t>4200126136</t>
  </si>
  <si>
    <t>7061226418</t>
  </si>
  <si>
    <t>7061226417</t>
  </si>
  <si>
    <t>4200124982</t>
  </si>
  <si>
    <t>7061225432</t>
  </si>
  <si>
    <t>7061225428</t>
  </si>
  <si>
    <t>7061223868</t>
  </si>
  <si>
    <t>4200125957</t>
  </si>
  <si>
    <t>7061223867</t>
  </si>
  <si>
    <t>7061223866</t>
  </si>
  <si>
    <t>4200125369</t>
  </si>
  <si>
    <t>7061223228</t>
  </si>
  <si>
    <t>7061222341</t>
  </si>
  <si>
    <t>4200125566</t>
  </si>
  <si>
    <t>7061222339</t>
  </si>
  <si>
    <t>4200124138</t>
  </si>
  <si>
    <t>7061222338</t>
  </si>
  <si>
    <t>7061221422</t>
  </si>
  <si>
    <t>7061221421</t>
  </si>
  <si>
    <t>4200124434</t>
  </si>
  <si>
    <t>7061218419</t>
  </si>
  <si>
    <t>7061218416</t>
  </si>
  <si>
    <t>4200121624</t>
  </si>
  <si>
    <t>7061216849</t>
  </si>
  <si>
    <t>4200123993</t>
  </si>
  <si>
    <t>7061216847</t>
  </si>
  <si>
    <t>7061214843</t>
  </si>
  <si>
    <t>7058076067</t>
  </si>
  <si>
    <t>1721</t>
  </si>
  <si>
    <t>4200125263</t>
  </si>
  <si>
    <t>16001661RI</t>
  </si>
  <si>
    <t>4200125428</t>
  </si>
  <si>
    <t>243-16</t>
  </si>
  <si>
    <t>4200125839</t>
  </si>
  <si>
    <t>218-16</t>
  </si>
  <si>
    <t>4200124702</t>
  </si>
  <si>
    <t>217-16</t>
  </si>
  <si>
    <t>4200124946</t>
  </si>
  <si>
    <t>FV16/04/0374</t>
  </si>
  <si>
    <t>4200123711</t>
  </si>
  <si>
    <t>FV16/04/0347</t>
  </si>
  <si>
    <t>4200123500</t>
  </si>
  <si>
    <t>FV16/04/0346</t>
  </si>
  <si>
    <t>FV16/04/0345</t>
  </si>
  <si>
    <t>FV16-0969</t>
  </si>
  <si>
    <t>4200125147</t>
  </si>
  <si>
    <t>FV16-0892</t>
  </si>
  <si>
    <t>4200123830</t>
  </si>
  <si>
    <t>FV16-0750</t>
  </si>
  <si>
    <t>4200123019</t>
  </si>
  <si>
    <t>101940</t>
  </si>
  <si>
    <t>TECNICA DE FLUIDOS, SL</t>
  </si>
  <si>
    <t>B08417644</t>
  </si>
  <si>
    <t>164018</t>
  </si>
  <si>
    <t>I16/97</t>
  </si>
  <si>
    <t>I16/104</t>
  </si>
  <si>
    <t>16/0910</t>
  </si>
  <si>
    <t>4200126376</t>
  </si>
  <si>
    <t>16/0846</t>
  </si>
  <si>
    <t>4200125143</t>
  </si>
  <si>
    <t>16/0782</t>
  </si>
  <si>
    <t>4200123990</t>
  </si>
  <si>
    <t>16/0770</t>
  </si>
  <si>
    <t>4200123463</t>
  </si>
  <si>
    <t>1627/1</t>
  </si>
  <si>
    <t>1617/1</t>
  </si>
  <si>
    <t>4200126340</t>
  </si>
  <si>
    <t>1608/1</t>
  </si>
  <si>
    <t>1577/1</t>
  </si>
  <si>
    <t>1563/1</t>
  </si>
  <si>
    <t>101742</t>
  </si>
  <si>
    <t>COMERCIAL RAFER SL</t>
  </si>
  <si>
    <t>B50045988</t>
  </si>
  <si>
    <t>F077024</t>
  </si>
  <si>
    <t>4200125499</t>
  </si>
  <si>
    <t>F077023</t>
  </si>
  <si>
    <t>4200125045</t>
  </si>
  <si>
    <t>FR/1611199</t>
  </si>
  <si>
    <t>4200125171</t>
  </si>
  <si>
    <t>7071148367</t>
  </si>
  <si>
    <t>4200124415</t>
  </si>
  <si>
    <t>101649</t>
  </si>
  <si>
    <t>SERVICIOS OFIMATICOS BARCELONA SL S</t>
  </si>
  <si>
    <t>B60289584</t>
  </si>
  <si>
    <t>9269.</t>
  </si>
  <si>
    <t>10597</t>
  </si>
  <si>
    <t>161036</t>
  </si>
  <si>
    <t>1.600.467</t>
  </si>
  <si>
    <t>4200123898</t>
  </si>
  <si>
    <t>1.600.466</t>
  </si>
  <si>
    <t>4200114421</t>
  </si>
  <si>
    <t>1.600.465</t>
  </si>
  <si>
    <t>4200123345</t>
  </si>
  <si>
    <t>1.600.406</t>
  </si>
  <si>
    <t>4200122904</t>
  </si>
  <si>
    <t>1.600.404</t>
  </si>
  <si>
    <t>4200123694</t>
  </si>
  <si>
    <t>1.600.402</t>
  </si>
  <si>
    <t>4200115747</t>
  </si>
  <si>
    <t>1.600.401</t>
  </si>
  <si>
    <t>101465</t>
  </si>
  <si>
    <t>HAMAMATSU PHOTONICS FRANCE SUC.ESPA</t>
  </si>
  <si>
    <t>B61355533</t>
  </si>
  <si>
    <t>CD160000308</t>
  </si>
  <si>
    <t>4200118408</t>
  </si>
  <si>
    <t>2016/A16079</t>
  </si>
  <si>
    <t>A16016773</t>
  </si>
  <si>
    <t>4100007005</t>
  </si>
  <si>
    <t>A16016772</t>
  </si>
  <si>
    <t>4100007006</t>
  </si>
  <si>
    <t>A16016587</t>
  </si>
  <si>
    <t>4200124262</t>
  </si>
  <si>
    <t>A16016581</t>
  </si>
  <si>
    <t>4100006927</t>
  </si>
  <si>
    <t>A16016572</t>
  </si>
  <si>
    <t>4200124632</t>
  </si>
  <si>
    <t>A16016421</t>
  </si>
  <si>
    <t>A16016310</t>
  </si>
  <si>
    <t>4200124101</t>
  </si>
  <si>
    <t>A16016292</t>
  </si>
  <si>
    <t>A16016213</t>
  </si>
  <si>
    <t>A16015540</t>
  </si>
  <si>
    <t>A16015509</t>
  </si>
  <si>
    <t>A16015320</t>
  </si>
  <si>
    <t>16024923RI</t>
  </si>
  <si>
    <t>16024919RI</t>
  </si>
  <si>
    <t>AA16000405</t>
  </si>
  <si>
    <t>4200125881</t>
  </si>
  <si>
    <t>AA16000371</t>
  </si>
  <si>
    <t>AA16000370</t>
  </si>
  <si>
    <t>AA16000316</t>
  </si>
  <si>
    <t>601372</t>
  </si>
  <si>
    <t>4200125125</t>
  </si>
  <si>
    <t>601368</t>
  </si>
  <si>
    <t>4200125365</t>
  </si>
  <si>
    <t>601346</t>
  </si>
  <si>
    <t>4200125295</t>
  </si>
  <si>
    <t>601322</t>
  </si>
  <si>
    <t>4200125301</t>
  </si>
  <si>
    <t>601243</t>
  </si>
  <si>
    <t>4200125015</t>
  </si>
  <si>
    <t>601242</t>
  </si>
  <si>
    <t>4200124404</t>
  </si>
  <si>
    <t>601185</t>
  </si>
  <si>
    <t>4200123401</t>
  </si>
  <si>
    <t>601174</t>
  </si>
  <si>
    <t>4200123740</t>
  </si>
  <si>
    <t>601173</t>
  </si>
  <si>
    <t>4200123739</t>
  </si>
  <si>
    <t>101225</t>
  </si>
  <si>
    <t>SIGLO XXI</t>
  </si>
  <si>
    <t>B63397798</t>
  </si>
  <si>
    <t>11055</t>
  </si>
  <si>
    <t>40044230-4</t>
  </si>
  <si>
    <t>20162082</t>
  </si>
  <si>
    <t>4200124994</t>
  </si>
  <si>
    <t>C4272</t>
  </si>
  <si>
    <t>C4251</t>
  </si>
  <si>
    <t>C4248</t>
  </si>
  <si>
    <t>C4236</t>
  </si>
  <si>
    <t>C4234</t>
  </si>
  <si>
    <t>C4233</t>
  </si>
  <si>
    <t>101055</t>
  </si>
  <si>
    <t>TEBU-BIO SPAIN SL TEBU-BIO SPAIN</t>
  </si>
  <si>
    <t>B63818629</t>
  </si>
  <si>
    <t>ESIN013329</t>
  </si>
  <si>
    <t>4200124819</t>
  </si>
  <si>
    <t>708464</t>
  </si>
  <si>
    <t>4200126130</t>
  </si>
  <si>
    <t>708417</t>
  </si>
  <si>
    <t>4200120263</t>
  </si>
  <si>
    <t>2016-33.603</t>
  </si>
  <si>
    <t>4200122678</t>
  </si>
  <si>
    <t>2016-33.602</t>
  </si>
  <si>
    <t>4200122414</t>
  </si>
  <si>
    <t>36267A</t>
  </si>
  <si>
    <t>4200122955</t>
  </si>
  <si>
    <t>16076940</t>
  </si>
  <si>
    <t>4200124145</t>
  </si>
  <si>
    <t>16076145</t>
  </si>
  <si>
    <t>4200126631</t>
  </si>
  <si>
    <t>16063494</t>
  </si>
  <si>
    <t>4200124973</t>
  </si>
  <si>
    <t>16060437</t>
  </si>
  <si>
    <t>4200122259</t>
  </si>
  <si>
    <t>16056942</t>
  </si>
  <si>
    <t>4200123044</t>
  </si>
  <si>
    <t>16056910</t>
  </si>
  <si>
    <t>4200123300</t>
  </si>
  <si>
    <t>16056909</t>
  </si>
  <si>
    <t>4200121428</t>
  </si>
  <si>
    <t>16056847</t>
  </si>
  <si>
    <t>4200122710</t>
  </si>
  <si>
    <t>16056846</t>
  </si>
  <si>
    <t>4200123520</t>
  </si>
  <si>
    <t>16056845</t>
  </si>
  <si>
    <t>4200122363</t>
  </si>
  <si>
    <t>16056844</t>
  </si>
  <si>
    <t>4200122726</t>
  </si>
  <si>
    <t>16056842</t>
  </si>
  <si>
    <t>4200123942</t>
  </si>
  <si>
    <t>16056841</t>
  </si>
  <si>
    <t>4200122778</t>
  </si>
  <si>
    <t>16056840</t>
  </si>
  <si>
    <t>4200123297</t>
  </si>
  <si>
    <t>16056839</t>
  </si>
  <si>
    <t>4200121756</t>
  </si>
  <si>
    <t>16056817</t>
  </si>
  <si>
    <t>4200122562</t>
  </si>
  <si>
    <t>16056810</t>
  </si>
  <si>
    <t>4200123036</t>
  </si>
  <si>
    <t>16056809</t>
  </si>
  <si>
    <t>4200123441</t>
  </si>
  <si>
    <t>16056777</t>
  </si>
  <si>
    <t>4200124192</t>
  </si>
  <si>
    <t>16040382.</t>
  </si>
  <si>
    <t>11556707</t>
  </si>
  <si>
    <t>161379</t>
  </si>
  <si>
    <t>4200124147</t>
  </si>
  <si>
    <t>FRA.1601734</t>
  </si>
  <si>
    <t>1601733</t>
  </si>
  <si>
    <t>1601721</t>
  </si>
  <si>
    <t>1601720</t>
  </si>
  <si>
    <t>1601651</t>
  </si>
  <si>
    <t>1601647</t>
  </si>
  <si>
    <t>1601646</t>
  </si>
  <si>
    <t>1601641</t>
  </si>
  <si>
    <t>1601636</t>
  </si>
  <si>
    <t>1601634</t>
  </si>
  <si>
    <t>1601633</t>
  </si>
  <si>
    <t>2585MA02069000</t>
  </si>
  <si>
    <t>1601632</t>
  </si>
  <si>
    <t>1601631</t>
  </si>
  <si>
    <t>1601630</t>
  </si>
  <si>
    <t>1601629</t>
  </si>
  <si>
    <t>1601578</t>
  </si>
  <si>
    <t>1601576</t>
  </si>
  <si>
    <t>1601559</t>
  </si>
  <si>
    <t>1601540</t>
  </si>
  <si>
    <t>1601510</t>
  </si>
  <si>
    <t>1601509</t>
  </si>
  <si>
    <t>1601500</t>
  </si>
  <si>
    <t>1601485</t>
  </si>
  <si>
    <t>1601483</t>
  </si>
  <si>
    <t>1601459</t>
  </si>
  <si>
    <t>1601458</t>
  </si>
  <si>
    <t>1601456</t>
  </si>
  <si>
    <t>1601447</t>
  </si>
  <si>
    <t>1601430</t>
  </si>
  <si>
    <t>1601410</t>
  </si>
  <si>
    <t>1601392</t>
  </si>
  <si>
    <t>1601382</t>
  </si>
  <si>
    <t>1601375</t>
  </si>
  <si>
    <t>100805</t>
  </si>
  <si>
    <t>TBS-TELEMATIC &amp; BIOMEDICAL SER SL T</t>
  </si>
  <si>
    <t>B63510101</t>
  </si>
  <si>
    <t>778</t>
  </si>
  <si>
    <t>4200124851</t>
  </si>
  <si>
    <t>760</t>
  </si>
  <si>
    <t>4200124427</t>
  </si>
  <si>
    <t>4090352577</t>
  </si>
  <si>
    <t>4200123462</t>
  </si>
  <si>
    <t>100752</t>
  </si>
  <si>
    <t>CARL ZEISS IBERIA SL  ( CARL ZEISS</t>
  </si>
  <si>
    <t>B84724632</t>
  </si>
  <si>
    <t>5548005870</t>
  </si>
  <si>
    <t>4200124363</t>
  </si>
  <si>
    <t>710002518</t>
  </si>
  <si>
    <t>4200124073</t>
  </si>
  <si>
    <t>201602460</t>
  </si>
  <si>
    <t>4200125172</t>
  </si>
  <si>
    <t>201602399</t>
  </si>
  <si>
    <t>4200126015</t>
  </si>
  <si>
    <t>201602397</t>
  </si>
  <si>
    <t>201602017</t>
  </si>
  <si>
    <t>4200122166</t>
  </si>
  <si>
    <t>201605210</t>
  </si>
  <si>
    <t>1/201605766</t>
  </si>
  <si>
    <t>4200124628</t>
  </si>
  <si>
    <t>1/201605538</t>
  </si>
  <si>
    <t>4200124389</t>
  </si>
  <si>
    <t>1/201603462</t>
  </si>
  <si>
    <t>4200115264</t>
  </si>
  <si>
    <t>100521</t>
  </si>
  <si>
    <t>JASCO ANALITICA SPAIN SL JASCO ANAL</t>
  </si>
  <si>
    <t>B82043795</t>
  </si>
  <si>
    <t>FVSTR201612</t>
  </si>
  <si>
    <t>840916919</t>
  </si>
  <si>
    <t>840916823</t>
  </si>
  <si>
    <t>840901051</t>
  </si>
  <si>
    <t>840900795</t>
  </si>
  <si>
    <t>840900556</t>
  </si>
  <si>
    <t>840900555</t>
  </si>
  <si>
    <t>840886665</t>
  </si>
  <si>
    <t>840886656</t>
  </si>
  <si>
    <t>840886653</t>
  </si>
  <si>
    <t>840880366</t>
  </si>
  <si>
    <t>100497</t>
  </si>
  <si>
    <t>SEO/BIRDLIFE</t>
  </si>
  <si>
    <t>G28795961</t>
  </si>
  <si>
    <t>095/2016</t>
  </si>
  <si>
    <t>100492</t>
  </si>
  <si>
    <t>MILTENYI BIOTEC SL MILTENY  BIOTEC</t>
  </si>
  <si>
    <t>B82191917</t>
  </si>
  <si>
    <t>1051601679</t>
  </si>
  <si>
    <t>4200123639</t>
  </si>
  <si>
    <t>2589112</t>
  </si>
  <si>
    <t>2587225</t>
  </si>
  <si>
    <t>100465</t>
  </si>
  <si>
    <t>LABNET BIOTECNICA SL LABNET BIOTECN</t>
  </si>
  <si>
    <t>B82509852</t>
  </si>
  <si>
    <t>9525A</t>
  </si>
  <si>
    <t>4200124985</t>
  </si>
  <si>
    <t>100418</t>
  </si>
  <si>
    <t>ASSOCIACIÓ CULTURAL ROIG</t>
  </si>
  <si>
    <t>G65211377</t>
  </si>
  <si>
    <t>2044</t>
  </si>
  <si>
    <t>201600030</t>
  </si>
  <si>
    <t>100192</t>
  </si>
  <si>
    <t>FEDERACION ESPAÑOLA DE SOCIOLOGIA</t>
  </si>
  <si>
    <t>G28918514</t>
  </si>
  <si>
    <t>FES/3975</t>
  </si>
  <si>
    <t>6335</t>
  </si>
  <si>
    <t>FV16-003657</t>
  </si>
  <si>
    <t>FV16_003801</t>
  </si>
  <si>
    <t>FV16_003742</t>
  </si>
  <si>
    <t>FV16_003739</t>
  </si>
  <si>
    <t>FV16_003738</t>
  </si>
  <si>
    <t>FV16_003726</t>
  </si>
  <si>
    <t>FV16_003656</t>
  </si>
  <si>
    <t>FV16_003654</t>
  </si>
  <si>
    <t>FV16_003594</t>
  </si>
  <si>
    <t>FV16_003466</t>
  </si>
  <si>
    <t>FV16_003465</t>
  </si>
  <si>
    <t>FV16_003464</t>
  </si>
  <si>
    <t>FV16_003463</t>
  </si>
  <si>
    <t>FV16_003460</t>
  </si>
  <si>
    <t>FV16_003459</t>
  </si>
  <si>
    <t>FV16_003453</t>
  </si>
  <si>
    <t>FV16_003146</t>
  </si>
  <si>
    <t>4200097611</t>
  </si>
  <si>
    <t>300261</t>
  </si>
  <si>
    <t>SCIENCE MUSEUM OF MINNESOTA</t>
  </si>
  <si>
    <t>16-0220</t>
  </si>
  <si>
    <t>102889</t>
  </si>
  <si>
    <t>NEOMEN SA</t>
  </si>
  <si>
    <t>A58920794</t>
  </si>
  <si>
    <t>A00062273</t>
  </si>
  <si>
    <t>0000009450</t>
  </si>
  <si>
    <t>20142015</t>
  </si>
  <si>
    <t>0000009446</t>
  </si>
  <si>
    <t>189134</t>
  </si>
  <si>
    <t>188848</t>
  </si>
  <si>
    <t>188797</t>
  </si>
  <si>
    <t>188796</t>
  </si>
  <si>
    <t>187353</t>
  </si>
  <si>
    <t>2.024</t>
  </si>
  <si>
    <t>A00060759</t>
  </si>
  <si>
    <t>A00059797</t>
  </si>
  <si>
    <t>0505061300031</t>
  </si>
  <si>
    <t>0505061200023</t>
  </si>
  <si>
    <t>901305</t>
  </si>
  <si>
    <t>GUIU RIBE ANA</t>
  </si>
  <si>
    <t>43710038X</t>
  </si>
  <si>
    <t>3073</t>
  </si>
  <si>
    <t>60419140</t>
  </si>
  <si>
    <t>4200123972</t>
  </si>
  <si>
    <t>505137</t>
  </si>
  <si>
    <t>MITTAG SERVEIS SL (NACEX)</t>
  </si>
  <si>
    <t>B60705233</t>
  </si>
  <si>
    <t>302323</t>
  </si>
  <si>
    <t>SPARKFUN</t>
  </si>
  <si>
    <t>2867230</t>
  </si>
  <si>
    <t>7061216852</t>
  </si>
  <si>
    <t>4200123999</t>
  </si>
  <si>
    <t>2016/1896</t>
  </si>
  <si>
    <t>4200124103</t>
  </si>
  <si>
    <t>a data 1 de juliolde 2016</t>
  </si>
  <si>
    <r>
      <t xml:space="preserve">registrades en el mes </t>
    </r>
    <r>
      <rPr>
        <b/>
        <sz val="10"/>
        <rFont val="Arial"/>
        <family val="2"/>
      </rPr>
      <t>de juny de 2016</t>
    </r>
    <r>
      <rPr>
        <sz val="10"/>
        <rFont val="Arial"/>
        <family val="2"/>
      </rPr>
      <t xml:space="preserve"> per un import de</t>
    </r>
  </si>
  <si>
    <t>DETALL DE FACTURES REGISTRADES DES DE GENER DE 2014 A MARÇ DE 2016 , AMBDÓS INCLOSOS, PEDENTS D'IMPUTACIÓ A 30 DE JUNY DE 2016</t>
  </si>
  <si>
    <t>Data llistat: 30 de juny  de 2016</t>
  </si>
  <si>
    <t>201600296 S/C</t>
  </si>
  <si>
    <t>2515GH01968002</t>
  </si>
  <si>
    <t>4200115206</t>
  </si>
  <si>
    <t>0095405915 S/C</t>
  </si>
  <si>
    <t>4200117277</t>
  </si>
  <si>
    <t>COFELY ESPAÑA SA-ENGIE</t>
  </si>
  <si>
    <t>0000006777 UTM 120204</t>
  </si>
  <si>
    <t>4200108641</t>
  </si>
  <si>
    <t>16066 UTM 119625</t>
  </si>
  <si>
    <t>AEU-INV-ES-2016-6487817</t>
  </si>
  <si>
    <t>1601202</t>
  </si>
  <si>
    <t>25130000078000</t>
  </si>
  <si>
    <t>2635ED02023000</t>
  </si>
  <si>
    <t>05037 UTM S/C</t>
  </si>
  <si>
    <t>LLO836171</t>
  </si>
  <si>
    <t>200392</t>
  </si>
  <si>
    <t>LEXICAL COMPUTING LTD</t>
  </si>
  <si>
    <t>INV-20150311</t>
  </si>
  <si>
    <t>R16/0025</t>
  </si>
  <si>
    <t>0095414034</t>
  </si>
  <si>
    <t>601297</t>
  </si>
  <si>
    <t>FONTANET ROBERTO</t>
  </si>
  <si>
    <t>2514GH00081000</t>
  </si>
  <si>
    <t>A60449</t>
  </si>
  <si>
    <t>2525FL01945000</t>
  </si>
  <si>
    <t>2565BI01974002</t>
  </si>
  <si>
    <t>16/16.020</t>
  </si>
  <si>
    <t>15009503</t>
  </si>
  <si>
    <t>4200125800</t>
  </si>
  <si>
    <t>4200114993</t>
  </si>
  <si>
    <t>1605001471</t>
  </si>
  <si>
    <t>1605001470</t>
  </si>
  <si>
    <t>1605001469</t>
  </si>
  <si>
    <t>1605001468</t>
  </si>
  <si>
    <t>1605001467</t>
  </si>
  <si>
    <t>161155</t>
  </si>
  <si>
    <t>16C1-010805</t>
  </si>
  <si>
    <t>4200126525</t>
  </si>
  <si>
    <t>595508RI</t>
  </si>
  <si>
    <t>FA1601654</t>
  </si>
  <si>
    <t>100919</t>
  </si>
  <si>
    <t>LIDERA HIGIENE, S.L. LIDERA HIGIENE</t>
  </si>
  <si>
    <t>B64794746</t>
  </si>
  <si>
    <t>452495</t>
  </si>
  <si>
    <t>4200123915</t>
  </si>
  <si>
    <t>4200122226</t>
  </si>
  <si>
    <t>FRA.1601780</t>
  </si>
  <si>
    <t>1601771</t>
  </si>
  <si>
    <t>1601769</t>
  </si>
  <si>
    <t>100040</t>
  </si>
  <si>
    <t>FUTBOL SALA SPORTS DIAGONAL,SL</t>
  </si>
  <si>
    <t>B63999940</t>
  </si>
  <si>
    <t>UB-02-2016-ESPORTSUB</t>
  </si>
  <si>
    <t>38490001722001</t>
  </si>
  <si>
    <t>FV16_003906</t>
  </si>
  <si>
    <t>4200124723</t>
  </si>
  <si>
    <t>FV16_003904</t>
  </si>
  <si>
    <t>4200124845</t>
  </si>
  <si>
    <t>200126071</t>
  </si>
  <si>
    <t>52.258</t>
  </si>
  <si>
    <t>52.257</t>
  </si>
  <si>
    <t>52.256</t>
  </si>
  <si>
    <t>104060</t>
  </si>
  <si>
    <t>ARVAL SERVICE LEASE SA</t>
  </si>
  <si>
    <t>A81573479</t>
  </si>
  <si>
    <t>2015054011</t>
  </si>
  <si>
    <t>2565BI01974001</t>
  </si>
  <si>
    <t>2575FI02052000</t>
  </si>
  <si>
    <t>2595FA02036001</t>
  </si>
  <si>
    <t>4200092683</t>
  </si>
  <si>
    <t>2635ED00307000</t>
  </si>
  <si>
    <t>2655EC02011001</t>
  </si>
  <si>
    <t>CNESP0002424</t>
  </si>
  <si>
    <t>999Z00UB005000</t>
  </si>
  <si>
    <t>202419328</t>
  </si>
  <si>
    <t>S0121527113</t>
  </si>
  <si>
    <t>8241058056</t>
  </si>
  <si>
    <t>800147</t>
  </si>
  <si>
    <t>UNIVERSIDAD DE LA RIOJA</t>
  </si>
  <si>
    <t>Q2618002F</t>
  </si>
  <si>
    <t>20160000000000236</t>
  </si>
  <si>
    <t>800122</t>
  </si>
  <si>
    <t>GC-AGAUR AG.GEST.AJUTS UNIV.RECERCA</t>
  </si>
  <si>
    <t>Q0801117C</t>
  </si>
  <si>
    <t>04/2016/001</t>
  </si>
  <si>
    <t>37180000325000</t>
  </si>
  <si>
    <t>511822</t>
  </si>
  <si>
    <t>PANALYTICAL BV. SUC. ESPANA PANALYT</t>
  </si>
  <si>
    <t>N0032764C</t>
  </si>
  <si>
    <t>337</t>
  </si>
  <si>
    <t>4200123904</t>
  </si>
  <si>
    <t>505579</t>
  </si>
  <si>
    <t>WOLTERS KLUWER ESPAÑA SA</t>
  </si>
  <si>
    <t>A58417346</t>
  </si>
  <si>
    <t>10041832</t>
  </si>
  <si>
    <t>504371</t>
  </si>
  <si>
    <t>504370</t>
  </si>
  <si>
    <t>504368</t>
  </si>
  <si>
    <t>504363</t>
  </si>
  <si>
    <t>504361</t>
  </si>
  <si>
    <t>4200124586</t>
  </si>
  <si>
    <t>505215</t>
  </si>
  <si>
    <t>NETLANGUAGES SL</t>
  </si>
  <si>
    <t>B61615142</t>
  </si>
  <si>
    <t>AP4007</t>
  </si>
  <si>
    <t>4200120693</t>
  </si>
  <si>
    <t>37380000340000</t>
  </si>
  <si>
    <t>505053</t>
  </si>
  <si>
    <t>SAULEDA PASTISSERS SL</t>
  </si>
  <si>
    <t>B64144694</t>
  </si>
  <si>
    <t>480</t>
  </si>
  <si>
    <t>G2/62</t>
  </si>
  <si>
    <t>4200126611</t>
  </si>
  <si>
    <t>32/24</t>
  </si>
  <si>
    <t>109345</t>
  </si>
  <si>
    <t>MED EGARA SERVEIS SL</t>
  </si>
  <si>
    <t>B66732348</t>
  </si>
  <si>
    <t>4</t>
  </si>
  <si>
    <t>17</t>
  </si>
  <si>
    <t>16</t>
  </si>
  <si>
    <t>12</t>
  </si>
  <si>
    <t>11</t>
  </si>
  <si>
    <t>10</t>
  </si>
  <si>
    <t>1601421</t>
  </si>
  <si>
    <t>4200123400</t>
  </si>
  <si>
    <t>195125417</t>
  </si>
  <si>
    <t>4200129251</t>
  </si>
  <si>
    <t>195124106</t>
  </si>
  <si>
    <t>4200125875</t>
  </si>
  <si>
    <t>160278</t>
  </si>
  <si>
    <t>4200128882</t>
  </si>
  <si>
    <t>106215</t>
  </si>
  <si>
    <t>COMERCIAL GRUPO ANAYA,S.A.</t>
  </si>
  <si>
    <t>A79408720</t>
  </si>
  <si>
    <t>16IF119616</t>
  </si>
  <si>
    <t>2625PS00292000</t>
  </si>
  <si>
    <t>07NVES16-000236</t>
  </si>
  <si>
    <t>FV16-05579</t>
  </si>
  <si>
    <t>4100007229</t>
  </si>
  <si>
    <t>FV16-05576</t>
  </si>
  <si>
    <t>4200126277</t>
  </si>
  <si>
    <t>FV16-05575</t>
  </si>
  <si>
    <t>4200126302</t>
  </si>
  <si>
    <t>FV16-05522</t>
  </si>
  <si>
    <t>4200128168</t>
  </si>
  <si>
    <t>FV16-05455</t>
  </si>
  <si>
    <t>4200128223</t>
  </si>
  <si>
    <t>FV16-05230</t>
  </si>
  <si>
    <t>4200127598</t>
  </si>
  <si>
    <t>FV16-05059</t>
  </si>
  <si>
    <t>4100007094</t>
  </si>
  <si>
    <t>FV16-04937</t>
  </si>
  <si>
    <t>4200126380</t>
  </si>
  <si>
    <t>FV16-04744</t>
  </si>
  <si>
    <t>8501041241</t>
  </si>
  <si>
    <t>4200127876</t>
  </si>
  <si>
    <t>8241127556</t>
  </si>
  <si>
    <t>4200129624</t>
  </si>
  <si>
    <t>8241127552</t>
  </si>
  <si>
    <t>4200129480</t>
  </si>
  <si>
    <t>8241127426</t>
  </si>
  <si>
    <t>4200129575</t>
  </si>
  <si>
    <t>8241127411</t>
  </si>
  <si>
    <t>4200129190</t>
  </si>
  <si>
    <t>8241127404</t>
  </si>
  <si>
    <t>4200129481</t>
  </si>
  <si>
    <t>8241127319</t>
  </si>
  <si>
    <t>4200129620</t>
  </si>
  <si>
    <t>8241127273</t>
  </si>
  <si>
    <t>4200129453</t>
  </si>
  <si>
    <t>8241127272</t>
  </si>
  <si>
    <t>4200129519</t>
  </si>
  <si>
    <t>8241126984</t>
  </si>
  <si>
    <t>4200128510</t>
  </si>
  <si>
    <t>8241126980</t>
  </si>
  <si>
    <t>4200129441</t>
  </si>
  <si>
    <t>8241126966</t>
  </si>
  <si>
    <t>4200129473</t>
  </si>
  <si>
    <t>8241126949</t>
  </si>
  <si>
    <t>4200129607</t>
  </si>
  <si>
    <t>8241126942</t>
  </si>
  <si>
    <t>8241126930</t>
  </si>
  <si>
    <t>4200129437</t>
  </si>
  <si>
    <t>8241126923</t>
  </si>
  <si>
    <t>4200129613</t>
  </si>
  <si>
    <t>8241126786</t>
  </si>
  <si>
    <t>4200129446</t>
  </si>
  <si>
    <t>8241126785</t>
  </si>
  <si>
    <t>4200129260</t>
  </si>
  <si>
    <t>8241126761</t>
  </si>
  <si>
    <t>4200129306</t>
  </si>
  <si>
    <t>8241126609</t>
  </si>
  <si>
    <t>4200129292</t>
  </si>
  <si>
    <t>8241126608</t>
  </si>
  <si>
    <t>4200129499</t>
  </si>
  <si>
    <t>8241126596</t>
  </si>
  <si>
    <t>4200129512</t>
  </si>
  <si>
    <t>8241126595</t>
  </si>
  <si>
    <t>4200129140</t>
  </si>
  <si>
    <t>8241126594</t>
  </si>
  <si>
    <t>4200129428</t>
  </si>
  <si>
    <t>8241126550</t>
  </si>
  <si>
    <t>4200129397</t>
  </si>
  <si>
    <t>8241126549</t>
  </si>
  <si>
    <t>4200129399</t>
  </si>
  <si>
    <t>8241126548</t>
  </si>
  <si>
    <t>4200129596</t>
  </si>
  <si>
    <t>8241126547</t>
  </si>
  <si>
    <t>4100007228</t>
  </si>
  <si>
    <t>8241126521</t>
  </si>
  <si>
    <t>4200129460</t>
  </si>
  <si>
    <t>8241126510</t>
  </si>
  <si>
    <t>4200129310</t>
  </si>
  <si>
    <t>8241126505</t>
  </si>
  <si>
    <t>4200129242</t>
  </si>
  <si>
    <t>8241126449</t>
  </si>
  <si>
    <t>4200129252</t>
  </si>
  <si>
    <t>8241126184</t>
  </si>
  <si>
    <t>4200128453</t>
  </si>
  <si>
    <t>8241126175</t>
  </si>
  <si>
    <t>4200118678</t>
  </si>
  <si>
    <t>8241126174</t>
  </si>
  <si>
    <t>4200129445</t>
  </si>
  <si>
    <t>8241126173</t>
  </si>
  <si>
    <t>8241126172</t>
  </si>
  <si>
    <t>4200126686</t>
  </si>
  <si>
    <t>8241126164</t>
  </si>
  <si>
    <t>4200128342</t>
  </si>
  <si>
    <t>8241126163</t>
  </si>
  <si>
    <t>4200129348</t>
  </si>
  <si>
    <t>8241126162</t>
  </si>
  <si>
    <t>4200128969</t>
  </si>
  <si>
    <t>8241126062</t>
  </si>
  <si>
    <t>8241126016</t>
  </si>
  <si>
    <t>4200129237</t>
  </si>
  <si>
    <t>8241125928</t>
  </si>
  <si>
    <t>8241125926</t>
  </si>
  <si>
    <t>4200129206</t>
  </si>
  <si>
    <t>8241125910</t>
  </si>
  <si>
    <t>4200128985</t>
  </si>
  <si>
    <t>8241125839</t>
  </si>
  <si>
    <t>4200128910</t>
  </si>
  <si>
    <t>8241125837</t>
  </si>
  <si>
    <t>4200128823</t>
  </si>
  <si>
    <t>8241125836</t>
  </si>
  <si>
    <t>4200128911</t>
  </si>
  <si>
    <t>8241125364</t>
  </si>
  <si>
    <t>4200129162</t>
  </si>
  <si>
    <t>8241125358</t>
  </si>
  <si>
    <t>8241125068</t>
  </si>
  <si>
    <t>4200128827</t>
  </si>
  <si>
    <t>8241125063</t>
  </si>
  <si>
    <t>4200128997</t>
  </si>
  <si>
    <t>8241125058</t>
  </si>
  <si>
    <t>4200129086</t>
  </si>
  <si>
    <t>8241124992</t>
  </si>
  <si>
    <t>4200128220</t>
  </si>
  <si>
    <t>8241124621</t>
  </si>
  <si>
    <t>4200118591</t>
  </si>
  <si>
    <t>8241124614</t>
  </si>
  <si>
    <t>4200128741</t>
  </si>
  <si>
    <t>8241124611</t>
  </si>
  <si>
    <t>4200128963</t>
  </si>
  <si>
    <t>8241124574</t>
  </si>
  <si>
    <t>4200128552</t>
  </si>
  <si>
    <t>8241124326</t>
  </si>
  <si>
    <t>4200128666</t>
  </si>
  <si>
    <t>8241124276</t>
  </si>
  <si>
    <t>4200129042</t>
  </si>
  <si>
    <t>8241124214</t>
  </si>
  <si>
    <t>4200128840</t>
  </si>
  <si>
    <t>8241123767</t>
  </si>
  <si>
    <t>4200128752</t>
  </si>
  <si>
    <t>8241123670</t>
  </si>
  <si>
    <t>4200128611</t>
  </si>
  <si>
    <t>8241123666</t>
  </si>
  <si>
    <t>8241123543</t>
  </si>
  <si>
    <t>4200128537</t>
  </si>
  <si>
    <t>8241123421</t>
  </si>
  <si>
    <t>4200128581</t>
  </si>
  <si>
    <t>8241123025</t>
  </si>
  <si>
    <t>4200127660</t>
  </si>
  <si>
    <t>8241122535</t>
  </si>
  <si>
    <t>4200128285</t>
  </si>
  <si>
    <t>8241122525</t>
  </si>
  <si>
    <t>4200128426</t>
  </si>
  <si>
    <t>8241122521</t>
  </si>
  <si>
    <t>4200128149</t>
  </si>
  <si>
    <t>8241122107</t>
  </si>
  <si>
    <t>4200127909</t>
  </si>
  <si>
    <t>8241122100</t>
  </si>
  <si>
    <t>4200126200</t>
  </si>
  <si>
    <t>8241121860</t>
  </si>
  <si>
    <t>4200128173</t>
  </si>
  <si>
    <t>8241121859</t>
  </si>
  <si>
    <t>4200128185</t>
  </si>
  <si>
    <t>8241121616</t>
  </si>
  <si>
    <t>4200128307</t>
  </si>
  <si>
    <t>8241121615</t>
  </si>
  <si>
    <t>4200127982</t>
  </si>
  <si>
    <t>8241121386</t>
  </si>
  <si>
    <t>4200127637</t>
  </si>
  <si>
    <t>8241121300</t>
  </si>
  <si>
    <t>4200128169</t>
  </si>
  <si>
    <t>8241121072</t>
  </si>
  <si>
    <t>4200128135</t>
  </si>
  <si>
    <t>8241121071</t>
  </si>
  <si>
    <t>4200128148</t>
  </si>
  <si>
    <t>8241121069</t>
  </si>
  <si>
    <t>4200128170</t>
  </si>
  <si>
    <t>8241121068</t>
  </si>
  <si>
    <t>8241121067</t>
  </si>
  <si>
    <t>4200128233</t>
  </si>
  <si>
    <t>8241121066</t>
  </si>
  <si>
    <t>4200128232</t>
  </si>
  <si>
    <t>8241120971</t>
  </si>
  <si>
    <t>8241120933</t>
  </si>
  <si>
    <t>4200123002</t>
  </si>
  <si>
    <t>8241120931</t>
  </si>
  <si>
    <t>4200128013</t>
  </si>
  <si>
    <t>8241120702</t>
  </si>
  <si>
    <t>4200127913</t>
  </si>
  <si>
    <t>8241120404</t>
  </si>
  <si>
    <t>4200126660</t>
  </si>
  <si>
    <t>8241119405</t>
  </si>
  <si>
    <t>4200127885</t>
  </si>
  <si>
    <t>8241119403</t>
  </si>
  <si>
    <t>4200127904</t>
  </si>
  <si>
    <t>8241119402</t>
  </si>
  <si>
    <t>4200127646</t>
  </si>
  <si>
    <t>8241119350</t>
  </si>
  <si>
    <t>8241119349</t>
  </si>
  <si>
    <t>4200127796</t>
  </si>
  <si>
    <t>8241119258</t>
  </si>
  <si>
    <t>4200127634</t>
  </si>
  <si>
    <t>8241118651</t>
  </si>
  <si>
    <t>4200127697</t>
  </si>
  <si>
    <t>8241118333</t>
  </si>
  <si>
    <t>4200127463</t>
  </si>
  <si>
    <t>8241117603</t>
  </si>
  <si>
    <t>4200127220</t>
  </si>
  <si>
    <t>8241117563</t>
  </si>
  <si>
    <t>4100007138</t>
  </si>
  <si>
    <t>8241117203</t>
  </si>
  <si>
    <t>4200127405</t>
  </si>
  <si>
    <t>8241117202</t>
  </si>
  <si>
    <t>4200126954</t>
  </si>
  <si>
    <t>8241117201</t>
  </si>
  <si>
    <t>4200126893</t>
  </si>
  <si>
    <t>8241117200</t>
  </si>
  <si>
    <t>4200110167</t>
  </si>
  <si>
    <t>8241116759</t>
  </si>
  <si>
    <t>4200127284</t>
  </si>
  <si>
    <t>8241116758</t>
  </si>
  <si>
    <t>4200127213</t>
  </si>
  <si>
    <t>8241116757</t>
  </si>
  <si>
    <t>4200126905</t>
  </si>
  <si>
    <t>8241116578</t>
  </si>
  <si>
    <t>4200126884</t>
  </si>
  <si>
    <t>8241116037</t>
  </si>
  <si>
    <t>4200127013</t>
  </si>
  <si>
    <t>8241115562</t>
  </si>
  <si>
    <t>4200126989</t>
  </si>
  <si>
    <t>8241115561</t>
  </si>
  <si>
    <t>4200126942</t>
  </si>
  <si>
    <t>104738</t>
  </si>
  <si>
    <t>DYNAMIMED SL</t>
  </si>
  <si>
    <t>B86025699</t>
  </si>
  <si>
    <t>157</t>
  </si>
  <si>
    <t>4200127207</t>
  </si>
  <si>
    <t>16062900002</t>
  </si>
  <si>
    <t>16053100676</t>
  </si>
  <si>
    <t>16053100672</t>
  </si>
  <si>
    <t>0916009242</t>
  </si>
  <si>
    <t>4200129130</t>
  </si>
  <si>
    <t>0916009241</t>
  </si>
  <si>
    <t>4200129095</t>
  </si>
  <si>
    <t>0916009198</t>
  </si>
  <si>
    <t>4100007192</t>
  </si>
  <si>
    <t>0916009197</t>
  </si>
  <si>
    <t>4200128515</t>
  </si>
  <si>
    <t>0916009196</t>
  </si>
  <si>
    <t>4200128851</t>
  </si>
  <si>
    <t>0916009193</t>
  </si>
  <si>
    <t>4200129155</t>
  </si>
  <si>
    <t>0916009050</t>
  </si>
  <si>
    <t>4200128744</t>
  </si>
  <si>
    <t>0916009049</t>
  </si>
  <si>
    <t>4200128736</t>
  </si>
  <si>
    <t>0916009048</t>
  </si>
  <si>
    <t>4200128763</t>
  </si>
  <si>
    <t>0916009019</t>
  </si>
  <si>
    <t>4200129079</t>
  </si>
  <si>
    <t>0916008988</t>
  </si>
  <si>
    <t>4200128553</t>
  </si>
  <si>
    <t>0916008986</t>
  </si>
  <si>
    <t>4200127802</t>
  </si>
  <si>
    <t>0916008921</t>
  </si>
  <si>
    <t>4200128007</t>
  </si>
  <si>
    <t>0916008856</t>
  </si>
  <si>
    <t>4200126922</t>
  </si>
  <si>
    <t>0916007934</t>
  </si>
  <si>
    <t>4200126081</t>
  </si>
  <si>
    <t>0916007907</t>
  </si>
  <si>
    <t>4200127381</t>
  </si>
  <si>
    <t>2566GE00197000</t>
  </si>
  <si>
    <t>0916007899</t>
  </si>
  <si>
    <t>4200127127</t>
  </si>
  <si>
    <t>0916007777</t>
  </si>
  <si>
    <t>0916007776</t>
  </si>
  <si>
    <t>0916007621</t>
  </si>
  <si>
    <t>4200126789</t>
  </si>
  <si>
    <t>0916007467</t>
  </si>
  <si>
    <t>0916007406</t>
  </si>
  <si>
    <t>0916007216</t>
  </si>
  <si>
    <t>4200126295</t>
  </si>
  <si>
    <t>0916007215</t>
  </si>
  <si>
    <t>4200125974</t>
  </si>
  <si>
    <t>103846</t>
  </si>
  <si>
    <t>PLANETA DE AGOSTINI</t>
  </si>
  <si>
    <t>B62077938</t>
  </si>
  <si>
    <t>522442</t>
  </si>
  <si>
    <t>103784</t>
  </si>
  <si>
    <t>OMADA INTERACTIVA, SLL</t>
  </si>
  <si>
    <t>B63235691</t>
  </si>
  <si>
    <t>5</t>
  </si>
  <si>
    <t>3</t>
  </si>
  <si>
    <t>103301</t>
  </si>
  <si>
    <t>POLIGRAS IBERICA SA</t>
  </si>
  <si>
    <t>A58653676</t>
  </si>
  <si>
    <t>2001078.00</t>
  </si>
  <si>
    <t>38490001722000</t>
  </si>
  <si>
    <t>0005838284</t>
  </si>
  <si>
    <t>4200117770</t>
  </si>
  <si>
    <t>0003156565</t>
  </si>
  <si>
    <t>4100007085</t>
  </si>
  <si>
    <t>0003153224</t>
  </si>
  <si>
    <t>0003148099</t>
  </si>
  <si>
    <t>0003147323</t>
  </si>
  <si>
    <t>700/21604289</t>
  </si>
  <si>
    <t>4200126904</t>
  </si>
  <si>
    <t>013253</t>
  </si>
  <si>
    <t>4200129412</t>
  </si>
  <si>
    <t>2535DR01991000</t>
  </si>
  <si>
    <t>013252</t>
  </si>
  <si>
    <t>4200128703</t>
  </si>
  <si>
    <t>013251</t>
  </si>
  <si>
    <t>4200128885</t>
  </si>
  <si>
    <t>013192</t>
  </si>
  <si>
    <t>4200129175</t>
  </si>
  <si>
    <t>013125</t>
  </si>
  <si>
    <t>4200129274</t>
  </si>
  <si>
    <t>013124</t>
  </si>
  <si>
    <t>4200128157</t>
  </si>
  <si>
    <t>013123</t>
  </si>
  <si>
    <t>4200129276</t>
  </si>
  <si>
    <t>013043</t>
  </si>
  <si>
    <t>4200129143</t>
  </si>
  <si>
    <t>013042</t>
  </si>
  <si>
    <t>4200128670</t>
  </si>
  <si>
    <t>013040</t>
  </si>
  <si>
    <t>4200127845</t>
  </si>
  <si>
    <t>2505BA00070000</t>
  </si>
  <si>
    <t>013039</t>
  </si>
  <si>
    <t>4200128667</t>
  </si>
  <si>
    <t>013037</t>
  </si>
  <si>
    <t>4200129103</t>
  </si>
  <si>
    <t>012931</t>
  </si>
  <si>
    <t>4200129077</t>
  </si>
  <si>
    <t>2535DR01993000</t>
  </si>
  <si>
    <t>012929</t>
  </si>
  <si>
    <t>4200128570</t>
  </si>
  <si>
    <t>012927</t>
  </si>
  <si>
    <t>4200129075</t>
  </si>
  <si>
    <t>012820</t>
  </si>
  <si>
    <t>4200128787</t>
  </si>
  <si>
    <t>012719</t>
  </si>
  <si>
    <t>4200128631</t>
  </si>
  <si>
    <t>012718</t>
  </si>
  <si>
    <t>4200128834</t>
  </si>
  <si>
    <t>012598</t>
  </si>
  <si>
    <t>4200128319</t>
  </si>
  <si>
    <t>012597</t>
  </si>
  <si>
    <t>4200128379</t>
  </si>
  <si>
    <t>012595</t>
  </si>
  <si>
    <t>4200127791</t>
  </si>
  <si>
    <t>012594</t>
  </si>
  <si>
    <t>4200128390</t>
  </si>
  <si>
    <t>012593</t>
  </si>
  <si>
    <t>4200128630</t>
  </si>
  <si>
    <t>2525FL00104000</t>
  </si>
  <si>
    <t>012592</t>
  </si>
  <si>
    <t>4200128655</t>
  </si>
  <si>
    <t>012504</t>
  </si>
  <si>
    <t>4200127751</t>
  </si>
  <si>
    <t>012379</t>
  </si>
  <si>
    <t>4200126839</t>
  </si>
  <si>
    <t>012378</t>
  </si>
  <si>
    <t>4200128269</t>
  </si>
  <si>
    <t>012112</t>
  </si>
  <si>
    <t>4200128082</t>
  </si>
  <si>
    <t>012008</t>
  </si>
  <si>
    <t>4200127602</t>
  </si>
  <si>
    <t>012006</t>
  </si>
  <si>
    <t>4200127310</t>
  </si>
  <si>
    <t>012004</t>
  </si>
  <si>
    <t>4200127839</t>
  </si>
  <si>
    <t>011918</t>
  </si>
  <si>
    <t>4200127169</t>
  </si>
  <si>
    <t>011631</t>
  </si>
  <si>
    <t>4200126965</t>
  </si>
  <si>
    <t>011539</t>
  </si>
  <si>
    <t>4200126873</t>
  </si>
  <si>
    <t>011430</t>
  </si>
  <si>
    <t>011237</t>
  </si>
  <si>
    <t>4200127018</t>
  </si>
  <si>
    <t>011233</t>
  </si>
  <si>
    <t>4200126842</t>
  </si>
  <si>
    <t>011231</t>
  </si>
  <si>
    <t>4200126724</t>
  </si>
  <si>
    <t>010977</t>
  </si>
  <si>
    <t>4200126345</t>
  </si>
  <si>
    <t>010883</t>
  </si>
  <si>
    <t>4200126343</t>
  </si>
  <si>
    <t>010882</t>
  </si>
  <si>
    <t>4100007060</t>
  </si>
  <si>
    <t>002943</t>
  </si>
  <si>
    <t>002809</t>
  </si>
  <si>
    <t>002797</t>
  </si>
  <si>
    <t>002395</t>
  </si>
  <si>
    <t>4200125150</t>
  </si>
  <si>
    <t>2655EC00142000</t>
  </si>
  <si>
    <t>103174</t>
  </si>
  <si>
    <t>GOMENSORO SA GOMENSORO SA</t>
  </si>
  <si>
    <t>A28060283</t>
  </si>
  <si>
    <t>04914</t>
  </si>
  <si>
    <t>4200125942</t>
  </si>
  <si>
    <t>103093</t>
  </si>
  <si>
    <t>SUBMINISTRES PER A LABORATORI SA AL</t>
  </si>
  <si>
    <t>A08799090</t>
  </si>
  <si>
    <t>2016/ES/1843</t>
  </si>
  <si>
    <t>4200117377</t>
  </si>
  <si>
    <t>N6015223</t>
  </si>
  <si>
    <t>4200128086</t>
  </si>
  <si>
    <t>N6014577</t>
  </si>
  <si>
    <t>4200126908</t>
  </si>
  <si>
    <t>N6014576</t>
  </si>
  <si>
    <t>4200126917</t>
  </si>
  <si>
    <t>N6013968</t>
  </si>
  <si>
    <t>4200127171</t>
  </si>
  <si>
    <t>N6013155</t>
  </si>
  <si>
    <t>4200123281</t>
  </si>
  <si>
    <t>N6013154</t>
  </si>
  <si>
    <t>4200121417</t>
  </si>
  <si>
    <t>461468250</t>
  </si>
  <si>
    <t>4200127487</t>
  </si>
  <si>
    <t>461463593</t>
  </si>
  <si>
    <t>25630000158000</t>
  </si>
  <si>
    <t>103008</t>
  </si>
  <si>
    <t>CASA ALVAREZ MATERIAL CIENTIFICO SA</t>
  </si>
  <si>
    <t>A28011526</t>
  </si>
  <si>
    <t>102746</t>
  </si>
  <si>
    <t>4200127345</t>
  </si>
  <si>
    <t>0095417685</t>
  </si>
  <si>
    <t>4200114087</t>
  </si>
  <si>
    <t>0092295073</t>
  </si>
  <si>
    <t>4200123774</t>
  </si>
  <si>
    <t>102994</t>
  </si>
  <si>
    <t>ECONOCOM OSIATIS SA</t>
  </si>
  <si>
    <t>A28816379</t>
  </si>
  <si>
    <t>FV16-1297</t>
  </si>
  <si>
    <t>FV16-1277</t>
  </si>
  <si>
    <t>2016/16/959</t>
  </si>
  <si>
    <t>4200128138</t>
  </si>
  <si>
    <t>2016/16/902</t>
  </si>
  <si>
    <t>4200127302</t>
  </si>
  <si>
    <t>2016/16/901</t>
  </si>
  <si>
    <t>4200127161</t>
  </si>
  <si>
    <t>102983</t>
  </si>
  <si>
    <t>INFORMATICA EL CORTE INGLES SA</t>
  </si>
  <si>
    <t>A28855260</t>
  </si>
  <si>
    <t>6162027076</t>
  </si>
  <si>
    <t>102968</t>
  </si>
  <si>
    <t>MOBLISERN SA MOBLISERN SA</t>
  </si>
  <si>
    <t>A08910598</t>
  </si>
  <si>
    <t>20160082</t>
  </si>
  <si>
    <t>4200120751</t>
  </si>
  <si>
    <t>21602297</t>
  </si>
  <si>
    <t>100A0000002000</t>
  </si>
  <si>
    <t>627904</t>
  </si>
  <si>
    <t>627903</t>
  </si>
  <si>
    <t>0000020276</t>
  </si>
  <si>
    <t>0000020274</t>
  </si>
  <si>
    <t>0000020251</t>
  </si>
  <si>
    <t>0000020249</t>
  </si>
  <si>
    <t>0000020218</t>
  </si>
  <si>
    <t>0000020217</t>
  </si>
  <si>
    <t>0000020195</t>
  </si>
  <si>
    <t>0000020194</t>
  </si>
  <si>
    <t>0000020190</t>
  </si>
  <si>
    <t>0000020170</t>
  </si>
  <si>
    <t>0000020168</t>
  </si>
  <si>
    <t>0000020166</t>
  </si>
  <si>
    <t>0000020164</t>
  </si>
  <si>
    <t>0000020160</t>
  </si>
  <si>
    <t>0000020158</t>
  </si>
  <si>
    <t>0000020150</t>
  </si>
  <si>
    <t>0000020025</t>
  </si>
  <si>
    <t>0000019933</t>
  </si>
  <si>
    <t>0000019931</t>
  </si>
  <si>
    <t>0000019884</t>
  </si>
  <si>
    <t>0000019876</t>
  </si>
  <si>
    <t>0000019608</t>
  </si>
  <si>
    <t>0000019607</t>
  </si>
  <si>
    <t>0000019606</t>
  </si>
  <si>
    <t>0000019605</t>
  </si>
  <si>
    <t>0000019573</t>
  </si>
  <si>
    <t>0000019572</t>
  </si>
  <si>
    <t>0000019570</t>
  </si>
  <si>
    <t>0000019234</t>
  </si>
  <si>
    <t>0000019124</t>
  </si>
  <si>
    <t>0000018887</t>
  </si>
  <si>
    <t>0000018879</t>
  </si>
  <si>
    <t>0000018867</t>
  </si>
  <si>
    <t>0000018241</t>
  </si>
  <si>
    <t>0000018240</t>
  </si>
  <si>
    <t>0000018229</t>
  </si>
  <si>
    <t>0000018228</t>
  </si>
  <si>
    <t>0000018225</t>
  </si>
  <si>
    <t>0000017545</t>
  </si>
  <si>
    <t>0000017544</t>
  </si>
  <si>
    <t>0000017504</t>
  </si>
  <si>
    <t>0000017503</t>
  </si>
  <si>
    <t>0000015931</t>
  </si>
  <si>
    <t>0000015904</t>
  </si>
  <si>
    <t>0000015901</t>
  </si>
  <si>
    <t>0000015900</t>
  </si>
  <si>
    <t>0000015898</t>
  </si>
  <si>
    <t>841608885</t>
  </si>
  <si>
    <t>841608872</t>
  </si>
  <si>
    <t>841608861</t>
  </si>
  <si>
    <t>841608852</t>
  </si>
  <si>
    <t>841608850</t>
  </si>
  <si>
    <t>2635FP00312000</t>
  </si>
  <si>
    <t>841608848</t>
  </si>
  <si>
    <t>2635PE00305000</t>
  </si>
  <si>
    <t>841608845</t>
  </si>
  <si>
    <t>841608836</t>
  </si>
  <si>
    <t>400976003</t>
  </si>
  <si>
    <t>400976001</t>
  </si>
  <si>
    <t>400972076</t>
  </si>
  <si>
    <t>400969245</t>
  </si>
  <si>
    <t>400967635</t>
  </si>
  <si>
    <t>400967618</t>
  </si>
  <si>
    <t>400967393</t>
  </si>
  <si>
    <t>400967386</t>
  </si>
  <si>
    <t>400967272</t>
  </si>
  <si>
    <t>400967018</t>
  </si>
  <si>
    <t>163252</t>
  </si>
  <si>
    <t>163232</t>
  </si>
  <si>
    <t>38490000406000</t>
  </si>
  <si>
    <t>163231</t>
  </si>
  <si>
    <t>163230</t>
  </si>
  <si>
    <t>163229</t>
  </si>
  <si>
    <t>163164</t>
  </si>
  <si>
    <t>163163</t>
  </si>
  <si>
    <t>163162</t>
  </si>
  <si>
    <t>162989</t>
  </si>
  <si>
    <t>162937</t>
  </si>
  <si>
    <t>162936</t>
  </si>
  <si>
    <t>162877</t>
  </si>
  <si>
    <t>102767</t>
  </si>
  <si>
    <t>INSTRUMENTACION I COMPONENTES SA IN</t>
  </si>
  <si>
    <t>A50086412</t>
  </si>
  <si>
    <t>16081648</t>
  </si>
  <si>
    <t>4200126286</t>
  </si>
  <si>
    <t>102736</t>
  </si>
  <si>
    <t>PALEX MEDICAL SA</t>
  </si>
  <si>
    <t>A58710740</t>
  </si>
  <si>
    <t>7016138734</t>
  </si>
  <si>
    <t>4200128514</t>
  </si>
  <si>
    <t>001837523</t>
  </si>
  <si>
    <t>4200129366</t>
  </si>
  <si>
    <t>001836116</t>
  </si>
  <si>
    <t>4200129171</t>
  </si>
  <si>
    <t>001835671</t>
  </si>
  <si>
    <t>4200128374</t>
  </si>
  <si>
    <t>001834756</t>
  </si>
  <si>
    <t>4200128343</t>
  </si>
  <si>
    <t>001830924</t>
  </si>
  <si>
    <t>4200127638</t>
  </si>
  <si>
    <t>001830017</t>
  </si>
  <si>
    <t>4200127297</t>
  </si>
  <si>
    <t>001829551</t>
  </si>
  <si>
    <t>4200126529</t>
  </si>
  <si>
    <t>600450 RI</t>
  </si>
  <si>
    <t>4200129303</t>
  </si>
  <si>
    <t>600409 RI</t>
  </si>
  <si>
    <t>4200129184</t>
  </si>
  <si>
    <t>600408 RI</t>
  </si>
  <si>
    <t>4200129365</t>
  </si>
  <si>
    <t>600407 RI</t>
  </si>
  <si>
    <t>4200129432</t>
  </si>
  <si>
    <t>600406 RI</t>
  </si>
  <si>
    <t>4200129442</t>
  </si>
  <si>
    <t>600201 RI</t>
  </si>
  <si>
    <t>4200128927</t>
  </si>
  <si>
    <t>600170 RI</t>
  </si>
  <si>
    <t>4200129352</t>
  </si>
  <si>
    <t>600169 RI</t>
  </si>
  <si>
    <t>4200128681</t>
  </si>
  <si>
    <t>600163 RI</t>
  </si>
  <si>
    <t>4200129038</t>
  </si>
  <si>
    <t>600162 RI</t>
  </si>
  <si>
    <t>4200129194</t>
  </si>
  <si>
    <t>599944 RI</t>
  </si>
  <si>
    <t>4200129254</t>
  </si>
  <si>
    <t>599943 RI</t>
  </si>
  <si>
    <t>4200129114</t>
  </si>
  <si>
    <t>599941 RI</t>
  </si>
  <si>
    <t>4200128799</t>
  </si>
  <si>
    <t>599940 RI</t>
  </si>
  <si>
    <t>4200128862</t>
  </si>
  <si>
    <t>599911 RI</t>
  </si>
  <si>
    <t>4200129214</t>
  </si>
  <si>
    <t>599879 RI</t>
  </si>
  <si>
    <t>4200128199</t>
  </si>
  <si>
    <t>599870 RI</t>
  </si>
  <si>
    <t>599775 RI</t>
  </si>
  <si>
    <t>4200128492</t>
  </si>
  <si>
    <t>599595 RI</t>
  </si>
  <si>
    <t>4200129017</t>
  </si>
  <si>
    <t>599558 RI</t>
  </si>
  <si>
    <t>4200128227</t>
  </si>
  <si>
    <t>599537 RI</t>
  </si>
  <si>
    <t>599326 RI</t>
  </si>
  <si>
    <t>4200128971</t>
  </si>
  <si>
    <t>599320 RI</t>
  </si>
  <si>
    <t>4200128866</t>
  </si>
  <si>
    <t>599319 RI</t>
  </si>
  <si>
    <t>4200128789</t>
  </si>
  <si>
    <t>599128 RI</t>
  </si>
  <si>
    <t>4200128706</t>
  </si>
  <si>
    <t>599084 RI</t>
  </si>
  <si>
    <t>4100007219</t>
  </si>
  <si>
    <t>598805 RI</t>
  </si>
  <si>
    <t>4100007212</t>
  </si>
  <si>
    <t>598753 RI</t>
  </si>
  <si>
    <t>4200128310</t>
  </si>
  <si>
    <t>598645 RI</t>
  </si>
  <si>
    <t>4200127873</t>
  </si>
  <si>
    <t>598437 RI</t>
  </si>
  <si>
    <t>4200127823</t>
  </si>
  <si>
    <t>598301 RI</t>
  </si>
  <si>
    <t>4200128031</t>
  </si>
  <si>
    <t>598248 RI</t>
  </si>
  <si>
    <t>598082 RI</t>
  </si>
  <si>
    <t>4200127435</t>
  </si>
  <si>
    <t>598081 RI</t>
  </si>
  <si>
    <t>598080 RI</t>
  </si>
  <si>
    <t>4200128175</t>
  </si>
  <si>
    <t>597757 RI</t>
  </si>
  <si>
    <t>4200127580</t>
  </si>
  <si>
    <t>597720 RI</t>
  </si>
  <si>
    <t>4200127866</t>
  </si>
  <si>
    <t>597318 RI</t>
  </si>
  <si>
    <t>4200126978</t>
  </si>
  <si>
    <t>597311 RI</t>
  </si>
  <si>
    <t>4200127767</t>
  </si>
  <si>
    <t>597310 RI</t>
  </si>
  <si>
    <t>4200127650</t>
  </si>
  <si>
    <t>597097 RI</t>
  </si>
  <si>
    <t>4200126818</t>
  </si>
  <si>
    <t>596954 RI</t>
  </si>
  <si>
    <t>4200127478</t>
  </si>
  <si>
    <t>596768 RI</t>
  </si>
  <si>
    <t>596767 RI</t>
  </si>
  <si>
    <t>4200127370</t>
  </si>
  <si>
    <t>596639 RI</t>
  </si>
  <si>
    <t>596449 RI</t>
  </si>
  <si>
    <t>4100007067</t>
  </si>
  <si>
    <t>596371 RI</t>
  </si>
  <si>
    <t>4200127198</t>
  </si>
  <si>
    <t>596370 RI</t>
  </si>
  <si>
    <t>596232 RI</t>
  </si>
  <si>
    <t>4200126132</t>
  </si>
  <si>
    <t>595859 RI</t>
  </si>
  <si>
    <t>4200127005</t>
  </si>
  <si>
    <t>595628 RI</t>
  </si>
  <si>
    <t>4200126960</t>
  </si>
  <si>
    <t>595508 RI</t>
  </si>
  <si>
    <t>595206 RI</t>
  </si>
  <si>
    <t>595205 RI</t>
  </si>
  <si>
    <t>4200125583</t>
  </si>
  <si>
    <t>595120 RI</t>
  </si>
  <si>
    <t>4200126539</t>
  </si>
  <si>
    <t>595113 RI</t>
  </si>
  <si>
    <t>595106 RI</t>
  </si>
  <si>
    <t>4200125913</t>
  </si>
  <si>
    <t>594780 RI</t>
  </si>
  <si>
    <t>4200126124</t>
  </si>
  <si>
    <t>594554 RI</t>
  </si>
  <si>
    <t>4200124721</t>
  </si>
  <si>
    <t>594379 RI</t>
  </si>
  <si>
    <t>4200126011</t>
  </si>
  <si>
    <t>594213</t>
  </si>
  <si>
    <t>4200126248</t>
  </si>
  <si>
    <t>594078 RI</t>
  </si>
  <si>
    <t>593395 RI</t>
  </si>
  <si>
    <t>4200125609</t>
  </si>
  <si>
    <t>592817 RI</t>
  </si>
  <si>
    <t>4200122657</t>
  </si>
  <si>
    <t>592293 RI</t>
  </si>
  <si>
    <t>4200124883</t>
  </si>
  <si>
    <t>592292 RI</t>
  </si>
  <si>
    <t>4200124773</t>
  </si>
  <si>
    <t>591881 RI</t>
  </si>
  <si>
    <t>4100006866</t>
  </si>
  <si>
    <t>591570 RI</t>
  </si>
  <si>
    <t>4200124217</t>
  </si>
  <si>
    <t>591313 RI</t>
  </si>
  <si>
    <t>4200124301</t>
  </si>
  <si>
    <t>591311 RI</t>
  </si>
  <si>
    <t>4200124425</t>
  </si>
  <si>
    <t>590482 RI</t>
  </si>
  <si>
    <t>4200123353</t>
  </si>
  <si>
    <t>590261 RI</t>
  </si>
  <si>
    <t>4200123591</t>
  </si>
  <si>
    <t>589886 RI</t>
  </si>
  <si>
    <t>4200122656</t>
  </si>
  <si>
    <t>589682 RI</t>
  </si>
  <si>
    <t>4200122995</t>
  </si>
  <si>
    <t>589436 RI</t>
  </si>
  <si>
    <t>589435 RI</t>
  </si>
  <si>
    <t>4200123275</t>
  </si>
  <si>
    <t>589274 RI.</t>
  </si>
  <si>
    <t>4200121941</t>
  </si>
  <si>
    <t>589175 RI</t>
  </si>
  <si>
    <t>4100006778</t>
  </si>
  <si>
    <t>589118 RI</t>
  </si>
  <si>
    <t>4200122869</t>
  </si>
  <si>
    <t>588100 RI</t>
  </si>
  <si>
    <t>4200122262</t>
  </si>
  <si>
    <t>587357 RI</t>
  </si>
  <si>
    <t>4200121732</t>
  </si>
  <si>
    <t>587356 RI</t>
  </si>
  <si>
    <t>4200121898</t>
  </si>
  <si>
    <t>587277 RI</t>
  </si>
  <si>
    <t>4200122077</t>
  </si>
  <si>
    <t>586820 RI</t>
  </si>
  <si>
    <t>4200121919</t>
  </si>
  <si>
    <t>579728 RI</t>
  </si>
  <si>
    <t>4200117460</t>
  </si>
  <si>
    <t>FVR201614005256</t>
  </si>
  <si>
    <t>4200126125</t>
  </si>
  <si>
    <t>FVR201614005253</t>
  </si>
  <si>
    <t>4200125594</t>
  </si>
  <si>
    <t>26030000256000</t>
  </si>
  <si>
    <t>FVR201614005067</t>
  </si>
  <si>
    <t>4200126622</t>
  </si>
  <si>
    <t>FVR201614005004</t>
  </si>
  <si>
    <t>FVR201614005003</t>
  </si>
  <si>
    <t>FVR201614004992</t>
  </si>
  <si>
    <t>FVR201614004991</t>
  </si>
  <si>
    <t>FVR201614004983</t>
  </si>
  <si>
    <t>FVR201614004957</t>
  </si>
  <si>
    <t>FVR201614004956</t>
  </si>
  <si>
    <t>FVR201614004955</t>
  </si>
  <si>
    <t>FVR201614004169</t>
  </si>
  <si>
    <t>4200120593</t>
  </si>
  <si>
    <t>FVR201614004080</t>
  </si>
  <si>
    <t>4200119188</t>
  </si>
  <si>
    <t>006573</t>
  </si>
  <si>
    <t>006570</t>
  </si>
  <si>
    <t>102502</t>
  </si>
  <si>
    <t>BIOMETA TECNOLOGIA Y SISTEMAS SAL B</t>
  </si>
  <si>
    <t>A33553645</t>
  </si>
  <si>
    <t>FV-022783</t>
  </si>
  <si>
    <t>4200120161</t>
  </si>
  <si>
    <t>S0121614481</t>
  </si>
  <si>
    <t>4200128366</t>
  </si>
  <si>
    <t>S0121614480</t>
  </si>
  <si>
    <t>4200126799</t>
  </si>
  <si>
    <t>S0121614479</t>
  </si>
  <si>
    <t>S0121614477</t>
  </si>
  <si>
    <t>4200128576</t>
  </si>
  <si>
    <t>S0121614476</t>
  </si>
  <si>
    <t>S0121614475</t>
  </si>
  <si>
    <t>4200127855</t>
  </si>
  <si>
    <t>S0121613878</t>
  </si>
  <si>
    <t>4200127761</t>
  </si>
  <si>
    <t>S0121613478</t>
  </si>
  <si>
    <t>4200127804</t>
  </si>
  <si>
    <t>S0121612861</t>
  </si>
  <si>
    <t>4200126910</t>
  </si>
  <si>
    <t>S0121612268</t>
  </si>
  <si>
    <t>4200126511</t>
  </si>
  <si>
    <t>230101</t>
  </si>
  <si>
    <t>4200127610</t>
  </si>
  <si>
    <t>230097</t>
  </si>
  <si>
    <t>4200128987</t>
  </si>
  <si>
    <t>230095</t>
  </si>
  <si>
    <t>4200128964</t>
  </si>
  <si>
    <t>230093</t>
  </si>
  <si>
    <t>4200127451</t>
  </si>
  <si>
    <t>229830</t>
  </si>
  <si>
    <t>4100007202</t>
  </si>
  <si>
    <t>229827</t>
  </si>
  <si>
    <t>4200128188</t>
  </si>
  <si>
    <t>229825</t>
  </si>
  <si>
    <t>4200128375</t>
  </si>
  <si>
    <t>228986</t>
  </si>
  <si>
    <t>4200126089</t>
  </si>
  <si>
    <t>68913</t>
  </si>
  <si>
    <t>4200128966</t>
  </si>
  <si>
    <t>102293</t>
  </si>
  <si>
    <t>OFICINA DE COOP. UNIVERSITARIA SA</t>
  </si>
  <si>
    <t>A80897770</t>
  </si>
  <si>
    <t>16000772</t>
  </si>
  <si>
    <t>102235</t>
  </si>
  <si>
    <t>CLECE SA CLECE SA</t>
  </si>
  <si>
    <t>A80364243</t>
  </si>
  <si>
    <t>000710000716FAC</t>
  </si>
  <si>
    <t>4200124451</t>
  </si>
  <si>
    <t>FV1604844</t>
  </si>
  <si>
    <t>4200127049</t>
  </si>
  <si>
    <t>FV1604554</t>
  </si>
  <si>
    <t>4200126373</t>
  </si>
  <si>
    <t>FV1604498</t>
  </si>
  <si>
    <t>4200126116</t>
  </si>
  <si>
    <t>952567</t>
  </si>
  <si>
    <t>952566</t>
  </si>
  <si>
    <t>952551</t>
  </si>
  <si>
    <t>2515GH00087000</t>
  </si>
  <si>
    <t>952550</t>
  </si>
  <si>
    <t>20160412</t>
  </si>
  <si>
    <t>2016//14917</t>
  </si>
  <si>
    <t>4200126354</t>
  </si>
  <si>
    <t>2016//14887</t>
  </si>
  <si>
    <t>4200126941</t>
  </si>
  <si>
    <t>2016//14814</t>
  </si>
  <si>
    <t>4200126350</t>
  </si>
  <si>
    <t>2016//14751</t>
  </si>
  <si>
    <t>4200125477</t>
  </si>
  <si>
    <t>102001</t>
  </si>
  <si>
    <t>DISEÑO YTECNOLOGIA MICROELECTRONICA</t>
  </si>
  <si>
    <t>V60878857</t>
  </si>
  <si>
    <t>16061947</t>
  </si>
  <si>
    <t>614005642</t>
  </si>
  <si>
    <t>4200126305</t>
  </si>
  <si>
    <t>2284</t>
  </si>
  <si>
    <t>4200128015</t>
  </si>
  <si>
    <t>2271</t>
  </si>
  <si>
    <t>4200124587</t>
  </si>
  <si>
    <t>2266</t>
  </si>
  <si>
    <t>4200128392</t>
  </si>
  <si>
    <t>2263</t>
  </si>
  <si>
    <t>4200127347</t>
  </si>
  <si>
    <t>2249</t>
  </si>
  <si>
    <t>2241</t>
  </si>
  <si>
    <t>4200126107</t>
  </si>
  <si>
    <t>2225</t>
  </si>
  <si>
    <t>4200127962</t>
  </si>
  <si>
    <t>2202</t>
  </si>
  <si>
    <t>4200127708</t>
  </si>
  <si>
    <t>2197</t>
  </si>
  <si>
    <t>4200127191</t>
  </si>
  <si>
    <t>2192</t>
  </si>
  <si>
    <t>2166</t>
  </si>
  <si>
    <t>4200127698</t>
  </si>
  <si>
    <t>2163</t>
  </si>
  <si>
    <t>2158</t>
  </si>
  <si>
    <t>4200127309</t>
  </si>
  <si>
    <t>2157</t>
  </si>
  <si>
    <t>4200127619</t>
  </si>
  <si>
    <t>2136</t>
  </si>
  <si>
    <t>4200127456</t>
  </si>
  <si>
    <t>2131</t>
  </si>
  <si>
    <t>4200127373</t>
  </si>
  <si>
    <t>2105</t>
  </si>
  <si>
    <t>4200126876</t>
  </si>
  <si>
    <t>2094</t>
  </si>
  <si>
    <t>2093</t>
  </si>
  <si>
    <t>2071</t>
  </si>
  <si>
    <t>4200126909</t>
  </si>
  <si>
    <t>2042</t>
  </si>
  <si>
    <t>4200126961</t>
  </si>
  <si>
    <t>2003</t>
  </si>
  <si>
    <t>4200126533</t>
  </si>
  <si>
    <t>2002</t>
  </si>
  <si>
    <t>4200126327</t>
  </si>
  <si>
    <t>1989</t>
  </si>
  <si>
    <t>1984</t>
  </si>
  <si>
    <t>1960</t>
  </si>
  <si>
    <t>4200126823</t>
  </si>
  <si>
    <t>1954</t>
  </si>
  <si>
    <t>4200126628</t>
  </si>
  <si>
    <t>1938</t>
  </si>
  <si>
    <t>4200126437</t>
  </si>
  <si>
    <t>1922</t>
  </si>
  <si>
    <t>1904</t>
  </si>
  <si>
    <t>1879</t>
  </si>
  <si>
    <t>4200124986</t>
  </si>
  <si>
    <t>1869</t>
  </si>
  <si>
    <t>1780</t>
  </si>
  <si>
    <t>4200124849</t>
  </si>
  <si>
    <t>1773</t>
  </si>
  <si>
    <t>61000391618</t>
  </si>
  <si>
    <t>4200128444</t>
  </si>
  <si>
    <t>61000391508</t>
  </si>
  <si>
    <t>4200127776</t>
  </si>
  <si>
    <t>37890001344000</t>
  </si>
  <si>
    <t>101761</t>
  </si>
  <si>
    <t>NEXTRET SL</t>
  </si>
  <si>
    <t>B60345527</t>
  </si>
  <si>
    <t>TF61143</t>
  </si>
  <si>
    <t>21606877</t>
  </si>
  <si>
    <t>4100007188</t>
  </si>
  <si>
    <t>21606869</t>
  </si>
  <si>
    <t>4200127226</t>
  </si>
  <si>
    <t>21606709</t>
  </si>
  <si>
    <t>21606708</t>
  </si>
  <si>
    <t>4200125954</t>
  </si>
  <si>
    <t>101517</t>
  </si>
  <si>
    <t>NORMALIZACION Y GESTION TECNICA SL</t>
  </si>
  <si>
    <t>B61660908</t>
  </si>
  <si>
    <t>16141</t>
  </si>
  <si>
    <t>16140</t>
  </si>
  <si>
    <t>16139</t>
  </si>
  <si>
    <t>16138</t>
  </si>
  <si>
    <t>16137</t>
  </si>
  <si>
    <t>36092</t>
  </si>
  <si>
    <t>4200123267</t>
  </si>
  <si>
    <t>36090</t>
  </si>
  <si>
    <t>4200122872</t>
  </si>
  <si>
    <t>36087</t>
  </si>
  <si>
    <t>4200121480</t>
  </si>
  <si>
    <t>101440</t>
  </si>
  <si>
    <t>PROMEGA BIOTECH IBERICA SL PROMEGA</t>
  </si>
  <si>
    <t>B63699631</t>
  </si>
  <si>
    <t>0217016664</t>
  </si>
  <si>
    <t>4200126821</t>
  </si>
  <si>
    <t>101298</t>
  </si>
  <si>
    <t>MOIX SERVEIS I OBRES SL</t>
  </si>
  <si>
    <t>B61420352</t>
  </si>
  <si>
    <t>006310</t>
  </si>
  <si>
    <t>006309</t>
  </si>
  <si>
    <t>006308</t>
  </si>
  <si>
    <t>101295</t>
  </si>
  <si>
    <t>RAINS CONTROL DE PLAGAS SL RAINS CO</t>
  </si>
  <si>
    <t>B60720042</t>
  </si>
  <si>
    <t>16-2430</t>
  </si>
  <si>
    <t>16-2425</t>
  </si>
  <si>
    <t>16-2054</t>
  </si>
  <si>
    <t>4002147</t>
  </si>
  <si>
    <t>4002146</t>
  </si>
  <si>
    <t>2635PE00306000</t>
  </si>
  <si>
    <t>4002143</t>
  </si>
  <si>
    <t>4002142</t>
  </si>
  <si>
    <t>4002136</t>
  </si>
  <si>
    <t>4200126503</t>
  </si>
  <si>
    <t>4002130</t>
  </si>
  <si>
    <t>2625PS02084000</t>
  </si>
  <si>
    <t>4002127</t>
  </si>
  <si>
    <t>4002126</t>
  </si>
  <si>
    <t>4002125</t>
  </si>
  <si>
    <t>4002124</t>
  </si>
  <si>
    <t>4002123</t>
  </si>
  <si>
    <t>4002122</t>
  </si>
  <si>
    <t>4002121</t>
  </si>
  <si>
    <t>4002117</t>
  </si>
  <si>
    <t>4002116</t>
  </si>
  <si>
    <t>4002115</t>
  </si>
  <si>
    <t>4002114</t>
  </si>
  <si>
    <t>4002113</t>
  </si>
  <si>
    <t>4002111</t>
  </si>
  <si>
    <t>4002110</t>
  </si>
  <si>
    <t>4002109</t>
  </si>
  <si>
    <t>4002108</t>
  </si>
  <si>
    <t>4002106</t>
  </si>
  <si>
    <t>4002105</t>
  </si>
  <si>
    <t>4002104</t>
  </si>
  <si>
    <t>4002103</t>
  </si>
  <si>
    <t>4002102</t>
  </si>
  <si>
    <t>4002100</t>
  </si>
  <si>
    <t>4002099</t>
  </si>
  <si>
    <t>4002098</t>
  </si>
  <si>
    <t>4002097</t>
  </si>
  <si>
    <t>4002096</t>
  </si>
  <si>
    <t>4002095</t>
  </si>
  <si>
    <t>4002087</t>
  </si>
  <si>
    <t>4002084</t>
  </si>
  <si>
    <t>4002082</t>
  </si>
  <si>
    <t>2586MA01128000</t>
  </si>
  <si>
    <t>4002079</t>
  </si>
  <si>
    <t>4002078</t>
  </si>
  <si>
    <t>4002077</t>
  </si>
  <si>
    <t>4002076</t>
  </si>
  <si>
    <t>4002075</t>
  </si>
  <si>
    <t>4002074</t>
  </si>
  <si>
    <t>10020000962000</t>
  </si>
  <si>
    <t>4002073</t>
  </si>
  <si>
    <t>4002072</t>
  </si>
  <si>
    <t>4002071</t>
  </si>
  <si>
    <t>M2/195</t>
  </si>
  <si>
    <t>M2/184</t>
  </si>
  <si>
    <t>M2/163</t>
  </si>
  <si>
    <t>2605ME00264000</t>
  </si>
  <si>
    <t>H2/44</t>
  </si>
  <si>
    <t>H2/42</t>
  </si>
  <si>
    <t>4200126889</t>
  </si>
  <si>
    <t>H2/35</t>
  </si>
  <si>
    <t>H2/34</t>
  </si>
  <si>
    <t>E2/15</t>
  </si>
  <si>
    <t>101079</t>
  </si>
  <si>
    <t>UNIVERSAL LA POMA SLU</t>
  </si>
  <si>
    <t>B64698459</t>
  </si>
  <si>
    <t>Z2/111</t>
  </si>
  <si>
    <t>2614IN00278000</t>
  </si>
  <si>
    <t>W2/39</t>
  </si>
  <si>
    <t>101057</t>
  </si>
  <si>
    <t>AZBIL TELSTAR TECHNOLOGIES SLU</t>
  </si>
  <si>
    <t>B63797559</t>
  </si>
  <si>
    <t>80050287</t>
  </si>
  <si>
    <t>4200125929</t>
  </si>
  <si>
    <t>2575QU00217000</t>
  </si>
  <si>
    <t>80049920</t>
  </si>
  <si>
    <t>4200124764</t>
  </si>
  <si>
    <t>185</t>
  </si>
  <si>
    <t>100795</t>
  </si>
  <si>
    <t>MICROSOFT IBERICA, SRL</t>
  </si>
  <si>
    <t>B78603495</t>
  </si>
  <si>
    <t>9822774486</t>
  </si>
  <si>
    <t>4200119899</t>
  </si>
  <si>
    <t>4090370870</t>
  </si>
  <si>
    <t>4200128221</t>
  </si>
  <si>
    <t>4090370869</t>
  </si>
  <si>
    <t>4200125771</t>
  </si>
  <si>
    <t>4090370868</t>
  </si>
  <si>
    <t>4200129220</t>
  </si>
  <si>
    <t>4090370867</t>
  </si>
  <si>
    <t>4200129241</t>
  </si>
  <si>
    <t>4090370451</t>
  </si>
  <si>
    <t>4200128513</t>
  </si>
  <si>
    <t>4090370449</t>
  </si>
  <si>
    <t>4090370002</t>
  </si>
  <si>
    <t>4200126727</t>
  </si>
  <si>
    <t>4090370001</t>
  </si>
  <si>
    <t>4200128769</t>
  </si>
  <si>
    <t>4090369997</t>
  </si>
  <si>
    <t>4200128548</t>
  </si>
  <si>
    <t>4090369996</t>
  </si>
  <si>
    <t>4200128990</t>
  </si>
  <si>
    <t>4090369995</t>
  </si>
  <si>
    <t>4200129070</t>
  </si>
  <si>
    <t>4090369992</t>
  </si>
  <si>
    <t>4200128943</t>
  </si>
  <si>
    <t>4090369650</t>
  </si>
  <si>
    <t>4200128831</t>
  </si>
  <si>
    <t>4090369649</t>
  </si>
  <si>
    <t>4200127595</t>
  </si>
  <si>
    <t>4090369648</t>
  </si>
  <si>
    <t>4200128909</t>
  </si>
  <si>
    <t>4090369287</t>
  </si>
  <si>
    <t>4090369286</t>
  </si>
  <si>
    <t>4200128776</t>
  </si>
  <si>
    <t>4090369285</t>
  </si>
  <si>
    <t>4200128416</t>
  </si>
  <si>
    <t>4090369284</t>
  </si>
  <si>
    <t>4090369283</t>
  </si>
  <si>
    <t>4200128844</t>
  </si>
  <si>
    <t>4090369282</t>
  </si>
  <si>
    <t>4200128036</t>
  </si>
  <si>
    <t>4090369281</t>
  </si>
  <si>
    <t>4090368797</t>
  </si>
  <si>
    <t>4100007222</t>
  </si>
  <si>
    <t>4090368796</t>
  </si>
  <si>
    <t>4200127663</t>
  </si>
  <si>
    <t>4090368792</t>
  </si>
  <si>
    <t>4200127356</t>
  </si>
  <si>
    <t>4090368329</t>
  </si>
  <si>
    <t>4200128370</t>
  </si>
  <si>
    <t>4090368328</t>
  </si>
  <si>
    <t>4100007205</t>
  </si>
  <si>
    <t>4090368327</t>
  </si>
  <si>
    <t>4090367932</t>
  </si>
  <si>
    <t>4200128463</t>
  </si>
  <si>
    <t>4090367586</t>
  </si>
  <si>
    <t>4090367585</t>
  </si>
  <si>
    <t>4090367103</t>
  </si>
  <si>
    <t>4090366247</t>
  </si>
  <si>
    <t>4200127395</t>
  </si>
  <si>
    <t>4090366246</t>
  </si>
  <si>
    <t>4200127561</t>
  </si>
  <si>
    <t>4090366245</t>
  </si>
  <si>
    <t>4200127971</t>
  </si>
  <si>
    <t>4090366242</t>
  </si>
  <si>
    <t>4200128181</t>
  </si>
  <si>
    <t>4090363747</t>
  </si>
  <si>
    <t>4090362916</t>
  </si>
  <si>
    <t>4200127086</t>
  </si>
  <si>
    <t>4090362915</t>
  </si>
  <si>
    <t>4200126902</t>
  </si>
  <si>
    <t>4090362510</t>
  </si>
  <si>
    <t>4200126678</t>
  </si>
  <si>
    <t>4090361561</t>
  </si>
  <si>
    <t>4090361560</t>
  </si>
  <si>
    <t>4090358652</t>
  </si>
  <si>
    <t>4200125358</t>
  </si>
  <si>
    <t>4090348854</t>
  </si>
  <si>
    <t>4200122067</t>
  </si>
  <si>
    <t>2016/A/2160734</t>
  </si>
  <si>
    <t>4200126946</t>
  </si>
  <si>
    <t>2016/A/2160723</t>
  </si>
  <si>
    <t>4200127034</t>
  </si>
  <si>
    <t>2016/A/2160701</t>
  </si>
  <si>
    <t>4200125949</t>
  </si>
  <si>
    <t>100651</t>
  </si>
  <si>
    <t>ENDESA ENERGIA XXI, SL</t>
  </si>
  <si>
    <t>B82846825</t>
  </si>
  <si>
    <t>S1M601N0523395</t>
  </si>
  <si>
    <t>100581</t>
  </si>
  <si>
    <t>IBIAN TECHNOLOGIES SL</t>
  </si>
  <si>
    <t>B99204471</t>
  </si>
  <si>
    <t>4911</t>
  </si>
  <si>
    <t>4100007211</t>
  </si>
  <si>
    <t>100485</t>
  </si>
  <si>
    <t>FUNDACIO PRIV.TALLERS DE CATALUNYA</t>
  </si>
  <si>
    <t>G58710435</t>
  </si>
  <si>
    <t>216157</t>
  </si>
  <si>
    <t>2016/A/9556</t>
  </si>
  <si>
    <t>4200111899</t>
  </si>
  <si>
    <t>100217</t>
  </si>
  <si>
    <t>TOUS CONSTRUCCIONES SCP ABANS LLETR</t>
  </si>
  <si>
    <t>J63813109</t>
  </si>
  <si>
    <t>F016/015</t>
  </si>
  <si>
    <t>4200128731</t>
  </si>
  <si>
    <t>800059</t>
  </si>
  <si>
    <t>AGENCIA CATALANA DE LA JOVENTUT</t>
  </si>
  <si>
    <t>Q0801485D</t>
  </si>
  <si>
    <t>11/4243</t>
  </si>
  <si>
    <t>2515GH00088000</t>
  </si>
  <si>
    <t>567993 RI</t>
  </si>
  <si>
    <t>4200109932</t>
  </si>
  <si>
    <t>559127 RI</t>
  </si>
  <si>
    <t>4100005621</t>
  </si>
  <si>
    <t>950702</t>
  </si>
  <si>
    <t>SOSPEDRA DIAZ MAROTO CRISTINA</t>
  </si>
  <si>
    <t>47885330C</t>
  </si>
  <si>
    <t>2016/13</t>
  </si>
  <si>
    <t>38480001521000</t>
  </si>
  <si>
    <t>904208</t>
  </si>
  <si>
    <t>SADIAN SAMUEL</t>
  </si>
  <si>
    <t>Y2512542J</t>
  </si>
  <si>
    <t>904187</t>
  </si>
  <si>
    <t>MULET TRUYOLS MATIAS</t>
  </si>
  <si>
    <t>78202181L</t>
  </si>
  <si>
    <t>15/16</t>
  </si>
  <si>
    <t>904183</t>
  </si>
  <si>
    <t>GIORDANI CALSINA  ARNAU</t>
  </si>
  <si>
    <t>47885949H</t>
  </si>
  <si>
    <t>2016-0121</t>
  </si>
  <si>
    <t>904179</t>
  </si>
  <si>
    <t>ANDRES FERNANDEZ NOEMI</t>
  </si>
  <si>
    <t>43532840G</t>
  </si>
  <si>
    <t>1/2016</t>
  </si>
  <si>
    <t>904165</t>
  </si>
  <si>
    <t>BOSWELL CHRIS</t>
  </si>
  <si>
    <t>X0574163Z</t>
  </si>
  <si>
    <t>0009/16</t>
  </si>
  <si>
    <t>26530000136000</t>
  </si>
  <si>
    <t>904134</t>
  </si>
  <si>
    <t>GUASCH HUGUET ANTON BANDERAS ONLINE</t>
  </si>
  <si>
    <t>40851547M</t>
  </si>
  <si>
    <t>160211</t>
  </si>
  <si>
    <t>4200128016</t>
  </si>
  <si>
    <t>38380001439000</t>
  </si>
  <si>
    <t>904061</t>
  </si>
  <si>
    <t>MARTINEZ RUIZ CARLOS</t>
  </si>
  <si>
    <t>38553872F</t>
  </si>
  <si>
    <t>F2016/74</t>
  </si>
  <si>
    <t>4200126835</t>
  </si>
  <si>
    <t>904037</t>
  </si>
  <si>
    <t>GARCIA ARANDA JAVIER</t>
  </si>
  <si>
    <t>53083112D</t>
  </si>
  <si>
    <t>2016-010</t>
  </si>
  <si>
    <t>903917</t>
  </si>
  <si>
    <t>DOMINGUEZ PORTILLO, CARLOS</t>
  </si>
  <si>
    <t>38082174Q</t>
  </si>
  <si>
    <t>219</t>
  </si>
  <si>
    <t>903784</t>
  </si>
  <si>
    <t>VIÑAS PINTO MARIA DEL MAR</t>
  </si>
  <si>
    <t>02624921T</t>
  </si>
  <si>
    <t>02/2016</t>
  </si>
  <si>
    <t>903768</t>
  </si>
  <si>
    <t>CABRERA MARTINEZ RAN EL</t>
  </si>
  <si>
    <t>44198041E</t>
  </si>
  <si>
    <t>062</t>
  </si>
  <si>
    <t>4200127959</t>
  </si>
  <si>
    <t>2504BA00069000</t>
  </si>
  <si>
    <t>903578</t>
  </si>
  <si>
    <t>LOPEZ GUTIERREZ MARIA ISABEL</t>
  </si>
  <si>
    <t>53329738Y</t>
  </si>
  <si>
    <t>U1/2016</t>
  </si>
  <si>
    <t>903417</t>
  </si>
  <si>
    <t>CARRION PAREDES CARLOS CATERING POB</t>
  </si>
  <si>
    <t>46519585S</t>
  </si>
  <si>
    <t>1016210</t>
  </si>
  <si>
    <t>1016209</t>
  </si>
  <si>
    <t>2625PS02085001</t>
  </si>
  <si>
    <t>903175</t>
  </si>
  <si>
    <t>MARGALEF GINE FERNANDO</t>
  </si>
  <si>
    <t>46340559K</t>
  </si>
  <si>
    <t>160621</t>
  </si>
  <si>
    <t>4200100438</t>
  </si>
  <si>
    <t>37080001825000</t>
  </si>
  <si>
    <t>903116</t>
  </si>
  <si>
    <t>GARRIGA FONOLLEDA ADRIA MASIA LA MU</t>
  </si>
  <si>
    <t>34761101M</t>
  </si>
  <si>
    <t>9-16.</t>
  </si>
  <si>
    <t>2565BI01976002</t>
  </si>
  <si>
    <t>902910</t>
  </si>
  <si>
    <t>KEMMAT KARIM</t>
  </si>
  <si>
    <t>X2464334E</t>
  </si>
  <si>
    <t>589</t>
  </si>
  <si>
    <t>4200126094</t>
  </si>
  <si>
    <t>902824</t>
  </si>
  <si>
    <t>REYES PERALES CRISTIAN</t>
  </si>
  <si>
    <t>52279944R</t>
  </si>
  <si>
    <t>16/31</t>
  </si>
  <si>
    <t>16/30</t>
  </si>
  <si>
    <t>16/29</t>
  </si>
  <si>
    <t>16/28</t>
  </si>
  <si>
    <t>902778</t>
  </si>
  <si>
    <t>MIQUEL BIRBE PAU FORN DE PA MOROR</t>
  </si>
  <si>
    <t>78069410G</t>
  </si>
  <si>
    <t>2016/452</t>
  </si>
  <si>
    <t>4200125987</t>
  </si>
  <si>
    <t>902745</t>
  </si>
  <si>
    <t>VITTET  FANNY</t>
  </si>
  <si>
    <t>X4422209E</t>
  </si>
  <si>
    <t>16-018</t>
  </si>
  <si>
    <t>902735</t>
  </si>
  <si>
    <t>BERMEJO MARTINEZ JUAN JOSE</t>
  </si>
  <si>
    <t>43545613N</t>
  </si>
  <si>
    <t>TS15/105</t>
  </si>
  <si>
    <t>902669</t>
  </si>
  <si>
    <t>RODRIGUEZ VALLVERDU JUDITH</t>
  </si>
  <si>
    <t>46353602T</t>
  </si>
  <si>
    <t>207</t>
  </si>
  <si>
    <t>902526</t>
  </si>
  <si>
    <t>DOYAGÜEZ LOPEZ CHANTAL</t>
  </si>
  <si>
    <t>43526479Z</t>
  </si>
  <si>
    <t>2016/002</t>
  </si>
  <si>
    <t>902498</t>
  </si>
  <si>
    <t>ACOSTA RAMOS FERNANDO</t>
  </si>
  <si>
    <t>46141387Y</t>
  </si>
  <si>
    <t>2016/019</t>
  </si>
  <si>
    <t>902368</t>
  </si>
  <si>
    <t>STACEY ANDREW</t>
  </si>
  <si>
    <t>X0669262P</t>
  </si>
  <si>
    <t>025/16</t>
  </si>
  <si>
    <t>16125</t>
  </si>
  <si>
    <t>4200129572</t>
  </si>
  <si>
    <t>3.450</t>
  </si>
  <si>
    <t>3.449</t>
  </si>
  <si>
    <t>3.438</t>
  </si>
  <si>
    <t>3.437</t>
  </si>
  <si>
    <t>901919</t>
  </si>
  <si>
    <t>FREILE VEGA SILVIA</t>
  </si>
  <si>
    <t>40993012C</t>
  </si>
  <si>
    <t>282</t>
  </si>
  <si>
    <t>280</t>
  </si>
  <si>
    <t>901730</t>
  </si>
  <si>
    <t>LLORENS SOLE JORDI</t>
  </si>
  <si>
    <t>46778164M</t>
  </si>
  <si>
    <t>2016/004</t>
  </si>
  <si>
    <t>901477</t>
  </si>
  <si>
    <t>QUARANTADOS SCP</t>
  </si>
  <si>
    <t>J65079642</t>
  </si>
  <si>
    <t>00231</t>
  </si>
  <si>
    <t>901309</t>
  </si>
  <si>
    <t>GUELL CUSTODIO ORIOL</t>
  </si>
  <si>
    <t>33891240G</t>
  </si>
  <si>
    <t>28/2016</t>
  </si>
  <si>
    <t>04/04/06/16-05</t>
  </si>
  <si>
    <t>04/03/06/16-04</t>
  </si>
  <si>
    <t>901245</t>
  </si>
  <si>
    <t>DELATTE ESPINOSA ANNA</t>
  </si>
  <si>
    <t>40996867B</t>
  </si>
  <si>
    <t>2016/016</t>
  </si>
  <si>
    <t>901226</t>
  </si>
  <si>
    <t>PALA LLANAS SILVIA</t>
  </si>
  <si>
    <t>46126894A</t>
  </si>
  <si>
    <t>46/16</t>
  </si>
  <si>
    <t>901207</t>
  </si>
  <si>
    <t>ALASTRUEY GARCIA ROSAURA</t>
  </si>
  <si>
    <t>34758255B</t>
  </si>
  <si>
    <t>066/16</t>
  </si>
  <si>
    <t>901204</t>
  </si>
  <si>
    <t>ASTORGA SANCHEZ JUAN ANTONIO</t>
  </si>
  <si>
    <t>35026761S</t>
  </si>
  <si>
    <t>1-A-2016</t>
  </si>
  <si>
    <t>901154</t>
  </si>
  <si>
    <t>GOLANO FORNELLS CONXITA PROFESSIONA</t>
  </si>
  <si>
    <t>39319336P</t>
  </si>
  <si>
    <t>2016017</t>
  </si>
  <si>
    <t>901151</t>
  </si>
  <si>
    <t>CABRERA EXPOSITO MARIA JOSE</t>
  </si>
  <si>
    <t>38811131B</t>
  </si>
  <si>
    <t>215</t>
  </si>
  <si>
    <t>901131</t>
  </si>
  <si>
    <t>HERRERA JOFRE JOSE MARIA INSTITUT D</t>
  </si>
  <si>
    <t>38547719H</t>
  </si>
  <si>
    <t>L2016-40</t>
  </si>
  <si>
    <t>4200125684</t>
  </si>
  <si>
    <t>901002</t>
  </si>
  <si>
    <t>NOGALES TUDELA ROSA</t>
  </si>
  <si>
    <t>40897573P</t>
  </si>
  <si>
    <t>6/16</t>
  </si>
  <si>
    <t>900988</t>
  </si>
  <si>
    <t>GARCIA NAVARRO ESTER</t>
  </si>
  <si>
    <t>43442012A</t>
  </si>
  <si>
    <t>22/2016</t>
  </si>
  <si>
    <t>900917</t>
  </si>
  <si>
    <t>VAQUE SUGRANES LAURA</t>
  </si>
  <si>
    <t>46052755Q</t>
  </si>
  <si>
    <t>13/16</t>
  </si>
  <si>
    <t>900840</t>
  </si>
  <si>
    <t>RUIZ LACRUZ MIQUEL</t>
  </si>
  <si>
    <t>46529287B</t>
  </si>
  <si>
    <t>14/2016</t>
  </si>
  <si>
    <t>38380001521000</t>
  </si>
  <si>
    <t>900758</t>
  </si>
  <si>
    <t>BARRERA AGUILERA MARIONA</t>
  </si>
  <si>
    <t>47640125H</t>
  </si>
  <si>
    <t>2016/863</t>
  </si>
  <si>
    <t>900662</t>
  </si>
  <si>
    <t>MOMBLAN VILLALBA DAVID</t>
  </si>
  <si>
    <t>47649288G</t>
  </si>
  <si>
    <t>166</t>
  </si>
  <si>
    <t>165</t>
  </si>
  <si>
    <t>164</t>
  </si>
  <si>
    <t>163</t>
  </si>
  <si>
    <t>162</t>
  </si>
  <si>
    <t>161</t>
  </si>
  <si>
    <t>160</t>
  </si>
  <si>
    <t>159</t>
  </si>
  <si>
    <t>158</t>
  </si>
  <si>
    <t>900630</t>
  </si>
  <si>
    <t>ORDOÑEZ SANCHEZ MIGUEL</t>
  </si>
  <si>
    <t>53329513B</t>
  </si>
  <si>
    <t>2016-0010</t>
  </si>
  <si>
    <t>900612</t>
  </si>
  <si>
    <t>RUIZ RIOS JOSE GABRIEL RESTAURANTE</t>
  </si>
  <si>
    <t>52199998A</t>
  </si>
  <si>
    <t>201606-6</t>
  </si>
  <si>
    <t>900513</t>
  </si>
  <si>
    <t>NANCE ALAN J</t>
  </si>
  <si>
    <t>X2458113B</t>
  </si>
  <si>
    <t>3028062016</t>
  </si>
  <si>
    <t>900495</t>
  </si>
  <si>
    <t>HALL PETER THOMAS</t>
  </si>
  <si>
    <t>X1117950N</t>
  </si>
  <si>
    <t>032/16</t>
  </si>
  <si>
    <t>900455</t>
  </si>
  <si>
    <t>EVANS CHRISTOPHER</t>
  </si>
  <si>
    <t>X1000712M</t>
  </si>
  <si>
    <t>216020</t>
  </si>
  <si>
    <t>900433</t>
  </si>
  <si>
    <t>PHELPS DENISE</t>
  </si>
  <si>
    <t>X1740754E</t>
  </si>
  <si>
    <t>16085</t>
  </si>
  <si>
    <t>900384</t>
  </si>
  <si>
    <t>KEDDIE SUSAN</t>
  </si>
  <si>
    <t>X8006432V</t>
  </si>
  <si>
    <t>UB1606N161</t>
  </si>
  <si>
    <t>900261</t>
  </si>
  <si>
    <t>MIRO ECHEVARNE MANUEL</t>
  </si>
  <si>
    <t>35088569E</t>
  </si>
  <si>
    <t>9/16</t>
  </si>
  <si>
    <t>8/16</t>
  </si>
  <si>
    <t>900142</t>
  </si>
  <si>
    <t>GRIÑO BORBON ANTONIO ACUARIOS CONDA</t>
  </si>
  <si>
    <t>36233991K</t>
  </si>
  <si>
    <t>A/334</t>
  </si>
  <si>
    <t>4200127187</t>
  </si>
  <si>
    <t>900132</t>
  </si>
  <si>
    <t>TOMAS PARES CARMEN LIBRERIA ALFAMBR</t>
  </si>
  <si>
    <t>36284739P</t>
  </si>
  <si>
    <t>4565/1</t>
  </si>
  <si>
    <t>2655EC02009000</t>
  </si>
  <si>
    <t>4354/1</t>
  </si>
  <si>
    <t>900112</t>
  </si>
  <si>
    <t>ALVAREZ HERGUEDAS FCO. JAVIER ALQUI</t>
  </si>
  <si>
    <t>36928096D</t>
  </si>
  <si>
    <t>900111</t>
  </si>
  <si>
    <t>PUIGORIOL VALLS VICTOR FERRETER. VA</t>
  </si>
  <si>
    <t>36653082Y</t>
  </si>
  <si>
    <t>33855</t>
  </si>
  <si>
    <t>26430000314000</t>
  </si>
  <si>
    <t>800414</t>
  </si>
  <si>
    <t>COL.LEGI OFICIAL DE DOCTORS</t>
  </si>
  <si>
    <t>Q0868001I</t>
  </si>
  <si>
    <t>19/2016</t>
  </si>
  <si>
    <t>800218</t>
  </si>
  <si>
    <t>UNIVERSIDAD DE MURCIA</t>
  </si>
  <si>
    <t>Q3018001B</t>
  </si>
  <si>
    <t>CC-0001000/16</t>
  </si>
  <si>
    <t>800129</t>
  </si>
  <si>
    <t>UNIVERSIDAD DE EXTREMADURA</t>
  </si>
  <si>
    <t>Q0618001B</t>
  </si>
  <si>
    <t>C.P.2016/131</t>
  </si>
  <si>
    <t>C.P.2016/129</t>
  </si>
  <si>
    <t>9020011600391</t>
  </si>
  <si>
    <t>0001071600008</t>
  </si>
  <si>
    <t>4161200185</t>
  </si>
  <si>
    <t>800068</t>
  </si>
  <si>
    <t>CENT.INVEST.ENERGET.MEDIOAMB.TECNOL</t>
  </si>
  <si>
    <t>Q2820002J</t>
  </si>
  <si>
    <t>E-0205-2016</t>
  </si>
  <si>
    <t>0000004989</t>
  </si>
  <si>
    <t>0000004948</t>
  </si>
  <si>
    <t>0000004623</t>
  </si>
  <si>
    <t>0000002831</t>
  </si>
  <si>
    <t>9501300419</t>
  </si>
  <si>
    <t>2565GE02063000</t>
  </si>
  <si>
    <t>800053</t>
  </si>
  <si>
    <t>UNIVERSIDAD INTERNACIONAL ANDALUCIA</t>
  </si>
  <si>
    <t>Q7350007F</t>
  </si>
  <si>
    <t>20160000000000248</t>
  </si>
  <si>
    <t>20160000000000245</t>
  </si>
  <si>
    <t>800052</t>
  </si>
  <si>
    <t>UNIVERSITAT DE LLEIDA</t>
  </si>
  <si>
    <t>Q7550001G</t>
  </si>
  <si>
    <t>FRA-160747</t>
  </si>
  <si>
    <t>FRA-160681</t>
  </si>
  <si>
    <t>800016</t>
  </si>
  <si>
    <t>UNIVERSITAT DE VALENCIA</t>
  </si>
  <si>
    <t>Q4618001D</t>
  </si>
  <si>
    <t>527002</t>
  </si>
  <si>
    <t>2505BA00072000</t>
  </si>
  <si>
    <t>526660</t>
  </si>
  <si>
    <t>2565GE00183000</t>
  </si>
  <si>
    <t>750144</t>
  </si>
  <si>
    <t>LUNDSTEEN MARTIN</t>
  </si>
  <si>
    <t>X7768804W</t>
  </si>
  <si>
    <t>715855</t>
  </si>
  <si>
    <t>LANFRANCONI ANA</t>
  </si>
  <si>
    <t>X2298657Z</t>
  </si>
  <si>
    <t>715562</t>
  </si>
  <si>
    <t>SALAS NAYME DANIELA</t>
  </si>
  <si>
    <t>X4227062F</t>
  </si>
  <si>
    <t>003</t>
  </si>
  <si>
    <t>002</t>
  </si>
  <si>
    <t>2525FL00111000</t>
  </si>
  <si>
    <t>715183</t>
  </si>
  <si>
    <t>TORRES DELGADO GEMMA</t>
  </si>
  <si>
    <t>47720617X</t>
  </si>
  <si>
    <t>606786</t>
  </si>
  <si>
    <t>HONGMEI YAN</t>
  </si>
  <si>
    <t>HONGMEIYAN01</t>
  </si>
  <si>
    <t>2625PS02084001</t>
  </si>
  <si>
    <t>606783</t>
  </si>
  <si>
    <t>LING WANG</t>
  </si>
  <si>
    <t>L.WANG01</t>
  </si>
  <si>
    <t>606781</t>
  </si>
  <si>
    <t>JIMENEZ DEL VAL NASHELI</t>
  </si>
  <si>
    <t>2016NJV</t>
  </si>
  <si>
    <t>606779</t>
  </si>
  <si>
    <t>BASILIO TERESA</t>
  </si>
  <si>
    <t>01</t>
  </si>
  <si>
    <t>606740</t>
  </si>
  <si>
    <t>CERVIGNI MAURICIO ALEJANDRO</t>
  </si>
  <si>
    <t>2-P04</t>
  </si>
  <si>
    <t>605866</t>
  </si>
  <si>
    <t>ROGALEVA ELENA</t>
  </si>
  <si>
    <t>ERP2016-32</t>
  </si>
  <si>
    <t>518422</t>
  </si>
  <si>
    <t>PAULI WEISS EVELYN MONICA</t>
  </si>
  <si>
    <t>48180479X</t>
  </si>
  <si>
    <t>2016/29</t>
  </si>
  <si>
    <t>2016/28</t>
  </si>
  <si>
    <t>512981</t>
  </si>
  <si>
    <t>ARASANZ COROMINAS LLUIS</t>
  </si>
  <si>
    <t>46629430N</t>
  </si>
  <si>
    <t>30-16</t>
  </si>
  <si>
    <t>16-16</t>
  </si>
  <si>
    <t>512883</t>
  </si>
  <si>
    <t>LÓPEZ GONZÁLEZ LUIS</t>
  </si>
  <si>
    <t>38497903C</t>
  </si>
  <si>
    <t>37/06/2016</t>
  </si>
  <si>
    <t>35/06/2016</t>
  </si>
  <si>
    <t>512673</t>
  </si>
  <si>
    <t>JIMENEZ MANCHON SERGIO</t>
  </si>
  <si>
    <t>77790912J</t>
  </si>
  <si>
    <t>1-2016</t>
  </si>
  <si>
    <t>512623</t>
  </si>
  <si>
    <t>FUNDACIÓ PRIVADA WAE</t>
  </si>
  <si>
    <t>G62455613</t>
  </si>
  <si>
    <t>F3/2016/003</t>
  </si>
  <si>
    <t>512223</t>
  </si>
  <si>
    <t>ALCANTARA GARCIA BRIONES PATRICIA</t>
  </si>
  <si>
    <t>38104280L</t>
  </si>
  <si>
    <t>FACTURA:5/2016</t>
  </si>
  <si>
    <t>6/2016</t>
  </si>
  <si>
    <t>511800</t>
  </si>
  <si>
    <t>COLL GARRÓS, JOSEFA</t>
  </si>
  <si>
    <t>38497925L</t>
  </si>
  <si>
    <t>16.132</t>
  </si>
  <si>
    <t>511355</t>
  </si>
  <si>
    <t>ROBRES SITJA, DAVID RESTAURANT EL P</t>
  </si>
  <si>
    <t>35012265D</t>
  </si>
  <si>
    <t>T1-03932</t>
  </si>
  <si>
    <t>T1-03931</t>
  </si>
  <si>
    <t>T1-03744</t>
  </si>
  <si>
    <t>510057</t>
  </si>
  <si>
    <t>ALGUERO JOSA MIRIAM</t>
  </si>
  <si>
    <t>40339665B</t>
  </si>
  <si>
    <t>249/2016</t>
  </si>
  <si>
    <t>509034</t>
  </si>
  <si>
    <t>VILASECA MARTORELL BORJA</t>
  </si>
  <si>
    <t>46142876T</t>
  </si>
  <si>
    <t>16-005</t>
  </si>
  <si>
    <t>508661</t>
  </si>
  <si>
    <t>CASAMOR BARTOLI BARBARA</t>
  </si>
  <si>
    <t>46142980N</t>
  </si>
  <si>
    <t>30/2016</t>
  </si>
  <si>
    <t>508506</t>
  </si>
  <si>
    <t>SERRATOSA CARBONELL JORDI</t>
  </si>
  <si>
    <t>46351688H</t>
  </si>
  <si>
    <t>160222</t>
  </si>
  <si>
    <t>505637</t>
  </si>
  <si>
    <t>MONTCEL SA RESTAURANTE LA BALSA</t>
  </si>
  <si>
    <t>A08581423</t>
  </si>
  <si>
    <t>016F198</t>
  </si>
  <si>
    <t>505583</t>
  </si>
  <si>
    <t>TÜV RHEINLAND IBERICA INSPECTION</t>
  </si>
  <si>
    <t>A59555466</t>
  </si>
  <si>
    <t>42577601</t>
  </si>
  <si>
    <t>4200126120</t>
  </si>
  <si>
    <t>160178</t>
  </si>
  <si>
    <t>60422666</t>
  </si>
  <si>
    <t>4200129085</t>
  </si>
  <si>
    <t>1606A006149</t>
  </si>
  <si>
    <t>505542</t>
  </si>
  <si>
    <t>GRUPO PACIFICO SA</t>
  </si>
  <si>
    <t>A08644932</t>
  </si>
  <si>
    <t>2130504</t>
  </si>
  <si>
    <t>505532</t>
  </si>
  <si>
    <t>ESCOLA UNIVERSITARIA D'HOSTELERIA I</t>
  </si>
  <si>
    <t>A08311342</t>
  </si>
  <si>
    <t>2016/0408</t>
  </si>
  <si>
    <t>2016IR05/2788</t>
  </si>
  <si>
    <t>4200127992</t>
  </si>
  <si>
    <t>2515GH01967000</t>
  </si>
  <si>
    <t>2016IR05/2787</t>
  </si>
  <si>
    <t>2016IR05/2785</t>
  </si>
  <si>
    <t>2016IR05/2769</t>
  </si>
  <si>
    <t>4200128139</t>
  </si>
  <si>
    <t>2016IR05/2707</t>
  </si>
  <si>
    <t>4200128418</t>
  </si>
  <si>
    <t>2016IR05/2704</t>
  </si>
  <si>
    <t>4200127711</t>
  </si>
  <si>
    <t>2515GH01968000</t>
  </si>
  <si>
    <t>2016IR05/2371</t>
  </si>
  <si>
    <t>4200127867</t>
  </si>
  <si>
    <t>20161R05/261921/06/16</t>
  </si>
  <si>
    <t>505426</t>
  </si>
  <si>
    <t>REGRESA</t>
  </si>
  <si>
    <t>A35577873</t>
  </si>
  <si>
    <t>0192/2016</t>
  </si>
  <si>
    <t>505390</t>
  </si>
  <si>
    <t>SOL MELIA SA SOL MELIA SA</t>
  </si>
  <si>
    <t>A78304516</t>
  </si>
  <si>
    <t>080416027368</t>
  </si>
  <si>
    <t>080416027366</t>
  </si>
  <si>
    <t>505387</t>
  </si>
  <si>
    <t>SABADELL ART SL MASIA CA N'AMETLLER</t>
  </si>
  <si>
    <t>B17446485</t>
  </si>
  <si>
    <t>B/532</t>
  </si>
  <si>
    <t>B/530</t>
  </si>
  <si>
    <t>BCN0852724</t>
  </si>
  <si>
    <t>BCN0852723</t>
  </si>
  <si>
    <t>BCN0852720</t>
  </si>
  <si>
    <t>BCN0851525</t>
  </si>
  <si>
    <t>BCN0851519</t>
  </si>
  <si>
    <t>BCN0850007</t>
  </si>
  <si>
    <t>BCN0850003</t>
  </si>
  <si>
    <t>BCN0849998</t>
  </si>
  <si>
    <t>2575FI00213000</t>
  </si>
  <si>
    <t>505367</t>
  </si>
  <si>
    <t>BUNZL DISTRIBUTION SPAIN SA</t>
  </si>
  <si>
    <t>A43058387</t>
  </si>
  <si>
    <t>FB16060688</t>
  </si>
  <si>
    <t>4200127551</t>
  </si>
  <si>
    <t>E-13-16-0001016</t>
  </si>
  <si>
    <t>4200129068</t>
  </si>
  <si>
    <t>E-13-16-0000968</t>
  </si>
  <si>
    <t>4200127958</t>
  </si>
  <si>
    <t>004/4551/017</t>
  </si>
  <si>
    <t>505357</t>
  </si>
  <si>
    <t>HORCHATERIA VALENCIANA SL</t>
  </si>
  <si>
    <t>B08802100</t>
  </si>
  <si>
    <t>A/32739</t>
  </si>
  <si>
    <t>4200128115</t>
  </si>
  <si>
    <t>25130000080000</t>
  </si>
  <si>
    <t>A/32649</t>
  </si>
  <si>
    <t>4200128582</t>
  </si>
  <si>
    <t>505341</t>
  </si>
  <si>
    <t>DHL EXPRESS SERVICIOS SL</t>
  </si>
  <si>
    <t>B20861282</t>
  </si>
  <si>
    <t>BC52016057431</t>
  </si>
  <si>
    <t>MQY2016A06-0010</t>
  </si>
  <si>
    <t>505302</t>
  </si>
  <si>
    <t>AUTOCARES JULIA SL AUTOCARES JULIA</t>
  </si>
  <si>
    <t>B08095390</t>
  </si>
  <si>
    <t>0116/060141</t>
  </si>
  <si>
    <t>0116/050224</t>
  </si>
  <si>
    <t>505291</t>
  </si>
  <si>
    <t>JAMALDA SL HOTEL CALEDONIAN</t>
  </si>
  <si>
    <t>B59341784</t>
  </si>
  <si>
    <t>2016005820</t>
  </si>
  <si>
    <t>25830000230000</t>
  </si>
  <si>
    <t>505264</t>
  </si>
  <si>
    <t>INSTITUTO GESEM DE INFORMATICA</t>
  </si>
  <si>
    <t>B60441292</t>
  </si>
  <si>
    <t>11344</t>
  </si>
  <si>
    <t>4200121257</t>
  </si>
  <si>
    <t>505247</t>
  </si>
  <si>
    <t>ELSEVIER ESPAÑA SL</t>
  </si>
  <si>
    <t>B61578563</t>
  </si>
  <si>
    <t>717558</t>
  </si>
  <si>
    <t>15909</t>
  </si>
  <si>
    <t>505245</t>
  </si>
  <si>
    <t>ALIBRI LLIBRERIA SL ALIBRI LLIBRERI</t>
  </si>
  <si>
    <t>B61688578</t>
  </si>
  <si>
    <t>731686-98</t>
  </si>
  <si>
    <t>4200128955</t>
  </si>
  <si>
    <t>729415-98</t>
  </si>
  <si>
    <t>4200126582</t>
  </si>
  <si>
    <t>505236</t>
  </si>
  <si>
    <t>MC GESTIO URGENT SL</t>
  </si>
  <si>
    <t>B61368437</t>
  </si>
  <si>
    <t>60299</t>
  </si>
  <si>
    <t>505188</t>
  </si>
  <si>
    <t>HOTEL PRINCESA SOFIA SL</t>
  </si>
  <si>
    <t>B60420692</t>
  </si>
  <si>
    <t>1400207435</t>
  </si>
  <si>
    <t>505160</t>
  </si>
  <si>
    <t>TURISVALL SL, HOTEL ALIMARA HOTEL A</t>
  </si>
  <si>
    <t>B60903002</t>
  </si>
  <si>
    <t>11608761</t>
  </si>
  <si>
    <t>53399</t>
  </si>
  <si>
    <t>53396</t>
  </si>
  <si>
    <t>53391</t>
  </si>
  <si>
    <t>53388</t>
  </si>
  <si>
    <t>2635FP00310000</t>
  </si>
  <si>
    <t>53384</t>
  </si>
  <si>
    <t>53382</t>
  </si>
  <si>
    <t>53374</t>
  </si>
  <si>
    <t>53370</t>
  </si>
  <si>
    <t>53369</t>
  </si>
  <si>
    <t>53340</t>
  </si>
  <si>
    <t>A00137456</t>
  </si>
  <si>
    <t>A00137417</t>
  </si>
  <si>
    <t>4200115430</t>
  </si>
  <si>
    <t>505125</t>
  </si>
  <si>
    <t>NAVARROFLOR SL FLORES NAVARRO</t>
  </si>
  <si>
    <t>B61407557</t>
  </si>
  <si>
    <t>NV1606305</t>
  </si>
  <si>
    <t>2016-01-103</t>
  </si>
  <si>
    <t>2016-01-102</t>
  </si>
  <si>
    <t>FV16-101349</t>
  </si>
  <si>
    <t>504873</t>
  </si>
  <si>
    <t>SPINNAKER CONSULTING, SL</t>
  </si>
  <si>
    <t>B64968225</t>
  </si>
  <si>
    <t>21/16</t>
  </si>
  <si>
    <t>504826</t>
  </si>
  <si>
    <t>ASOC. ESP. PSICOLOGIA CONDUCTUAL</t>
  </si>
  <si>
    <t>G23220056</t>
  </si>
  <si>
    <t>21523</t>
  </si>
  <si>
    <t>2625PS02086002</t>
  </si>
  <si>
    <t>504768</t>
  </si>
  <si>
    <t>INSTITUT D ESTUDIS CATALANS</t>
  </si>
  <si>
    <t>G08674327</t>
  </si>
  <si>
    <t>16IV00145</t>
  </si>
  <si>
    <t>16IV00137</t>
  </si>
  <si>
    <t>16IT00162</t>
  </si>
  <si>
    <t>116290</t>
  </si>
  <si>
    <t>116282</t>
  </si>
  <si>
    <t>116265</t>
  </si>
  <si>
    <t>116262</t>
  </si>
  <si>
    <t>116255</t>
  </si>
  <si>
    <t>504625</t>
  </si>
  <si>
    <t>FUNDACIO VICKI BERNADET</t>
  </si>
  <si>
    <t>G64216385</t>
  </si>
  <si>
    <t>30/16</t>
  </si>
  <si>
    <t>11605313</t>
  </si>
  <si>
    <t>11602758</t>
  </si>
  <si>
    <t>4200117012</t>
  </si>
  <si>
    <t>504505</t>
  </si>
  <si>
    <t>SOC. ESP. DE PROTECCION RADIOLOGICA</t>
  </si>
  <si>
    <t>G78471828</t>
  </si>
  <si>
    <t>CU20160590</t>
  </si>
  <si>
    <t>504433</t>
  </si>
  <si>
    <t>UNIVERSIDAD DE NAVARRA</t>
  </si>
  <si>
    <t>R3168001J</t>
  </si>
  <si>
    <t>15-16/1141</t>
  </si>
  <si>
    <t>201600079</t>
  </si>
  <si>
    <t>212162467</t>
  </si>
  <si>
    <t>212159545</t>
  </si>
  <si>
    <t>212157221</t>
  </si>
  <si>
    <t>212156664</t>
  </si>
  <si>
    <t>2595FA00247006</t>
  </si>
  <si>
    <t>2016-06-921</t>
  </si>
  <si>
    <t>2016-06-920</t>
  </si>
  <si>
    <t>2016-06-919</t>
  </si>
  <si>
    <t>2016-06-918</t>
  </si>
  <si>
    <t>2016-06-917</t>
  </si>
  <si>
    <t>303483</t>
  </si>
  <si>
    <t>NETZWERK ESSSTÖRUNGEN</t>
  </si>
  <si>
    <t>20162006</t>
  </si>
  <si>
    <t>26230000288000</t>
  </si>
  <si>
    <t>303473</t>
  </si>
  <si>
    <t>HOTEL GARNI FUCHS</t>
  </si>
  <si>
    <t>26.-29.05'.16</t>
  </si>
  <si>
    <t>26.-29.05.16</t>
  </si>
  <si>
    <t>303469</t>
  </si>
  <si>
    <t>BUSINESS TRAVEL CONSULTING</t>
  </si>
  <si>
    <t>210</t>
  </si>
  <si>
    <t>2585MA00236000</t>
  </si>
  <si>
    <t>303459</t>
  </si>
  <si>
    <t>NORTHWESTERN INSTITUTE COMPLEX SYST</t>
  </si>
  <si>
    <t>520804639</t>
  </si>
  <si>
    <t>303351</t>
  </si>
  <si>
    <t>IMPACT JOURNALS, LLC</t>
  </si>
  <si>
    <t>13772</t>
  </si>
  <si>
    <t>302809</t>
  </si>
  <si>
    <t>INTERCHEM CORPORATION USA</t>
  </si>
  <si>
    <t>11245D</t>
  </si>
  <si>
    <t>302413</t>
  </si>
  <si>
    <t>ADDGENE, INC.</t>
  </si>
  <si>
    <t>03/06/2016</t>
  </si>
  <si>
    <t>301639</t>
  </si>
  <si>
    <t>INTERNATIONAL PRIMATOLOGICAL  SOCIE</t>
  </si>
  <si>
    <t>2016102</t>
  </si>
  <si>
    <t>301496</t>
  </si>
  <si>
    <t>JOURNAL OF COGNITIVE NEUROSCIENCE H</t>
  </si>
  <si>
    <t>270911</t>
  </si>
  <si>
    <t>301216</t>
  </si>
  <si>
    <t>VISION SCIENCES SOCIETY</t>
  </si>
  <si>
    <t>9680D151130040049</t>
  </si>
  <si>
    <t>ISO160629022</t>
  </si>
  <si>
    <t>ISN160630026</t>
  </si>
  <si>
    <t>ISC160622294</t>
  </si>
  <si>
    <t>ISC160607291</t>
  </si>
  <si>
    <t>202781</t>
  </si>
  <si>
    <t>MAGYAR KEMIKUSOK EGYESULETE HUNGARI</t>
  </si>
  <si>
    <t>HC2016/00636</t>
  </si>
  <si>
    <t>202762</t>
  </si>
  <si>
    <t>CONTAGIANTE &amp; DOMINANTE UNIP LDA JU</t>
  </si>
  <si>
    <t>E/875</t>
  </si>
  <si>
    <t>202743</t>
  </si>
  <si>
    <t>RESIDENCE VILLEMANZY</t>
  </si>
  <si>
    <t>31602230</t>
  </si>
  <si>
    <t>202646</t>
  </si>
  <si>
    <t>MCO CONGRES</t>
  </si>
  <si>
    <t>188051C</t>
  </si>
  <si>
    <t>202619</t>
  </si>
  <si>
    <t>KERRWAVE SA</t>
  </si>
  <si>
    <t>16006363</t>
  </si>
  <si>
    <t>4200120125</t>
  </si>
  <si>
    <t>2615OD00280001</t>
  </si>
  <si>
    <t>202355</t>
  </si>
  <si>
    <t>AISTI</t>
  </si>
  <si>
    <t>221/CISTI'2016</t>
  </si>
  <si>
    <t>202100</t>
  </si>
  <si>
    <t>TRISKEM INTERNATIONAL</t>
  </si>
  <si>
    <t>FA6823</t>
  </si>
  <si>
    <t>4200126313</t>
  </si>
  <si>
    <t>202084</t>
  </si>
  <si>
    <t>FACEBOOK IRELAND LIMITED</t>
  </si>
  <si>
    <t>FBADS-398-100155194</t>
  </si>
  <si>
    <t>202070</t>
  </si>
  <si>
    <t>INNOVAGEN AB</t>
  </si>
  <si>
    <t>14679</t>
  </si>
  <si>
    <t>4200127750</t>
  </si>
  <si>
    <t>202000</t>
  </si>
  <si>
    <t>MIGRATE TECHNOLOGY LTD</t>
  </si>
  <si>
    <t>V30571</t>
  </si>
  <si>
    <t>4200125222</t>
  </si>
  <si>
    <t>1/1192</t>
  </si>
  <si>
    <t>4200128231</t>
  </si>
  <si>
    <t>201909</t>
  </si>
  <si>
    <t>LEIBNIZ INSTITUTE FOR SOLID STATE A</t>
  </si>
  <si>
    <t>01605465</t>
  </si>
  <si>
    <t>201841</t>
  </si>
  <si>
    <t>MINI CIRCUITS EUROPE</t>
  </si>
  <si>
    <t>141793</t>
  </si>
  <si>
    <t>201838</t>
  </si>
  <si>
    <t>ISOGEN LIFE SCIENCE BV</t>
  </si>
  <si>
    <t>16831995</t>
  </si>
  <si>
    <t>4200128649</t>
  </si>
  <si>
    <t>201713</t>
  </si>
  <si>
    <t>EVENT LAB.GMBH</t>
  </si>
  <si>
    <t>EPS-217-2016</t>
  </si>
  <si>
    <t>201587</t>
  </si>
  <si>
    <t>SYMPOSIA SRL INTERNATIONAL SOF MATT</t>
  </si>
  <si>
    <t>1821/2</t>
  </si>
  <si>
    <t>201453</t>
  </si>
  <si>
    <t>AGRISERA</t>
  </si>
  <si>
    <t>20160978</t>
  </si>
  <si>
    <t>4200128229</t>
  </si>
  <si>
    <t>201339</t>
  </si>
  <si>
    <t>OXFORD UNIVERSITY PRESS</t>
  </si>
  <si>
    <t>000081035433</t>
  </si>
  <si>
    <t>201232</t>
  </si>
  <si>
    <t>THE EUROPEAN STUDY CHOICE PLATFORM</t>
  </si>
  <si>
    <t>8864</t>
  </si>
  <si>
    <t>201210</t>
  </si>
  <si>
    <t>IRSTEA</t>
  </si>
  <si>
    <t>F0007000070</t>
  </si>
  <si>
    <t>201138</t>
  </si>
  <si>
    <t>HUNGARIAN CHEMICAL SOCIETY</t>
  </si>
  <si>
    <t>HC2016/00545</t>
  </si>
  <si>
    <t>201102</t>
  </si>
  <si>
    <t>UNIVERSITY OF AMSTERDAM</t>
  </si>
  <si>
    <t>2016-66520-001289</t>
  </si>
  <si>
    <t>2016-66520-001279</t>
  </si>
  <si>
    <t>201037</t>
  </si>
  <si>
    <t>UNIVERSITA PER STRANIERI DI PERUGIA</t>
  </si>
  <si>
    <t>317</t>
  </si>
  <si>
    <t>26530000135000</t>
  </si>
  <si>
    <t>INFR089230</t>
  </si>
  <si>
    <t>4200126796</t>
  </si>
  <si>
    <t>INFR089229</t>
  </si>
  <si>
    <t>4200126514</t>
  </si>
  <si>
    <t>200851</t>
  </si>
  <si>
    <t>FABRIZIO SERRA EDITORE</t>
  </si>
  <si>
    <t>3425</t>
  </si>
  <si>
    <t>200831</t>
  </si>
  <si>
    <t>MISTRAS GROUP,S.A.</t>
  </si>
  <si>
    <t>CD201700304</t>
  </si>
  <si>
    <t>4200123828</t>
  </si>
  <si>
    <t>200750</t>
  </si>
  <si>
    <t>CNRS</t>
  </si>
  <si>
    <t>F0702606849/1854/GEOMOD</t>
  </si>
  <si>
    <t>2565GE00189000</t>
  </si>
  <si>
    <t>EFV16277</t>
  </si>
  <si>
    <t>EFV16222</t>
  </si>
  <si>
    <t>EFV14957</t>
  </si>
  <si>
    <t>EFV14956</t>
  </si>
  <si>
    <t>EFV14955</t>
  </si>
  <si>
    <t>EFV14623</t>
  </si>
  <si>
    <t>EFV14322</t>
  </si>
  <si>
    <t>EAV01556</t>
  </si>
  <si>
    <t>200656</t>
  </si>
  <si>
    <t>BELLES LETTRES,DIFFUSION-DISTRIBUT</t>
  </si>
  <si>
    <t>61007390\072001004227/11/2000</t>
  </si>
  <si>
    <t>200639</t>
  </si>
  <si>
    <t>EURISO TOP</t>
  </si>
  <si>
    <t>FVE0616-359</t>
  </si>
  <si>
    <t>4200128070</t>
  </si>
  <si>
    <t>FVE0616-358</t>
  </si>
  <si>
    <t>4200128068</t>
  </si>
  <si>
    <t>FVE0616-357</t>
  </si>
  <si>
    <t>4200128067</t>
  </si>
  <si>
    <t>FVE0616-342</t>
  </si>
  <si>
    <t>4200127966</t>
  </si>
  <si>
    <t>200636</t>
  </si>
  <si>
    <t>STREM CHEMICALS INC.</t>
  </si>
  <si>
    <t>403699</t>
  </si>
  <si>
    <t>4200128361</t>
  </si>
  <si>
    <t>16062935</t>
  </si>
  <si>
    <t>4100007194</t>
  </si>
  <si>
    <t>16061993</t>
  </si>
  <si>
    <t>4200127853</t>
  </si>
  <si>
    <t>16061991</t>
  </si>
  <si>
    <t>16061354</t>
  </si>
  <si>
    <t>4200126863</t>
  </si>
  <si>
    <t>16061351</t>
  </si>
  <si>
    <t>16060691</t>
  </si>
  <si>
    <t>4200120687</t>
  </si>
  <si>
    <t>16060029</t>
  </si>
  <si>
    <t>4200126866</t>
  </si>
  <si>
    <t>16060028</t>
  </si>
  <si>
    <t>4200126880</t>
  </si>
  <si>
    <t>16060025</t>
  </si>
  <si>
    <t>200566</t>
  </si>
  <si>
    <t>ELSEVIER</t>
  </si>
  <si>
    <t>W1336018</t>
  </si>
  <si>
    <t>SG164924</t>
  </si>
  <si>
    <t>2655EC02010001</t>
  </si>
  <si>
    <t>1671283-BAR003</t>
  </si>
  <si>
    <t>4200128738</t>
  </si>
  <si>
    <t>1670690-BAR003</t>
  </si>
  <si>
    <t>4200128972</t>
  </si>
  <si>
    <t>1669560-BAR003</t>
  </si>
  <si>
    <t>200407</t>
  </si>
  <si>
    <t>FINE SCIENCE TOOLS GMBH FST-FINE SC</t>
  </si>
  <si>
    <t>2016-0004035</t>
  </si>
  <si>
    <t>4200126060</t>
  </si>
  <si>
    <t>2016-107337</t>
  </si>
  <si>
    <t>4200128006</t>
  </si>
  <si>
    <t>2016-107316</t>
  </si>
  <si>
    <t>2016-107069</t>
  </si>
  <si>
    <t>4200127703</t>
  </si>
  <si>
    <t>2016-106927</t>
  </si>
  <si>
    <t>4200127135</t>
  </si>
  <si>
    <t>2016-106926</t>
  </si>
  <si>
    <t>4200127443</t>
  </si>
  <si>
    <t>2016-106603</t>
  </si>
  <si>
    <t>4200126647</t>
  </si>
  <si>
    <t>200310</t>
  </si>
  <si>
    <t>BETA ANALYTIC LIMITED</t>
  </si>
  <si>
    <t>20160627007</t>
  </si>
  <si>
    <t>200309</t>
  </si>
  <si>
    <t>CAMBRIDGE UNIVERSITY</t>
  </si>
  <si>
    <t>CAM204011-150127964</t>
  </si>
  <si>
    <t>200275</t>
  </si>
  <si>
    <t>IRIS BIOTECH GMBH</t>
  </si>
  <si>
    <t>40494</t>
  </si>
  <si>
    <t>4200128251</t>
  </si>
  <si>
    <t>40397</t>
  </si>
  <si>
    <t>4200126972</t>
  </si>
  <si>
    <t>200243</t>
  </si>
  <si>
    <t>MACMILLAN NATURE PUBLISHING GROUP</t>
  </si>
  <si>
    <t>206363OI</t>
  </si>
  <si>
    <t>2565BI01976000</t>
  </si>
  <si>
    <t>200240</t>
  </si>
  <si>
    <t>SANTA CRUZ BIOTECHNOLOGY INC. SANTA</t>
  </si>
  <si>
    <t>91441681</t>
  </si>
  <si>
    <t>4200127673</t>
  </si>
  <si>
    <t>91430363</t>
  </si>
  <si>
    <t>4200127870</t>
  </si>
  <si>
    <t>91426623</t>
  </si>
  <si>
    <t>4200127695</t>
  </si>
  <si>
    <t>200230</t>
  </si>
  <si>
    <t>OERLIKON LEYBOLD VACUUM GMBH OERLIK</t>
  </si>
  <si>
    <t>95097056</t>
  </si>
  <si>
    <t>4200124672</t>
  </si>
  <si>
    <t>90448681</t>
  </si>
  <si>
    <t>4200125962</t>
  </si>
  <si>
    <t>200120</t>
  </si>
  <si>
    <t>FIZ KARLSRUHE</t>
  </si>
  <si>
    <t>8340052656</t>
  </si>
  <si>
    <t>4200098982</t>
  </si>
  <si>
    <t>200074</t>
  </si>
  <si>
    <t>UNIVERSITY OF JYVÄSKYLÄ</t>
  </si>
  <si>
    <t>9210097545</t>
  </si>
  <si>
    <t>9210097202</t>
  </si>
  <si>
    <t>200021</t>
  </si>
  <si>
    <t>RIJKSUNIVERSITEIT GRONINGEN</t>
  </si>
  <si>
    <t>16000289</t>
  </si>
  <si>
    <t>109539</t>
  </si>
  <si>
    <t>FUNDACIO PHOTOGRAPHIC SOCIAL VISION</t>
  </si>
  <si>
    <t>G62573563</t>
  </si>
  <si>
    <t>03-16</t>
  </si>
  <si>
    <t>109533</t>
  </si>
  <si>
    <t>SOBRARBE S A MORILLO DE TOU</t>
  </si>
  <si>
    <t>A50150499</t>
  </si>
  <si>
    <t>N16-595DEL16/06/2016</t>
  </si>
  <si>
    <t>16-594</t>
  </si>
  <si>
    <t>109531</t>
  </si>
  <si>
    <t>EVENTOS &amp; CAT OLIMPICO SEVILLA SL</t>
  </si>
  <si>
    <t>B91888909</t>
  </si>
  <si>
    <t>023</t>
  </si>
  <si>
    <t>109529</t>
  </si>
  <si>
    <t>ASSISTÈNCIA I GESTIÓ INTREGAL FUNDA</t>
  </si>
  <si>
    <t>G60729084</t>
  </si>
  <si>
    <t>A/3066</t>
  </si>
  <si>
    <t>109527</t>
  </si>
  <si>
    <t>PILAR BORRAS SL PROXIM</t>
  </si>
  <si>
    <t>B43633221</t>
  </si>
  <si>
    <t>109525</t>
  </si>
  <si>
    <t>PSD IMMO SLU</t>
  </si>
  <si>
    <t>B62180898</t>
  </si>
  <si>
    <t>0003/16</t>
  </si>
  <si>
    <t>109515</t>
  </si>
  <si>
    <t>RIBAGORZANA DE HOSTELERIA Y SERV SL</t>
  </si>
  <si>
    <t>B22167282</t>
  </si>
  <si>
    <t>15.048</t>
  </si>
  <si>
    <t>109508</t>
  </si>
  <si>
    <t>ACCIO CULTURAL DEL PAIS VALENCIA</t>
  </si>
  <si>
    <t>G46164026</t>
  </si>
  <si>
    <t>000107</t>
  </si>
  <si>
    <t>109505</t>
  </si>
  <si>
    <t>LA CAMPANA SL</t>
  </si>
  <si>
    <t>B43110063</t>
  </si>
  <si>
    <t>1600029</t>
  </si>
  <si>
    <t>109501</t>
  </si>
  <si>
    <t>ACCIONA INMOBILIARI SLU</t>
  </si>
  <si>
    <t>B84364579</t>
  </si>
  <si>
    <t>AL.1606.00654</t>
  </si>
  <si>
    <t>AL.1606.00653</t>
  </si>
  <si>
    <t>109499</t>
  </si>
  <si>
    <t>CYTOSA</t>
  </si>
  <si>
    <t>A08147076</t>
  </si>
  <si>
    <t>51906</t>
  </si>
  <si>
    <t>51850</t>
  </si>
  <si>
    <t>109485</t>
  </si>
  <si>
    <t>CLUB ESPORTIU LAIETA</t>
  </si>
  <si>
    <t>V08496358</t>
  </si>
  <si>
    <t>16B00031</t>
  </si>
  <si>
    <t>109459</t>
  </si>
  <si>
    <t>SERVICEVISION BIS SLU</t>
  </si>
  <si>
    <t>B62075866</t>
  </si>
  <si>
    <t>161265</t>
  </si>
  <si>
    <t>161211</t>
  </si>
  <si>
    <t>109458</t>
  </si>
  <si>
    <t>TALLERES DE ESCRITURA CREATIVA SL C</t>
  </si>
  <si>
    <t>B82709635</t>
  </si>
  <si>
    <t>133/2016</t>
  </si>
  <si>
    <t>131/2016</t>
  </si>
  <si>
    <t>130/2016</t>
  </si>
  <si>
    <t>109246</t>
  </si>
  <si>
    <t>TRAINING SITE, SL</t>
  </si>
  <si>
    <t>B64740095</t>
  </si>
  <si>
    <t>1682</t>
  </si>
  <si>
    <t>4200121790</t>
  </si>
  <si>
    <t>Z16000618</t>
  </si>
  <si>
    <t>109205</t>
  </si>
  <si>
    <t>SOLUCIONS FF I CREATIVITAT SL</t>
  </si>
  <si>
    <t>B66671496</t>
  </si>
  <si>
    <t>16222</t>
  </si>
  <si>
    <t>109173</t>
  </si>
  <si>
    <t>FUNDACION NUEVA CULTURA DEL AGUA</t>
  </si>
  <si>
    <t>G50902006</t>
  </si>
  <si>
    <t>012/16</t>
  </si>
  <si>
    <t>109145</t>
  </si>
  <si>
    <t>LES BRASES TU HOTEL EN EL PIRINEO</t>
  </si>
  <si>
    <t>A25376609</t>
  </si>
  <si>
    <t>1287</t>
  </si>
  <si>
    <t>1286</t>
  </si>
  <si>
    <t>1280</t>
  </si>
  <si>
    <t>1279</t>
  </si>
  <si>
    <t>109055</t>
  </si>
  <si>
    <t>DIANTECH SOLUTIONS SL CRUMA</t>
  </si>
  <si>
    <t>B64640048</t>
  </si>
  <si>
    <t>1600299</t>
  </si>
  <si>
    <t>4200125579</t>
  </si>
  <si>
    <t>108893</t>
  </si>
  <si>
    <t>BARNAVILARENT A CAR, S.L.</t>
  </si>
  <si>
    <t>B66018813</t>
  </si>
  <si>
    <t>0100000448</t>
  </si>
  <si>
    <t>0100000447</t>
  </si>
  <si>
    <t>0100000434</t>
  </si>
  <si>
    <t>108891</t>
  </si>
  <si>
    <t>ENCAMPUS RESIDENCIAS DE ESTUDIANTES</t>
  </si>
  <si>
    <t>A86564408</t>
  </si>
  <si>
    <t>480/2016ER51</t>
  </si>
  <si>
    <t>2016JR55/638</t>
  </si>
  <si>
    <t>4200125533</t>
  </si>
  <si>
    <t>2016JR55/629</t>
  </si>
  <si>
    <t>4200126155</t>
  </si>
  <si>
    <t>2016JR55/459</t>
  </si>
  <si>
    <t>2016JR55/458</t>
  </si>
  <si>
    <t>2016JR55/434</t>
  </si>
  <si>
    <t>108875</t>
  </si>
  <si>
    <t>PEREZ TIRADO ABOGADOS SLP</t>
  </si>
  <si>
    <t>B60714946</t>
  </si>
  <si>
    <t>FO-2016/15</t>
  </si>
  <si>
    <t>F00730/16</t>
  </si>
  <si>
    <t>108684</t>
  </si>
  <si>
    <t>DIMENSION DATA ESPAÑA, SLU</t>
  </si>
  <si>
    <t>B62174842</t>
  </si>
  <si>
    <t>9300010122</t>
  </si>
  <si>
    <t>4200125309</t>
  </si>
  <si>
    <t>9300009965</t>
  </si>
  <si>
    <t>4200124640</t>
  </si>
  <si>
    <t>108667</t>
  </si>
  <si>
    <t>SERVICIOS DE CONTROL E INSPECCION S</t>
  </si>
  <si>
    <t>A78024668</t>
  </si>
  <si>
    <t>160401162</t>
  </si>
  <si>
    <t>4200120349</t>
  </si>
  <si>
    <t>160401053</t>
  </si>
  <si>
    <t>108648</t>
  </si>
  <si>
    <t>PUBLIPRINTERS GLOBAL SL</t>
  </si>
  <si>
    <t>B23739493</t>
  </si>
  <si>
    <t>3924</t>
  </si>
  <si>
    <t>16/16.025</t>
  </si>
  <si>
    <t>4200127625</t>
  </si>
  <si>
    <t>16/16.024</t>
  </si>
  <si>
    <t>4200127616</t>
  </si>
  <si>
    <t>16/16.023</t>
  </si>
  <si>
    <t>4200128196</t>
  </si>
  <si>
    <t>16/16.022</t>
  </si>
  <si>
    <t>4200128189</t>
  </si>
  <si>
    <t>108484</t>
  </si>
  <si>
    <t>INDIVIOR EU LTD</t>
  </si>
  <si>
    <t>N82644941</t>
  </si>
  <si>
    <t>RBF1604915</t>
  </si>
  <si>
    <t>4200124923</t>
  </si>
  <si>
    <t>108459</t>
  </si>
  <si>
    <t>HOPROMUCA HOTEL DEL PORT</t>
  </si>
  <si>
    <t>B63661698</t>
  </si>
  <si>
    <t>601/2016</t>
  </si>
  <si>
    <t>108455</t>
  </si>
  <si>
    <t>COMPLEXITAT.CAT XARXA CATALANA ESTU</t>
  </si>
  <si>
    <t>G66417882</t>
  </si>
  <si>
    <t>15/2016</t>
  </si>
  <si>
    <t>AEU-INV-ES-2016-12037642</t>
  </si>
  <si>
    <t>AEU-INV-ES-2016-11656650</t>
  </si>
  <si>
    <t>108356</t>
  </si>
  <si>
    <t>TECNICA DE TRANSPORTES INTER. S.A.U</t>
  </si>
  <si>
    <t>A46335816</t>
  </si>
  <si>
    <t>FV16-0126</t>
  </si>
  <si>
    <t>108346</t>
  </si>
  <si>
    <t>MOZART ART SL</t>
  </si>
  <si>
    <t>B60435351</t>
  </si>
  <si>
    <t>A2160709</t>
  </si>
  <si>
    <t>108268</t>
  </si>
  <si>
    <t>FORMACIONES INTERCULTURALES ESPACIO</t>
  </si>
  <si>
    <t>B64222813</t>
  </si>
  <si>
    <t>F-11257</t>
  </si>
  <si>
    <t>108157</t>
  </si>
  <si>
    <t>STRUERS</t>
  </si>
  <si>
    <t>W0010058F</t>
  </si>
  <si>
    <t>AR2/62002336</t>
  </si>
  <si>
    <t>4200127377</t>
  </si>
  <si>
    <t>108098</t>
  </si>
  <si>
    <t>SCHIBSTED CLASSIFIED MEDIA SPAIN SL</t>
  </si>
  <si>
    <t>B83411652</t>
  </si>
  <si>
    <t>F000507645</t>
  </si>
  <si>
    <t>9100017834</t>
  </si>
  <si>
    <t>9100017683</t>
  </si>
  <si>
    <t>4200126144</t>
  </si>
  <si>
    <t>9100017589</t>
  </si>
  <si>
    <t>4200124972</t>
  </si>
  <si>
    <t>107663</t>
  </si>
  <si>
    <t>PORTICO LIBRERIAS SL</t>
  </si>
  <si>
    <t>B50091636</t>
  </si>
  <si>
    <t>21602669</t>
  </si>
  <si>
    <t>21602668</t>
  </si>
  <si>
    <t>21602667</t>
  </si>
  <si>
    <t>21602666</t>
  </si>
  <si>
    <t>21602665</t>
  </si>
  <si>
    <t>21602493</t>
  </si>
  <si>
    <t>2516GH00097000</t>
  </si>
  <si>
    <t>21602492</t>
  </si>
  <si>
    <t>21602491</t>
  </si>
  <si>
    <t>21602490</t>
  </si>
  <si>
    <t>21602489</t>
  </si>
  <si>
    <t>21602488</t>
  </si>
  <si>
    <t>107629</t>
  </si>
  <si>
    <t>LERAC BARBAD CONSULTING PERSONAL I</t>
  </si>
  <si>
    <t>B65800724</t>
  </si>
  <si>
    <t>18/2016</t>
  </si>
  <si>
    <t>107620</t>
  </si>
  <si>
    <t>CENIC CONSULTING SL</t>
  </si>
  <si>
    <t>B65884074</t>
  </si>
  <si>
    <t>399/16</t>
  </si>
  <si>
    <t>15010255</t>
  </si>
  <si>
    <t>4200127843</t>
  </si>
  <si>
    <t>15010213</t>
  </si>
  <si>
    <t>4200128946</t>
  </si>
  <si>
    <t>15010205</t>
  </si>
  <si>
    <t>4200128421</t>
  </si>
  <si>
    <t>15010203</t>
  </si>
  <si>
    <t>4200128838</t>
  </si>
  <si>
    <t>2565BI01974000</t>
  </si>
  <si>
    <t>15010202</t>
  </si>
  <si>
    <t>4200128708</t>
  </si>
  <si>
    <t>15010196</t>
  </si>
  <si>
    <t>4100007213</t>
  </si>
  <si>
    <t>15010160</t>
  </si>
  <si>
    <t>4200121955</t>
  </si>
  <si>
    <t>15010159</t>
  </si>
  <si>
    <t>4200125352</t>
  </si>
  <si>
    <t>15010154</t>
  </si>
  <si>
    <t>2595FA00247004</t>
  </si>
  <si>
    <t>15010151</t>
  </si>
  <si>
    <t>15010150</t>
  </si>
  <si>
    <t>15010132</t>
  </si>
  <si>
    <t>4200128636</t>
  </si>
  <si>
    <t>15010095</t>
  </si>
  <si>
    <t>4200128353</t>
  </si>
  <si>
    <t>15009693</t>
  </si>
  <si>
    <t>4200126807</t>
  </si>
  <si>
    <t>15009657</t>
  </si>
  <si>
    <t>107384</t>
  </si>
  <si>
    <t>HERPROS CORIER SL MRW</t>
  </si>
  <si>
    <t>B60761814</t>
  </si>
  <si>
    <t>B00026424</t>
  </si>
  <si>
    <t>107097</t>
  </si>
  <si>
    <t>FUND INSTITUT JOSEP CARRERAS</t>
  </si>
  <si>
    <t>G65454308</t>
  </si>
  <si>
    <t>201610054</t>
  </si>
  <si>
    <t>106886</t>
  </si>
  <si>
    <t>COMSA INS Y SIS INDUS SLU</t>
  </si>
  <si>
    <t>B64381072</t>
  </si>
  <si>
    <t>93000509</t>
  </si>
  <si>
    <t>106516</t>
  </si>
  <si>
    <t>EURODELCA, SA</t>
  </si>
  <si>
    <t>A60790441</t>
  </si>
  <si>
    <t>163.361</t>
  </si>
  <si>
    <t>4200127300</t>
  </si>
  <si>
    <t>163.296</t>
  </si>
  <si>
    <t>4200127549</t>
  </si>
  <si>
    <t>106441</t>
  </si>
  <si>
    <t>ADITIO CONSULTORES SL</t>
  </si>
  <si>
    <t>B62683503</t>
  </si>
  <si>
    <t>FV160114</t>
  </si>
  <si>
    <t>106426</t>
  </si>
  <si>
    <t>ALFAMBRA COPISTERIA</t>
  </si>
  <si>
    <t>B65731424</t>
  </si>
  <si>
    <t>1271</t>
  </si>
  <si>
    <t>4200127762</t>
  </si>
  <si>
    <t>1266</t>
  </si>
  <si>
    <t>4200129102</t>
  </si>
  <si>
    <t>1254</t>
  </si>
  <si>
    <t>4100007224</t>
  </si>
  <si>
    <t>1250</t>
  </si>
  <si>
    <t>4200128650</t>
  </si>
  <si>
    <t>1226</t>
  </si>
  <si>
    <t>4200128715</t>
  </si>
  <si>
    <t>1217</t>
  </si>
  <si>
    <t>1186</t>
  </si>
  <si>
    <t>106283</t>
  </si>
  <si>
    <t>BUFETE JURIDICO CONESA  ASOCIADOS</t>
  </si>
  <si>
    <t>B62246400</t>
  </si>
  <si>
    <t>F00615/16</t>
  </si>
  <si>
    <t>106185</t>
  </si>
  <si>
    <t>RESVILLE BARCELONA S.L. RESTAURANT</t>
  </si>
  <si>
    <t>B66004102</t>
  </si>
  <si>
    <t>R09F/462</t>
  </si>
  <si>
    <t>106057</t>
  </si>
  <si>
    <t>IRIDA IBERICA SL</t>
  </si>
  <si>
    <t>B86015872</t>
  </si>
  <si>
    <t>A/354</t>
  </si>
  <si>
    <t>4200126867</t>
  </si>
  <si>
    <t>1606001607</t>
  </si>
  <si>
    <t>1606001606</t>
  </si>
  <si>
    <t>1606001605</t>
  </si>
  <si>
    <t>1606001604</t>
  </si>
  <si>
    <t>1606001603</t>
  </si>
  <si>
    <t>OO096634391C</t>
  </si>
  <si>
    <t>00428-630118C</t>
  </si>
  <si>
    <t>00428-630117C</t>
  </si>
  <si>
    <t>00428-630116C</t>
  </si>
  <si>
    <t>00096-635036C</t>
  </si>
  <si>
    <t>00096-635035C</t>
  </si>
  <si>
    <t>00096-635032C</t>
  </si>
  <si>
    <t>00096-634389C.</t>
  </si>
  <si>
    <t>00096-634388C</t>
  </si>
  <si>
    <t>00096-634387C</t>
  </si>
  <si>
    <t>2016MR14/2881</t>
  </si>
  <si>
    <t>2514FO00082000</t>
  </si>
  <si>
    <t>2016ER15/2268</t>
  </si>
  <si>
    <t>2016ER15/2078</t>
  </si>
  <si>
    <t>4200127452</t>
  </si>
  <si>
    <t>26530000133000</t>
  </si>
  <si>
    <t>2016ER15/1973</t>
  </si>
  <si>
    <t>4200126428</t>
  </si>
  <si>
    <t>2016CR08/398</t>
  </si>
  <si>
    <t>4200120151</t>
  </si>
  <si>
    <t>105937</t>
  </si>
  <si>
    <t>MECANICA CIENTIFICA SA</t>
  </si>
  <si>
    <t>A28327625</t>
  </si>
  <si>
    <t>0343</t>
  </si>
  <si>
    <t>4200128458</t>
  </si>
  <si>
    <t>2575QU02070000</t>
  </si>
  <si>
    <t>105919</t>
  </si>
  <si>
    <t>FUNDACIÓ HISTÒRIA DEL DISSENY</t>
  </si>
  <si>
    <t>G64433451</t>
  </si>
  <si>
    <t>006/16</t>
  </si>
  <si>
    <t>8501040862</t>
  </si>
  <si>
    <t>105692</t>
  </si>
  <si>
    <t>Eco-Shredder</t>
  </si>
  <si>
    <t>B43790559</t>
  </si>
  <si>
    <t>FV16-4199</t>
  </si>
  <si>
    <t>2535DR00124000</t>
  </si>
  <si>
    <t>105681</t>
  </si>
  <si>
    <t>ASSOCIACIÓ ESPANYOLA DE DIRECTIUS (</t>
  </si>
  <si>
    <t>G61061503</t>
  </si>
  <si>
    <t>F0383/16</t>
  </si>
  <si>
    <t>105656</t>
  </si>
  <si>
    <t>EXTERION MEDIA SPAIN SA abans CBS O</t>
  </si>
  <si>
    <t>A79816690</t>
  </si>
  <si>
    <t>FV16/06124</t>
  </si>
  <si>
    <t>4200127836</t>
  </si>
  <si>
    <t>A-97</t>
  </si>
  <si>
    <t>4200129138</t>
  </si>
  <si>
    <t>A-79</t>
  </si>
  <si>
    <t>4200127023</t>
  </si>
  <si>
    <t>105614</t>
  </si>
  <si>
    <t>APLICACIONES TECNOLOGICAS, S.A</t>
  </si>
  <si>
    <t>A46309688</t>
  </si>
  <si>
    <t>M155773</t>
  </si>
  <si>
    <t>4200122623</t>
  </si>
  <si>
    <t>105511</t>
  </si>
  <si>
    <t>INSTALACIONES Y MONTAJES ESYMA</t>
  </si>
  <si>
    <t>B60101136</t>
  </si>
  <si>
    <t>2016/453</t>
  </si>
  <si>
    <t>4200126253</t>
  </si>
  <si>
    <t>2016/450</t>
  </si>
  <si>
    <t>4200123167</t>
  </si>
  <si>
    <t>2016/449</t>
  </si>
  <si>
    <t>4200128771</t>
  </si>
  <si>
    <t>2016/448</t>
  </si>
  <si>
    <t>4200127486</t>
  </si>
  <si>
    <t>2016/447</t>
  </si>
  <si>
    <t>4200124190</t>
  </si>
  <si>
    <t>2016/446</t>
  </si>
  <si>
    <t>4200121681</t>
  </si>
  <si>
    <t>2016/445</t>
  </si>
  <si>
    <t>4200114782</t>
  </si>
  <si>
    <t>105422</t>
  </si>
  <si>
    <t>ATECHBCN SL</t>
  </si>
  <si>
    <t>B65699928</t>
  </si>
  <si>
    <t>20160442</t>
  </si>
  <si>
    <t>105362</t>
  </si>
  <si>
    <t>ACCIONA FACILITY SERVICES S.A.</t>
  </si>
  <si>
    <t>A08175994</t>
  </si>
  <si>
    <t>1618536</t>
  </si>
  <si>
    <t>105220</t>
  </si>
  <si>
    <t>NOCION GRAFICA, SL</t>
  </si>
  <si>
    <t>B61287553</t>
  </si>
  <si>
    <t>16/152</t>
  </si>
  <si>
    <t>4200127092</t>
  </si>
  <si>
    <t>105201</t>
  </si>
  <si>
    <t>KULTUR LOGISTIC SL</t>
  </si>
  <si>
    <t>B64149610</t>
  </si>
  <si>
    <t>06/16</t>
  </si>
  <si>
    <t>105138</t>
  </si>
  <si>
    <t>SOCIETAT CATALANA NEUROPSICOLOGIA</t>
  </si>
  <si>
    <t>G59583872</t>
  </si>
  <si>
    <t>2016/8</t>
  </si>
  <si>
    <t>104940</t>
  </si>
  <si>
    <t>ASOCIACION NACIONAL DE QUÍMICOS</t>
  </si>
  <si>
    <t>G28246072</t>
  </si>
  <si>
    <t>CEI-1004</t>
  </si>
  <si>
    <t>104929</t>
  </si>
  <si>
    <t>MEDIAACTIVE SERVICIOS INFORMATICOS</t>
  </si>
  <si>
    <t>B61995270</t>
  </si>
  <si>
    <t>A/468</t>
  </si>
  <si>
    <t>00112</t>
  </si>
  <si>
    <t>7015</t>
  </si>
  <si>
    <t>7014</t>
  </si>
  <si>
    <t>7008</t>
  </si>
  <si>
    <t>7007</t>
  </si>
  <si>
    <t>7006</t>
  </si>
  <si>
    <t>FACDYN/150</t>
  </si>
  <si>
    <t>4200128140</t>
  </si>
  <si>
    <t>FACDYN/149</t>
  </si>
  <si>
    <t>4200128039</t>
  </si>
  <si>
    <t>FACDYN/148</t>
  </si>
  <si>
    <t>4200128147</t>
  </si>
  <si>
    <t>65/2016</t>
  </si>
  <si>
    <t>64/2016</t>
  </si>
  <si>
    <t>160585</t>
  </si>
  <si>
    <t>4200124953</t>
  </si>
  <si>
    <t>160577</t>
  </si>
  <si>
    <t>160576</t>
  </si>
  <si>
    <t>4200125763</t>
  </si>
  <si>
    <t>160570</t>
  </si>
  <si>
    <t>4200126957</t>
  </si>
  <si>
    <t>160569</t>
  </si>
  <si>
    <t>4200126795</t>
  </si>
  <si>
    <t>104654</t>
  </si>
  <si>
    <t>MEETINGS &amp; EVENTS SPAIN SLU</t>
  </si>
  <si>
    <t>B57723462</t>
  </si>
  <si>
    <t>2-2015/719</t>
  </si>
  <si>
    <t>2596FA01675000</t>
  </si>
  <si>
    <t>16F/289</t>
  </si>
  <si>
    <t>104478</t>
  </si>
  <si>
    <t>EN TU LINEA 2007, S.L</t>
  </si>
  <si>
    <t>B64620354</t>
  </si>
  <si>
    <t>1000003</t>
  </si>
  <si>
    <t>8582</t>
  </si>
  <si>
    <t>103894</t>
  </si>
  <si>
    <t>PEBATEX S.L.</t>
  </si>
  <si>
    <t>B61831533</t>
  </si>
  <si>
    <t>770</t>
  </si>
  <si>
    <t>745</t>
  </si>
  <si>
    <t>741</t>
  </si>
  <si>
    <t>4200126296</t>
  </si>
  <si>
    <t>103826</t>
  </si>
  <si>
    <t>AGRICOLA VILASSAR DE MAR, SCCL</t>
  </si>
  <si>
    <t>F58698341</t>
  </si>
  <si>
    <t>1610571</t>
  </si>
  <si>
    <t>103662</t>
  </si>
  <si>
    <t>APPLE RETAIL SPAIN S.L APPLE STORE,</t>
  </si>
  <si>
    <t>B65130643</t>
  </si>
  <si>
    <t>4548813885</t>
  </si>
  <si>
    <t>4200127740</t>
  </si>
  <si>
    <t>2525FL01946000</t>
  </si>
  <si>
    <t>4548810847</t>
  </si>
  <si>
    <t>100B0001833000</t>
  </si>
  <si>
    <t>103638</t>
  </si>
  <si>
    <t>REAL CLUB DE POLO DE BARCELONA</t>
  </si>
  <si>
    <t>G08476038</t>
  </si>
  <si>
    <t>C14716</t>
  </si>
  <si>
    <t>25660001680000</t>
  </si>
  <si>
    <t>103567</t>
  </si>
  <si>
    <t>ACCOR HOTELES ESPAÑA HOTELES IBIS</t>
  </si>
  <si>
    <t>A08371346</t>
  </si>
  <si>
    <t>6350/124596</t>
  </si>
  <si>
    <t>6350/124368</t>
  </si>
  <si>
    <t>103547</t>
  </si>
  <si>
    <t>ELSEVIER LTD TWELFTH TETRAHEDRON SY</t>
  </si>
  <si>
    <t>N0063646D</t>
  </si>
  <si>
    <t>G2539244</t>
  </si>
  <si>
    <t>C201600000207778</t>
  </si>
  <si>
    <t>C201600000206928</t>
  </si>
  <si>
    <t>C201600000204470</t>
  </si>
  <si>
    <t>103272</t>
  </si>
  <si>
    <t>DINAHOSTING SL</t>
  </si>
  <si>
    <t>B15805419</t>
  </si>
  <si>
    <t>B/1321887</t>
  </si>
  <si>
    <t>103263</t>
  </si>
  <si>
    <t>IBERIA, LINEAS AEREAS ESPAÑA, S.A.</t>
  </si>
  <si>
    <t>A85850394</t>
  </si>
  <si>
    <t>075-2364379083</t>
  </si>
  <si>
    <t>103223</t>
  </si>
  <si>
    <t>MESSER IBERICA DE GASES SA</t>
  </si>
  <si>
    <t>A08255317</t>
  </si>
  <si>
    <t>6560452122</t>
  </si>
  <si>
    <t>6560451950</t>
  </si>
  <si>
    <t>6560451834</t>
  </si>
  <si>
    <t>6560451715</t>
  </si>
  <si>
    <t>6560450942</t>
  </si>
  <si>
    <t>3157039</t>
  </si>
  <si>
    <t>3157028</t>
  </si>
  <si>
    <t>3157027</t>
  </si>
  <si>
    <t>3157026</t>
  </si>
  <si>
    <t>3153224</t>
  </si>
  <si>
    <t>3150065</t>
  </si>
  <si>
    <t>3147922</t>
  </si>
  <si>
    <t>3147920</t>
  </si>
  <si>
    <t>3147919</t>
  </si>
  <si>
    <t>3147918</t>
  </si>
  <si>
    <t>3147917</t>
  </si>
  <si>
    <t>3147916</t>
  </si>
  <si>
    <t>3146642</t>
  </si>
  <si>
    <t>3139922</t>
  </si>
  <si>
    <t>3139719</t>
  </si>
  <si>
    <t>3139554</t>
  </si>
  <si>
    <t>4200126517</t>
  </si>
  <si>
    <t>3139506</t>
  </si>
  <si>
    <t>103213</t>
  </si>
  <si>
    <t>FAGRON IBERICA, SAU</t>
  </si>
  <si>
    <t>A08199499</t>
  </si>
  <si>
    <t>FV-16/16163</t>
  </si>
  <si>
    <t>4200128919</t>
  </si>
  <si>
    <t>FV-16/15811</t>
  </si>
  <si>
    <t>700/21604725</t>
  </si>
  <si>
    <t>4100007186</t>
  </si>
  <si>
    <t>700/21604136</t>
  </si>
  <si>
    <t>4200125824</t>
  </si>
  <si>
    <t>16-002464</t>
  </si>
  <si>
    <t>103113</t>
  </si>
  <si>
    <t>AQUALOGY SOLUTIONS SA</t>
  </si>
  <si>
    <t>A08018954</t>
  </si>
  <si>
    <t>NÚM.M2161690827</t>
  </si>
  <si>
    <t>461350798</t>
  </si>
  <si>
    <t>A/160397</t>
  </si>
  <si>
    <t>4200126112</t>
  </si>
  <si>
    <t>A/160396</t>
  </si>
  <si>
    <t>5200728739</t>
  </si>
  <si>
    <t>5200725871</t>
  </si>
  <si>
    <t>5200720831</t>
  </si>
  <si>
    <t>5200720816</t>
  </si>
  <si>
    <t>5200717170</t>
  </si>
  <si>
    <t>4200126151</t>
  </si>
  <si>
    <t>5200717169</t>
  </si>
  <si>
    <t>4200125769</t>
  </si>
  <si>
    <t>5200717168</t>
  </si>
  <si>
    <t>4200125084</t>
  </si>
  <si>
    <t>5200717167</t>
  </si>
  <si>
    <t>4200124403</t>
  </si>
  <si>
    <t>5200717163</t>
  </si>
  <si>
    <t>4200126486</t>
  </si>
  <si>
    <t>5200717156</t>
  </si>
  <si>
    <t>4200125279</t>
  </si>
  <si>
    <t>1000429402</t>
  </si>
  <si>
    <t>4200127286</t>
  </si>
  <si>
    <t>102985</t>
  </si>
  <si>
    <t>PROCLINIC SA PROCLINIC SA</t>
  </si>
  <si>
    <t>A08820953</t>
  </si>
  <si>
    <t>0000127048</t>
  </si>
  <si>
    <t>4200128979</t>
  </si>
  <si>
    <t>0000125397</t>
  </si>
  <si>
    <t>4200129074</t>
  </si>
  <si>
    <t>21603703</t>
  </si>
  <si>
    <t>4200126937</t>
  </si>
  <si>
    <t>21603294</t>
  </si>
  <si>
    <t>4200126491</t>
  </si>
  <si>
    <t>102942</t>
  </si>
  <si>
    <t>KELVIN SA</t>
  </si>
  <si>
    <t>A28150134</t>
  </si>
  <si>
    <t>160568</t>
  </si>
  <si>
    <t>4200125550</t>
  </si>
  <si>
    <t>DR56471403</t>
  </si>
  <si>
    <t>21603658</t>
  </si>
  <si>
    <t>4200128533</t>
  </si>
  <si>
    <t>102883</t>
  </si>
  <si>
    <t>LABORATORIS VIDEO SA VIDEOLAB</t>
  </si>
  <si>
    <t>A08978363</t>
  </si>
  <si>
    <t>9915526</t>
  </si>
  <si>
    <t>102874</t>
  </si>
  <si>
    <t>AUTOMATISMOS JORPE S.A. AUTOMATISMO</t>
  </si>
  <si>
    <t>A61777058</t>
  </si>
  <si>
    <t>A/207894</t>
  </si>
  <si>
    <t>4200126932</t>
  </si>
  <si>
    <t>TA/FR16004408</t>
  </si>
  <si>
    <t>4200128790</t>
  </si>
  <si>
    <t>TA/FR16004254</t>
  </si>
  <si>
    <t>4200128764</t>
  </si>
  <si>
    <t>LC/FR16004363</t>
  </si>
  <si>
    <t>LC/FR16004234</t>
  </si>
  <si>
    <t>LC/FR16004169</t>
  </si>
  <si>
    <t>4200128430</t>
  </si>
  <si>
    <t>ID/FR16004200</t>
  </si>
  <si>
    <t>ID/FR16004198</t>
  </si>
  <si>
    <t>0096384387</t>
  </si>
  <si>
    <t>102845</t>
  </si>
  <si>
    <t>WERFEN ESPAÑA SAU</t>
  </si>
  <si>
    <t>A28114742</t>
  </si>
  <si>
    <t>9102901859</t>
  </si>
  <si>
    <t>4100007215</t>
  </si>
  <si>
    <t>9102890363</t>
  </si>
  <si>
    <t>4200123532</t>
  </si>
  <si>
    <t>0001604123</t>
  </si>
  <si>
    <t>4200123741</t>
  </si>
  <si>
    <t>2655EC00145000</t>
  </si>
  <si>
    <t>0001604079</t>
  </si>
  <si>
    <t>4200129020</t>
  </si>
  <si>
    <t>0001603941</t>
  </si>
  <si>
    <t>4200126456</t>
  </si>
  <si>
    <t>0001603836</t>
  </si>
  <si>
    <t>0001603830</t>
  </si>
  <si>
    <t>102805</t>
  </si>
  <si>
    <t>FERRETERIA CONDAL</t>
  </si>
  <si>
    <t>A08638090</t>
  </si>
  <si>
    <t>061354</t>
  </si>
  <si>
    <t>9500031596</t>
  </si>
  <si>
    <t>4200128944</t>
  </si>
  <si>
    <t>9500031383</t>
  </si>
  <si>
    <t>4200129234</t>
  </si>
  <si>
    <t>9500031165</t>
  </si>
  <si>
    <t>4200128870</t>
  </si>
  <si>
    <t>9500031164</t>
  </si>
  <si>
    <t>4200128970</t>
  </si>
  <si>
    <t>9500031162</t>
  </si>
  <si>
    <t>4200128782</t>
  </si>
  <si>
    <t>9500030675</t>
  </si>
  <si>
    <t>9500030456</t>
  </si>
  <si>
    <t>4200128617</t>
  </si>
  <si>
    <t>9500030217</t>
  </si>
  <si>
    <t>4200128378</t>
  </si>
  <si>
    <t>9500030019</t>
  </si>
  <si>
    <t>4200128194</t>
  </si>
  <si>
    <t>9500029055</t>
  </si>
  <si>
    <t>4200126814</t>
  </si>
  <si>
    <t>9500028569</t>
  </si>
  <si>
    <t>4200127569</t>
  </si>
  <si>
    <t>9500028345</t>
  </si>
  <si>
    <t>9500027692</t>
  </si>
  <si>
    <t>4200126977</t>
  </si>
  <si>
    <t>9500026575</t>
  </si>
  <si>
    <t>102770</t>
  </si>
  <si>
    <t>ALLIANCE HEALTHCARE ESPAÑA SA</t>
  </si>
  <si>
    <t>A50004324</t>
  </si>
  <si>
    <t>019376</t>
  </si>
  <si>
    <t>102762</t>
  </si>
  <si>
    <t>TEA EDICIONES SA</t>
  </si>
  <si>
    <t>A28079069</t>
  </si>
  <si>
    <t>B/76781</t>
  </si>
  <si>
    <t>F/1822</t>
  </si>
  <si>
    <t>4200129543</t>
  </si>
  <si>
    <t>F/1821</t>
  </si>
  <si>
    <t>4200129344</t>
  </si>
  <si>
    <t>F/1816</t>
  </si>
  <si>
    <t>4200129328</t>
  </si>
  <si>
    <t>F/1815</t>
  </si>
  <si>
    <t>4200128865</t>
  </si>
  <si>
    <t>F/1813</t>
  </si>
  <si>
    <t>4200129093</t>
  </si>
  <si>
    <t>F/1812</t>
  </si>
  <si>
    <t>4200128676</t>
  </si>
  <si>
    <t>F/1809</t>
  </si>
  <si>
    <t>4200128720</t>
  </si>
  <si>
    <t>F/1783</t>
  </si>
  <si>
    <t>4200128656</t>
  </si>
  <si>
    <t>F/1782</t>
  </si>
  <si>
    <t>4200128643</t>
  </si>
  <si>
    <t>F/1780</t>
  </si>
  <si>
    <t>4200128438</t>
  </si>
  <si>
    <t>F/1775</t>
  </si>
  <si>
    <t>4200126770</t>
  </si>
  <si>
    <t>D/1339</t>
  </si>
  <si>
    <t>D/1332</t>
  </si>
  <si>
    <t>D/1314</t>
  </si>
  <si>
    <t>7787</t>
  </si>
  <si>
    <t>4100007187</t>
  </si>
  <si>
    <t>6963</t>
  </si>
  <si>
    <t>4200125438</t>
  </si>
  <si>
    <t>91/00032869</t>
  </si>
  <si>
    <t>75/03273476</t>
  </si>
  <si>
    <t>75/03273061</t>
  </si>
  <si>
    <t>75/03273059</t>
  </si>
  <si>
    <t>4200092019</t>
  </si>
  <si>
    <t>75/03271330</t>
  </si>
  <si>
    <t>2516GH01674000</t>
  </si>
  <si>
    <t>75/03267484</t>
  </si>
  <si>
    <t>75/03267327</t>
  </si>
  <si>
    <t>75/03250559</t>
  </si>
  <si>
    <t>75/03204244</t>
  </si>
  <si>
    <t>74/00241510</t>
  </si>
  <si>
    <t>600036RI</t>
  </si>
  <si>
    <t>4200124731</t>
  </si>
  <si>
    <t>600005RI</t>
  </si>
  <si>
    <t>4200129217</t>
  </si>
  <si>
    <t>599661RI</t>
  </si>
  <si>
    <t>4200127923</t>
  </si>
  <si>
    <t>598934RI</t>
  </si>
  <si>
    <t>598870RI</t>
  </si>
  <si>
    <t>4200128531</t>
  </si>
  <si>
    <t>598869RI</t>
  </si>
  <si>
    <t>4200128745</t>
  </si>
  <si>
    <t>598509</t>
  </si>
  <si>
    <t>4200128498</t>
  </si>
  <si>
    <t>597890RI</t>
  </si>
  <si>
    <t>4200127884</t>
  </si>
  <si>
    <t>597248RI</t>
  </si>
  <si>
    <t>4200127147</t>
  </si>
  <si>
    <t>597225RI</t>
  </si>
  <si>
    <t>4200127651</t>
  </si>
  <si>
    <t>597183RI</t>
  </si>
  <si>
    <t>4200127760</t>
  </si>
  <si>
    <t>597097RI</t>
  </si>
  <si>
    <t>596954RI</t>
  </si>
  <si>
    <t>596768RI</t>
  </si>
  <si>
    <t>596767RI</t>
  </si>
  <si>
    <t>596449RI</t>
  </si>
  <si>
    <t>596232RI</t>
  </si>
  <si>
    <t>595859</t>
  </si>
  <si>
    <t>1603245</t>
  </si>
  <si>
    <t>4200124327</t>
  </si>
  <si>
    <t>1603243</t>
  </si>
  <si>
    <t>4200125552</t>
  </si>
  <si>
    <t>102692</t>
  </si>
  <si>
    <t>K-TUIN SISTEMAS INFORMATICOS SA K-T</t>
  </si>
  <si>
    <t>A50578772</t>
  </si>
  <si>
    <t>CCOB16A000133</t>
  </si>
  <si>
    <t>4200118858</t>
  </si>
  <si>
    <t>2585MA00237000</t>
  </si>
  <si>
    <t>CCOB16000903</t>
  </si>
  <si>
    <t>4200128411</t>
  </si>
  <si>
    <t>2505BA00073000</t>
  </si>
  <si>
    <t>CCOB16000815</t>
  </si>
  <si>
    <t>4100007091</t>
  </si>
  <si>
    <t>CCOB16000771</t>
  </si>
  <si>
    <t>4200125246</t>
  </si>
  <si>
    <t>CCOB16000767</t>
  </si>
  <si>
    <t>CCOB16000553</t>
  </si>
  <si>
    <t>4200120739</t>
  </si>
  <si>
    <t>102686</t>
  </si>
  <si>
    <t>DIOTRONIC SA DIOTRONIC SA</t>
  </si>
  <si>
    <t>A08338188</t>
  </si>
  <si>
    <t>22977271</t>
  </si>
  <si>
    <t>22935111</t>
  </si>
  <si>
    <t>743861</t>
  </si>
  <si>
    <t>4200118588</t>
  </si>
  <si>
    <t>743859</t>
  </si>
  <si>
    <t>4200126369</t>
  </si>
  <si>
    <t>742067</t>
  </si>
  <si>
    <t>102660</t>
  </si>
  <si>
    <t>CARLO ERBA REAGENTS SDS SA SDS SA</t>
  </si>
  <si>
    <t>A58309006</t>
  </si>
  <si>
    <t>7105003533</t>
  </si>
  <si>
    <t>4100007185</t>
  </si>
  <si>
    <t>7105003532</t>
  </si>
  <si>
    <t>4100007195</t>
  </si>
  <si>
    <t>7105003504</t>
  </si>
  <si>
    <t>7105002533</t>
  </si>
  <si>
    <t>4200114794</t>
  </si>
  <si>
    <t>102656</t>
  </si>
  <si>
    <t>VALENFLOR SA</t>
  </si>
  <si>
    <t>A58794579</t>
  </si>
  <si>
    <t>VV1603727</t>
  </si>
  <si>
    <t>VV1603364</t>
  </si>
  <si>
    <t>102619</t>
  </si>
  <si>
    <t>SEMAE ACQUAJET SL</t>
  </si>
  <si>
    <t>B06304984</t>
  </si>
  <si>
    <t>220660</t>
  </si>
  <si>
    <t>220659</t>
  </si>
  <si>
    <t>FA1602028</t>
  </si>
  <si>
    <t>4200128607</t>
  </si>
  <si>
    <t>FA1601988</t>
  </si>
  <si>
    <t>4200128575</t>
  </si>
  <si>
    <t>FA1601867</t>
  </si>
  <si>
    <t>4200127726</t>
  </si>
  <si>
    <t>FA1601846</t>
  </si>
  <si>
    <t>4200126704</t>
  </si>
  <si>
    <t>FA1601733</t>
  </si>
  <si>
    <t>4200125873</t>
  </si>
  <si>
    <t>FA1601732</t>
  </si>
  <si>
    <t>4200123998</t>
  </si>
  <si>
    <t>102577</t>
  </si>
  <si>
    <t>MAS QUE VIDEO PROFESIONAL SA MAS QU</t>
  </si>
  <si>
    <t>A60573276</t>
  </si>
  <si>
    <t>QF161166</t>
  </si>
  <si>
    <t>4200128409</t>
  </si>
  <si>
    <t>FV161701</t>
  </si>
  <si>
    <t>4200129385</t>
  </si>
  <si>
    <t>FV161455</t>
  </si>
  <si>
    <t>4200120321</t>
  </si>
  <si>
    <t>15167848</t>
  </si>
  <si>
    <t>4200128455</t>
  </si>
  <si>
    <t>15167825</t>
  </si>
  <si>
    <t>4200128243</t>
  </si>
  <si>
    <t>B121564</t>
  </si>
  <si>
    <t>B116483</t>
  </si>
  <si>
    <t>B108428</t>
  </si>
  <si>
    <t>102543</t>
  </si>
  <si>
    <t>LYRECO ESPAÑA SA ANTIC ANTALIS - OF</t>
  </si>
  <si>
    <t>A79206223</t>
  </si>
  <si>
    <t>7830291179</t>
  </si>
  <si>
    <t>4200098631</t>
  </si>
  <si>
    <t>7830289071</t>
  </si>
  <si>
    <t>102536</t>
  </si>
  <si>
    <t>FERNANDEZ RAPADO PRODUCTOS QUÍMICOS</t>
  </si>
  <si>
    <t>A33219486</t>
  </si>
  <si>
    <t>1912/16F</t>
  </si>
  <si>
    <t>4200126776</t>
  </si>
  <si>
    <t>160604</t>
  </si>
  <si>
    <t>4200128193</t>
  </si>
  <si>
    <t>160584</t>
  </si>
  <si>
    <t>4200127342</t>
  </si>
  <si>
    <t>160582</t>
  </si>
  <si>
    <t>4200126701</t>
  </si>
  <si>
    <t>160578</t>
  </si>
  <si>
    <t>4200126931</t>
  </si>
  <si>
    <t>102488</t>
  </si>
  <si>
    <t>AMIDATA SAU RS AMIDATA SAU</t>
  </si>
  <si>
    <t>A78913993</t>
  </si>
  <si>
    <t>60820278</t>
  </si>
  <si>
    <t>4200128691</t>
  </si>
  <si>
    <t>60819473</t>
  </si>
  <si>
    <t>4200128845</t>
  </si>
  <si>
    <t>102476</t>
  </si>
  <si>
    <t>PROQUILAB SA</t>
  </si>
  <si>
    <t>A30609044</t>
  </si>
  <si>
    <t>32016/000253</t>
  </si>
  <si>
    <t>4200120688</t>
  </si>
  <si>
    <t>32016/000249</t>
  </si>
  <si>
    <t>4200120209</t>
  </si>
  <si>
    <t>102471</t>
  </si>
  <si>
    <t>VERBOK 1988 SA</t>
  </si>
  <si>
    <t>A58677170</t>
  </si>
  <si>
    <t>2016002964</t>
  </si>
  <si>
    <t>FV16-010752</t>
  </si>
  <si>
    <t>4100007196</t>
  </si>
  <si>
    <t>FV16-010751</t>
  </si>
  <si>
    <t>4100007206</t>
  </si>
  <si>
    <t>FV16-010750</t>
  </si>
  <si>
    <t>4200126648</t>
  </si>
  <si>
    <t>FV16-010499</t>
  </si>
  <si>
    <t>FS16-001192</t>
  </si>
  <si>
    <t>4100006902</t>
  </si>
  <si>
    <t>102422</t>
  </si>
  <si>
    <t>SARTORIUS SPAIN SA ANTIC MECHATRONI</t>
  </si>
  <si>
    <t>A84956499</t>
  </si>
  <si>
    <t>3500022662</t>
  </si>
  <si>
    <t>102398</t>
  </si>
  <si>
    <t>ALGORISMIA SL ALGORISMIA SL</t>
  </si>
  <si>
    <t>B25397001</t>
  </si>
  <si>
    <t>17/2016</t>
  </si>
  <si>
    <t>FV+290072</t>
  </si>
  <si>
    <t>4200127797</t>
  </si>
  <si>
    <t>FV+290071</t>
  </si>
  <si>
    <t>4200127831</t>
  </si>
  <si>
    <t>FV+290070</t>
  </si>
  <si>
    <t>4200127306</t>
  </si>
  <si>
    <t>FV+290069</t>
  </si>
  <si>
    <t>4200127871</t>
  </si>
  <si>
    <t>FV+290068</t>
  </si>
  <si>
    <t>4200127027</t>
  </si>
  <si>
    <t>FV+289546</t>
  </si>
  <si>
    <t>4200127037</t>
  </si>
  <si>
    <t>FV+289544</t>
  </si>
  <si>
    <t>4200128445</t>
  </si>
  <si>
    <t>FV+289322</t>
  </si>
  <si>
    <t>4200126705</t>
  </si>
  <si>
    <t>FV+289124</t>
  </si>
  <si>
    <t>4200126654</t>
  </si>
  <si>
    <t>FV+288935</t>
  </si>
  <si>
    <t>4200125811</t>
  </si>
  <si>
    <t>FV+288708</t>
  </si>
  <si>
    <t>9140068928</t>
  </si>
  <si>
    <t>4200129005</t>
  </si>
  <si>
    <t>9140068549</t>
  </si>
  <si>
    <t>4200127016</t>
  </si>
  <si>
    <t>9140068544</t>
  </si>
  <si>
    <t>4200125449</t>
  </si>
  <si>
    <t>9140068543</t>
  </si>
  <si>
    <t>4200126966</t>
  </si>
  <si>
    <t>FST16-0031211</t>
  </si>
  <si>
    <t>FST16-0031210</t>
  </si>
  <si>
    <t>FST16-0031209</t>
  </si>
  <si>
    <t>FST16-0031208</t>
  </si>
  <si>
    <t>FST16-0031207</t>
  </si>
  <si>
    <t>FST16-0031206</t>
  </si>
  <si>
    <t>4200086447</t>
  </si>
  <si>
    <t>FST16-0031205</t>
  </si>
  <si>
    <t>FST16-0027609</t>
  </si>
  <si>
    <t>FST16-0019823</t>
  </si>
  <si>
    <t>102324</t>
  </si>
  <si>
    <t>GARZON</t>
  </si>
  <si>
    <t>B26411546</t>
  </si>
  <si>
    <t>16/3758</t>
  </si>
  <si>
    <t>4200128879</t>
  </si>
  <si>
    <t>102308</t>
  </si>
  <si>
    <t>EDITORIAL SINTESIS SA</t>
  </si>
  <si>
    <t>A78154861</t>
  </si>
  <si>
    <t>987</t>
  </si>
  <si>
    <t>102298</t>
  </si>
  <si>
    <t>ILUNION HOTELS SA</t>
  </si>
  <si>
    <t>A80546088</t>
  </si>
  <si>
    <t>02107723</t>
  </si>
  <si>
    <t>2016/596</t>
  </si>
  <si>
    <t>4200127808</t>
  </si>
  <si>
    <t>2016/542</t>
  </si>
  <si>
    <t>4200125686</t>
  </si>
  <si>
    <t>496/16</t>
  </si>
  <si>
    <t>4200126881</t>
  </si>
  <si>
    <t>462/16</t>
  </si>
  <si>
    <t>4200127941</t>
  </si>
  <si>
    <t>71810</t>
  </si>
  <si>
    <t>4200128809</t>
  </si>
  <si>
    <t>71615</t>
  </si>
  <si>
    <t>4200126233</t>
  </si>
  <si>
    <t>71574</t>
  </si>
  <si>
    <t>4200127368</t>
  </si>
  <si>
    <t>1601773</t>
  </si>
  <si>
    <t>4200126890</t>
  </si>
  <si>
    <t>BL/249639</t>
  </si>
  <si>
    <t>4200129164</t>
  </si>
  <si>
    <t>BL/249545</t>
  </si>
  <si>
    <t>4200127994</t>
  </si>
  <si>
    <t>BL/249528</t>
  </si>
  <si>
    <t>4200128049</t>
  </si>
  <si>
    <t>BL/249409</t>
  </si>
  <si>
    <t>4200126755</t>
  </si>
  <si>
    <t>102083</t>
  </si>
  <si>
    <t>POWER-94 ELECTRONICA SL POWER-94</t>
  </si>
  <si>
    <t>B60471463</t>
  </si>
  <si>
    <t>160370</t>
  </si>
  <si>
    <t>2635ED00311000</t>
  </si>
  <si>
    <t>160349</t>
  </si>
  <si>
    <t>2328685</t>
  </si>
  <si>
    <t>4200127557</t>
  </si>
  <si>
    <t>2327837</t>
  </si>
  <si>
    <t>4200128081</t>
  </si>
  <si>
    <t>2327836</t>
  </si>
  <si>
    <t>4200127678</t>
  </si>
  <si>
    <t>102045</t>
  </si>
  <si>
    <t>EDICIONES GRAFICAS REY SL EDIC GRAF</t>
  </si>
  <si>
    <t>B59062091</t>
  </si>
  <si>
    <t>46324</t>
  </si>
  <si>
    <t>46272</t>
  </si>
  <si>
    <t>46224</t>
  </si>
  <si>
    <t>46093</t>
  </si>
  <si>
    <t>38390000406000</t>
  </si>
  <si>
    <t>46064</t>
  </si>
  <si>
    <t>7349</t>
  </si>
  <si>
    <t>7061240465</t>
  </si>
  <si>
    <t>4200129438</t>
  </si>
  <si>
    <t>7061240464</t>
  </si>
  <si>
    <t>4100007207</t>
  </si>
  <si>
    <t>7061240463</t>
  </si>
  <si>
    <t>4200128729</t>
  </si>
  <si>
    <t>7061239999</t>
  </si>
  <si>
    <t>4200129376</t>
  </si>
  <si>
    <t>7061239998</t>
  </si>
  <si>
    <t>4200129332</t>
  </si>
  <si>
    <t>7061239997</t>
  </si>
  <si>
    <t>7061239996</t>
  </si>
  <si>
    <t>4200128855</t>
  </si>
  <si>
    <t>7061239995</t>
  </si>
  <si>
    <t>7061239994</t>
  </si>
  <si>
    <t>4200128995</t>
  </si>
  <si>
    <t>7061239466</t>
  </si>
  <si>
    <t>4200128881</t>
  </si>
  <si>
    <t>7061239465</t>
  </si>
  <si>
    <t>4200128318</t>
  </si>
  <si>
    <t>7061239284</t>
  </si>
  <si>
    <t>7061238912</t>
  </si>
  <si>
    <t>4200128813</t>
  </si>
  <si>
    <t>7061238911</t>
  </si>
  <si>
    <t>7061238910</t>
  </si>
  <si>
    <t>7061238909</t>
  </si>
  <si>
    <t>7061238908</t>
  </si>
  <si>
    <t>4200128396</t>
  </si>
  <si>
    <t>7061238907</t>
  </si>
  <si>
    <t>7061238906</t>
  </si>
  <si>
    <t>7061238905</t>
  </si>
  <si>
    <t>4200127709</t>
  </si>
  <si>
    <t>7061238535</t>
  </si>
  <si>
    <t>7061238534</t>
  </si>
  <si>
    <t>7061238533</t>
  </si>
  <si>
    <t>7061238532</t>
  </si>
  <si>
    <t>7061238101</t>
  </si>
  <si>
    <t>4200128373</t>
  </si>
  <si>
    <t>7061237068</t>
  </si>
  <si>
    <t>7061236485</t>
  </si>
  <si>
    <t>4200128620</t>
  </si>
  <si>
    <t>7061236092</t>
  </si>
  <si>
    <t>7061235255</t>
  </si>
  <si>
    <t>7061234779</t>
  </si>
  <si>
    <t>4100007184</t>
  </si>
  <si>
    <t>7061234778</t>
  </si>
  <si>
    <t>7061234314</t>
  </si>
  <si>
    <t>7061234313</t>
  </si>
  <si>
    <t>7061233133</t>
  </si>
  <si>
    <t>4200127844</t>
  </si>
  <si>
    <t>7061232618</t>
  </si>
  <si>
    <t>7061232617</t>
  </si>
  <si>
    <t>7061232616</t>
  </si>
  <si>
    <t>4200125549</t>
  </si>
  <si>
    <t>7061231767</t>
  </si>
  <si>
    <t>4200127567</t>
  </si>
  <si>
    <t>7061231764</t>
  </si>
  <si>
    <t>4200125192</t>
  </si>
  <si>
    <t>7061231247</t>
  </si>
  <si>
    <t>4200126887</t>
  </si>
  <si>
    <t>7061231245</t>
  </si>
  <si>
    <t>7061229722</t>
  </si>
  <si>
    <t>4200126351</t>
  </si>
  <si>
    <t>7061229718</t>
  </si>
  <si>
    <t>7061229717</t>
  </si>
  <si>
    <t>7061192759</t>
  </si>
  <si>
    <t>7058076104</t>
  </si>
  <si>
    <t>2238</t>
  </si>
  <si>
    <t>4200128316</t>
  </si>
  <si>
    <t>2625PS02085000</t>
  </si>
  <si>
    <t>2237.</t>
  </si>
  <si>
    <t>4200127858</t>
  </si>
  <si>
    <t>2219</t>
  </si>
  <si>
    <t>4200126911</t>
  </si>
  <si>
    <t>MTR-16-002130</t>
  </si>
  <si>
    <t>16002141RI</t>
  </si>
  <si>
    <t>4200125976</t>
  </si>
  <si>
    <t>16002140RI</t>
  </si>
  <si>
    <t>16002037RL</t>
  </si>
  <si>
    <t>4100007191</t>
  </si>
  <si>
    <t>101998</t>
  </si>
  <si>
    <t>GEST.PROY.AMBIENTALES BARCELONA SL</t>
  </si>
  <si>
    <t>B57311417</t>
  </si>
  <si>
    <t>AA6423</t>
  </si>
  <si>
    <t>293-16</t>
  </si>
  <si>
    <t>4200128565</t>
  </si>
  <si>
    <t>41</t>
  </si>
  <si>
    <t>2194</t>
  </si>
  <si>
    <t>4200125846</t>
  </si>
  <si>
    <t>1977</t>
  </si>
  <si>
    <t>1949</t>
  </si>
  <si>
    <t>1911</t>
  </si>
  <si>
    <t>I16/132</t>
  </si>
  <si>
    <t>I16/131</t>
  </si>
  <si>
    <t>I16/129</t>
  </si>
  <si>
    <t>I16/127</t>
  </si>
  <si>
    <t>I16/126</t>
  </si>
  <si>
    <t>I16/124</t>
  </si>
  <si>
    <t>I16/107</t>
  </si>
  <si>
    <t>H16/532</t>
  </si>
  <si>
    <t>101912</t>
  </si>
  <si>
    <t>COMERCIAL DE ENTECNICA SL COMENSA</t>
  </si>
  <si>
    <t>B58013285</t>
  </si>
  <si>
    <t>000650</t>
  </si>
  <si>
    <t>4200126062</t>
  </si>
  <si>
    <t>25630000158001</t>
  </si>
  <si>
    <t>16/1050</t>
  </si>
  <si>
    <t>4200126174</t>
  </si>
  <si>
    <t>16/0998</t>
  </si>
  <si>
    <t>4200116921</t>
  </si>
  <si>
    <t>16/0958</t>
  </si>
  <si>
    <t>4200126119</t>
  </si>
  <si>
    <t>2044/1</t>
  </si>
  <si>
    <t>2009/1</t>
  </si>
  <si>
    <t>1999/1</t>
  </si>
  <si>
    <t>4200128719</t>
  </si>
  <si>
    <t>1983/1</t>
  </si>
  <si>
    <t>4200128224</t>
  </si>
  <si>
    <t>1982/1</t>
  </si>
  <si>
    <t>1945/1</t>
  </si>
  <si>
    <t>1911/1</t>
  </si>
  <si>
    <t>1902/1</t>
  </si>
  <si>
    <t>2575QU00221650</t>
  </si>
  <si>
    <t>1836/1</t>
  </si>
  <si>
    <t>2595FA02037006</t>
  </si>
  <si>
    <t>7071183279</t>
  </si>
  <si>
    <t>4200127437</t>
  </si>
  <si>
    <t>7071181926</t>
  </si>
  <si>
    <t>4200127576</t>
  </si>
  <si>
    <t>7071178880</t>
  </si>
  <si>
    <t>4200128646</t>
  </si>
  <si>
    <t>7071175197</t>
  </si>
  <si>
    <t>4200127446</t>
  </si>
  <si>
    <t>11480</t>
  </si>
  <si>
    <t>11154</t>
  </si>
  <si>
    <t>2515FO00091000</t>
  </si>
  <si>
    <t>11145</t>
  </si>
  <si>
    <t>11109</t>
  </si>
  <si>
    <t>11108</t>
  </si>
  <si>
    <t>161293</t>
  </si>
  <si>
    <t>161292</t>
  </si>
  <si>
    <t>161291</t>
  </si>
  <si>
    <t>161290</t>
  </si>
  <si>
    <t>161288</t>
  </si>
  <si>
    <t>161287</t>
  </si>
  <si>
    <t>161286</t>
  </si>
  <si>
    <t>161276</t>
  </si>
  <si>
    <t>161274</t>
  </si>
  <si>
    <t>161269</t>
  </si>
  <si>
    <t>2615IN00282000</t>
  </si>
  <si>
    <t>101560</t>
  </si>
  <si>
    <t>TECNOLOGIA VETERINARIA I MEDICA SL</t>
  </si>
  <si>
    <t>B60303328</t>
  </si>
  <si>
    <t>NA/16-01427</t>
  </si>
  <si>
    <t>NA/16-01426</t>
  </si>
  <si>
    <t>4200124670</t>
  </si>
  <si>
    <t>101547</t>
  </si>
  <si>
    <t>GABINETE TECNICO TELECOMUNICACIONES</t>
  </si>
  <si>
    <t>B60816097</t>
  </si>
  <si>
    <t>27071</t>
  </si>
  <si>
    <t>4200129203</t>
  </si>
  <si>
    <t>1.600.584</t>
  </si>
  <si>
    <t>4200125902</t>
  </si>
  <si>
    <t>1.600.581</t>
  </si>
  <si>
    <t>4200126320</t>
  </si>
  <si>
    <t>1.600.572</t>
  </si>
  <si>
    <t>1.600.570</t>
  </si>
  <si>
    <t>4200126181</t>
  </si>
  <si>
    <t>1.600.569</t>
  </si>
  <si>
    <t>4200125576</t>
  </si>
  <si>
    <t>1.600.519</t>
  </si>
  <si>
    <t>4200125199</t>
  </si>
  <si>
    <t>101460</t>
  </si>
  <si>
    <t>VICENÇ PIERA SL VICENÇ PIERA SL</t>
  </si>
  <si>
    <t>B61367306</t>
  </si>
  <si>
    <t>1600633</t>
  </si>
  <si>
    <t>2505BA01935000</t>
  </si>
  <si>
    <t>2016/A20615</t>
  </si>
  <si>
    <t>217017321</t>
  </si>
  <si>
    <t>217017158</t>
  </si>
  <si>
    <t>4200128400</t>
  </si>
  <si>
    <t>217017086</t>
  </si>
  <si>
    <t>217016738</t>
  </si>
  <si>
    <t>2016/1941</t>
  </si>
  <si>
    <t>4200127248</t>
  </si>
  <si>
    <t>A16021461</t>
  </si>
  <si>
    <t>4200128245</t>
  </si>
  <si>
    <t>A16021434</t>
  </si>
  <si>
    <t>4200127080</t>
  </si>
  <si>
    <t>A16021364</t>
  </si>
  <si>
    <t>4200127644</t>
  </si>
  <si>
    <t>A16021340</t>
  </si>
  <si>
    <t>4200127430</t>
  </si>
  <si>
    <t>A16020842</t>
  </si>
  <si>
    <t>4200127059</t>
  </si>
  <si>
    <t>A16020823</t>
  </si>
  <si>
    <t>4200128083</t>
  </si>
  <si>
    <t>A16020749</t>
  </si>
  <si>
    <t>4200127807</t>
  </si>
  <si>
    <t>A16018971</t>
  </si>
  <si>
    <t>4200125202</t>
  </si>
  <si>
    <t>A16017733</t>
  </si>
  <si>
    <t>A16017628</t>
  </si>
  <si>
    <t>4200125952</t>
  </si>
  <si>
    <t>A16017438</t>
  </si>
  <si>
    <t>16031525RI</t>
  </si>
  <si>
    <t>4200090650</t>
  </si>
  <si>
    <t>16031503RI</t>
  </si>
  <si>
    <t>16031498RI</t>
  </si>
  <si>
    <t>16031240RI</t>
  </si>
  <si>
    <t>16028818RI</t>
  </si>
  <si>
    <t>101375</t>
  </si>
  <si>
    <t>AQUAROC CIA-GRAL. AGUA, S.L.</t>
  </si>
  <si>
    <t>B63360994</t>
  </si>
  <si>
    <t>60193</t>
  </si>
  <si>
    <t>4200113523</t>
  </si>
  <si>
    <t>101374</t>
  </si>
  <si>
    <t>AGUILO GRAFIC,S.L.</t>
  </si>
  <si>
    <t>B63361893</t>
  </si>
  <si>
    <t>40</t>
  </si>
  <si>
    <t>AA16000479</t>
  </si>
  <si>
    <t>4200129014</t>
  </si>
  <si>
    <t>AA16000421</t>
  </si>
  <si>
    <t>4200127113</t>
  </si>
  <si>
    <t>601757</t>
  </si>
  <si>
    <t>4200128372</t>
  </si>
  <si>
    <t>601756</t>
  </si>
  <si>
    <t>4200128446</t>
  </si>
  <si>
    <t>601754</t>
  </si>
  <si>
    <t>4200128151</t>
  </si>
  <si>
    <t>601753</t>
  </si>
  <si>
    <t>4200128177</t>
  </si>
  <si>
    <t>601748</t>
  </si>
  <si>
    <t>4200128085</t>
  </si>
  <si>
    <t>601734</t>
  </si>
  <si>
    <t>4100007208</t>
  </si>
  <si>
    <t>601733</t>
  </si>
  <si>
    <t>4100007199</t>
  </si>
  <si>
    <t>601732</t>
  </si>
  <si>
    <t>4100007193</t>
  </si>
  <si>
    <t>601731</t>
  </si>
  <si>
    <t>4200128155</t>
  </si>
  <si>
    <t>601711</t>
  </si>
  <si>
    <t>4200127801</t>
  </si>
  <si>
    <t>601685</t>
  </si>
  <si>
    <t>4200126079</t>
  </si>
  <si>
    <t>601684</t>
  </si>
  <si>
    <t>4200127652</t>
  </si>
  <si>
    <t>601683</t>
  </si>
  <si>
    <t>4200126035</t>
  </si>
  <si>
    <t>601682</t>
  </si>
  <si>
    <t>4200127453</t>
  </si>
  <si>
    <t>601672</t>
  </si>
  <si>
    <t>4200127875</t>
  </si>
  <si>
    <t>601671</t>
  </si>
  <si>
    <t>601648</t>
  </si>
  <si>
    <t>4200126927</t>
  </si>
  <si>
    <t>601624</t>
  </si>
  <si>
    <t>4200127189</t>
  </si>
  <si>
    <t>601623</t>
  </si>
  <si>
    <t>4200127022</t>
  </si>
  <si>
    <t>601613</t>
  </si>
  <si>
    <t>4200127144</t>
  </si>
  <si>
    <t>601609</t>
  </si>
  <si>
    <t>601554</t>
  </si>
  <si>
    <t>4200125858</t>
  </si>
  <si>
    <t>601492</t>
  </si>
  <si>
    <t>601487</t>
  </si>
  <si>
    <t>4200125587</t>
  </si>
  <si>
    <t>601484</t>
  </si>
  <si>
    <t>601456</t>
  </si>
  <si>
    <t>4200126315</t>
  </si>
  <si>
    <t>601396</t>
  </si>
  <si>
    <t>4200126241</t>
  </si>
  <si>
    <t>101291</t>
  </si>
  <si>
    <t>AMELKA HORIGINAL, S.L.</t>
  </si>
  <si>
    <t>B63665210</t>
  </si>
  <si>
    <t>2016/20</t>
  </si>
  <si>
    <t>11025</t>
  </si>
  <si>
    <t>P20586919-4</t>
  </si>
  <si>
    <t>4200122392</t>
  </si>
  <si>
    <t>P/20587026-4</t>
  </si>
  <si>
    <t>40044437-4</t>
  </si>
  <si>
    <t>40044330-4</t>
  </si>
  <si>
    <t>4200123793</t>
  </si>
  <si>
    <t>40044083-4</t>
  </si>
  <si>
    <t>4200123360</t>
  </si>
  <si>
    <t>40044082-4</t>
  </si>
  <si>
    <t>4200123075</t>
  </si>
  <si>
    <t>40043974-4</t>
  </si>
  <si>
    <t>4200122174</t>
  </si>
  <si>
    <t>40043898-4</t>
  </si>
  <si>
    <t>4200117989</t>
  </si>
  <si>
    <t>40043868-4</t>
  </si>
  <si>
    <t>4200120333</t>
  </si>
  <si>
    <t>20162486</t>
  </si>
  <si>
    <t>4200126791</t>
  </si>
  <si>
    <t>400/2080</t>
  </si>
  <si>
    <t>400/1970</t>
  </si>
  <si>
    <t>400/1962</t>
  </si>
  <si>
    <t>2635ED00310000</t>
  </si>
  <si>
    <t>400/1946</t>
  </si>
  <si>
    <t>101180</t>
  </si>
  <si>
    <t>ADUATOP TRANSPORTES Y ADUANAS SL AD</t>
  </si>
  <si>
    <t>B61040440</t>
  </si>
  <si>
    <t>16/53580</t>
  </si>
  <si>
    <t>16/53531</t>
  </si>
  <si>
    <t>101174</t>
  </si>
  <si>
    <t>CYMIT QUIMICA SL CYMIT QUIMICA S</t>
  </si>
  <si>
    <t>B62744099</t>
  </si>
  <si>
    <t>1604164</t>
  </si>
  <si>
    <t>4200127976</t>
  </si>
  <si>
    <t>1604130</t>
  </si>
  <si>
    <t>4200128772</t>
  </si>
  <si>
    <t>1604100</t>
  </si>
  <si>
    <t>4200128965</t>
  </si>
  <si>
    <t>1604082</t>
  </si>
  <si>
    <t>4200128718</t>
  </si>
  <si>
    <t>1604073</t>
  </si>
  <si>
    <t>1603932</t>
  </si>
  <si>
    <t>H4075</t>
  </si>
  <si>
    <t>H4074</t>
  </si>
  <si>
    <t>25830000231000</t>
  </si>
  <si>
    <t>H4073</t>
  </si>
  <si>
    <t>H4072</t>
  </si>
  <si>
    <t>H4070</t>
  </si>
  <si>
    <t>H4069</t>
  </si>
  <si>
    <t>H4061</t>
  </si>
  <si>
    <t>37380001541000</t>
  </si>
  <si>
    <t>H4060</t>
  </si>
  <si>
    <t>H4058</t>
  </si>
  <si>
    <t>H4052</t>
  </si>
  <si>
    <t>100B0001870000</t>
  </si>
  <si>
    <t>H4051</t>
  </si>
  <si>
    <t>G3910</t>
  </si>
  <si>
    <t>G3905</t>
  </si>
  <si>
    <t>2515GH01968001</t>
  </si>
  <si>
    <t>G3902</t>
  </si>
  <si>
    <t>4200127902</t>
  </si>
  <si>
    <t>2515GH00085000</t>
  </si>
  <si>
    <t>G3898</t>
  </si>
  <si>
    <t>G3897</t>
  </si>
  <si>
    <t>G3896</t>
  </si>
  <si>
    <t>G3895</t>
  </si>
  <si>
    <t>G3894</t>
  </si>
  <si>
    <t>G3893</t>
  </si>
  <si>
    <t>G3892</t>
  </si>
  <si>
    <t>G3891</t>
  </si>
  <si>
    <t>4200116919</t>
  </si>
  <si>
    <t>G3890</t>
  </si>
  <si>
    <t>G3888</t>
  </si>
  <si>
    <t>4200118204</t>
  </si>
  <si>
    <t>G3884</t>
  </si>
  <si>
    <t>G3883</t>
  </si>
  <si>
    <t>G3882</t>
  </si>
  <si>
    <t>2515FO00092000</t>
  </si>
  <si>
    <t>G3879</t>
  </si>
  <si>
    <t>4200125391</t>
  </si>
  <si>
    <t>G3878</t>
  </si>
  <si>
    <t>4200128956</t>
  </si>
  <si>
    <t>C4319</t>
  </si>
  <si>
    <t>C4307</t>
  </si>
  <si>
    <t>C4302</t>
  </si>
  <si>
    <t>C4301</t>
  </si>
  <si>
    <t>C4293</t>
  </si>
  <si>
    <t>C4288</t>
  </si>
  <si>
    <t>C4285</t>
  </si>
  <si>
    <t>C4283</t>
  </si>
  <si>
    <t>C4279</t>
  </si>
  <si>
    <t>C4278</t>
  </si>
  <si>
    <t>C4275</t>
  </si>
  <si>
    <t>C4274</t>
  </si>
  <si>
    <t>101109</t>
  </si>
  <si>
    <t>BNC-TEC INSTAL.LACIONS SL BNC-TEC I</t>
  </si>
  <si>
    <t>B63525992</t>
  </si>
  <si>
    <t>16-000099</t>
  </si>
  <si>
    <t>4200125288</t>
  </si>
  <si>
    <t>101063</t>
  </si>
  <si>
    <t>VALLE SALLES SL VALLE SALLES SL</t>
  </si>
  <si>
    <t>B65173312</t>
  </si>
  <si>
    <t>A0160069</t>
  </si>
  <si>
    <t>4200126894</t>
  </si>
  <si>
    <t>101050</t>
  </si>
  <si>
    <t>VENTILADOR CULTURAL SL</t>
  </si>
  <si>
    <t>B64325004</t>
  </si>
  <si>
    <t>A-016/16</t>
  </si>
  <si>
    <t>708591</t>
  </si>
  <si>
    <t>4200129355</t>
  </si>
  <si>
    <t>708580</t>
  </si>
  <si>
    <t>4200128180</t>
  </si>
  <si>
    <t>708545</t>
  </si>
  <si>
    <t>708521</t>
  </si>
  <si>
    <t>4200127148</t>
  </si>
  <si>
    <t>708415</t>
  </si>
  <si>
    <t>4200122928</t>
  </si>
  <si>
    <t>C/12544</t>
  </si>
  <si>
    <t>4200126138</t>
  </si>
  <si>
    <t>A/130</t>
  </si>
  <si>
    <t>4200127469</t>
  </si>
  <si>
    <t>100949</t>
  </si>
  <si>
    <t>UNION PAPELERA MERCHANTING SL</t>
  </si>
  <si>
    <t>B62219290</t>
  </si>
  <si>
    <t>56019697</t>
  </si>
  <si>
    <t>100927</t>
  </si>
  <si>
    <t>SAFRI REFRIGERACION SL SAFRI REFRIG</t>
  </si>
  <si>
    <t>B62682687</t>
  </si>
  <si>
    <t>C/6050</t>
  </si>
  <si>
    <t>4200126424</t>
  </si>
  <si>
    <t>100924</t>
  </si>
  <si>
    <t>RO-BOTICA GLOBAL, SL RO-BOTICA.COM</t>
  </si>
  <si>
    <t>B64580574</t>
  </si>
  <si>
    <t>16/01384</t>
  </si>
  <si>
    <t>4200128915</t>
  </si>
  <si>
    <t>100920</t>
  </si>
  <si>
    <t>MON IBER ROCS SL</t>
  </si>
  <si>
    <t>B64783228</t>
  </si>
  <si>
    <t>11/16</t>
  </si>
  <si>
    <t>100917</t>
  </si>
  <si>
    <t>ROSEX SL</t>
  </si>
  <si>
    <t>B65244600</t>
  </si>
  <si>
    <t>526698</t>
  </si>
  <si>
    <t>4200128174</t>
  </si>
  <si>
    <t>2016-34.908</t>
  </si>
  <si>
    <t>4200126370</t>
  </si>
  <si>
    <t>2016-34.842</t>
  </si>
  <si>
    <t>4200124584</t>
  </si>
  <si>
    <t>100891</t>
  </si>
  <si>
    <t>LIFE INFORMATICA SL LIFE INFORMATIC</t>
  </si>
  <si>
    <t>B63098974</t>
  </si>
  <si>
    <t>CI16102-6589</t>
  </si>
  <si>
    <t>16095599</t>
  </si>
  <si>
    <t>4200128721</t>
  </si>
  <si>
    <t>16095317</t>
  </si>
  <si>
    <t>4200128539</t>
  </si>
  <si>
    <t>16095316</t>
  </si>
  <si>
    <t>4200128545</t>
  </si>
  <si>
    <t>16092014</t>
  </si>
  <si>
    <t>4200128272</t>
  </si>
  <si>
    <t>16089829</t>
  </si>
  <si>
    <t>4200127929</t>
  </si>
  <si>
    <t>16088419</t>
  </si>
  <si>
    <t>4200127878</t>
  </si>
  <si>
    <t>16088399</t>
  </si>
  <si>
    <t>4200127565</t>
  </si>
  <si>
    <t>16088277</t>
  </si>
  <si>
    <t>4200127093</t>
  </si>
  <si>
    <t>16086973</t>
  </si>
  <si>
    <t>4200128116</t>
  </si>
  <si>
    <t>16081832</t>
  </si>
  <si>
    <t>4200081680</t>
  </si>
  <si>
    <t>16081812</t>
  </si>
  <si>
    <t>4200126309</t>
  </si>
  <si>
    <t>16077923</t>
  </si>
  <si>
    <t>4200125079</t>
  </si>
  <si>
    <t>16077918</t>
  </si>
  <si>
    <t>4200125861</t>
  </si>
  <si>
    <t>16077822</t>
  </si>
  <si>
    <t>16077821</t>
  </si>
  <si>
    <t>16077820</t>
  </si>
  <si>
    <t>16077819</t>
  </si>
  <si>
    <t>4200115157</t>
  </si>
  <si>
    <t>16077647</t>
  </si>
  <si>
    <t>4200125416</t>
  </si>
  <si>
    <t>16077646</t>
  </si>
  <si>
    <t>4200124561</t>
  </si>
  <si>
    <t>16077645</t>
  </si>
  <si>
    <t>16077644</t>
  </si>
  <si>
    <t>4200122425</t>
  </si>
  <si>
    <t>16077643</t>
  </si>
  <si>
    <t>4200126489</t>
  </si>
  <si>
    <t>16077642</t>
  </si>
  <si>
    <t>4200124600</t>
  </si>
  <si>
    <t>16077641</t>
  </si>
  <si>
    <t>4200125119</t>
  </si>
  <si>
    <t>16077640</t>
  </si>
  <si>
    <t>4200125508</t>
  </si>
  <si>
    <t>16077639</t>
  </si>
  <si>
    <t>4200126115</t>
  </si>
  <si>
    <t>16077638</t>
  </si>
  <si>
    <t>16077637</t>
  </si>
  <si>
    <t>4200125063</t>
  </si>
  <si>
    <t>16077614</t>
  </si>
  <si>
    <t>4200126700</t>
  </si>
  <si>
    <t>16077613</t>
  </si>
  <si>
    <t>4200125721</t>
  </si>
  <si>
    <t>16077599</t>
  </si>
  <si>
    <t>16077588</t>
  </si>
  <si>
    <t>4200125355</t>
  </si>
  <si>
    <t>16077563</t>
  </si>
  <si>
    <t>4200125240</t>
  </si>
  <si>
    <t>16077539</t>
  </si>
  <si>
    <t>16077531</t>
  </si>
  <si>
    <t>4200125530</t>
  </si>
  <si>
    <t>16077530</t>
  </si>
  <si>
    <t>4200124513</t>
  </si>
  <si>
    <t>16077506</t>
  </si>
  <si>
    <t>4200124881</t>
  </si>
  <si>
    <t>16034415.</t>
  </si>
  <si>
    <t>100B0001692000</t>
  </si>
  <si>
    <t>16034290.</t>
  </si>
  <si>
    <t>11570987</t>
  </si>
  <si>
    <t>240516</t>
  </si>
  <si>
    <t>161980</t>
  </si>
  <si>
    <t>4200128880</t>
  </si>
  <si>
    <t>4200128619</t>
  </si>
  <si>
    <t>161872</t>
  </si>
  <si>
    <t>4100007175</t>
  </si>
  <si>
    <t>4200127868</t>
  </si>
  <si>
    <t>ESPA/997</t>
  </si>
  <si>
    <t>4200128952</t>
  </si>
  <si>
    <t>1602149</t>
  </si>
  <si>
    <t>1602148</t>
  </si>
  <si>
    <t>1602145</t>
  </si>
  <si>
    <t>1602137</t>
  </si>
  <si>
    <t>1602128</t>
  </si>
  <si>
    <t>1602126</t>
  </si>
  <si>
    <t>1602123</t>
  </si>
  <si>
    <t>1602116</t>
  </si>
  <si>
    <t>1602111</t>
  </si>
  <si>
    <t>1602109</t>
  </si>
  <si>
    <t>1602097</t>
  </si>
  <si>
    <t>1602096</t>
  </si>
  <si>
    <t>1602093</t>
  </si>
  <si>
    <t>1602091</t>
  </si>
  <si>
    <t>1602085</t>
  </si>
  <si>
    <t>1602083</t>
  </si>
  <si>
    <t>1602082</t>
  </si>
  <si>
    <t>1602079</t>
  </si>
  <si>
    <t>1602073</t>
  </si>
  <si>
    <t>1602065</t>
  </si>
  <si>
    <t>1602063</t>
  </si>
  <si>
    <t>1602062</t>
  </si>
  <si>
    <t>2656EC00721000</t>
  </si>
  <si>
    <t>1602061</t>
  </si>
  <si>
    <t>1602041</t>
  </si>
  <si>
    <t>1602040</t>
  </si>
  <si>
    <t>2565BI01975003</t>
  </si>
  <si>
    <t>1602039</t>
  </si>
  <si>
    <t>1602035</t>
  </si>
  <si>
    <t>2565BI01975001</t>
  </si>
  <si>
    <t>1602027</t>
  </si>
  <si>
    <t>2565BI01976001</t>
  </si>
  <si>
    <t>1602023</t>
  </si>
  <si>
    <t>2565BI01975002</t>
  </si>
  <si>
    <t>1602018</t>
  </si>
  <si>
    <t>1602016</t>
  </si>
  <si>
    <t>1601993</t>
  </si>
  <si>
    <t>1601989</t>
  </si>
  <si>
    <t>2565GE02063002</t>
  </si>
  <si>
    <t>1601982</t>
  </si>
  <si>
    <t>1601981</t>
  </si>
  <si>
    <t>1601980</t>
  </si>
  <si>
    <t>1601979</t>
  </si>
  <si>
    <t>1601976</t>
  </si>
  <si>
    <t>1601973</t>
  </si>
  <si>
    <t>2565BI01975004</t>
  </si>
  <si>
    <t>1601966</t>
  </si>
  <si>
    <t>1601965</t>
  </si>
  <si>
    <t>1601938</t>
  </si>
  <si>
    <t>1601937</t>
  </si>
  <si>
    <t>1601934</t>
  </si>
  <si>
    <t>1601930</t>
  </si>
  <si>
    <t>1601928</t>
  </si>
  <si>
    <t>1601918</t>
  </si>
  <si>
    <t>1601917</t>
  </si>
  <si>
    <t>1601916</t>
  </si>
  <si>
    <t>1601915</t>
  </si>
  <si>
    <t>1601914</t>
  </si>
  <si>
    <t>1601912</t>
  </si>
  <si>
    <t>1601911</t>
  </si>
  <si>
    <t>1601910</t>
  </si>
  <si>
    <t>1601896</t>
  </si>
  <si>
    <t>1601895</t>
  </si>
  <si>
    <t>1601894</t>
  </si>
  <si>
    <t>1601885</t>
  </si>
  <si>
    <t>2574QU00206003</t>
  </si>
  <si>
    <t>1601870</t>
  </si>
  <si>
    <t>1601869</t>
  </si>
  <si>
    <t>1601868</t>
  </si>
  <si>
    <t>1601867</t>
  </si>
  <si>
    <t>1601866</t>
  </si>
  <si>
    <t>1601865</t>
  </si>
  <si>
    <t>1601864</t>
  </si>
  <si>
    <t>1601863</t>
  </si>
  <si>
    <t>37190000329065</t>
  </si>
  <si>
    <t>1601862</t>
  </si>
  <si>
    <t>1601861</t>
  </si>
  <si>
    <t>1601858</t>
  </si>
  <si>
    <t>2575QU02070222</t>
  </si>
  <si>
    <t>1601857</t>
  </si>
  <si>
    <t>1601856</t>
  </si>
  <si>
    <t>1601855</t>
  </si>
  <si>
    <t>1601854</t>
  </si>
  <si>
    <t>1601847</t>
  </si>
  <si>
    <t>1601842</t>
  </si>
  <si>
    <t>1601841</t>
  </si>
  <si>
    <t>1601835</t>
  </si>
  <si>
    <t>1601826</t>
  </si>
  <si>
    <t>1601816</t>
  </si>
  <si>
    <t>1601812</t>
  </si>
  <si>
    <t>1601809</t>
  </si>
  <si>
    <t>1601808</t>
  </si>
  <si>
    <t>1601791</t>
  </si>
  <si>
    <t>1601786</t>
  </si>
  <si>
    <t>100843</t>
  </si>
  <si>
    <t>LAERDAL MEDICAL AS LAERDAL MEDICAL</t>
  </si>
  <si>
    <t>W0281641A</t>
  </si>
  <si>
    <t>2016/E000000946</t>
  </si>
  <si>
    <t>4200126270</t>
  </si>
  <si>
    <t>100796</t>
  </si>
  <si>
    <t>BIONOVA CIENTIFICA SL BIONOVA CIENT</t>
  </si>
  <si>
    <t>B78541182</t>
  </si>
  <si>
    <t>91471</t>
  </si>
  <si>
    <t>4200128414</t>
  </si>
  <si>
    <t>91177</t>
  </si>
  <si>
    <t>4200125775</t>
  </si>
  <si>
    <t>4090359047</t>
  </si>
  <si>
    <t>4200125975</t>
  </si>
  <si>
    <t>4090357735</t>
  </si>
  <si>
    <t>4200124191</t>
  </si>
  <si>
    <t>4090354077</t>
  </si>
  <si>
    <t>4200124385</t>
  </si>
  <si>
    <t>4090353668</t>
  </si>
  <si>
    <t>4090347635</t>
  </si>
  <si>
    <t>4200122604</t>
  </si>
  <si>
    <t>5548006186</t>
  </si>
  <si>
    <t>100724</t>
  </si>
  <si>
    <t>ESPAÑA 3B SCIENTIFIC SL ESPAÑA 3B S</t>
  </si>
  <si>
    <t>B97332431</t>
  </si>
  <si>
    <t>1606000635</t>
  </si>
  <si>
    <t>4200127727</t>
  </si>
  <si>
    <t>201603045</t>
  </si>
  <si>
    <t>4200127232</t>
  </si>
  <si>
    <t>201602792</t>
  </si>
  <si>
    <t>100615</t>
  </si>
  <si>
    <t>RETMAR AREA DIGITAL SL</t>
  </si>
  <si>
    <t>B63944680</t>
  </si>
  <si>
    <t>0A16000451</t>
  </si>
  <si>
    <t>4200128941</t>
  </si>
  <si>
    <t>0A16000448</t>
  </si>
  <si>
    <t>4200128796</t>
  </si>
  <si>
    <t>0A16000435</t>
  </si>
  <si>
    <t>4200128321</t>
  </si>
  <si>
    <t>0A16000432</t>
  </si>
  <si>
    <t>4200128058</t>
  </si>
  <si>
    <t>0A16000413</t>
  </si>
  <si>
    <t>4200127090</t>
  </si>
  <si>
    <t>1/R/2915</t>
  </si>
  <si>
    <t>1/201607898</t>
  </si>
  <si>
    <t>4200128437</t>
  </si>
  <si>
    <t>1/201607890</t>
  </si>
  <si>
    <t>4200128942</t>
  </si>
  <si>
    <t>1/201607856</t>
  </si>
  <si>
    <t>4200128707</t>
  </si>
  <si>
    <t>1/201607223</t>
  </si>
  <si>
    <t>4200127582</t>
  </si>
  <si>
    <t>100606</t>
  </si>
  <si>
    <t>TECNOLOGIA DE VACIO SL TECNOVAC</t>
  </si>
  <si>
    <t>B81554008</t>
  </si>
  <si>
    <t>16675</t>
  </si>
  <si>
    <t>4200127682</t>
  </si>
  <si>
    <t>100583</t>
  </si>
  <si>
    <t>BONSAI ADVANCED TECHNOLOGIES SL BON</t>
  </si>
  <si>
    <t>B84430222</t>
  </si>
  <si>
    <t>160377</t>
  </si>
  <si>
    <t>4100007197</t>
  </si>
  <si>
    <t>840922335</t>
  </si>
  <si>
    <t>65254603</t>
  </si>
  <si>
    <t>100502</t>
  </si>
  <si>
    <t>FUNDACIO UNIVERSITAT ROVIRA VIRGILI</t>
  </si>
  <si>
    <t>G43581321</t>
  </si>
  <si>
    <t>M1601099</t>
  </si>
  <si>
    <t>2605575</t>
  </si>
  <si>
    <t>4200128159</t>
  </si>
  <si>
    <t>2602941</t>
  </si>
  <si>
    <t>4200127501</t>
  </si>
  <si>
    <t>2816203156</t>
  </si>
  <si>
    <t>4200128051</t>
  </si>
  <si>
    <t>2816202693</t>
  </si>
  <si>
    <t>9576A</t>
  </si>
  <si>
    <t>4200128962</t>
  </si>
  <si>
    <t>100303</t>
  </si>
  <si>
    <t>DISET, CONTROL DE PLAGAS SCP</t>
  </si>
  <si>
    <t>J62677778</t>
  </si>
  <si>
    <t>00018835</t>
  </si>
  <si>
    <t>201600043</t>
  </si>
  <si>
    <t>100210</t>
  </si>
  <si>
    <t>JULIAN IMPRESSOR SCP</t>
  </si>
  <si>
    <t>J64009863</t>
  </si>
  <si>
    <t>F0000938</t>
  </si>
  <si>
    <t>4200127444</t>
  </si>
  <si>
    <t>100193</t>
  </si>
  <si>
    <t>REAL SOCIEDAD MATEMATICA ESPAÑOLA</t>
  </si>
  <si>
    <t>G28833523</t>
  </si>
  <si>
    <t>206/IMU/2016</t>
  </si>
  <si>
    <t>100141</t>
  </si>
  <si>
    <t>MONDIAL &amp; CITITRAVEL CONGRESOS S L</t>
  </si>
  <si>
    <t>B64289879</t>
  </si>
  <si>
    <t>J0000270</t>
  </si>
  <si>
    <t>6369</t>
  </si>
  <si>
    <t>4200112357</t>
  </si>
  <si>
    <t>6367</t>
  </si>
  <si>
    <t>4200124636</t>
  </si>
  <si>
    <t>6358</t>
  </si>
  <si>
    <t>4200108506</t>
  </si>
  <si>
    <t>6356</t>
  </si>
  <si>
    <t>4200121133</t>
  </si>
  <si>
    <t>6306.</t>
  </si>
  <si>
    <t>4200120037</t>
  </si>
  <si>
    <t>100091</t>
  </si>
  <si>
    <t>ALPHA LANGUAGE SERVICES SCCL</t>
  </si>
  <si>
    <t>F59130815</t>
  </si>
  <si>
    <t>6443</t>
  </si>
  <si>
    <t>4200128023</t>
  </si>
  <si>
    <t>100076</t>
  </si>
  <si>
    <t>TUNDRA SCCL TUNDRA SCCL</t>
  </si>
  <si>
    <t>F08716698</t>
  </si>
  <si>
    <t>296</t>
  </si>
  <si>
    <t>4200128315</t>
  </si>
  <si>
    <t>246239</t>
  </si>
  <si>
    <t>246238</t>
  </si>
  <si>
    <t>201602428</t>
  </si>
  <si>
    <t>50006</t>
  </si>
  <si>
    <t>FUNDACIO JOSEP FINESTRES</t>
  </si>
  <si>
    <t>G59418202</t>
  </si>
  <si>
    <t>16/00183A</t>
  </si>
  <si>
    <t>4200126337</t>
  </si>
  <si>
    <t>2553</t>
  </si>
  <si>
    <t>2212</t>
  </si>
  <si>
    <t>2142</t>
  </si>
  <si>
    <t>FV16_004808</t>
  </si>
  <si>
    <t>4200126545</t>
  </si>
  <si>
    <t>FV16_004797</t>
  </si>
  <si>
    <t>FV16_004778</t>
  </si>
  <si>
    <t>FV16_004733</t>
  </si>
  <si>
    <t>4200127186</t>
  </si>
  <si>
    <t>FV16_004732</t>
  </si>
  <si>
    <t>4200129283</t>
  </si>
  <si>
    <t>FV16_004731</t>
  </si>
  <si>
    <t>FV16_004701</t>
  </si>
  <si>
    <t>4200128517</t>
  </si>
  <si>
    <t>FV16_004695</t>
  </si>
  <si>
    <t>FV16_004673</t>
  </si>
  <si>
    <t>FV16_004669</t>
  </si>
  <si>
    <t>FV16_004668</t>
  </si>
  <si>
    <t>4200128794</t>
  </si>
  <si>
    <t>FV16_004663</t>
  </si>
  <si>
    <t>FV16_004662</t>
  </si>
  <si>
    <t>FV16_004661</t>
  </si>
  <si>
    <t>FV16_004660</t>
  </si>
  <si>
    <t>4200128330</t>
  </si>
  <si>
    <t>FV16_004659</t>
  </si>
  <si>
    <t>4200126898</t>
  </si>
  <si>
    <t>FV16_004658</t>
  </si>
  <si>
    <t>4200127810</t>
  </si>
  <si>
    <t>FV16_004657</t>
  </si>
  <si>
    <t>4200127787</t>
  </si>
  <si>
    <t>FV16_004656</t>
  </si>
  <si>
    <t>4200127510</t>
  </si>
  <si>
    <t>FV16_004655</t>
  </si>
  <si>
    <t>4200127331</t>
  </si>
  <si>
    <t>FV16_004654</t>
  </si>
  <si>
    <t>FV16_004646</t>
  </si>
  <si>
    <t>FV16_004637</t>
  </si>
  <si>
    <t>FV16_004633</t>
  </si>
  <si>
    <t>FV16_004558</t>
  </si>
  <si>
    <t>FV16_004550</t>
  </si>
  <si>
    <t>4200127724</t>
  </si>
  <si>
    <t>FV16_004549</t>
  </si>
  <si>
    <t>4200124867</t>
  </si>
  <si>
    <t>FV16_004514</t>
  </si>
  <si>
    <t>FV16_004508</t>
  </si>
  <si>
    <t>FV16_004507</t>
  </si>
  <si>
    <t>FV16_004506</t>
  </si>
  <si>
    <t>FV16_004505</t>
  </si>
  <si>
    <t>FV16_004504</t>
  </si>
  <si>
    <t>FV16_004503</t>
  </si>
  <si>
    <t>FV16_004502</t>
  </si>
  <si>
    <t>FV16_004501</t>
  </si>
  <si>
    <t>FV16_004500</t>
  </si>
  <si>
    <t>FV16_004499</t>
  </si>
  <si>
    <t>FV16_004498</t>
  </si>
  <si>
    <t>FV16_004497</t>
  </si>
  <si>
    <t>FV16_004496</t>
  </si>
  <si>
    <t>FV16_004495</t>
  </si>
  <si>
    <t>FV16_004494</t>
  </si>
  <si>
    <t>FV16_004493</t>
  </si>
  <si>
    <t>FV16_004492</t>
  </si>
  <si>
    <t>FV16_004491</t>
  </si>
  <si>
    <t>FV16_004490</t>
  </si>
  <si>
    <t>FV16_004489</t>
  </si>
  <si>
    <t>FV16_004488</t>
  </si>
  <si>
    <t>FV16_004487</t>
  </si>
  <si>
    <t>FV16_004486</t>
  </si>
  <si>
    <t>FV16_004485</t>
  </si>
  <si>
    <t>FV16_004484</t>
  </si>
  <si>
    <t>FV16_004483</t>
  </si>
  <si>
    <t>FV16_004482</t>
  </si>
  <si>
    <t>FV16_004481</t>
  </si>
  <si>
    <t>FV16_004480</t>
  </si>
  <si>
    <t>FV16_004479</t>
  </si>
  <si>
    <t>FV16_004478</t>
  </si>
  <si>
    <t>FV16_004477</t>
  </si>
  <si>
    <t>FV16_004476</t>
  </si>
  <si>
    <t>FV16_004475</t>
  </si>
  <si>
    <t>FV16_004474</t>
  </si>
  <si>
    <t>FV16_004473</t>
  </si>
  <si>
    <t>FV16_004472</t>
  </si>
  <si>
    <t>FV16_004471</t>
  </si>
  <si>
    <t>FV16_004470</t>
  </si>
  <si>
    <t>FV16_004469</t>
  </si>
  <si>
    <t>FV16_004468</t>
  </si>
  <si>
    <t>FV16_004467</t>
  </si>
  <si>
    <t>FV16_004466</t>
  </si>
  <si>
    <t>FV16_004465</t>
  </si>
  <si>
    <t>FV16_004464</t>
  </si>
  <si>
    <t>FV16_004463</t>
  </si>
  <si>
    <t>FV16_004462</t>
  </si>
  <si>
    <t>FV16_004461</t>
  </si>
  <si>
    <t>FV16_004460</t>
  </si>
  <si>
    <t>FV16_004459</t>
  </si>
  <si>
    <t>FV16_004458</t>
  </si>
  <si>
    <t>FV16_004457</t>
  </si>
  <si>
    <t>FV16_004456</t>
  </si>
  <si>
    <t>FV16_004455</t>
  </si>
  <si>
    <t>FV16_004445</t>
  </si>
  <si>
    <t>FV16_004444</t>
  </si>
  <si>
    <t>FV16_004441</t>
  </si>
  <si>
    <t>FV16_004376</t>
  </si>
  <si>
    <t>FV16_004375</t>
  </si>
  <si>
    <t>FV16_004374</t>
  </si>
  <si>
    <t>FV16_004373</t>
  </si>
  <si>
    <t>FV16_004370</t>
  </si>
  <si>
    <t>FV16_004369</t>
  </si>
  <si>
    <t>FV16_004366</t>
  </si>
  <si>
    <t>FV16_004365</t>
  </si>
  <si>
    <t>FV16_004363</t>
  </si>
  <si>
    <t>FV16_004128</t>
  </si>
  <si>
    <t>FV16_004114</t>
  </si>
  <si>
    <t>FV16_004057</t>
  </si>
  <si>
    <t>FV16_004056</t>
  </si>
  <si>
    <t>FV16_004055</t>
  </si>
  <si>
    <t>FV16_004054</t>
  </si>
  <si>
    <t>FV16_003990</t>
  </si>
  <si>
    <t>FV16_003959</t>
  </si>
  <si>
    <t>FV16_003927</t>
  </si>
  <si>
    <t>FV16_003926</t>
  </si>
  <si>
    <t>FV16_003920</t>
  </si>
  <si>
    <t>4200124270</t>
  </si>
  <si>
    <t>FV16_003919</t>
  </si>
  <si>
    <t>4200126213</t>
  </si>
  <si>
    <t>FV16_003918</t>
  </si>
  <si>
    <t>FV16_003917</t>
  </si>
  <si>
    <t>FRV16_000323</t>
  </si>
  <si>
    <t>400171127</t>
  </si>
  <si>
    <t>200006137</t>
  </si>
  <si>
    <t>52.537</t>
  </si>
  <si>
    <t>52.536</t>
  </si>
  <si>
    <t>2535DR01992000</t>
  </si>
  <si>
    <t>52.535</t>
  </si>
  <si>
    <t>52.533</t>
  </si>
  <si>
    <t>52.532</t>
  </si>
  <si>
    <t>52.527</t>
  </si>
  <si>
    <t>52.481</t>
  </si>
  <si>
    <t>52.480</t>
  </si>
  <si>
    <t>52.479</t>
  </si>
  <si>
    <t>52.478</t>
  </si>
  <si>
    <t>52.436</t>
  </si>
  <si>
    <t>52.435</t>
  </si>
  <si>
    <t>52.402</t>
  </si>
  <si>
    <t>52.398</t>
  </si>
  <si>
    <t>52.396</t>
  </si>
  <si>
    <t>08033</t>
  </si>
  <si>
    <t>08032</t>
  </si>
  <si>
    <t>900424</t>
  </si>
  <si>
    <t>BERRILL SIMON</t>
  </si>
  <si>
    <t>X2893260K</t>
  </si>
  <si>
    <t>16-154-UB6</t>
  </si>
  <si>
    <t>R182174</t>
  </si>
  <si>
    <t>302978</t>
  </si>
  <si>
    <t>MARRIOT</t>
  </si>
  <si>
    <t>237668</t>
  </si>
  <si>
    <t>75/03144993</t>
  </si>
  <si>
    <t>F16/0413</t>
  </si>
  <si>
    <t>479</t>
  </si>
  <si>
    <t>4200112965</t>
  </si>
  <si>
    <t>8241126071</t>
  </si>
  <si>
    <t>4200106770</t>
  </si>
  <si>
    <t>8241124612</t>
  </si>
  <si>
    <t>4200128557</t>
  </si>
  <si>
    <t>8241117698</t>
  </si>
  <si>
    <t>0000019119</t>
  </si>
  <si>
    <t>4200125323</t>
  </si>
  <si>
    <t>841608829</t>
  </si>
  <si>
    <t>4200124581</t>
  </si>
  <si>
    <t>599751 RI</t>
  </si>
  <si>
    <t>4200129225</t>
  </si>
  <si>
    <t>596233 RI</t>
  </si>
  <si>
    <t>4200127026</t>
  </si>
  <si>
    <t>593974 RI</t>
  </si>
  <si>
    <t>587207 RI</t>
  </si>
  <si>
    <t>4200119480</t>
  </si>
  <si>
    <t>583605 RI</t>
  </si>
  <si>
    <t>4200115957</t>
  </si>
  <si>
    <t>FVR201614005137</t>
  </si>
  <si>
    <t>4200124013</t>
  </si>
  <si>
    <t>1770</t>
  </si>
  <si>
    <t>4200121692</t>
  </si>
  <si>
    <t>H2/36</t>
  </si>
  <si>
    <t>4200126886</t>
  </si>
  <si>
    <t>H2/33</t>
  </si>
  <si>
    <t>4200126262</t>
  </si>
  <si>
    <t>Z2/107</t>
  </si>
  <si>
    <t>6621</t>
  </si>
  <si>
    <t>4200129174</t>
  </si>
  <si>
    <t>4090362913</t>
  </si>
  <si>
    <t>4200126973</t>
  </si>
  <si>
    <t>160622</t>
  </si>
  <si>
    <t>4200100446</t>
  </si>
  <si>
    <t>903145</t>
  </si>
  <si>
    <t>SERRA GALLEGO ALFONS</t>
  </si>
  <si>
    <t>35059477W</t>
  </si>
  <si>
    <t>Q-0188001J</t>
  </si>
  <si>
    <t>900035</t>
  </si>
  <si>
    <t>ALEGRIA TEJEDOR WALTER ALBERTO</t>
  </si>
  <si>
    <t>36515390S</t>
  </si>
  <si>
    <t>12016</t>
  </si>
  <si>
    <t>800047</t>
  </si>
  <si>
    <t>UNIVERSITAT ROVIRA I VIRGILI</t>
  </si>
  <si>
    <t>Q9350003A</t>
  </si>
  <si>
    <t>F8322:22016267</t>
  </si>
  <si>
    <t>606772</t>
  </si>
  <si>
    <t>COSKUN TURGUT</t>
  </si>
  <si>
    <t>T.COSKUN01</t>
  </si>
  <si>
    <t>2130256</t>
  </si>
  <si>
    <t>505455</t>
  </si>
  <si>
    <t>CORREOS Y TELEGRAFOS SA</t>
  </si>
  <si>
    <t>A83052407</t>
  </si>
  <si>
    <t>4001786798</t>
  </si>
  <si>
    <t>2016005855</t>
  </si>
  <si>
    <t>505278</t>
  </si>
  <si>
    <t>SABEL DE SERVICIOS SL CATALONIA PLA</t>
  </si>
  <si>
    <t>B58875048</t>
  </si>
  <si>
    <t>6300077849</t>
  </si>
  <si>
    <t>1400207433</t>
  </si>
  <si>
    <t>504914</t>
  </si>
  <si>
    <t>SILENUS</t>
  </si>
  <si>
    <t>B63922967</t>
  </si>
  <si>
    <t>P1027050</t>
  </si>
  <si>
    <t>11602895</t>
  </si>
  <si>
    <t>4200119800</t>
  </si>
  <si>
    <t>212159064</t>
  </si>
  <si>
    <t>303494</t>
  </si>
  <si>
    <t>SIDLEY AUSTIN LLP</t>
  </si>
  <si>
    <t>IAS-001</t>
  </si>
  <si>
    <t>202370</t>
  </si>
  <si>
    <t>VERENIGING NUGO</t>
  </si>
  <si>
    <t>2016035</t>
  </si>
  <si>
    <t>1865/2</t>
  </si>
  <si>
    <t>201379</t>
  </si>
  <si>
    <t>INOMICS GMBH</t>
  </si>
  <si>
    <t>IA-16-0261</t>
  </si>
  <si>
    <t>16B00030</t>
  </si>
  <si>
    <t>108100</t>
  </si>
  <si>
    <t>LABOARAGON SL</t>
  </si>
  <si>
    <t>B99079188</t>
  </si>
  <si>
    <t>F16-01539</t>
  </si>
  <si>
    <t>1270</t>
  </si>
  <si>
    <t>4100007176</t>
  </si>
  <si>
    <t>2016ER15/1880</t>
  </si>
  <si>
    <t>104074</t>
  </si>
  <si>
    <t>LA DOLCETA CARGOLERIA SA</t>
  </si>
  <si>
    <t>A58316555</t>
  </si>
  <si>
    <t>74902</t>
  </si>
  <si>
    <t>4548813281</t>
  </si>
  <si>
    <t>4200127883</t>
  </si>
  <si>
    <t>2655EC02010000</t>
  </si>
  <si>
    <t>9500031381</t>
  </si>
  <si>
    <t>1605/00622</t>
  </si>
  <si>
    <t>F/1802</t>
  </si>
  <si>
    <t>4200128996</t>
  </si>
  <si>
    <t>91/00033054</t>
  </si>
  <si>
    <t>4200116207</t>
  </si>
  <si>
    <t>27/00093345</t>
  </si>
  <si>
    <t>15167887</t>
  </si>
  <si>
    <t>4200128001</t>
  </si>
  <si>
    <t>7000079997</t>
  </si>
  <si>
    <t>FV+288705</t>
  </si>
  <si>
    <t>4200126348</t>
  </si>
  <si>
    <t>160369</t>
  </si>
  <si>
    <t>160356</t>
  </si>
  <si>
    <t>4200124286</t>
  </si>
  <si>
    <t>160355</t>
  </si>
  <si>
    <t>160325</t>
  </si>
  <si>
    <t>160324</t>
  </si>
  <si>
    <t>7061237066</t>
  </si>
  <si>
    <t>4200128200</t>
  </si>
  <si>
    <t>1939</t>
  </si>
  <si>
    <t>4200126358</t>
  </si>
  <si>
    <t>7071165461</t>
  </si>
  <si>
    <t>4200126649</t>
  </si>
  <si>
    <t>601638</t>
  </si>
  <si>
    <t>4200125291</t>
  </si>
  <si>
    <t>601486</t>
  </si>
  <si>
    <t>601381</t>
  </si>
  <si>
    <t>4200126543</t>
  </si>
  <si>
    <t>1604150</t>
  </si>
  <si>
    <t>4200128898</t>
  </si>
  <si>
    <t>16085037</t>
  </si>
  <si>
    <t>4200127303</t>
  </si>
  <si>
    <t>1602146</t>
  </si>
  <si>
    <t>2655EC02011000</t>
  </si>
  <si>
    <t>1602048</t>
  </si>
  <si>
    <t>6364</t>
  </si>
  <si>
    <t>4200114523</t>
  </si>
  <si>
    <t>2564GE00164000</t>
  </si>
  <si>
    <t>201602367</t>
  </si>
  <si>
    <t>FV16_004670</t>
  </si>
  <si>
    <t>4200126837</t>
  </si>
  <si>
    <t>FV16_004667</t>
  </si>
  <si>
    <t>FV16_004664</t>
  </si>
  <si>
    <t>52.430</t>
  </si>
  <si>
    <t>52.405</t>
  </si>
  <si>
    <t>52.404</t>
  </si>
  <si>
    <t>RECTORAT</t>
  </si>
  <si>
    <t>GABINET RECTORAT</t>
  </si>
  <si>
    <t>S.CAMPUS EX.INN</t>
  </si>
  <si>
    <t>SECRETARIA GENERAL</t>
  </si>
  <si>
    <t>VR RECERCA</t>
  </si>
  <si>
    <t>VR.REL.INT.CULTURA</t>
  </si>
  <si>
    <t>VR.ADMINISTRACIÓ</t>
  </si>
  <si>
    <t>VR.GRUP UB I TIC</t>
  </si>
  <si>
    <t>VR.POL.INTERNAC</t>
  </si>
  <si>
    <t>GERÈNCIA</t>
  </si>
  <si>
    <t>CAMPUS EXPE.</t>
  </si>
  <si>
    <t>PLA PLURIENNAL</t>
  </si>
  <si>
    <t>ÀREA. SUPORT REC.</t>
  </si>
  <si>
    <t>SERVEIS SUPORT RECER</t>
  </si>
  <si>
    <t xml:space="preserve">CCIT-UB </t>
  </si>
  <si>
    <t>DIR.ÀREA.TIC</t>
  </si>
  <si>
    <t>SAE.SERV.AT.ES</t>
  </si>
  <si>
    <t>ICE</t>
  </si>
  <si>
    <t>ÀREA COMUN DIG.</t>
  </si>
  <si>
    <t>COMUNICACIO</t>
  </si>
  <si>
    <t>ENTORNS WEB</t>
  </si>
  <si>
    <t>AUDIOVISUALS</t>
  </si>
  <si>
    <t>ÀREA FORM.COMPLE</t>
  </si>
  <si>
    <t>SINDIC DE GREUGES</t>
  </si>
  <si>
    <t>C.ESTUDIS. INTERNA</t>
  </si>
  <si>
    <t>SERVEIS JURÍDICS</t>
  </si>
  <si>
    <t>COM.PART,OCUP I E.S.</t>
  </si>
  <si>
    <t>COM.DES.SOC. I ENV.</t>
  </si>
  <si>
    <t>GESTIÓ ACADÈMICA</t>
  </si>
  <si>
    <t>OBRES IMANT</t>
  </si>
  <si>
    <t>IMATGE.CORP I MAR</t>
  </si>
  <si>
    <t>ADM.BELLVITGE</t>
  </si>
  <si>
    <t>DP.CIÈNC.CLÍNIQUES</t>
  </si>
  <si>
    <t>DP.PATOL.ITERAP.EXP</t>
  </si>
  <si>
    <t>DP.CC.FISIOLÒGIQU</t>
  </si>
  <si>
    <t>2615ME00279001</t>
  </si>
  <si>
    <t>AT.L'INV.BIOL/GEOL</t>
  </si>
  <si>
    <t>F.BIOLOGIA</t>
  </si>
  <si>
    <t>DP. BIOLOGIA VEGETAL</t>
  </si>
  <si>
    <t>DP.MICROBIOLOGIA</t>
  </si>
  <si>
    <t>DP. BIOQU/BIOL.MOL</t>
  </si>
  <si>
    <t>DP.BIOLOGIA CEL.</t>
  </si>
  <si>
    <t>DP. FISIOLOGIA INMUNO</t>
  </si>
  <si>
    <t>DP.ESTRATIG.PA</t>
  </si>
  <si>
    <t>O.A.G.DRET</t>
  </si>
  <si>
    <t>DP.DRET CIVIL</t>
  </si>
  <si>
    <t>DP.DRET MERCANT</t>
  </si>
  <si>
    <t>DP.DRET PENAL</t>
  </si>
  <si>
    <t>DP.ECNO.POLÍTI.H.POL</t>
  </si>
  <si>
    <t>CR.OBSERVA.BIOETIC</t>
  </si>
  <si>
    <t>OBSERV.GLOBALITZA</t>
  </si>
  <si>
    <t>SED ECONOMIA I EMPR</t>
  </si>
  <si>
    <t>F.ECONOMIA I EMPRESA</t>
  </si>
  <si>
    <t>DP.POLITICA ECON</t>
  </si>
  <si>
    <t>DP.T.SOC.FILOS.</t>
  </si>
  <si>
    <t>DP.ECON.PUN.EC.P.</t>
  </si>
  <si>
    <t>ADM.PEDG.FORMA.MAN</t>
  </si>
  <si>
    <t>SED.FORM.PROFES</t>
  </si>
  <si>
    <t>OAG.PEDAGOFIA FP</t>
  </si>
  <si>
    <t>F.EDUCACIO</t>
  </si>
  <si>
    <t>DP.DIDÀCT.EDU.VI.PLA</t>
  </si>
  <si>
    <t>DEVP</t>
  </si>
  <si>
    <t>DP.DIDÀCT.ORG.EDUC</t>
  </si>
  <si>
    <t>DP.DIDÀCT.LLENG.</t>
  </si>
  <si>
    <t>DP.TREBALL.SOC.</t>
  </si>
  <si>
    <t>DP.EDUC.LING.</t>
  </si>
  <si>
    <t>O.A.G.FARMÀCIA</t>
  </si>
  <si>
    <t>F.FARMÀCIA</t>
  </si>
  <si>
    <t>DP.FARMACO.QUI.TERAP</t>
  </si>
  <si>
    <t>FARMACOL.FARMACOGNOS</t>
  </si>
  <si>
    <t>DP. BIOQ/BIOL.MOL FAR</t>
  </si>
  <si>
    <t>DP. FISIOLOGIA (FARM)</t>
  </si>
  <si>
    <t>DP.NUTRICIO BROM.</t>
  </si>
  <si>
    <t>DP.FARM.TECNO.FAR</t>
  </si>
  <si>
    <t>DP.FISICOQUIMICA</t>
  </si>
  <si>
    <t>OR.ADM.FILOLOGIA</t>
  </si>
  <si>
    <t>ADM. FILOLOGIA</t>
  </si>
  <si>
    <t>F.FILOLOGIA</t>
  </si>
  <si>
    <t>DP.FILOL.SEMÍTICA</t>
  </si>
  <si>
    <t>DP.FILOL.HISPÀNICA</t>
  </si>
  <si>
    <t>DP. FILOL.ANGL.ALE.</t>
  </si>
  <si>
    <t>C.DOC.RAMON LLULL</t>
  </si>
  <si>
    <t>DP.FILOL.ROMÀNICA</t>
  </si>
  <si>
    <t>DP.PREHIST.H.A.</t>
  </si>
  <si>
    <t>DP.H MODERNA</t>
  </si>
  <si>
    <t>DP.HIST.ARQUEOLO</t>
  </si>
  <si>
    <t>CEHI</t>
  </si>
  <si>
    <t>DP.HISTÒRIA ART</t>
  </si>
  <si>
    <t>ADM.F/Q</t>
  </si>
  <si>
    <t>ADM.F/Q MANT. APAR</t>
  </si>
  <si>
    <t>ADM.F/Q MANT. INGR</t>
  </si>
  <si>
    <t>O.A.G.F/Q</t>
  </si>
  <si>
    <t>F.FÍSICA</t>
  </si>
  <si>
    <t>F.QUÍMICA</t>
  </si>
  <si>
    <t>DP.QUÍMICA ORGÀNICA</t>
  </si>
  <si>
    <t>DP.QUIMICA.ANALÍTICA</t>
  </si>
  <si>
    <t>DP. ENG.QUÍMICA</t>
  </si>
  <si>
    <t>DP.FÍSICA FONAMEN</t>
  </si>
  <si>
    <t>DP.QUÍMICA INORGÀ</t>
  </si>
  <si>
    <t>DP.CC.MATERIALS</t>
  </si>
  <si>
    <t>SEC.QUIMICA ANAL</t>
  </si>
  <si>
    <t>O.R.MEDICINA</t>
  </si>
  <si>
    <t>DP.BIOL.CEL.INM.NE</t>
  </si>
  <si>
    <t>DP.MEDICINA</t>
  </si>
  <si>
    <t>DP.PSIQUIATRIA I PS</t>
  </si>
  <si>
    <t>DP.SALUT PÚBLICA</t>
  </si>
  <si>
    <t>DP.ANA PAT,FARMA MIC</t>
  </si>
  <si>
    <t>DP.BIOMEDICINA</t>
  </si>
  <si>
    <t>O.A.G.MEDICINA</t>
  </si>
  <si>
    <t>ADM. PSICOLOGIA</t>
  </si>
  <si>
    <t>O.A.G.PSICOLOGIA</t>
  </si>
  <si>
    <t>FAC. PSICOLOGIA</t>
  </si>
  <si>
    <t>DP.PSICOL.BÀSICA</t>
  </si>
  <si>
    <t>DP.PSICO.SOCIAL</t>
  </si>
  <si>
    <t>DP.PSICO.EVOLU.EDUCA</t>
  </si>
  <si>
    <t>DP.COGNIC.DES.</t>
  </si>
  <si>
    <t>OR.ADM.BELLVITGE</t>
  </si>
  <si>
    <t>UB.-DESPESES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</si>
</sst>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9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C00000"/>
      <name val="Arial"/>
      <family val="2"/>
    </font>
    <font>
      <b/>
      <sz val="12"/>
      <color rgb="FFC00000"/>
      <name val="Arial"/>
      <family val="2"/>
    </font>
    <font>
      <b/>
      <sz val="10"/>
      <color rgb="FFC00000"/>
      <name val="Arial"/>
      <family val="2"/>
    </font>
    <font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69">
    <xf numFmtId="0" fontId="0" fillId="0" borderId="0"/>
    <xf numFmtId="0" fontId="64" fillId="0" borderId="0" applyNumberFormat="0" applyFill="0" applyBorder="0" applyAlignment="0" applyProtection="0"/>
    <xf numFmtId="0" fontId="65" fillId="0" borderId="1" applyNumberFormat="0" applyFill="0" applyAlignment="0" applyProtection="0"/>
    <xf numFmtId="0" fontId="66" fillId="0" borderId="2" applyNumberFormat="0" applyFill="0" applyAlignment="0" applyProtection="0"/>
    <xf numFmtId="0" fontId="67" fillId="0" borderId="3" applyNumberFormat="0" applyFill="0" applyAlignment="0" applyProtection="0"/>
    <xf numFmtId="0" fontId="67" fillId="0" borderId="0" applyNumberFormat="0" applyFill="0" applyBorder="0" applyAlignment="0" applyProtection="0"/>
    <xf numFmtId="0" fontId="68" fillId="2" borderId="0" applyNumberFormat="0" applyBorder="0" applyAlignment="0" applyProtection="0"/>
    <xf numFmtId="0" fontId="69" fillId="3" borderId="0" applyNumberFormat="0" applyBorder="0" applyAlignment="0" applyProtection="0"/>
    <xf numFmtId="0" fontId="70" fillId="4" borderId="0" applyNumberFormat="0" applyBorder="0" applyAlignment="0" applyProtection="0"/>
    <xf numFmtId="0" fontId="71" fillId="5" borderId="4" applyNumberFormat="0" applyAlignment="0" applyProtection="0"/>
    <xf numFmtId="0" fontId="72" fillId="6" borderId="5" applyNumberFormat="0" applyAlignment="0" applyProtection="0"/>
    <xf numFmtId="0" fontId="73" fillId="6" borderId="4" applyNumberFormat="0" applyAlignment="0" applyProtection="0"/>
    <xf numFmtId="0" fontId="74" fillId="0" borderId="6" applyNumberFormat="0" applyFill="0" applyAlignment="0" applyProtection="0"/>
    <xf numFmtId="0" fontId="75" fillId="7" borderId="7" applyNumberFormat="0" applyAlignment="0" applyProtection="0"/>
    <xf numFmtId="0" fontId="76" fillId="0" borderId="0" applyNumberFormat="0" applyFill="0" applyBorder="0" applyAlignment="0" applyProtection="0"/>
    <xf numFmtId="0" fontId="63" fillId="8" borderId="8" applyNumberFormat="0" applyFont="0" applyAlignment="0" applyProtection="0"/>
    <xf numFmtId="0" fontId="77" fillId="0" borderId="0" applyNumberFormat="0" applyFill="0" applyBorder="0" applyAlignment="0" applyProtection="0"/>
    <xf numFmtId="0" fontId="78" fillId="0" borderId="9" applyNumberFormat="0" applyFill="0" applyAlignment="0" applyProtection="0"/>
    <xf numFmtId="0" fontId="79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7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25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79" fillId="28" borderId="0" applyNumberFormat="0" applyBorder="0" applyAlignment="0" applyProtection="0"/>
    <xf numFmtId="0" fontId="79" fillId="29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79" fillId="32" borderId="0" applyNumberFormat="0" applyBorder="0" applyAlignment="0" applyProtection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84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80" fillId="0" borderId="0"/>
    <xf numFmtId="0" fontId="80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85" fillId="0" borderId="0" applyNumberFormat="0" applyFill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722">
    <xf numFmtId="0" fontId="80" fillId="0" borderId="0" xfId="0" applyFont="1"/>
    <xf numFmtId="0" fontId="80" fillId="0" borderId="0" xfId="0" applyFont="1" applyBorder="1"/>
    <xf numFmtId="0" fontId="82" fillId="33" borderId="10" xfId="0" applyFont="1" applyFill="1" applyBorder="1" applyAlignment="1">
      <alignment horizontal="center" vertical="center" wrapText="1"/>
    </xf>
    <xf numFmtId="0" fontId="80" fillId="0" borderId="0" xfId="0" applyFont="1" applyBorder="1" applyAlignment="1">
      <alignment horizontal="center"/>
    </xf>
    <xf numFmtId="0" fontId="80" fillId="0" borderId="0" xfId="0" applyFont="1" applyBorder="1" applyAlignment="1">
      <alignment vertical="center"/>
    </xf>
    <xf numFmtId="0" fontId="82" fillId="33" borderId="10" xfId="0" applyFont="1" applyFill="1" applyBorder="1" applyAlignment="1">
      <alignment horizontal="center" vertical="center"/>
    </xf>
    <xf numFmtId="4" fontId="82" fillId="33" borderId="10" xfId="0" applyNumberFormat="1" applyFont="1" applyFill="1" applyBorder="1" applyAlignment="1">
      <alignment horizontal="center" vertical="center"/>
    </xf>
    <xf numFmtId="0" fontId="84" fillId="0" borderId="0" xfId="0" applyFont="1" applyBorder="1" applyAlignment="1">
      <alignment horizontal="center"/>
    </xf>
    <xf numFmtId="0" fontId="80" fillId="0" borderId="0" xfId="0" applyFont="1"/>
    <xf numFmtId="0" fontId="0" fillId="0" borderId="0" xfId="0" applyFont="1"/>
    <xf numFmtId="4" fontId="80" fillId="0" borderId="0" xfId="0" applyNumberFormat="1" applyFont="1" applyBorder="1"/>
    <xf numFmtId="0" fontId="84" fillId="0" borderId="0" xfId="0" applyFont="1" applyAlignment="1">
      <alignment horizontal="center"/>
    </xf>
    <xf numFmtId="0" fontId="84" fillId="0" borderId="0" xfId="0" applyFont="1"/>
    <xf numFmtId="4" fontId="84" fillId="0" borderId="0" xfId="0" applyNumberFormat="1" applyFont="1"/>
    <xf numFmtId="0" fontId="0" fillId="0" borderId="13" xfId="0" applyFont="1" applyBorder="1" applyAlignment="1">
      <alignment horizontal="center" vertical="center"/>
    </xf>
    <xf numFmtId="0" fontId="84" fillId="0" borderId="12" xfId="0" applyFont="1" applyBorder="1" applyAlignment="1">
      <alignment horizontal="right" vertical="center"/>
    </xf>
    <xf numFmtId="3" fontId="83" fillId="0" borderId="13" xfId="0" applyNumberFormat="1" applyFont="1" applyBorder="1" applyAlignment="1">
      <alignment horizontal="right" vertical="center" indent="3"/>
    </xf>
    <xf numFmtId="4" fontId="84" fillId="0" borderId="0" xfId="0" applyNumberFormat="1" applyFont="1" applyAlignment="1">
      <alignment horizontal="right" indent="3"/>
    </xf>
    <xf numFmtId="0" fontId="81" fillId="0" borderId="0" xfId="0" applyFont="1"/>
    <xf numFmtId="0" fontId="84" fillId="0" borderId="0" xfId="0" applyFont="1" applyBorder="1" applyAlignment="1">
      <alignment vertical="center"/>
    </xf>
    <xf numFmtId="0" fontId="84" fillId="0" borderId="0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4" fillId="0" borderId="0" xfId="0" applyFont="1" applyAlignment="1">
      <alignment vertical="center"/>
    </xf>
    <xf numFmtId="0" fontId="83" fillId="0" borderId="13" xfId="0" applyFont="1" applyBorder="1" applyAlignment="1">
      <alignment horizontal="right" vertical="center" indent="3"/>
    </xf>
    <xf numFmtId="4" fontId="83" fillId="0" borderId="0" xfId="0" applyNumberFormat="1" applyFont="1" applyBorder="1" applyAlignment="1">
      <alignment horizontal="right" vertical="center" indent="3"/>
    </xf>
    <xf numFmtId="0" fontId="83" fillId="0" borderId="0" xfId="0" applyFont="1" applyBorder="1" applyAlignment="1">
      <alignment horizontal="right" vertical="center" indent="3"/>
    </xf>
    <xf numFmtId="0" fontId="84" fillId="0" borderId="0" xfId="0" applyFont="1" applyAlignment="1">
      <alignment horizontal="right" vertical="center" indent="3"/>
    </xf>
    <xf numFmtId="14" fontId="84" fillId="0" borderId="0" xfId="0" applyNumberFormat="1" applyFont="1" applyAlignment="1">
      <alignment vertical="center"/>
    </xf>
    <xf numFmtId="14" fontId="84" fillId="0" borderId="0" xfId="0" applyNumberFormat="1" applyFont="1" applyAlignment="1">
      <alignment horizontal="center" vertical="center"/>
    </xf>
    <xf numFmtId="0" fontId="84" fillId="0" borderId="0" xfId="0" applyFont="1" applyBorder="1" applyAlignment="1">
      <alignment vertical="center" wrapText="1"/>
    </xf>
    <xf numFmtId="0" fontId="84" fillId="0" borderId="0" xfId="0" applyFont="1" applyAlignment="1">
      <alignment vertical="center" wrapText="1"/>
    </xf>
    <xf numFmtId="164" fontId="83" fillId="0" borderId="13" xfId="0" applyNumberFormat="1" applyFont="1" applyBorder="1" applyAlignment="1">
      <alignment horizontal="right" vertical="center" indent="1"/>
    </xf>
    <xf numFmtId="164" fontId="84" fillId="0" borderId="0" xfId="0" applyNumberFormat="1" applyFont="1" applyAlignment="1">
      <alignment horizontal="right" indent="1"/>
    </xf>
    <xf numFmtId="164" fontId="84" fillId="0" borderId="0" xfId="0" applyNumberFormat="1" applyFont="1" applyBorder="1" applyAlignment="1">
      <alignment horizontal="right" vertical="center" indent="1"/>
    </xf>
    <xf numFmtId="164" fontId="84" fillId="0" borderId="0" xfId="0" applyNumberFormat="1" applyFont="1" applyAlignment="1">
      <alignment horizontal="right" vertical="center" indent="1"/>
    </xf>
    <xf numFmtId="164" fontId="83" fillId="0" borderId="0" xfId="0" applyNumberFormat="1" applyFont="1" applyBorder="1" applyAlignment="1">
      <alignment horizontal="right" vertical="center" indent="1"/>
    </xf>
    <xf numFmtId="14" fontId="84" fillId="0" borderId="0" xfId="0" applyNumberFormat="1" applyFont="1" applyAlignment="1">
      <alignment horizontal="left"/>
    </xf>
    <xf numFmtId="0" fontId="80" fillId="0" borderId="0" xfId="122" applyFont="1"/>
    <xf numFmtId="0" fontId="83" fillId="0" borderId="20" xfId="122" applyFont="1" applyFill="1" applyBorder="1" applyAlignment="1">
      <alignment horizontal="right"/>
    </xf>
    <xf numFmtId="0" fontId="83" fillId="0" borderId="20" xfId="122" applyFont="1" applyBorder="1" applyAlignment="1">
      <alignment horizontal="right"/>
    </xf>
    <xf numFmtId="4" fontId="80" fillId="0" borderId="19" xfId="122" applyNumberFormat="1" applyFont="1" applyBorder="1"/>
    <xf numFmtId="0" fontId="83" fillId="0" borderId="21" xfId="122" applyFont="1" applyBorder="1" applyAlignment="1">
      <alignment horizontal="right"/>
    </xf>
    <xf numFmtId="3" fontId="84" fillId="0" borderId="0" xfId="0" applyNumberFormat="1" applyFont="1"/>
    <xf numFmtId="0" fontId="84" fillId="0" borderId="0" xfId="0" applyFont="1" applyBorder="1" applyAlignment="1">
      <alignment horizontal="right" vertical="center"/>
    </xf>
    <xf numFmtId="0" fontId="80" fillId="0" borderId="0" xfId="0" applyFont="1" applyBorder="1" applyAlignment="1">
      <alignment vertical="center" wrapText="1"/>
    </xf>
    <xf numFmtId="0" fontId="0" fillId="0" borderId="0" xfId="0" applyFont="1" applyBorder="1" applyAlignment="1">
      <alignment horizontal="center" vertical="center"/>
    </xf>
    <xf numFmtId="4" fontId="0" fillId="0" borderId="0" xfId="0" applyNumberFormat="1" applyFont="1" applyAlignment="1">
      <alignment horizontal="right"/>
    </xf>
    <xf numFmtId="4" fontId="80" fillId="0" borderId="0" xfId="122" applyNumberFormat="1" applyFont="1"/>
    <xf numFmtId="0" fontId="0" fillId="0" borderId="0" xfId="0" applyFont="1" applyAlignment="1">
      <alignment horizontal="center"/>
    </xf>
    <xf numFmtId="4" fontId="80" fillId="0" borderId="0" xfId="122" applyNumberFormat="1" applyFont="1" applyBorder="1"/>
    <xf numFmtId="0" fontId="80" fillId="0" borderId="0" xfId="122" applyFont="1"/>
    <xf numFmtId="0" fontId="81" fillId="0" borderId="0" xfId="136" applyFont="1" applyBorder="1"/>
    <xf numFmtId="0" fontId="81" fillId="0" borderId="0" xfId="0" applyFont="1" applyBorder="1" applyAlignment="1">
      <alignment horizontal="center"/>
    </xf>
    <xf numFmtId="0" fontId="81" fillId="0" borderId="0" xfId="0" applyFont="1" applyBorder="1"/>
    <xf numFmtId="0" fontId="81" fillId="0" borderId="0" xfId="0" applyFont="1" applyBorder="1" applyAlignment="1">
      <alignment horizontal="left"/>
    </xf>
    <xf numFmtId="4" fontId="81" fillId="0" borderId="0" xfId="0" applyNumberFormat="1" applyFont="1" applyBorder="1" applyAlignment="1">
      <alignment horizontal="right" indent="1"/>
    </xf>
    <xf numFmtId="0" fontId="81" fillId="0" borderId="0" xfId="122" applyFont="1" applyBorder="1"/>
    <xf numFmtId="0" fontId="81" fillId="0" borderId="0" xfId="122" applyFont="1" applyBorder="1" applyAlignment="1">
      <alignment horizontal="center"/>
    </xf>
    <xf numFmtId="0" fontId="81" fillId="0" borderId="0" xfId="122" applyFont="1" applyBorder="1" applyAlignment="1">
      <alignment horizontal="left"/>
    </xf>
    <xf numFmtId="14" fontId="81" fillId="0" borderId="0" xfId="122" applyNumberFormat="1" applyFont="1" applyBorder="1" applyAlignment="1">
      <alignment horizontal="center"/>
    </xf>
    <xf numFmtId="4" fontId="81" fillId="0" borderId="0" xfId="122" applyNumberFormat="1" applyFont="1" applyBorder="1" applyAlignment="1">
      <alignment horizontal="right" indent="1"/>
    </xf>
    <xf numFmtId="0" fontId="84" fillId="0" borderId="13" xfId="0" applyFont="1" applyBorder="1" applyAlignment="1">
      <alignment horizontal="right" vertical="center"/>
    </xf>
    <xf numFmtId="4" fontId="83" fillId="0" borderId="0" xfId="0" applyNumberFormat="1" applyFont="1"/>
    <xf numFmtId="164" fontId="84" fillId="0" borderId="0" xfId="0" applyNumberFormat="1" applyFont="1" applyAlignment="1">
      <alignment horizontal="center"/>
    </xf>
    <xf numFmtId="0" fontId="80" fillId="0" borderId="13" xfId="0" applyFont="1" applyBorder="1" applyAlignment="1">
      <alignment vertical="center"/>
    </xf>
    <xf numFmtId="0" fontId="80" fillId="0" borderId="13" xfId="0" applyFont="1" applyBorder="1" applyAlignment="1">
      <alignment vertical="center"/>
    </xf>
    <xf numFmtId="0" fontId="80" fillId="0" borderId="0" xfId="122" applyFont="1" applyFill="1"/>
    <xf numFmtId="0" fontId="80" fillId="0" borderId="0" xfId="0" applyFont="1" applyAlignment="1">
      <alignment horizontal="center"/>
    </xf>
    <xf numFmtId="0" fontId="80" fillId="0" borderId="0" xfId="122" applyFont="1"/>
    <xf numFmtId="0" fontId="80" fillId="0" borderId="0" xfId="0" applyFont="1" applyBorder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3" fillId="0" borderId="13" xfId="0" applyNumberFormat="1" applyFont="1" applyFill="1" applyBorder="1" applyAlignment="1">
      <alignment horizontal="right" vertical="center" indent="3"/>
    </xf>
    <xf numFmtId="3" fontId="84" fillId="0" borderId="0" xfId="0" applyNumberFormat="1" applyFont="1" applyAlignment="1">
      <alignment horizontal="right" indent="3"/>
    </xf>
    <xf numFmtId="3" fontId="84" fillId="0" borderId="0" xfId="0" applyNumberFormat="1" applyFont="1" applyFill="1" applyBorder="1" applyAlignment="1">
      <alignment horizontal="right" vertical="center" indent="3"/>
    </xf>
    <xf numFmtId="0" fontId="84" fillId="0" borderId="0" xfId="0" applyFont="1" applyBorder="1" applyAlignment="1">
      <alignment horizontal="right" vertical="center" indent="3"/>
    </xf>
    <xf numFmtId="3" fontId="83" fillId="0" borderId="0" xfId="0" applyNumberFormat="1" applyFont="1" applyBorder="1" applyAlignment="1">
      <alignment horizontal="right" vertical="center" indent="3"/>
    </xf>
    <xf numFmtId="164" fontId="83" fillId="0" borderId="0" xfId="0" applyNumberFormat="1" applyFont="1" applyAlignment="1">
      <alignment horizontal="right" vertical="center" indent="1"/>
    </xf>
    <xf numFmtId="0" fontId="80" fillId="0" borderId="0" xfId="122" applyFont="1" applyBorder="1"/>
    <xf numFmtId="0" fontId="83" fillId="0" borderId="0" xfId="122" applyFont="1" applyBorder="1"/>
    <xf numFmtId="4" fontId="80" fillId="0" borderId="0" xfId="122" applyNumberFormat="1" applyFont="1" applyFill="1" applyBorder="1" applyAlignment="1">
      <alignment horizontal="right"/>
    </xf>
    <xf numFmtId="0" fontId="84" fillId="0" borderId="0" xfId="0" applyFont="1" applyBorder="1"/>
    <xf numFmtId="4" fontId="83" fillId="0" borderId="0" xfId="122" applyNumberFormat="1" applyFont="1" applyBorder="1"/>
    <xf numFmtId="0" fontId="80" fillId="0" borderId="13" xfId="0" applyFont="1" applyBorder="1" applyAlignment="1">
      <alignment vertical="center"/>
    </xf>
    <xf numFmtId="0" fontId="80" fillId="0" borderId="13" xfId="0" applyFont="1" applyBorder="1" applyAlignment="1">
      <alignment vertical="center"/>
    </xf>
    <xf numFmtId="4" fontId="80" fillId="0" borderId="0" xfId="122" applyNumberFormat="1" applyFont="1" applyFill="1" applyBorder="1"/>
    <xf numFmtId="0" fontId="80" fillId="33" borderId="13" xfId="0" applyFont="1" applyFill="1" applyBorder="1" applyAlignment="1">
      <alignment vertical="center"/>
    </xf>
    <xf numFmtId="0" fontId="84" fillId="33" borderId="12" xfId="0" applyFont="1" applyFill="1" applyBorder="1" applyAlignment="1">
      <alignment horizontal="right" vertical="center"/>
    </xf>
    <xf numFmtId="3" fontId="80" fillId="0" borderId="0" xfId="122" applyNumberFormat="1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33" borderId="13" xfId="0" applyFont="1" applyFill="1" applyBorder="1" applyAlignment="1">
      <alignment horizontal="center" vertical="center"/>
    </xf>
    <xf numFmtId="3" fontId="83" fillId="33" borderId="13" xfId="0" applyNumberFormat="1" applyFont="1" applyFill="1" applyBorder="1" applyAlignment="1">
      <alignment horizontal="right" vertical="center" indent="3"/>
    </xf>
    <xf numFmtId="164" fontId="83" fillId="33" borderId="13" xfId="0" applyNumberFormat="1" applyFont="1" applyFill="1" applyBorder="1" applyAlignment="1">
      <alignment horizontal="right" vertical="center" indent="1"/>
    </xf>
    <xf numFmtId="0" fontId="80" fillId="0" borderId="0" xfId="122" applyFont="1" applyBorder="1"/>
    <xf numFmtId="0" fontId="80" fillId="0" borderId="13" xfId="0" applyFont="1" applyBorder="1" applyAlignment="1">
      <alignment vertical="center"/>
    </xf>
    <xf numFmtId="0" fontId="80" fillId="0" borderId="13" xfId="0" applyFont="1" applyBorder="1" applyAlignment="1">
      <alignment vertical="center"/>
    </xf>
    <xf numFmtId="0" fontId="80" fillId="0" borderId="13" xfId="0" applyFont="1" applyBorder="1" applyAlignment="1">
      <alignment vertical="center"/>
    </xf>
    <xf numFmtId="0" fontId="80" fillId="0" borderId="0" xfId="0" applyFont="1" applyAlignment="1">
      <alignment vertical="center"/>
    </xf>
    <xf numFmtId="2" fontId="80" fillId="0" borderId="0" xfId="122" applyNumberFormat="1" applyFont="1"/>
    <xf numFmtId="4" fontId="0" fillId="0" borderId="0" xfId="0" applyNumberFormat="1" applyFont="1"/>
    <xf numFmtId="4" fontId="80" fillId="0" borderId="0" xfId="0" applyNumberFormat="1" applyFont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0" fontId="0" fillId="0" borderId="0" xfId="0" quotePrefix="1" applyFont="1"/>
    <xf numFmtId="3" fontId="84" fillId="0" borderId="0" xfId="0" applyNumberFormat="1" applyFont="1" applyAlignment="1">
      <alignment horizontal="center"/>
    </xf>
    <xf numFmtId="0" fontId="80" fillId="0" borderId="13" xfId="0" applyFont="1" applyBorder="1" applyAlignment="1">
      <alignment vertical="center" wrapText="1"/>
    </xf>
    <xf numFmtId="0" fontId="80" fillId="0" borderId="13" xfId="0" applyFont="1" applyBorder="1" applyAlignment="1">
      <alignment vertical="center"/>
    </xf>
    <xf numFmtId="4" fontId="83" fillId="0" borderId="0" xfId="0" applyNumberFormat="1" applyFont="1" applyAlignment="1">
      <alignment horizontal="right"/>
    </xf>
    <xf numFmtId="4" fontId="80" fillId="0" borderId="0" xfId="122" applyNumberFormat="1" applyFont="1" applyAlignment="1">
      <alignment horizontal="right"/>
    </xf>
    <xf numFmtId="4" fontId="80" fillId="0" borderId="0" xfId="122" applyNumberFormat="1" applyFont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quotePrefix="1" applyFont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quotePrefix="1" applyFont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164" fontId="83" fillId="33" borderId="10" xfId="0" applyNumberFormat="1" applyFont="1" applyFill="1" applyBorder="1" applyAlignment="1">
      <alignment horizontal="right" vertical="center" indent="1"/>
    </xf>
    <xf numFmtId="164" fontId="83" fillId="35" borderId="10" xfId="122" applyNumberFormat="1" applyFont="1" applyFill="1" applyBorder="1" applyAlignment="1">
      <alignment horizontal="right" vertical="center" indent="1"/>
    </xf>
    <xf numFmtId="164" fontId="83" fillId="35" borderId="10" xfId="0" applyNumberFormat="1" applyFont="1" applyFill="1" applyBorder="1" applyAlignment="1">
      <alignment horizontal="right" vertical="center" indent="1"/>
    </xf>
    <xf numFmtId="0" fontId="83" fillId="33" borderId="10" xfId="0" applyFont="1" applyFill="1" applyBorder="1" applyAlignment="1">
      <alignment horizontal="left"/>
    </xf>
    <xf numFmtId="3" fontId="83" fillId="33" borderId="10" xfId="0" applyNumberFormat="1" applyFont="1" applyFill="1" applyBorder="1"/>
    <xf numFmtId="4" fontId="83" fillId="33" borderId="10" xfId="0" applyNumberFormat="1" applyFont="1" applyFill="1" applyBorder="1"/>
    <xf numFmtId="0" fontId="83" fillId="0" borderId="18" xfId="122" applyFont="1" applyBorder="1" applyAlignment="1">
      <alignment horizontal="left"/>
    </xf>
    <xf numFmtId="0" fontId="80" fillId="0" borderId="0" xfId="0" applyFont="1" applyFill="1" applyBorder="1" applyAlignment="1">
      <alignment horizontal="center"/>
    </xf>
    <xf numFmtId="0" fontId="83" fillId="0" borderId="14" xfId="122" applyFont="1" applyBorder="1" applyAlignment="1">
      <alignment horizontal="left"/>
    </xf>
    <xf numFmtId="0" fontId="83" fillId="0" borderId="15" xfId="122" applyFont="1" applyBorder="1" applyAlignment="1">
      <alignment horizontal="left"/>
    </xf>
    <xf numFmtId="3" fontId="84" fillId="0" borderId="0" xfId="0" applyNumberFormat="1" applyFont="1" applyBorder="1"/>
    <xf numFmtId="0" fontId="80" fillId="0" borderId="0" xfId="122" applyFont="1"/>
    <xf numFmtId="0" fontId="80" fillId="34" borderId="10" xfId="122" applyFont="1" applyFill="1" applyBorder="1"/>
    <xf numFmtId="0" fontId="80" fillId="0" borderId="0" xfId="122" applyFont="1"/>
    <xf numFmtId="0" fontId="80" fillId="34" borderId="10" xfId="122" applyFont="1" applyFill="1" applyBorder="1"/>
    <xf numFmtId="14" fontId="80" fillId="0" borderId="0" xfId="122" applyNumberFormat="1" applyFont="1" applyAlignment="1">
      <alignment horizontal="right"/>
    </xf>
    <xf numFmtId="0" fontId="80" fillId="34" borderId="10" xfId="122" applyFont="1" applyFill="1" applyBorder="1"/>
    <xf numFmtId="4" fontId="83" fillId="0" borderId="0" xfId="122" applyNumberFormat="1" applyFont="1" applyAlignment="1">
      <alignment horizontal="right"/>
    </xf>
    <xf numFmtId="17" fontId="83" fillId="0" borderId="20" xfId="122" applyNumberFormat="1" applyFont="1" applyBorder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4" fontId="80" fillId="0" borderId="18" xfId="122" applyNumberFormat="1" applyFont="1" applyBorder="1"/>
    <xf numFmtId="0" fontId="80" fillId="0" borderId="0" xfId="122" applyFont="1"/>
    <xf numFmtId="0" fontId="80" fillId="0" borderId="13" xfId="0" applyFont="1" applyBorder="1" applyAlignment="1">
      <alignment vertical="center"/>
    </xf>
    <xf numFmtId="164" fontId="83" fillId="35" borderId="0" xfId="0" applyNumberFormat="1" applyFont="1" applyFill="1" applyBorder="1" applyAlignment="1">
      <alignment horizontal="right" vertical="center" indent="1"/>
    </xf>
    <xf numFmtId="0" fontId="84" fillId="0" borderId="22" xfId="0" applyFont="1" applyBorder="1" applyAlignment="1">
      <alignment horizontal="right" vertical="center"/>
    </xf>
    <xf numFmtId="3" fontId="83" fillId="0" borderId="22" xfId="0" applyNumberFormat="1" applyFont="1" applyFill="1" applyBorder="1" applyAlignment="1">
      <alignment horizontal="right" vertical="center" indent="3"/>
    </xf>
    <xf numFmtId="0" fontId="80" fillId="0" borderId="22" xfId="0" applyFont="1" applyBorder="1" applyAlignment="1">
      <alignment vertical="center" wrapText="1"/>
    </xf>
    <xf numFmtId="0" fontId="80" fillId="0" borderId="22" xfId="0" applyFont="1" applyBorder="1" applyAlignment="1">
      <alignment vertical="center"/>
    </xf>
    <xf numFmtId="3" fontId="83" fillId="0" borderId="22" xfId="0" applyNumberFormat="1" applyFont="1" applyBorder="1" applyAlignment="1">
      <alignment horizontal="right" vertical="center" indent="3"/>
    </xf>
    <xf numFmtId="0" fontId="0" fillId="0" borderId="22" xfId="0" applyFont="1" applyBorder="1" applyAlignment="1">
      <alignment horizontal="center" vertical="center"/>
    </xf>
    <xf numFmtId="164" fontId="83" fillId="35" borderId="17" xfId="0" applyNumberFormat="1" applyFont="1" applyFill="1" applyBorder="1" applyAlignment="1">
      <alignment horizontal="right" vertical="center" indent="1"/>
    </xf>
    <xf numFmtId="3" fontId="83" fillId="0" borderId="0" xfId="0" applyNumberFormat="1" applyFont="1" applyFill="1" applyBorder="1" applyAlignment="1">
      <alignment horizontal="right" vertical="center" indent="3"/>
    </xf>
    <xf numFmtId="164" fontId="83" fillId="35" borderId="20" xfId="0" applyNumberFormat="1" applyFont="1" applyFill="1" applyBorder="1" applyAlignment="1">
      <alignment horizontal="right" vertical="center" indent="1"/>
    </xf>
    <xf numFmtId="0" fontId="80" fillId="0" borderId="12" xfId="0" applyFont="1" applyBorder="1" applyAlignment="1">
      <alignment horizontal="right" vertical="center"/>
    </xf>
    <xf numFmtId="17" fontId="83" fillId="0" borderId="20" xfId="122" applyNumberFormat="1" applyFont="1" applyBorder="1"/>
    <xf numFmtId="3" fontId="80" fillId="0" borderId="18" xfId="122" applyNumberFormat="1" applyFont="1" applyBorder="1"/>
    <xf numFmtId="1" fontId="80" fillId="0" borderId="14" xfId="122" applyNumberFormat="1" applyFont="1" applyBorder="1"/>
    <xf numFmtId="1" fontId="80" fillId="0" borderId="18" xfId="122" applyNumberFormat="1" applyFont="1" applyBorder="1"/>
    <xf numFmtId="2" fontId="83" fillId="0" borderId="0" xfId="122" applyNumberFormat="1" applyFont="1" applyAlignment="1">
      <alignment horizontal="right"/>
    </xf>
    <xf numFmtId="1" fontId="80" fillId="0" borderId="11" xfId="122" applyNumberFormat="1" applyFont="1" applyBorder="1"/>
    <xf numFmtId="2" fontId="83" fillId="0" borderId="0" xfId="122" applyNumberFormat="1" applyFont="1"/>
    <xf numFmtId="3" fontId="80" fillId="0" borderId="14" xfId="122" applyNumberFormat="1" applyFont="1" applyBorder="1"/>
    <xf numFmtId="4" fontId="80" fillId="0" borderId="20" xfId="122" applyNumberFormat="1" applyFont="1" applyBorder="1"/>
    <xf numFmtId="2" fontId="83" fillId="0" borderId="0" xfId="0" applyNumberFormat="1" applyFont="1"/>
    <xf numFmtId="4" fontId="80" fillId="0" borderId="10" xfId="122" applyNumberFormat="1" applyFont="1" applyBorder="1"/>
    <xf numFmtId="4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4" fontId="80" fillId="0" borderId="0" xfId="122" applyNumberFormat="1" applyFont="1" applyAlignment="1">
      <alignment horizontal="right"/>
    </xf>
    <xf numFmtId="0" fontId="80" fillId="0" borderId="0" xfId="122" applyFont="1"/>
    <xf numFmtId="0" fontId="80" fillId="0" borderId="13" xfId="0" applyFont="1" applyBorder="1" applyAlignment="1">
      <alignment vertical="center"/>
    </xf>
    <xf numFmtId="0" fontId="0" fillId="0" borderId="17" xfId="0" applyFont="1" applyBorder="1" applyAlignment="1">
      <alignment horizontal="center" vertical="center"/>
    </xf>
    <xf numFmtId="0" fontId="80" fillId="0" borderId="22" xfId="0" applyFont="1" applyBorder="1" applyAlignment="1">
      <alignment horizontal="right" vertical="center"/>
    </xf>
    <xf numFmtId="0" fontId="86" fillId="0" borderId="0" xfId="0" applyFont="1"/>
    <xf numFmtId="4" fontId="80" fillId="0" borderId="0" xfId="122" applyNumberFormat="1" applyFont="1" applyAlignment="1">
      <alignment horizontal="right"/>
    </xf>
    <xf numFmtId="4" fontId="80" fillId="0" borderId="0" xfId="122" applyNumberFormat="1" applyFont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2" fontId="80" fillId="0" borderId="0" xfId="122" applyNumberFormat="1" applyFont="1" applyAlignment="1">
      <alignment horizontal="right"/>
    </xf>
    <xf numFmtId="4" fontId="80" fillId="0" borderId="0" xfId="122" applyNumberFormat="1" applyFont="1" applyAlignment="1">
      <alignment horizontal="right"/>
    </xf>
    <xf numFmtId="4" fontId="83" fillId="0" borderId="0" xfId="122" applyNumberFormat="1" applyFont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4" fontId="80" fillId="0" borderId="0" xfId="122" applyNumberFormat="1" applyFont="1" applyAlignment="1">
      <alignment horizontal="right"/>
    </xf>
    <xf numFmtId="0" fontId="80" fillId="0" borderId="13" xfId="0" applyFont="1" applyBorder="1" applyAlignment="1">
      <alignment vertical="center"/>
    </xf>
    <xf numFmtId="4" fontId="0" fillId="34" borderId="10" xfId="0" applyNumberFormat="1" applyFont="1" applyFill="1" applyBorder="1"/>
    <xf numFmtId="0" fontId="87" fillId="0" borderId="0" xfId="122" applyFont="1"/>
    <xf numFmtId="4" fontId="87" fillId="0" borderId="0" xfId="122" applyNumberFormat="1" applyFont="1"/>
    <xf numFmtId="0" fontId="87" fillId="0" borderId="0" xfId="122" applyFont="1" applyFill="1"/>
    <xf numFmtId="0" fontId="87" fillId="0" borderId="0" xfId="0" applyFont="1"/>
    <xf numFmtId="14" fontId="87" fillId="0" borderId="0" xfId="122" applyNumberFormat="1" applyFont="1" applyAlignment="1">
      <alignment horizontal="right"/>
    </xf>
    <xf numFmtId="4" fontId="87" fillId="0" borderId="0" xfId="122" applyNumberFormat="1" applyFont="1" applyAlignment="1">
      <alignment horizontal="right"/>
    </xf>
    <xf numFmtId="4" fontId="87" fillId="0" borderId="0" xfId="0" applyNumberFormat="1" applyFont="1"/>
    <xf numFmtId="4" fontId="88" fillId="0" borderId="0" xfId="0" applyNumberFormat="1" applyFont="1"/>
    <xf numFmtId="3" fontId="88" fillId="0" borderId="22" xfId="0" applyNumberFormat="1" applyFont="1" applyBorder="1" applyAlignment="1">
      <alignment horizontal="right" vertical="center" indent="3"/>
    </xf>
    <xf numFmtId="4" fontId="80" fillId="0" borderId="20" xfId="122" applyNumberFormat="1" applyFont="1" applyFill="1" applyBorder="1" applyAlignment="1">
      <alignment horizontal="right"/>
    </xf>
    <xf numFmtId="164" fontId="88" fillId="35" borderId="0" xfId="0" applyNumberFormat="1" applyFont="1" applyFill="1" applyBorder="1" applyAlignment="1">
      <alignment horizontal="right" vertical="center" indent="1"/>
    </xf>
    <xf numFmtId="4" fontId="80" fillId="0" borderId="21" xfId="122" applyNumberFormat="1" applyFont="1" applyBorder="1"/>
    <xf numFmtId="4" fontId="80" fillId="0" borderId="0" xfId="122" applyNumberFormat="1" applyFont="1" applyAlignment="1">
      <alignment horizontal="right"/>
    </xf>
    <xf numFmtId="4" fontId="80" fillId="0" borderId="0" xfId="122" applyNumberFormat="1" applyFont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4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13" xfId="0" applyFont="1" applyBorder="1" applyAlignment="1">
      <alignment vertical="center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14" fontId="90" fillId="0" borderId="0" xfId="122" applyNumberFormat="1" applyFont="1" applyBorder="1" applyAlignment="1">
      <alignment horizontal="center"/>
    </xf>
    <xf numFmtId="0" fontId="89" fillId="0" borderId="0" xfId="0" applyFont="1" applyBorder="1"/>
    <xf numFmtId="0" fontId="89" fillId="0" borderId="0" xfId="0" applyFont="1"/>
    <xf numFmtId="0" fontId="80" fillId="0" borderId="13" xfId="0" applyFont="1" applyBorder="1" applyAlignment="1">
      <alignment horizontal="center" vertical="center"/>
    </xf>
    <xf numFmtId="4" fontId="89" fillId="0" borderId="0" xfId="0" applyNumberFormat="1" applyFont="1" applyAlignment="1">
      <alignment horizontal="right"/>
    </xf>
    <xf numFmtId="2" fontId="89" fillId="0" borderId="0" xfId="0" applyNumberFormat="1" applyFont="1" applyAlignment="1">
      <alignment horizontal="right"/>
    </xf>
    <xf numFmtId="4" fontId="81" fillId="0" borderId="0" xfId="0" applyNumberFormat="1" applyFont="1" applyBorder="1" applyAlignment="1">
      <alignment horizontal="center"/>
    </xf>
    <xf numFmtId="0" fontId="90" fillId="0" borderId="0" xfId="122" applyFont="1" applyBorder="1" applyAlignment="1">
      <alignment horizontal="center"/>
    </xf>
    <xf numFmtId="0" fontId="90" fillId="0" borderId="0" xfId="122" applyFont="1" applyBorder="1" applyAlignment="1">
      <alignment horizontal="left"/>
    </xf>
    <xf numFmtId="0" fontId="89" fillId="0" borderId="0" xfId="0" applyFont="1" applyAlignment="1">
      <alignment horizontal="center"/>
    </xf>
    <xf numFmtId="14" fontId="89" fillId="0" borderId="0" xfId="0" applyNumberFormat="1" applyFont="1" applyAlignment="1">
      <alignment horizontal="right"/>
    </xf>
    <xf numFmtId="0" fontId="90" fillId="0" borderId="0" xfId="0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4" fontId="90" fillId="0" borderId="0" xfId="122" applyNumberFormat="1" applyFont="1" applyBorder="1" applyAlignment="1">
      <alignment horizontal="right" indent="1"/>
    </xf>
    <xf numFmtId="0" fontId="90" fillId="0" borderId="0" xfId="122" applyFont="1" applyBorder="1"/>
    <xf numFmtId="0" fontId="90" fillId="0" borderId="0" xfId="136" applyFont="1" applyBorder="1"/>
    <xf numFmtId="4" fontId="80" fillId="0" borderId="0" xfId="122" applyNumberFormat="1" applyFont="1"/>
    <xf numFmtId="4" fontId="80" fillId="0" borderId="0" xfId="122" applyNumberFormat="1" applyFont="1" applyAlignment="1">
      <alignment horizontal="right"/>
    </xf>
    <xf numFmtId="4" fontId="83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4" fontId="81" fillId="0" borderId="0" xfId="0" applyNumberFormat="1" applyFont="1" applyBorder="1"/>
    <xf numFmtId="0" fontId="83" fillId="0" borderId="0" xfId="0" applyFont="1" applyBorder="1"/>
    <xf numFmtId="2" fontId="81" fillId="0" borderId="0" xfId="0" applyNumberFormat="1" applyFont="1" applyBorder="1"/>
    <xf numFmtId="0" fontId="80" fillId="0" borderId="13" xfId="0" applyFont="1" applyBorder="1" applyAlignment="1">
      <alignment vertical="center"/>
    </xf>
    <xf numFmtId="4" fontId="0" fillId="0" borderId="0" xfId="0" applyNumberFormat="1" applyFont="1" applyAlignment="1">
      <alignment horizontal="right"/>
    </xf>
    <xf numFmtId="4" fontId="83" fillId="0" borderId="0" xfId="0" applyNumberFormat="1" applyFont="1"/>
    <xf numFmtId="4" fontId="80" fillId="0" borderId="0" xfId="122" applyNumberFormat="1" applyFont="1"/>
    <xf numFmtId="4" fontId="80" fillId="0" borderId="0" xfId="122" applyNumberFormat="1" applyFont="1"/>
    <xf numFmtId="0" fontId="80" fillId="0" borderId="0" xfId="122" applyFont="1"/>
    <xf numFmtId="4" fontId="83" fillId="0" borderId="0" xfId="122" applyNumberFormat="1" applyFont="1"/>
    <xf numFmtId="4" fontId="83" fillId="0" borderId="0" xfId="122" applyNumberFormat="1" applyFont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4" fontId="80" fillId="0" borderId="0" xfId="122" applyNumberFormat="1" applyFont="1"/>
    <xf numFmtId="4" fontId="80" fillId="0" borderId="0" xfId="122" applyNumberFormat="1" applyFont="1" applyAlignment="1">
      <alignment horizontal="right"/>
    </xf>
    <xf numFmtId="4" fontId="80" fillId="0" borderId="0" xfId="122" applyNumberFormat="1" applyFont="1" applyAlignment="1">
      <alignment horizontal="right"/>
    </xf>
    <xf numFmtId="4" fontId="83" fillId="0" borderId="0" xfId="122" applyNumberFormat="1" applyFont="1"/>
    <xf numFmtId="4" fontId="80" fillId="0" borderId="0" xfId="122" applyNumberFormat="1" applyFont="1" applyAlignment="1">
      <alignment horizontal="right"/>
    </xf>
    <xf numFmtId="4" fontId="83" fillId="0" borderId="0" xfId="122" applyNumberFormat="1" applyFont="1"/>
    <xf numFmtId="0" fontId="80" fillId="0" borderId="0" xfId="122" applyFont="1"/>
    <xf numFmtId="4" fontId="80" fillId="0" borderId="0" xfId="122" applyNumberFormat="1" applyFont="1"/>
    <xf numFmtId="0" fontId="80" fillId="0" borderId="13" xfId="0" applyFont="1" applyBorder="1" applyAlignment="1">
      <alignment vertical="center"/>
    </xf>
    <xf numFmtId="3" fontId="80" fillId="0" borderId="0" xfId="0" applyNumberFormat="1" applyFont="1"/>
    <xf numFmtId="0" fontId="80" fillId="0" borderId="13" xfId="0" applyFont="1" applyBorder="1" applyAlignment="1">
      <alignment horizontal="right" vertical="center"/>
    </xf>
    <xf numFmtId="0" fontId="80" fillId="34" borderId="0" xfId="122" applyFont="1" applyFill="1" applyBorder="1"/>
    <xf numFmtId="0" fontId="0" fillId="0" borderId="0" xfId="0" applyFont="1"/>
    <xf numFmtId="0" fontId="80" fillId="0" borderId="0" xfId="122" applyFont="1"/>
    <xf numFmtId="4" fontId="80" fillId="0" borderId="0" xfId="122" applyNumberFormat="1" applyFont="1" applyAlignment="1">
      <alignment horizontal="right"/>
    </xf>
    <xf numFmtId="4" fontId="80" fillId="0" borderId="0" xfId="122" applyNumberFormat="1" applyFont="1"/>
    <xf numFmtId="4" fontId="80" fillId="0" borderId="0" xfId="122" applyNumberFormat="1" applyFont="1"/>
    <xf numFmtId="2" fontId="83" fillId="0" borderId="0" xfId="122" applyNumberFormat="1" applyFont="1"/>
    <xf numFmtId="4" fontId="80" fillId="0" borderId="0" xfId="122" applyNumberFormat="1" applyFont="1"/>
    <xf numFmtId="4" fontId="83" fillId="0" borderId="0" xfId="122" applyNumberFormat="1" applyFont="1"/>
    <xf numFmtId="0" fontId="80" fillId="0" borderId="0" xfId="122" applyFont="1"/>
    <xf numFmtId="4" fontId="80" fillId="34" borderId="10" xfId="122" applyNumberFormat="1" applyFont="1" applyFill="1" applyBorder="1"/>
    <xf numFmtId="4" fontId="80" fillId="0" borderId="0" xfId="122" applyNumberFormat="1" applyFont="1" applyAlignment="1">
      <alignment horizontal="right"/>
    </xf>
    <xf numFmtId="0" fontId="80" fillId="0" borderId="13" xfId="0" applyFont="1" applyBorder="1" applyAlignment="1">
      <alignment vertical="center"/>
    </xf>
    <xf numFmtId="2" fontId="83" fillId="0" borderId="0" xfId="0" applyNumberFormat="1" applyFont="1" applyAlignment="1">
      <alignment horizontal="right"/>
    </xf>
    <xf numFmtId="0" fontId="80" fillId="0" borderId="0" xfId="122" applyFont="1"/>
    <xf numFmtId="0" fontId="80" fillId="0" borderId="0" xfId="122" applyFont="1"/>
    <xf numFmtId="0" fontId="80" fillId="34" borderId="10" xfId="122" applyFont="1" applyFill="1" applyBorder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34" borderId="10" xfId="122" applyFont="1" applyFill="1" applyBorder="1"/>
    <xf numFmtId="0" fontId="80" fillId="34" borderId="10" xfId="122" applyFont="1" applyFill="1" applyBorder="1"/>
    <xf numFmtId="0" fontId="80" fillId="0" borderId="0" xfId="122" applyFont="1"/>
    <xf numFmtId="0" fontId="80" fillId="34" borderId="10" xfId="122" applyFont="1" applyFill="1" applyBorder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0" fontId="80" fillId="34" borderId="10" xfId="122" applyFont="1" applyFill="1" applyBorder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0" fontId="80" fillId="34" borderId="10" xfId="122" applyFont="1" applyFill="1" applyBorder="1"/>
    <xf numFmtId="14" fontId="80" fillId="0" borderId="0" xfId="122" applyNumberFormat="1" applyFont="1" applyAlignment="1">
      <alignment horizontal="right"/>
    </xf>
    <xf numFmtId="0" fontId="0" fillId="0" borderId="0" xfId="0" applyFont="1"/>
    <xf numFmtId="0" fontId="0" fillId="34" borderId="10" xfId="0" applyFont="1" applyFill="1" applyBorder="1"/>
    <xf numFmtId="14" fontId="0" fillId="0" borderId="0" xfId="0" applyNumberFormat="1" applyFont="1" applyAlignment="1">
      <alignment horizontal="right"/>
    </xf>
    <xf numFmtId="0" fontId="80" fillId="34" borderId="10" xfId="122" applyFont="1" applyFill="1" applyBorder="1"/>
    <xf numFmtId="0" fontId="80" fillId="0" borderId="0" xfId="122" applyFont="1"/>
    <xf numFmtId="0" fontId="80" fillId="34" borderId="10" xfId="122" applyFont="1" applyFill="1" applyBorder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0" fontId="80" fillId="34" borderId="10" xfId="122" applyFont="1" applyFill="1" applyBorder="1"/>
    <xf numFmtId="14" fontId="80" fillId="0" borderId="0" xfId="122" applyNumberFormat="1" applyFont="1" applyAlignment="1">
      <alignment horizontal="right"/>
    </xf>
    <xf numFmtId="0" fontId="80" fillId="34" borderId="10" xfId="122" applyFont="1" applyFill="1" applyBorder="1"/>
    <xf numFmtId="0" fontId="80" fillId="34" borderId="10" xfId="122" applyFont="1" applyFill="1" applyBorder="1"/>
    <xf numFmtId="0" fontId="80" fillId="34" borderId="10" xfId="122" applyFont="1" applyFill="1" applyBorder="1"/>
    <xf numFmtId="0" fontId="80" fillId="0" borderId="0" xfId="122" applyFont="1"/>
    <xf numFmtId="0" fontId="80" fillId="34" borderId="10" xfId="122" applyFont="1" applyFill="1" applyBorder="1"/>
    <xf numFmtId="14" fontId="80" fillId="0" borderId="0" xfId="122" applyNumberFormat="1" applyFont="1" applyAlignment="1">
      <alignment horizontal="right"/>
    </xf>
    <xf numFmtId="0" fontId="80" fillId="34" borderId="10" xfId="122" applyFont="1" applyFill="1" applyBorder="1"/>
    <xf numFmtId="0" fontId="80" fillId="34" borderId="10" xfId="122" applyFont="1" applyFill="1" applyBorder="1"/>
    <xf numFmtId="0" fontId="80" fillId="34" borderId="10" xfId="122" applyFont="1" applyFill="1" applyBorder="1"/>
    <xf numFmtId="0" fontId="80" fillId="0" borderId="0" xfId="122" applyFont="1"/>
    <xf numFmtId="0" fontId="80" fillId="34" borderId="10" xfId="122" applyFont="1" applyFill="1" applyBorder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0" fontId="80" fillId="34" borderId="10" xfId="122" applyFont="1" applyFill="1" applyBorder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34" borderId="10" xfId="122" applyFont="1" applyFill="1" applyBorder="1"/>
    <xf numFmtId="0" fontId="80" fillId="34" borderId="10" xfId="122" applyFont="1" applyFill="1" applyBorder="1"/>
    <xf numFmtId="0" fontId="80" fillId="34" borderId="10" xfId="122" applyFont="1" applyFill="1" applyBorder="1"/>
    <xf numFmtId="4" fontId="80" fillId="34" borderId="10" xfId="122" applyNumberFormat="1" applyFont="1" applyFill="1" applyBorder="1"/>
    <xf numFmtId="4" fontId="80" fillId="0" borderId="0" xfId="122" applyNumberFormat="1" applyFont="1" applyAlignment="1">
      <alignment horizontal="right"/>
    </xf>
    <xf numFmtId="0" fontId="80" fillId="34" borderId="10" xfId="122" applyFont="1" applyFill="1" applyBorder="1"/>
    <xf numFmtId="0" fontId="80" fillId="34" borderId="10" xfId="122" applyFont="1" applyFill="1" applyBorder="1"/>
    <xf numFmtId="0" fontId="80" fillId="34" borderId="10" xfId="122" applyFont="1" applyFill="1" applyBorder="1"/>
    <xf numFmtId="0" fontId="80" fillId="34" borderId="10" xfId="122" applyFont="1" applyFill="1" applyBorder="1"/>
    <xf numFmtId="4" fontId="80" fillId="34" borderId="10" xfId="122" applyNumberFormat="1" applyFont="1" applyFill="1" applyBorder="1"/>
    <xf numFmtId="4" fontId="80" fillId="0" borderId="0" xfId="122" applyNumberFormat="1" applyFont="1" applyAlignment="1">
      <alignment horizontal="right"/>
    </xf>
    <xf numFmtId="4" fontId="80" fillId="0" borderId="0" xfId="122" applyNumberFormat="1" applyFont="1"/>
    <xf numFmtId="0" fontId="80" fillId="0" borderId="0" xfId="122" applyFont="1"/>
    <xf numFmtId="0" fontId="80" fillId="34" borderId="10" xfId="122" applyFont="1" applyFill="1" applyBorder="1"/>
    <xf numFmtId="14" fontId="80" fillId="0" borderId="0" xfId="122" applyNumberFormat="1" applyFont="1" applyAlignment="1">
      <alignment horizontal="right"/>
    </xf>
    <xf numFmtId="0" fontId="80" fillId="34" borderId="10" xfId="122" applyFont="1" applyFill="1" applyBorder="1"/>
    <xf numFmtId="4" fontId="83" fillId="0" borderId="0" xfId="0" applyNumberFormat="1" applyFont="1" applyBorder="1"/>
    <xf numFmtId="4" fontId="80" fillId="0" borderId="0" xfId="0" applyNumberFormat="1" applyFont="1" applyBorder="1" applyAlignment="1">
      <alignment horizontal="center"/>
    </xf>
    <xf numFmtId="0" fontId="80" fillId="0" borderId="17" xfId="0" applyFont="1" applyBorder="1" applyAlignment="1">
      <alignment horizontal="center" vertical="center"/>
    </xf>
    <xf numFmtId="0" fontId="0" fillId="34" borderId="10" xfId="0" applyFont="1" applyFill="1" applyBorder="1"/>
    <xf numFmtId="0" fontId="0" fillId="0" borderId="0" xfId="0" applyFont="1"/>
    <xf numFmtId="0" fontId="0" fillId="34" borderId="10" xfId="0" applyFont="1" applyFill="1" applyBorder="1"/>
    <xf numFmtId="14" fontId="0" fillId="0" borderId="0" xfId="0" applyNumberFormat="1" applyFont="1" applyAlignment="1">
      <alignment horizontal="right"/>
    </xf>
    <xf numFmtId="4" fontId="0" fillId="34" borderId="10" xfId="0" applyNumberFormat="1" applyFont="1" applyFill="1" applyBorder="1"/>
    <xf numFmtId="4" fontId="0" fillId="0" borderId="0" xfId="0" applyNumberFormat="1" applyFont="1" applyAlignment="1">
      <alignment horizontal="right"/>
    </xf>
    <xf numFmtId="4" fontId="83" fillId="0" borderId="0" xfId="0" applyNumberFormat="1" applyFont="1"/>
    <xf numFmtId="0" fontId="80" fillId="34" borderId="10" xfId="0" applyFont="1" applyFill="1" applyBorder="1"/>
    <xf numFmtId="4" fontId="80" fillId="34" borderId="10" xfId="0" applyNumberFormat="1" applyFont="1" applyFill="1" applyBorder="1"/>
    <xf numFmtId="0" fontId="80" fillId="0" borderId="0" xfId="0" applyFont="1"/>
    <xf numFmtId="4" fontId="80" fillId="0" borderId="0" xfId="0" applyNumberFormat="1" applyFont="1"/>
    <xf numFmtId="0" fontId="80" fillId="34" borderId="10" xfId="122" applyFont="1" applyFill="1" applyBorder="1"/>
    <xf numFmtId="0" fontId="80" fillId="34" borderId="10" xfId="122" applyFont="1" applyFill="1" applyBorder="1"/>
    <xf numFmtId="0" fontId="80" fillId="34" borderId="10" xfId="122" applyFont="1" applyFill="1" applyBorder="1"/>
    <xf numFmtId="0" fontId="80" fillId="34" borderId="10" xfId="122" applyFont="1" applyFill="1" applyBorder="1"/>
    <xf numFmtId="0" fontId="80" fillId="34" borderId="10" xfId="122" applyFont="1" applyFill="1" applyBorder="1"/>
    <xf numFmtId="0" fontId="80" fillId="34" borderId="10" xfId="122" applyFont="1" applyFill="1" applyBorder="1"/>
    <xf numFmtId="0" fontId="80" fillId="34" borderId="10" xfId="122" applyFont="1" applyFill="1" applyBorder="1"/>
    <xf numFmtId="0" fontId="80" fillId="34" borderId="10" xfId="122" applyFont="1" applyFill="1" applyBorder="1"/>
    <xf numFmtId="0" fontId="80" fillId="34" borderId="10" xfId="122" applyFont="1" applyFill="1" applyBorder="1"/>
    <xf numFmtId="4" fontId="83" fillId="0" borderId="0" xfId="122" applyNumberFormat="1" applyFont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4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0" fontId="80" fillId="34" borderId="10" xfId="122" applyFont="1" applyFill="1" applyBorder="1"/>
    <xf numFmtId="4" fontId="80" fillId="34" borderId="10" xfId="122" applyNumberFormat="1" applyFont="1" applyFill="1" applyBorder="1"/>
    <xf numFmtId="14" fontId="80" fillId="0" borderId="0" xfId="122" applyNumberFormat="1" applyFont="1" applyAlignment="1">
      <alignment horizontal="right"/>
    </xf>
    <xf numFmtId="4" fontId="80" fillId="0" borderId="0" xfId="122" applyNumberFormat="1" applyFont="1" applyAlignment="1">
      <alignment horizontal="right"/>
    </xf>
    <xf numFmtId="0" fontId="80" fillId="0" borderId="0" xfId="122" applyFont="1"/>
    <xf numFmtId="4" fontId="80" fillId="34" borderId="10" xfId="122" applyNumberFormat="1" applyFont="1" applyFill="1" applyBorder="1"/>
    <xf numFmtId="14" fontId="80" fillId="0" borderId="0" xfId="122" applyNumberFormat="1" applyFont="1" applyAlignment="1">
      <alignment horizontal="right"/>
    </xf>
    <xf numFmtId="4" fontId="80" fillId="0" borderId="0" xfId="122" applyNumberFormat="1" applyFont="1" applyAlignment="1">
      <alignment horizontal="right"/>
    </xf>
    <xf numFmtId="4" fontId="80" fillId="0" borderId="0" xfId="122" applyNumberFormat="1" applyFont="1"/>
    <xf numFmtId="4" fontId="83" fillId="0" borderId="15" xfId="122" applyNumberFormat="1" applyFont="1" applyBorder="1" applyAlignment="1">
      <alignment horizontal="center"/>
    </xf>
    <xf numFmtId="4" fontId="83" fillId="0" borderId="16" xfId="122" applyNumberFormat="1" applyFont="1" applyBorder="1" applyAlignment="1">
      <alignment horizontal="center"/>
    </xf>
    <xf numFmtId="0" fontId="80" fillId="0" borderId="13" xfId="0" applyFont="1" applyBorder="1" applyAlignment="1">
      <alignment vertical="center"/>
    </xf>
    <xf numFmtId="1" fontId="80" fillId="0" borderId="20" xfId="122" applyNumberFormat="1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34" borderId="10" xfId="0" applyFont="1" applyFill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34" borderId="10" xfId="122" applyFont="1" applyFill="1" applyBorder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34" borderId="10" xfId="122" applyFont="1" applyFill="1" applyBorder="1"/>
    <xf numFmtId="0" fontId="80" fillId="34" borderId="10" xfId="122" applyFont="1" applyFill="1" applyBorder="1"/>
    <xf numFmtId="0" fontId="80" fillId="0" borderId="0" xfId="0" applyFont="1" applyFill="1" applyBorder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0" fontId="80" fillId="34" borderId="10" xfId="122" applyFont="1" applyFill="1" applyBorder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0" fontId="80" fillId="34" borderId="10" xfId="122" applyFont="1" applyFill="1" applyBorder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0" fontId="80" fillId="34" borderId="10" xfId="122" applyFont="1" applyFill="1" applyBorder="1"/>
    <xf numFmtId="14" fontId="80" fillId="0" borderId="0" xfId="122" applyNumberFormat="1" applyFont="1" applyAlignment="1">
      <alignment horizontal="right"/>
    </xf>
    <xf numFmtId="0" fontId="80" fillId="0" borderId="13" xfId="0" applyFont="1" applyBorder="1" applyAlignment="1">
      <alignment vertical="center"/>
    </xf>
    <xf numFmtId="0" fontId="87" fillId="0" borderId="0" xfId="0" applyFont="1" applyAlignment="1"/>
    <xf numFmtId="0" fontId="80" fillId="0" borderId="0" xfId="122" applyFont="1"/>
    <xf numFmtId="0" fontId="80" fillId="34" borderId="10" xfId="122" applyFont="1" applyFill="1" applyBorder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0" fontId="80" fillId="34" borderId="10" xfId="122" applyFont="1" applyFill="1" applyBorder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34" borderId="10" xfId="122" applyFont="1" applyFill="1" applyBorder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0" fontId="80" fillId="34" borderId="10" xfId="122" applyFont="1" applyFill="1" applyBorder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0" fontId="80" fillId="34" borderId="10" xfId="122" applyFont="1" applyFill="1" applyBorder="1"/>
    <xf numFmtId="0" fontId="80" fillId="0" borderId="13" xfId="0" applyFont="1" applyBorder="1" applyAlignment="1">
      <alignment vertical="center"/>
    </xf>
    <xf numFmtId="17" fontId="83" fillId="0" borderId="14" xfId="122" applyNumberFormat="1" applyFont="1" applyBorder="1" applyAlignment="1">
      <alignment horizontal="right"/>
    </xf>
    <xf numFmtId="4" fontId="80" fillId="0" borderId="20" xfId="122" applyNumberFormat="1" applyFont="1" applyBorder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4" fontId="80" fillId="34" borderId="10" xfId="122" applyNumberFormat="1" applyFont="1" applyFill="1" applyBorder="1"/>
    <xf numFmtId="4" fontId="80" fillId="0" borderId="0" xfId="122" applyNumberFormat="1" applyFont="1" applyAlignment="1">
      <alignment horizontal="right"/>
    </xf>
    <xf numFmtId="4" fontId="80" fillId="0" borderId="0" xfId="122" applyNumberFormat="1" applyFont="1"/>
    <xf numFmtId="4" fontId="0" fillId="0" borderId="0" xfId="0" applyNumberFormat="1" applyFont="1" applyAlignment="1">
      <alignment horizontal="right"/>
    </xf>
    <xf numFmtId="4" fontId="83" fillId="0" borderId="0" xfId="0" applyNumberFormat="1" applyFont="1"/>
    <xf numFmtId="4" fontId="81" fillId="0" borderId="0" xfId="122" applyNumberFormat="1" applyFont="1" applyBorder="1" applyAlignment="1">
      <alignment horizontal="center"/>
    </xf>
    <xf numFmtId="0" fontId="80" fillId="0" borderId="0" xfId="122" applyFont="1"/>
    <xf numFmtId="0" fontId="80" fillId="34" borderId="10" xfId="122" applyFont="1" applyFill="1" applyBorder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0" fontId="80" fillId="34" borderId="10" xfId="122" applyFont="1" applyFill="1" applyBorder="1"/>
    <xf numFmtId="14" fontId="80" fillId="0" borderId="0" xfId="122" applyNumberFormat="1" applyFont="1" applyAlignment="1">
      <alignment horizontal="right"/>
    </xf>
    <xf numFmtId="0" fontId="80" fillId="0" borderId="13" xfId="0" applyFont="1" applyBorder="1" applyAlignment="1">
      <alignment vertical="center"/>
    </xf>
    <xf numFmtId="4" fontId="80" fillId="0" borderId="24" xfId="122" applyNumberFormat="1" applyFont="1" applyBorder="1"/>
    <xf numFmtId="17" fontId="91" fillId="0" borderId="20" xfId="122" applyNumberFormat="1" applyFont="1" applyBorder="1"/>
    <xf numFmtId="4" fontId="89" fillId="0" borderId="20" xfId="122" applyNumberFormat="1" applyFont="1" applyBorder="1"/>
    <xf numFmtId="4" fontId="89" fillId="0" borderId="24" xfId="122" applyNumberFormat="1" applyFont="1" applyBorder="1"/>
    <xf numFmtId="17" fontId="91" fillId="0" borderId="21" xfId="122" applyNumberFormat="1" applyFont="1" applyBorder="1"/>
    <xf numFmtId="4" fontId="89" fillId="0" borderId="21" xfId="122" applyNumberFormat="1" applyFont="1" applyBorder="1"/>
    <xf numFmtId="17" fontId="91" fillId="0" borderId="24" xfId="122" applyNumberFormat="1" applyFont="1" applyBorder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34" borderId="10" xfId="122" applyFont="1" applyFill="1" applyBorder="1"/>
    <xf numFmtId="3" fontId="89" fillId="0" borderId="20" xfId="122" applyNumberFormat="1" applyFont="1" applyBorder="1"/>
    <xf numFmtId="4" fontId="83" fillId="0" borderId="16" xfId="122" applyNumberFormat="1" applyFont="1" applyBorder="1"/>
    <xf numFmtId="3" fontId="89" fillId="0" borderId="24" xfId="122" applyNumberFormat="1" applyFont="1" applyBorder="1"/>
    <xf numFmtId="17" fontId="83" fillId="0" borderId="14" xfId="122" applyNumberFormat="1" applyFont="1" applyBorder="1"/>
    <xf numFmtId="0" fontId="80" fillId="0" borderId="10" xfId="122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3" fontId="89" fillId="0" borderId="21" xfId="122" applyNumberFormat="1" applyFont="1" applyBorder="1"/>
    <xf numFmtId="0" fontId="80" fillId="0" borderId="14" xfId="122" applyFont="1" applyBorder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34" borderId="10" xfId="122" applyFont="1" applyFill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13" xfId="0" applyFont="1" applyBorder="1" applyAlignment="1">
      <alignment vertical="center" wrapText="1"/>
    </xf>
    <xf numFmtId="0" fontId="80" fillId="0" borderId="13" xfId="0" applyFont="1" applyBorder="1" applyAlignment="1">
      <alignment vertical="center"/>
    </xf>
    <xf numFmtId="0" fontId="83" fillId="0" borderId="24" xfId="122" applyFont="1" applyBorder="1"/>
    <xf numFmtId="3" fontId="83" fillId="0" borderId="15" xfId="122" applyNumberFormat="1" applyFont="1" applyBorder="1"/>
    <xf numFmtId="1" fontId="83" fillId="0" borderId="24" xfId="122" applyNumberFormat="1" applyFont="1" applyBorder="1"/>
    <xf numFmtId="4" fontId="83" fillId="0" borderId="24" xfId="122" applyNumberFormat="1" applyFont="1" applyBorder="1"/>
    <xf numFmtId="3" fontId="83" fillId="0" borderId="24" xfId="122" applyNumberFormat="1" applyFont="1" applyBorder="1"/>
    <xf numFmtId="4" fontId="80" fillId="0" borderId="14" xfId="122" applyNumberFormat="1" applyFont="1" applyBorder="1"/>
    <xf numFmtId="1" fontId="80" fillId="0" borderId="24" xfId="122" applyNumberFormat="1" applyFont="1" applyBorder="1"/>
    <xf numFmtId="3" fontId="80" fillId="0" borderId="20" xfId="122" applyNumberFormat="1" applyFont="1" applyBorder="1"/>
    <xf numFmtId="0" fontId="80" fillId="0" borderId="20" xfId="122" applyFont="1" applyBorder="1"/>
    <xf numFmtId="0" fontId="89" fillId="0" borderId="21" xfId="122" applyFont="1" applyBorder="1"/>
    <xf numFmtId="0" fontId="89" fillId="0" borderId="20" xfId="122" applyFont="1" applyBorder="1"/>
    <xf numFmtId="0" fontId="89" fillId="0" borderId="24" xfId="122" applyFont="1" applyBorder="1"/>
    <xf numFmtId="14" fontId="89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4" fontId="89" fillId="0" borderId="0" xfId="122" applyNumberFormat="1" applyFont="1" applyAlignment="1">
      <alignment horizontal="right"/>
    </xf>
    <xf numFmtId="0" fontId="89" fillId="0" borderId="0" xfId="122" applyFont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4" fontId="80" fillId="0" borderId="0" xfId="122" applyNumberFormat="1" applyFont="1" applyAlignment="1">
      <alignment horizontal="right"/>
    </xf>
    <xf numFmtId="4" fontId="83" fillId="0" borderId="0" xfId="122" applyNumberFormat="1" applyFont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4" fontId="80" fillId="0" borderId="0" xfId="122" applyNumberFormat="1" applyFont="1" applyAlignment="1">
      <alignment horizontal="right"/>
    </xf>
    <xf numFmtId="4" fontId="83" fillId="0" borderId="0" xfId="122" applyNumberFormat="1" applyFont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4" fontId="80" fillId="0" borderId="0" xfId="122" applyNumberFormat="1" applyFont="1" applyAlignment="1">
      <alignment horizontal="right"/>
    </xf>
    <xf numFmtId="4" fontId="83" fillId="0" borderId="0" xfId="122" applyNumberFormat="1" applyFont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4" fontId="80" fillId="0" borderId="0" xfId="122" applyNumberFormat="1" applyFont="1" applyAlignment="1">
      <alignment horizontal="right"/>
    </xf>
    <xf numFmtId="4" fontId="83" fillId="0" borderId="0" xfId="122" applyNumberFormat="1" applyFont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4" fontId="80" fillId="0" borderId="0" xfId="122" applyNumberFormat="1" applyFont="1" applyAlignment="1">
      <alignment horizontal="right"/>
    </xf>
    <xf numFmtId="4" fontId="83" fillId="0" borderId="0" xfId="122" applyNumberFormat="1" applyFont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4" fontId="80" fillId="34" borderId="10" xfId="122" applyNumberFormat="1" applyFont="1" applyFill="1" applyBorder="1"/>
    <xf numFmtId="4" fontId="80" fillId="0" borderId="0" xfId="122" applyNumberFormat="1" applyFont="1" applyAlignment="1">
      <alignment horizontal="right"/>
    </xf>
    <xf numFmtId="4" fontId="80" fillId="0" borderId="0" xfId="122" applyNumberFormat="1" applyFont="1"/>
    <xf numFmtId="4" fontId="83" fillId="0" borderId="0" xfId="122" applyNumberFormat="1" applyFont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4" fontId="80" fillId="0" borderId="22" xfId="122" applyNumberFormat="1" applyFont="1" applyBorder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4" fontId="80" fillId="0" borderId="0" xfId="122" applyNumberFormat="1" applyFont="1" applyAlignment="1">
      <alignment horizontal="right"/>
    </xf>
    <xf numFmtId="4" fontId="83" fillId="0" borderId="0" xfId="122" applyNumberFormat="1" applyFont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4" fontId="80" fillId="0" borderId="0" xfId="122" applyNumberFormat="1" applyFont="1" applyAlignment="1">
      <alignment horizontal="right"/>
    </xf>
    <xf numFmtId="4" fontId="83" fillId="0" borderId="0" xfId="122" applyNumberFormat="1" applyFont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4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2" fontId="80" fillId="0" borderId="0" xfId="122" applyNumberFormat="1" applyFont="1" applyAlignment="1">
      <alignment horizontal="right"/>
    </xf>
    <xf numFmtId="0" fontId="80" fillId="0" borderId="0" xfId="122" applyFont="1"/>
    <xf numFmtId="14" fontId="80" fillId="0" borderId="0" xfId="122" applyNumberFormat="1" applyFont="1" applyAlignment="1">
      <alignment horizontal="right"/>
    </xf>
    <xf numFmtId="4" fontId="80" fillId="0" borderId="0" xfId="122" applyNumberFormat="1" applyFont="1" applyAlignment="1">
      <alignment horizontal="right"/>
    </xf>
    <xf numFmtId="4" fontId="83" fillId="0" borderId="0" xfId="122" applyNumberFormat="1" applyFont="1"/>
    <xf numFmtId="0" fontId="80" fillId="0" borderId="0" xfId="122" applyFont="1"/>
    <xf numFmtId="14" fontId="80" fillId="0" borderId="0" xfId="122" applyNumberFormat="1" applyFont="1" applyAlignment="1">
      <alignment horizontal="right"/>
    </xf>
    <xf numFmtId="4" fontId="80" fillId="0" borderId="0" xfId="122" applyNumberFormat="1" applyFont="1" applyAlignment="1">
      <alignment horizontal="right"/>
    </xf>
    <xf numFmtId="4" fontId="83" fillId="0" borderId="0" xfId="122" applyNumberFormat="1" applyFont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92" fillId="0" borderId="0" xfId="0" applyFont="1"/>
    <xf numFmtId="0" fontId="80" fillId="0" borderId="0" xfId="122" applyFont="1" applyFill="1" applyBorder="1"/>
    <xf numFmtId="0" fontId="82" fillId="33" borderId="13" xfId="0" applyFont="1" applyFill="1" applyBorder="1" applyAlignment="1">
      <alignment horizontal="right" vertical="center"/>
    </xf>
    <xf numFmtId="0" fontId="82" fillId="33" borderId="17" xfId="0" applyFont="1" applyFill="1" applyBorder="1" applyAlignment="1">
      <alignment horizontal="right" vertical="center"/>
    </xf>
    <xf numFmtId="0" fontId="80" fillId="0" borderId="22" xfId="122" applyFont="1" applyFill="1" applyBorder="1" applyAlignment="1">
      <alignment horizontal="left"/>
    </xf>
    <xf numFmtId="0" fontId="80" fillId="0" borderId="19" xfId="122" applyFont="1" applyFill="1" applyBorder="1" applyAlignment="1">
      <alignment horizontal="left"/>
    </xf>
    <xf numFmtId="0" fontId="80" fillId="0" borderId="0" xfId="122" applyFont="1" applyFill="1" applyBorder="1" applyAlignment="1">
      <alignment horizontal="left"/>
    </xf>
    <xf numFmtId="0" fontId="80" fillId="0" borderId="11" xfId="122" applyFont="1" applyFill="1" applyBorder="1" applyAlignment="1">
      <alignment horizontal="left"/>
    </xf>
    <xf numFmtId="0" fontId="80" fillId="0" borderId="23" xfId="122" applyFont="1" applyFill="1" applyBorder="1" applyAlignment="1">
      <alignment horizontal="left"/>
    </xf>
    <xf numFmtId="0" fontId="80" fillId="0" borderId="16" xfId="122" applyFont="1" applyFill="1" applyBorder="1" applyAlignment="1">
      <alignment horizontal="left"/>
    </xf>
    <xf numFmtId="0" fontId="80" fillId="0" borderId="13" xfId="0" applyFont="1" applyBorder="1" applyAlignment="1">
      <alignment vertical="center" wrapText="1"/>
    </xf>
    <xf numFmtId="0" fontId="80" fillId="0" borderId="13" xfId="0" applyFont="1" applyBorder="1" applyAlignment="1">
      <alignment vertical="center"/>
    </xf>
    <xf numFmtId="0" fontId="81" fillId="33" borderId="12" xfId="0" applyFont="1" applyFill="1" applyBorder="1" applyAlignment="1">
      <alignment horizontal="center" vertical="center"/>
    </xf>
    <xf numFmtId="0" fontId="81" fillId="33" borderId="13" xfId="0" applyFont="1" applyFill="1" applyBorder="1" applyAlignment="1">
      <alignment horizontal="center" vertical="center"/>
    </xf>
    <xf numFmtId="0" fontId="80" fillId="33" borderId="13" xfId="0" applyFont="1" applyFill="1" applyBorder="1" applyAlignment="1">
      <alignment horizontal="left" vertical="center" wrapText="1"/>
    </xf>
    <xf numFmtId="0" fontId="80" fillId="33" borderId="13" xfId="0" applyFont="1" applyFill="1" applyBorder="1" applyAlignment="1">
      <alignment vertical="center" wrapText="1"/>
    </xf>
    <xf numFmtId="0" fontId="80" fillId="33" borderId="13" xfId="0" applyFont="1" applyFill="1" applyBorder="1" applyAlignment="1">
      <alignment vertical="center"/>
    </xf>
  </cellXfs>
  <cellStyles count="969">
    <cellStyle name="20% - Èmfasi1" xfId="19" builtinId="30" customBuiltin="1"/>
    <cellStyle name="20% - Èmfasi1 10" xfId="398"/>
    <cellStyle name="20% - Èmfasi1 11" xfId="411"/>
    <cellStyle name="20% - Èmfasi1 12" xfId="424"/>
    <cellStyle name="20% - Èmfasi1 13" xfId="437"/>
    <cellStyle name="20% - Èmfasi1 14" xfId="450"/>
    <cellStyle name="20% - Èmfasi1 15" xfId="463"/>
    <cellStyle name="20% - Èmfasi1 16" xfId="476"/>
    <cellStyle name="20% - Èmfasi1 17" xfId="489"/>
    <cellStyle name="20% - Èmfasi1 18" xfId="502"/>
    <cellStyle name="20% - Èmfasi1 19" xfId="515"/>
    <cellStyle name="20% - Èmfasi1 2" xfId="43"/>
    <cellStyle name="20% - Èmfasi1 2 2" xfId="83"/>
    <cellStyle name="20% - Èmfasi1 2 3" xfId="190"/>
    <cellStyle name="20% - Èmfasi1 2 4" xfId="242"/>
    <cellStyle name="20% - Èmfasi1 2 5" xfId="307"/>
    <cellStyle name="20% - Èmfasi1 20" xfId="528"/>
    <cellStyle name="20% - Èmfasi1 21" xfId="541"/>
    <cellStyle name="20% - Èmfasi1 22" xfId="554"/>
    <cellStyle name="20% - Èmfasi1 23" xfId="567"/>
    <cellStyle name="20% - Èmfasi1 24" xfId="580"/>
    <cellStyle name="20% - Èmfasi1 25" xfId="593"/>
    <cellStyle name="20% - Èmfasi1 26" xfId="606"/>
    <cellStyle name="20% - Èmfasi1 27" xfId="619"/>
    <cellStyle name="20% - Èmfasi1 28" xfId="632"/>
    <cellStyle name="20% - Èmfasi1 29" xfId="645"/>
    <cellStyle name="20% - Èmfasi1 3" xfId="138"/>
    <cellStyle name="20% - Èmfasi1 3 2" xfId="177"/>
    <cellStyle name="20% - Èmfasi1 3 3" xfId="229"/>
    <cellStyle name="20% - Èmfasi1 3 4" xfId="294"/>
    <cellStyle name="20% - Èmfasi1 30" xfId="658"/>
    <cellStyle name="20% - Èmfasi1 31" xfId="671"/>
    <cellStyle name="20% - Èmfasi1 32" xfId="684"/>
    <cellStyle name="20% - Èmfasi1 33" xfId="697"/>
    <cellStyle name="20% - Èmfasi1 34" xfId="710"/>
    <cellStyle name="20% - Èmfasi1 35" xfId="723"/>
    <cellStyle name="20% - Èmfasi1 36" xfId="736"/>
    <cellStyle name="20% - Èmfasi1 37" xfId="749"/>
    <cellStyle name="20% - Èmfasi1 38" xfId="762"/>
    <cellStyle name="20% - Èmfasi1 39" xfId="775"/>
    <cellStyle name="20% - Èmfasi1 4" xfId="151"/>
    <cellStyle name="20% - Èmfasi1 4 2" xfId="320"/>
    <cellStyle name="20% - Èmfasi1 40" xfId="788"/>
    <cellStyle name="20% - Èmfasi1 41" xfId="801"/>
    <cellStyle name="20% - Èmfasi1 42" xfId="814"/>
    <cellStyle name="20% - Èmfasi1 43" xfId="827"/>
    <cellStyle name="20% - Èmfasi1 44" xfId="840"/>
    <cellStyle name="20% - Èmfasi1 45" xfId="853"/>
    <cellStyle name="20% - Èmfasi1 46" xfId="866"/>
    <cellStyle name="20% - Èmfasi1 47" xfId="879"/>
    <cellStyle name="20% - Èmfasi1 48" xfId="892"/>
    <cellStyle name="20% - Èmfasi1 49" xfId="905"/>
    <cellStyle name="20% - Èmfasi1 5" xfId="333"/>
    <cellStyle name="20% - Èmfasi1 50" xfId="918"/>
    <cellStyle name="20% - Èmfasi1 51" xfId="931"/>
    <cellStyle name="20% - Èmfasi1 52" xfId="944"/>
    <cellStyle name="20% - Èmfasi1 53" xfId="957"/>
    <cellStyle name="20% - Èmfasi1 6" xfId="346"/>
    <cellStyle name="20% - Èmfasi1 7" xfId="359"/>
    <cellStyle name="20% - Èmfasi1 8" xfId="372"/>
    <cellStyle name="20% - Èmfasi1 9" xfId="385"/>
    <cellStyle name="20% - Èmfasi2" xfId="23" builtinId="34" customBuiltin="1"/>
    <cellStyle name="20% - Èmfasi2 10" xfId="400"/>
    <cellStyle name="20% - Èmfasi2 11" xfId="413"/>
    <cellStyle name="20% - Èmfasi2 12" xfId="426"/>
    <cellStyle name="20% - Èmfasi2 13" xfId="439"/>
    <cellStyle name="20% - Èmfasi2 14" xfId="452"/>
    <cellStyle name="20% - Èmfasi2 15" xfId="465"/>
    <cellStyle name="20% - Èmfasi2 16" xfId="478"/>
    <cellStyle name="20% - Èmfasi2 17" xfId="491"/>
    <cellStyle name="20% - Èmfasi2 18" xfId="504"/>
    <cellStyle name="20% - Èmfasi2 19" xfId="517"/>
    <cellStyle name="20% - Èmfasi2 2" xfId="45"/>
    <cellStyle name="20% - Èmfasi2 2 2" xfId="85"/>
    <cellStyle name="20% - Èmfasi2 2 3" xfId="192"/>
    <cellStyle name="20% - Èmfasi2 2 4" xfId="244"/>
    <cellStyle name="20% - Èmfasi2 2 5" xfId="309"/>
    <cellStyle name="20% - Èmfasi2 20" xfId="530"/>
    <cellStyle name="20% - Èmfasi2 21" xfId="543"/>
    <cellStyle name="20% - Èmfasi2 22" xfId="556"/>
    <cellStyle name="20% - Èmfasi2 23" xfId="569"/>
    <cellStyle name="20% - Èmfasi2 24" xfId="582"/>
    <cellStyle name="20% - Èmfasi2 25" xfId="595"/>
    <cellStyle name="20% - Èmfasi2 26" xfId="608"/>
    <cellStyle name="20% - Èmfasi2 27" xfId="621"/>
    <cellStyle name="20% - Èmfasi2 28" xfId="634"/>
    <cellStyle name="20% - Èmfasi2 29" xfId="647"/>
    <cellStyle name="20% - Èmfasi2 3" xfId="140"/>
    <cellStyle name="20% - Èmfasi2 3 2" xfId="179"/>
    <cellStyle name="20% - Èmfasi2 3 3" xfId="231"/>
    <cellStyle name="20% - Èmfasi2 3 4" xfId="296"/>
    <cellStyle name="20% - Èmfasi2 30" xfId="660"/>
    <cellStyle name="20% - Èmfasi2 31" xfId="673"/>
    <cellStyle name="20% - Èmfasi2 32" xfId="686"/>
    <cellStyle name="20% - Èmfasi2 33" xfId="699"/>
    <cellStyle name="20% - Èmfasi2 34" xfId="712"/>
    <cellStyle name="20% - Èmfasi2 35" xfId="725"/>
    <cellStyle name="20% - Èmfasi2 36" xfId="738"/>
    <cellStyle name="20% - Èmfasi2 37" xfId="751"/>
    <cellStyle name="20% - Èmfasi2 38" xfId="764"/>
    <cellStyle name="20% - Èmfasi2 39" xfId="777"/>
    <cellStyle name="20% - Èmfasi2 4" xfId="153"/>
    <cellStyle name="20% - Èmfasi2 4 2" xfId="322"/>
    <cellStyle name="20% - Èmfasi2 40" xfId="790"/>
    <cellStyle name="20% - Èmfasi2 41" xfId="803"/>
    <cellStyle name="20% - Èmfasi2 42" xfId="816"/>
    <cellStyle name="20% - Èmfasi2 43" xfId="829"/>
    <cellStyle name="20% - Èmfasi2 44" xfId="842"/>
    <cellStyle name="20% - Èmfasi2 45" xfId="855"/>
    <cellStyle name="20% - Èmfasi2 46" xfId="868"/>
    <cellStyle name="20% - Èmfasi2 47" xfId="881"/>
    <cellStyle name="20% - Èmfasi2 48" xfId="894"/>
    <cellStyle name="20% - Èmfasi2 49" xfId="907"/>
    <cellStyle name="20% - Èmfasi2 5" xfId="335"/>
    <cellStyle name="20% - Èmfasi2 50" xfId="920"/>
    <cellStyle name="20% - Èmfasi2 51" xfId="933"/>
    <cellStyle name="20% - Èmfasi2 52" xfId="946"/>
    <cellStyle name="20% - Èmfasi2 53" xfId="959"/>
    <cellStyle name="20% - Èmfasi2 6" xfId="348"/>
    <cellStyle name="20% - Èmfasi2 7" xfId="361"/>
    <cellStyle name="20% - Èmfasi2 8" xfId="374"/>
    <cellStyle name="20% - Èmfasi2 9" xfId="387"/>
    <cellStyle name="20% - Èmfasi3" xfId="27" builtinId="38" customBuiltin="1"/>
    <cellStyle name="20% - Èmfasi3 10" xfId="402"/>
    <cellStyle name="20% - Èmfasi3 11" xfId="415"/>
    <cellStyle name="20% - Èmfasi3 12" xfId="428"/>
    <cellStyle name="20% - Èmfasi3 13" xfId="441"/>
    <cellStyle name="20% - Èmfasi3 14" xfId="454"/>
    <cellStyle name="20% - Èmfasi3 15" xfId="467"/>
    <cellStyle name="20% - Èmfasi3 16" xfId="480"/>
    <cellStyle name="20% - Èmfasi3 17" xfId="493"/>
    <cellStyle name="20% - Èmfasi3 18" xfId="506"/>
    <cellStyle name="20% - Èmfasi3 19" xfId="519"/>
    <cellStyle name="20% - Èmfasi3 2" xfId="47"/>
    <cellStyle name="20% - Èmfasi3 2 2" xfId="87"/>
    <cellStyle name="20% - Èmfasi3 2 3" xfId="194"/>
    <cellStyle name="20% - Èmfasi3 2 4" xfId="246"/>
    <cellStyle name="20% - Èmfasi3 2 5" xfId="311"/>
    <cellStyle name="20% - Èmfasi3 20" xfId="532"/>
    <cellStyle name="20% - Èmfasi3 21" xfId="545"/>
    <cellStyle name="20% - Èmfasi3 22" xfId="558"/>
    <cellStyle name="20% - Èmfasi3 23" xfId="571"/>
    <cellStyle name="20% - Èmfasi3 24" xfId="584"/>
    <cellStyle name="20% - Èmfasi3 25" xfId="597"/>
    <cellStyle name="20% - Èmfasi3 26" xfId="610"/>
    <cellStyle name="20% - Èmfasi3 27" xfId="623"/>
    <cellStyle name="20% - Èmfasi3 28" xfId="636"/>
    <cellStyle name="20% - Èmfasi3 29" xfId="649"/>
    <cellStyle name="20% - Èmfasi3 3" xfId="142"/>
    <cellStyle name="20% - Èmfasi3 3 2" xfId="181"/>
    <cellStyle name="20% - Èmfasi3 3 3" xfId="233"/>
    <cellStyle name="20% - Èmfasi3 3 4" xfId="298"/>
    <cellStyle name="20% - Èmfasi3 30" xfId="662"/>
    <cellStyle name="20% - Èmfasi3 31" xfId="675"/>
    <cellStyle name="20% - Èmfasi3 32" xfId="688"/>
    <cellStyle name="20% - Èmfasi3 33" xfId="701"/>
    <cellStyle name="20% - Èmfasi3 34" xfId="714"/>
    <cellStyle name="20% - Èmfasi3 35" xfId="727"/>
    <cellStyle name="20% - Èmfasi3 36" xfId="740"/>
    <cellStyle name="20% - Èmfasi3 37" xfId="753"/>
    <cellStyle name="20% - Èmfasi3 38" xfId="766"/>
    <cellStyle name="20% - Èmfasi3 39" xfId="779"/>
    <cellStyle name="20% - Èmfasi3 4" xfId="155"/>
    <cellStyle name="20% - Èmfasi3 4 2" xfId="324"/>
    <cellStyle name="20% - Èmfasi3 40" xfId="792"/>
    <cellStyle name="20% - Èmfasi3 41" xfId="805"/>
    <cellStyle name="20% - Èmfasi3 42" xfId="818"/>
    <cellStyle name="20% - Èmfasi3 43" xfId="831"/>
    <cellStyle name="20% - Èmfasi3 44" xfId="844"/>
    <cellStyle name="20% - Èmfasi3 45" xfId="857"/>
    <cellStyle name="20% - Èmfasi3 46" xfId="870"/>
    <cellStyle name="20% - Èmfasi3 47" xfId="883"/>
    <cellStyle name="20% - Èmfasi3 48" xfId="896"/>
    <cellStyle name="20% - Èmfasi3 49" xfId="909"/>
    <cellStyle name="20% - Èmfasi3 5" xfId="337"/>
    <cellStyle name="20% - Èmfasi3 50" xfId="922"/>
    <cellStyle name="20% - Èmfasi3 51" xfId="935"/>
    <cellStyle name="20% - Èmfasi3 52" xfId="948"/>
    <cellStyle name="20% - Èmfasi3 53" xfId="961"/>
    <cellStyle name="20% - Èmfasi3 6" xfId="350"/>
    <cellStyle name="20% - Èmfasi3 7" xfId="363"/>
    <cellStyle name="20% - Èmfasi3 8" xfId="376"/>
    <cellStyle name="20% - Èmfasi3 9" xfId="389"/>
    <cellStyle name="20% - Èmfasi4" xfId="31" builtinId="42" customBuiltin="1"/>
    <cellStyle name="20% - Èmfasi4 10" xfId="404"/>
    <cellStyle name="20% - Èmfasi4 11" xfId="417"/>
    <cellStyle name="20% - Èmfasi4 12" xfId="430"/>
    <cellStyle name="20% - Èmfasi4 13" xfId="443"/>
    <cellStyle name="20% - Èmfasi4 14" xfId="456"/>
    <cellStyle name="20% - Èmfasi4 15" xfId="469"/>
    <cellStyle name="20% - Èmfasi4 16" xfId="482"/>
    <cellStyle name="20% - Èmfasi4 17" xfId="495"/>
    <cellStyle name="20% - Èmfasi4 18" xfId="508"/>
    <cellStyle name="20% - Èmfasi4 19" xfId="521"/>
    <cellStyle name="20% - Èmfasi4 2" xfId="49"/>
    <cellStyle name="20% - Èmfasi4 2 2" xfId="89"/>
    <cellStyle name="20% - Èmfasi4 2 3" xfId="196"/>
    <cellStyle name="20% - Èmfasi4 2 4" xfId="248"/>
    <cellStyle name="20% - Èmfasi4 2 5" xfId="313"/>
    <cellStyle name="20% - Èmfasi4 20" xfId="534"/>
    <cellStyle name="20% - Èmfasi4 21" xfId="547"/>
    <cellStyle name="20% - Èmfasi4 22" xfId="560"/>
    <cellStyle name="20% - Èmfasi4 23" xfId="573"/>
    <cellStyle name="20% - Èmfasi4 24" xfId="586"/>
    <cellStyle name="20% - Èmfasi4 25" xfId="599"/>
    <cellStyle name="20% - Èmfasi4 26" xfId="612"/>
    <cellStyle name="20% - Èmfasi4 27" xfId="625"/>
    <cellStyle name="20% - Èmfasi4 28" xfId="638"/>
    <cellStyle name="20% - Èmfasi4 29" xfId="651"/>
    <cellStyle name="20% - Èmfasi4 3" xfId="144"/>
    <cellStyle name="20% - Èmfasi4 3 2" xfId="183"/>
    <cellStyle name="20% - Èmfasi4 3 3" xfId="235"/>
    <cellStyle name="20% - Èmfasi4 3 4" xfId="300"/>
    <cellStyle name="20% - Èmfasi4 30" xfId="664"/>
    <cellStyle name="20% - Èmfasi4 31" xfId="677"/>
    <cellStyle name="20% - Èmfasi4 32" xfId="690"/>
    <cellStyle name="20% - Èmfasi4 33" xfId="703"/>
    <cellStyle name="20% - Èmfasi4 34" xfId="716"/>
    <cellStyle name="20% - Èmfasi4 35" xfId="729"/>
    <cellStyle name="20% - Èmfasi4 36" xfId="742"/>
    <cellStyle name="20% - Èmfasi4 37" xfId="755"/>
    <cellStyle name="20% - Èmfasi4 38" xfId="768"/>
    <cellStyle name="20% - Èmfasi4 39" xfId="781"/>
    <cellStyle name="20% - Èmfasi4 4" xfId="157"/>
    <cellStyle name="20% - Èmfasi4 4 2" xfId="326"/>
    <cellStyle name="20% - Èmfasi4 40" xfId="794"/>
    <cellStyle name="20% - Èmfasi4 41" xfId="807"/>
    <cellStyle name="20% - Èmfasi4 42" xfId="820"/>
    <cellStyle name="20% - Èmfasi4 43" xfId="833"/>
    <cellStyle name="20% - Èmfasi4 44" xfId="846"/>
    <cellStyle name="20% - Èmfasi4 45" xfId="859"/>
    <cellStyle name="20% - Èmfasi4 46" xfId="872"/>
    <cellStyle name="20% - Èmfasi4 47" xfId="885"/>
    <cellStyle name="20% - Èmfasi4 48" xfId="898"/>
    <cellStyle name="20% - Èmfasi4 49" xfId="911"/>
    <cellStyle name="20% - Èmfasi4 5" xfId="339"/>
    <cellStyle name="20% - Èmfasi4 50" xfId="924"/>
    <cellStyle name="20% - Èmfasi4 51" xfId="937"/>
    <cellStyle name="20% - Èmfasi4 52" xfId="950"/>
    <cellStyle name="20% - Èmfasi4 53" xfId="963"/>
    <cellStyle name="20% - Èmfasi4 6" xfId="352"/>
    <cellStyle name="20% - Èmfasi4 7" xfId="365"/>
    <cellStyle name="20% - Èmfasi4 8" xfId="378"/>
    <cellStyle name="20% - Èmfasi4 9" xfId="391"/>
    <cellStyle name="20% - Èmfasi5" xfId="35" builtinId="46" customBuiltin="1"/>
    <cellStyle name="20% - Èmfasi5 10" xfId="406"/>
    <cellStyle name="20% - Èmfasi5 11" xfId="419"/>
    <cellStyle name="20% - Èmfasi5 12" xfId="432"/>
    <cellStyle name="20% - Èmfasi5 13" xfId="445"/>
    <cellStyle name="20% - Èmfasi5 14" xfId="458"/>
    <cellStyle name="20% - Èmfasi5 15" xfId="471"/>
    <cellStyle name="20% - Èmfasi5 16" xfId="484"/>
    <cellStyle name="20% - Èmfasi5 17" xfId="497"/>
    <cellStyle name="20% - Èmfasi5 18" xfId="510"/>
    <cellStyle name="20% - Èmfasi5 19" xfId="523"/>
    <cellStyle name="20% - Èmfasi5 2" xfId="51"/>
    <cellStyle name="20% - Èmfasi5 2 2" xfId="91"/>
    <cellStyle name="20% - Èmfasi5 2 3" xfId="198"/>
    <cellStyle name="20% - Èmfasi5 2 4" xfId="250"/>
    <cellStyle name="20% - Èmfasi5 2 5" xfId="315"/>
    <cellStyle name="20% - Èmfasi5 20" xfId="536"/>
    <cellStyle name="20% - Èmfasi5 21" xfId="549"/>
    <cellStyle name="20% - Èmfasi5 22" xfId="562"/>
    <cellStyle name="20% - Èmfasi5 23" xfId="575"/>
    <cellStyle name="20% - Èmfasi5 24" xfId="588"/>
    <cellStyle name="20% - Èmfasi5 25" xfId="601"/>
    <cellStyle name="20% - Èmfasi5 26" xfId="614"/>
    <cellStyle name="20% - Èmfasi5 27" xfId="627"/>
    <cellStyle name="20% - Èmfasi5 28" xfId="640"/>
    <cellStyle name="20% - Èmfasi5 29" xfId="653"/>
    <cellStyle name="20% - Èmfasi5 3" xfId="146"/>
    <cellStyle name="20% - Èmfasi5 3 2" xfId="185"/>
    <cellStyle name="20% - Èmfasi5 3 3" xfId="237"/>
    <cellStyle name="20% - Èmfasi5 3 4" xfId="302"/>
    <cellStyle name="20% - Èmfasi5 30" xfId="666"/>
    <cellStyle name="20% - Èmfasi5 31" xfId="679"/>
    <cellStyle name="20% - Èmfasi5 32" xfId="692"/>
    <cellStyle name="20% - Èmfasi5 33" xfId="705"/>
    <cellStyle name="20% - Èmfasi5 34" xfId="718"/>
    <cellStyle name="20% - Èmfasi5 35" xfId="731"/>
    <cellStyle name="20% - Èmfasi5 36" xfId="744"/>
    <cellStyle name="20% - Èmfasi5 37" xfId="757"/>
    <cellStyle name="20% - Èmfasi5 38" xfId="770"/>
    <cellStyle name="20% - Èmfasi5 39" xfId="783"/>
    <cellStyle name="20% - Èmfasi5 4" xfId="159"/>
    <cellStyle name="20% - Èmfasi5 4 2" xfId="328"/>
    <cellStyle name="20% - Èmfasi5 40" xfId="796"/>
    <cellStyle name="20% - Èmfasi5 41" xfId="809"/>
    <cellStyle name="20% - Èmfasi5 42" xfId="822"/>
    <cellStyle name="20% - Èmfasi5 43" xfId="835"/>
    <cellStyle name="20% - Èmfasi5 44" xfId="848"/>
    <cellStyle name="20% - Èmfasi5 45" xfId="861"/>
    <cellStyle name="20% - Èmfasi5 46" xfId="874"/>
    <cellStyle name="20% - Èmfasi5 47" xfId="887"/>
    <cellStyle name="20% - Èmfasi5 48" xfId="900"/>
    <cellStyle name="20% - Èmfasi5 49" xfId="913"/>
    <cellStyle name="20% - Èmfasi5 5" xfId="341"/>
    <cellStyle name="20% - Èmfasi5 50" xfId="926"/>
    <cellStyle name="20% - Èmfasi5 51" xfId="939"/>
    <cellStyle name="20% - Èmfasi5 52" xfId="952"/>
    <cellStyle name="20% - Èmfasi5 53" xfId="965"/>
    <cellStyle name="20% - Èmfasi5 6" xfId="354"/>
    <cellStyle name="20% - Èmfasi5 7" xfId="367"/>
    <cellStyle name="20% - Èmfasi5 8" xfId="380"/>
    <cellStyle name="20% - Èmfasi5 9" xfId="393"/>
    <cellStyle name="20% - Èmfasi6" xfId="39" builtinId="50" customBuiltin="1"/>
    <cellStyle name="20% - Èmfasi6 10" xfId="408"/>
    <cellStyle name="20% - Èmfasi6 11" xfId="421"/>
    <cellStyle name="20% - Èmfasi6 12" xfId="434"/>
    <cellStyle name="20% - Èmfasi6 13" xfId="447"/>
    <cellStyle name="20% - Èmfasi6 14" xfId="460"/>
    <cellStyle name="20% - Èmfasi6 15" xfId="473"/>
    <cellStyle name="20% - Èmfasi6 16" xfId="486"/>
    <cellStyle name="20% - Èmfasi6 17" xfId="499"/>
    <cellStyle name="20% - Èmfasi6 18" xfId="512"/>
    <cellStyle name="20% - Èmfasi6 19" xfId="525"/>
    <cellStyle name="20% - Èmfasi6 2" xfId="53"/>
    <cellStyle name="20% - Èmfasi6 2 2" xfId="93"/>
    <cellStyle name="20% - Èmfasi6 2 3" xfId="200"/>
    <cellStyle name="20% - Èmfasi6 2 4" xfId="252"/>
    <cellStyle name="20% - Èmfasi6 2 5" xfId="317"/>
    <cellStyle name="20% - Èmfasi6 20" xfId="538"/>
    <cellStyle name="20% - Èmfasi6 21" xfId="551"/>
    <cellStyle name="20% - Èmfasi6 22" xfId="564"/>
    <cellStyle name="20% - Èmfasi6 23" xfId="577"/>
    <cellStyle name="20% - Èmfasi6 24" xfId="590"/>
    <cellStyle name="20% - Èmfasi6 25" xfId="603"/>
    <cellStyle name="20% - Èmfasi6 26" xfId="616"/>
    <cellStyle name="20% - Èmfasi6 27" xfId="629"/>
    <cellStyle name="20% - Èmfasi6 28" xfId="642"/>
    <cellStyle name="20% - Èmfasi6 29" xfId="655"/>
    <cellStyle name="20% - Èmfasi6 3" xfId="148"/>
    <cellStyle name="20% - Èmfasi6 3 2" xfId="187"/>
    <cellStyle name="20% - Èmfasi6 3 3" xfId="239"/>
    <cellStyle name="20% - Èmfasi6 3 4" xfId="304"/>
    <cellStyle name="20% - Èmfasi6 30" xfId="668"/>
    <cellStyle name="20% - Èmfasi6 31" xfId="681"/>
    <cellStyle name="20% - Èmfasi6 32" xfId="694"/>
    <cellStyle name="20% - Èmfasi6 33" xfId="707"/>
    <cellStyle name="20% - Èmfasi6 34" xfId="720"/>
    <cellStyle name="20% - Èmfasi6 35" xfId="733"/>
    <cellStyle name="20% - Èmfasi6 36" xfId="746"/>
    <cellStyle name="20% - Èmfasi6 37" xfId="759"/>
    <cellStyle name="20% - Èmfasi6 38" xfId="772"/>
    <cellStyle name="20% - Èmfasi6 39" xfId="785"/>
    <cellStyle name="20% - Èmfasi6 4" xfId="161"/>
    <cellStyle name="20% - Èmfasi6 4 2" xfId="330"/>
    <cellStyle name="20% - Èmfasi6 40" xfId="798"/>
    <cellStyle name="20% - Èmfasi6 41" xfId="811"/>
    <cellStyle name="20% - Èmfasi6 42" xfId="824"/>
    <cellStyle name="20% - Èmfasi6 43" xfId="837"/>
    <cellStyle name="20% - Èmfasi6 44" xfId="850"/>
    <cellStyle name="20% - Èmfasi6 45" xfId="863"/>
    <cellStyle name="20% - Èmfasi6 46" xfId="876"/>
    <cellStyle name="20% - Èmfasi6 47" xfId="889"/>
    <cellStyle name="20% - Èmfasi6 48" xfId="902"/>
    <cellStyle name="20% - Èmfasi6 49" xfId="915"/>
    <cellStyle name="20% - Èmfasi6 5" xfId="343"/>
    <cellStyle name="20% - Èmfasi6 50" xfId="928"/>
    <cellStyle name="20% - Èmfasi6 51" xfId="941"/>
    <cellStyle name="20% - Èmfasi6 52" xfId="954"/>
    <cellStyle name="20% - Èmfasi6 53" xfId="967"/>
    <cellStyle name="20% - Èmfasi6 6" xfId="356"/>
    <cellStyle name="20% - Èmfasi6 7" xfId="369"/>
    <cellStyle name="20% - Èmfasi6 8" xfId="382"/>
    <cellStyle name="20% - Èmfasi6 9" xfId="395"/>
    <cellStyle name="20% - Énfasis1 10" xfId="268"/>
    <cellStyle name="20% - Énfasis1 11" xfId="281"/>
    <cellStyle name="20% - Énfasis1 2" xfId="56"/>
    <cellStyle name="20% - Énfasis1 2 2" xfId="96"/>
    <cellStyle name="20% - Énfasis1 3" xfId="70"/>
    <cellStyle name="20% - Énfasis1 4" xfId="109"/>
    <cellStyle name="20% - Énfasis1 5" xfId="124"/>
    <cellStyle name="20% - Énfasis1 6" xfId="164"/>
    <cellStyle name="20% - Énfasis1 7" xfId="203"/>
    <cellStyle name="20% - Énfasis1 8" xfId="216"/>
    <cellStyle name="20% - Énfasis1 9" xfId="255"/>
    <cellStyle name="20% - Énfasis2 10" xfId="270"/>
    <cellStyle name="20% - Énfasis2 11" xfId="283"/>
    <cellStyle name="20% - Énfasis2 2" xfId="58"/>
    <cellStyle name="20% - Énfasis2 2 2" xfId="98"/>
    <cellStyle name="20% - Énfasis2 3" xfId="72"/>
    <cellStyle name="20% - Énfasis2 4" xfId="111"/>
    <cellStyle name="20% - Énfasis2 5" xfId="126"/>
    <cellStyle name="20% - Énfasis2 6" xfId="166"/>
    <cellStyle name="20% - Énfasis2 7" xfId="205"/>
    <cellStyle name="20% - Énfasis2 8" xfId="218"/>
    <cellStyle name="20% - Énfasis2 9" xfId="257"/>
    <cellStyle name="20% - Énfasis3 10" xfId="272"/>
    <cellStyle name="20% - Énfasis3 11" xfId="285"/>
    <cellStyle name="20% - Énfasis3 2" xfId="60"/>
    <cellStyle name="20% - Énfasis3 2 2" xfId="100"/>
    <cellStyle name="20% - Énfasis3 3" xfId="74"/>
    <cellStyle name="20% - Énfasis3 4" xfId="113"/>
    <cellStyle name="20% - Énfasis3 5" xfId="128"/>
    <cellStyle name="20% - Énfasis3 6" xfId="168"/>
    <cellStyle name="20% - Énfasis3 7" xfId="207"/>
    <cellStyle name="20% - Énfasis3 8" xfId="220"/>
    <cellStyle name="20% - Énfasis3 9" xfId="259"/>
    <cellStyle name="20% - Énfasis4 10" xfId="274"/>
    <cellStyle name="20% - Énfasis4 11" xfId="287"/>
    <cellStyle name="20% - Énfasis4 2" xfId="62"/>
    <cellStyle name="20% - Énfasis4 2 2" xfId="102"/>
    <cellStyle name="20% - Énfasis4 3" xfId="76"/>
    <cellStyle name="20% - Énfasis4 4" xfId="115"/>
    <cellStyle name="20% - Énfasis4 5" xfId="130"/>
    <cellStyle name="20% - Énfasis4 6" xfId="170"/>
    <cellStyle name="20% - Énfasis4 7" xfId="209"/>
    <cellStyle name="20% - Énfasis4 8" xfId="222"/>
    <cellStyle name="20% - Énfasis4 9" xfId="261"/>
    <cellStyle name="20% - Énfasis5 10" xfId="276"/>
    <cellStyle name="20% - Énfasis5 11" xfId="289"/>
    <cellStyle name="20% - Énfasis5 2" xfId="64"/>
    <cellStyle name="20% - Énfasis5 2 2" xfId="104"/>
    <cellStyle name="20% - Énfasis5 3" xfId="78"/>
    <cellStyle name="20% - Énfasis5 4" xfId="117"/>
    <cellStyle name="20% - Énfasis5 5" xfId="132"/>
    <cellStyle name="20% - Énfasis5 6" xfId="172"/>
    <cellStyle name="20% - Énfasis5 7" xfId="211"/>
    <cellStyle name="20% - Énfasis5 8" xfId="224"/>
    <cellStyle name="20% - Énfasis5 9" xfId="263"/>
    <cellStyle name="20% - Énfasis6 10" xfId="278"/>
    <cellStyle name="20% - Énfasis6 11" xfId="291"/>
    <cellStyle name="20% - Énfasis6 2" xfId="66"/>
    <cellStyle name="20% - Énfasis6 2 2" xfId="106"/>
    <cellStyle name="20% - Énfasis6 3" xfId="80"/>
    <cellStyle name="20% - Énfasis6 4" xfId="119"/>
    <cellStyle name="20% - Énfasis6 5" xfId="134"/>
    <cellStyle name="20% - Énfasis6 6" xfId="174"/>
    <cellStyle name="20% - Énfasis6 7" xfId="213"/>
    <cellStyle name="20% - Énfasis6 8" xfId="226"/>
    <cellStyle name="20% - Énfasis6 9" xfId="265"/>
    <cellStyle name="40% - Èmfasi1" xfId="20" builtinId="31" customBuiltin="1"/>
    <cellStyle name="40% - Èmfasi1 10" xfId="399"/>
    <cellStyle name="40% - Èmfasi1 11" xfId="412"/>
    <cellStyle name="40% - Èmfasi1 12" xfId="425"/>
    <cellStyle name="40% - Èmfasi1 13" xfId="438"/>
    <cellStyle name="40% - Èmfasi1 14" xfId="451"/>
    <cellStyle name="40% - Èmfasi1 15" xfId="464"/>
    <cellStyle name="40% - Èmfasi1 16" xfId="477"/>
    <cellStyle name="40% - Èmfasi1 17" xfId="490"/>
    <cellStyle name="40% - Èmfasi1 18" xfId="503"/>
    <cellStyle name="40% - Èmfasi1 19" xfId="516"/>
    <cellStyle name="40% - Èmfasi1 2" xfId="44"/>
    <cellStyle name="40% - Èmfasi1 2 2" xfId="84"/>
    <cellStyle name="40% - Èmfasi1 2 3" xfId="191"/>
    <cellStyle name="40% - Èmfasi1 2 4" xfId="243"/>
    <cellStyle name="40% - Èmfasi1 2 5" xfId="308"/>
    <cellStyle name="40% - Èmfasi1 20" xfId="529"/>
    <cellStyle name="40% - Èmfasi1 21" xfId="542"/>
    <cellStyle name="40% - Èmfasi1 22" xfId="555"/>
    <cellStyle name="40% - Èmfasi1 23" xfId="568"/>
    <cellStyle name="40% - Èmfasi1 24" xfId="581"/>
    <cellStyle name="40% - Èmfasi1 25" xfId="594"/>
    <cellStyle name="40% - Èmfasi1 26" xfId="607"/>
    <cellStyle name="40% - Èmfasi1 27" xfId="620"/>
    <cellStyle name="40% - Èmfasi1 28" xfId="633"/>
    <cellStyle name="40% - Èmfasi1 29" xfId="646"/>
    <cellStyle name="40% - Èmfasi1 3" xfId="139"/>
    <cellStyle name="40% - Èmfasi1 3 2" xfId="178"/>
    <cellStyle name="40% - Èmfasi1 3 3" xfId="230"/>
    <cellStyle name="40% - Èmfasi1 3 4" xfId="295"/>
    <cellStyle name="40% - Èmfasi1 30" xfId="659"/>
    <cellStyle name="40% - Èmfasi1 31" xfId="672"/>
    <cellStyle name="40% - Èmfasi1 32" xfId="685"/>
    <cellStyle name="40% - Èmfasi1 33" xfId="698"/>
    <cellStyle name="40% - Èmfasi1 34" xfId="711"/>
    <cellStyle name="40% - Èmfasi1 35" xfId="724"/>
    <cellStyle name="40% - Èmfasi1 36" xfId="737"/>
    <cellStyle name="40% - Èmfasi1 37" xfId="750"/>
    <cellStyle name="40% - Èmfasi1 38" xfId="763"/>
    <cellStyle name="40% - Èmfasi1 39" xfId="776"/>
    <cellStyle name="40% - Èmfasi1 4" xfId="152"/>
    <cellStyle name="40% - Èmfasi1 4 2" xfId="321"/>
    <cellStyle name="40% - Èmfasi1 40" xfId="789"/>
    <cellStyle name="40% - Èmfasi1 41" xfId="802"/>
    <cellStyle name="40% - Èmfasi1 42" xfId="815"/>
    <cellStyle name="40% - Èmfasi1 43" xfId="828"/>
    <cellStyle name="40% - Èmfasi1 44" xfId="841"/>
    <cellStyle name="40% - Èmfasi1 45" xfId="854"/>
    <cellStyle name="40% - Èmfasi1 46" xfId="867"/>
    <cellStyle name="40% - Èmfasi1 47" xfId="880"/>
    <cellStyle name="40% - Èmfasi1 48" xfId="893"/>
    <cellStyle name="40% - Èmfasi1 49" xfId="906"/>
    <cellStyle name="40% - Èmfasi1 5" xfId="334"/>
    <cellStyle name="40% - Èmfasi1 50" xfId="919"/>
    <cellStyle name="40% - Èmfasi1 51" xfId="932"/>
    <cellStyle name="40% - Èmfasi1 52" xfId="945"/>
    <cellStyle name="40% - Èmfasi1 53" xfId="958"/>
    <cellStyle name="40% - Èmfasi1 6" xfId="347"/>
    <cellStyle name="40% - Èmfasi1 7" xfId="360"/>
    <cellStyle name="40% - Èmfasi1 8" xfId="373"/>
    <cellStyle name="40% - Èmfasi1 9" xfId="386"/>
    <cellStyle name="40% - Èmfasi2" xfId="24" builtinId="35" customBuiltin="1"/>
    <cellStyle name="40% - Èmfasi2 10" xfId="401"/>
    <cellStyle name="40% - Èmfasi2 11" xfId="414"/>
    <cellStyle name="40% - Èmfasi2 12" xfId="427"/>
    <cellStyle name="40% - Èmfasi2 13" xfId="440"/>
    <cellStyle name="40% - Èmfasi2 14" xfId="453"/>
    <cellStyle name="40% - Èmfasi2 15" xfId="466"/>
    <cellStyle name="40% - Èmfasi2 16" xfId="479"/>
    <cellStyle name="40% - Èmfasi2 17" xfId="492"/>
    <cellStyle name="40% - Èmfasi2 18" xfId="505"/>
    <cellStyle name="40% - Èmfasi2 19" xfId="518"/>
    <cellStyle name="40% - Èmfasi2 2" xfId="46"/>
    <cellStyle name="40% - Èmfasi2 2 2" xfId="86"/>
    <cellStyle name="40% - Èmfasi2 2 3" xfId="193"/>
    <cellStyle name="40% - Èmfasi2 2 4" xfId="245"/>
    <cellStyle name="40% - Èmfasi2 2 5" xfId="310"/>
    <cellStyle name="40% - Èmfasi2 20" xfId="531"/>
    <cellStyle name="40% - Èmfasi2 21" xfId="544"/>
    <cellStyle name="40% - Èmfasi2 22" xfId="557"/>
    <cellStyle name="40% - Èmfasi2 23" xfId="570"/>
    <cellStyle name="40% - Èmfasi2 24" xfId="583"/>
    <cellStyle name="40% - Èmfasi2 25" xfId="596"/>
    <cellStyle name="40% - Èmfasi2 26" xfId="609"/>
    <cellStyle name="40% - Èmfasi2 27" xfId="622"/>
    <cellStyle name="40% - Èmfasi2 28" xfId="635"/>
    <cellStyle name="40% - Èmfasi2 29" xfId="648"/>
    <cellStyle name="40% - Èmfasi2 3" xfId="141"/>
    <cellStyle name="40% - Èmfasi2 3 2" xfId="180"/>
    <cellStyle name="40% - Èmfasi2 3 3" xfId="232"/>
    <cellStyle name="40% - Èmfasi2 3 4" xfId="297"/>
    <cellStyle name="40% - Èmfasi2 30" xfId="661"/>
    <cellStyle name="40% - Èmfasi2 31" xfId="674"/>
    <cellStyle name="40% - Èmfasi2 32" xfId="687"/>
    <cellStyle name="40% - Èmfasi2 33" xfId="700"/>
    <cellStyle name="40% - Èmfasi2 34" xfId="713"/>
    <cellStyle name="40% - Èmfasi2 35" xfId="726"/>
    <cellStyle name="40% - Èmfasi2 36" xfId="739"/>
    <cellStyle name="40% - Èmfasi2 37" xfId="752"/>
    <cellStyle name="40% - Èmfasi2 38" xfId="765"/>
    <cellStyle name="40% - Èmfasi2 39" xfId="778"/>
    <cellStyle name="40% - Èmfasi2 4" xfId="154"/>
    <cellStyle name="40% - Èmfasi2 4 2" xfId="323"/>
    <cellStyle name="40% - Èmfasi2 40" xfId="791"/>
    <cellStyle name="40% - Èmfasi2 41" xfId="804"/>
    <cellStyle name="40% - Èmfasi2 42" xfId="817"/>
    <cellStyle name="40% - Èmfasi2 43" xfId="830"/>
    <cellStyle name="40% - Èmfasi2 44" xfId="843"/>
    <cellStyle name="40% - Èmfasi2 45" xfId="856"/>
    <cellStyle name="40% - Èmfasi2 46" xfId="869"/>
    <cellStyle name="40% - Èmfasi2 47" xfId="882"/>
    <cellStyle name="40% - Èmfasi2 48" xfId="895"/>
    <cellStyle name="40% - Èmfasi2 49" xfId="908"/>
    <cellStyle name="40% - Èmfasi2 5" xfId="336"/>
    <cellStyle name="40% - Èmfasi2 50" xfId="921"/>
    <cellStyle name="40% - Èmfasi2 51" xfId="934"/>
    <cellStyle name="40% - Èmfasi2 52" xfId="947"/>
    <cellStyle name="40% - Èmfasi2 53" xfId="960"/>
    <cellStyle name="40% - Èmfasi2 6" xfId="349"/>
    <cellStyle name="40% - Èmfasi2 7" xfId="362"/>
    <cellStyle name="40% - Èmfasi2 8" xfId="375"/>
    <cellStyle name="40% - Èmfasi2 9" xfId="388"/>
    <cellStyle name="40% - Èmfasi3" xfId="28" builtinId="39" customBuiltin="1"/>
    <cellStyle name="40% - Èmfasi3 10" xfId="403"/>
    <cellStyle name="40% - Èmfasi3 11" xfId="416"/>
    <cellStyle name="40% - Èmfasi3 12" xfId="429"/>
    <cellStyle name="40% - Èmfasi3 13" xfId="442"/>
    <cellStyle name="40% - Èmfasi3 14" xfId="455"/>
    <cellStyle name="40% - Èmfasi3 15" xfId="468"/>
    <cellStyle name="40% - Èmfasi3 16" xfId="481"/>
    <cellStyle name="40% - Èmfasi3 17" xfId="494"/>
    <cellStyle name="40% - Èmfasi3 18" xfId="507"/>
    <cellStyle name="40% - Èmfasi3 19" xfId="520"/>
    <cellStyle name="40% - Èmfasi3 2" xfId="48"/>
    <cellStyle name="40% - Èmfasi3 2 2" xfId="88"/>
    <cellStyle name="40% - Èmfasi3 2 3" xfId="195"/>
    <cellStyle name="40% - Èmfasi3 2 4" xfId="247"/>
    <cellStyle name="40% - Èmfasi3 2 5" xfId="312"/>
    <cellStyle name="40% - Èmfasi3 20" xfId="533"/>
    <cellStyle name="40% - Èmfasi3 21" xfId="546"/>
    <cellStyle name="40% - Èmfasi3 22" xfId="559"/>
    <cellStyle name="40% - Èmfasi3 23" xfId="572"/>
    <cellStyle name="40% - Èmfasi3 24" xfId="585"/>
    <cellStyle name="40% - Èmfasi3 25" xfId="598"/>
    <cellStyle name="40% - Èmfasi3 26" xfId="611"/>
    <cellStyle name="40% - Èmfasi3 27" xfId="624"/>
    <cellStyle name="40% - Èmfasi3 28" xfId="637"/>
    <cellStyle name="40% - Èmfasi3 29" xfId="650"/>
    <cellStyle name="40% - Èmfasi3 3" xfId="143"/>
    <cellStyle name="40% - Èmfasi3 3 2" xfId="182"/>
    <cellStyle name="40% - Èmfasi3 3 3" xfId="234"/>
    <cellStyle name="40% - Èmfasi3 3 4" xfId="299"/>
    <cellStyle name="40% - Èmfasi3 30" xfId="663"/>
    <cellStyle name="40% - Èmfasi3 31" xfId="676"/>
    <cellStyle name="40% - Èmfasi3 32" xfId="689"/>
    <cellStyle name="40% - Èmfasi3 33" xfId="702"/>
    <cellStyle name="40% - Èmfasi3 34" xfId="715"/>
    <cellStyle name="40% - Èmfasi3 35" xfId="728"/>
    <cellStyle name="40% - Èmfasi3 36" xfId="741"/>
    <cellStyle name="40% - Èmfasi3 37" xfId="754"/>
    <cellStyle name="40% - Èmfasi3 38" xfId="767"/>
    <cellStyle name="40% - Èmfasi3 39" xfId="780"/>
    <cellStyle name="40% - Èmfasi3 4" xfId="156"/>
    <cellStyle name="40% - Èmfasi3 4 2" xfId="325"/>
    <cellStyle name="40% - Èmfasi3 40" xfId="793"/>
    <cellStyle name="40% - Èmfasi3 41" xfId="806"/>
    <cellStyle name="40% - Èmfasi3 42" xfId="819"/>
    <cellStyle name="40% - Èmfasi3 43" xfId="832"/>
    <cellStyle name="40% - Èmfasi3 44" xfId="845"/>
    <cellStyle name="40% - Èmfasi3 45" xfId="858"/>
    <cellStyle name="40% - Èmfasi3 46" xfId="871"/>
    <cellStyle name="40% - Èmfasi3 47" xfId="884"/>
    <cellStyle name="40% - Èmfasi3 48" xfId="897"/>
    <cellStyle name="40% - Èmfasi3 49" xfId="910"/>
    <cellStyle name="40% - Èmfasi3 5" xfId="338"/>
    <cellStyle name="40% - Èmfasi3 50" xfId="923"/>
    <cellStyle name="40% - Èmfasi3 51" xfId="936"/>
    <cellStyle name="40% - Èmfasi3 52" xfId="949"/>
    <cellStyle name="40% - Èmfasi3 53" xfId="962"/>
    <cellStyle name="40% - Èmfasi3 6" xfId="351"/>
    <cellStyle name="40% - Èmfasi3 7" xfId="364"/>
    <cellStyle name="40% - Èmfasi3 8" xfId="377"/>
    <cellStyle name="40% - Èmfasi3 9" xfId="390"/>
    <cellStyle name="40% - Èmfasi4" xfId="32" builtinId="43" customBuiltin="1"/>
    <cellStyle name="40% - Èmfasi4 10" xfId="405"/>
    <cellStyle name="40% - Èmfasi4 11" xfId="418"/>
    <cellStyle name="40% - Èmfasi4 12" xfId="431"/>
    <cellStyle name="40% - Èmfasi4 13" xfId="444"/>
    <cellStyle name="40% - Èmfasi4 14" xfId="457"/>
    <cellStyle name="40% - Èmfasi4 15" xfId="470"/>
    <cellStyle name="40% - Èmfasi4 16" xfId="483"/>
    <cellStyle name="40% - Èmfasi4 17" xfId="496"/>
    <cellStyle name="40% - Èmfasi4 18" xfId="509"/>
    <cellStyle name="40% - Èmfasi4 19" xfId="522"/>
    <cellStyle name="40% - Èmfasi4 2" xfId="50"/>
    <cellStyle name="40% - Èmfasi4 2 2" xfId="90"/>
    <cellStyle name="40% - Èmfasi4 2 3" xfId="197"/>
    <cellStyle name="40% - Èmfasi4 2 4" xfId="249"/>
    <cellStyle name="40% - Èmfasi4 2 5" xfId="314"/>
    <cellStyle name="40% - Èmfasi4 20" xfId="535"/>
    <cellStyle name="40% - Èmfasi4 21" xfId="548"/>
    <cellStyle name="40% - Èmfasi4 22" xfId="561"/>
    <cellStyle name="40% - Èmfasi4 23" xfId="574"/>
    <cellStyle name="40% - Èmfasi4 24" xfId="587"/>
    <cellStyle name="40% - Èmfasi4 25" xfId="600"/>
    <cellStyle name="40% - Èmfasi4 26" xfId="613"/>
    <cellStyle name="40% - Èmfasi4 27" xfId="626"/>
    <cellStyle name="40% - Èmfasi4 28" xfId="639"/>
    <cellStyle name="40% - Èmfasi4 29" xfId="652"/>
    <cellStyle name="40% - Èmfasi4 3" xfId="145"/>
    <cellStyle name="40% - Èmfasi4 3 2" xfId="184"/>
    <cellStyle name="40% - Èmfasi4 3 3" xfId="236"/>
    <cellStyle name="40% - Èmfasi4 3 4" xfId="301"/>
    <cellStyle name="40% - Èmfasi4 30" xfId="665"/>
    <cellStyle name="40% - Èmfasi4 31" xfId="678"/>
    <cellStyle name="40% - Èmfasi4 32" xfId="691"/>
    <cellStyle name="40% - Èmfasi4 33" xfId="704"/>
    <cellStyle name="40% - Èmfasi4 34" xfId="717"/>
    <cellStyle name="40% - Èmfasi4 35" xfId="730"/>
    <cellStyle name="40% - Èmfasi4 36" xfId="743"/>
    <cellStyle name="40% - Èmfasi4 37" xfId="756"/>
    <cellStyle name="40% - Èmfasi4 38" xfId="769"/>
    <cellStyle name="40% - Èmfasi4 39" xfId="782"/>
    <cellStyle name="40% - Èmfasi4 4" xfId="158"/>
    <cellStyle name="40% - Èmfasi4 4 2" xfId="327"/>
    <cellStyle name="40% - Èmfasi4 40" xfId="795"/>
    <cellStyle name="40% - Èmfasi4 41" xfId="808"/>
    <cellStyle name="40% - Èmfasi4 42" xfId="821"/>
    <cellStyle name="40% - Èmfasi4 43" xfId="834"/>
    <cellStyle name="40% - Èmfasi4 44" xfId="847"/>
    <cellStyle name="40% - Èmfasi4 45" xfId="860"/>
    <cellStyle name="40% - Èmfasi4 46" xfId="873"/>
    <cellStyle name="40% - Èmfasi4 47" xfId="886"/>
    <cellStyle name="40% - Èmfasi4 48" xfId="899"/>
    <cellStyle name="40% - Èmfasi4 49" xfId="912"/>
    <cellStyle name="40% - Èmfasi4 5" xfId="340"/>
    <cellStyle name="40% - Èmfasi4 50" xfId="925"/>
    <cellStyle name="40% - Èmfasi4 51" xfId="938"/>
    <cellStyle name="40% - Èmfasi4 52" xfId="951"/>
    <cellStyle name="40% - Èmfasi4 53" xfId="964"/>
    <cellStyle name="40% - Èmfasi4 6" xfId="353"/>
    <cellStyle name="40% - Èmfasi4 7" xfId="366"/>
    <cellStyle name="40% - Èmfasi4 8" xfId="379"/>
    <cellStyle name="40% - Èmfasi4 9" xfId="392"/>
    <cellStyle name="40% - Èmfasi5" xfId="36" builtinId="47" customBuiltin="1"/>
    <cellStyle name="40% - Èmfasi5 10" xfId="407"/>
    <cellStyle name="40% - Èmfasi5 11" xfId="420"/>
    <cellStyle name="40% - Èmfasi5 12" xfId="433"/>
    <cellStyle name="40% - Èmfasi5 13" xfId="446"/>
    <cellStyle name="40% - Èmfasi5 14" xfId="459"/>
    <cellStyle name="40% - Èmfasi5 15" xfId="472"/>
    <cellStyle name="40% - Èmfasi5 16" xfId="485"/>
    <cellStyle name="40% - Èmfasi5 17" xfId="498"/>
    <cellStyle name="40% - Èmfasi5 18" xfId="511"/>
    <cellStyle name="40% - Èmfasi5 19" xfId="524"/>
    <cellStyle name="40% - Èmfasi5 2" xfId="52"/>
    <cellStyle name="40% - Èmfasi5 2 2" xfId="92"/>
    <cellStyle name="40% - Èmfasi5 2 3" xfId="199"/>
    <cellStyle name="40% - Èmfasi5 2 4" xfId="251"/>
    <cellStyle name="40% - Èmfasi5 2 5" xfId="316"/>
    <cellStyle name="40% - Èmfasi5 20" xfId="537"/>
    <cellStyle name="40% - Èmfasi5 21" xfId="550"/>
    <cellStyle name="40% - Èmfasi5 22" xfId="563"/>
    <cellStyle name="40% - Èmfasi5 23" xfId="576"/>
    <cellStyle name="40% - Èmfasi5 24" xfId="589"/>
    <cellStyle name="40% - Èmfasi5 25" xfId="602"/>
    <cellStyle name="40% - Èmfasi5 26" xfId="615"/>
    <cellStyle name="40% - Èmfasi5 27" xfId="628"/>
    <cellStyle name="40% - Èmfasi5 28" xfId="641"/>
    <cellStyle name="40% - Èmfasi5 29" xfId="654"/>
    <cellStyle name="40% - Èmfasi5 3" xfId="147"/>
    <cellStyle name="40% - Èmfasi5 3 2" xfId="186"/>
    <cellStyle name="40% - Èmfasi5 3 3" xfId="238"/>
    <cellStyle name="40% - Èmfasi5 3 4" xfId="303"/>
    <cellStyle name="40% - Èmfasi5 30" xfId="667"/>
    <cellStyle name="40% - Èmfasi5 31" xfId="680"/>
    <cellStyle name="40% - Èmfasi5 32" xfId="693"/>
    <cellStyle name="40% - Èmfasi5 33" xfId="706"/>
    <cellStyle name="40% - Èmfasi5 34" xfId="719"/>
    <cellStyle name="40% - Èmfasi5 35" xfId="732"/>
    <cellStyle name="40% - Èmfasi5 36" xfId="745"/>
    <cellStyle name="40% - Èmfasi5 37" xfId="758"/>
    <cellStyle name="40% - Èmfasi5 38" xfId="771"/>
    <cellStyle name="40% - Èmfasi5 39" xfId="784"/>
    <cellStyle name="40% - Èmfasi5 4" xfId="160"/>
    <cellStyle name="40% - Èmfasi5 4 2" xfId="329"/>
    <cellStyle name="40% - Èmfasi5 40" xfId="797"/>
    <cellStyle name="40% - Èmfasi5 41" xfId="810"/>
    <cellStyle name="40% - Èmfasi5 42" xfId="823"/>
    <cellStyle name="40% - Èmfasi5 43" xfId="836"/>
    <cellStyle name="40% - Èmfasi5 44" xfId="849"/>
    <cellStyle name="40% - Èmfasi5 45" xfId="862"/>
    <cellStyle name="40% - Èmfasi5 46" xfId="875"/>
    <cellStyle name="40% - Èmfasi5 47" xfId="888"/>
    <cellStyle name="40% - Èmfasi5 48" xfId="901"/>
    <cellStyle name="40% - Èmfasi5 49" xfId="914"/>
    <cellStyle name="40% - Èmfasi5 5" xfId="342"/>
    <cellStyle name="40% - Èmfasi5 50" xfId="927"/>
    <cellStyle name="40% - Èmfasi5 51" xfId="940"/>
    <cellStyle name="40% - Èmfasi5 52" xfId="953"/>
    <cellStyle name="40% - Èmfasi5 53" xfId="966"/>
    <cellStyle name="40% - Èmfasi5 6" xfId="355"/>
    <cellStyle name="40% - Èmfasi5 7" xfId="368"/>
    <cellStyle name="40% - Èmfasi5 8" xfId="381"/>
    <cellStyle name="40% - Èmfasi5 9" xfId="394"/>
    <cellStyle name="40% - Èmfasi6" xfId="40" builtinId="51" customBuiltin="1"/>
    <cellStyle name="40% - Èmfasi6 10" xfId="409"/>
    <cellStyle name="40% - Èmfasi6 11" xfId="422"/>
    <cellStyle name="40% - Èmfasi6 12" xfId="435"/>
    <cellStyle name="40% - Èmfasi6 13" xfId="448"/>
    <cellStyle name="40% - Èmfasi6 14" xfId="461"/>
    <cellStyle name="40% - Èmfasi6 15" xfId="474"/>
    <cellStyle name="40% - Èmfasi6 16" xfId="487"/>
    <cellStyle name="40% - Èmfasi6 17" xfId="500"/>
    <cellStyle name="40% - Èmfasi6 18" xfId="513"/>
    <cellStyle name="40% - Èmfasi6 19" xfId="526"/>
    <cellStyle name="40% - Èmfasi6 2" xfId="54"/>
    <cellStyle name="40% - Èmfasi6 2 2" xfId="94"/>
    <cellStyle name="40% - Èmfasi6 2 3" xfId="201"/>
    <cellStyle name="40% - Èmfasi6 2 4" xfId="253"/>
    <cellStyle name="40% - Èmfasi6 2 5" xfId="318"/>
    <cellStyle name="40% - Èmfasi6 20" xfId="539"/>
    <cellStyle name="40% - Èmfasi6 21" xfId="552"/>
    <cellStyle name="40% - Èmfasi6 22" xfId="565"/>
    <cellStyle name="40% - Èmfasi6 23" xfId="578"/>
    <cellStyle name="40% - Èmfasi6 24" xfId="591"/>
    <cellStyle name="40% - Èmfasi6 25" xfId="604"/>
    <cellStyle name="40% - Èmfasi6 26" xfId="617"/>
    <cellStyle name="40% - Èmfasi6 27" xfId="630"/>
    <cellStyle name="40% - Èmfasi6 28" xfId="643"/>
    <cellStyle name="40% - Èmfasi6 29" xfId="656"/>
    <cellStyle name="40% - Èmfasi6 3" xfId="149"/>
    <cellStyle name="40% - Èmfasi6 3 2" xfId="188"/>
    <cellStyle name="40% - Èmfasi6 3 3" xfId="240"/>
    <cellStyle name="40% - Èmfasi6 3 4" xfId="305"/>
    <cellStyle name="40% - Èmfasi6 30" xfId="669"/>
    <cellStyle name="40% - Èmfasi6 31" xfId="682"/>
    <cellStyle name="40% - Èmfasi6 32" xfId="695"/>
    <cellStyle name="40% - Èmfasi6 33" xfId="708"/>
    <cellStyle name="40% - Èmfasi6 34" xfId="721"/>
    <cellStyle name="40% - Èmfasi6 35" xfId="734"/>
    <cellStyle name="40% - Èmfasi6 36" xfId="747"/>
    <cellStyle name="40% - Èmfasi6 37" xfId="760"/>
    <cellStyle name="40% - Èmfasi6 38" xfId="773"/>
    <cellStyle name="40% - Èmfasi6 39" xfId="786"/>
    <cellStyle name="40% - Èmfasi6 4" xfId="162"/>
    <cellStyle name="40% - Èmfasi6 4 2" xfId="331"/>
    <cellStyle name="40% - Èmfasi6 40" xfId="799"/>
    <cellStyle name="40% - Èmfasi6 41" xfId="812"/>
    <cellStyle name="40% - Èmfasi6 42" xfId="825"/>
    <cellStyle name="40% - Èmfasi6 43" xfId="838"/>
    <cellStyle name="40% - Èmfasi6 44" xfId="851"/>
    <cellStyle name="40% - Èmfasi6 45" xfId="864"/>
    <cellStyle name="40% - Èmfasi6 46" xfId="877"/>
    <cellStyle name="40% - Èmfasi6 47" xfId="890"/>
    <cellStyle name="40% - Èmfasi6 48" xfId="903"/>
    <cellStyle name="40% - Èmfasi6 49" xfId="916"/>
    <cellStyle name="40% - Èmfasi6 5" xfId="344"/>
    <cellStyle name="40% - Èmfasi6 50" xfId="929"/>
    <cellStyle name="40% - Èmfasi6 51" xfId="942"/>
    <cellStyle name="40% - Èmfasi6 52" xfId="955"/>
    <cellStyle name="40% - Èmfasi6 53" xfId="968"/>
    <cellStyle name="40% - Èmfasi6 6" xfId="357"/>
    <cellStyle name="40% - Èmfasi6 7" xfId="370"/>
    <cellStyle name="40% - Èmfasi6 8" xfId="383"/>
    <cellStyle name="40% - Èmfasi6 9" xfId="396"/>
    <cellStyle name="40% - Énfasis1 10" xfId="269"/>
    <cellStyle name="40% - Énfasis1 11" xfId="282"/>
    <cellStyle name="40% - Énfasis1 2" xfId="57"/>
    <cellStyle name="40% - Énfasis1 2 2" xfId="97"/>
    <cellStyle name="40% - Énfasis1 3" xfId="71"/>
    <cellStyle name="40% - Énfasis1 4" xfId="110"/>
    <cellStyle name="40% - Énfasis1 5" xfId="125"/>
    <cellStyle name="40% - Énfasis1 6" xfId="165"/>
    <cellStyle name="40% - Énfasis1 7" xfId="204"/>
    <cellStyle name="40% - Énfasis1 8" xfId="217"/>
    <cellStyle name="40% - Énfasis1 9" xfId="256"/>
    <cellStyle name="40% - Énfasis2 10" xfId="271"/>
    <cellStyle name="40% - Énfasis2 11" xfId="284"/>
    <cellStyle name="40% - Énfasis2 2" xfId="59"/>
    <cellStyle name="40% - Énfasis2 2 2" xfId="99"/>
    <cellStyle name="40% - Énfasis2 3" xfId="73"/>
    <cellStyle name="40% - Énfasis2 4" xfId="112"/>
    <cellStyle name="40% - Énfasis2 5" xfId="127"/>
    <cellStyle name="40% - Énfasis2 6" xfId="167"/>
    <cellStyle name="40% - Énfasis2 7" xfId="206"/>
    <cellStyle name="40% - Énfasis2 8" xfId="219"/>
    <cellStyle name="40% - Énfasis2 9" xfId="258"/>
    <cellStyle name="40% - Énfasis3 10" xfId="273"/>
    <cellStyle name="40% - Énfasis3 11" xfId="286"/>
    <cellStyle name="40% - Énfasis3 2" xfId="61"/>
    <cellStyle name="40% - Énfasis3 2 2" xfId="101"/>
    <cellStyle name="40% - Énfasis3 3" xfId="75"/>
    <cellStyle name="40% - Énfasis3 4" xfId="114"/>
    <cellStyle name="40% - Énfasis3 5" xfId="129"/>
    <cellStyle name="40% - Énfasis3 6" xfId="169"/>
    <cellStyle name="40% - Énfasis3 7" xfId="208"/>
    <cellStyle name="40% - Énfasis3 8" xfId="221"/>
    <cellStyle name="40% - Énfasis3 9" xfId="260"/>
    <cellStyle name="40% - Énfasis4 10" xfId="275"/>
    <cellStyle name="40% - Énfasis4 11" xfId="288"/>
    <cellStyle name="40% - Énfasis4 2" xfId="63"/>
    <cellStyle name="40% - Énfasis4 2 2" xfId="103"/>
    <cellStyle name="40% - Énfasis4 3" xfId="77"/>
    <cellStyle name="40% - Énfasis4 4" xfId="116"/>
    <cellStyle name="40% - Énfasis4 5" xfId="131"/>
    <cellStyle name="40% - Énfasis4 6" xfId="171"/>
    <cellStyle name="40% - Énfasis4 7" xfId="210"/>
    <cellStyle name="40% - Énfasis4 8" xfId="223"/>
    <cellStyle name="40% - Énfasis4 9" xfId="262"/>
    <cellStyle name="40% - Énfasis5 10" xfId="277"/>
    <cellStyle name="40% - Énfasis5 11" xfId="290"/>
    <cellStyle name="40% - Énfasis5 2" xfId="65"/>
    <cellStyle name="40% - Énfasis5 2 2" xfId="105"/>
    <cellStyle name="40% - Énfasis5 3" xfId="79"/>
    <cellStyle name="40% - Énfasis5 4" xfId="118"/>
    <cellStyle name="40% - Énfasis5 5" xfId="133"/>
    <cellStyle name="40% - Énfasis5 6" xfId="173"/>
    <cellStyle name="40% - Énfasis5 7" xfId="212"/>
    <cellStyle name="40% - Énfasis5 8" xfId="225"/>
    <cellStyle name="40% - Énfasis5 9" xfId="264"/>
    <cellStyle name="40% - Énfasis6 10" xfId="279"/>
    <cellStyle name="40% - Énfasis6 11" xfId="292"/>
    <cellStyle name="40% - Énfasis6 2" xfId="67"/>
    <cellStyle name="40% - Énfasis6 2 2" xfId="107"/>
    <cellStyle name="40% - Énfasis6 3" xfId="81"/>
    <cellStyle name="40% - Énfasis6 4" xfId="120"/>
    <cellStyle name="40% - Énfasis6 5" xfId="135"/>
    <cellStyle name="40% - Énfasis6 6" xfId="175"/>
    <cellStyle name="40% - Énfasis6 7" xfId="214"/>
    <cellStyle name="40% - Énfasis6 8" xfId="227"/>
    <cellStyle name="40% - Énfasis6 9" xfId="266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llaç" xfId="136" builtinId="8"/>
    <cellStyle name="Entrada" xfId="9" builtinId="20" customBuiltin="1"/>
    <cellStyle name="Incorrecte" xfId="7" builtinId="27" customBuiltin="1"/>
    <cellStyle name="Neutral" xfId="8" builtinId="28" customBuiltin="1"/>
    <cellStyle name="Normal" xfId="0" builtinId="0"/>
    <cellStyle name="Normal 2" xfId="68"/>
    <cellStyle name="Normal 2 2" xfId="122"/>
    <cellStyle name="Normal 3" xfId="121"/>
    <cellStyle name="Nota" xfId="15" builtinId="10" customBuiltin="1"/>
    <cellStyle name="Nota 10" xfId="397"/>
    <cellStyle name="Nota 11" xfId="410"/>
    <cellStyle name="Nota 12" xfId="423"/>
    <cellStyle name="Nota 13" xfId="436"/>
    <cellStyle name="Nota 14" xfId="449"/>
    <cellStyle name="Nota 15" xfId="462"/>
    <cellStyle name="Nota 16" xfId="475"/>
    <cellStyle name="Nota 17" xfId="488"/>
    <cellStyle name="Nota 18" xfId="501"/>
    <cellStyle name="Nota 19" xfId="514"/>
    <cellStyle name="Nota 2" xfId="42"/>
    <cellStyle name="Nota 2 2" xfId="82"/>
    <cellStyle name="Nota 2 3" xfId="189"/>
    <cellStyle name="Nota 2 4" xfId="241"/>
    <cellStyle name="Nota 2 5" xfId="306"/>
    <cellStyle name="Nota 20" xfId="527"/>
    <cellStyle name="Nota 21" xfId="540"/>
    <cellStyle name="Nota 22" xfId="553"/>
    <cellStyle name="Nota 23" xfId="566"/>
    <cellStyle name="Nota 24" xfId="579"/>
    <cellStyle name="Nota 25" xfId="592"/>
    <cellStyle name="Nota 26" xfId="605"/>
    <cellStyle name="Nota 27" xfId="618"/>
    <cellStyle name="Nota 28" xfId="631"/>
    <cellStyle name="Nota 29" xfId="644"/>
    <cellStyle name="Nota 3" xfId="137"/>
    <cellStyle name="Nota 3 2" xfId="176"/>
    <cellStyle name="Nota 3 3" xfId="228"/>
    <cellStyle name="Nota 3 4" xfId="293"/>
    <cellStyle name="Nota 30" xfId="657"/>
    <cellStyle name="Nota 31" xfId="670"/>
    <cellStyle name="Nota 32" xfId="683"/>
    <cellStyle name="Nota 33" xfId="696"/>
    <cellStyle name="Nota 34" xfId="709"/>
    <cellStyle name="Nota 35" xfId="722"/>
    <cellStyle name="Nota 36" xfId="735"/>
    <cellStyle name="Nota 37" xfId="748"/>
    <cellStyle name="Nota 38" xfId="761"/>
    <cellStyle name="Nota 39" xfId="774"/>
    <cellStyle name="Nota 4" xfId="150"/>
    <cellStyle name="Nota 4 2" xfId="319"/>
    <cellStyle name="Nota 40" xfId="787"/>
    <cellStyle name="Nota 41" xfId="800"/>
    <cellStyle name="Nota 42" xfId="813"/>
    <cellStyle name="Nota 43" xfId="826"/>
    <cellStyle name="Nota 44" xfId="839"/>
    <cellStyle name="Nota 45" xfId="852"/>
    <cellStyle name="Nota 46" xfId="865"/>
    <cellStyle name="Nota 47" xfId="878"/>
    <cellStyle name="Nota 48" xfId="891"/>
    <cellStyle name="Nota 49" xfId="904"/>
    <cellStyle name="Nota 5" xfId="332"/>
    <cellStyle name="Nota 50" xfId="917"/>
    <cellStyle name="Nota 51" xfId="930"/>
    <cellStyle name="Nota 52" xfId="943"/>
    <cellStyle name="Nota 53" xfId="956"/>
    <cellStyle name="Nota 6" xfId="345"/>
    <cellStyle name="Nota 7" xfId="358"/>
    <cellStyle name="Nota 8" xfId="371"/>
    <cellStyle name="Nota 9" xfId="384"/>
    <cellStyle name="Notas 10" xfId="267"/>
    <cellStyle name="Notas 11" xfId="280"/>
    <cellStyle name="Notas 2" xfId="55"/>
    <cellStyle name="Notas 2 2" xfId="95"/>
    <cellStyle name="Notas 3" xfId="69"/>
    <cellStyle name="Notas 4" xfId="108"/>
    <cellStyle name="Notas 5" xfId="123"/>
    <cellStyle name="Notas 6" xfId="163"/>
    <cellStyle name="Notas 7" xfId="202"/>
    <cellStyle name="Notas 8" xfId="215"/>
    <cellStyle name="Notas 9" xfId="254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b.edu/web/ub/ca/universitat/organitzacio/unitats_administratives/a/unitatsA/admcentrebiologia.html" TargetMode="External"/><Relationship Id="rId3" Type="http://schemas.openxmlformats.org/officeDocument/2006/relationships/hyperlink" Target="http://www.ub.edu/web/ub/ca/universitat/organitzacio/unitats_administratives/a/unitatsA/admcentrefarmacia.html" TargetMode="External"/><Relationship Id="rId7" Type="http://schemas.openxmlformats.org/officeDocument/2006/relationships/hyperlink" Target="http://www.ub.edu/web/ub/ca/universitat/organitzacio/unitats_administratives/a/unitatsA/admcentrefilologia.html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ub.edu/web/ub/ca/universitat/organitzacio/unitats_administratives/a/unitatsA/admcentrefisica.html" TargetMode="External"/><Relationship Id="rId1" Type="http://schemas.openxmlformats.org/officeDocument/2006/relationships/hyperlink" Target="http://www.ub.edu/web/ub/ca/universitat/organitzacio/unitats_administratives/a/unitatsA/admcentrebiologia.html" TargetMode="External"/><Relationship Id="rId6" Type="http://schemas.openxmlformats.org/officeDocument/2006/relationships/hyperlink" Target="http://www.ub.edu/web/ub/ca/universitat/organitzacio/unitats_administratives/a/unitatsA/admcentrefilologia.html" TargetMode="External"/><Relationship Id="rId11" Type="http://schemas.openxmlformats.org/officeDocument/2006/relationships/hyperlink" Target="http://www.ub.edu/web/ub/ca/universitat/organitzacio/unitats_administratives/a/unitatsA/admcentrefarmacia.html" TargetMode="External"/><Relationship Id="rId5" Type="http://schemas.openxmlformats.org/officeDocument/2006/relationships/hyperlink" Target="http://www.ub.edu/web/ub/ca/universitat/organitzacio/unitats_administratives/a/unitatsA/admcentrebellvitge.html" TargetMode="External"/><Relationship Id="rId10" Type="http://schemas.openxmlformats.org/officeDocument/2006/relationships/hyperlink" Target="http://www.ub.edu/web/ub/ca/universitat/organitzacio/unitats_administratives/a/unitatsA/admcentrebiologia.html" TargetMode="External"/><Relationship Id="rId4" Type="http://schemas.openxmlformats.org/officeDocument/2006/relationships/hyperlink" Target="http://www.ub.edu/web/ub/ca/universitat/organitzacio/unitats_administratives/a/unitatsA/admcentrepsicologia.html" TargetMode="External"/><Relationship Id="rId9" Type="http://schemas.openxmlformats.org/officeDocument/2006/relationships/hyperlink" Target="http://www.ub.edu/web/ub/ca/universitat/organitzacio/unitats_administratives/a/unitatsA/admcentremedicina.html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pageSetUpPr fitToPage="1"/>
  </sheetPr>
  <dimension ref="A1:W585"/>
  <sheetViews>
    <sheetView tabSelected="1" topLeftCell="B1" zoomScale="80" zoomScaleNormal="80" workbookViewId="0">
      <selection activeCell="A71" sqref="A71"/>
    </sheetView>
  </sheetViews>
  <sheetFormatPr defaultColWidth="11.42578125" defaultRowHeight="12.75" x14ac:dyDescent="0.2"/>
  <cols>
    <col min="1" max="1" width="8.28515625" style="7" customWidth="1"/>
    <col min="2" max="2" width="11.140625" style="3" customWidth="1"/>
    <col min="3" max="3" width="47.140625" style="1" customWidth="1"/>
    <col min="4" max="4" width="27.85546875" style="3" customWidth="1"/>
    <col min="5" max="5" width="15.140625" style="1" customWidth="1"/>
    <col min="6" max="6" width="15.28515625" style="3" customWidth="1"/>
    <col min="7" max="7" width="19.85546875" style="10" customWidth="1"/>
    <col min="8" max="8" width="25.140625" style="3" customWidth="1"/>
    <col min="9" max="9" width="23.140625" style="1" customWidth="1"/>
    <col min="10" max="10" width="24.140625" style="3" customWidth="1"/>
    <col min="11" max="11" width="18.42578125" style="3" customWidth="1"/>
    <col min="12" max="12" width="20.28515625" style="3" customWidth="1"/>
    <col min="13" max="13" width="9.7109375" style="1" customWidth="1"/>
    <col min="14" max="14" width="23.5703125" style="1" customWidth="1"/>
    <col min="15" max="17" width="11.7109375" style="1" customWidth="1"/>
    <col min="18" max="16384" width="11.42578125" style="1"/>
  </cols>
  <sheetData>
    <row r="1" spans="1:21" s="12" customFormat="1" ht="37.5" customHeight="1" x14ac:dyDescent="0.25">
      <c r="A1" s="11"/>
      <c r="B1" s="11"/>
      <c r="C1" s="18" t="s">
        <v>12</v>
      </c>
      <c r="D1" s="67" t="s">
        <v>18</v>
      </c>
      <c r="E1" s="36">
        <v>42552</v>
      </c>
      <c r="F1" s="11"/>
      <c r="G1" s="13"/>
      <c r="H1" s="11"/>
      <c r="I1" s="67"/>
      <c r="J1" s="11"/>
      <c r="K1" s="11"/>
    </row>
    <row r="2" spans="1:21" s="12" customFormat="1" x14ac:dyDescent="0.2">
      <c r="A2" s="11"/>
      <c r="B2" s="11"/>
      <c r="D2" s="11"/>
      <c r="F2" s="11"/>
      <c r="G2" s="13"/>
      <c r="H2" s="11"/>
      <c r="I2" s="67"/>
      <c r="J2" s="11"/>
      <c r="K2" s="11"/>
    </row>
    <row r="3" spans="1:21" s="12" customFormat="1" ht="16.5" customHeight="1" x14ac:dyDescent="0.2">
      <c r="A3" s="11"/>
      <c r="B3" s="11"/>
      <c r="C3" s="9" t="s">
        <v>13</v>
      </c>
      <c r="D3" s="11"/>
      <c r="F3" s="11"/>
      <c r="G3" s="13"/>
      <c r="H3" s="11"/>
      <c r="I3" s="67"/>
      <c r="J3" s="111"/>
      <c r="K3" s="11"/>
      <c r="L3" s="13"/>
    </row>
    <row r="4" spans="1:21" s="12" customFormat="1" x14ac:dyDescent="0.2">
      <c r="A4" s="11"/>
      <c r="B4" s="11"/>
      <c r="C4" s="8" t="s">
        <v>3286</v>
      </c>
      <c r="D4" s="11"/>
      <c r="F4" s="11"/>
      <c r="G4" s="13"/>
      <c r="H4" s="11"/>
      <c r="I4" s="67"/>
      <c r="J4" s="11"/>
      <c r="K4" s="11"/>
    </row>
    <row r="5" spans="1:21" s="12" customFormat="1" x14ac:dyDescent="0.2">
      <c r="A5" s="11"/>
      <c r="B5" s="11"/>
      <c r="D5" s="11"/>
      <c r="F5" s="11"/>
      <c r="G5" s="13"/>
      <c r="H5" s="11"/>
      <c r="I5" s="67"/>
      <c r="J5" s="11"/>
      <c r="K5" s="11"/>
    </row>
    <row r="6" spans="1:21" s="12" customFormat="1" ht="25.5" customHeight="1" x14ac:dyDescent="0.2">
      <c r="A6" s="11"/>
      <c r="B6" s="11"/>
      <c r="C6" s="86" t="s">
        <v>16</v>
      </c>
      <c r="D6" s="92">
        <f>SUM(D9:D67)</f>
        <v>169490</v>
      </c>
      <c r="E6" s="719" t="s">
        <v>39</v>
      </c>
      <c r="F6" s="720"/>
      <c r="G6" s="721"/>
      <c r="H6" s="93">
        <f>SUM(H9:H67)</f>
        <v>194565500.05000004</v>
      </c>
      <c r="I6" s="85" t="s">
        <v>15</v>
      </c>
      <c r="J6" s="92">
        <f>SUM(J9:J67)</f>
        <v>3577</v>
      </c>
      <c r="K6" s="91" t="s">
        <v>14</v>
      </c>
      <c r="L6" s="131">
        <f>SUM(L9:L67)</f>
        <v>4106109.95</v>
      </c>
      <c r="N6" s="42"/>
      <c r="O6" s="141"/>
      <c r="P6" s="80"/>
      <c r="Q6" s="80"/>
      <c r="R6" s="80"/>
      <c r="S6" s="80"/>
      <c r="T6" s="80"/>
    </row>
    <row r="7" spans="1:21" s="12" customFormat="1" x14ac:dyDescent="0.2">
      <c r="A7" s="11"/>
      <c r="B7" s="11"/>
      <c r="D7" s="72"/>
      <c r="E7" s="27"/>
      <c r="F7" s="28"/>
      <c r="G7" s="22"/>
      <c r="H7" s="32"/>
      <c r="I7" s="67"/>
      <c r="J7" s="17"/>
      <c r="K7" s="11"/>
      <c r="L7" s="32"/>
      <c r="N7" s="87"/>
      <c r="O7" s="49"/>
      <c r="P7" s="77"/>
      <c r="Q7" s="49"/>
      <c r="R7" s="77"/>
      <c r="S7" s="49"/>
      <c r="T7" s="80"/>
      <c r="U7" s="80"/>
    </row>
    <row r="8" spans="1:21" s="12" customFormat="1" x14ac:dyDescent="0.2">
      <c r="A8" s="11"/>
      <c r="B8" s="11"/>
      <c r="C8" s="12" t="s">
        <v>17</v>
      </c>
      <c r="D8" s="72"/>
      <c r="E8" s="21"/>
      <c r="F8" s="22"/>
      <c r="G8" s="22"/>
      <c r="H8" s="32"/>
      <c r="I8" s="67"/>
      <c r="J8" s="17"/>
      <c r="K8" s="11"/>
      <c r="L8" s="32"/>
      <c r="N8" s="87"/>
      <c r="O8" s="49"/>
      <c r="P8" s="94"/>
      <c r="Q8" s="49"/>
      <c r="R8" s="94"/>
      <c r="S8" s="49"/>
      <c r="T8" s="77"/>
      <c r="U8" s="49"/>
    </row>
    <row r="9" spans="1:21" s="12" customFormat="1" ht="25.5" customHeight="1" x14ac:dyDescent="0.2">
      <c r="A9" s="11"/>
      <c r="B9" s="11"/>
      <c r="C9" s="15" t="s">
        <v>16</v>
      </c>
      <c r="D9" s="71">
        <v>4190</v>
      </c>
      <c r="E9" s="715" t="s">
        <v>41</v>
      </c>
      <c r="F9" s="715"/>
      <c r="G9" s="716"/>
      <c r="H9" s="31">
        <v>5515957.29</v>
      </c>
      <c r="I9" s="64" t="s">
        <v>15</v>
      </c>
      <c r="J9" s="23">
        <v>4</v>
      </c>
      <c r="K9" s="14" t="s">
        <v>14</v>
      </c>
      <c r="L9" s="132">
        <v>511.42</v>
      </c>
      <c r="N9" s="49"/>
      <c r="O9" s="49"/>
      <c r="P9" s="94"/>
      <c r="Q9" s="49"/>
      <c r="R9" s="94"/>
      <c r="S9" s="49"/>
      <c r="T9" s="77"/>
      <c r="U9" s="49"/>
    </row>
    <row r="10" spans="1:21" s="12" customFormat="1" x14ac:dyDescent="0.2">
      <c r="A10" s="11"/>
      <c r="B10" s="11"/>
      <c r="C10" s="19"/>
      <c r="D10" s="73"/>
      <c r="E10" s="29"/>
      <c r="F10" s="29"/>
      <c r="G10" s="22"/>
      <c r="H10" s="33"/>
      <c r="I10" s="4"/>
      <c r="J10" s="24"/>
      <c r="K10" s="20"/>
      <c r="L10" s="35"/>
      <c r="N10" s="49"/>
      <c r="O10" s="49"/>
      <c r="P10" s="94"/>
      <c r="Q10" s="49"/>
      <c r="R10" s="94"/>
      <c r="S10" s="49"/>
      <c r="T10" s="77"/>
      <c r="U10" s="49"/>
    </row>
    <row r="11" spans="1:21" s="12" customFormat="1" ht="25.5" customHeight="1" x14ac:dyDescent="0.2">
      <c r="A11" s="11"/>
      <c r="B11" s="63"/>
      <c r="C11" s="15" t="s">
        <v>16</v>
      </c>
      <c r="D11" s="71">
        <v>5867</v>
      </c>
      <c r="E11" s="715" t="s">
        <v>42</v>
      </c>
      <c r="F11" s="715"/>
      <c r="G11" s="716"/>
      <c r="H11" s="31">
        <v>7377206.4400000004</v>
      </c>
      <c r="I11" s="64" t="s">
        <v>15</v>
      </c>
      <c r="J11" s="23">
        <v>6</v>
      </c>
      <c r="K11" s="14" t="s">
        <v>14</v>
      </c>
      <c r="L11" s="132">
        <v>-143.30000000000001</v>
      </c>
      <c r="N11" s="49"/>
      <c r="O11" s="49"/>
      <c r="P11" s="94"/>
      <c r="Q11" s="49"/>
      <c r="R11" s="94"/>
      <c r="S11" s="49"/>
      <c r="T11" s="77"/>
      <c r="U11" s="49"/>
    </row>
    <row r="12" spans="1:21" s="12" customFormat="1" x14ac:dyDescent="0.2">
      <c r="A12" s="11"/>
      <c r="B12" s="11"/>
      <c r="C12" s="19"/>
      <c r="D12" s="73"/>
      <c r="E12" s="29"/>
      <c r="F12" s="29"/>
      <c r="G12" s="22"/>
      <c r="H12" s="33"/>
      <c r="I12" s="4"/>
      <c r="J12" s="24"/>
      <c r="K12" s="20"/>
      <c r="L12" s="35"/>
      <c r="N12" s="49"/>
      <c r="O12" s="49"/>
      <c r="P12" s="94"/>
      <c r="Q12" s="49"/>
      <c r="R12" s="94"/>
      <c r="S12" s="49"/>
      <c r="T12" s="77"/>
      <c r="U12" s="49"/>
    </row>
    <row r="13" spans="1:21" s="12" customFormat="1" ht="25.5" customHeight="1" x14ac:dyDescent="0.2">
      <c r="A13" s="11"/>
      <c r="B13" s="11"/>
      <c r="C13" s="15" t="s">
        <v>16</v>
      </c>
      <c r="D13" s="71">
        <v>6084</v>
      </c>
      <c r="E13" s="715" t="s">
        <v>43</v>
      </c>
      <c r="F13" s="715"/>
      <c r="G13" s="716"/>
      <c r="H13" s="31">
        <v>7839740.1500000004</v>
      </c>
      <c r="I13" s="64" t="s">
        <v>15</v>
      </c>
      <c r="J13" s="23">
        <v>10</v>
      </c>
      <c r="K13" s="14" t="s">
        <v>14</v>
      </c>
      <c r="L13" s="132">
        <v>2032.46</v>
      </c>
      <c r="N13" s="49"/>
      <c r="O13" s="49"/>
      <c r="P13" s="94"/>
      <c r="Q13" s="49"/>
      <c r="R13" s="94"/>
      <c r="S13" s="49"/>
      <c r="T13" s="77"/>
      <c r="U13" s="49"/>
    </row>
    <row r="14" spans="1:21" s="12" customFormat="1" x14ac:dyDescent="0.2">
      <c r="A14" s="11"/>
      <c r="B14" s="11"/>
      <c r="C14" s="19"/>
      <c r="D14" s="74"/>
      <c r="E14" s="30"/>
      <c r="F14" s="30"/>
      <c r="G14" s="22"/>
      <c r="H14" s="34"/>
      <c r="I14" s="69"/>
      <c r="J14" s="25"/>
      <c r="K14" s="21"/>
      <c r="L14" s="76"/>
      <c r="N14" s="49"/>
      <c r="O14" s="49"/>
      <c r="P14" s="94"/>
      <c r="Q14" s="49"/>
      <c r="R14" s="94"/>
      <c r="S14" s="49"/>
      <c r="T14" s="77"/>
      <c r="U14" s="49"/>
    </row>
    <row r="15" spans="1:21" s="12" customFormat="1" ht="25.5" customHeight="1" x14ac:dyDescent="0.2">
      <c r="A15" s="11"/>
      <c r="B15" s="11"/>
      <c r="C15" s="15" t="s">
        <v>16</v>
      </c>
      <c r="D15" s="16">
        <v>5575</v>
      </c>
      <c r="E15" s="715" t="s">
        <v>44</v>
      </c>
      <c r="F15" s="715"/>
      <c r="G15" s="716"/>
      <c r="H15" s="31">
        <v>5496966.6900000004</v>
      </c>
      <c r="I15" s="64" t="s">
        <v>15</v>
      </c>
      <c r="J15" s="23">
        <v>7</v>
      </c>
      <c r="K15" s="14" t="s">
        <v>14</v>
      </c>
      <c r="L15" s="132">
        <v>-1204.67</v>
      </c>
      <c r="M15" s="42"/>
      <c r="N15" s="49"/>
      <c r="O15" s="79"/>
      <c r="P15" s="94"/>
      <c r="Q15" s="49"/>
      <c r="R15" s="94"/>
      <c r="S15" s="49"/>
      <c r="T15" s="77"/>
      <c r="U15" s="49"/>
    </row>
    <row r="16" spans="1:21" s="12" customFormat="1" ht="12.75" customHeight="1" x14ac:dyDescent="0.2">
      <c r="A16" s="11"/>
      <c r="B16" s="11"/>
      <c r="C16" s="43"/>
      <c r="D16" s="75"/>
      <c r="E16" s="29"/>
      <c r="F16" s="44"/>
      <c r="G16" s="4"/>
      <c r="H16" s="35"/>
      <c r="I16" s="4"/>
      <c r="J16" s="25"/>
      <c r="K16" s="45"/>
      <c r="L16" s="35"/>
      <c r="M16" s="42"/>
      <c r="N16" s="49"/>
      <c r="O16" s="49"/>
      <c r="P16" s="94"/>
      <c r="Q16" s="79"/>
      <c r="R16" s="94"/>
      <c r="S16" s="49"/>
      <c r="T16" s="77"/>
      <c r="U16" s="49"/>
    </row>
    <row r="17" spans="1:21" s="12" customFormat="1" ht="25.5" customHeight="1" x14ac:dyDescent="0.2">
      <c r="A17" s="11"/>
      <c r="B17" s="11"/>
      <c r="C17" s="15" t="s">
        <v>16</v>
      </c>
      <c r="D17" s="71">
        <v>5831</v>
      </c>
      <c r="E17" s="715" t="s">
        <v>45</v>
      </c>
      <c r="F17" s="715"/>
      <c r="G17" s="716"/>
      <c r="H17" s="31">
        <v>5841834.4100000001</v>
      </c>
      <c r="I17" s="64" t="s">
        <v>15</v>
      </c>
      <c r="J17" s="16">
        <v>2</v>
      </c>
      <c r="K17" s="231" t="s">
        <v>14</v>
      </c>
      <c r="L17" s="132">
        <v>712.69</v>
      </c>
      <c r="M17" s="42"/>
      <c r="N17" s="49"/>
      <c r="O17" s="79"/>
      <c r="P17" s="94"/>
      <c r="Q17" s="79"/>
      <c r="R17" s="94"/>
      <c r="S17" s="49"/>
      <c r="T17" s="77"/>
      <c r="U17" s="49"/>
    </row>
    <row r="18" spans="1:21" s="12" customFormat="1" x14ac:dyDescent="0.2">
      <c r="A18" s="11"/>
      <c r="B18" s="11"/>
      <c r="C18" s="19"/>
      <c r="D18" s="25"/>
      <c r="E18" s="29"/>
      <c r="F18" s="29"/>
      <c r="G18" s="22"/>
      <c r="H18" s="35"/>
      <c r="I18" s="70"/>
      <c r="J18" s="26"/>
      <c r="K18" s="21"/>
      <c r="L18" s="34"/>
      <c r="N18" s="49"/>
      <c r="O18" s="79"/>
      <c r="P18" s="94"/>
      <c r="Q18" s="79"/>
      <c r="R18" s="94"/>
      <c r="S18" s="49"/>
      <c r="T18" s="78"/>
      <c r="U18" s="81"/>
    </row>
    <row r="19" spans="1:21" s="12" customFormat="1" ht="25.5" customHeight="1" x14ac:dyDescent="0.2">
      <c r="A19" s="11"/>
      <c r="B19" s="11"/>
      <c r="C19" s="15" t="s">
        <v>16</v>
      </c>
      <c r="D19" s="71">
        <v>5466</v>
      </c>
      <c r="E19" s="715" t="s">
        <v>46</v>
      </c>
      <c r="F19" s="715"/>
      <c r="G19" s="716"/>
      <c r="H19" s="31">
        <v>5772551.4199999999</v>
      </c>
      <c r="I19" s="64" t="s">
        <v>15</v>
      </c>
      <c r="J19" s="16">
        <v>6</v>
      </c>
      <c r="K19" s="14" t="s">
        <v>14</v>
      </c>
      <c r="L19" s="132">
        <v>-1857.11</v>
      </c>
      <c r="M19" s="42"/>
      <c r="N19" s="49"/>
      <c r="O19" s="49"/>
      <c r="P19" s="87"/>
      <c r="Q19" s="49"/>
      <c r="R19" s="87"/>
      <c r="S19" s="49"/>
      <c r="T19" s="81"/>
      <c r="U19" s="80"/>
    </row>
    <row r="20" spans="1:21" s="12" customFormat="1" x14ac:dyDescent="0.2">
      <c r="A20" s="11"/>
      <c r="B20" s="11"/>
      <c r="C20" s="19"/>
      <c r="D20" s="25"/>
      <c r="E20" s="29"/>
      <c r="F20" s="29"/>
      <c r="G20" s="22"/>
      <c r="H20" s="35"/>
      <c r="I20" s="70"/>
      <c r="J20" s="26"/>
      <c r="K20" s="21"/>
      <c r="L20" s="34"/>
      <c r="N20" s="49"/>
      <c r="O20" s="79"/>
      <c r="P20" s="94"/>
      <c r="Q20" s="79"/>
      <c r="R20" s="94"/>
      <c r="S20" s="49"/>
      <c r="T20" s="80"/>
      <c r="U20" s="80"/>
    </row>
    <row r="21" spans="1:21" s="12" customFormat="1" ht="25.5" customHeight="1" x14ac:dyDescent="0.2">
      <c r="A21" s="11"/>
      <c r="B21" s="11"/>
      <c r="C21" s="15" t="s">
        <v>16</v>
      </c>
      <c r="D21" s="71">
        <v>6851</v>
      </c>
      <c r="E21" s="715" t="s">
        <v>47</v>
      </c>
      <c r="F21" s="715"/>
      <c r="G21" s="716"/>
      <c r="H21" s="31">
        <v>6805685.0099999998</v>
      </c>
      <c r="I21" s="64" t="s">
        <v>15</v>
      </c>
      <c r="J21" s="16">
        <v>6</v>
      </c>
      <c r="K21" s="231" t="s">
        <v>14</v>
      </c>
      <c r="L21" s="133">
        <v>25203.63</v>
      </c>
      <c r="M21" s="42"/>
      <c r="N21" s="49"/>
      <c r="O21" s="49"/>
      <c r="P21" s="94"/>
      <c r="Q21" s="49"/>
      <c r="R21" s="78"/>
      <c r="S21" s="81"/>
      <c r="T21" s="80"/>
      <c r="U21" s="80"/>
    </row>
    <row r="22" spans="1:21" s="12" customFormat="1" x14ac:dyDescent="0.2">
      <c r="A22" s="11"/>
      <c r="B22" s="11"/>
      <c r="C22" s="19"/>
      <c r="D22" s="25"/>
      <c r="E22" s="29"/>
      <c r="F22" s="29"/>
      <c r="G22" s="22"/>
      <c r="H22" s="35"/>
      <c r="I22" s="70"/>
      <c r="J22" s="26"/>
      <c r="K22" s="21"/>
      <c r="L22" s="34"/>
      <c r="N22" s="49"/>
      <c r="O22" s="80"/>
      <c r="P22" s="80"/>
      <c r="Q22" s="80"/>
      <c r="R22" s="80"/>
      <c r="S22" s="80"/>
    </row>
    <row r="23" spans="1:21" s="12" customFormat="1" ht="25.5" customHeight="1" x14ac:dyDescent="0.2">
      <c r="A23" s="11"/>
      <c r="B23" s="11"/>
      <c r="C23" s="15" t="s">
        <v>16</v>
      </c>
      <c r="D23" s="71">
        <v>1511</v>
      </c>
      <c r="E23" s="715" t="s">
        <v>48</v>
      </c>
      <c r="F23" s="715"/>
      <c r="G23" s="716"/>
      <c r="H23" s="31">
        <v>1044496.6</v>
      </c>
      <c r="I23" s="65" t="s">
        <v>15</v>
      </c>
      <c r="J23" s="16">
        <v>8</v>
      </c>
      <c r="K23" s="14" t="s">
        <v>14</v>
      </c>
      <c r="L23" s="133">
        <v>747.9</v>
      </c>
      <c r="M23" s="42"/>
      <c r="N23" s="49"/>
    </row>
    <row r="24" spans="1:21" s="12" customFormat="1" x14ac:dyDescent="0.2">
      <c r="A24" s="11"/>
      <c r="B24" s="11"/>
      <c r="C24" s="19"/>
      <c r="D24" s="25"/>
      <c r="E24" s="29"/>
      <c r="F24" s="29"/>
      <c r="G24" s="22"/>
      <c r="H24" s="35"/>
      <c r="I24" s="70"/>
      <c r="J24" s="26"/>
      <c r="K24" s="21"/>
      <c r="L24" s="34"/>
      <c r="N24" s="49"/>
    </row>
    <row r="25" spans="1:21" s="12" customFormat="1" ht="25.5" customHeight="1" x14ac:dyDescent="0.2">
      <c r="A25" s="11"/>
      <c r="B25" s="11"/>
      <c r="C25" s="15" t="s">
        <v>16</v>
      </c>
      <c r="D25" s="71">
        <v>4445</v>
      </c>
      <c r="E25" s="715" t="s">
        <v>49</v>
      </c>
      <c r="F25" s="715"/>
      <c r="G25" s="716"/>
      <c r="H25" s="31">
        <v>7106835.8700000001</v>
      </c>
      <c r="I25" s="82" t="s">
        <v>15</v>
      </c>
      <c r="J25" s="16">
        <v>5</v>
      </c>
      <c r="K25" s="14" t="s">
        <v>14</v>
      </c>
      <c r="L25" s="133">
        <v>153.13999999999999</v>
      </c>
      <c r="M25" s="42"/>
      <c r="N25" s="49"/>
    </row>
    <row r="26" spans="1:21" s="12" customFormat="1" x14ac:dyDescent="0.2">
      <c r="A26" s="11"/>
      <c r="B26" s="11"/>
      <c r="C26" s="19"/>
      <c r="D26" s="25"/>
      <c r="E26" s="29"/>
      <c r="F26" s="29"/>
      <c r="G26" s="22"/>
      <c r="H26" s="35"/>
      <c r="I26" s="70"/>
      <c r="J26" s="26"/>
      <c r="K26" s="21"/>
      <c r="L26" s="34"/>
      <c r="N26" s="49"/>
    </row>
    <row r="27" spans="1:21" s="12" customFormat="1" ht="25.5" customHeight="1" x14ac:dyDescent="0.2">
      <c r="A27" s="11"/>
      <c r="B27" s="11"/>
      <c r="C27" s="15" t="s">
        <v>16</v>
      </c>
      <c r="D27" s="71">
        <v>7313</v>
      </c>
      <c r="E27" s="715" t="s">
        <v>52</v>
      </c>
      <c r="F27" s="715"/>
      <c r="G27" s="716"/>
      <c r="H27" s="31">
        <v>8221398.1600000001</v>
      </c>
      <c r="I27" s="83" t="s">
        <v>15</v>
      </c>
      <c r="J27" s="16">
        <v>6</v>
      </c>
      <c r="K27" s="14" t="s">
        <v>14</v>
      </c>
      <c r="L27" s="133">
        <v>17671.43</v>
      </c>
      <c r="M27" s="42"/>
      <c r="N27" s="49"/>
    </row>
    <row r="28" spans="1:21" s="12" customFormat="1" x14ac:dyDescent="0.2">
      <c r="A28" s="11"/>
      <c r="B28" s="11"/>
      <c r="C28" s="19"/>
      <c r="D28" s="25"/>
      <c r="E28" s="29"/>
      <c r="F28" s="29"/>
      <c r="G28" s="22"/>
      <c r="H28" s="35"/>
      <c r="I28" s="70"/>
      <c r="J28" s="26"/>
      <c r="K28" s="21"/>
      <c r="L28" s="34"/>
      <c r="N28" s="49"/>
    </row>
    <row r="29" spans="1:21" s="12" customFormat="1" ht="25.5" customHeight="1" x14ac:dyDescent="0.2">
      <c r="A29" s="11"/>
      <c r="B29" s="11"/>
      <c r="C29" s="15" t="s">
        <v>16</v>
      </c>
      <c r="D29" s="71">
        <v>6732</v>
      </c>
      <c r="E29" s="715" t="s">
        <v>50</v>
      </c>
      <c r="F29" s="715"/>
      <c r="G29" s="716"/>
      <c r="H29" s="31">
        <v>5920408.2300000004</v>
      </c>
      <c r="I29" s="83" t="s">
        <v>15</v>
      </c>
      <c r="J29" s="16">
        <v>5</v>
      </c>
      <c r="K29" s="14" t="s">
        <v>14</v>
      </c>
      <c r="L29" s="133">
        <v>3940.39</v>
      </c>
      <c r="M29" s="42"/>
      <c r="N29" s="49"/>
    </row>
    <row r="30" spans="1:21" s="12" customFormat="1" x14ac:dyDescent="0.2">
      <c r="A30" s="11"/>
      <c r="B30" s="11"/>
      <c r="C30" s="19"/>
      <c r="D30" s="25"/>
      <c r="E30" s="29"/>
      <c r="F30" s="29"/>
      <c r="G30" s="22"/>
      <c r="H30" s="35"/>
      <c r="I30" s="70"/>
      <c r="J30" s="26"/>
      <c r="K30" s="21"/>
      <c r="L30" s="34"/>
      <c r="N30" s="49"/>
    </row>
    <row r="31" spans="1:21" s="12" customFormat="1" ht="25.5" customHeight="1" x14ac:dyDescent="0.2">
      <c r="A31" s="11"/>
      <c r="B31" s="11"/>
      <c r="C31" s="15" t="s">
        <v>16</v>
      </c>
      <c r="D31" s="71">
        <v>6876</v>
      </c>
      <c r="E31" s="715" t="s">
        <v>51</v>
      </c>
      <c r="F31" s="715"/>
      <c r="G31" s="716"/>
      <c r="H31" s="31">
        <v>8718194.5600000005</v>
      </c>
      <c r="I31" s="64" t="s">
        <v>15</v>
      </c>
      <c r="J31" s="16">
        <v>5</v>
      </c>
      <c r="K31" s="14" t="s">
        <v>14</v>
      </c>
      <c r="L31" s="133">
        <v>298.72000000000003</v>
      </c>
      <c r="M31" s="42"/>
      <c r="N31" s="49"/>
    </row>
    <row r="32" spans="1:21" s="12" customFormat="1" x14ac:dyDescent="0.2">
      <c r="A32" s="11"/>
      <c r="B32" s="11"/>
      <c r="C32" s="19"/>
      <c r="D32" s="25"/>
      <c r="E32" s="29"/>
      <c r="F32" s="29"/>
      <c r="G32" s="22"/>
      <c r="H32" s="35"/>
      <c r="I32" s="70"/>
      <c r="J32" s="26"/>
      <c r="K32" s="21"/>
      <c r="L32" s="34"/>
      <c r="N32" s="49"/>
    </row>
    <row r="33" spans="1:15" s="12" customFormat="1" ht="25.5" customHeight="1" x14ac:dyDescent="0.2">
      <c r="A33" s="11"/>
      <c r="B33" s="11"/>
      <c r="C33" s="15" t="s">
        <v>16</v>
      </c>
      <c r="D33" s="71">
        <v>4459</v>
      </c>
      <c r="E33" s="715" t="s">
        <v>53</v>
      </c>
      <c r="F33" s="715"/>
      <c r="G33" s="716"/>
      <c r="H33" s="31">
        <v>5627039.5499999998</v>
      </c>
      <c r="I33" s="95" t="s">
        <v>15</v>
      </c>
      <c r="J33" s="16">
        <v>12</v>
      </c>
      <c r="K33" s="14" t="s">
        <v>14</v>
      </c>
      <c r="L33" s="133">
        <v>234.4</v>
      </c>
      <c r="M33" s="42"/>
      <c r="N33" s="49"/>
    </row>
    <row r="34" spans="1:15" s="12" customFormat="1" x14ac:dyDescent="0.2">
      <c r="A34" s="11"/>
      <c r="B34" s="11"/>
      <c r="C34" s="19"/>
      <c r="D34" s="25"/>
      <c r="E34" s="44"/>
      <c r="F34" s="44"/>
      <c r="G34" s="98"/>
      <c r="H34" s="35"/>
      <c r="I34" s="70"/>
      <c r="J34" s="26"/>
      <c r="K34" s="21"/>
      <c r="L34" s="34"/>
      <c r="N34" s="80"/>
    </row>
    <row r="35" spans="1:15" s="12" customFormat="1" ht="25.5" customHeight="1" x14ac:dyDescent="0.2">
      <c r="A35" s="11"/>
      <c r="B35" s="11"/>
      <c r="C35" s="15" t="s">
        <v>16</v>
      </c>
      <c r="D35" s="71">
        <v>5139</v>
      </c>
      <c r="E35" s="715" t="s">
        <v>64</v>
      </c>
      <c r="F35" s="715"/>
      <c r="G35" s="716"/>
      <c r="H35" s="31">
        <v>7497634.4500000002</v>
      </c>
      <c r="I35" s="97" t="s">
        <v>15</v>
      </c>
      <c r="J35" s="16">
        <v>1</v>
      </c>
      <c r="K35" s="14" t="s">
        <v>14</v>
      </c>
      <c r="L35" s="133">
        <v>-156.55000000000001</v>
      </c>
      <c r="N35" s="80"/>
    </row>
    <row r="36" spans="1:15" s="12" customFormat="1" x14ac:dyDescent="0.2">
      <c r="A36" s="11"/>
      <c r="B36" s="11"/>
      <c r="C36" s="19"/>
      <c r="D36" s="25"/>
      <c r="E36" s="29"/>
      <c r="F36" s="29"/>
      <c r="G36" s="22"/>
      <c r="H36" s="35"/>
      <c r="I36" s="70"/>
      <c r="J36" s="26"/>
      <c r="K36" s="21"/>
      <c r="L36" s="34"/>
      <c r="N36" s="80"/>
    </row>
    <row r="37" spans="1:15" s="12" customFormat="1" ht="25.5" customHeight="1" x14ac:dyDescent="0.2">
      <c r="A37" s="11"/>
      <c r="B37" s="11"/>
      <c r="C37" s="15" t="s">
        <v>16</v>
      </c>
      <c r="D37" s="71">
        <v>6100</v>
      </c>
      <c r="E37" s="715" t="s">
        <v>54</v>
      </c>
      <c r="F37" s="715"/>
      <c r="G37" s="716"/>
      <c r="H37" s="31">
        <v>6072744.9900000002</v>
      </c>
      <c r="I37" s="96" t="s">
        <v>15</v>
      </c>
      <c r="J37" s="16">
        <v>4</v>
      </c>
      <c r="K37" s="14" t="s">
        <v>14</v>
      </c>
      <c r="L37" s="133">
        <v>1184.1199999999999</v>
      </c>
      <c r="M37" s="42"/>
      <c r="N37" s="80"/>
    </row>
    <row r="38" spans="1:15" s="12" customFormat="1" ht="15.75" customHeight="1" x14ac:dyDescent="0.2">
      <c r="A38" s="11"/>
      <c r="B38" s="7"/>
      <c r="C38" s="61"/>
      <c r="D38" s="71"/>
      <c r="E38" s="112"/>
      <c r="F38" s="112"/>
      <c r="G38" s="113"/>
      <c r="H38" s="31"/>
      <c r="I38" s="113"/>
      <c r="J38" s="16"/>
      <c r="K38" s="14"/>
      <c r="L38" s="133"/>
      <c r="M38" s="42"/>
      <c r="N38" s="80"/>
    </row>
    <row r="39" spans="1:15" s="12" customFormat="1" ht="25.5" customHeight="1" x14ac:dyDescent="0.2">
      <c r="A39" s="11"/>
      <c r="B39" s="11"/>
      <c r="C39" s="15" t="s">
        <v>16</v>
      </c>
      <c r="D39" s="71">
        <v>5548</v>
      </c>
      <c r="E39" s="715" t="s">
        <v>55</v>
      </c>
      <c r="F39" s="715"/>
      <c r="G39" s="716"/>
      <c r="H39" s="31">
        <v>6366005.3899999997</v>
      </c>
      <c r="I39" s="154" t="s">
        <v>15</v>
      </c>
      <c r="J39" s="16">
        <v>8</v>
      </c>
      <c r="K39" s="14" t="s">
        <v>14</v>
      </c>
      <c r="L39" s="133">
        <v>1141.5</v>
      </c>
      <c r="M39" s="42"/>
      <c r="N39" s="80"/>
    </row>
    <row r="40" spans="1:15" s="12" customFormat="1" ht="15.75" customHeight="1" x14ac:dyDescent="0.2">
      <c r="A40" s="11"/>
      <c r="B40" s="11"/>
      <c r="C40" s="43"/>
      <c r="D40" s="163"/>
      <c r="E40" s="44"/>
      <c r="F40" s="44"/>
      <c r="G40" s="4"/>
      <c r="H40" s="35"/>
      <c r="I40" s="4"/>
      <c r="J40" s="75"/>
      <c r="K40" s="45"/>
      <c r="L40" s="164"/>
      <c r="M40" s="42"/>
      <c r="N40" s="80"/>
    </row>
    <row r="41" spans="1:15" s="12" customFormat="1" ht="25.5" customHeight="1" x14ac:dyDescent="0.2">
      <c r="A41" s="11"/>
      <c r="B41" s="11"/>
      <c r="C41" s="15" t="s">
        <v>16</v>
      </c>
      <c r="D41" s="71">
        <v>5759</v>
      </c>
      <c r="E41" s="715" t="s">
        <v>65</v>
      </c>
      <c r="F41" s="715"/>
      <c r="G41" s="716"/>
      <c r="H41" s="31">
        <v>6591403.6100000003</v>
      </c>
      <c r="I41" s="154" t="s">
        <v>15</v>
      </c>
      <c r="J41" s="16">
        <v>2</v>
      </c>
      <c r="K41" s="14" t="s">
        <v>14</v>
      </c>
      <c r="L41" s="133">
        <v>143.71</v>
      </c>
      <c r="M41" s="42"/>
      <c r="N41" s="80"/>
    </row>
    <row r="42" spans="1:15" s="12" customFormat="1" ht="25.5" customHeight="1" x14ac:dyDescent="0.2">
      <c r="A42" s="11"/>
      <c r="B42" s="11"/>
      <c r="C42" s="156"/>
      <c r="D42" s="157"/>
      <c r="E42" s="158"/>
      <c r="F42" s="158"/>
      <c r="G42" s="159"/>
      <c r="H42" s="35"/>
      <c r="I42" s="159"/>
      <c r="J42" s="160"/>
      <c r="K42" s="161"/>
      <c r="L42" s="155"/>
      <c r="M42" s="42"/>
      <c r="N42" s="80"/>
    </row>
    <row r="43" spans="1:15" s="12" customFormat="1" ht="25.5" customHeight="1" x14ac:dyDescent="0.2">
      <c r="A43" s="11"/>
      <c r="B43" s="11"/>
      <c r="C43" s="165" t="s">
        <v>66</v>
      </c>
      <c r="D43" s="71">
        <v>6094</v>
      </c>
      <c r="E43" s="715" t="s">
        <v>651</v>
      </c>
      <c r="F43" s="716"/>
      <c r="G43" s="716"/>
      <c r="H43" s="31">
        <v>6673390.25</v>
      </c>
      <c r="I43" s="154" t="s">
        <v>15</v>
      </c>
      <c r="J43" s="16">
        <v>11</v>
      </c>
      <c r="K43" s="352" t="s">
        <v>14</v>
      </c>
      <c r="L43" s="162">
        <v>213249.29</v>
      </c>
      <c r="M43" s="42"/>
      <c r="N43" s="49"/>
      <c r="O43" s="13"/>
    </row>
    <row r="44" spans="1:15" s="12" customFormat="1" ht="25.5" customHeight="1" x14ac:dyDescent="0.2">
      <c r="A44" s="11"/>
      <c r="B44" s="11"/>
      <c r="C44" s="184"/>
      <c r="D44" s="157"/>
      <c r="E44" s="158"/>
      <c r="F44" s="159"/>
      <c r="G44" s="159"/>
      <c r="H44" s="35"/>
      <c r="I44" s="159"/>
      <c r="J44" s="207"/>
      <c r="K44" s="161"/>
      <c r="L44" s="209"/>
      <c r="M44" s="42"/>
      <c r="N44" s="49"/>
    </row>
    <row r="45" spans="1:15" s="12" customFormat="1" ht="25.5" customHeight="1" x14ac:dyDescent="0.2">
      <c r="A45" s="11"/>
      <c r="B45" s="11"/>
      <c r="C45" s="165" t="s">
        <v>66</v>
      </c>
      <c r="D45" s="71">
        <v>7233</v>
      </c>
      <c r="E45" s="715" t="s">
        <v>652</v>
      </c>
      <c r="F45" s="716"/>
      <c r="G45" s="716"/>
      <c r="H45" s="31">
        <v>7241293.4299999997</v>
      </c>
      <c r="I45" s="182" t="s">
        <v>15</v>
      </c>
      <c r="J45" s="16">
        <v>11</v>
      </c>
      <c r="K45" s="183" t="s">
        <v>14</v>
      </c>
      <c r="L45" s="162">
        <v>14416.93</v>
      </c>
      <c r="M45" s="42"/>
      <c r="N45" s="49"/>
    </row>
    <row r="46" spans="1:15" s="12" customFormat="1" ht="25.5" customHeight="1" x14ac:dyDescent="0.2">
      <c r="A46" s="11"/>
      <c r="B46" s="11"/>
      <c r="C46" s="184"/>
      <c r="D46" s="157"/>
      <c r="E46" s="158"/>
      <c r="F46" s="159"/>
      <c r="G46" s="159"/>
      <c r="H46" s="35"/>
      <c r="I46" s="159"/>
      <c r="J46" s="160"/>
      <c r="K46" s="161"/>
      <c r="L46" s="155"/>
      <c r="M46" s="42"/>
      <c r="N46" s="49"/>
    </row>
    <row r="47" spans="1:15" s="12" customFormat="1" ht="25.5" customHeight="1" x14ac:dyDescent="0.2">
      <c r="A47" s="11"/>
      <c r="B47" s="11"/>
      <c r="C47" s="165" t="s">
        <v>66</v>
      </c>
      <c r="D47" s="71">
        <v>1797</v>
      </c>
      <c r="E47" s="715" t="s">
        <v>653</v>
      </c>
      <c r="F47" s="716"/>
      <c r="G47" s="716"/>
      <c r="H47" s="31">
        <v>3255383.94</v>
      </c>
      <c r="I47" s="182" t="s">
        <v>15</v>
      </c>
      <c r="J47" s="16">
        <v>5</v>
      </c>
      <c r="K47" s="183" t="s">
        <v>14</v>
      </c>
      <c r="L47" s="162">
        <v>207.75</v>
      </c>
      <c r="M47" s="42"/>
      <c r="N47" s="49"/>
    </row>
    <row r="48" spans="1:15" s="12" customFormat="1" ht="25.5" customHeight="1" x14ac:dyDescent="0.2">
      <c r="A48" s="11"/>
      <c r="B48" s="11"/>
      <c r="C48" s="184"/>
      <c r="D48" s="157"/>
      <c r="E48" s="158"/>
      <c r="F48" s="159"/>
      <c r="G48" s="159"/>
      <c r="H48" s="35"/>
      <c r="I48" s="159"/>
      <c r="J48" s="160"/>
      <c r="K48" s="161"/>
      <c r="L48" s="155"/>
      <c r="M48" s="42"/>
      <c r="N48" s="49"/>
    </row>
    <row r="49" spans="1:14" s="12" customFormat="1" ht="25.5" customHeight="1" x14ac:dyDescent="0.2">
      <c r="A49" s="11"/>
      <c r="B49" s="11"/>
      <c r="C49" s="165" t="s">
        <v>66</v>
      </c>
      <c r="D49" s="71">
        <v>4918</v>
      </c>
      <c r="E49" s="715" t="s">
        <v>654</v>
      </c>
      <c r="F49" s="716"/>
      <c r="G49" s="716"/>
      <c r="H49" s="31">
        <v>5950497.2400000002</v>
      </c>
      <c r="I49" s="197" t="s">
        <v>15</v>
      </c>
      <c r="J49" s="16">
        <v>13</v>
      </c>
      <c r="K49" s="183" t="s">
        <v>14</v>
      </c>
      <c r="L49" s="162">
        <v>3172.38</v>
      </c>
      <c r="M49" s="42"/>
      <c r="N49" s="49"/>
    </row>
    <row r="50" spans="1:14" s="12" customFormat="1" ht="25.5" customHeight="1" x14ac:dyDescent="0.2">
      <c r="A50" s="11"/>
      <c r="B50" s="11"/>
      <c r="C50" s="184"/>
      <c r="D50" s="157"/>
      <c r="E50" s="158"/>
      <c r="F50" s="159"/>
      <c r="G50" s="159"/>
      <c r="H50" s="35"/>
      <c r="I50" s="159"/>
      <c r="J50" s="160"/>
      <c r="K50" s="161"/>
      <c r="L50" s="155"/>
      <c r="M50" s="42"/>
      <c r="N50" s="49"/>
    </row>
    <row r="51" spans="1:14" s="12" customFormat="1" ht="25.5" customHeight="1" x14ac:dyDescent="0.2">
      <c r="A51" s="11"/>
      <c r="B51" s="11"/>
      <c r="C51" s="165" t="s">
        <v>66</v>
      </c>
      <c r="D51" s="71">
        <v>6594</v>
      </c>
      <c r="E51" s="715" t="s">
        <v>655</v>
      </c>
      <c r="F51" s="716"/>
      <c r="G51" s="716"/>
      <c r="H51" s="31">
        <v>7548337.9299999997</v>
      </c>
      <c r="I51" s="224" t="s">
        <v>15</v>
      </c>
      <c r="J51" s="16">
        <v>9</v>
      </c>
      <c r="K51" s="183" t="s">
        <v>14</v>
      </c>
      <c r="L51" s="162">
        <v>18196.96</v>
      </c>
      <c r="M51" s="42"/>
      <c r="N51" s="49"/>
    </row>
    <row r="52" spans="1:14" s="12" customFormat="1" ht="25.5" customHeight="1" x14ac:dyDescent="0.2">
      <c r="A52" s="11"/>
      <c r="B52" s="11"/>
      <c r="C52" s="184"/>
      <c r="D52" s="157"/>
      <c r="E52" s="158"/>
      <c r="F52" s="159"/>
      <c r="G52" s="159"/>
      <c r="H52" s="35"/>
      <c r="I52" s="159"/>
      <c r="J52" s="160"/>
      <c r="K52" s="161"/>
      <c r="L52" s="155"/>
      <c r="M52" s="42"/>
      <c r="N52" s="49"/>
    </row>
    <row r="53" spans="1:14" s="12" customFormat="1" ht="25.5" customHeight="1" x14ac:dyDescent="0.2">
      <c r="A53" s="11"/>
      <c r="B53" s="11"/>
      <c r="C53" s="165" t="s">
        <v>66</v>
      </c>
      <c r="D53" s="71">
        <v>7661</v>
      </c>
      <c r="E53" s="715" t="s">
        <v>687</v>
      </c>
      <c r="F53" s="716"/>
      <c r="G53" s="716"/>
      <c r="H53" s="31">
        <v>8196103.0499999998</v>
      </c>
      <c r="I53" s="256" t="s">
        <v>15</v>
      </c>
      <c r="J53" s="16">
        <v>22</v>
      </c>
      <c r="K53" s="183" t="s">
        <v>14</v>
      </c>
      <c r="L53" s="162">
        <v>3547.42</v>
      </c>
      <c r="M53" s="42"/>
      <c r="N53" s="49"/>
    </row>
    <row r="54" spans="1:14" s="12" customFormat="1" ht="25.5" customHeight="1" x14ac:dyDescent="0.2">
      <c r="A54" s="11"/>
      <c r="B54" s="11"/>
      <c r="C54" s="184"/>
      <c r="D54" s="157"/>
      <c r="E54" s="158"/>
      <c r="F54" s="159"/>
      <c r="G54" s="159"/>
      <c r="H54" s="35"/>
      <c r="I54" s="159"/>
      <c r="J54" s="207"/>
      <c r="K54" s="161"/>
      <c r="L54" s="209"/>
      <c r="M54" s="42"/>
      <c r="N54" s="49"/>
    </row>
    <row r="55" spans="1:14" s="12" customFormat="1" ht="25.5" customHeight="1" x14ac:dyDescent="0.2">
      <c r="A55" s="11"/>
      <c r="B55" s="11"/>
      <c r="C55" s="165" t="s">
        <v>66</v>
      </c>
      <c r="D55" s="71">
        <v>7395</v>
      </c>
      <c r="E55" s="715" t="s">
        <v>810</v>
      </c>
      <c r="F55" s="716"/>
      <c r="G55" s="716"/>
      <c r="H55" s="31">
        <v>10432577.02</v>
      </c>
      <c r="I55" s="275" t="s">
        <v>15</v>
      </c>
      <c r="J55" s="16">
        <v>41</v>
      </c>
      <c r="K55" s="183" t="s">
        <v>14</v>
      </c>
      <c r="L55" s="162">
        <v>46506.35</v>
      </c>
      <c r="M55" s="42"/>
      <c r="N55" s="49"/>
    </row>
    <row r="56" spans="1:14" s="12" customFormat="1" ht="25.5" customHeight="1" x14ac:dyDescent="0.2">
      <c r="A56" s="11"/>
      <c r="B56" s="11"/>
      <c r="C56" s="184"/>
      <c r="D56" s="157"/>
      <c r="E56" s="158"/>
      <c r="F56" s="159"/>
      <c r="G56" s="159"/>
      <c r="H56" s="35"/>
      <c r="I56" s="159"/>
      <c r="J56" s="160"/>
      <c r="K56" s="161"/>
      <c r="L56" s="155"/>
      <c r="M56" s="42"/>
      <c r="N56" s="49"/>
    </row>
    <row r="57" spans="1:14" s="12" customFormat="1" ht="25.5" customHeight="1" x14ac:dyDescent="0.2">
      <c r="A57" s="11"/>
      <c r="B57" s="11"/>
      <c r="C57" s="165" t="s">
        <v>66</v>
      </c>
      <c r="D57" s="71">
        <v>4169</v>
      </c>
      <c r="E57" s="715" t="s">
        <v>887</v>
      </c>
      <c r="F57" s="716"/>
      <c r="G57" s="716"/>
      <c r="H57" s="31">
        <v>6084779.0700000003</v>
      </c>
      <c r="I57" s="290" t="s">
        <v>15</v>
      </c>
      <c r="J57" s="16">
        <v>58</v>
      </c>
      <c r="K57" s="183" t="s">
        <v>14</v>
      </c>
      <c r="L57" s="162">
        <v>285786.11</v>
      </c>
      <c r="M57" s="42"/>
      <c r="N57" s="49"/>
    </row>
    <row r="58" spans="1:14" s="12" customFormat="1" ht="25.5" customHeight="1" x14ac:dyDescent="0.2">
      <c r="A58" s="11"/>
      <c r="B58" s="11"/>
      <c r="C58" s="184"/>
      <c r="D58" s="157"/>
      <c r="E58" s="158"/>
      <c r="F58" s="159"/>
      <c r="G58" s="159"/>
      <c r="H58" s="35"/>
      <c r="I58" s="159"/>
      <c r="J58" s="160"/>
      <c r="K58" s="161"/>
      <c r="L58" s="155"/>
      <c r="M58" s="42"/>
      <c r="N58" s="49"/>
    </row>
    <row r="59" spans="1:14" s="12" customFormat="1" ht="25.5" customHeight="1" x14ac:dyDescent="0.2">
      <c r="A59" s="11"/>
      <c r="B59" s="11"/>
      <c r="C59" s="165" t="s">
        <v>66</v>
      </c>
      <c r="D59" s="71">
        <v>5291</v>
      </c>
      <c r="E59" s="715" t="s">
        <v>1031</v>
      </c>
      <c r="F59" s="716"/>
      <c r="G59" s="716"/>
      <c r="H59" s="31">
        <v>6424509.8300000001</v>
      </c>
      <c r="I59" s="391" t="s">
        <v>15</v>
      </c>
      <c r="J59" s="16">
        <v>75</v>
      </c>
      <c r="K59" s="183" t="s">
        <v>14</v>
      </c>
      <c r="L59" s="162">
        <v>79972.31</v>
      </c>
      <c r="M59" s="42"/>
      <c r="N59" s="49"/>
    </row>
    <row r="60" spans="1:14" s="12" customFormat="1" ht="25.5" customHeight="1" x14ac:dyDescent="0.2">
      <c r="A60" s="11"/>
      <c r="B60" s="11"/>
      <c r="C60" s="184"/>
      <c r="D60" s="157"/>
      <c r="E60" s="158"/>
      <c r="F60" s="159"/>
      <c r="G60" s="159"/>
      <c r="H60" s="35"/>
      <c r="I60" s="159"/>
      <c r="J60" s="160"/>
      <c r="K60" s="161"/>
      <c r="L60" s="155"/>
      <c r="M60" s="42"/>
      <c r="N60" s="49"/>
    </row>
    <row r="61" spans="1:14" s="12" customFormat="1" ht="25.5" customHeight="1" x14ac:dyDescent="0.2">
      <c r="A61" s="11"/>
      <c r="B61" s="11"/>
      <c r="C61" s="165" t="s">
        <v>66</v>
      </c>
      <c r="D61" s="71">
        <v>5225</v>
      </c>
      <c r="E61" s="715" t="s">
        <v>1335</v>
      </c>
      <c r="F61" s="716"/>
      <c r="G61" s="716"/>
      <c r="H61" s="31">
        <v>6355829.6299999999</v>
      </c>
      <c r="I61" s="440" t="s">
        <v>15</v>
      </c>
      <c r="J61" s="16">
        <v>126</v>
      </c>
      <c r="K61" s="183" t="s">
        <v>14</v>
      </c>
      <c r="L61" s="162">
        <v>332909.09000000003</v>
      </c>
      <c r="M61" s="42"/>
      <c r="N61" s="49"/>
    </row>
    <row r="62" spans="1:14" s="12" customFormat="1" ht="25.5" customHeight="1" x14ac:dyDescent="0.2">
      <c r="A62" s="11"/>
      <c r="B62" s="11"/>
      <c r="C62" s="184"/>
      <c r="D62" s="157"/>
      <c r="E62" s="158"/>
      <c r="F62" s="159"/>
      <c r="G62" s="159"/>
      <c r="H62" s="35"/>
      <c r="I62" s="159"/>
      <c r="J62" s="160"/>
      <c r="K62" s="161"/>
      <c r="L62" s="155"/>
      <c r="M62" s="42"/>
      <c r="N62" s="49"/>
    </row>
    <row r="63" spans="1:14" s="12" customFormat="1" ht="25.5" customHeight="1" x14ac:dyDescent="0.2">
      <c r="A63" s="11"/>
      <c r="B63" s="11"/>
      <c r="C63" s="165" t="s">
        <v>66</v>
      </c>
      <c r="D63" s="71">
        <v>6605</v>
      </c>
      <c r="E63" s="715" t="s">
        <v>1336</v>
      </c>
      <c r="F63" s="716"/>
      <c r="G63" s="716"/>
      <c r="H63" s="31">
        <v>6015540.2699999996</v>
      </c>
      <c r="I63" s="482" t="s">
        <v>15</v>
      </c>
      <c r="J63" s="16">
        <v>464</v>
      </c>
      <c r="K63" s="183" t="s">
        <v>14</v>
      </c>
      <c r="L63" s="162">
        <v>180679.83</v>
      </c>
      <c r="M63" s="42"/>
      <c r="N63" s="49"/>
    </row>
    <row r="64" spans="1:14" s="12" customFormat="1" ht="25.5" customHeight="1" x14ac:dyDescent="0.2">
      <c r="A64" s="11"/>
      <c r="B64" s="11"/>
      <c r="C64" s="184"/>
      <c r="D64" s="157"/>
      <c r="E64" s="158"/>
      <c r="F64" s="159"/>
      <c r="G64" s="159"/>
      <c r="H64" s="35"/>
      <c r="I64" s="159"/>
      <c r="J64" s="160"/>
      <c r="K64" s="161"/>
      <c r="L64" s="155"/>
      <c r="M64" s="42"/>
      <c r="N64" s="49"/>
    </row>
    <row r="65" spans="1:23" s="12" customFormat="1" ht="25.5" customHeight="1" x14ac:dyDescent="0.2">
      <c r="A65" s="11"/>
      <c r="B65" s="11"/>
      <c r="C65" s="165" t="s">
        <v>66</v>
      </c>
      <c r="D65" s="71">
        <v>6203</v>
      </c>
      <c r="E65" s="715" t="s">
        <v>2093</v>
      </c>
      <c r="F65" s="716"/>
      <c r="G65" s="716"/>
      <c r="H65" s="31">
        <v>5170510.74</v>
      </c>
      <c r="I65" s="520" t="s">
        <v>15</v>
      </c>
      <c r="J65" s="16">
        <v>647</v>
      </c>
      <c r="K65" s="183" t="s">
        <v>14</v>
      </c>
      <c r="L65" s="162">
        <v>452928.84</v>
      </c>
      <c r="M65" s="42"/>
      <c r="N65" s="49"/>
    </row>
    <row r="66" spans="1:23" s="12" customFormat="1" ht="25.5" customHeight="1" x14ac:dyDescent="0.2">
      <c r="A66" s="11"/>
      <c r="B66" s="11"/>
      <c r="C66" s="184"/>
      <c r="D66" s="157"/>
      <c r="E66" s="158"/>
      <c r="F66" s="159"/>
      <c r="G66" s="159"/>
      <c r="H66" s="35"/>
      <c r="I66" s="159"/>
      <c r="J66" s="160"/>
      <c r="K66" s="161"/>
      <c r="L66" s="155"/>
      <c r="M66" s="42"/>
      <c r="N66" s="49"/>
    </row>
    <row r="67" spans="1:23" s="12" customFormat="1" ht="25.5" customHeight="1" x14ac:dyDescent="0.2">
      <c r="A67" s="11"/>
      <c r="B67" s="11"/>
      <c r="C67" s="165" t="s">
        <v>66</v>
      </c>
      <c r="D67" s="71">
        <v>6559</v>
      </c>
      <c r="E67" s="715" t="s">
        <v>3287</v>
      </c>
      <c r="F67" s="715"/>
      <c r="G67" s="715"/>
      <c r="H67" s="31">
        <v>7400644.8300000001</v>
      </c>
      <c r="I67" s="586" t="s">
        <v>15</v>
      </c>
      <c r="J67" s="16">
        <v>1998</v>
      </c>
      <c r="K67" s="183" t="s">
        <v>14</v>
      </c>
      <c r="L67" s="162">
        <v>2423922.81</v>
      </c>
      <c r="M67" s="42"/>
      <c r="N67" s="49"/>
    </row>
    <row r="68" spans="1:23" s="12" customFormat="1" ht="25.5" customHeight="1" x14ac:dyDescent="0.2">
      <c r="A68" s="11"/>
      <c r="B68" s="11"/>
      <c r="C68" s="184"/>
      <c r="D68" s="157"/>
      <c r="E68" s="158"/>
      <c r="F68" s="159"/>
      <c r="G68" s="159"/>
      <c r="H68" s="35"/>
      <c r="I68" s="159"/>
      <c r="J68" s="160"/>
      <c r="K68" s="161"/>
      <c r="L68" s="155"/>
      <c r="M68" s="42"/>
      <c r="N68" s="49"/>
    </row>
    <row r="69" spans="1:23" s="12" customFormat="1" ht="25.5" customHeight="1" x14ac:dyDescent="0.2">
      <c r="A69" s="11"/>
      <c r="B69" s="11"/>
      <c r="C69" s="277"/>
      <c r="D69" s="71"/>
      <c r="E69" s="585"/>
      <c r="F69" s="586"/>
      <c r="G69" s="586"/>
      <c r="H69" s="31"/>
      <c r="I69" s="586"/>
      <c r="J69" s="16"/>
      <c r="K69" s="14"/>
      <c r="L69" s="162"/>
      <c r="M69" s="42"/>
      <c r="N69" s="49"/>
    </row>
    <row r="70" spans="1:23" s="362" customFormat="1" ht="25.5" customHeight="1" x14ac:dyDescent="0.2">
      <c r="A70" s="717" t="s">
        <v>3288</v>
      </c>
      <c r="B70" s="718"/>
      <c r="C70" s="718"/>
      <c r="D70" s="718"/>
      <c r="E70" s="718"/>
      <c r="F70" s="718"/>
      <c r="G70" s="718"/>
      <c r="H70" s="718"/>
      <c r="I70" s="718"/>
      <c r="J70" s="718"/>
      <c r="K70" s="707" t="s">
        <v>3289</v>
      </c>
      <c r="L70" s="708"/>
      <c r="M70" s="276"/>
      <c r="N70" s="49"/>
    </row>
    <row r="71" spans="1:23" s="4" customFormat="1" ht="24.75" customHeight="1" x14ac:dyDescent="0.2">
      <c r="A71" s="5" t="s">
        <v>0</v>
      </c>
      <c r="B71" s="5" t="s">
        <v>1</v>
      </c>
      <c r="C71" s="5" t="s">
        <v>5</v>
      </c>
      <c r="D71" s="5" t="s">
        <v>10</v>
      </c>
      <c r="E71" s="5" t="s">
        <v>6</v>
      </c>
      <c r="F71" s="5" t="s">
        <v>7</v>
      </c>
      <c r="G71" s="6" t="s">
        <v>2</v>
      </c>
      <c r="H71" s="5" t="s">
        <v>36</v>
      </c>
      <c r="I71" s="5" t="s">
        <v>3</v>
      </c>
      <c r="J71" s="5" t="s">
        <v>8</v>
      </c>
      <c r="K71" s="2" t="s">
        <v>9</v>
      </c>
      <c r="L71" s="2" t="s">
        <v>11</v>
      </c>
      <c r="N71" s="49"/>
    </row>
    <row r="72" spans="1:23" s="362" customFormat="1" x14ac:dyDescent="0.2">
      <c r="A72" s="437"/>
      <c r="B72" s="437"/>
      <c r="C72" s="437"/>
      <c r="D72" s="437"/>
      <c r="E72" s="437"/>
      <c r="F72" s="439"/>
      <c r="G72" s="387"/>
      <c r="H72" s="437"/>
      <c r="I72" s="437"/>
      <c r="J72" s="428"/>
      <c r="K72" s="439"/>
      <c r="L72" s="437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</row>
    <row r="73" spans="1:23" s="680" customFormat="1" x14ac:dyDescent="0.2">
      <c r="A73" s="680" t="s">
        <v>900</v>
      </c>
      <c r="B73" s="680" t="s">
        <v>1102</v>
      </c>
      <c r="C73" s="680" t="s">
        <v>1103</v>
      </c>
      <c r="D73" s="680" t="s">
        <v>1104</v>
      </c>
      <c r="E73" s="680" t="s">
        <v>1105</v>
      </c>
      <c r="F73" s="681">
        <v>42394</v>
      </c>
      <c r="G73" s="682">
        <v>52.3</v>
      </c>
      <c r="I73" s="680" t="s">
        <v>1106</v>
      </c>
      <c r="J73" s="680" t="s">
        <v>7283</v>
      </c>
      <c r="K73" s="681">
        <v>42402</v>
      </c>
      <c r="L73" s="680" t="s">
        <v>72</v>
      </c>
      <c r="M73" s="681"/>
      <c r="O73" s="362"/>
      <c r="P73" s="362"/>
    </row>
    <row r="74" spans="1:23" s="680" customFormat="1" x14ac:dyDescent="0.2">
      <c r="A74" s="680" t="s">
        <v>282</v>
      </c>
      <c r="B74" s="680" t="s">
        <v>255</v>
      </c>
      <c r="C74" s="680" t="s">
        <v>256</v>
      </c>
      <c r="D74" s="680" t="s">
        <v>257</v>
      </c>
      <c r="E74" s="680" t="s">
        <v>752</v>
      </c>
      <c r="F74" s="681">
        <v>42173</v>
      </c>
      <c r="G74" s="675">
        <f>1417.06*-1</f>
        <v>-1417.06</v>
      </c>
      <c r="I74" s="680" t="s">
        <v>71</v>
      </c>
      <c r="J74" s="680" t="s">
        <v>7284</v>
      </c>
      <c r="K74" s="681">
        <v>42332</v>
      </c>
      <c r="L74" s="680" t="s">
        <v>4</v>
      </c>
      <c r="M74" s="362"/>
      <c r="N74" s="362"/>
      <c r="O74" s="362"/>
      <c r="P74" s="362"/>
    </row>
    <row r="75" spans="1:23" s="680" customFormat="1" x14ac:dyDescent="0.2">
      <c r="A75" s="680" t="s">
        <v>282</v>
      </c>
      <c r="B75" s="680" t="s">
        <v>629</v>
      </c>
      <c r="C75" s="680" t="s">
        <v>630</v>
      </c>
      <c r="D75" s="680" t="s">
        <v>631</v>
      </c>
      <c r="E75" s="680" t="s">
        <v>1338</v>
      </c>
      <c r="F75" s="681">
        <v>42353</v>
      </c>
      <c r="G75" s="682">
        <v>1260</v>
      </c>
      <c r="H75" s="680" t="s">
        <v>1339</v>
      </c>
      <c r="I75" s="680" t="s">
        <v>802</v>
      </c>
      <c r="J75" s="94" t="s">
        <v>7285</v>
      </c>
      <c r="K75" s="681">
        <v>42356</v>
      </c>
      <c r="L75" s="680" t="s">
        <v>4</v>
      </c>
      <c r="M75" s="362"/>
      <c r="N75" s="362"/>
      <c r="O75" s="362"/>
      <c r="P75" s="362"/>
    </row>
    <row r="76" spans="1:23" s="680" customFormat="1" x14ac:dyDescent="0.2">
      <c r="A76" s="680" t="s">
        <v>900</v>
      </c>
      <c r="B76" s="680" t="s">
        <v>265</v>
      </c>
      <c r="C76" s="680" t="s">
        <v>266</v>
      </c>
      <c r="D76" s="680" t="s">
        <v>267</v>
      </c>
      <c r="E76" s="680" t="s">
        <v>1194</v>
      </c>
      <c r="F76" s="681">
        <v>42429</v>
      </c>
      <c r="G76" s="682">
        <v>648.45000000000005</v>
      </c>
      <c r="I76" s="680" t="s">
        <v>1358</v>
      </c>
      <c r="J76" s="94" t="s">
        <v>7284</v>
      </c>
      <c r="K76" s="681">
        <v>42444</v>
      </c>
      <c r="L76" s="680" t="s">
        <v>4</v>
      </c>
      <c r="M76" s="362"/>
      <c r="N76" s="362"/>
      <c r="O76" s="362"/>
      <c r="P76" s="362"/>
    </row>
    <row r="77" spans="1:23" s="362" customFormat="1" x14ac:dyDescent="0.2">
      <c r="A77" s="680" t="s">
        <v>282</v>
      </c>
      <c r="B77" s="680" t="s">
        <v>262</v>
      </c>
      <c r="C77" s="680" t="s">
        <v>263</v>
      </c>
      <c r="D77" s="680" t="s">
        <v>264</v>
      </c>
      <c r="E77" s="680" t="s">
        <v>1036</v>
      </c>
      <c r="F77" s="681">
        <v>42114</v>
      </c>
      <c r="G77" s="682">
        <v>19.54</v>
      </c>
      <c r="H77" s="680"/>
      <c r="I77" s="680" t="s">
        <v>333</v>
      </c>
      <c r="J77" s="706" t="s">
        <v>7286</v>
      </c>
      <c r="K77" s="681">
        <v>42403</v>
      </c>
      <c r="L77" s="680" t="s">
        <v>72</v>
      </c>
      <c r="M77" s="681"/>
      <c r="N77" s="680"/>
    </row>
    <row r="78" spans="1:23" s="362" customFormat="1" x14ac:dyDescent="0.2">
      <c r="A78" s="702" t="s">
        <v>67</v>
      </c>
      <c r="B78" s="702" t="s">
        <v>175</v>
      </c>
      <c r="C78" s="702" t="s">
        <v>176</v>
      </c>
      <c r="D78" s="702" t="s">
        <v>177</v>
      </c>
      <c r="E78" s="702" t="s">
        <v>233</v>
      </c>
      <c r="F78" s="703">
        <v>41628</v>
      </c>
      <c r="G78" s="511">
        <f>816.75*-1</f>
        <v>-816.75</v>
      </c>
      <c r="H78" s="702"/>
      <c r="I78" s="702" t="s">
        <v>231</v>
      </c>
      <c r="J78" s="1" t="s">
        <v>7287</v>
      </c>
      <c r="K78" s="703">
        <v>41796</v>
      </c>
      <c r="L78" s="702" t="s">
        <v>72</v>
      </c>
      <c r="M78" s="680"/>
      <c r="N78" s="680"/>
      <c r="O78" s="680"/>
      <c r="P78" s="680"/>
    </row>
    <row r="79" spans="1:23" s="362" customFormat="1" x14ac:dyDescent="0.2">
      <c r="A79" s="702" t="s">
        <v>67</v>
      </c>
      <c r="B79" s="702" t="s">
        <v>175</v>
      </c>
      <c r="C79" s="702" t="s">
        <v>176</v>
      </c>
      <c r="D79" s="702" t="s">
        <v>177</v>
      </c>
      <c r="E79" s="702" t="s">
        <v>232</v>
      </c>
      <c r="F79" s="703">
        <v>41628</v>
      </c>
      <c r="G79" s="511">
        <f>179.78*-1</f>
        <v>-179.78</v>
      </c>
      <c r="H79" s="702"/>
      <c r="I79" s="702" t="s">
        <v>231</v>
      </c>
      <c r="J79" s="1" t="s">
        <v>7287</v>
      </c>
      <c r="K79" s="703">
        <v>41796</v>
      </c>
      <c r="L79" s="702" t="s">
        <v>72</v>
      </c>
      <c r="M79" s="680"/>
      <c r="N79" s="680"/>
      <c r="O79" s="680"/>
      <c r="P79" s="680"/>
    </row>
    <row r="80" spans="1:23" s="362" customFormat="1" x14ac:dyDescent="0.2">
      <c r="A80" s="702" t="s">
        <v>67</v>
      </c>
      <c r="B80" s="702" t="s">
        <v>175</v>
      </c>
      <c r="C80" s="702" t="s">
        <v>176</v>
      </c>
      <c r="D80" s="702" t="s">
        <v>177</v>
      </c>
      <c r="E80" s="702" t="s">
        <v>230</v>
      </c>
      <c r="F80" s="703">
        <v>41628</v>
      </c>
      <c r="G80" s="511">
        <f>1298.48*-1</f>
        <v>-1298.48</v>
      </c>
      <c r="H80" s="702"/>
      <c r="I80" s="702" t="s">
        <v>231</v>
      </c>
      <c r="J80" s="1" t="s">
        <v>7287</v>
      </c>
      <c r="K80" s="703">
        <v>41796</v>
      </c>
      <c r="L80" s="702" t="s">
        <v>72</v>
      </c>
      <c r="M80" s="680"/>
      <c r="N80" s="680"/>
      <c r="O80" s="680"/>
      <c r="P80" s="680"/>
    </row>
    <row r="81" spans="1:16" s="362" customFormat="1" x14ac:dyDescent="0.2">
      <c r="A81" s="680" t="s">
        <v>282</v>
      </c>
      <c r="B81" s="680" t="s">
        <v>68</v>
      </c>
      <c r="C81" s="680" t="s">
        <v>69</v>
      </c>
      <c r="D81" s="680" t="s">
        <v>70</v>
      </c>
      <c r="E81" s="680" t="s">
        <v>403</v>
      </c>
      <c r="F81" s="681">
        <v>42031</v>
      </c>
      <c r="G81" s="682">
        <v>3000</v>
      </c>
      <c r="H81" s="680"/>
      <c r="I81" s="680" t="s">
        <v>231</v>
      </c>
      <c r="J81" s="1" t="s">
        <v>7287</v>
      </c>
      <c r="K81" s="681">
        <v>42032</v>
      </c>
      <c r="L81" s="680" t="s">
        <v>72</v>
      </c>
    </row>
    <row r="82" spans="1:16" s="362" customFormat="1" x14ac:dyDescent="0.2">
      <c r="A82" s="702" t="s">
        <v>282</v>
      </c>
      <c r="B82" s="702" t="s">
        <v>175</v>
      </c>
      <c r="C82" s="702" t="s">
        <v>176</v>
      </c>
      <c r="D82" s="702" t="s">
        <v>177</v>
      </c>
      <c r="E82" s="702" t="s">
        <v>399</v>
      </c>
      <c r="F82" s="703">
        <v>42027</v>
      </c>
      <c r="G82" s="511">
        <f>162.33*-1</f>
        <v>-162.33000000000001</v>
      </c>
      <c r="H82" s="702"/>
      <c r="I82" s="702" t="s">
        <v>231</v>
      </c>
      <c r="J82" s="1" t="s">
        <v>7287</v>
      </c>
      <c r="K82" s="703">
        <v>42031</v>
      </c>
      <c r="L82" s="702" t="s">
        <v>4</v>
      </c>
    </row>
    <row r="83" spans="1:16" s="680" customFormat="1" x14ac:dyDescent="0.2">
      <c r="A83" s="702" t="s">
        <v>282</v>
      </c>
      <c r="B83" s="702" t="s">
        <v>175</v>
      </c>
      <c r="C83" s="702" t="s">
        <v>176</v>
      </c>
      <c r="D83" s="702" t="s">
        <v>177</v>
      </c>
      <c r="E83" s="702" t="s">
        <v>398</v>
      </c>
      <c r="F83" s="703">
        <v>42027</v>
      </c>
      <c r="G83" s="511">
        <f>1073.44*-1</f>
        <v>-1073.44</v>
      </c>
      <c r="H83" s="702"/>
      <c r="I83" s="702" t="s">
        <v>231</v>
      </c>
      <c r="J83" s="1" t="s">
        <v>7287</v>
      </c>
      <c r="K83" s="703">
        <v>42031</v>
      </c>
      <c r="L83" s="702" t="s">
        <v>4</v>
      </c>
      <c r="M83" s="362"/>
      <c r="N83" s="362"/>
      <c r="O83" s="362"/>
      <c r="P83" s="362"/>
    </row>
    <row r="84" spans="1:16" s="680" customFormat="1" x14ac:dyDescent="0.2">
      <c r="A84" s="702" t="s">
        <v>282</v>
      </c>
      <c r="B84" s="702" t="s">
        <v>175</v>
      </c>
      <c r="C84" s="702" t="s">
        <v>176</v>
      </c>
      <c r="D84" s="702" t="s">
        <v>177</v>
      </c>
      <c r="E84" s="702" t="s">
        <v>397</v>
      </c>
      <c r="F84" s="703">
        <v>42027</v>
      </c>
      <c r="G84" s="511">
        <f>1997*-1</f>
        <v>-1997</v>
      </c>
      <c r="H84" s="702"/>
      <c r="I84" s="702" t="s">
        <v>231</v>
      </c>
      <c r="J84" s="1" t="s">
        <v>7287</v>
      </c>
      <c r="K84" s="703">
        <v>42031</v>
      </c>
      <c r="L84" s="702" t="s">
        <v>4</v>
      </c>
      <c r="M84" s="362"/>
      <c r="N84" s="362"/>
      <c r="O84" s="362"/>
      <c r="P84" s="362"/>
    </row>
    <row r="85" spans="1:16" s="680" customFormat="1" x14ac:dyDescent="0.2">
      <c r="A85" s="702" t="s">
        <v>282</v>
      </c>
      <c r="B85" s="702" t="s">
        <v>175</v>
      </c>
      <c r="C85" s="702" t="s">
        <v>176</v>
      </c>
      <c r="D85" s="702" t="s">
        <v>177</v>
      </c>
      <c r="E85" s="702" t="s">
        <v>396</v>
      </c>
      <c r="F85" s="703">
        <v>42027</v>
      </c>
      <c r="G85" s="511">
        <f>588.68*-1</f>
        <v>-588.67999999999995</v>
      </c>
      <c r="H85" s="702"/>
      <c r="I85" s="702" t="s">
        <v>231</v>
      </c>
      <c r="J85" s="1" t="s">
        <v>7287</v>
      </c>
      <c r="K85" s="703">
        <v>42031</v>
      </c>
      <c r="L85" s="702" t="s">
        <v>4</v>
      </c>
      <c r="M85" s="362"/>
      <c r="N85" s="362"/>
      <c r="O85" s="362"/>
      <c r="P85" s="362"/>
    </row>
    <row r="86" spans="1:16" s="680" customFormat="1" x14ac:dyDescent="0.2">
      <c r="A86" s="702" t="s">
        <v>282</v>
      </c>
      <c r="B86" s="702" t="s">
        <v>175</v>
      </c>
      <c r="C86" s="702" t="s">
        <v>176</v>
      </c>
      <c r="D86" s="702" t="s">
        <v>177</v>
      </c>
      <c r="E86" s="702" t="s">
        <v>395</v>
      </c>
      <c r="F86" s="703">
        <v>42027</v>
      </c>
      <c r="G86" s="511">
        <f>2566.93*-1</f>
        <v>-2566.9299999999998</v>
      </c>
      <c r="H86" s="702"/>
      <c r="I86" s="702" t="s">
        <v>231</v>
      </c>
      <c r="J86" s="1" t="s">
        <v>7287</v>
      </c>
      <c r="K86" s="703">
        <v>42031</v>
      </c>
      <c r="L86" s="702" t="s">
        <v>4</v>
      </c>
      <c r="M86" s="362"/>
      <c r="N86" s="362"/>
      <c r="O86" s="362"/>
      <c r="P86" s="362"/>
    </row>
    <row r="87" spans="1:16" s="680" customFormat="1" x14ac:dyDescent="0.2">
      <c r="A87" s="680" t="s">
        <v>282</v>
      </c>
      <c r="B87" s="680" t="s">
        <v>175</v>
      </c>
      <c r="C87" s="680" t="s">
        <v>176</v>
      </c>
      <c r="D87" s="680" t="s">
        <v>177</v>
      </c>
      <c r="E87" s="680" t="s">
        <v>880</v>
      </c>
      <c r="F87" s="681">
        <v>42360</v>
      </c>
      <c r="G87" s="682">
        <v>18.43</v>
      </c>
      <c r="I87" s="680" t="s">
        <v>231</v>
      </c>
      <c r="J87" s="1" t="s">
        <v>7287</v>
      </c>
      <c r="K87" s="681">
        <v>42361</v>
      </c>
      <c r="L87" s="680" t="s">
        <v>72</v>
      </c>
      <c r="M87" s="681"/>
      <c r="O87" s="362"/>
      <c r="P87" s="362"/>
    </row>
    <row r="88" spans="1:16" s="680" customFormat="1" x14ac:dyDescent="0.2">
      <c r="A88" s="680" t="s">
        <v>900</v>
      </c>
      <c r="B88" s="680" t="s">
        <v>175</v>
      </c>
      <c r="C88" s="680" t="s">
        <v>176</v>
      </c>
      <c r="D88" s="680" t="s">
        <v>177</v>
      </c>
      <c r="E88" s="680" t="s">
        <v>986</v>
      </c>
      <c r="F88" s="681">
        <v>42394</v>
      </c>
      <c r="G88" s="682">
        <v>10.19</v>
      </c>
      <c r="I88" s="680" t="s">
        <v>231</v>
      </c>
      <c r="J88" s="1" t="s">
        <v>7287</v>
      </c>
      <c r="K88" s="681">
        <v>42394</v>
      </c>
      <c r="L88" s="680" t="s">
        <v>72</v>
      </c>
      <c r="M88" s="681"/>
      <c r="O88" s="362"/>
      <c r="P88" s="362"/>
    </row>
    <row r="89" spans="1:16" s="680" customFormat="1" x14ac:dyDescent="0.2">
      <c r="A89" s="680" t="s">
        <v>900</v>
      </c>
      <c r="B89" s="680" t="s">
        <v>175</v>
      </c>
      <c r="C89" s="680" t="s">
        <v>176</v>
      </c>
      <c r="D89" s="680" t="s">
        <v>177</v>
      </c>
      <c r="E89" s="680" t="s">
        <v>987</v>
      </c>
      <c r="F89" s="681">
        <v>42391</v>
      </c>
      <c r="G89" s="682">
        <v>693.33</v>
      </c>
      <c r="I89" s="680" t="s">
        <v>231</v>
      </c>
      <c r="J89" s="1" t="s">
        <v>7287</v>
      </c>
      <c r="K89" s="681">
        <v>42391</v>
      </c>
      <c r="L89" s="680" t="s">
        <v>72</v>
      </c>
      <c r="M89" s="681"/>
      <c r="O89" s="362"/>
      <c r="P89" s="362"/>
    </row>
    <row r="90" spans="1:16" s="680" customFormat="1" x14ac:dyDescent="0.2">
      <c r="A90" s="680" t="s">
        <v>900</v>
      </c>
      <c r="B90" s="680" t="s">
        <v>175</v>
      </c>
      <c r="C90" s="680" t="s">
        <v>176</v>
      </c>
      <c r="D90" s="680" t="s">
        <v>177</v>
      </c>
      <c r="E90" s="680" t="s">
        <v>988</v>
      </c>
      <c r="F90" s="681">
        <v>42390</v>
      </c>
      <c r="G90" s="682">
        <v>37.36</v>
      </c>
      <c r="I90" s="680" t="s">
        <v>231</v>
      </c>
      <c r="J90" s="1" t="s">
        <v>7287</v>
      </c>
      <c r="K90" s="681">
        <v>42391</v>
      </c>
      <c r="L90" s="680" t="s">
        <v>72</v>
      </c>
      <c r="M90" s="681"/>
      <c r="O90" s="362"/>
      <c r="P90" s="362"/>
    </row>
    <row r="91" spans="1:16" s="680" customFormat="1" x14ac:dyDescent="0.2">
      <c r="A91" s="680" t="s">
        <v>900</v>
      </c>
      <c r="B91" s="680" t="s">
        <v>175</v>
      </c>
      <c r="C91" s="680" t="s">
        <v>176</v>
      </c>
      <c r="D91" s="680" t="s">
        <v>177</v>
      </c>
      <c r="E91" s="680" t="s">
        <v>989</v>
      </c>
      <c r="F91" s="681">
        <v>42390</v>
      </c>
      <c r="G91" s="682">
        <v>351.65</v>
      </c>
      <c r="I91" s="680" t="s">
        <v>231</v>
      </c>
      <c r="J91" s="1" t="s">
        <v>7287</v>
      </c>
      <c r="K91" s="681">
        <v>42391</v>
      </c>
      <c r="L91" s="680" t="s">
        <v>72</v>
      </c>
      <c r="M91" s="681"/>
      <c r="O91" s="362"/>
      <c r="P91" s="362"/>
    </row>
    <row r="92" spans="1:16" s="680" customFormat="1" x14ac:dyDescent="0.2">
      <c r="A92" s="680" t="s">
        <v>900</v>
      </c>
      <c r="B92" s="680" t="s">
        <v>175</v>
      </c>
      <c r="C92" s="680" t="s">
        <v>176</v>
      </c>
      <c r="D92" s="680" t="s">
        <v>177</v>
      </c>
      <c r="E92" s="680" t="s">
        <v>990</v>
      </c>
      <c r="F92" s="681">
        <v>42390</v>
      </c>
      <c r="G92" s="682">
        <v>5.77</v>
      </c>
      <c r="I92" s="680" t="s">
        <v>231</v>
      </c>
      <c r="J92" s="1" t="s">
        <v>7287</v>
      </c>
      <c r="K92" s="681">
        <v>42391</v>
      </c>
      <c r="L92" s="680" t="s">
        <v>72</v>
      </c>
      <c r="M92" s="681"/>
      <c r="O92" s="362"/>
      <c r="P92" s="362"/>
    </row>
    <row r="93" spans="1:16" s="680" customFormat="1" x14ac:dyDescent="0.2">
      <c r="A93" s="680" t="s">
        <v>900</v>
      </c>
      <c r="B93" s="680" t="s">
        <v>175</v>
      </c>
      <c r="C93" s="680" t="s">
        <v>176</v>
      </c>
      <c r="D93" s="680" t="s">
        <v>177</v>
      </c>
      <c r="E93" s="680" t="s">
        <v>991</v>
      </c>
      <c r="F93" s="681">
        <v>42390</v>
      </c>
      <c r="G93" s="682">
        <v>807.89</v>
      </c>
      <c r="I93" s="680" t="s">
        <v>231</v>
      </c>
      <c r="J93" s="1" t="s">
        <v>7287</v>
      </c>
      <c r="K93" s="681">
        <v>42391</v>
      </c>
      <c r="L93" s="680" t="s">
        <v>72</v>
      </c>
      <c r="M93" s="681"/>
      <c r="O93" s="362"/>
      <c r="P93" s="362"/>
    </row>
    <row r="94" spans="1:16" s="680" customFormat="1" x14ac:dyDescent="0.2">
      <c r="A94" s="680" t="s">
        <v>900</v>
      </c>
      <c r="B94" s="680" t="s">
        <v>175</v>
      </c>
      <c r="C94" s="680" t="s">
        <v>176</v>
      </c>
      <c r="D94" s="680" t="s">
        <v>177</v>
      </c>
      <c r="E94" s="680" t="s">
        <v>992</v>
      </c>
      <c r="F94" s="681">
        <v>42390</v>
      </c>
      <c r="G94" s="682">
        <v>778.68</v>
      </c>
      <c r="I94" s="680" t="s">
        <v>231</v>
      </c>
      <c r="J94" s="1" t="s">
        <v>7287</v>
      </c>
      <c r="K94" s="681">
        <v>42391</v>
      </c>
      <c r="L94" s="680" t="s">
        <v>72</v>
      </c>
      <c r="M94" s="681"/>
      <c r="O94" s="362"/>
      <c r="P94" s="362"/>
    </row>
    <row r="95" spans="1:16" s="680" customFormat="1" x14ac:dyDescent="0.2">
      <c r="A95" s="680" t="s">
        <v>900</v>
      </c>
      <c r="B95" s="680" t="s">
        <v>175</v>
      </c>
      <c r="C95" s="680" t="s">
        <v>176</v>
      </c>
      <c r="D95" s="680" t="s">
        <v>177</v>
      </c>
      <c r="E95" s="680" t="s">
        <v>994</v>
      </c>
      <c r="F95" s="681">
        <v>42390</v>
      </c>
      <c r="G95" s="682">
        <v>269.12</v>
      </c>
      <c r="I95" s="680" t="s">
        <v>231</v>
      </c>
      <c r="J95" s="1" t="s">
        <v>7287</v>
      </c>
      <c r="K95" s="681">
        <v>42391</v>
      </c>
      <c r="L95" s="680" t="s">
        <v>72</v>
      </c>
      <c r="M95" s="681"/>
      <c r="O95" s="362"/>
      <c r="P95" s="362"/>
    </row>
    <row r="96" spans="1:16" s="680" customFormat="1" x14ac:dyDescent="0.2">
      <c r="A96" s="680" t="s">
        <v>900</v>
      </c>
      <c r="B96" s="680" t="s">
        <v>175</v>
      </c>
      <c r="C96" s="680" t="s">
        <v>176</v>
      </c>
      <c r="D96" s="680" t="s">
        <v>177</v>
      </c>
      <c r="E96" s="680" t="s">
        <v>995</v>
      </c>
      <c r="F96" s="681">
        <v>42390</v>
      </c>
      <c r="G96" s="682">
        <v>41.6</v>
      </c>
      <c r="I96" s="680" t="s">
        <v>231</v>
      </c>
      <c r="J96" s="1" t="s">
        <v>7287</v>
      </c>
      <c r="K96" s="681">
        <v>42391</v>
      </c>
      <c r="L96" s="680" t="s">
        <v>72</v>
      </c>
      <c r="M96" s="681"/>
      <c r="O96" s="362"/>
      <c r="P96" s="362"/>
    </row>
    <row r="97" spans="1:16" s="680" customFormat="1" x14ac:dyDescent="0.2">
      <c r="A97" s="680" t="s">
        <v>900</v>
      </c>
      <c r="B97" s="680" t="s">
        <v>175</v>
      </c>
      <c r="C97" s="680" t="s">
        <v>176</v>
      </c>
      <c r="D97" s="680" t="s">
        <v>177</v>
      </c>
      <c r="E97" s="680" t="s">
        <v>908</v>
      </c>
      <c r="F97" s="681">
        <v>42390</v>
      </c>
      <c r="G97" s="682">
        <f>832.25*-1</f>
        <v>-832.25</v>
      </c>
      <c r="I97" s="680" t="s">
        <v>231</v>
      </c>
      <c r="J97" s="1" t="s">
        <v>7287</v>
      </c>
      <c r="K97" s="681">
        <v>42391</v>
      </c>
      <c r="L97" s="680" t="s">
        <v>72</v>
      </c>
      <c r="M97" s="681"/>
      <c r="O97" s="362"/>
      <c r="P97" s="362"/>
    </row>
    <row r="98" spans="1:16" s="680" customFormat="1" x14ac:dyDescent="0.2">
      <c r="A98" s="680" t="s">
        <v>282</v>
      </c>
      <c r="B98" s="680" t="s">
        <v>68</v>
      </c>
      <c r="C98" s="680" t="s">
        <v>69</v>
      </c>
      <c r="D98" s="680" t="s">
        <v>70</v>
      </c>
      <c r="E98" s="680" t="s">
        <v>1027</v>
      </c>
      <c r="F98" s="681">
        <v>42369</v>
      </c>
      <c r="G98" s="682">
        <v>48723.53</v>
      </c>
      <c r="I98" s="680" t="s">
        <v>231</v>
      </c>
      <c r="J98" s="1" t="s">
        <v>7287</v>
      </c>
      <c r="K98" s="681">
        <v>42384</v>
      </c>
      <c r="L98" s="680" t="s">
        <v>72</v>
      </c>
      <c r="M98" s="681"/>
      <c r="O98" s="362"/>
      <c r="P98" s="362"/>
    </row>
    <row r="99" spans="1:16" s="680" customFormat="1" x14ac:dyDescent="0.2">
      <c r="A99" s="680" t="s">
        <v>900</v>
      </c>
      <c r="B99" s="680" t="s">
        <v>175</v>
      </c>
      <c r="C99" s="680" t="s">
        <v>176</v>
      </c>
      <c r="D99" s="680" t="s">
        <v>177</v>
      </c>
      <c r="E99" s="680" t="s">
        <v>1135</v>
      </c>
      <c r="F99" s="681">
        <v>42405</v>
      </c>
      <c r="G99" s="682">
        <v>-219.25</v>
      </c>
      <c r="I99" s="680" t="s">
        <v>231</v>
      </c>
      <c r="J99" s="1" t="s">
        <v>7287</v>
      </c>
      <c r="K99" s="681">
        <v>42408</v>
      </c>
      <c r="L99" s="680" t="s">
        <v>72</v>
      </c>
      <c r="M99" s="681"/>
      <c r="O99" s="362"/>
      <c r="P99" s="362"/>
    </row>
    <row r="100" spans="1:16" s="680" customFormat="1" x14ac:dyDescent="0.2">
      <c r="A100" s="680" t="s">
        <v>900</v>
      </c>
      <c r="B100" s="680" t="s">
        <v>175</v>
      </c>
      <c r="C100" s="680" t="s">
        <v>176</v>
      </c>
      <c r="D100" s="680" t="s">
        <v>177</v>
      </c>
      <c r="E100" s="680" t="s">
        <v>1133</v>
      </c>
      <c r="F100" s="681">
        <v>42423</v>
      </c>
      <c r="G100" s="682">
        <v>763.5</v>
      </c>
      <c r="I100" s="680" t="s">
        <v>231</v>
      </c>
      <c r="J100" s="1" t="s">
        <v>7287</v>
      </c>
      <c r="K100" s="681">
        <v>42424</v>
      </c>
      <c r="L100" s="680" t="s">
        <v>72</v>
      </c>
      <c r="M100" s="681"/>
      <c r="O100" s="362"/>
      <c r="P100" s="362"/>
    </row>
    <row r="101" spans="1:16" s="680" customFormat="1" x14ac:dyDescent="0.2">
      <c r="A101" s="680" t="s">
        <v>900</v>
      </c>
      <c r="B101" s="680" t="s">
        <v>175</v>
      </c>
      <c r="C101" s="680" t="s">
        <v>176</v>
      </c>
      <c r="D101" s="680" t="s">
        <v>177</v>
      </c>
      <c r="E101" s="680" t="s">
        <v>1134</v>
      </c>
      <c r="F101" s="681">
        <v>42415</v>
      </c>
      <c r="G101" s="682">
        <v>79.010000000000005</v>
      </c>
      <c r="I101" s="680" t="s">
        <v>231</v>
      </c>
      <c r="J101" s="1" t="s">
        <v>7287</v>
      </c>
      <c r="K101" s="681">
        <v>42416</v>
      </c>
      <c r="L101" s="680" t="s">
        <v>72</v>
      </c>
      <c r="M101" s="681"/>
      <c r="O101" s="362"/>
      <c r="P101" s="362"/>
    </row>
    <row r="102" spans="1:16" s="680" customFormat="1" x14ac:dyDescent="0.2">
      <c r="A102" s="680" t="s">
        <v>900</v>
      </c>
      <c r="B102" s="680" t="s">
        <v>175</v>
      </c>
      <c r="C102" s="680" t="s">
        <v>176</v>
      </c>
      <c r="D102" s="680" t="s">
        <v>177</v>
      </c>
      <c r="E102" s="680" t="s">
        <v>1312</v>
      </c>
      <c r="F102" s="681">
        <v>42432</v>
      </c>
      <c r="G102" s="682">
        <v>95.59</v>
      </c>
      <c r="I102" s="680" t="s">
        <v>231</v>
      </c>
      <c r="J102" s="1" t="s">
        <v>7287</v>
      </c>
      <c r="K102" s="681">
        <v>42432</v>
      </c>
      <c r="L102" s="680" t="s">
        <v>72</v>
      </c>
      <c r="M102" s="362"/>
      <c r="N102" s="362"/>
      <c r="O102" s="362"/>
      <c r="P102" s="362"/>
    </row>
    <row r="103" spans="1:16" s="680" customFormat="1" x14ac:dyDescent="0.2">
      <c r="A103" s="680" t="s">
        <v>282</v>
      </c>
      <c r="B103" s="680" t="s">
        <v>831</v>
      </c>
      <c r="C103" s="680" t="s">
        <v>832</v>
      </c>
      <c r="D103" s="680" t="s">
        <v>833</v>
      </c>
      <c r="E103" s="680" t="s">
        <v>834</v>
      </c>
      <c r="F103" s="681">
        <v>42368</v>
      </c>
      <c r="G103" s="682">
        <v>3999.05</v>
      </c>
      <c r="H103" s="680" t="s">
        <v>835</v>
      </c>
      <c r="I103" s="680" t="s">
        <v>580</v>
      </c>
      <c r="J103" s="428" t="s">
        <v>7288</v>
      </c>
      <c r="K103" s="681">
        <v>42368</v>
      </c>
      <c r="L103" s="680" t="s">
        <v>72</v>
      </c>
      <c r="M103" s="681"/>
      <c r="O103" s="362"/>
      <c r="P103" s="362"/>
    </row>
    <row r="104" spans="1:16" s="680" customFormat="1" x14ac:dyDescent="0.2">
      <c r="A104" s="680" t="s">
        <v>900</v>
      </c>
      <c r="B104" s="680" t="s">
        <v>831</v>
      </c>
      <c r="C104" s="680" t="s">
        <v>832</v>
      </c>
      <c r="D104" s="680" t="s">
        <v>833</v>
      </c>
      <c r="E104" s="680" t="s">
        <v>1196</v>
      </c>
      <c r="F104" s="681">
        <v>42441</v>
      </c>
      <c r="G104" s="682">
        <v>2811.07</v>
      </c>
      <c r="I104" s="680" t="s">
        <v>580</v>
      </c>
      <c r="J104" s="428" t="s">
        <v>7288</v>
      </c>
      <c r="K104" s="681">
        <v>42441</v>
      </c>
      <c r="L104" s="680" t="s">
        <v>72</v>
      </c>
      <c r="M104" s="362"/>
      <c r="N104" s="362"/>
      <c r="O104" s="362"/>
      <c r="P104" s="362"/>
    </row>
    <row r="105" spans="1:16" s="680" customFormat="1" x14ac:dyDescent="0.2">
      <c r="A105" s="680" t="s">
        <v>282</v>
      </c>
      <c r="B105" s="680" t="s">
        <v>330</v>
      </c>
      <c r="C105" s="680" t="s">
        <v>331</v>
      </c>
      <c r="D105" s="680" t="s">
        <v>332</v>
      </c>
      <c r="E105" s="680" t="s">
        <v>762</v>
      </c>
      <c r="F105" s="681">
        <v>42309</v>
      </c>
      <c r="G105" s="682">
        <v>0.15</v>
      </c>
      <c r="I105" s="680" t="s">
        <v>616</v>
      </c>
      <c r="J105" s="428" t="s">
        <v>7289</v>
      </c>
      <c r="K105" s="681">
        <v>42310</v>
      </c>
      <c r="L105" s="680" t="s">
        <v>72</v>
      </c>
      <c r="M105" s="362"/>
      <c r="N105" s="362"/>
      <c r="O105" s="362"/>
      <c r="P105" s="362"/>
    </row>
    <row r="106" spans="1:16" s="680" customFormat="1" x14ac:dyDescent="0.2">
      <c r="A106" s="680" t="s">
        <v>282</v>
      </c>
      <c r="B106" s="680" t="s">
        <v>149</v>
      </c>
      <c r="C106" s="680" t="s">
        <v>150</v>
      </c>
      <c r="D106" s="680" t="s">
        <v>151</v>
      </c>
      <c r="E106" s="680" t="s">
        <v>1318</v>
      </c>
      <c r="F106" s="681">
        <v>42360</v>
      </c>
      <c r="G106" s="682">
        <v>19.7</v>
      </c>
      <c r="I106" s="680" t="s">
        <v>545</v>
      </c>
      <c r="J106" s="428" t="s">
        <v>7291</v>
      </c>
      <c r="K106" s="681">
        <v>42458</v>
      </c>
      <c r="L106" s="680" t="s">
        <v>72</v>
      </c>
      <c r="M106" s="362"/>
      <c r="N106" s="362"/>
      <c r="O106" s="362"/>
      <c r="P106" s="362"/>
    </row>
    <row r="107" spans="1:16" s="680" customFormat="1" x14ac:dyDescent="0.2">
      <c r="A107" s="680" t="s">
        <v>282</v>
      </c>
      <c r="B107" s="680" t="s">
        <v>369</v>
      </c>
      <c r="C107" s="680" t="s">
        <v>370</v>
      </c>
      <c r="D107" s="680" t="s">
        <v>371</v>
      </c>
      <c r="E107" s="680" t="s">
        <v>1001</v>
      </c>
      <c r="F107" s="681">
        <v>42369</v>
      </c>
      <c r="G107" s="682">
        <v>79.959999999999994</v>
      </c>
      <c r="I107" s="680" t="s">
        <v>940</v>
      </c>
      <c r="J107" s="428" t="s">
        <v>7290</v>
      </c>
      <c r="K107" s="681">
        <v>42381</v>
      </c>
      <c r="L107" s="680" t="s">
        <v>72</v>
      </c>
      <c r="M107" s="681"/>
      <c r="O107" s="362"/>
      <c r="P107" s="362"/>
    </row>
    <row r="108" spans="1:16" s="362" customFormat="1" x14ac:dyDescent="0.2">
      <c r="A108" s="702" t="s">
        <v>89</v>
      </c>
      <c r="B108" s="702" t="s">
        <v>101</v>
      </c>
      <c r="C108" s="702" t="s">
        <v>102</v>
      </c>
      <c r="D108" s="702" t="s">
        <v>103</v>
      </c>
      <c r="E108" s="702" t="s">
        <v>588</v>
      </c>
      <c r="F108" s="703">
        <v>41667</v>
      </c>
      <c r="G108" s="704">
        <f>389.16*-1</f>
        <v>-389.16</v>
      </c>
      <c r="H108" s="702" t="s">
        <v>589</v>
      </c>
      <c r="I108" s="702" t="s">
        <v>104</v>
      </c>
      <c r="J108" s="1" t="s">
        <v>7292</v>
      </c>
      <c r="K108" s="703">
        <v>41674</v>
      </c>
      <c r="L108" s="702" t="s">
        <v>72</v>
      </c>
    </row>
    <row r="109" spans="1:16" s="362" customFormat="1" x14ac:dyDescent="0.2">
      <c r="A109" s="680" t="s">
        <v>89</v>
      </c>
      <c r="B109" s="680" t="s">
        <v>90</v>
      </c>
      <c r="C109" s="680" t="s">
        <v>91</v>
      </c>
      <c r="D109" s="680" t="s">
        <v>92</v>
      </c>
      <c r="E109" s="680" t="s">
        <v>260</v>
      </c>
      <c r="F109" s="681">
        <v>41953</v>
      </c>
      <c r="G109" s="675">
        <f>5.19*-1</f>
        <v>-5.19</v>
      </c>
      <c r="H109" s="680"/>
      <c r="I109" s="680" t="s">
        <v>104</v>
      </c>
      <c r="J109" s="1" t="s">
        <v>7292</v>
      </c>
      <c r="K109" s="681">
        <v>41960</v>
      </c>
      <c r="L109" s="680" t="s">
        <v>4</v>
      </c>
    </row>
    <row r="110" spans="1:16" s="362" customFormat="1" x14ac:dyDescent="0.2">
      <c r="A110" s="680" t="s">
        <v>89</v>
      </c>
      <c r="B110" s="680" t="s">
        <v>90</v>
      </c>
      <c r="C110" s="680" t="s">
        <v>91</v>
      </c>
      <c r="D110" s="680" t="s">
        <v>92</v>
      </c>
      <c r="E110" s="680" t="s">
        <v>259</v>
      </c>
      <c r="F110" s="681">
        <v>41953</v>
      </c>
      <c r="G110" s="675">
        <f>22.97*-1</f>
        <v>-22.97</v>
      </c>
      <c r="H110" s="680"/>
      <c r="I110" s="680" t="s">
        <v>104</v>
      </c>
      <c r="J110" s="1" t="s">
        <v>7292</v>
      </c>
      <c r="K110" s="681">
        <v>41960</v>
      </c>
      <c r="L110" s="680" t="s">
        <v>4</v>
      </c>
    </row>
    <row r="111" spans="1:16" s="362" customFormat="1" x14ac:dyDescent="0.2">
      <c r="A111" s="680" t="s">
        <v>89</v>
      </c>
      <c r="B111" s="680" t="s">
        <v>90</v>
      </c>
      <c r="C111" s="680" t="s">
        <v>91</v>
      </c>
      <c r="D111" s="680" t="s">
        <v>92</v>
      </c>
      <c r="E111" s="680" t="s">
        <v>258</v>
      </c>
      <c r="F111" s="681">
        <v>41953</v>
      </c>
      <c r="G111" s="675">
        <f>37.89*-1</f>
        <v>-37.89</v>
      </c>
      <c r="H111" s="680"/>
      <c r="I111" s="680" t="s">
        <v>104</v>
      </c>
      <c r="J111" s="1" t="s">
        <v>7292</v>
      </c>
      <c r="K111" s="681">
        <v>41960</v>
      </c>
      <c r="L111" s="680" t="s">
        <v>4</v>
      </c>
    </row>
    <row r="112" spans="1:16" s="362" customFormat="1" x14ac:dyDescent="0.2">
      <c r="A112" s="680" t="s">
        <v>693</v>
      </c>
      <c r="B112" s="680" t="s">
        <v>330</v>
      </c>
      <c r="C112" s="680" t="s">
        <v>331</v>
      </c>
      <c r="D112" s="680" t="s">
        <v>332</v>
      </c>
      <c r="E112" s="680" t="s">
        <v>731</v>
      </c>
      <c r="F112" s="681">
        <v>40878</v>
      </c>
      <c r="G112" s="682">
        <v>632.37</v>
      </c>
      <c r="H112" s="680"/>
      <c r="I112" s="680" t="s">
        <v>104</v>
      </c>
      <c r="J112" s="1" t="s">
        <v>7292</v>
      </c>
      <c r="K112" s="681">
        <v>41978</v>
      </c>
      <c r="L112" s="680" t="s">
        <v>72</v>
      </c>
    </row>
    <row r="113" spans="1:16" s="362" customFormat="1" x14ac:dyDescent="0.2">
      <c r="A113" s="680" t="s">
        <v>67</v>
      </c>
      <c r="B113" s="680" t="s">
        <v>90</v>
      </c>
      <c r="C113" s="680" t="s">
        <v>91</v>
      </c>
      <c r="D113" s="680" t="s">
        <v>92</v>
      </c>
      <c r="E113" s="680" t="s">
        <v>427</v>
      </c>
      <c r="F113" s="681">
        <v>41411</v>
      </c>
      <c r="G113" s="675">
        <f>18.09*-1</f>
        <v>-18.09</v>
      </c>
      <c r="H113" s="680" t="s">
        <v>428</v>
      </c>
      <c r="I113" s="680" t="s">
        <v>104</v>
      </c>
      <c r="J113" s="1" t="s">
        <v>7292</v>
      </c>
      <c r="K113" s="681">
        <v>42075</v>
      </c>
      <c r="L113" s="680" t="s">
        <v>72</v>
      </c>
    </row>
    <row r="114" spans="1:16" s="362" customFormat="1" x14ac:dyDescent="0.2">
      <c r="A114" s="680" t="s">
        <v>67</v>
      </c>
      <c r="B114" s="680" t="s">
        <v>90</v>
      </c>
      <c r="C114" s="680" t="s">
        <v>91</v>
      </c>
      <c r="D114" s="680" t="s">
        <v>92</v>
      </c>
      <c r="E114" s="680" t="s">
        <v>425</v>
      </c>
      <c r="F114" s="681">
        <v>41493</v>
      </c>
      <c r="G114" s="675">
        <f>79.86*-1</f>
        <v>-79.86</v>
      </c>
      <c r="H114" s="680" t="s">
        <v>426</v>
      </c>
      <c r="I114" s="680" t="s">
        <v>104</v>
      </c>
      <c r="J114" s="1" t="s">
        <v>7292</v>
      </c>
      <c r="K114" s="681">
        <v>42075</v>
      </c>
      <c r="L114" s="680" t="s">
        <v>72</v>
      </c>
    </row>
    <row r="115" spans="1:16" s="362" customFormat="1" x14ac:dyDescent="0.2">
      <c r="A115" s="680" t="s">
        <v>282</v>
      </c>
      <c r="B115" s="680" t="s">
        <v>369</v>
      </c>
      <c r="C115" s="680" t="s">
        <v>370</v>
      </c>
      <c r="D115" s="680" t="s">
        <v>371</v>
      </c>
      <c r="E115" s="680" t="s">
        <v>372</v>
      </c>
      <c r="F115" s="681">
        <v>42074</v>
      </c>
      <c r="G115" s="682">
        <f>89.04*-1</f>
        <v>-89.04</v>
      </c>
      <c r="H115" s="680"/>
      <c r="I115" s="680" t="s">
        <v>104</v>
      </c>
      <c r="J115" s="1" t="s">
        <v>7292</v>
      </c>
      <c r="K115" s="681">
        <v>42104</v>
      </c>
      <c r="L115" s="680" t="s">
        <v>4</v>
      </c>
    </row>
    <row r="116" spans="1:16" s="362" customFormat="1" x14ac:dyDescent="0.2">
      <c r="A116" s="680" t="s">
        <v>67</v>
      </c>
      <c r="B116" s="680" t="s">
        <v>90</v>
      </c>
      <c r="C116" s="680" t="s">
        <v>91</v>
      </c>
      <c r="D116" s="680" t="s">
        <v>92</v>
      </c>
      <c r="E116" s="680" t="s">
        <v>531</v>
      </c>
      <c r="F116" s="681">
        <v>41493</v>
      </c>
      <c r="G116" s="682">
        <f>79.86*-1</f>
        <v>-79.86</v>
      </c>
      <c r="H116" s="680" t="s">
        <v>426</v>
      </c>
      <c r="I116" s="680" t="s">
        <v>104</v>
      </c>
      <c r="J116" s="1" t="s">
        <v>7292</v>
      </c>
      <c r="K116" s="681">
        <v>42163</v>
      </c>
      <c r="L116" s="680" t="s">
        <v>72</v>
      </c>
      <c r="M116" s="202"/>
      <c r="N116" s="202"/>
      <c r="O116" s="202"/>
      <c r="P116" s="202"/>
    </row>
    <row r="117" spans="1:16" s="362" customFormat="1" x14ac:dyDescent="0.2">
      <c r="A117" s="702" t="s">
        <v>282</v>
      </c>
      <c r="B117" s="702" t="s">
        <v>175</v>
      </c>
      <c r="C117" s="702" t="s">
        <v>176</v>
      </c>
      <c r="D117" s="702" t="s">
        <v>177</v>
      </c>
      <c r="E117" s="702" t="s">
        <v>614</v>
      </c>
      <c r="F117" s="703">
        <v>42213</v>
      </c>
      <c r="G117" s="511">
        <v>12.48</v>
      </c>
      <c r="H117" s="702"/>
      <c r="I117" s="702" t="s">
        <v>104</v>
      </c>
      <c r="J117" s="1" t="s">
        <v>7292</v>
      </c>
      <c r="K117" s="703">
        <v>42215</v>
      </c>
      <c r="L117" s="702" t="s">
        <v>72</v>
      </c>
    </row>
    <row r="118" spans="1:16" s="202" customFormat="1" x14ac:dyDescent="0.2">
      <c r="A118" s="702" t="s">
        <v>282</v>
      </c>
      <c r="B118" s="702" t="s">
        <v>175</v>
      </c>
      <c r="C118" s="702" t="s">
        <v>176</v>
      </c>
      <c r="D118" s="702" t="s">
        <v>177</v>
      </c>
      <c r="E118" s="702" t="s">
        <v>615</v>
      </c>
      <c r="F118" s="703">
        <v>42185</v>
      </c>
      <c r="G118" s="511">
        <v>12.75</v>
      </c>
      <c r="H118" s="702"/>
      <c r="I118" s="702" t="s">
        <v>104</v>
      </c>
      <c r="J118" s="1" t="s">
        <v>7292</v>
      </c>
      <c r="K118" s="703">
        <v>42188</v>
      </c>
      <c r="L118" s="702" t="s">
        <v>72</v>
      </c>
      <c r="M118" s="362"/>
      <c r="N118" s="362"/>
      <c r="O118" s="362"/>
      <c r="P118" s="362"/>
    </row>
    <row r="119" spans="1:16" s="202" customFormat="1" x14ac:dyDescent="0.2">
      <c r="A119" s="680" t="s">
        <v>282</v>
      </c>
      <c r="B119" s="680" t="s">
        <v>662</v>
      </c>
      <c r="C119" s="680" t="s">
        <v>663</v>
      </c>
      <c r="D119" s="680" t="s">
        <v>664</v>
      </c>
      <c r="E119" s="680" t="s">
        <v>665</v>
      </c>
      <c r="F119" s="681">
        <v>42305</v>
      </c>
      <c r="G119" s="682">
        <v>10095.41</v>
      </c>
      <c r="H119" s="680"/>
      <c r="I119" s="680" t="s">
        <v>104</v>
      </c>
      <c r="J119" s="1" t="s">
        <v>7292</v>
      </c>
      <c r="K119" s="681">
        <v>42307</v>
      </c>
      <c r="L119" s="680" t="s">
        <v>72</v>
      </c>
      <c r="M119" s="362"/>
      <c r="N119" s="362"/>
      <c r="O119" s="362"/>
      <c r="P119" s="362"/>
    </row>
    <row r="120" spans="1:16" s="202" customFormat="1" x14ac:dyDescent="0.2">
      <c r="A120" s="680" t="s">
        <v>282</v>
      </c>
      <c r="B120" s="680" t="s">
        <v>101</v>
      </c>
      <c r="C120" s="680" t="s">
        <v>102</v>
      </c>
      <c r="D120" s="680" t="s">
        <v>103</v>
      </c>
      <c r="E120" s="680" t="s">
        <v>760</v>
      </c>
      <c r="F120" s="681">
        <v>42308</v>
      </c>
      <c r="G120" s="682">
        <v>118.92</v>
      </c>
      <c r="H120" s="680"/>
      <c r="I120" s="680" t="s">
        <v>104</v>
      </c>
      <c r="J120" s="1" t="s">
        <v>7292</v>
      </c>
      <c r="K120" s="681">
        <v>42313</v>
      </c>
      <c r="L120" s="680" t="s">
        <v>72</v>
      </c>
      <c r="M120" s="362"/>
      <c r="N120" s="362"/>
      <c r="O120" s="362"/>
      <c r="P120" s="362"/>
    </row>
    <row r="121" spans="1:16" s="202" customFormat="1" x14ac:dyDescent="0.2">
      <c r="A121" s="680" t="s">
        <v>282</v>
      </c>
      <c r="B121" s="680" t="s">
        <v>101</v>
      </c>
      <c r="C121" s="680" t="s">
        <v>102</v>
      </c>
      <c r="D121" s="680" t="s">
        <v>103</v>
      </c>
      <c r="E121" s="680" t="s">
        <v>789</v>
      </c>
      <c r="F121" s="681">
        <v>42327</v>
      </c>
      <c r="G121" s="682">
        <v>426.53</v>
      </c>
      <c r="H121" s="680"/>
      <c r="I121" s="680" t="s">
        <v>104</v>
      </c>
      <c r="J121" s="1" t="s">
        <v>7292</v>
      </c>
      <c r="K121" s="681">
        <v>42331</v>
      </c>
      <c r="L121" s="680" t="s">
        <v>72</v>
      </c>
      <c r="M121" s="362"/>
      <c r="N121" s="362"/>
      <c r="O121" s="362"/>
      <c r="P121" s="362"/>
    </row>
    <row r="122" spans="1:16" s="202" customFormat="1" x14ac:dyDescent="0.2">
      <c r="A122" s="680" t="s">
        <v>282</v>
      </c>
      <c r="B122" s="680" t="s">
        <v>175</v>
      </c>
      <c r="C122" s="680" t="s">
        <v>176</v>
      </c>
      <c r="D122" s="680" t="s">
        <v>177</v>
      </c>
      <c r="E122" s="680" t="s">
        <v>801</v>
      </c>
      <c r="F122" s="681">
        <v>42157</v>
      </c>
      <c r="G122" s="682">
        <v>363.91</v>
      </c>
      <c r="H122" s="680"/>
      <c r="I122" s="680" t="s">
        <v>104</v>
      </c>
      <c r="J122" s="1" t="s">
        <v>7292</v>
      </c>
      <c r="K122" s="681">
        <v>42321</v>
      </c>
      <c r="L122" s="680" t="s">
        <v>72</v>
      </c>
      <c r="M122" s="362"/>
      <c r="N122" s="362"/>
      <c r="O122" s="362"/>
      <c r="P122" s="362"/>
    </row>
    <row r="123" spans="1:16" s="202" customFormat="1" x14ac:dyDescent="0.2">
      <c r="A123" s="680" t="s">
        <v>282</v>
      </c>
      <c r="B123" s="680" t="s">
        <v>519</v>
      </c>
      <c r="C123" s="680" t="s">
        <v>520</v>
      </c>
      <c r="D123" s="680" t="s">
        <v>521</v>
      </c>
      <c r="E123" s="680" t="s">
        <v>851</v>
      </c>
      <c r="F123" s="681">
        <v>42093</v>
      </c>
      <c r="G123" s="682">
        <v>401.99</v>
      </c>
      <c r="H123" s="680"/>
      <c r="I123" s="680" t="s">
        <v>104</v>
      </c>
      <c r="J123" s="1" t="s">
        <v>7292</v>
      </c>
      <c r="K123" s="681">
        <v>42355</v>
      </c>
      <c r="L123" s="680" t="s">
        <v>72</v>
      </c>
      <c r="M123" s="681"/>
      <c r="N123" s="680"/>
      <c r="O123" s="362"/>
      <c r="P123" s="362"/>
    </row>
    <row r="124" spans="1:16" s="202" customFormat="1" x14ac:dyDescent="0.2">
      <c r="A124" s="680" t="s">
        <v>282</v>
      </c>
      <c r="B124" s="680" t="s">
        <v>68</v>
      </c>
      <c r="C124" s="680" t="s">
        <v>69</v>
      </c>
      <c r="D124" s="680" t="s">
        <v>70</v>
      </c>
      <c r="E124" s="680" t="s">
        <v>1028</v>
      </c>
      <c r="F124" s="681">
        <v>42369</v>
      </c>
      <c r="G124" s="682">
        <v>52117.38</v>
      </c>
      <c r="H124" s="680"/>
      <c r="I124" s="680" t="s">
        <v>104</v>
      </c>
      <c r="J124" s="1" t="s">
        <v>7292</v>
      </c>
      <c r="K124" s="681">
        <v>42384</v>
      </c>
      <c r="L124" s="680" t="s">
        <v>72</v>
      </c>
      <c r="M124" s="681"/>
      <c r="N124" s="680"/>
      <c r="O124" s="362"/>
      <c r="P124" s="362"/>
    </row>
    <row r="125" spans="1:16" s="202" customFormat="1" x14ac:dyDescent="0.2">
      <c r="A125" s="680" t="s">
        <v>282</v>
      </c>
      <c r="B125" s="680" t="s">
        <v>68</v>
      </c>
      <c r="C125" s="680" t="s">
        <v>69</v>
      </c>
      <c r="D125" s="680" t="s">
        <v>70</v>
      </c>
      <c r="E125" s="680" t="s">
        <v>1029</v>
      </c>
      <c r="F125" s="681">
        <v>42369</v>
      </c>
      <c r="G125" s="682">
        <v>108214.34</v>
      </c>
      <c r="H125" s="680"/>
      <c r="I125" s="680" t="s">
        <v>104</v>
      </c>
      <c r="J125" s="1" t="s">
        <v>7292</v>
      </c>
      <c r="K125" s="681">
        <v>42384</v>
      </c>
      <c r="L125" s="680" t="s">
        <v>72</v>
      </c>
      <c r="M125" s="681"/>
      <c r="N125" s="680"/>
      <c r="O125" s="362"/>
      <c r="P125" s="362"/>
    </row>
    <row r="126" spans="1:16" s="202" customFormat="1" x14ac:dyDescent="0.2">
      <c r="A126" s="680" t="s">
        <v>282</v>
      </c>
      <c r="B126" s="680" t="s">
        <v>68</v>
      </c>
      <c r="C126" s="680" t="s">
        <v>69</v>
      </c>
      <c r="D126" s="680" t="s">
        <v>70</v>
      </c>
      <c r="E126" s="680" t="s">
        <v>1030</v>
      </c>
      <c r="F126" s="681">
        <v>42369</v>
      </c>
      <c r="G126" s="682">
        <v>45774.36</v>
      </c>
      <c r="H126" s="680"/>
      <c r="I126" s="680" t="s">
        <v>104</v>
      </c>
      <c r="J126" s="1" t="s">
        <v>7292</v>
      </c>
      <c r="K126" s="681">
        <v>42384</v>
      </c>
      <c r="L126" s="680" t="s">
        <v>72</v>
      </c>
      <c r="M126" s="681"/>
      <c r="N126" s="680"/>
      <c r="O126" s="362"/>
      <c r="P126" s="362"/>
    </row>
    <row r="127" spans="1:16" s="202" customFormat="1" x14ac:dyDescent="0.2">
      <c r="A127" s="680" t="s">
        <v>282</v>
      </c>
      <c r="B127" s="680" t="s">
        <v>101</v>
      </c>
      <c r="C127" s="680" t="s">
        <v>102</v>
      </c>
      <c r="D127" s="680" t="s">
        <v>103</v>
      </c>
      <c r="E127" s="680" t="s">
        <v>934</v>
      </c>
      <c r="F127" s="681">
        <v>42369</v>
      </c>
      <c r="G127" s="682">
        <v>1205.43</v>
      </c>
      <c r="H127" s="680"/>
      <c r="I127" s="680" t="s">
        <v>104</v>
      </c>
      <c r="J127" s="1" t="s">
        <v>7292</v>
      </c>
      <c r="K127" s="681">
        <v>42380</v>
      </c>
      <c r="L127" s="680" t="s">
        <v>4</v>
      </c>
      <c r="M127" s="362"/>
      <c r="N127" s="362"/>
      <c r="O127" s="362"/>
      <c r="P127" s="362"/>
    </row>
    <row r="128" spans="1:16" s="202" customFormat="1" x14ac:dyDescent="0.2">
      <c r="A128" s="680" t="s">
        <v>282</v>
      </c>
      <c r="B128" s="680" t="s">
        <v>90</v>
      </c>
      <c r="C128" s="680" t="s">
        <v>91</v>
      </c>
      <c r="D128" s="680" t="s">
        <v>92</v>
      </c>
      <c r="E128" s="680" t="s">
        <v>1026</v>
      </c>
      <c r="F128" s="681">
        <v>42369</v>
      </c>
      <c r="G128" s="682">
        <v>175.76</v>
      </c>
      <c r="H128" s="680"/>
      <c r="I128" s="680" t="s">
        <v>104</v>
      </c>
      <c r="J128" s="1" t="s">
        <v>7292</v>
      </c>
      <c r="K128" s="681">
        <v>42376</v>
      </c>
      <c r="L128" s="680" t="s">
        <v>4</v>
      </c>
      <c r="M128" s="362"/>
      <c r="N128" s="362"/>
      <c r="O128" s="362"/>
      <c r="P128" s="362"/>
    </row>
    <row r="129" spans="1:16" s="362" customFormat="1" x14ac:dyDescent="0.2">
      <c r="A129" s="680" t="s">
        <v>89</v>
      </c>
      <c r="B129" s="680" t="s">
        <v>90</v>
      </c>
      <c r="C129" s="680" t="s">
        <v>91</v>
      </c>
      <c r="D129" s="680" t="s">
        <v>92</v>
      </c>
      <c r="E129" s="680" t="s">
        <v>249</v>
      </c>
      <c r="F129" s="681">
        <v>41934</v>
      </c>
      <c r="G129" s="682">
        <f>7.3*-1</f>
        <v>-7.3</v>
      </c>
      <c r="H129" s="680" t="s">
        <v>250</v>
      </c>
      <c r="I129" s="680" t="s">
        <v>251</v>
      </c>
      <c r="J129" s="428" t="s">
        <v>7293</v>
      </c>
      <c r="K129" s="681">
        <v>41936</v>
      </c>
      <c r="L129" s="680" t="s">
        <v>4</v>
      </c>
    </row>
    <row r="130" spans="1:16" s="362" customFormat="1" x14ac:dyDescent="0.2">
      <c r="A130" s="680" t="s">
        <v>900</v>
      </c>
      <c r="B130" s="680" t="s">
        <v>744</v>
      </c>
      <c r="C130" s="680" t="s">
        <v>745</v>
      </c>
      <c r="D130" s="680" t="s">
        <v>746</v>
      </c>
      <c r="E130" s="680" t="s">
        <v>938</v>
      </c>
      <c r="F130" s="681">
        <v>42418</v>
      </c>
      <c r="G130" s="682">
        <v>36240.6</v>
      </c>
      <c r="H130" s="680" t="s">
        <v>1053</v>
      </c>
      <c r="I130" s="680" t="s">
        <v>569</v>
      </c>
      <c r="J130" s="362" t="s">
        <v>7294</v>
      </c>
      <c r="K130" s="681">
        <v>42418</v>
      </c>
      <c r="L130" s="680" t="s">
        <v>72</v>
      </c>
      <c r="M130" s="681"/>
      <c r="N130" s="680"/>
    </row>
    <row r="131" spans="1:16" s="362" customFormat="1" x14ac:dyDescent="0.2">
      <c r="A131" s="680" t="s">
        <v>900</v>
      </c>
      <c r="B131" s="680" t="s">
        <v>876</v>
      </c>
      <c r="C131" s="680" t="s">
        <v>877</v>
      </c>
      <c r="D131" s="680" t="s">
        <v>878</v>
      </c>
      <c r="E131" s="680" t="s">
        <v>1304</v>
      </c>
      <c r="F131" s="681">
        <v>42447</v>
      </c>
      <c r="G131" s="682">
        <v>605</v>
      </c>
      <c r="H131" s="680" t="s">
        <v>1305</v>
      </c>
      <c r="I131" s="680" t="s">
        <v>569</v>
      </c>
      <c r="J131" s="362" t="s">
        <v>7294</v>
      </c>
      <c r="K131" s="681">
        <v>42450</v>
      </c>
      <c r="L131" s="680" t="s">
        <v>72</v>
      </c>
    </row>
    <row r="132" spans="1:16" s="362" customFormat="1" x14ac:dyDescent="0.2">
      <c r="A132" s="680" t="s">
        <v>89</v>
      </c>
      <c r="B132" s="680" t="s">
        <v>83</v>
      </c>
      <c r="C132" s="680" t="s">
        <v>84</v>
      </c>
      <c r="D132" s="680" t="s">
        <v>85</v>
      </c>
      <c r="E132" s="680" t="s">
        <v>154</v>
      </c>
      <c r="F132" s="681">
        <v>41820</v>
      </c>
      <c r="G132" s="682">
        <v>20.69</v>
      </c>
      <c r="H132" s="680"/>
      <c r="I132" s="680" t="s">
        <v>155</v>
      </c>
      <c r="J132" s="1" t="s">
        <v>7295</v>
      </c>
      <c r="K132" s="681">
        <v>41823</v>
      </c>
      <c r="L132" s="680" t="s">
        <v>72</v>
      </c>
    </row>
    <row r="133" spans="1:16" s="362" customFormat="1" x14ac:dyDescent="0.2">
      <c r="A133" s="702" t="s">
        <v>89</v>
      </c>
      <c r="B133" s="702" t="s">
        <v>109</v>
      </c>
      <c r="C133" s="702" t="s">
        <v>110</v>
      </c>
      <c r="D133" s="702" t="s">
        <v>111</v>
      </c>
      <c r="E133" s="702" t="s">
        <v>585</v>
      </c>
      <c r="F133" s="703">
        <v>41670</v>
      </c>
      <c r="G133" s="704">
        <v>18.149999999999999</v>
      </c>
      <c r="H133" s="702"/>
      <c r="I133" s="702" t="s">
        <v>112</v>
      </c>
      <c r="J133" s="1" t="s">
        <v>7296</v>
      </c>
      <c r="K133" s="703">
        <v>41674</v>
      </c>
      <c r="L133" s="702" t="s">
        <v>72</v>
      </c>
    </row>
    <row r="134" spans="1:16" s="362" customFormat="1" x14ac:dyDescent="0.2">
      <c r="A134" s="702" t="s">
        <v>89</v>
      </c>
      <c r="B134" s="702" t="s">
        <v>109</v>
      </c>
      <c r="C134" s="702" t="s">
        <v>110</v>
      </c>
      <c r="D134" s="702" t="s">
        <v>111</v>
      </c>
      <c r="E134" s="702" t="s">
        <v>586</v>
      </c>
      <c r="F134" s="703">
        <v>41670</v>
      </c>
      <c r="G134" s="704">
        <v>67.66</v>
      </c>
      <c r="H134" s="702"/>
      <c r="I134" s="702" t="s">
        <v>112</v>
      </c>
      <c r="J134" s="1" t="s">
        <v>7296</v>
      </c>
      <c r="K134" s="703">
        <v>41674</v>
      </c>
      <c r="L134" s="702" t="s">
        <v>72</v>
      </c>
    </row>
    <row r="135" spans="1:16" s="362" customFormat="1" x14ac:dyDescent="0.2">
      <c r="A135" s="680" t="s">
        <v>89</v>
      </c>
      <c r="B135" s="680" t="s">
        <v>109</v>
      </c>
      <c r="C135" s="680" t="s">
        <v>110</v>
      </c>
      <c r="D135" s="680" t="s">
        <v>111</v>
      </c>
      <c r="E135" s="680" t="s">
        <v>125</v>
      </c>
      <c r="F135" s="681">
        <v>41698</v>
      </c>
      <c r="G135" s="682">
        <v>18.149999999999999</v>
      </c>
      <c r="H135" s="680"/>
      <c r="I135" s="680" t="s">
        <v>112</v>
      </c>
      <c r="J135" s="1" t="s">
        <v>7296</v>
      </c>
      <c r="K135" s="681">
        <v>41703</v>
      </c>
      <c r="L135" s="680" t="s">
        <v>72</v>
      </c>
      <c r="M135" s="680"/>
      <c r="N135" s="680"/>
      <c r="O135" s="680"/>
      <c r="P135" s="680"/>
    </row>
    <row r="136" spans="1:16" s="362" customFormat="1" x14ac:dyDescent="0.2">
      <c r="A136" s="680" t="s">
        <v>89</v>
      </c>
      <c r="B136" s="680" t="s">
        <v>109</v>
      </c>
      <c r="C136" s="680" t="s">
        <v>110</v>
      </c>
      <c r="D136" s="680" t="s">
        <v>111</v>
      </c>
      <c r="E136" s="680" t="s">
        <v>124</v>
      </c>
      <c r="F136" s="681">
        <v>41698</v>
      </c>
      <c r="G136" s="682">
        <v>67.66</v>
      </c>
      <c r="H136" s="680"/>
      <c r="I136" s="680" t="s">
        <v>112</v>
      </c>
      <c r="J136" s="1" t="s">
        <v>7296</v>
      </c>
      <c r="K136" s="681">
        <v>41703</v>
      </c>
      <c r="L136" s="680" t="s">
        <v>72</v>
      </c>
      <c r="M136" s="680"/>
      <c r="N136" s="680"/>
      <c r="O136" s="680"/>
      <c r="P136" s="680"/>
    </row>
    <row r="137" spans="1:16" s="362" customFormat="1" x14ac:dyDescent="0.2">
      <c r="A137" s="680" t="s">
        <v>89</v>
      </c>
      <c r="B137" s="680" t="s">
        <v>109</v>
      </c>
      <c r="C137" s="680" t="s">
        <v>110</v>
      </c>
      <c r="D137" s="680" t="s">
        <v>111</v>
      </c>
      <c r="E137" s="680" t="s">
        <v>123</v>
      </c>
      <c r="F137" s="681">
        <v>41698</v>
      </c>
      <c r="G137" s="682">
        <v>67.61</v>
      </c>
      <c r="H137" s="680"/>
      <c r="I137" s="680" t="s">
        <v>112</v>
      </c>
      <c r="J137" s="1" t="s">
        <v>7296</v>
      </c>
      <c r="K137" s="681">
        <v>41703</v>
      </c>
      <c r="L137" s="680" t="s">
        <v>72</v>
      </c>
      <c r="M137" s="680"/>
      <c r="N137" s="680"/>
      <c r="O137" s="680"/>
      <c r="P137" s="680"/>
    </row>
    <row r="138" spans="1:16" s="362" customFormat="1" x14ac:dyDescent="0.2">
      <c r="A138" s="680" t="s">
        <v>89</v>
      </c>
      <c r="B138" s="680" t="s">
        <v>119</v>
      </c>
      <c r="C138" s="680" t="s">
        <v>120</v>
      </c>
      <c r="D138" s="680" t="s">
        <v>121</v>
      </c>
      <c r="E138" s="680" t="s">
        <v>122</v>
      </c>
      <c r="F138" s="681">
        <v>41698</v>
      </c>
      <c r="G138" s="682">
        <v>17.440000000000001</v>
      </c>
      <c r="H138" s="680"/>
      <c r="I138" s="680" t="s">
        <v>112</v>
      </c>
      <c r="J138" s="1" t="s">
        <v>7296</v>
      </c>
      <c r="K138" s="681">
        <v>41710</v>
      </c>
      <c r="L138" s="680" t="s">
        <v>72</v>
      </c>
      <c r="M138" s="680"/>
      <c r="N138" s="680"/>
      <c r="O138" s="680"/>
      <c r="P138" s="680"/>
    </row>
    <row r="139" spans="1:16" s="362" customFormat="1" x14ac:dyDescent="0.2">
      <c r="A139" s="680" t="s">
        <v>89</v>
      </c>
      <c r="B139" s="680" t="s">
        <v>105</v>
      </c>
      <c r="C139" s="680" t="s">
        <v>106</v>
      </c>
      <c r="D139" s="680" t="s">
        <v>107</v>
      </c>
      <c r="E139" s="680" t="s">
        <v>114</v>
      </c>
      <c r="F139" s="681">
        <v>41724</v>
      </c>
      <c r="G139" s="682">
        <v>434.39</v>
      </c>
      <c r="H139" s="680"/>
      <c r="I139" s="680" t="s">
        <v>112</v>
      </c>
      <c r="J139" s="1" t="s">
        <v>7296</v>
      </c>
      <c r="K139" s="681">
        <v>41725</v>
      </c>
      <c r="L139" s="680" t="s">
        <v>72</v>
      </c>
      <c r="M139" s="680"/>
      <c r="N139" s="680"/>
      <c r="O139" s="680"/>
      <c r="P139" s="680"/>
    </row>
    <row r="140" spans="1:16" s="362" customFormat="1" x14ac:dyDescent="0.2">
      <c r="A140" s="680" t="s">
        <v>89</v>
      </c>
      <c r="B140" s="680" t="s">
        <v>105</v>
      </c>
      <c r="C140" s="680" t="s">
        <v>106</v>
      </c>
      <c r="D140" s="680" t="s">
        <v>107</v>
      </c>
      <c r="E140" s="680" t="s">
        <v>113</v>
      </c>
      <c r="F140" s="681">
        <v>41702</v>
      </c>
      <c r="G140" s="682">
        <v>494.89</v>
      </c>
      <c r="H140" s="680"/>
      <c r="I140" s="680" t="s">
        <v>112</v>
      </c>
      <c r="J140" s="1" t="s">
        <v>7296</v>
      </c>
      <c r="K140" s="681">
        <v>41703</v>
      </c>
      <c r="L140" s="680" t="s">
        <v>72</v>
      </c>
      <c r="M140" s="680"/>
      <c r="N140" s="680"/>
      <c r="O140" s="680"/>
      <c r="P140" s="680"/>
    </row>
    <row r="141" spans="1:16" s="362" customFormat="1" x14ac:dyDescent="0.2">
      <c r="A141" s="680" t="s">
        <v>89</v>
      </c>
      <c r="B141" s="680" t="s">
        <v>119</v>
      </c>
      <c r="C141" s="680" t="s">
        <v>120</v>
      </c>
      <c r="D141" s="680" t="s">
        <v>121</v>
      </c>
      <c r="E141" s="680" t="s">
        <v>134</v>
      </c>
      <c r="F141" s="681">
        <v>41729</v>
      </c>
      <c r="G141" s="682">
        <v>17.440000000000001</v>
      </c>
      <c r="H141" s="680"/>
      <c r="I141" s="680" t="s">
        <v>112</v>
      </c>
      <c r="J141" s="1" t="s">
        <v>7296</v>
      </c>
      <c r="K141" s="681">
        <v>41736</v>
      </c>
      <c r="L141" s="680" t="s">
        <v>72</v>
      </c>
      <c r="M141" s="680"/>
      <c r="N141" s="680"/>
      <c r="O141" s="680"/>
      <c r="P141" s="680"/>
    </row>
    <row r="142" spans="1:16" s="362" customFormat="1" x14ac:dyDescent="0.2">
      <c r="A142" s="680" t="s">
        <v>89</v>
      </c>
      <c r="B142" s="680" t="s">
        <v>105</v>
      </c>
      <c r="C142" s="680" t="s">
        <v>106</v>
      </c>
      <c r="D142" s="680" t="s">
        <v>107</v>
      </c>
      <c r="E142" s="680" t="s">
        <v>131</v>
      </c>
      <c r="F142" s="681">
        <v>41730</v>
      </c>
      <c r="G142" s="682">
        <f>842.93*-1</f>
        <v>-842.93</v>
      </c>
      <c r="H142" s="680"/>
      <c r="I142" s="680" t="s">
        <v>112</v>
      </c>
      <c r="J142" s="1" t="s">
        <v>7296</v>
      </c>
      <c r="K142" s="681">
        <v>41731</v>
      </c>
      <c r="L142" s="680" t="s">
        <v>72</v>
      </c>
      <c r="M142" s="680"/>
      <c r="N142" s="680"/>
      <c r="O142" s="680"/>
      <c r="P142" s="680"/>
    </row>
    <row r="143" spans="1:16" s="362" customFormat="1" x14ac:dyDescent="0.2">
      <c r="A143" s="680" t="s">
        <v>89</v>
      </c>
      <c r="B143" s="680" t="s">
        <v>105</v>
      </c>
      <c r="C143" s="680" t="s">
        <v>106</v>
      </c>
      <c r="D143" s="680" t="s">
        <v>107</v>
      </c>
      <c r="E143" s="680" t="s">
        <v>130</v>
      </c>
      <c r="F143" s="681">
        <v>41730</v>
      </c>
      <c r="G143" s="682">
        <f>494.89*-1</f>
        <v>-494.89</v>
      </c>
      <c r="H143" s="680"/>
      <c r="I143" s="680" t="s">
        <v>112</v>
      </c>
      <c r="J143" s="1" t="s">
        <v>7296</v>
      </c>
      <c r="K143" s="681">
        <v>41731</v>
      </c>
      <c r="L143" s="680" t="s">
        <v>72</v>
      </c>
      <c r="M143" s="680"/>
      <c r="N143" s="680"/>
      <c r="O143" s="680"/>
      <c r="P143" s="680"/>
    </row>
    <row r="144" spans="1:16" s="362" customFormat="1" x14ac:dyDescent="0.2">
      <c r="A144" s="680" t="s">
        <v>89</v>
      </c>
      <c r="B144" s="680" t="s">
        <v>105</v>
      </c>
      <c r="C144" s="680" t="s">
        <v>106</v>
      </c>
      <c r="D144" s="680" t="s">
        <v>107</v>
      </c>
      <c r="E144" s="680" t="s">
        <v>129</v>
      </c>
      <c r="F144" s="681">
        <v>41730</v>
      </c>
      <c r="G144" s="682">
        <f>434.39*-1</f>
        <v>-434.39</v>
      </c>
      <c r="H144" s="680"/>
      <c r="I144" s="680" t="s">
        <v>112</v>
      </c>
      <c r="J144" s="1" t="s">
        <v>7296</v>
      </c>
      <c r="K144" s="681">
        <v>41731</v>
      </c>
      <c r="L144" s="680" t="s">
        <v>72</v>
      </c>
      <c r="M144" s="680"/>
      <c r="N144" s="680"/>
      <c r="O144" s="680"/>
      <c r="P144" s="680"/>
    </row>
    <row r="145" spans="1:16" s="362" customFormat="1" x14ac:dyDescent="0.2">
      <c r="A145" s="702" t="s">
        <v>89</v>
      </c>
      <c r="B145" s="702" t="s">
        <v>109</v>
      </c>
      <c r="C145" s="702" t="s">
        <v>110</v>
      </c>
      <c r="D145" s="702" t="s">
        <v>111</v>
      </c>
      <c r="E145" s="702" t="s">
        <v>235</v>
      </c>
      <c r="F145" s="703">
        <v>41790</v>
      </c>
      <c r="G145" s="511">
        <v>18.149999999999999</v>
      </c>
      <c r="H145" s="702"/>
      <c r="I145" s="702" t="s">
        <v>112</v>
      </c>
      <c r="J145" s="1" t="s">
        <v>7296</v>
      </c>
      <c r="K145" s="703">
        <v>41793</v>
      </c>
      <c r="L145" s="702" t="s">
        <v>72</v>
      </c>
      <c r="M145" s="680"/>
      <c r="N145" s="680"/>
      <c r="O145" s="680"/>
      <c r="P145" s="680"/>
    </row>
    <row r="146" spans="1:16" s="362" customFormat="1" x14ac:dyDescent="0.2">
      <c r="A146" s="702" t="s">
        <v>89</v>
      </c>
      <c r="B146" s="702" t="s">
        <v>105</v>
      </c>
      <c r="C146" s="702" t="s">
        <v>106</v>
      </c>
      <c r="D146" s="702" t="s">
        <v>107</v>
      </c>
      <c r="E146" s="702" t="s">
        <v>234</v>
      </c>
      <c r="F146" s="703">
        <v>41816</v>
      </c>
      <c r="G146" s="511">
        <v>117.25</v>
      </c>
      <c r="H146" s="702"/>
      <c r="I146" s="702" t="s">
        <v>112</v>
      </c>
      <c r="J146" s="1" t="s">
        <v>7296</v>
      </c>
      <c r="K146" s="703">
        <v>41817</v>
      </c>
      <c r="L146" s="702" t="s">
        <v>72</v>
      </c>
      <c r="M146" s="680"/>
      <c r="N146" s="680"/>
      <c r="O146" s="680"/>
      <c r="P146" s="680"/>
    </row>
    <row r="147" spans="1:16" s="362" customFormat="1" x14ac:dyDescent="0.2">
      <c r="A147" s="680" t="s">
        <v>282</v>
      </c>
      <c r="B147" s="680" t="s">
        <v>471</v>
      </c>
      <c r="C147" s="680" t="s">
        <v>472</v>
      </c>
      <c r="D147" s="680" t="s">
        <v>473</v>
      </c>
      <c r="E147" s="680" t="s">
        <v>474</v>
      </c>
      <c r="F147" s="681">
        <v>42093</v>
      </c>
      <c r="G147" s="682">
        <v>39.93</v>
      </c>
      <c r="H147" s="680"/>
      <c r="I147" s="680" t="s">
        <v>112</v>
      </c>
      <c r="J147" s="1" t="s">
        <v>7296</v>
      </c>
      <c r="K147" s="681">
        <v>42111</v>
      </c>
      <c r="L147" s="680" t="s">
        <v>72</v>
      </c>
    </row>
    <row r="148" spans="1:16" s="362" customFormat="1" x14ac:dyDescent="0.2">
      <c r="A148" s="680" t="s">
        <v>282</v>
      </c>
      <c r="B148" s="680" t="s">
        <v>632</v>
      </c>
      <c r="C148" s="680" t="s">
        <v>633</v>
      </c>
      <c r="D148" s="680" t="s">
        <v>634</v>
      </c>
      <c r="E148" s="680" t="s">
        <v>635</v>
      </c>
      <c r="F148" s="681">
        <v>42212</v>
      </c>
      <c r="G148" s="682">
        <v>80</v>
      </c>
      <c r="H148" s="680"/>
      <c r="I148" s="680" t="s">
        <v>112</v>
      </c>
      <c r="J148" s="1" t="s">
        <v>7296</v>
      </c>
      <c r="K148" s="681">
        <v>42249</v>
      </c>
      <c r="L148" s="680" t="s">
        <v>72</v>
      </c>
    </row>
    <row r="149" spans="1:16" s="362" customFormat="1" x14ac:dyDescent="0.2">
      <c r="A149" s="680" t="s">
        <v>900</v>
      </c>
      <c r="B149" s="680" t="s">
        <v>941</v>
      </c>
      <c r="C149" s="680" t="s">
        <v>942</v>
      </c>
      <c r="D149" s="680"/>
      <c r="E149" s="680" t="s">
        <v>943</v>
      </c>
      <c r="F149" s="681">
        <v>42374</v>
      </c>
      <c r="G149" s="682">
        <v>38.380000000000003</v>
      </c>
      <c r="H149" s="680"/>
      <c r="I149" s="680" t="s">
        <v>112</v>
      </c>
      <c r="J149" s="1" t="s">
        <v>7296</v>
      </c>
      <c r="K149" s="681">
        <v>42387</v>
      </c>
      <c r="L149" s="680" t="s">
        <v>72</v>
      </c>
      <c r="M149" s="681"/>
      <c r="N149" s="680"/>
    </row>
    <row r="150" spans="1:16" s="362" customFormat="1" x14ac:dyDescent="0.2">
      <c r="A150" s="680" t="s">
        <v>282</v>
      </c>
      <c r="B150" s="680" t="s">
        <v>1003</v>
      </c>
      <c r="C150" s="680" t="s">
        <v>1004</v>
      </c>
      <c r="D150" s="680"/>
      <c r="E150" s="680" t="s">
        <v>1005</v>
      </c>
      <c r="F150" s="681">
        <v>42296</v>
      </c>
      <c r="G150" s="682">
        <v>609.29</v>
      </c>
      <c r="H150" s="680"/>
      <c r="I150" s="680" t="s">
        <v>112</v>
      </c>
      <c r="J150" s="1" t="s">
        <v>7296</v>
      </c>
      <c r="K150" s="681">
        <v>42389</v>
      </c>
      <c r="L150" s="680" t="s">
        <v>72</v>
      </c>
      <c r="M150" s="681"/>
      <c r="N150" s="680"/>
    </row>
    <row r="151" spans="1:16" s="362" customFormat="1" x14ac:dyDescent="0.2">
      <c r="A151" s="680" t="s">
        <v>89</v>
      </c>
      <c r="B151" s="680" t="s">
        <v>390</v>
      </c>
      <c r="C151" s="680" t="s">
        <v>391</v>
      </c>
      <c r="D151" s="680" t="s">
        <v>392</v>
      </c>
      <c r="E151" s="680" t="s">
        <v>393</v>
      </c>
      <c r="F151" s="681">
        <v>41995</v>
      </c>
      <c r="G151" s="682">
        <v>1639.23</v>
      </c>
      <c r="H151" s="680"/>
      <c r="I151" s="680" t="s">
        <v>132</v>
      </c>
      <c r="J151" s="428" t="s">
        <v>7297</v>
      </c>
      <c r="K151" s="681">
        <v>42017</v>
      </c>
      <c r="L151" s="680" t="s">
        <v>72</v>
      </c>
    </row>
    <row r="152" spans="1:16" s="362" customFormat="1" x14ac:dyDescent="0.2">
      <c r="A152" s="680" t="s">
        <v>282</v>
      </c>
      <c r="B152" s="680" t="s">
        <v>90</v>
      </c>
      <c r="C152" s="680" t="s">
        <v>91</v>
      </c>
      <c r="D152" s="680" t="s">
        <v>92</v>
      </c>
      <c r="E152" s="680" t="s">
        <v>487</v>
      </c>
      <c r="F152" s="681">
        <v>42124</v>
      </c>
      <c r="G152" s="675">
        <v>129.19</v>
      </c>
      <c r="H152" s="680" t="s">
        <v>3359</v>
      </c>
      <c r="I152" s="680" t="s">
        <v>132</v>
      </c>
      <c r="J152" s="428" t="s">
        <v>7297</v>
      </c>
      <c r="K152" s="681">
        <v>42128</v>
      </c>
      <c r="L152" s="680" t="s">
        <v>4</v>
      </c>
      <c r="M152" s="202"/>
      <c r="N152" s="202"/>
      <c r="O152" s="202"/>
      <c r="P152" s="202"/>
    </row>
    <row r="153" spans="1:16" s="362" customFormat="1" x14ac:dyDescent="0.2">
      <c r="A153" s="702" t="s">
        <v>282</v>
      </c>
      <c r="B153" s="702" t="s">
        <v>201</v>
      </c>
      <c r="C153" s="702" t="s">
        <v>202</v>
      </c>
      <c r="D153" s="702" t="s">
        <v>203</v>
      </c>
      <c r="E153" s="702" t="s">
        <v>609</v>
      </c>
      <c r="F153" s="703">
        <v>42185</v>
      </c>
      <c r="G153" s="511">
        <v>53.06</v>
      </c>
      <c r="H153" s="702"/>
      <c r="I153" s="702" t="s">
        <v>132</v>
      </c>
      <c r="J153" s="428" t="s">
        <v>7297</v>
      </c>
      <c r="K153" s="703">
        <v>42187</v>
      </c>
      <c r="L153" s="702" t="s">
        <v>72</v>
      </c>
    </row>
    <row r="154" spans="1:16" s="362" customFormat="1" x14ac:dyDescent="0.2">
      <c r="A154" s="702" t="s">
        <v>282</v>
      </c>
      <c r="B154" s="702" t="s">
        <v>201</v>
      </c>
      <c r="C154" s="702" t="s">
        <v>202</v>
      </c>
      <c r="D154" s="702" t="s">
        <v>203</v>
      </c>
      <c r="E154" s="702" t="s">
        <v>610</v>
      </c>
      <c r="F154" s="703">
        <v>42185</v>
      </c>
      <c r="G154" s="511">
        <v>88.03</v>
      </c>
      <c r="H154" s="702"/>
      <c r="I154" s="702" t="s">
        <v>132</v>
      </c>
      <c r="J154" s="428" t="s">
        <v>7297</v>
      </c>
      <c r="K154" s="703">
        <v>42187</v>
      </c>
      <c r="L154" s="702" t="s">
        <v>72</v>
      </c>
    </row>
    <row r="155" spans="1:16" s="362" customFormat="1" x14ac:dyDescent="0.2">
      <c r="A155" s="680" t="s">
        <v>282</v>
      </c>
      <c r="B155" s="680" t="s">
        <v>201</v>
      </c>
      <c r="C155" s="680" t="s">
        <v>202</v>
      </c>
      <c r="D155" s="680" t="s">
        <v>203</v>
      </c>
      <c r="E155" s="680" t="s">
        <v>672</v>
      </c>
      <c r="F155" s="681">
        <v>42277</v>
      </c>
      <c r="G155" s="682">
        <v>11.4</v>
      </c>
      <c r="H155" s="680"/>
      <c r="I155" s="680" t="s">
        <v>132</v>
      </c>
      <c r="J155" s="428" t="s">
        <v>7297</v>
      </c>
      <c r="K155" s="681">
        <v>42279</v>
      </c>
      <c r="L155" s="680" t="s">
        <v>72</v>
      </c>
    </row>
    <row r="156" spans="1:16" s="362" customFormat="1" x14ac:dyDescent="0.2">
      <c r="A156" s="680" t="s">
        <v>282</v>
      </c>
      <c r="B156" s="680" t="s">
        <v>201</v>
      </c>
      <c r="C156" s="680" t="s">
        <v>202</v>
      </c>
      <c r="D156" s="680" t="s">
        <v>203</v>
      </c>
      <c r="E156" s="680" t="s">
        <v>673</v>
      </c>
      <c r="F156" s="681">
        <v>42277</v>
      </c>
      <c r="G156" s="682">
        <v>23.81</v>
      </c>
      <c r="H156" s="680"/>
      <c r="I156" s="680" t="s">
        <v>132</v>
      </c>
      <c r="J156" s="428" t="s">
        <v>7297</v>
      </c>
      <c r="K156" s="681">
        <v>42279</v>
      </c>
      <c r="L156" s="680" t="s">
        <v>72</v>
      </c>
    </row>
    <row r="157" spans="1:16" s="362" customFormat="1" x14ac:dyDescent="0.2">
      <c r="A157" s="680" t="s">
        <v>282</v>
      </c>
      <c r="B157" s="680" t="s">
        <v>173</v>
      </c>
      <c r="C157" s="680" t="s">
        <v>812</v>
      </c>
      <c r="D157" s="680"/>
      <c r="E157" s="680" t="s">
        <v>774</v>
      </c>
      <c r="F157" s="681">
        <v>42250</v>
      </c>
      <c r="G157" s="682">
        <v>313.95999999999998</v>
      </c>
      <c r="H157" s="680"/>
      <c r="I157" s="680" t="s">
        <v>132</v>
      </c>
      <c r="J157" s="428" t="s">
        <v>7297</v>
      </c>
      <c r="K157" s="681">
        <v>42338</v>
      </c>
      <c r="L157" s="680" t="s">
        <v>72</v>
      </c>
    </row>
    <row r="158" spans="1:16" s="362" customFormat="1" x14ac:dyDescent="0.2">
      <c r="A158" s="680" t="s">
        <v>282</v>
      </c>
      <c r="B158" s="680" t="s">
        <v>201</v>
      </c>
      <c r="C158" s="680" t="s">
        <v>202</v>
      </c>
      <c r="D158" s="680" t="s">
        <v>203</v>
      </c>
      <c r="E158" s="680" t="s">
        <v>750</v>
      </c>
      <c r="F158" s="681">
        <v>42308</v>
      </c>
      <c r="G158" s="675">
        <f>598.95*-1</f>
        <v>-598.95000000000005</v>
      </c>
      <c r="H158" s="680"/>
      <c r="I158" s="680" t="s">
        <v>132</v>
      </c>
      <c r="J158" s="428" t="s">
        <v>7297</v>
      </c>
      <c r="K158" s="681">
        <v>42311</v>
      </c>
      <c r="L158" s="680" t="s">
        <v>4</v>
      </c>
    </row>
    <row r="159" spans="1:16" s="362" customFormat="1" x14ac:dyDescent="0.2">
      <c r="A159" s="680" t="s">
        <v>282</v>
      </c>
      <c r="B159" s="680" t="s">
        <v>94</v>
      </c>
      <c r="C159" s="680" t="s">
        <v>95</v>
      </c>
      <c r="D159" s="680" t="s">
        <v>96</v>
      </c>
      <c r="E159" s="680" t="s">
        <v>852</v>
      </c>
      <c r="F159" s="681">
        <v>42338</v>
      </c>
      <c r="G159" s="682">
        <v>792.55</v>
      </c>
      <c r="H159" s="680" t="s">
        <v>783</v>
      </c>
      <c r="I159" s="680" t="s">
        <v>132</v>
      </c>
      <c r="J159" s="428" t="s">
        <v>7297</v>
      </c>
      <c r="K159" s="681">
        <v>42347</v>
      </c>
      <c r="L159" s="680">
        <v>0</v>
      </c>
      <c r="M159" s="681"/>
      <c r="N159" s="680"/>
    </row>
    <row r="160" spans="1:16" s="362" customFormat="1" x14ac:dyDescent="0.2">
      <c r="A160" s="680" t="s">
        <v>900</v>
      </c>
      <c r="B160" s="680" t="s">
        <v>94</v>
      </c>
      <c r="C160" s="680" t="s">
        <v>95</v>
      </c>
      <c r="D160" s="680" t="s">
        <v>96</v>
      </c>
      <c r="E160" s="680" t="s">
        <v>1349</v>
      </c>
      <c r="F160" s="681">
        <v>42404</v>
      </c>
      <c r="G160" s="682">
        <v>81.31</v>
      </c>
      <c r="H160" s="680" t="s">
        <v>1350</v>
      </c>
      <c r="I160" s="680" t="s">
        <v>132</v>
      </c>
      <c r="J160" s="428" t="s">
        <v>7297</v>
      </c>
      <c r="K160" s="681">
        <v>42411</v>
      </c>
      <c r="L160" s="680" t="s">
        <v>4</v>
      </c>
    </row>
    <row r="161" spans="1:14" s="362" customFormat="1" x14ac:dyDescent="0.2">
      <c r="A161" s="680" t="s">
        <v>900</v>
      </c>
      <c r="B161" s="680" t="s">
        <v>1362</v>
      </c>
      <c r="C161" s="680" t="s">
        <v>1363</v>
      </c>
      <c r="D161" s="680" t="s">
        <v>1364</v>
      </c>
      <c r="E161" s="680" t="s">
        <v>1365</v>
      </c>
      <c r="F161" s="681">
        <v>42400</v>
      </c>
      <c r="G161" s="682">
        <v>165</v>
      </c>
      <c r="H161" s="680" t="s">
        <v>1366</v>
      </c>
      <c r="I161" s="680" t="s">
        <v>132</v>
      </c>
      <c r="J161" s="428" t="s">
        <v>7297</v>
      </c>
      <c r="K161" s="681">
        <v>42431</v>
      </c>
      <c r="L161" s="680" t="s">
        <v>4</v>
      </c>
    </row>
    <row r="162" spans="1:14" s="362" customFormat="1" x14ac:dyDescent="0.2">
      <c r="A162" s="680" t="s">
        <v>900</v>
      </c>
      <c r="B162" s="680" t="s">
        <v>914</v>
      </c>
      <c r="C162" s="680" t="s">
        <v>915</v>
      </c>
      <c r="D162" s="680" t="s">
        <v>916</v>
      </c>
      <c r="E162" s="680" t="s">
        <v>917</v>
      </c>
      <c r="F162" s="681">
        <v>42376</v>
      </c>
      <c r="G162" s="682">
        <v>6555.15</v>
      </c>
      <c r="H162" s="680" t="s">
        <v>918</v>
      </c>
      <c r="I162" s="680" t="s">
        <v>261</v>
      </c>
      <c r="J162" s="428" t="s">
        <v>7298</v>
      </c>
      <c r="K162" s="681">
        <v>42381</v>
      </c>
      <c r="L162" s="680" t="s">
        <v>72</v>
      </c>
      <c r="M162" s="681"/>
      <c r="N162" s="680"/>
    </row>
    <row r="163" spans="1:14" s="362" customFormat="1" x14ac:dyDescent="0.2">
      <c r="A163" s="680" t="s">
        <v>900</v>
      </c>
      <c r="B163" s="680" t="s">
        <v>1152</v>
      </c>
      <c r="C163" s="680" t="s">
        <v>1153</v>
      </c>
      <c r="D163" s="680" t="s">
        <v>1154</v>
      </c>
      <c r="E163" s="680" t="s">
        <v>1155</v>
      </c>
      <c r="F163" s="681">
        <v>42439</v>
      </c>
      <c r="G163" s="682">
        <v>3189.86</v>
      </c>
      <c r="H163" s="680"/>
      <c r="I163" s="680" t="s">
        <v>261</v>
      </c>
      <c r="J163" s="428" t="s">
        <v>7298</v>
      </c>
      <c r="K163" s="681">
        <v>42439</v>
      </c>
      <c r="L163" s="680" t="s">
        <v>72</v>
      </c>
    </row>
    <row r="164" spans="1:14" s="362" customFormat="1" x14ac:dyDescent="0.2">
      <c r="A164" s="680" t="s">
        <v>900</v>
      </c>
      <c r="B164" s="680" t="s">
        <v>1152</v>
      </c>
      <c r="C164" s="680" t="s">
        <v>1153</v>
      </c>
      <c r="D164" s="680" t="s">
        <v>1154</v>
      </c>
      <c r="E164" s="680" t="s">
        <v>1156</v>
      </c>
      <c r="F164" s="681">
        <v>42382</v>
      </c>
      <c r="G164" s="682">
        <v>155.63</v>
      </c>
      <c r="H164" s="680"/>
      <c r="I164" s="680" t="s">
        <v>261</v>
      </c>
      <c r="J164" s="428" t="s">
        <v>7298</v>
      </c>
      <c r="K164" s="681">
        <v>42438</v>
      </c>
      <c r="L164" s="680" t="s">
        <v>72</v>
      </c>
    </row>
    <row r="165" spans="1:14" s="362" customFormat="1" x14ac:dyDescent="0.2">
      <c r="A165" s="680" t="s">
        <v>900</v>
      </c>
      <c r="B165" s="680" t="s">
        <v>914</v>
      </c>
      <c r="C165" s="680" t="s">
        <v>915</v>
      </c>
      <c r="D165" s="680" t="s">
        <v>916</v>
      </c>
      <c r="E165" s="680" t="s">
        <v>1157</v>
      </c>
      <c r="F165" s="681">
        <v>42452</v>
      </c>
      <c r="G165" s="682">
        <v>5292.54</v>
      </c>
      <c r="H165" s="680" t="s">
        <v>918</v>
      </c>
      <c r="I165" s="680" t="s">
        <v>261</v>
      </c>
      <c r="J165" s="428" t="s">
        <v>7298</v>
      </c>
      <c r="K165" s="681">
        <v>42458</v>
      </c>
      <c r="L165" s="680" t="s">
        <v>72</v>
      </c>
    </row>
    <row r="166" spans="1:14" s="362" customFormat="1" x14ac:dyDescent="0.2">
      <c r="A166" s="680" t="s">
        <v>900</v>
      </c>
      <c r="B166" s="680" t="s">
        <v>914</v>
      </c>
      <c r="C166" s="680" t="s">
        <v>915</v>
      </c>
      <c r="D166" s="680" t="s">
        <v>916</v>
      </c>
      <c r="E166" s="680" t="s">
        <v>1158</v>
      </c>
      <c r="F166" s="681">
        <v>42424</v>
      </c>
      <c r="G166" s="682">
        <v>2646.27</v>
      </c>
      <c r="H166" s="680" t="s">
        <v>918</v>
      </c>
      <c r="I166" s="680" t="s">
        <v>261</v>
      </c>
      <c r="J166" s="428" t="s">
        <v>7298</v>
      </c>
      <c r="K166" s="681">
        <v>42430</v>
      </c>
      <c r="L166" s="680" t="s">
        <v>72</v>
      </c>
    </row>
    <row r="167" spans="1:14" s="362" customFormat="1" x14ac:dyDescent="0.2">
      <c r="A167" s="680" t="s">
        <v>900</v>
      </c>
      <c r="B167" s="680" t="s">
        <v>1190</v>
      </c>
      <c r="C167" s="680" t="s">
        <v>1191</v>
      </c>
      <c r="D167" s="680" t="s">
        <v>1192</v>
      </c>
      <c r="E167" s="680" t="s">
        <v>1193</v>
      </c>
      <c r="F167" s="681">
        <v>42424</v>
      </c>
      <c r="G167" s="682">
        <v>420.89</v>
      </c>
      <c r="H167" s="680"/>
      <c r="I167" s="680" t="s">
        <v>261</v>
      </c>
      <c r="J167" s="428" t="s">
        <v>7298</v>
      </c>
      <c r="K167" s="681">
        <v>42433</v>
      </c>
      <c r="L167" s="680" t="s">
        <v>72</v>
      </c>
    </row>
    <row r="168" spans="1:14" s="362" customFormat="1" x14ac:dyDescent="0.2">
      <c r="A168" s="680" t="s">
        <v>282</v>
      </c>
      <c r="B168" s="680" t="s">
        <v>1152</v>
      </c>
      <c r="C168" s="680" t="s">
        <v>1153</v>
      </c>
      <c r="D168" s="680" t="s">
        <v>1154</v>
      </c>
      <c r="E168" s="680" t="s">
        <v>1200</v>
      </c>
      <c r="F168" s="681">
        <v>42324</v>
      </c>
      <c r="G168" s="682">
        <v>1815</v>
      </c>
      <c r="H168" s="680"/>
      <c r="I168" s="680" t="s">
        <v>261</v>
      </c>
      <c r="J168" s="428" t="s">
        <v>7298</v>
      </c>
      <c r="K168" s="681">
        <v>42438</v>
      </c>
      <c r="L168" s="680" t="s">
        <v>72</v>
      </c>
    </row>
    <row r="169" spans="1:14" s="362" customFormat="1" x14ac:dyDescent="0.2">
      <c r="A169" s="680" t="s">
        <v>900</v>
      </c>
      <c r="B169" s="680" t="s">
        <v>901</v>
      </c>
      <c r="C169" s="680" t="s">
        <v>902</v>
      </c>
      <c r="D169" s="680" t="s">
        <v>903</v>
      </c>
      <c r="E169" s="680" t="s">
        <v>1172</v>
      </c>
      <c r="F169" s="681">
        <v>42459</v>
      </c>
      <c r="G169" s="682">
        <v>52.93</v>
      </c>
      <c r="H169" s="680"/>
      <c r="I169" s="680" t="s">
        <v>562</v>
      </c>
      <c r="J169" s="428" t="s">
        <v>7311</v>
      </c>
      <c r="K169" s="681">
        <v>42459</v>
      </c>
      <c r="L169" s="680" t="s">
        <v>72</v>
      </c>
    </row>
    <row r="170" spans="1:14" s="362" customFormat="1" x14ac:dyDescent="0.2">
      <c r="A170" s="680" t="s">
        <v>900</v>
      </c>
      <c r="B170" s="680" t="s">
        <v>901</v>
      </c>
      <c r="C170" s="680" t="s">
        <v>902</v>
      </c>
      <c r="D170" s="680" t="s">
        <v>903</v>
      </c>
      <c r="E170" s="680" t="s">
        <v>1173</v>
      </c>
      <c r="F170" s="681">
        <v>42459</v>
      </c>
      <c r="G170" s="682">
        <v>866.84</v>
      </c>
      <c r="H170" s="680"/>
      <c r="I170" s="680" t="s">
        <v>562</v>
      </c>
      <c r="J170" s="428" t="s">
        <v>7311</v>
      </c>
      <c r="K170" s="681">
        <v>42459</v>
      </c>
      <c r="L170" s="680" t="s">
        <v>72</v>
      </c>
    </row>
    <row r="171" spans="1:14" s="362" customFormat="1" x14ac:dyDescent="0.2">
      <c r="A171" s="680" t="s">
        <v>900</v>
      </c>
      <c r="B171" s="680" t="s">
        <v>901</v>
      </c>
      <c r="C171" s="680" t="s">
        <v>902</v>
      </c>
      <c r="D171" s="680" t="s">
        <v>903</v>
      </c>
      <c r="E171" s="680" t="s">
        <v>1174</v>
      </c>
      <c r="F171" s="681">
        <v>42459</v>
      </c>
      <c r="G171" s="682">
        <v>1769.81</v>
      </c>
      <c r="H171" s="680"/>
      <c r="I171" s="680" t="s">
        <v>562</v>
      </c>
      <c r="J171" s="428" t="s">
        <v>7311</v>
      </c>
      <c r="K171" s="681">
        <v>42459</v>
      </c>
      <c r="L171" s="680" t="s">
        <v>72</v>
      </c>
    </row>
    <row r="172" spans="1:14" s="362" customFormat="1" x14ac:dyDescent="0.2">
      <c r="A172" s="680" t="s">
        <v>900</v>
      </c>
      <c r="B172" s="680" t="s">
        <v>901</v>
      </c>
      <c r="C172" s="680" t="s">
        <v>902</v>
      </c>
      <c r="D172" s="680" t="s">
        <v>903</v>
      </c>
      <c r="E172" s="680" t="s">
        <v>1175</v>
      </c>
      <c r="F172" s="681">
        <v>42458</v>
      </c>
      <c r="G172" s="682">
        <v>308.73</v>
      </c>
      <c r="H172" s="680"/>
      <c r="I172" s="680" t="s">
        <v>562</v>
      </c>
      <c r="J172" s="428" t="s">
        <v>7311</v>
      </c>
      <c r="K172" s="681">
        <v>42458</v>
      </c>
      <c r="L172" s="680" t="s">
        <v>72</v>
      </c>
    </row>
    <row r="173" spans="1:14" s="362" customFormat="1" x14ac:dyDescent="0.2">
      <c r="A173" s="680" t="s">
        <v>900</v>
      </c>
      <c r="B173" s="680" t="s">
        <v>901</v>
      </c>
      <c r="C173" s="680" t="s">
        <v>902</v>
      </c>
      <c r="D173" s="680" t="s">
        <v>903</v>
      </c>
      <c r="E173" s="680" t="s">
        <v>1176</v>
      </c>
      <c r="F173" s="681">
        <v>42458</v>
      </c>
      <c r="G173" s="682">
        <v>1646.57</v>
      </c>
      <c r="H173" s="680"/>
      <c r="I173" s="680" t="s">
        <v>562</v>
      </c>
      <c r="J173" s="428" t="s">
        <v>7311</v>
      </c>
      <c r="K173" s="681">
        <v>42458</v>
      </c>
      <c r="L173" s="680" t="s">
        <v>72</v>
      </c>
    </row>
    <row r="174" spans="1:14" s="362" customFormat="1" x14ac:dyDescent="0.2">
      <c r="A174" s="680" t="s">
        <v>900</v>
      </c>
      <c r="B174" s="680" t="s">
        <v>901</v>
      </c>
      <c r="C174" s="680" t="s">
        <v>902</v>
      </c>
      <c r="D174" s="680" t="s">
        <v>903</v>
      </c>
      <c r="E174" s="680" t="s">
        <v>1177</v>
      </c>
      <c r="F174" s="681">
        <v>42458</v>
      </c>
      <c r="G174" s="682">
        <v>1548.27</v>
      </c>
      <c r="H174" s="680"/>
      <c r="I174" s="680" t="s">
        <v>562</v>
      </c>
      <c r="J174" s="428" t="s">
        <v>7311</v>
      </c>
      <c r="K174" s="681">
        <v>42458</v>
      </c>
      <c r="L174" s="680" t="s">
        <v>72</v>
      </c>
    </row>
    <row r="175" spans="1:14" s="362" customFormat="1" x14ac:dyDescent="0.2">
      <c r="A175" s="680" t="s">
        <v>900</v>
      </c>
      <c r="B175" s="680" t="s">
        <v>901</v>
      </c>
      <c r="C175" s="680" t="s">
        <v>902</v>
      </c>
      <c r="D175" s="680" t="s">
        <v>903</v>
      </c>
      <c r="E175" s="680" t="s">
        <v>1178</v>
      </c>
      <c r="F175" s="681">
        <v>42458</v>
      </c>
      <c r="G175" s="682">
        <v>3848.85</v>
      </c>
      <c r="H175" s="680"/>
      <c r="I175" s="680" t="s">
        <v>562</v>
      </c>
      <c r="J175" s="428" t="s">
        <v>7311</v>
      </c>
      <c r="K175" s="681">
        <v>42458</v>
      </c>
      <c r="L175" s="680" t="s">
        <v>72</v>
      </c>
    </row>
    <row r="176" spans="1:14" s="362" customFormat="1" x14ac:dyDescent="0.2">
      <c r="A176" s="680" t="s">
        <v>900</v>
      </c>
      <c r="B176" s="680" t="s">
        <v>901</v>
      </c>
      <c r="C176" s="680" t="s">
        <v>902</v>
      </c>
      <c r="D176" s="680" t="s">
        <v>903</v>
      </c>
      <c r="E176" s="680" t="s">
        <v>1179</v>
      </c>
      <c r="F176" s="681">
        <v>42452</v>
      </c>
      <c r="G176" s="682">
        <v>57.79</v>
      </c>
      <c r="H176" s="680"/>
      <c r="I176" s="680" t="s">
        <v>562</v>
      </c>
      <c r="J176" s="428" t="s">
        <v>7311</v>
      </c>
      <c r="K176" s="681">
        <v>42452</v>
      </c>
      <c r="L176" s="680" t="s">
        <v>72</v>
      </c>
    </row>
    <row r="177" spans="1:16" s="362" customFormat="1" x14ac:dyDescent="0.2">
      <c r="A177" s="680" t="s">
        <v>900</v>
      </c>
      <c r="B177" s="680" t="s">
        <v>901</v>
      </c>
      <c r="C177" s="680" t="s">
        <v>902</v>
      </c>
      <c r="D177" s="680" t="s">
        <v>903</v>
      </c>
      <c r="E177" s="680" t="s">
        <v>1180</v>
      </c>
      <c r="F177" s="681">
        <v>42447</v>
      </c>
      <c r="G177" s="682">
        <v>41.16</v>
      </c>
      <c r="H177" s="680"/>
      <c r="I177" s="680" t="s">
        <v>562</v>
      </c>
      <c r="J177" s="428" t="s">
        <v>7311</v>
      </c>
      <c r="K177" s="681">
        <v>42447</v>
      </c>
      <c r="L177" s="680" t="s">
        <v>72</v>
      </c>
    </row>
    <row r="178" spans="1:16" s="362" customFormat="1" x14ac:dyDescent="0.2">
      <c r="A178" s="680" t="s">
        <v>900</v>
      </c>
      <c r="B178" s="680" t="s">
        <v>901</v>
      </c>
      <c r="C178" s="680" t="s">
        <v>902</v>
      </c>
      <c r="D178" s="680" t="s">
        <v>903</v>
      </c>
      <c r="E178" s="680" t="s">
        <v>1181</v>
      </c>
      <c r="F178" s="681">
        <v>42444</v>
      </c>
      <c r="G178" s="682">
        <v>967.36</v>
      </c>
      <c r="H178" s="680"/>
      <c r="I178" s="680" t="s">
        <v>562</v>
      </c>
      <c r="J178" s="428" t="s">
        <v>7311</v>
      </c>
      <c r="K178" s="681">
        <v>42444</v>
      </c>
      <c r="L178" s="680" t="s">
        <v>72</v>
      </c>
    </row>
    <row r="179" spans="1:16" s="362" customFormat="1" x14ac:dyDescent="0.2">
      <c r="A179" s="680" t="s">
        <v>900</v>
      </c>
      <c r="B179" s="680" t="s">
        <v>901</v>
      </c>
      <c r="C179" s="680" t="s">
        <v>902</v>
      </c>
      <c r="D179" s="680" t="s">
        <v>903</v>
      </c>
      <c r="E179" s="680" t="s">
        <v>1182</v>
      </c>
      <c r="F179" s="681">
        <v>42437</v>
      </c>
      <c r="G179" s="682">
        <v>205.82</v>
      </c>
      <c r="H179" s="680"/>
      <c r="I179" s="680" t="s">
        <v>562</v>
      </c>
      <c r="J179" s="428" t="s">
        <v>7311</v>
      </c>
      <c r="K179" s="681">
        <v>42437</v>
      </c>
      <c r="L179" s="680" t="s">
        <v>72</v>
      </c>
    </row>
    <row r="180" spans="1:16" s="362" customFormat="1" x14ac:dyDescent="0.2">
      <c r="A180" s="680" t="s">
        <v>900</v>
      </c>
      <c r="B180" s="680" t="s">
        <v>901</v>
      </c>
      <c r="C180" s="680" t="s">
        <v>902</v>
      </c>
      <c r="D180" s="680" t="s">
        <v>903</v>
      </c>
      <c r="E180" s="680" t="s">
        <v>1183</v>
      </c>
      <c r="F180" s="681">
        <v>42437</v>
      </c>
      <c r="G180" s="682">
        <v>718.23</v>
      </c>
      <c r="H180" s="680"/>
      <c r="I180" s="680" t="s">
        <v>562</v>
      </c>
      <c r="J180" s="428" t="s">
        <v>7311</v>
      </c>
      <c r="K180" s="681">
        <v>42437</v>
      </c>
      <c r="L180" s="680" t="s">
        <v>72</v>
      </c>
    </row>
    <row r="181" spans="1:16" s="362" customFormat="1" x14ac:dyDescent="0.2">
      <c r="A181" s="680" t="s">
        <v>900</v>
      </c>
      <c r="B181" s="680" t="s">
        <v>901</v>
      </c>
      <c r="C181" s="680" t="s">
        <v>902</v>
      </c>
      <c r="D181" s="680" t="s">
        <v>903</v>
      </c>
      <c r="E181" s="680" t="s">
        <v>1184</v>
      </c>
      <c r="F181" s="681">
        <v>42430</v>
      </c>
      <c r="G181" s="682">
        <v>2255.4299999999998</v>
      </c>
      <c r="H181" s="680"/>
      <c r="I181" s="680" t="s">
        <v>562</v>
      </c>
      <c r="J181" s="428" t="s">
        <v>7311</v>
      </c>
      <c r="K181" s="681">
        <v>42430</v>
      </c>
      <c r="L181" s="680" t="s">
        <v>72</v>
      </c>
    </row>
    <row r="182" spans="1:16" s="362" customFormat="1" x14ac:dyDescent="0.2">
      <c r="A182" s="680" t="s">
        <v>89</v>
      </c>
      <c r="B182" s="680" t="s">
        <v>330</v>
      </c>
      <c r="C182" s="680" t="s">
        <v>331</v>
      </c>
      <c r="D182" s="680" t="s">
        <v>332</v>
      </c>
      <c r="E182" s="680" t="s">
        <v>881</v>
      </c>
      <c r="F182" s="681">
        <v>41974</v>
      </c>
      <c r="G182" s="682">
        <v>176.87</v>
      </c>
      <c r="H182" s="680"/>
      <c r="I182" s="680" t="s">
        <v>608</v>
      </c>
      <c r="J182" s="66" t="s">
        <v>7299</v>
      </c>
      <c r="K182" s="681">
        <v>42359</v>
      </c>
      <c r="L182" s="680" t="s">
        <v>4</v>
      </c>
    </row>
    <row r="183" spans="1:16" s="362" customFormat="1" x14ac:dyDescent="0.2">
      <c r="A183" s="680" t="s">
        <v>282</v>
      </c>
      <c r="B183" s="680" t="s">
        <v>90</v>
      </c>
      <c r="C183" s="680" t="s">
        <v>91</v>
      </c>
      <c r="D183" s="680" t="s">
        <v>92</v>
      </c>
      <c r="E183" s="680" t="s">
        <v>817</v>
      </c>
      <c r="F183" s="681">
        <v>42339</v>
      </c>
      <c r="G183" s="682">
        <v>-32.54</v>
      </c>
      <c r="H183" s="680" t="s">
        <v>818</v>
      </c>
      <c r="I183" s="680" t="s">
        <v>535</v>
      </c>
      <c r="J183" s="66" t="s">
        <v>7300</v>
      </c>
      <c r="K183" s="681">
        <v>42341</v>
      </c>
      <c r="L183" s="680" t="s">
        <v>72</v>
      </c>
      <c r="M183" s="681"/>
      <c r="N183" s="680"/>
    </row>
    <row r="184" spans="1:16" s="362" customFormat="1" x14ac:dyDescent="0.2">
      <c r="A184" s="680" t="s">
        <v>900</v>
      </c>
      <c r="B184" s="680" t="s">
        <v>1061</v>
      </c>
      <c r="C184" s="680" t="s">
        <v>1062</v>
      </c>
      <c r="D184" s="680" t="s">
        <v>1063</v>
      </c>
      <c r="E184" s="680" t="s">
        <v>1273</v>
      </c>
      <c r="F184" s="681">
        <v>42429</v>
      </c>
      <c r="G184" s="682">
        <v>130</v>
      </c>
      <c r="H184" s="680" t="s">
        <v>1274</v>
      </c>
      <c r="I184" s="680" t="s">
        <v>548</v>
      </c>
      <c r="J184" s="66" t="s">
        <v>7312</v>
      </c>
      <c r="K184" s="681">
        <v>42445</v>
      </c>
      <c r="L184" s="680" t="s">
        <v>72</v>
      </c>
    </row>
    <row r="185" spans="1:16" s="362" customFormat="1" x14ac:dyDescent="0.2">
      <c r="A185" s="702" t="s">
        <v>89</v>
      </c>
      <c r="B185" s="702" t="s">
        <v>193</v>
      </c>
      <c r="C185" s="702" t="s">
        <v>894</v>
      </c>
      <c r="D185" s="702" t="s">
        <v>194</v>
      </c>
      <c r="E185" s="702" t="s">
        <v>195</v>
      </c>
      <c r="F185" s="703">
        <v>41955</v>
      </c>
      <c r="G185" s="704">
        <v>3872</v>
      </c>
      <c r="H185" s="702"/>
      <c r="I185" s="702" t="s">
        <v>196</v>
      </c>
      <c r="J185" s="66" t="s">
        <v>7301</v>
      </c>
      <c r="K185" s="703">
        <v>41960</v>
      </c>
      <c r="L185" s="702" t="s">
        <v>72</v>
      </c>
    </row>
    <row r="186" spans="1:16" s="362" customFormat="1" x14ac:dyDescent="0.2">
      <c r="A186" s="680" t="s">
        <v>688</v>
      </c>
      <c r="B186" s="680" t="s">
        <v>702</v>
      </c>
      <c r="C186" s="680" t="s">
        <v>703</v>
      </c>
      <c r="D186" s="680" t="s">
        <v>704</v>
      </c>
      <c r="E186" s="680" t="s">
        <v>705</v>
      </c>
      <c r="F186" s="681">
        <v>41220</v>
      </c>
      <c r="G186" s="682">
        <v>291.04000000000002</v>
      </c>
      <c r="H186" s="680" t="s">
        <v>706</v>
      </c>
      <c r="I186" s="680" t="s">
        <v>303</v>
      </c>
      <c r="J186" s="428" t="s">
        <v>7302</v>
      </c>
      <c r="K186" s="681">
        <v>41731</v>
      </c>
      <c r="L186" s="680" t="s">
        <v>72</v>
      </c>
      <c r="M186" s="680"/>
      <c r="N186" s="680"/>
      <c r="O186" s="680"/>
      <c r="P186" s="680"/>
    </row>
    <row r="187" spans="1:16" s="362" customFormat="1" x14ac:dyDescent="0.2">
      <c r="A187" s="680" t="s">
        <v>282</v>
      </c>
      <c r="B187" s="680" t="s">
        <v>90</v>
      </c>
      <c r="C187" s="680" t="s">
        <v>91</v>
      </c>
      <c r="D187" s="680" t="s">
        <v>92</v>
      </c>
      <c r="E187" s="680" t="s">
        <v>872</v>
      </c>
      <c r="F187" s="681">
        <v>42356</v>
      </c>
      <c r="G187" s="682">
        <v>58.61</v>
      </c>
      <c r="H187" s="680" t="s">
        <v>873</v>
      </c>
      <c r="I187" s="680" t="s">
        <v>303</v>
      </c>
      <c r="J187" s="428" t="s">
        <v>7302</v>
      </c>
      <c r="K187" s="681">
        <v>42360</v>
      </c>
      <c r="L187" s="680" t="s">
        <v>72</v>
      </c>
      <c r="M187" s="681"/>
      <c r="N187" s="680"/>
    </row>
    <row r="188" spans="1:16" s="362" customFormat="1" x14ac:dyDescent="0.2">
      <c r="A188" s="680" t="s">
        <v>282</v>
      </c>
      <c r="B188" s="680" t="s">
        <v>1006</v>
      </c>
      <c r="C188" s="680" t="s">
        <v>1007</v>
      </c>
      <c r="D188" s="680" t="s">
        <v>1008</v>
      </c>
      <c r="E188" s="680" t="s">
        <v>1009</v>
      </c>
      <c r="F188" s="681">
        <v>42369</v>
      </c>
      <c r="G188" s="682">
        <v>186.9</v>
      </c>
      <c r="H188" s="680"/>
      <c r="I188" s="680" t="s">
        <v>303</v>
      </c>
      <c r="J188" s="428" t="s">
        <v>7302</v>
      </c>
      <c r="K188" s="681">
        <v>42377</v>
      </c>
      <c r="L188" s="680" t="s">
        <v>72</v>
      </c>
      <c r="M188" s="681"/>
      <c r="N188" s="680"/>
    </row>
    <row r="189" spans="1:16" s="362" customFormat="1" x14ac:dyDescent="0.2">
      <c r="A189" s="680" t="s">
        <v>282</v>
      </c>
      <c r="B189" s="680" t="s">
        <v>90</v>
      </c>
      <c r="C189" s="680" t="s">
        <v>91</v>
      </c>
      <c r="D189" s="680" t="s">
        <v>92</v>
      </c>
      <c r="E189" s="680" t="s">
        <v>909</v>
      </c>
      <c r="F189" s="681">
        <v>42367</v>
      </c>
      <c r="G189" s="682">
        <f>58.61*-1</f>
        <v>-58.61</v>
      </c>
      <c r="H189" s="680" t="s">
        <v>873</v>
      </c>
      <c r="I189" s="680" t="s">
        <v>303</v>
      </c>
      <c r="J189" s="428" t="s">
        <v>7302</v>
      </c>
      <c r="K189" s="681">
        <v>42376</v>
      </c>
      <c r="L189" s="680" t="s">
        <v>72</v>
      </c>
      <c r="M189" s="681"/>
      <c r="N189" s="680"/>
    </row>
    <row r="190" spans="1:16" s="362" customFormat="1" x14ac:dyDescent="0.2">
      <c r="A190" s="680" t="s">
        <v>900</v>
      </c>
      <c r="B190" s="680" t="s">
        <v>149</v>
      </c>
      <c r="C190" s="680" t="s">
        <v>150</v>
      </c>
      <c r="D190" s="680" t="s">
        <v>151</v>
      </c>
      <c r="E190" s="680" t="s">
        <v>1171</v>
      </c>
      <c r="F190" s="681">
        <v>42438</v>
      </c>
      <c r="G190" s="682">
        <v>78.650000000000006</v>
      </c>
      <c r="H190" s="680"/>
      <c r="I190" s="680" t="s">
        <v>303</v>
      </c>
      <c r="J190" s="428" t="s">
        <v>7302</v>
      </c>
      <c r="K190" s="681">
        <v>42439</v>
      </c>
      <c r="L190" s="680" t="s">
        <v>72</v>
      </c>
    </row>
    <row r="191" spans="1:16" s="362" customFormat="1" x14ac:dyDescent="0.2">
      <c r="A191" s="680" t="s">
        <v>900</v>
      </c>
      <c r="B191" s="680" t="s">
        <v>1006</v>
      </c>
      <c r="C191" s="680" t="s">
        <v>1007</v>
      </c>
      <c r="D191" s="680" t="s">
        <v>1008</v>
      </c>
      <c r="E191" s="680" t="s">
        <v>1231</v>
      </c>
      <c r="F191" s="681">
        <v>42438</v>
      </c>
      <c r="G191" s="682">
        <v>154.5</v>
      </c>
      <c r="H191" s="680"/>
      <c r="I191" s="680" t="s">
        <v>303</v>
      </c>
      <c r="J191" s="428" t="s">
        <v>7302</v>
      </c>
      <c r="K191" s="681">
        <v>42446</v>
      </c>
      <c r="L191" s="680" t="s">
        <v>72</v>
      </c>
    </row>
    <row r="192" spans="1:16" s="362" customFormat="1" x14ac:dyDescent="0.2">
      <c r="A192" s="680" t="s">
        <v>900</v>
      </c>
      <c r="B192" s="680" t="s">
        <v>90</v>
      </c>
      <c r="C192" s="680" t="s">
        <v>91</v>
      </c>
      <c r="D192" s="680" t="s">
        <v>92</v>
      </c>
      <c r="E192" s="680" t="s">
        <v>1290</v>
      </c>
      <c r="F192" s="681">
        <v>42429</v>
      </c>
      <c r="G192" s="682">
        <v>52.62</v>
      </c>
      <c r="H192" s="680" t="s">
        <v>1291</v>
      </c>
      <c r="I192" s="680" t="s">
        <v>303</v>
      </c>
      <c r="J192" s="428" t="s">
        <v>7302</v>
      </c>
      <c r="K192" s="681">
        <v>42430</v>
      </c>
      <c r="L192" s="680" t="s">
        <v>72</v>
      </c>
    </row>
    <row r="193" spans="1:16" s="362" customFormat="1" x14ac:dyDescent="0.2">
      <c r="A193" s="680" t="s">
        <v>282</v>
      </c>
      <c r="B193" s="680" t="s">
        <v>780</v>
      </c>
      <c r="C193" s="680" t="s">
        <v>781</v>
      </c>
      <c r="D193" s="680" t="s">
        <v>782</v>
      </c>
      <c r="E193" s="680" t="s">
        <v>1201</v>
      </c>
      <c r="F193" s="681">
        <v>42360</v>
      </c>
      <c r="G193" s="682">
        <v>215.28</v>
      </c>
      <c r="H193" s="680"/>
      <c r="I193" s="680" t="s">
        <v>412</v>
      </c>
      <c r="J193" s="428" t="s">
        <v>7313</v>
      </c>
      <c r="K193" s="681">
        <v>42450</v>
      </c>
      <c r="L193" s="680" t="s">
        <v>72</v>
      </c>
    </row>
    <row r="194" spans="1:16" s="362" customFormat="1" x14ac:dyDescent="0.2">
      <c r="A194" s="680" t="s">
        <v>900</v>
      </c>
      <c r="B194" s="680" t="s">
        <v>400</v>
      </c>
      <c r="C194" s="680" t="s">
        <v>401</v>
      </c>
      <c r="D194" s="680" t="s">
        <v>402</v>
      </c>
      <c r="E194" s="680" t="s">
        <v>1307</v>
      </c>
      <c r="F194" s="681">
        <v>42450</v>
      </c>
      <c r="G194" s="682">
        <v>47524.98</v>
      </c>
      <c r="H194" s="680"/>
      <c r="I194" s="680" t="s">
        <v>412</v>
      </c>
      <c r="J194" s="428" t="s">
        <v>7313</v>
      </c>
      <c r="K194" s="681">
        <v>42452</v>
      </c>
      <c r="L194" s="680" t="s">
        <v>72</v>
      </c>
    </row>
    <row r="195" spans="1:16" s="362" customFormat="1" x14ac:dyDescent="0.2">
      <c r="A195" s="680" t="s">
        <v>900</v>
      </c>
      <c r="B195" s="680" t="s">
        <v>400</v>
      </c>
      <c r="C195" s="680" t="s">
        <v>401</v>
      </c>
      <c r="D195" s="680" t="s">
        <v>402</v>
      </c>
      <c r="E195" s="680" t="s">
        <v>1308</v>
      </c>
      <c r="F195" s="681">
        <v>42450</v>
      </c>
      <c r="G195" s="682">
        <v>47524.98</v>
      </c>
      <c r="H195" s="680"/>
      <c r="I195" s="680" t="s">
        <v>412</v>
      </c>
      <c r="J195" s="428" t="s">
        <v>7313</v>
      </c>
      <c r="K195" s="681">
        <v>42452</v>
      </c>
      <c r="L195" s="680" t="s">
        <v>72</v>
      </c>
    </row>
    <row r="196" spans="1:16" s="362" customFormat="1" x14ac:dyDescent="0.2">
      <c r="A196" s="680" t="s">
        <v>900</v>
      </c>
      <c r="B196" s="680" t="s">
        <v>400</v>
      </c>
      <c r="C196" s="680" t="s">
        <v>401</v>
      </c>
      <c r="D196" s="680" t="s">
        <v>402</v>
      </c>
      <c r="E196" s="680" t="s">
        <v>1309</v>
      </c>
      <c r="F196" s="681">
        <v>42450</v>
      </c>
      <c r="G196" s="682">
        <v>3025</v>
      </c>
      <c r="H196" s="680"/>
      <c r="I196" s="680" t="s">
        <v>412</v>
      </c>
      <c r="J196" s="428" t="s">
        <v>7313</v>
      </c>
      <c r="K196" s="681">
        <v>42452</v>
      </c>
      <c r="L196" s="680" t="s">
        <v>72</v>
      </c>
    </row>
    <row r="197" spans="1:16" s="362" customFormat="1" x14ac:dyDescent="0.2">
      <c r="A197" s="680" t="s">
        <v>900</v>
      </c>
      <c r="B197" s="680" t="s">
        <v>400</v>
      </c>
      <c r="C197" s="680" t="s">
        <v>401</v>
      </c>
      <c r="D197" s="680" t="s">
        <v>402</v>
      </c>
      <c r="E197" s="680" t="s">
        <v>1279</v>
      </c>
      <c r="F197" s="681">
        <v>42450</v>
      </c>
      <c r="G197" s="682">
        <v>160183.79999999999</v>
      </c>
      <c r="H197" s="680"/>
      <c r="I197" s="680" t="s">
        <v>412</v>
      </c>
      <c r="J197" s="428" t="s">
        <v>7313</v>
      </c>
      <c r="K197" s="681">
        <v>42452</v>
      </c>
      <c r="L197" s="680" t="s">
        <v>72</v>
      </c>
    </row>
    <row r="198" spans="1:16" s="362" customFormat="1" x14ac:dyDescent="0.2">
      <c r="A198" s="680" t="s">
        <v>900</v>
      </c>
      <c r="B198" s="680" t="s">
        <v>90</v>
      </c>
      <c r="C198" s="680" t="s">
        <v>91</v>
      </c>
      <c r="D198" s="680" t="s">
        <v>92</v>
      </c>
      <c r="E198" s="680" t="s">
        <v>1124</v>
      </c>
      <c r="F198" s="681">
        <v>42400</v>
      </c>
      <c r="G198" s="682">
        <v>63.91</v>
      </c>
      <c r="H198" s="680" t="s">
        <v>1125</v>
      </c>
      <c r="I198" s="680" t="s">
        <v>899</v>
      </c>
      <c r="J198" s="428" t="s">
        <v>7303</v>
      </c>
      <c r="K198" s="681">
        <v>42402</v>
      </c>
      <c r="L198" s="680" t="s">
        <v>72</v>
      </c>
      <c r="M198" s="681"/>
      <c r="N198" s="680"/>
    </row>
    <row r="199" spans="1:16" s="362" customFormat="1" x14ac:dyDescent="0.2">
      <c r="A199" s="702" t="s">
        <v>688</v>
      </c>
      <c r="B199" s="702" t="s">
        <v>523</v>
      </c>
      <c r="C199" s="702" t="s">
        <v>524</v>
      </c>
      <c r="D199" s="702"/>
      <c r="E199" s="702" t="s">
        <v>707</v>
      </c>
      <c r="F199" s="703">
        <v>41191</v>
      </c>
      <c r="G199" s="511">
        <v>302.5</v>
      </c>
      <c r="H199" s="702"/>
      <c r="I199" s="702" t="s">
        <v>344</v>
      </c>
      <c r="J199" s="428" t="s">
        <v>7304</v>
      </c>
      <c r="K199" s="703">
        <v>41794</v>
      </c>
      <c r="L199" s="702" t="s">
        <v>72</v>
      </c>
      <c r="M199" s="680"/>
      <c r="N199" s="680"/>
      <c r="O199" s="680"/>
      <c r="P199" s="680"/>
    </row>
    <row r="200" spans="1:16" s="362" customFormat="1" x14ac:dyDescent="0.2">
      <c r="A200" s="702" t="s">
        <v>688</v>
      </c>
      <c r="B200" s="702" t="s">
        <v>90</v>
      </c>
      <c r="C200" s="702" t="s">
        <v>91</v>
      </c>
      <c r="D200" s="702" t="s">
        <v>92</v>
      </c>
      <c r="E200" s="702" t="s">
        <v>729</v>
      </c>
      <c r="F200" s="703">
        <v>40935</v>
      </c>
      <c r="G200" s="704">
        <v>134.44</v>
      </c>
      <c r="H200" s="702" t="s">
        <v>730</v>
      </c>
      <c r="I200" s="702" t="s">
        <v>344</v>
      </c>
      <c r="J200" s="428" t="s">
        <v>7304</v>
      </c>
      <c r="K200" s="703">
        <v>41955</v>
      </c>
      <c r="L200" s="702" t="s">
        <v>72</v>
      </c>
    </row>
    <row r="201" spans="1:16" s="362" customFormat="1" x14ac:dyDescent="0.2">
      <c r="A201" s="680" t="s">
        <v>688</v>
      </c>
      <c r="B201" s="680" t="s">
        <v>90</v>
      </c>
      <c r="C201" s="680" t="s">
        <v>91</v>
      </c>
      <c r="D201" s="680" t="s">
        <v>92</v>
      </c>
      <c r="E201" s="680" t="s">
        <v>736</v>
      </c>
      <c r="F201" s="681">
        <v>41011</v>
      </c>
      <c r="G201" s="675">
        <f>84.32*-1</f>
        <v>-84.32</v>
      </c>
      <c r="H201" s="680" t="s">
        <v>737</v>
      </c>
      <c r="I201" s="680" t="s">
        <v>344</v>
      </c>
      <c r="J201" s="428" t="s">
        <v>7304</v>
      </c>
      <c r="K201" s="681">
        <v>42240</v>
      </c>
      <c r="L201" s="680" t="s">
        <v>72</v>
      </c>
    </row>
    <row r="202" spans="1:16" s="362" customFormat="1" x14ac:dyDescent="0.2">
      <c r="A202" s="680" t="s">
        <v>282</v>
      </c>
      <c r="B202" s="680" t="s">
        <v>68</v>
      </c>
      <c r="C202" s="680" t="s">
        <v>69</v>
      </c>
      <c r="D202" s="680" t="s">
        <v>70</v>
      </c>
      <c r="E202" s="680" t="s">
        <v>538</v>
      </c>
      <c r="F202" s="681">
        <v>42167</v>
      </c>
      <c r="G202" s="682">
        <v>104424.33</v>
      </c>
      <c r="H202" s="680"/>
      <c r="I202" s="680" t="s">
        <v>537</v>
      </c>
      <c r="J202" s="428" t="s">
        <v>7305</v>
      </c>
      <c r="K202" s="681">
        <v>42171</v>
      </c>
      <c r="L202" s="680" t="s">
        <v>72</v>
      </c>
      <c r="M202" s="202"/>
      <c r="N202" s="202"/>
      <c r="O202" s="202"/>
      <c r="P202" s="202"/>
    </row>
    <row r="203" spans="1:16" s="362" customFormat="1" x14ac:dyDescent="0.2">
      <c r="A203" s="680" t="s">
        <v>282</v>
      </c>
      <c r="B203" s="680" t="s">
        <v>68</v>
      </c>
      <c r="C203" s="680" t="s">
        <v>69</v>
      </c>
      <c r="D203" s="680" t="s">
        <v>70</v>
      </c>
      <c r="E203" s="680" t="s">
        <v>536</v>
      </c>
      <c r="F203" s="681">
        <v>42167</v>
      </c>
      <c r="G203" s="682">
        <v>106614.49</v>
      </c>
      <c r="H203" s="680"/>
      <c r="I203" s="680" t="s">
        <v>537</v>
      </c>
      <c r="J203" s="428" t="s">
        <v>7305</v>
      </c>
      <c r="K203" s="681">
        <v>42171</v>
      </c>
      <c r="L203" s="680" t="s">
        <v>72</v>
      </c>
      <c r="M203" s="202"/>
      <c r="N203" s="202"/>
      <c r="O203" s="202"/>
      <c r="P203" s="202"/>
    </row>
    <row r="204" spans="1:16" s="362" customFormat="1" x14ac:dyDescent="0.2">
      <c r="A204" s="680" t="s">
        <v>67</v>
      </c>
      <c r="B204" s="680" t="s">
        <v>90</v>
      </c>
      <c r="C204" s="680" t="s">
        <v>91</v>
      </c>
      <c r="D204" s="680" t="s">
        <v>92</v>
      </c>
      <c r="E204" s="680" t="s">
        <v>429</v>
      </c>
      <c r="F204" s="681">
        <v>41486</v>
      </c>
      <c r="G204" s="675">
        <v>464.62</v>
      </c>
      <c r="H204" s="680"/>
      <c r="I204" s="680" t="s">
        <v>430</v>
      </c>
      <c r="J204" s="428" t="s">
        <v>7306</v>
      </c>
      <c r="K204" s="681">
        <v>42075</v>
      </c>
      <c r="L204" s="680" t="s">
        <v>72</v>
      </c>
    </row>
    <row r="205" spans="1:16" s="362" customFormat="1" x14ac:dyDescent="0.2">
      <c r="A205" s="702" t="s">
        <v>89</v>
      </c>
      <c r="B205" s="702" t="s">
        <v>90</v>
      </c>
      <c r="C205" s="702" t="s">
        <v>91</v>
      </c>
      <c r="D205" s="702" t="s">
        <v>92</v>
      </c>
      <c r="E205" s="702" t="s">
        <v>601</v>
      </c>
      <c r="F205" s="703">
        <v>41754</v>
      </c>
      <c r="G205" s="511">
        <f>38.24*-1</f>
        <v>-38.24</v>
      </c>
      <c r="H205" s="702"/>
      <c r="I205" s="702" t="s">
        <v>186</v>
      </c>
      <c r="J205" s="428" t="s">
        <v>7307</v>
      </c>
      <c r="K205" s="703">
        <v>42215</v>
      </c>
      <c r="L205" s="702" t="s">
        <v>72</v>
      </c>
    </row>
    <row r="206" spans="1:16" s="362" customFormat="1" x14ac:dyDescent="0.2">
      <c r="A206" s="680" t="s">
        <v>89</v>
      </c>
      <c r="B206" s="680" t="s">
        <v>90</v>
      </c>
      <c r="C206" s="680" t="s">
        <v>91</v>
      </c>
      <c r="D206" s="680" t="s">
        <v>92</v>
      </c>
      <c r="E206" s="680" t="s">
        <v>753</v>
      </c>
      <c r="F206" s="681">
        <v>41915</v>
      </c>
      <c r="G206" s="682">
        <v>-89.54</v>
      </c>
      <c r="H206" s="680" t="s">
        <v>2094</v>
      </c>
      <c r="I206" s="680" t="s">
        <v>751</v>
      </c>
      <c r="J206" s="428" t="s">
        <v>7308</v>
      </c>
      <c r="K206" s="681">
        <v>42317</v>
      </c>
      <c r="L206" s="680" t="s">
        <v>72</v>
      </c>
    </row>
    <row r="207" spans="1:16" s="362" customFormat="1" x14ac:dyDescent="0.2">
      <c r="A207" s="680" t="s">
        <v>89</v>
      </c>
      <c r="B207" s="680" t="s">
        <v>255</v>
      </c>
      <c r="C207" s="680" t="s">
        <v>256</v>
      </c>
      <c r="D207" s="680" t="s">
        <v>257</v>
      </c>
      <c r="E207" s="680" t="s">
        <v>388</v>
      </c>
      <c r="F207" s="681">
        <v>41968</v>
      </c>
      <c r="G207" s="682">
        <v>1417.06</v>
      </c>
      <c r="H207" s="680"/>
      <c r="I207" s="680" t="s">
        <v>389</v>
      </c>
      <c r="J207" s="428" t="s">
        <v>7309</v>
      </c>
      <c r="K207" s="681">
        <v>42017</v>
      </c>
      <c r="L207" s="680" t="s">
        <v>72</v>
      </c>
    </row>
    <row r="208" spans="1:16" s="362" customFormat="1" x14ac:dyDescent="0.2">
      <c r="A208" s="680" t="s">
        <v>89</v>
      </c>
      <c r="B208" s="680" t="s">
        <v>456</v>
      </c>
      <c r="C208" s="680" t="s">
        <v>457</v>
      </c>
      <c r="D208" s="680" t="s">
        <v>458</v>
      </c>
      <c r="E208" s="680" t="s">
        <v>459</v>
      </c>
      <c r="F208" s="681">
        <v>41976</v>
      </c>
      <c r="G208" s="682">
        <v>200</v>
      </c>
      <c r="H208" s="680"/>
      <c r="I208" s="680" t="s">
        <v>389</v>
      </c>
      <c r="J208" s="428" t="s">
        <v>7309</v>
      </c>
      <c r="K208" s="681">
        <v>42109</v>
      </c>
      <c r="L208" s="680" t="s">
        <v>72</v>
      </c>
    </row>
    <row r="209" spans="1:21" s="362" customFormat="1" x14ac:dyDescent="0.2">
      <c r="A209" s="680" t="s">
        <v>89</v>
      </c>
      <c r="B209" s="680" t="s">
        <v>156</v>
      </c>
      <c r="C209" s="680" t="s">
        <v>157</v>
      </c>
      <c r="D209" s="680" t="s">
        <v>158</v>
      </c>
      <c r="E209" s="680" t="s">
        <v>159</v>
      </c>
      <c r="F209" s="681">
        <v>41787</v>
      </c>
      <c r="G209" s="682">
        <v>170</v>
      </c>
      <c r="H209" s="680"/>
      <c r="I209" s="680" t="s">
        <v>160</v>
      </c>
      <c r="J209" s="428" t="s">
        <v>7310</v>
      </c>
      <c r="K209" s="681">
        <v>41842</v>
      </c>
      <c r="L209" s="680" t="s">
        <v>72</v>
      </c>
    </row>
    <row r="210" spans="1:21" s="362" customFormat="1" x14ac:dyDescent="0.2">
      <c r="A210" s="680" t="s">
        <v>89</v>
      </c>
      <c r="B210" s="680" t="s">
        <v>90</v>
      </c>
      <c r="C210" s="680" t="s">
        <v>91</v>
      </c>
      <c r="D210" s="680" t="s">
        <v>92</v>
      </c>
      <c r="E210" s="680" t="s">
        <v>241</v>
      </c>
      <c r="F210" s="681">
        <v>41851</v>
      </c>
      <c r="G210" s="675">
        <v>144.03</v>
      </c>
      <c r="H210" s="680" t="s">
        <v>242</v>
      </c>
      <c r="I210" s="680" t="s">
        <v>160</v>
      </c>
      <c r="J210" s="428" t="s">
        <v>7310</v>
      </c>
      <c r="K210" s="681">
        <v>41855</v>
      </c>
      <c r="L210" s="680" t="s">
        <v>4</v>
      </c>
    </row>
    <row r="211" spans="1:21" s="362" customFormat="1" x14ac:dyDescent="0.2">
      <c r="A211" s="680" t="s">
        <v>282</v>
      </c>
      <c r="B211" s="680" t="s">
        <v>525</v>
      </c>
      <c r="C211" s="680" t="s">
        <v>526</v>
      </c>
      <c r="D211" s="680" t="s">
        <v>527</v>
      </c>
      <c r="E211" s="680" t="s">
        <v>3362</v>
      </c>
      <c r="F211" s="681">
        <v>42283</v>
      </c>
      <c r="G211" s="682">
        <v>-512.47</v>
      </c>
      <c r="H211" s="680"/>
      <c r="I211" s="680" t="s">
        <v>3363</v>
      </c>
      <c r="J211" s="428" t="s">
        <v>7400</v>
      </c>
      <c r="K211" s="681">
        <v>42355</v>
      </c>
      <c r="L211" s="680" t="s">
        <v>72</v>
      </c>
      <c r="M211" s="681"/>
      <c r="N211" s="680"/>
    </row>
    <row r="212" spans="1:21" s="362" customFormat="1" x14ac:dyDescent="0.2">
      <c r="A212" s="680" t="s">
        <v>282</v>
      </c>
      <c r="B212" s="680" t="s">
        <v>525</v>
      </c>
      <c r="C212" s="680" t="s">
        <v>526</v>
      </c>
      <c r="D212" s="680" t="s">
        <v>527</v>
      </c>
      <c r="E212" s="680" t="s">
        <v>3364</v>
      </c>
      <c r="F212" s="681">
        <v>42193</v>
      </c>
      <c r="G212" s="682">
        <v>512.47</v>
      </c>
      <c r="H212" s="680"/>
      <c r="I212" s="680" t="s">
        <v>3363</v>
      </c>
      <c r="J212" s="428" t="s">
        <v>7400</v>
      </c>
      <c r="K212" s="681">
        <v>42340</v>
      </c>
      <c r="L212" s="680" t="s">
        <v>72</v>
      </c>
      <c r="M212" s="681"/>
      <c r="N212" s="680"/>
    </row>
    <row r="213" spans="1:21" s="362" customFormat="1" x14ac:dyDescent="0.2">
      <c r="A213" s="571"/>
      <c r="B213" s="571"/>
      <c r="C213" s="571"/>
      <c r="D213" s="571"/>
      <c r="E213" s="571"/>
      <c r="F213" s="572"/>
      <c r="G213" s="114"/>
      <c r="H213" s="100"/>
      <c r="I213" s="571"/>
      <c r="J213" s="66"/>
      <c r="K213" s="572"/>
      <c r="L213" s="571"/>
      <c r="M213" s="582"/>
      <c r="N213" s="582"/>
      <c r="O213" s="582"/>
      <c r="P213" s="582"/>
      <c r="Q213" s="582"/>
      <c r="R213" s="582"/>
      <c r="S213" s="582"/>
      <c r="T213" s="582"/>
      <c r="U213" s="582"/>
    </row>
    <row r="214" spans="1:21" ht="15.75" x14ac:dyDescent="0.25">
      <c r="A214" s="51" t="s">
        <v>678</v>
      </c>
      <c r="B214" s="52"/>
      <c r="C214" s="53"/>
      <c r="D214" s="52"/>
      <c r="E214" s="54"/>
      <c r="F214" s="52"/>
      <c r="G214" s="55"/>
      <c r="H214" s="234"/>
      <c r="I214" s="53"/>
      <c r="J214" s="52"/>
      <c r="K214" s="52"/>
      <c r="L214" s="52"/>
    </row>
    <row r="215" spans="1:21" ht="9.75" customHeight="1" x14ac:dyDescent="0.25">
      <c r="A215" s="51"/>
      <c r="B215" s="52"/>
      <c r="C215" s="53"/>
      <c r="D215" s="52"/>
      <c r="E215" s="54"/>
      <c r="F215" s="52"/>
      <c r="G215" s="55"/>
      <c r="H215" s="234"/>
      <c r="I215" s="53"/>
      <c r="J215" s="52"/>
      <c r="K215" s="52"/>
      <c r="L215" s="52"/>
    </row>
    <row r="216" spans="1:21" s="362" customFormat="1" x14ac:dyDescent="0.2">
      <c r="A216" s="680" t="s">
        <v>688</v>
      </c>
      <c r="B216" s="680" t="s">
        <v>629</v>
      </c>
      <c r="C216" s="680" t="s">
        <v>630</v>
      </c>
      <c r="D216" s="680" t="s">
        <v>631</v>
      </c>
      <c r="E216" s="680" t="s">
        <v>741</v>
      </c>
      <c r="F216" s="681">
        <v>41079</v>
      </c>
      <c r="G216" s="682">
        <v>611.97</v>
      </c>
      <c r="H216" s="680" t="s">
        <v>742</v>
      </c>
      <c r="I216" s="680" t="s">
        <v>546</v>
      </c>
      <c r="J216" s="362" t="s">
        <v>7314</v>
      </c>
      <c r="K216" s="681">
        <v>42263</v>
      </c>
      <c r="L216" s="680" t="s">
        <v>72</v>
      </c>
    </row>
    <row r="217" spans="1:21" s="362" customFormat="1" x14ac:dyDescent="0.2">
      <c r="A217" s="680" t="s">
        <v>900</v>
      </c>
      <c r="B217" s="680" t="s">
        <v>957</v>
      </c>
      <c r="C217" s="680" t="s">
        <v>958</v>
      </c>
      <c r="D217" s="680" t="s">
        <v>959</v>
      </c>
      <c r="E217" s="680" t="s">
        <v>1234</v>
      </c>
      <c r="F217" s="681">
        <v>42443</v>
      </c>
      <c r="G217" s="682">
        <v>528.97</v>
      </c>
      <c r="H217" s="680" t="s">
        <v>1235</v>
      </c>
      <c r="I217" s="680" t="s">
        <v>382</v>
      </c>
      <c r="J217" s="362" t="s">
        <v>7399</v>
      </c>
      <c r="K217" s="681">
        <v>42445</v>
      </c>
      <c r="L217" s="680" t="s">
        <v>72</v>
      </c>
    </row>
    <row r="218" spans="1:21" s="362" customFormat="1" x14ac:dyDescent="0.2">
      <c r="A218" s="680" t="s">
        <v>900</v>
      </c>
      <c r="B218" s="680" t="s">
        <v>478</v>
      </c>
      <c r="C218" s="680" t="s">
        <v>479</v>
      </c>
      <c r="D218" s="680" t="s">
        <v>480</v>
      </c>
      <c r="E218" s="680" t="s">
        <v>1066</v>
      </c>
      <c r="F218" s="681">
        <v>42398</v>
      </c>
      <c r="G218" s="682">
        <v>1657.7</v>
      </c>
      <c r="H218" s="680"/>
      <c r="I218" s="680" t="s">
        <v>299</v>
      </c>
      <c r="J218" s="362" t="s">
        <v>7317</v>
      </c>
      <c r="K218" s="681">
        <v>42404</v>
      </c>
      <c r="L218" s="680" t="s">
        <v>72</v>
      </c>
      <c r="M218" s="681"/>
      <c r="N218" s="680"/>
    </row>
    <row r="219" spans="1:21" s="362" customFormat="1" x14ac:dyDescent="0.2">
      <c r="A219" s="680" t="s">
        <v>900</v>
      </c>
      <c r="B219" s="680" t="s">
        <v>175</v>
      </c>
      <c r="C219" s="680" t="s">
        <v>176</v>
      </c>
      <c r="D219" s="680" t="s">
        <v>177</v>
      </c>
      <c r="E219" s="680" t="s">
        <v>1311</v>
      </c>
      <c r="F219" s="681">
        <v>42439</v>
      </c>
      <c r="G219" s="682">
        <v>232.17</v>
      </c>
      <c r="H219" s="680"/>
      <c r="I219" s="680" t="s">
        <v>7318</v>
      </c>
      <c r="J219" s="362" t="s">
        <v>7317</v>
      </c>
      <c r="K219" s="681">
        <v>42439</v>
      </c>
      <c r="L219" s="680" t="s">
        <v>72</v>
      </c>
    </row>
    <row r="220" spans="1:21" s="362" customFormat="1" x14ac:dyDescent="0.2">
      <c r="A220" s="680" t="s">
        <v>89</v>
      </c>
      <c r="B220" s="680" t="s">
        <v>90</v>
      </c>
      <c r="C220" s="680" t="s">
        <v>91</v>
      </c>
      <c r="D220" s="680" t="s">
        <v>92</v>
      </c>
      <c r="E220" s="680" t="s">
        <v>246</v>
      </c>
      <c r="F220" s="681">
        <v>41790</v>
      </c>
      <c r="G220" s="682">
        <v>49.99</v>
      </c>
      <c r="H220" s="680" t="s">
        <v>247</v>
      </c>
      <c r="I220" s="680" t="s">
        <v>248</v>
      </c>
      <c r="J220" s="428" t="s">
        <v>7315</v>
      </c>
      <c r="K220" s="681">
        <v>41918</v>
      </c>
      <c r="L220" s="680" t="s">
        <v>4</v>
      </c>
    </row>
    <row r="221" spans="1:21" s="362" customFormat="1" x14ac:dyDescent="0.2">
      <c r="A221" s="680" t="s">
        <v>282</v>
      </c>
      <c r="B221" s="680" t="s">
        <v>90</v>
      </c>
      <c r="C221" s="680" t="s">
        <v>91</v>
      </c>
      <c r="D221" s="680" t="s">
        <v>92</v>
      </c>
      <c r="E221" s="680" t="s">
        <v>625</v>
      </c>
      <c r="F221" s="681">
        <v>42270</v>
      </c>
      <c r="G221" s="682">
        <v>-64.17</v>
      </c>
      <c r="H221" s="680"/>
      <c r="I221" s="680" t="s">
        <v>248</v>
      </c>
      <c r="J221" s="428" t="s">
        <v>7315</v>
      </c>
      <c r="K221" s="681">
        <v>42272</v>
      </c>
      <c r="L221" s="680" t="s">
        <v>72</v>
      </c>
    </row>
    <row r="222" spans="1:21" s="362" customFormat="1" x14ac:dyDescent="0.2">
      <c r="A222" s="680" t="s">
        <v>282</v>
      </c>
      <c r="B222" s="680" t="s">
        <v>90</v>
      </c>
      <c r="C222" s="680" t="s">
        <v>91</v>
      </c>
      <c r="D222" s="680" t="s">
        <v>92</v>
      </c>
      <c r="E222" s="680" t="s">
        <v>623</v>
      </c>
      <c r="F222" s="681">
        <v>42254</v>
      </c>
      <c r="G222" s="682">
        <v>-25.22</v>
      </c>
      <c r="H222" s="680"/>
      <c r="I222" s="680" t="s">
        <v>248</v>
      </c>
      <c r="J222" s="428" t="s">
        <v>7315</v>
      </c>
      <c r="K222" s="681">
        <v>42255</v>
      </c>
      <c r="L222" s="680" t="s">
        <v>72</v>
      </c>
    </row>
    <row r="223" spans="1:21" s="362" customFormat="1" x14ac:dyDescent="0.2">
      <c r="A223" s="680" t="s">
        <v>282</v>
      </c>
      <c r="B223" s="680" t="s">
        <v>90</v>
      </c>
      <c r="C223" s="680" t="s">
        <v>91</v>
      </c>
      <c r="D223" s="680" t="s">
        <v>92</v>
      </c>
      <c r="E223" s="680" t="s">
        <v>624</v>
      </c>
      <c r="F223" s="681">
        <v>42254</v>
      </c>
      <c r="G223" s="682">
        <v>-60.31</v>
      </c>
      <c r="H223" s="680"/>
      <c r="I223" s="680" t="s">
        <v>248</v>
      </c>
      <c r="J223" s="428" t="s">
        <v>7315</v>
      </c>
      <c r="K223" s="681">
        <v>42255</v>
      </c>
      <c r="L223" s="680" t="s">
        <v>72</v>
      </c>
    </row>
    <row r="224" spans="1:21" s="362" customFormat="1" x14ac:dyDescent="0.2">
      <c r="A224" s="680" t="s">
        <v>67</v>
      </c>
      <c r="B224" s="680" t="s">
        <v>629</v>
      </c>
      <c r="C224" s="680" t="s">
        <v>630</v>
      </c>
      <c r="D224" s="680" t="s">
        <v>631</v>
      </c>
      <c r="E224" s="680" t="s">
        <v>650</v>
      </c>
      <c r="F224" s="681">
        <v>41386</v>
      </c>
      <c r="G224" s="682">
        <v>1187.8699999999999</v>
      </c>
      <c r="H224" s="680"/>
      <c r="I224" s="680" t="s">
        <v>248</v>
      </c>
      <c r="J224" s="428" t="s">
        <v>7315</v>
      </c>
      <c r="K224" s="681">
        <v>42263</v>
      </c>
      <c r="L224" s="680" t="s">
        <v>72</v>
      </c>
    </row>
    <row r="225" spans="1:14" s="362" customFormat="1" x14ac:dyDescent="0.2">
      <c r="A225" s="680" t="s">
        <v>688</v>
      </c>
      <c r="B225" s="680" t="s">
        <v>629</v>
      </c>
      <c r="C225" s="680" t="s">
        <v>630</v>
      </c>
      <c r="D225" s="680" t="s">
        <v>631</v>
      </c>
      <c r="E225" s="680" t="s">
        <v>739</v>
      </c>
      <c r="F225" s="681">
        <v>41243</v>
      </c>
      <c r="G225" s="682">
        <v>91.97</v>
      </c>
      <c r="H225" s="680" t="s">
        <v>740</v>
      </c>
      <c r="I225" s="680" t="s">
        <v>248</v>
      </c>
      <c r="J225" s="428" t="s">
        <v>7315</v>
      </c>
      <c r="K225" s="681">
        <v>42263</v>
      </c>
      <c r="L225" s="680" t="s">
        <v>72</v>
      </c>
    </row>
    <row r="226" spans="1:14" s="362" customFormat="1" x14ac:dyDescent="0.2">
      <c r="A226" s="680" t="s">
        <v>67</v>
      </c>
      <c r="B226" s="680" t="s">
        <v>629</v>
      </c>
      <c r="C226" s="680" t="s">
        <v>630</v>
      </c>
      <c r="D226" s="680" t="s">
        <v>631</v>
      </c>
      <c r="E226" s="680" t="s">
        <v>646</v>
      </c>
      <c r="F226" s="681">
        <v>41617</v>
      </c>
      <c r="G226" s="675">
        <v>429</v>
      </c>
      <c r="H226" s="680" t="s">
        <v>647</v>
      </c>
      <c r="I226" s="680" t="s">
        <v>248</v>
      </c>
      <c r="J226" s="428" t="s">
        <v>7315</v>
      </c>
      <c r="K226" s="681">
        <v>42263</v>
      </c>
      <c r="L226" s="680" t="s">
        <v>4</v>
      </c>
    </row>
    <row r="227" spans="1:14" s="362" customFormat="1" x14ac:dyDescent="0.2">
      <c r="A227" s="680" t="s">
        <v>67</v>
      </c>
      <c r="B227" s="680" t="s">
        <v>629</v>
      </c>
      <c r="C227" s="680" t="s">
        <v>630</v>
      </c>
      <c r="D227" s="680" t="s">
        <v>631</v>
      </c>
      <c r="E227" s="680" t="s">
        <v>648</v>
      </c>
      <c r="F227" s="681">
        <v>41568</v>
      </c>
      <c r="G227" s="675">
        <v>133.1</v>
      </c>
      <c r="H227" s="680" t="s">
        <v>649</v>
      </c>
      <c r="I227" s="680" t="s">
        <v>248</v>
      </c>
      <c r="J227" s="428" t="s">
        <v>7315</v>
      </c>
      <c r="K227" s="681">
        <v>42263</v>
      </c>
      <c r="L227" s="680" t="s">
        <v>4</v>
      </c>
    </row>
    <row r="228" spans="1:14" s="362" customFormat="1" x14ac:dyDescent="0.2">
      <c r="A228" s="680" t="s">
        <v>708</v>
      </c>
      <c r="B228" s="680" t="s">
        <v>629</v>
      </c>
      <c r="C228" s="680" t="s">
        <v>630</v>
      </c>
      <c r="D228" s="680" t="s">
        <v>631</v>
      </c>
      <c r="E228" s="680" t="s">
        <v>1150</v>
      </c>
      <c r="F228" s="681">
        <v>40511</v>
      </c>
      <c r="G228" s="682">
        <v>170</v>
      </c>
      <c r="H228" s="680"/>
      <c r="I228" s="680" t="s">
        <v>248</v>
      </c>
      <c r="J228" s="428" t="s">
        <v>7315</v>
      </c>
      <c r="K228" s="681">
        <v>42425</v>
      </c>
      <c r="L228" s="680" t="s">
        <v>72</v>
      </c>
      <c r="M228" s="681"/>
      <c r="N228" s="680"/>
    </row>
    <row r="229" spans="1:14" s="362" customFormat="1" x14ac:dyDescent="0.2">
      <c r="A229" s="680" t="s">
        <v>708</v>
      </c>
      <c r="B229" s="680" t="s">
        <v>629</v>
      </c>
      <c r="C229" s="680" t="s">
        <v>630</v>
      </c>
      <c r="D229" s="680" t="s">
        <v>631</v>
      </c>
      <c r="E229" s="680" t="s">
        <v>1151</v>
      </c>
      <c r="F229" s="681">
        <v>40459</v>
      </c>
      <c r="G229" s="682">
        <v>180</v>
      </c>
      <c r="H229" s="680"/>
      <c r="I229" s="680" t="s">
        <v>248</v>
      </c>
      <c r="J229" s="428" t="s">
        <v>7315</v>
      </c>
      <c r="K229" s="681">
        <v>42425</v>
      </c>
      <c r="L229" s="680" t="s">
        <v>72</v>
      </c>
      <c r="M229" s="681"/>
      <c r="N229" s="680"/>
    </row>
    <row r="230" spans="1:14" s="362" customFormat="1" x14ac:dyDescent="0.2">
      <c r="A230" s="680" t="s">
        <v>900</v>
      </c>
      <c r="B230" s="680" t="s">
        <v>1114</v>
      </c>
      <c r="C230" s="680" t="s">
        <v>1115</v>
      </c>
      <c r="D230" s="680" t="s">
        <v>1116</v>
      </c>
      <c r="E230" s="680" t="s">
        <v>1284</v>
      </c>
      <c r="F230" s="681">
        <v>42437</v>
      </c>
      <c r="G230" s="682">
        <v>1104.73</v>
      </c>
      <c r="H230" s="680" t="s">
        <v>1285</v>
      </c>
      <c r="I230" s="680" t="s">
        <v>248</v>
      </c>
      <c r="J230" s="428" t="s">
        <v>7315</v>
      </c>
      <c r="K230" s="681">
        <v>42443</v>
      </c>
      <c r="L230" s="680" t="s">
        <v>72</v>
      </c>
    </row>
    <row r="231" spans="1:14" s="362" customFormat="1" x14ac:dyDescent="0.2">
      <c r="A231" s="680" t="s">
        <v>282</v>
      </c>
      <c r="B231" s="680" t="s">
        <v>384</v>
      </c>
      <c r="C231" s="680" t="s">
        <v>385</v>
      </c>
      <c r="D231" s="680" t="s">
        <v>386</v>
      </c>
      <c r="E231" s="680" t="s">
        <v>1137</v>
      </c>
      <c r="F231" s="681">
        <v>42016</v>
      </c>
      <c r="G231" s="682">
        <v>24.2</v>
      </c>
      <c r="H231" s="680" t="s">
        <v>1138</v>
      </c>
      <c r="I231" s="680" t="s">
        <v>248</v>
      </c>
      <c r="J231" s="428" t="s">
        <v>7315</v>
      </c>
      <c r="K231" s="681">
        <v>42430</v>
      </c>
      <c r="L231" s="680" t="s">
        <v>72</v>
      </c>
    </row>
    <row r="232" spans="1:14" s="362" customFormat="1" x14ac:dyDescent="0.2">
      <c r="A232" s="680" t="s">
        <v>282</v>
      </c>
      <c r="B232" s="680" t="s">
        <v>316</v>
      </c>
      <c r="C232" s="680" t="s">
        <v>317</v>
      </c>
      <c r="D232" s="680" t="s">
        <v>318</v>
      </c>
      <c r="E232" s="680" t="s">
        <v>1319</v>
      </c>
      <c r="F232" s="681">
        <v>42060</v>
      </c>
      <c r="G232" s="682">
        <v>872.51</v>
      </c>
      <c r="H232" s="680" t="s">
        <v>1320</v>
      </c>
      <c r="I232" s="680" t="s">
        <v>248</v>
      </c>
      <c r="J232" s="428" t="s">
        <v>7315</v>
      </c>
      <c r="K232" s="681">
        <v>42445</v>
      </c>
      <c r="L232" s="680" t="s">
        <v>72</v>
      </c>
    </row>
    <row r="233" spans="1:14" s="362" customFormat="1" x14ac:dyDescent="0.2">
      <c r="A233" s="680" t="s">
        <v>900</v>
      </c>
      <c r="B233" s="680" t="s">
        <v>105</v>
      </c>
      <c r="C233" s="680" t="s">
        <v>106</v>
      </c>
      <c r="D233" s="680" t="s">
        <v>107</v>
      </c>
      <c r="E233" s="680" t="s">
        <v>1351</v>
      </c>
      <c r="F233" s="681">
        <v>42408</v>
      </c>
      <c r="G233" s="682">
        <v>143.99</v>
      </c>
      <c r="H233" s="680"/>
      <c r="I233" s="680" t="s">
        <v>329</v>
      </c>
      <c r="J233" s="362" t="s">
        <v>7316</v>
      </c>
      <c r="K233" s="681">
        <v>42409</v>
      </c>
      <c r="L233" s="680" t="s">
        <v>4</v>
      </c>
    </row>
    <row r="234" spans="1:14" s="362" customFormat="1" x14ac:dyDescent="0.2">
      <c r="A234" s="680" t="s">
        <v>900</v>
      </c>
      <c r="B234" s="680" t="s">
        <v>345</v>
      </c>
      <c r="C234" s="680" t="s">
        <v>346</v>
      </c>
      <c r="D234" s="680" t="s">
        <v>347</v>
      </c>
      <c r="E234" s="680" t="s">
        <v>1186</v>
      </c>
      <c r="F234" s="681">
        <v>42439</v>
      </c>
      <c r="G234" s="682">
        <v>1442.24</v>
      </c>
      <c r="H234" s="680" t="s">
        <v>1187</v>
      </c>
      <c r="I234" s="680" t="s">
        <v>329</v>
      </c>
      <c r="J234" s="362" t="s">
        <v>7316</v>
      </c>
      <c r="K234" s="681">
        <v>42443</v>
      </c>
      <c r="L234" s="680" t="s">
        <v>72</v>
      </c>
    </row>
    <row r="235" spans="1:14" s="362" customFormat="1" x14ac:dyDescent="0.2">
      <c r="A235" s="680" t="s">
        <v>900</v>
      </c>
      <c r="B235" s="680" t="s">
        <v>334</v>
      </c>
      <c r="C235" s="680" t="s">
        <v>335</v>
      </c>
      <c r="D235" s="680" t="s">
        <v>336</v>
      </c>
      <c r="E235" s="680" t="s">
        <v>1188</v>
      </c>
      <c r="F235" s="681">
        <v>42450</v>
      </c>
      <c r="G235" s="682">
        <v>205.05</v>
      </c>
      <c r="H235" s="680" t="s">
        <v>1189</v>
      </c>
      <c r="I235" s="680" t="s">
        <v>329</v>
      </c>
      <c r="J235" s="362" t="s">
        <v>7316</v>
      </c>
      <c r="K235" s="681">
        <v>42450</v>
      </c>
      <c r="L235" s="680" t="s">
        <v>72</v>
      </c>
    </row>
    <row r="236" spans="1:14" s="362" customFormat="1" x14ac:dyDescent="0.2">
      <c r="A236" s="680" t="s">
        <v>900</v>
      </c>
      <c r="B236" s="680" t="s">
        <v>105</v>
      </c>
      <c r="C236" s="680" t="s">
        <v>106</v>
      </c>
      <c r="D236" s="680" t="s">
        <v>107</v>
      </c>
      <c r="E236" s="680" t="s">
        <v>1257</v>
      </c>
      <c r="F236" s="681">
        <v>42439</v>
      </c>
      <c r="G236" s="682">
        <v>191.65</v>
      </c>
      <c r="H236" s="680" t="s">
        <v>1258</v>
      </c>
      <c r="I236" s="680" t="s">
        <v>329</v>
      </c>
      <c r="J236" s="362" t="s">
        <v>7316</v>
      </c>
      <c r="K236" s="681">
        <v>42440</v>
      </c>
      <c r="L236" s="680" t="s">
        <v>72</v>
      </c>
    </row>
    <row r="237" spans="1:14" s="362" customFormat="1" x14ac:dyDescent="0.2">
      <c r="A237" s="680" t="s">
        <v>900</v>
      </c>
      <c r="B237" s="680" t="s">
        <v>139</v>
      </c>
      <c r="C237" s="680" t="s">
        <v>140</v>
      </c>
      <c r="D237" s="680" t="s">
        <v>141</v>
      </c>
      <c r="E237" s="680" t="s">
        <v>1275</v>
      </c>
      <c r="F237" s="681">
        <v>42437</v>
      </c>
      <c r="G237" s="682">
        <v>105.63</v>
      </c>
      <c r="H237" s="680" t="s">
        <v>1276</v>
      </c>
      <c r="I237" s="680" t="s">
        <v>329</v>
      </c>
      <c r="J237" s="362" t="s">
        <v>7316</v>
      </c>
      <c r="K237" s="681">
        <v>42438</v>
      </c>
      <c r="L237" s="680" t="s">
        <v>72</v>
      </c>
    </row>
    <row r="238" spans="1:14" s="362" customFormat="1" x14ac:dyDescent="0.2">
      <c r="A238" s="680" t="s">
        <v>900</v>
      </c>
      <c r="B238" s="680" t="s">
        <v>175</v>
      </c>
      <c r="C238" s="680" t="s">
        <v>176</v>
      </c>
      <c r="D238" s="680" t="s">
        <v>177</v>
      </c>
      <c r="E238" s="680" t="s">
        <v>1310</v>
      </c>
      <c r="F238" s="681">
        <v>42439</v>
      </c>
      <c r="G238" s="682">
        <v>315.57</v>
      </c>
      <c r="H238" s="680"/>
      <c r="I238" s="680" t="s">
        <v>329</v>
      </c>
      <c r="J238" s="362" t="s">
        <v>7316</v>
      </c>
      <c r="K238" s="681">
        <v>42439</v>
      </c>
      <c r="L238" s="680" t="s">
        <v>72</v>
      </c>
    </row>
    <row r="239" spans="1:14" s="362" customFormat="1" x14ac:dyDescent="0.2">
      <c r="A239" s="582"/>
      <c r="B239" s="582"/>
      <c r="C239" s="582"/>
      <c r="D239" s="582"/>
      <c r="E239" s="582"/>
      <c r="F239" s="583"/>
      <c r="G239" s="509"/>
      <c r="H239" s="582"/>
      <c r="I239" s="582"/>
      <c r="K239" s="583"/>
      <c r="L239" s="582"/>
    </row>
    <row r="240" spans="1:14" ht="15.75" x14ac:dyDescent="0.25">
      <c r="A240" s="51" t="s">
        <v>679</v>
      </c>
      <c r="B240" s="57"/>
      <c r="C240" s="56"/>
      <c r="D240" s="57"/>
      <c r="E240" s="58"/>
      <c r="F240" s="59"/>
      <c r="G240" s="60"/>
      <c r="H240" s="57"/>
      <c r="I240" s="53"/>
      <c r="J240" s="59"/>
      <c r="K240" s="57"/>
      <c r="L240" s="57"/>
    </row>
    <row r="241" spans="1:16" ht="11.25" customHeight="1" x14ac:dyDescent="0.25">
      <c r="A241" s="51"/>
      <c r="B241" s="57"/>
      <c r="C241" s="56"/>
      <c r="D241" s="57"/>
      <c r="E241" s="58"/>
      <c r="F241" s="59"/>
      <c r="G241" s="60"/>
      <c r="H241" s="57"/>
      <c r="I241" s="53"/>
      <c r="J241" s="59"/>
      <c r="K241" s="57"/>
      <c r="L241" s="57"/>
    </row>
    <row r="242" spans="1:16" s="362" customFormat="1" x14ac:dyDescent="0.2">
      <c r="A242" s="680" t="s">
        <v>688</v>
      </c>
      <c r="B242" s="680" t="s">
        <v>506</v>
      </c>
      <c r="C242" s="680" t="s">
        <v>507</v>
      </c>
      <c r="D242" s="680" t="s">
        <v>508</v>
      </c>
      <c r="E242" s="680" t="s">
        <v>726</v>
      </c>
      <c r="F242" s="681">
        <v>41086</v>
      </c>
      <c r="G242" s="675">
        <v>452.18</v>
      </c>
      <c r="H242" s="680" t="s">
        <v>727</v>
      </c>
      <c r="I242" s="680" t="s">
        <v>236</v>
      </c>
      <c r="J242" s="362" t="s">
        <v>7319</v>
      </c>
      <c r="K242" s="681">
        <v>41935</v>
      </c>
      <c r="L242" s="680" t="s">
        <v>72</v>
      </c>
    </row>
    <row r="243" spans="1:16" s="202" customFormat="1" x14ac:dyDescent="0.2">
      <c r="A243" s="680" t="s">
        <v>688</v>
      </c>
      <c r="B243" s="680" t="s">
        <v>506</v>
      </c>
      <c r="C243" s="680" t="s">
        <v>507</v>
      </c>
      <c r="D243" s="680" t="s">
        <v>508</v>
      </c>
      <c r="E243" s="680" t="s">
        <v>728</v>
      </c>
      <c r="F243" s="681">
        <v>41086</v>
      </c>
      <c r="G243" s="675">
        <v>372.43</v>
      </c>
      <c r="H243" s="680" t="s">
        <v>727</v>
      </c>
      <c r="I243" s="680" t="s">
        <v>236</v>
      </c>
      <c r="J243" s="362" t="s">
        <v>7319</v>
      </c>
      <c r="K243" s="681">
        <v>41935</v>
      </c>
      <c r="L243" s="680" t="s">
        <v>72</v>
      </c>
      <c r="M243" s="362"/>
      <c r="N243" s="362"/>
      <c r="O243" s="362"/>
      <c r="P243" s="362"/>
    </row>
    <row r="244" spans="1:16" s="362" customFormat="1" x14ac:dyDescent="0.2">
      <c r="A244" s="702" t="s">
        <v>688</v>
      </c>
      <c r="B244" s="702" t="s">
        <v>83</v>
      </c>
      <c r="C244" s="702" t="s">
        <v>84</v>
      </c>
      <c r="D244" s="702" t="s">
        <v>85</v>
      </c>
      <c r="E244" s="702" t="s">
        <v>718</v>
      </c>
      <c r="F244" s="703">
        <v>40968</v>
      </c>
      <c r="G244" s="704">
        <v>318.12</v>
      </c>
      <c r="H244" s="702"/>
      <c r="I244" s="702" t="s">
        <v>406</v>
      </c>
      <c r="J244" s="362" t="s">
        <v>7320</v>
      </c>
      <c r="K244" s="703">
        <v>41876</v>
      </c>
      <c r="L244" s="702" t="s">
        <v>72</v>
      </c>
    </row>
    <row r="245" spans="1:16" s="362" customFormat="1" x14ac:dyDescent="0.2">
      <c r="A245" s="680" t="s">
        <v>282</v>
      </c>
      <c r="B245" s="680" t="s">
        <v>819</v>
      </c>
      <c r="C245" s="680" t="s">
        <v>820</v>
      </c>
      <c r="D245" s="680" t="s">
        <v>821</v>
      </c>
      <c r="E245" s="680" t="s">
        <v>822</v>
      </c>
      <c r="F245" s="681">
        <v>42026</v>
      </c>
      <c r="G245" s="682">
        <v>30201.599999999999</v>
      </c>
      <c r="H245" s="680"/>
      <c r="I245" s="680" t="s">
        <v>406</v>
      </c>
      <c r="J245" s="362" t="s">
        <v>7320</v>
      </c>
      <c r="K245" s="681">
        <v>42339</v>
      </c>
      <c r="L245" s="680">
        <v>0</v>
      </c>
      <c r="M245" s="681"/>
      <c r="N245" s="680"/>
    </row>
    <row r="246" spans="1:16" s="362" customFormat="1" x14ac:dyDescent="0.2">
      <c r="A246" s="680" t="s">
        <v>900</v>
      </c>
      <c r="B246" s="680" t="s">
        <v>146</v>
      </c>
      <c r="C246" s="680" t="s">
        <v>147</v>
      </c>
      <c r="D246" s="680" t="s">
        <v>148</v>
      </c>
      <c r="E246" s="680" t="s">
        <v>1185</v>
      </c>
      <c r="F246" s="681">
        <v>42459</v>
      </c>
      <c r="G246" s="682">
        <v>1334.26</v>
      </c>
      <c r="H246" s="680"/>
      <c r="I246" s="680" t="s">
        <v>406</v>
      </c>
      <c r="J246" s="362" t="s">
        <v>7320</v>
      </c>
      <c r="K246" s="681">
        <v>42459</v>
      </c>
      <c r="L246" s="680" t="s">
        <v>72</v>
      </c>
    </row>
    <row r="247" spans="1:16" s="362" customFormat="1" x14ac:dyDescent="0.2">
      <c r="A247" s="680" t="s">
        <v>282</v>
      </c>
      <c r="B247" s="680" t="s">
        <v>80</v>
      </c>
      <c r="C247" s="680" t="s">
        <v>81</v>
      </c>
      <c r="D247" s="680" t="s">
        <v>82</v>
      </c>
      <c r="E247" s="680" t="s">
        <v>826</v>
      </c>
      <c r="F247" s="681">
        <v>42349</v>
      </c>
      <c r="G247" s="682">
        <v>860.99</v>
      </c>
      <c r="H247" s="680" t="s">
        <v>827</v>
      </c>
      <c r="I247" s="680" t="s">
        <v>88</v>
      </c>
      <c r="J247" s="362" t="s">
        <v>7321</v>
      </c>
      <c r="K247" s="681">
        <v>42349</v>
      </c>
      <c r="L247" s="680" t="s">
        <v>4</v>
      </c>
    </row>
    <row r="248" spans="1:16" s="362" customFormat="1" x14ac:dyDescent="0.2">
      <c r="A248" s="680" t="s">
        <v>900</v>
      </c>
      <c r="B248" s="680" t="s">
        <v>105</v>
      </c>
      <c r="C248" s="680" t="s">
        <v>106</v>
      </c>
      <c r="D248" s="680" t="s">
        <v>107</v>
      </c>
      <c r="E248" s="680" t="s">
        <v>1254</v>
      </c>
      <c r="F248" s="681">
        <v>42453</v>
      </c>
      <c r="G248" s="682">
        <v>149.74</v>
      </c>
      <c r="H248" s="680"/>
      <c r="I248" s="680" t="s">
        <v>88</v>
      </c>
      <c r="J248" s="362" t="s">
        <v>7321</v>
      </c>
      <c r="K248" s="681">
        <v>42459</v>
      </c>
      <c r="L248" s="680" t="s">
        <v>72</v>
      </c>
    </row>
    <row r="249" spans="1:16" s="362" customFormat="1" x14ac:dyDescent="0.2">
      <c r="A249" s="680" t="s">
        <v>900</v>
      </c>
      <c r="B249" s="680" t="s">
        <v>1266</v>
      </c>
      <c r="C249" s="680" t="s">
        <v>1267</v>
      </c>
      <c r="D249" s="680" t="s">
        <v>1268</v>
      </c>
      <c r="E249" s="680" t="s">
        <v>1269</v>
      </c>
      <c r="F249" s="681">
        <v>42443</v>
      </c>
      <c r="G249" s="682">
        <v>217.8</v>
      </c>
      <c r="H249" s="680"/>
      <c r="I249" s="680" t="s">
        <v>88</v>
      </c>
      <c r="J249" s="362" t="s">
        <v>7321</v>
      </c>
      <c r="K249" s="681">
        <v>42444</v>
      </c>
      <c r="L249" s="680" t="s">
        <v>72</v>
      </c>
    </row>
    <row r="250" spans="1:16" s="362" customFormat="1" x14ac:dyDescent="0.2">
      <c r="A250" s="680" t="s">
        <v>900</v>
      </c>
      <c r="B250" s="680" t="s">
        <v>337</v>
      </c>
      <c r="C250" s="680" t="s">
        <v>338</v>
      </c>
      <c r="D250" s="680" t="s">
        <v>339</v>
      </c>
      <c r="E250" s="680" t="s">
        <v>1059</v>
      </c>
      <c r="F250" s="681">
        <v>42412</v>
      </c>
      <c r="G250" s="682">
        <v>1474.51</v>
      </c>
      <c r="H250" s="680" t="s">
        <v>1060</v>
      </c>
      <c r="I250" s="680" t="s">
        <v>377</v>
      </c>
      <c r="J250" s="362" t="s">
        <v>7322</v>
      </c>
      <c r="K250" s="681">
        <v>42413</v>
      </c>
      <c r="L250" s="680" t="s">
        <v>4</v>
      </c>
    </row>
    <row r="251" spans="1:16" s="362" customFormat="1" x14ac:dyDescent="0.2">
      <c r="A251" s="680" t="s">
        <v>900</v>
      </c>
      <c r="B251" s="680" t="s">
        <v>94</v>
      </c>
      <c r="C251" s="680" t="s">
        <v>95</v>
      </c>
      <c r="D251" s="680" t="s">
        <v>96</v>
      </c>
      <c r="E251" s="680" t="s">
        <v>1159</v>
      </c>
      <c r="F251" s="681">
        <v>42446</v>
      </c>
      <c r="G251" s="682">
        <v>225.85</v>
      </c>
      <c r="H251" s="680" t="s">
        <v>1160</v>
      </c>
      <c r="I251" s="680" t="s">
        <v>377</v>
      </c>
      <c r="J251" s="362" t="s">
        <v>7322</v>
      </c>
      <c r="K251" s="681">
        <v>42446</v>
      </c>
      <c r="L251" s="680" t="s">
        <v>72</v>
      </c>
    </row>
    <row r="252" spans="1:16" s="362" customFormat="1" x14ac:dyDescent="0.2">
      <c r="A252" s="680" t="s">
        <v>900</v>
      </c>
      <c r="B252" s="680" t="s">
        <v>94</v>
      </c>
      <c r="C252" s="680" t="s">
        <v>95</v>
      </c>
      <c r="D252" s="680" t="s">
        <v>96</v>
      </c>
      <c r="E252" s="680" t="s">
        <v>1161</v>
      </c>
      <c r="F252" s="681">
        <v>42446</v>
      </c>
      <c r="G252" s="682">
        <v>68.61</v>
      </c>
      <c r="H252" s="680" t="s">
        <v>1162</v>
      </c>
      <c r="I252" s="680" t="s">
        <v>377</v>
      </c>
      <c r="J252" s="362" t="s">
        <v>7322</v>
      </c>
      <c r="K252" s="681">
        <v>42446</v>
      </c>
      <c r="L252" s="680" t="s">
        <v>72</v>
      </c>
    </row>
    <row r="253" spans="1:16" s="362" customFormat="1" x14ac:dyDescent="0.2">
      <c r="A253" s="680" t="s">
        <v>900</v>
      </c>
      <c r="B253" s="680" t="s">
        <v>373</v>
      </c>
      <c r="C253" s="680" t="s">
        <v>374</v>
      </c>
      <c r="D253" s="680" t="s">
        <v>375</v>
      </c>
      <c r="E253" s="680" t="s">
        <v>1210</v>
      </c>
      <c r="F253" s="681">
        <v>42457</v>
      </c>
      <c r="G253" s="682">
        <v>71.569999999999993</v>
      </c>
      <c r="H253" s="680"/>
      <c r="I253" s="680" t="s">
        <v>377</v>
      </c>
      <c r="J253" s="362" t="s">
        <v>7322</v>
      </c>
      <c r="K253" s="681">
        <v>42459</v>
      </c>
      <c r="L253" s="680" t="s">
        <v>72</v>
      </c>
    </row>
    <row r="254" spans="1:16" s="362" customFormat="1" x14ac:dyDescent="0.2">
      <c r="A254" s="680" t="s">
        <v>900</v>
      </c>
      <c r="B254" s="680" t="s">
        <v>212</v>
      </c>
      <c r="C254" s="680" t="s">
        <v>213</v>
      </c>
      <c r="D254" s="680" t="s">
        <v>214</v>
      </c>
      <c r="E254" s="680" t="s">
        <v>1227</v>
      </c>
      <c r="F254" s="681">
        <v>42453</v>
      </c>
      <c r="G254" s="682">
        <v>1122.6400000000001</v>
      </c>
      <c r="H254" s="680" t="s">
        <v>1228</v>
      </c>
      <c r="I254" s="680" t="s">
        <v>377</v>
      </c>
      <c r="J254" s="362" t="s">
        <v>7322</v>
      </c>
      <c r="K254" s="681">
        <v>42459</v>
      </c>
      <c r="L254" s="680" t="s">
        <v>72</v>
      </c>
    </row>
    <row r="255" spans="1:16" s="362" customFormat="1" x14ac:dyDescent="0.2">
      <c r="A255" s="680" t="s">
        <v>900</v>
      </c>
      <c r="B255" s="680" t="s">
        <v>212</v>
      </c>
      <c r="C255" s="680" t="s">
        <v>213</v>
      </c>
      <c r="D255" s="680" t="s">
        <v>214</v>
      </c>
      <c r="E255" s="680" t="s">
        <v>1229</v>
      </c>
      <c r="F255" s="681">
        <v>42447</v>
      </c>
      <c r="G255" s="682">
        <v>213.47</v>
      </c>
      <c r="H255" s="680" t="s">
        <v>1230</v>
      </c>
      <c r="I255" s="680" t="s">
        <v>377</v>
      </c>
      <c r="J255" s="362" t="s">
        <v>7322</v>
      </c>
      <c r="K255" s="681">
        <v>42450</v>
      </c>
      <c r="L255" s="680" t="s">
        <v>72</v>
      </c>
    </row>
    <row r="256" spans="1:16" s="362" customFormat="1" x14ac:dyDescent="0.2">
      <c r="A256" s="680" t="s">
        <v>900</v>
      </c>
      <c r="B256" s="680" t="s">
        <v>420</v>
      </c>
      <c r="C256" s="680" t="s">
        <v>421</v>
      </c>
      <c r="D256" s="680" t="s">
        <v>422</v>
      </c>
      <c r="E256" s="680" t="s">
        <v>1251</v>
      </c>
      <c r="F256" s="681">
        <v>42447</v>
      </c>
      <c r="G256" s="682">
        <v>67.8</v>
      </c>
      <c r="H256" s="680" t="s">
        <v>1252</v>
      </c>
      <c r="I256" s="680" t="s">
        <v>377</v>
      </c>
      <c r="J256" s="362" t="s">
        <v>7322</v>
      </c>
      <c r="K256" s="681">
        <v>42450</v>
      </c>
      <c r="L256" s="680" t="s">
        <v>72</v>
      </c>
    </row>
    <row r="257" spans="1:16" s="362" customFormat="1" x14ac:dyDescent="0.2">
      <c r="A257" s="680" t="s">
        <v>900</v>
      </c>
      <c r="B257" s="680" t="s">
        <v>105</v>
      </c>
      <c r="C257" s="680" t="s">
        <v>106</v>
      </c>
      <c r="D257" s="680" t="s">
        <v>107</v>
      </c>
      <c r="E257" s="680" t="s">
        <v>1255</v>
      </c>
      <c r="F257" s="681">
        <v>42446</v>
      </c>
      <c r="G257" s="682">
        <v>169.81</v>
      </c>
      <c r="H257" s="680" t="s">
        <v>1256</v>
      </c>
      <c r="I257" s="680" t="s">
        <v>377</v>
      </c>
      <c r="J257" s="362" t="s">
        <v>7322</v>
      </c>
      <c r="K257" s="681">
        <v>42447</v>
      </c>
      <c r="L257" s="680" t="s">
        <v>72</v>
      </c>
    </row>
    <row r="258" spans="1:16" s="362" customFormat="1" x14ac:dyDescent="0.2">
      <c r="A258" s="680" t="s">
        <v>900</v>
      </c>
      <c r="B258" s="680" t="s">
        <v>105</v>
      </c>
      <c r="C258" s="680" t="s">
        <v>106</v>
      </c>
      <c r="D258" s="680" t="s">
        <v>107</v>
      </c>
      <c r="E258" s="680" t="s">
        <v>1259</v>
      </c>
      <c r="F258" s="681">
        <v>42439</v>
      </c>
      <c r="G258" s="682">
        <v>175.45</v>
      </c>
      <c r="H258" s="680" t="s">
        <v>1260</v>
      </c>
      <c r="I258" s="680" t="s">
        <v>377</v>
      </c>
      <c r="J258" s="362" t="s">
        <v>7322</v>
      </c>
      <c r="K258" s="681">
        <v>42440</v>
      </c>
      <c r="L258" s="680" t="s">
        <v>72</v>
      </c>
    </row>
    <row r="259" spans="1:16" s="362" customFormat="1" x14ac:dyDescent="0.2">
      <c r="A259" s="680" t="s">
        <v>900</v>
      </c>
      <c r="B259" s="680" t="s">
        <v>384</v>
      </c>
      <c r="C259" s="680" t="s">
        <v>385</v>
      </c>
      <c r="D259" s="680" t="s">
        <v>386</v>
      </c>
      <c r="E259" s="680" t="s">
        <v>1270</v>
      </c>
      <c r="F259" s="681">
        <v>42447</v>
      </c>
      <c r="G259" s="682">
        <v>499.97</v>
      </c>
      <c r="H259" s="680" t="s">
        <v>1271</v>
      </c>
      <c r="I259" s="680" t="s">
        <v>377</v>
      </c>
      <c r="J259" s="362" t="s">
        <v>7322</v>
      </c>
      <c r="K259" s="681">
        <v>42451</v>
      </c>
      <c r="L259" s="680" t="s">
        <v>72</v>
      </c>
    </row>
    <row r="260" spans="1:16" s="362" customFormat="1" x14ac:dyDescent="0.2">
      <c r="A260" s="680" t="s">
        <v>900</v>
      </c>
      <c r="B260" s="680" t="s">
        <v>384</v>
      </c>
      <c r="C260" s="680" t="s">
        <v>385</v>
      </c>
      <c r="D260" s="680" t="s">
        <v>386</v>
      </c>
      <c r="E260" s="680" t="s">
        <v>1272</v>
      </c>
      <c r="F260" s="681">
        <v>42447</v>
      </c>
      <c r="G260" s="682">
        <v>217.8</v>
      </c>
      <c r="H260" s="680" t="s">
        <v>1271</v>
      </c>
      <c r="I260" s="680" t="s">
        <v>377</v>
      </c>
      <c r="J260" s="362" t="s">
        <v>7322</v>
      </c>
      <c r="K260" s="681">
        <v>42451</v>
      </c>
      <c r="L260" s="680" t="s">
        <v>72</v>
      </c>
    </row>
    <row r="261" spans="1:16" s="362" customFormat="1" x14ac:dyDescent="0.2">
      <c r="A261" s="680" t="s">
        <v>900</v>
      </c>
      <c r="B261" s="680" t="s">
        <v>973</v>
      </c>
      <c r="C261" s="680" t="s">
        <v>974</v>
      </c>
      <c r="D261" s="680" t="s">
        <v>975</v>
      </c>
      <c r="E261" s="680" t="s">
        <v>1286</v>
      </c>
      <c r="F261" s="681">
        <v>42452</v>
      </c>
      <c r="G261" s="682">
        <v>97.48</v>
      </c>
      <c r="H261" s="680" t="s">
        <v>1287</v>
      </c>
      <c r="I261" s="680" t="s">
        <v>377</v>
      </c>
      <c r="J261" s="362" t="s">
        <v>7322</v>
      </c>
      <c r="K261" s="681">
        <v>42459</v>
      </c>
      <c r="L261" s="680" t="s">
        <v>72</v>
      </c>
    </row>
    <row r="262" spans="1:16" s="362" customFormat="1" x14ac:dyDescent="0.2">
      <c r="A262" s="680" t="s">
        <v>693</v>
      </c>
      <c r="B262" s="680" t="s">
        <v>68</v>
      </c>
      <c r="C262" s="680" t="s">
        <v>69</v>
      </c>
      <c r="D262" s="680" t="s">
        <v>70</v>
      </c>
      <c r="E262" s="680" t="s">
        <v>734</v>
      </c>
      <c r="F262" s="681">
        <v>40730</v>
      </c>
      <c r="G262" s="682">
        <v>159.30000000000001</v>
      </c>
      <c r="H262" s="680"/>
      <c r="I262" s="680" t="s">
        <v>87</v>
      </c>
      <c r="J262" s="66" t="s">
        <v>7323</v>
      </c>
      <c r="K262" s="681">
        <v>42173</v>
      </c>
      <c r="L262" s="680" t="s">
        <v>72</v>
      </c>
      <c r="M262" s="202"/>
      <c r="N262" s="202"/>
      <c r="O262" s="202"/>
      <c r="P262" s="202"/>
    </row>
    <row r="263" spans="1:16" s="362" customFormat="1" x14ac:dyDescent="0.2">
      <c r="A263" s="680" t="s">
        <v>693</v>
      </c>
      <c r="B263" s="680" t="s">
        <v>68</v>
      </c>
      <c r="C263" s="680" t="s">
        <v>69</v>
      </c>
      <c r="D263" s="680" t="s">
        <v>70</v>
      </c>
      <c r="E263" s="680" t="s">
        <v>735</v>
      </c>
      <c r="F263" s="681">
        <v>40716</v>
      </c>
      <c r="G263" s="682">
        <v>159.30000000000001</v>
      </c>
      <c r="H263" s="680"/>
      <c r="I263" s="680" t="s">
        <v>87</v>
      </c>
      <c r="J263" s="66" t="s">
        <v>7323</v>
      </c>
      <c r="K263" s="681">
        <v>42173</v>
      </c>
      <c r="L263" s="680" t="s">
        <v>72</v>
      </c>
      <c r="M263" s="202"/>
      <c r="N263" s="202"/>
      <c r="O263" s="202"/>
      <c r="P263" s="202"/>
    </row>
    <row r="264" spans="1:16" s="362" customFormat="1" x14ac:dyDescent="0.2">
      <c r="A264" s="680" t="s">
        <v>282</v>
      </c>
      <c r="B264" s="680" t="s">
        <v>847</v>
      </c>
      <c r="C264" s="680" t="s">
        <v>848</v>
      </c>
      <c r="D264" s="680"/>
      <c r="E264" s="680" t="s">
        <v>849</v>
      </c>
      <c r="F264" s="681">
        <v>42354</v>
      </c>
      <c r="G264" s="682">
        <v>4.99</v>
      </c>
      <c r="H264" s="680"/>
      <c r="I264" s="680" t="s">
        <v>87</v>
      </c>
      <c r="J264" s="66" t="s">
        <v>7323</v>
      </c>
      <c r="K264" s="681">
        <v>42355</v>
      </c>
      <c r="L264" s="680" t="s">
        <v>72</v>
      </c>
      <c r="M264" s="681"/>
      <c r="N264" s="680"/>
    </row>
    <row r="265" spans="1:16" s="362" customFormat="1" x14ac:dyDescent="0.2">
      <c r="A265" s="680" t="s">
        <v>900</v>
      </c>
      <c r="B265" s="680" t="s">
        <v>183</v>
      </c>
      <c r="C265" s="680" t="s">
        <v>184</v>
      </c>
      <c r="D265" s="680" t="s">
        <v>185</v>
      </c>
      <c r="E265" s="680" t="s">
        <v>1253</v>
      </c>
      <c r="F265" s="681">
        <v>42431</v>
      </c>
      <c r="G265" s="682">
        <v>238.03</v>
      </c>
      <c r="H265" s="680"/>
      <c r="I265" s="680" t="s">
        <v>87</v>
      </c>
      <c r="J265" s="66" t="s">
        <v>7323</v>
      </c>
      <c r="K265" s="681">
        <v>42431</v>
      </c>
      <c r="L265" s="680" t="s">
        <v>72</v>
      </c>
    </row>
    <row r="266" spans="1:16" s="362" customFormat="1" x14ac:dyDescent="0.2">
      <c r="A266" s="680" t="s">
        <v>282</v>
      </c>
      <c r="B266" s="680" t="s">
        <v>175</v>
      </c>
      <c r="C266" s="680" t="s">
        <v>176</v>
      </c>
      <c r="D266" s="680" t="s">
        <v>177</v>
      </c>
      <c r="E266" s="680" t="s">
        <v>1037</v>
      </c>
      <c r="F266" s="681">
        <v>42339</v>
      </c>
      <c r="G266" s="682">
        <v>165.38</v>
      </c>
      <c r="H266" s="680" t="s">
        <v>1148</v>
      </c>
      <c r="I266" s="680" t="s">
        <v>295</v>
      </c>
      <c r="J266" s="66" t="s">
        <v>7324</v>
      </c>
      <c r="K266" s="681">
        <v>42419</v>
      </c>
      <c r="L266" s="680" t="s">
        <v>72</v>
      </c>
      <c r="M266" s="681"/>
      <c r="N266" s="680"/>
    </row>
    <row r="267" spans="1:16" s="362" customFormat="1" x14ac:dyDescent="0.2">
      <c r="A267" s="680" t="s">
        <v>900</v>
      </c>
      <c r="B267" s="680" t="s">
        <v>190</v>
      </c>
      <c r="C267" s="680" t="s">
        <v>191</v>
      </c>
      <c r="D267" s="680"/>
      <c r="E267" s="680" t="s">
        <v>1217</v>
      </c>
      <c r="F267" s="681">
        <v>42430</v>
      </c>
      <c r="G267" s="682">
        <v>135.9</v>
      </c>
      <c r="H267" s="680"/>
      <c r="I267" s="680" t="s">
        <v>295</v>
      </c>
      <c r="J267" s="66" t="s">
        <v>7324</v>
      </c>
      <c r="K267" s="681">
        <v>42443</v>
      </c>
      <c r="L267" s="680" t="s">
        <v>72</v>
      </c>
    </row>
    <row r="268" spans="1:16" s="362" customFormat="1" x14ac:dyDescent="0.2">
      <c r="A268" s="680" t="s">
        <v>282</v>
      </c>
      <c r="B268" s="680" t="s">
        <v>105</v>
      </c>
      <c r="C268" s="680" t="s">
        <v>106</v>
      </c>
      <c r="D268" s="680" t="s">
        <v>107</v>
      </c>
      <c r="E268" s="680" t="s">
        <v>787</v>
      </c>
      <c r="F268" s="681">
        <v>42335</v>
      </c>
      <c r="G268" s="682">
        <v>429.99</v>
      </c>
      <c r="H268" s="680" t="s">
        <v>788</v>
      </c>
      <c r="I268" s="680" t="s">
        <v>419</v>
      </c>
      <c r="J268" s="66" t="s">
        <v>7325</v>
      </c>
      <c r="K268" s="681">
        <v>42338</v>
      </c>
      <c r="L268" s="680" t="s">
        <v>72</v>
      </c>
    </row>
    <row r="269" spans="1:16" s="362" customFormat="1" x14ac:dyDescent="0.2">
      <c r="A269" s="680" t="s">
        <v>900</v>
      </c>
      <c r="B269" s="680" t="s">
        <v>481</v>
      </c>
      <c r="C269" s="680" t="s">
        <v>482</v>
      </c>
      <c r="D269" s="680" t="s">
        <v>483</v>
      </c>
      <c r="E269" s="680" t="s">
        <v>1136</v>
      </c>
      <c r="F269" s="681">
        <v>42412</v>
      </c>
      <c r="G269" s="682">
        <v>43</v>
      </c>
      <c r="H269" s="680"/>
      <c r="I269" s="680" t="s">
        <v>419</v>
      </c>
      <c r="J269" s="66" t="s">
        <v>7325</v>
      </c>
      <c r="K269" s="681">
        <v>42416</v>
      </c>
      <c r="L269" s="680" t="s">
        <v>72</v>
      </c>
      <c r="M269" s="681"/>
      <c r="N269" s="680"/>
    </row>
    <row r="270" spans="1:16" s="362" customFormat="1" x14ac:dyDescent="0.2">
      <c r="A270" s="680" t="s">
        <v>900</v>
      </c>
      <c r="B270" s="680" t="s">
        <v>175</v>
      </c>
      <c r="C270" s="680" t="s">
        <v>176</v>
      </c>
      <c r="D270" s="680" t="s">
        <v>177</v>
      </c>
      <c r="E270" s="680" t="s">
        <v>993</v>
      </c>
      <c r="F270" s="681">
        <v>42390</v>
      </c>
      <c r="G270" s="682">
        <v>2648.9</v>
      </c>
      <c r="H270" s="680"/>
      <c r="I270" s="680" t="s">
        <v>556</v>
      </c>
      <c r="J270" s="66" t="s">
        <v>7326</v>
      </c>
      <c r="K270" s="681">
        <v>42391</v>
      </c>
      <c r="L270" s="680" t="s">
        <v>72</v>
      </c>
      <c r="M270" s="681"/>
      <c r="N270" s="680"/>
    </row>
    <row r="271" spans="1:16" s="229" customFormat="1" ht="15.75" x14ac:dyDescent="0.25">
      <c r="A271" s="245"/>
      <c r="B271" s="235"/>
      <c r="C271" s="244"/>
      <c r="D271" s="235"/>
      <c r="E271" s="236"/>
      <c r="F271" s="228"/>
      <c r="G271" s="243"/>
      <c r="H271" s="235"/>
      <c r="I271" s="239"/>
      <c r="J271" s="228"/>
      <c r="K271" s="235"/>
      <c r="L271" s="235"/>
    </row>
    <row r="272" spans="1:16" ht="15.75" x14ac:dyDescent="0.25">
      <c r="A272" s="51" t="s">
        <v>680</v>
      </c>
      <c r="B272" s="57"/>
      <c r="C272" s="56"/>
      <c r="D272" s="57"/>
      <c r="E272" s="58"/>
      <c r="F272" s="59"/>
      <c r="G272" s="60"/>
      <c r="H272" s="57"/>
      <c r="I272" s="53"/>
      <c r="J272" s="59"/>
      <c r="K272" s="57"/>
      <c r="L272" s="57"/>
    </row>
    <row r="273" spans="1:16" ht="14.25" customHeight="1" x14ac:dyDescent="0.25">
      <c r="A273" s="51"/>
      <c r="B273" s="57"/>
      <c r="C273" s="56"/>
      <c r="D273" s="57"/>
      <c r="E273" s="58"/>
      <c r="F273" s="59"/>
      <c r="G273" s="60"/>
      <c r="H273" s="57"/>
      <c r="I273" s="53"/>
      <c r="J273" s="59"/>
      <c r="K273" s="57"/>
      <c r="L273" s="57"/>
    </row>
    <row r="274" spans="1:16" s="362" customFormat="1" x14ac:dyDescent="0.2">
      <c r="A274" s="680" t="s">
        <v>693</v>
      </c>
      <c r="B274" s="680" t="s">
        <v>68</v>
      </c>
      <c r="C274" s="680" t="s">
        <v>69</v>
      </c>
      <c r="D274" s="680" t="s">
        <v>70</v>
      </c>
      <c r="E274" s="680" t="s">
        <v>733</v>
      </c>
      <c r="F274" s="681">
        <v>40890</v>
      </c>
      <c r="G274" s="682">
        <v>1589.12</v>
      </c>
      <c r="H274" s="680"/>
      <c r="I274" s="680" t="s">
        <v>1147</v>
      </c>
      <c r="J274" s="680" t="s">
        <v>7327</v>
      </c>
      <c r="K274" s="681">
        <v>42174</v>
      </c>
      <c r="L274" s="680" t="s">
        <v>72</v>
      </c>
      <c r="M274" s="202"/>
      <c r="N274" s="202"/>
      <c r="O274" s="202"/>
      <c r="P274" s="202"/>
    </row>
    <row r="275" spans="1:16" s="362" customFormat="1" x14ac:dyDescent="0.2">
      <c r="A275" s="680" t="s">
        <v>282</v>
      </c>
      <c r="B275" s="680" t="s">
        <v>369</v>
      </c>
      <c r="C275" s="680" t="s">
        <v>370</v>
      </c>
      <c r="D275" s="680" t="s">
        <v>371</v>
      </c>
      <c r="E275" s="680" t="s">
        <v>1000</v>
      </c>
      <c r="F275" s="681">
        <v>42369</v>
      </c>
      <c r="G275" s="682">
        <v>49.13</v>
      </c>
      <c r="H275" s="680"/>
      <c r="I275" s="680" t="s">
        <v>561</v>
      </c>
      <c r="J275" s="362" t="s">
        <v>7328</v>
      </c>
      <c r="K275" s="681">
        <v>42381</v>
      </c>
      <c r="L275" s="680" t="s">
        <v>4</v>
      </c>
    </row>
    <row r="276" spans="1:16" s="362" customFormat="1" x14ac:dyDescent="0.2">
      <c r="A276" s="680" t="s">
        <v>282</v>
      </c>
      <c r="B276" s="680" t="s">
        <v>178</v>
      </c>
      <c r="C276" s="680" t="s">
        <v>179</v>
      </c>
      <c r="D276" s="680" t="s">
        <v>180</v>
      </c>
      <c r="E276" s="680" t="s">
        <v>874</v>
      </c>
      <c r="F276" s="681">
        <v>42360</v>
      </c>
      <c r="G276" s="682">
        <v>5.09</v>
      </c>
      <c r="H276" s="680"/>
      <c r="I276" s="680" t="s">
        <v>875</v>
      </c>
      <c r="J276" s="362" t="s">
        <v>7329</v>
      </c>
      <c r="K276" s="681">
        <v>42362</v>
      </c>
      <c r="L276" s="680" t="s">
        <v>72</v>
      </c>
      <c r="M276" s="681"/>
      <c r="N276" s="680"/>
    </row>
    <row r="277" spans="1:16" s="362" customFormat="1" x14ac:dyDescent="0.2">
      <c r="A277" s="702" t="s">
        <v>282</v>
      </c>
      <c r="B277" s="702" t="s">
        <v>90</v>
      </c>
      <c r="C277" s="702" t="s">
        <v>91</v>
      </c>
      <c r="D277" s="702" t="s">
        <v>92</v>
      </c>
      <c r="E277" s="702" t="s">
        <v>540</v>
      </c>
      <c r="F277" s="703">
        <v>42180</v>
      </c>
      <c r="G277" s="511">
        <v>-1.1399999999999999</v>
      </c>
      <c r="H277" s="702" t="s">
        <v>541</v>
      </c>
      <c r="I277" s="702" t="s">
        <v>364</v>
      </c>
      <c r="J277" s="428" t="s">
        <v>7330</v>
      </c>
      <c r="K277" s="703">
        <v>42181</v>
      </c>
      <c r="L277" s="702" t="s">
        <v>4</v>
      </c>
    </row>
    <row r="278" spans="1:16" s="362" customFormat="1" x14ac:dyDescent="0.2">
      <c r="A278" s="680" t="s">
        <v>282</v>
      </c>
      <c r="B278" s="680" t="s">
        <v>197</v>
      </c>
      <c r="C278" s="680" t="s">
        <v>198</v>
      </c>
      <c r="D278" s="680" t="s">
        <v>199</v>
      </c>
      <c r="E278" s="680" t="s">
        <v>470</v>
      </c>
      <c r="F278" s="681">
        <v>42085</v>
      </c>
      <c r="G278" s="682">
        <v>593.54999999999995</v>
      </c>
      <c r="H278" s="680"/>
      <c r="I278" s="680" t="s">
        <v>469</v>
      </c>
      <c r="J278" s="362" t="s">
        <v>7331</v>
      </c>
      <c r="K278" s="681">
        <v>42114</v>
      </c>
      <c r="L278" s="680" t="s">
        <v>72</v>
      </c>
    </row>
    <row r="279" spans="1:16" s="362" customFormat="1" x14ac:dyDescent="0.2">
      <c r="A279" s="680" t="s">
        <v>282</v>
      </c>
      <c r="B279" s="680" t="s">
        <v>197</v>
      </c>
      <c r="C279" s="680" t="s">
        <v>198</v>
      </c>
      <c r="D279" s="680" t="s">
        <v>199</v>
      </c>
      <c r="E279" s="680" t="s">
        <v>468</v>
      </c>
      <c r="F279" s="681">
        <v>42085</v>
      </c>
      <c r="G279" s="682">
        <v>101.64</v>
      </c>
      <c r="H279" s="680"/>
      <c r="I279" s="680" t="s">
        <v>469</v>
      </c>
      <c r="J279" s="362" t="s">
        <v>7331</v>
      </c>
      <c r="K279" s="681">
        <v>42114</v>
      </c>
      <c r="L279" s="680" t="s">
        <v>72</v>
      </c>
    </row>
    <row r="280" spans="1:16" s="362" customFormat="1" x14ac:dyDescent="0.2">
      <c r="A280" s="680" t="s">
        <v>693</v>
      </c>
      <c r="B280" s="680" t="s">
        <v>577</v>
      </c>
      <c r="C280" s="680" t="s">
        <v>578</v>
      </c>
      <c r="D280" s="680" t="s">
        <v>579</v>
      </c>
      <c r="E280" s="680" t="s">
        <v>721</v>
      </c>
      <c r="F280" s="681">
        <v>40633</v>
      </c>
      <c r="G280" s="675">
        <v>28.03</v>
      </c>
      <c r="H280" s="680"/>
      <c r="I280" s="680" t="s">
        <v>666</v>
      </c>
      <c r="J280" s="362" t="s">
        <v>7332</v>
      </c>
      <c r="K280" s="681">
        <v>41892</v>
      </c>
      <c r="L280" s="680" t="s">
        <v>72</v>
      </c>
    </row>
    <row r="281" spans="1:16" s="362" customFormat="1" x14ac:dyDescent="0.2">
      <c r="A281" s="680" t="s">
        <v>708</v>
      </c>
      <c r="B281" s="680" t="s">
        <v>577</v>
      </c>
      <c r="C281" s="680" t="s">
        <v>578</v>
      </c>
      <c r="D281" s="680" t="s">
        <v>579</v>
      </c>
      <c r="E281" s="680" t="s">
        <v>722</v>
      </c>
      <c r="F281" s="681">
        <v>40190</v>
      </c>
      <c r="G281" s="675">
        <v>28.58</v>
      </c>
      <c r="H281" s="680"/>
      <c r="I281" s="680" t="s">
        <v>666</v>
      </c>
      <c r="J281" s="362" t="s">
        <v>7332</v>
      </c>
      <c r="K281" s="681">
        <v>41892</v>
      </c>
      <c r="L281" s="680" t="s">
        <v>72</v>
      </c>
    </row>
    <row r="282" spans="1:16" s="362" customFormat="1" x14ac:dyDescent="0.2">
      <c r="A282" s="680" t="s">
        <v>708</v>
      </c>
      <c r="B282" s="680" t="s">
        <v>577</v>
      </c>
      <c r="C282" s="680" t="s">
        <v>578</v>
      </c>
      <c r="D282" s="680" t="s">
        <v>579</v>
      </c>
      <c r="E282" s="680" t="s">
        <v>723</v>
      </c>
      <c r="F282" s="681">
        <v>40196</v>
      </c>
      <c r="G282" s="675">
        <v>10.78</v>
      </c>
      <c r="H282" s="680"/>
      <c r="I282" s="680" t="s">
        <v>666</v>
      </c>
      <c r="J282" s="362" t="s">
        <v>7332</v>
      </c>
      <c r="K282" s="681">
        <v>41892</v>
      </c>
      <c r="L282" s="680" t="s">
        <v>72</v>
      </c>
    </row>
    <row r="283" spans="1:16" s="362" customFormat="1" x14ac:dyDescent="0.2">
      <c r="A283" s="680" t="s">
        <v>708</v>
      </c>
      <c r="B283" s="680" t="s">
        <v>577</v>
      </c>
      <c r="C283" s="680" t="s">
        <v>578</v>
      </c>
      <c r="D283" s="680" t="s">
        <v>579</v>
      </c>
      <c r="E283" s="680" t="s">
        <v>724</v>
      </c>
      <c r="F283" s="681">
        <v>40275</v>
      </c>
      <c r="G283" s="675">
        <v>21.85</v>
      </c>
      <c r="H283" s="680"/>
      <c r="I283" s="680" t="s">
        <v>666</v>
      </c>
      <c r="J283" s="362" t="s">
        <v>7332</v>
      </c>
      <c r="K283" s="681">
        <v>41892</v>
      </c>
      <c r="L283" s="680" t="s">
        <v>72</v>
      </c>
    </row>
    <row r="284" spans="1:16" s="362" customFormat="1" x14ac:dyDescent="0.2">
      <c r="A284" s="680" t="s">
        <v>708</v>
      </c>
      <c r="B284" s="680" t="s">
        <v>709</v>
      </c>
      <c r="C284" s="680" t="s">
        <v>710</v>
      </c>
      <c r="D284" s="680" t="s">
        <v>711</v>
      </c>
      <c r="E284" s="680" t="s">
        <v>712</v>
      </c>
      <c r="F284" s="681">
        <v>40360</v>
      </c>
      <c r="G284" s="682">
        <v>12463</v>
      </c>
      <c r="H284" s="680"/>
      <c r="I284" s="680" t="s">
        <v>245</v>
      </c>
      <c r="J284" s="362" t="s">
        <v>7333</v>
      </c>
      <c r="K284" s="681">
        <v>41837</v>
      </c>
      <c r="L284" s="680" t="s">
        <v>72</v>
      </c>
    </row>
    <row r="285" spans="1:16" s="362" customFormat="1" x14ac:dyDescent="0.2">
      <c r="A285" s="680" t="s">
        <v>708</v>
      </c>
      <c r="B285" s="680" t="s">
        <v>709</v>
      </c>
      <c r="C285" s="680" t="s">
        <v>710</v>
      </c>
      <c r="D285" s="680" t="s">
        <v>711</v>
      </c>
      <c r="E285" s="680" t="s">
        <v>713</v>
      </c>
      <c r="F285" s="681">
        <v>40360</v>
      </c>
      <c r="G285" s="682">
        <v>12463</v>
      </c>
      <c r="H285" s="680"/>
      <c r="I285" s="680" t="s">
        <v>245</v>
      </c>
      <c r="J285" s="362" t="s">
        <v>7333</v>
      </c>
      <c r="K285" s="681">
        <v>41829</v>
      </c>
      <c r="L285" s="680" t="s">
        <v>72</v>
      </c>
    </row>
    <row r="286" spans="1:16" s="362" customFormat="1" x14ac:dyDescent="0.2">
      <c r="A286" s="680" t="s">
        <v>67</v>
      </c>
      <c r="B286" s="680" t="s">
        <v>101</v>
      </c>
      <c r="C286" s="680" t="s">
        <v>102</v>
      </c>
      <c r="D286" s="680" t="s">
        <v>103</v>
      </c>
      <c r="E286" s="680" t="s">
        <v>244</v>
      </c>
      <c r="F286" s="681">
        <v>41425</v>
      </c>
      <c r="G286" s="682">
        <v>16709.75</v>
      </c>
      <c r="H286" s="680"/>
      <c r="I286" s="680" t="s">
        <v>245</v>
      </c>
      <c r="J286" s="362" t="s">
        <v>7333</v>
      </c>
      <c r="K286" s="681">
        <v>41934</v>
      </c>
      <c r="L286" s="680" t="s">
        <v>4</v>
      </c>
    </row>
    <row r="287" spans="1:16" s="229" customFormat="1" ht="16.5" customHeight="1" x14ac:dyDescent="0.25">
      <c r="A287" s="245"/>
      <c r="B287" s="235"/>
      <c r="C287" s="244"/>
      <c r="D287" s="235"/>
      <c r="E287" s="236"/>
      <c r="F287" s="228"/>
      <c r="G287" s="243"/>
      <c r="H287" s="235"/>
      <c r="I287" s="239"/>
      <c r="J287" s="228"/>
      <c r="K287" s="235"/>
      <c r="L287" s="235"/>
    </row>
    <row r="288" spans="1:16" s="254" customFormat="1" ht="15.75" x14ac:dyDescent="0.25">
      <c r="A288" s="51" t="s">
        <v>1144</v>
      </c>
      <c r="B288" s="57"/>
      <c r="C288" s="56"/>
      <c r="D288" s="57"/>
      <c r="E288" s="58"/>
      <c r="F288" s="59"/>
      <c r="G288" s="60"/>
      <c r="H288" s="57"/>
      <c r="I288" s="253"/>
      <c r="J288" s="59"/>
      <c r="K288" s="57"/>
      <c r="L288" s="57"/>
    </row>
    <row r="289" spans="1:15" s="229" customFormat="1" ht="15.75" x14ac:dyDescent="0.25">
      <c r="A289" s="245"/>
      <c r="B289" s="235"/>
      <c r="C289" s="244"/>
      <c r="D289" s="235"/>
      <c r="E289" s="236"/>
      <c r="F289" s="228"/>
      <c r="G289" s="243"/>
      <c r="H289" s="235"/>
      <c r="I289" s="239"/>
      <c r="J289" s="228"/>
      <c r="K289" s="235"/>
      <c r="L289" s="235"/>
    </row>
    <row r="290" spans="1:15" s="362" customFormat="1" x14ac:dyDescent="0.2">
      <c r="A290" s="680" t="s">
        <v>282</v>
      </c>
      <c r="B290" s="680" t="s">
        <v>90</v>
      </c>
      <c r="C290" s="680" t="s">
        <v>91</v>
      </c>
      <c r="D290" s="680" t="s">
        <v>92</v>
      </c>
      <c r="E290" s="680" t="s">
        <v>799</v>
      </c>
      <c r="F290" s="681">
        <v>42308</v>
      </c>
      <c r="G290" s="682">
        <v>29.52</v>
      </c>
      <c r="H290" s="680" t="s">
        <v>797</v>
      </c>
      <c r="I290" s="680" t="s">
        <v>798</v>
      </c>
      <c r="J290" s="680" t="s">
        <v>7334</v>
      </c>
      <c r="K290" s="681">
        <v>42310</v>
      </c>
      <c r="L290" s="680" t="s">
        <v>72</v>
      </c>
    </row>
    <row r="291" spans="1:15" s="362" customFormat="1" x14ac:dyDescent="0.2">
      <c r="A291" s="680" t="s">
        <v>282</v>
      </c>
      <c r="B291" s="680" t="s">
        <v>478</v>
      </c>
      <c r="C291" s="680" t="s">
        <v>479</v>
      </c>
      <c r="D291" s="680" t="s">
        <v>480</v>
      </c>
      <c r="E291" s="680" t="s">
        <v>813</v>
      </c>
      <c r="F291" s="681">
        <v>42328</v>
      </c>
      <c r="G291" s="682">
        <v>-150</v>
      </c>
      <c r="H291" s="680"/>
      <c r="I291" s="680" t="s">
        <v>378</v>
      </c>
      <c r="J291" s="66" t="s">
        <v>7335</v>
      </c>
      <c r="K291" s="681">
        <v>42348</v>
      </c>
      <c r="L291" s="680" t="s">
        <v>72</v>
      </c>
      <c r="M291" s="681"/>
      <c r="N291" s="680"/>
    </row>
    <row r="292" spans="1:15" s="362" customFormat="1" x14ac:dyDescent="0.2">
      <c r="A292" s="680" t="s">
        <v>282</v>
      </c>
      <c r="B292" s="680" t="s">
        <v>369</v>
      </c>
      <c r="C292" s="680" t="s">
        <v>370</v>
      </c>
      <c r="D292" s="680" t="s">
        <v>371</v>
      </c>
      <c r="E292" s="680" t="s">
        <v>1002</v>
      </c>
      <c r="F292" s="681">
        <v>42369</v>
      </c>
      <c r="G292" s="682">
        <v>49.13</v>
      </c>
      <c r="H292" s="680"/>
      <c r="I292" s="680" t="s">
        <v>378</v>
      </c>
      <c r="J292" s="66" t="s">
        <v>7335</v>
      </c>
      <c r="K292" s="681">
        <v>42381</v>
      </c>
      <c r="L292" s="680" t="s">
        <v>72</v>
      </c>
      <c r="M292" s="681"/>
      <c r="N292" s="680"/>
    </row>
    <row r="293" spans="1:15" s="362" customFormat="1" x14ac:dyDescent="0.2">
      <c r="A293" s="680" t="s">
        <v>900</v>
      </c>
      <c r="B293" s="680" t="s">
        <v>431</v>
      </c>
      <c r="C293" s="680" t="s">
        <v>432</v>
      </c>
      <c r="D293" s="680" t="s">
        <v>433</v>
      </c>
      <c r="E293" s="680" t="s">
        <v>1195</v>
      </c>
      <c r="F293" s="681">
        <v>42432</v>
      </c>
      <c r="G293" s="682">
        <v>56.53</v>
      </c>
      <c r="H293" s="680"/>
      <c r="I293" s="680" t="s">
        <v>378</v>
      </c>
      <c r="J293" s="66" t="s">
        <v>7335</v>
      </c>
      <c r="K293" s="681">
        <v>42432</v>
      </c>
      <c r="L293" s="680" t="s">
        <v>72</v>
      </c>
    </row>
    <row r="294" spans="1:15" s="362" customFormat="1" x14ac:dyDescent="0.2">
      <c r="A294" s="680" t="s">
        <v>900</v>
      </c>
      <c r="B294" s="680" t="s">
        <v>1206</v>
      </c>
      <c r="C294" s="680" t="s">
        <v>1207</v>
      </c>
      <c r="D294" s="680" t="s">
        <v>1208</v>
      </c>
      <c r="E294" s="680" t="s">
        <v>1209</v>
      </c>
      <c r="F294" s="681">
        <v>42412</v>
      </c>
      <c r="G294" s="682">
        <v>121</v>
      </c>
      <c r="H294" s="680"/>
      <c r="I294" s="680" t="s">
        <v>378</v>
      </c>
      <c r="J294" s="66" t="s">
        <v>7335</v>
      </c>
      <c r="K294" s="681">
        <v>42443</v>
      </c>
      <c r="L294" s="680" t="s">
        <v>72</v>
      </c>
    </row>
    <row r="295" spans="1:15" s="362" customFormat="1" x14ac:dyDescent="0.2">
      <c r="A295" s="680" t="s">
        <v>900</v>
      </c>
      <c r="B295" s="680" t="s">
        <v>1223</v>
      </c>
      <c r="C295" s="680" t="s">
        <v>1224</v>
      </c>
      <c r="D295" s="680" t="s">
        <v>1225</v>
      </c>
      <c r="E295" s="680" t="s">
        <v>1226</v>
      </c>
      <c r="F295" s="681">
        <v>42443</v>
      </c>
      <c r="G295" s="682">
        <v>400</v>
      </c>
      <c r="H295" s="680"/>
      <c r="I295" s="680" t="s">
        <v>378</v>
      </c>
      <c r="J295" s="66" t="s">
        <v>7335</v>
      </c>
      <c r="K295" s="681">
        <v>42445</v>
      </c>
      <c r="L295" s="680" t="s">
        <v>72</v>
      </c>
    </row>
    <row r="296" spans="1:15" s="362" customFormat="1" x14ac:dyDescent="0.2">
      <c r="A296" s="680" t="s">
        <v>282</v>
      </c>
      <c r="B296" s="680" t="s">
        <v>178</v>
      </c>
      <c r="C296" s="680" t="s">
        <v>179</v>
      </c>
      <c r="D296" s="680" t="s">
        <v>180</v>
      </c>
      <c r="E296" s="680" t="s">
        <v>800</v>
      </c>
      <c r="F296" s="681">
        <v>42314</v>
      </c>
      <c r="G296" s="682">
        <v>227.38</v>
      </c>
      <c r="H296" s="680"/>
      <c r="I296" s="680" t="s">
        <v>539</v>
      </c>
      <c r="J296" s="66" t="s">
        <v>7335</v>
      </c>
      <c r="K296" s="681">
        <v>42318</v>
      </c>
      <c r="L296" s="680" t="s">
        <v>72</v>
      </c>
    </row>
    <row r="297" spans="1:15" s="362" customFormat="1" x14ac:dyDescent="0.2">
      <c r="A297" s="680" t="s">
        <v>282</v>
      </c>
      <c r="B297" s="680" t="s">
        <v>778</v>
      </c>
      <c r="C297" s="680" t="s">
        <v>779</v>
      </c>
      <c r="D297" s="680" t="s">
        <v>376</v>
      </c>
      <c r="E297" s="680" t="s">
        <v>1010</v>
      </c>
      <c r="F297" s="681">
        <v>42300</v>
      </c>
      <c r="G297" s="682">
        <v>175</v>
      </c>
      <c r="H297" s="680"/>
      <c r="I297" s="680" t="s">
        <v>367</v>
      </c>
      <c r="J297" s="66" t="s">
        <v>7336</v>
      </c>
      <c r="K297" s="681">
        <v>42396</v>
      </c>
      <c r="L297" s="680" t="s">
        <v>72</v>
      </c>
      <c r="M297" s="681"/>
      <c r="N297" s="680"/>
    </row>
    <row r="298" spans="1:15" s="362" customFormat="1" x14ac:dyDescent="0.2">
      <c r="A298" s="680" t="s">
        <v>282</v>
      </c>
      <c r="B298" s="680" t="s">
        <v>1011</v>
      </c>
      <c r="C298" s="680" t="s">
        <v>1012</v>
      </c>
      <c r="D298" s="680" t="s">
        <v>1013</v>
      </c>
      <c r="E298" s="680" t="s">
        <v>1014</v>
      </c>
      <c r="F298" s="681">
        <v>42016</v>
      </c>
      <c r="G298" s="682">
        <v>617.6</v>
      </c>
      <c r="H298" s="680"/>
      <c r="I298" s="680" t="s">
        <v>367</v>
      </c>
      <c r="J298" s="66" t="s">
        <v>7336</v>
      </c>
      <c r="K298" s="681">
        <v>42382</v>
      </c>
      <c r="L298" s="680" t="s">
        <v>72</v>
      </c>
      <c r="M298" s="681"/>
      <c r="N298" s="680"/>
    </row>
    <row r="299" spans="1:15" s="362" customFormat="1" x14ac:dyDescent="0.2">
      <c r="A299" s="680" t="s">
        <v>282</v>
      </c>
      <c r="B299" s="680" t="s">
        <v>566</v>
      </c>
      <c r="C299" s="680" t="s">
        <v>567</v>
      </c>
      <c r="D299" s="680" t="s">
        <v>568</v>
      </c>
      <c r="E299" s="680" t="s">
        <v>637</v>
      </c>
      <c r="F299" s="681">
        <v>42255</v>
      </c>
      <c r="G299" s="682">
        <v>31.29</v>
      </c>
      <c r="H299" s="680" t="s">
        <v>636</v>
      </c>
      <c r="I299" s="680" t="s">
        <v>434</v>
      </c>
      <c r="J299" s="680" t="s">
        <v>7337</v>
      </c>
      <c r="K299" s="681">
        <v>42255</v>
      </c>
      <c r="L299" s="680" t="s">
        <v>72</v>
      </c>
    </row>
    <row r="300" spans="1:15" s="362" customFormat="1" x14ac:dyDescent="0.2">
      <c r="A300" s="680" t="s">
        <v>900</v>
      </c>
      <c r="B300" s="680" t="s">
        <v>369</v>
      </c>
      <c r="C300" s="680" t="s">
        <v>370</v>
      </c>
      <c r="D300" s="680" t="s">
        <v>371</v>
      </c>
      <c r="E300" s="680" t="s">
        <v>1140</v>
      </c>
      <c r="F300" s="681">
        <v>42397</v>
      </c>
      <c r="G300" s="682">
        <v>-49.13</v>
      </c>
      <c r="H300" s="680"/>
      <c r="I300" s="680" t="s">
        <v>200</v>
      </c>
      <c r="J300" s="680" t="s">
        <v>7338</v>
      </c>
      <c r="K300" s="681">
        <v>42402</v>
      </c>
      <c r="L300" s="680" t="s">
        <v>4</v>
      </c>
    </row>
    <row r="301" spans="1:15" s="362" customFormat="1" x14ac:dyDescent="0.2">
      <c r="A301" s="680" t="s">
        <v>67</v>
      </c>
      <c r="B301" s="680" t="s">
        <v>90</v>
      </c>
      <c r="C301" s="680" t="s">
        <v>91</v>
      </c>
      <c r="D301" s="680" t="s">
        <v>92</v>
      </c>
      <c r="E301" s="680" t="s">
        <v>754</v>
      </c>
      <c r="F301" s="681">
        <v>41423</v>
      </c>
      <c r="G301" s="675">
        <f>65.82*-1</f>
        <v>-65.819999999999993</v>
      </c>
      <c r="H301" s="680"/>
      <c r="I301" s="680" t="s">
        <v>3361</v>
      </c>
      <c r="J301" s="680" t="s">
        <v>7338</v>
      </c>
      <c r="K301" s="681">
        <v>42314</v>
      </c>
      <c r="L301" s="680" t="s">
        <v>4</v>
      </c>
    </row>
    <row r="302" spans="1:15" x14ac:dyDescent="0.2">
      <c r="A302" s="582"/>
      <c r="B302" s="582"/>
      <c r="C302" s="582"/>
      <c r="D302" s="582"/>
      <c r="E302" s="582"/>
      <c r="F302" s="583"/>
      <c r="G302" s="509"/>
      <c r="H302" s="582"/>
      <c r="I302" s="582"/>
      <c r="J302" s="582"/>
      <c r="K302" s="583"/>
      <c r="L302" s="582"/>
    </row>
    <row r="303" spans="1:15" s="362" customFormat="1" ht="15.75" x14ac:dyDescent="0.25">
      <c r="A303" s="51" t="s">
        <v>1145</v>
      </c>
      <c r="B303" s="57"/>
      <c r="C303" s="56"/>
      <c r="D303" s="57"/>
      <c r="E303" s="58"/>
      <c r="F303" s="59"/>
      <c r="G303" s="60"/>
      <c r="H303" s="57"/>
      <c r="I303" s="53"/>
      <c r="J303" s="59"/>
      <c r="K303" s="57"/>
      <c r="L303" s="57"/>
      <c r="N303" s="583"/>
      <c r="O303" s="582"/>
    </row>
    <row r="304" spans="1:15" ht="15.75" x14ac:dyDescent="0.25">
      <c r="A304" s="51"/>
      <c r="B304" s="57"/>
      <c r="C304" s="56"/>
      <c r="D304" s="57"/>
      <c r="E304" s="58"/>
      <c r="F304" s="59"/>
      <c r="G304" s="60"/>
      <c r="H304" s="57"/>
      <c r="I304" s="53"/>
      <c r="J304" s="59"/>
      <c r="K304" s="57"/>
      <c r="L304" s="57"/>
    </row>
    <row r="305" spans="1:16" s="362" customFormat="1" x14ac:dyDescent="0.2">
      <c r="A305" s="680" t="s">
        <v>282</v>
      </c>
      <c r="B305" s="680" t="s">
        <v>407</v>
      </c>
      <c r="C305" s="680" t="s">
        <v>408</v>
      </c>
      <c r="D305" s="680" t="s">
        <v>409</v>
      </c>
      <c r="E305" s="680" t="s">
        <v>410</v>
      </c>
      <c r="F305" s="681">
        <v>42006</v>
      </c>
      <c r="G305" s="682">
        <v>447.7</v>
      </c>
      <c r="H305" s="680" t="s">
        <v>411</v>
      </c>
      <c r="I305" s="680" t="s">
        <v>218</v>
      </c>
      <c r="J305" s="362" t="s">
        <v>7339</v>
      </c>
      <c r="K305" s="681">
        <v>42017</v>
      </c>
      <c r="L305" s="680" t="s">
        <v>72</v>
      </c>
    </row>
    <row r="306" spans="1:16" s="362" customFormat="1" x14ac:dyDescent="0.2">
      <c r="A306" s="680" t="s">
        <v>89</v>
      </c>
      <c r="B306" s="680" t="s">
        <v>279</v>
      </c>
      <c r="C306" s="680" t="s">
        <v>280</v>
      </c>
      <c r="D306" s="680" t="s">
        <v>281</v>
      </c>
      <c r="E306" s="680" t="s">
        <v>534</v>
      </c>
      <c r="F306" s="681">
        <v>41698</v>
      </c>
      <c r="G306" s="682">
        <v>103.54</v>
      </c>
      <c r="H306" s="680"/>
      <c r="I306" s="680" t="s">
        <v>218</v>
      </c>
      <c r="J306" s="362" t="s">
        <v>7339</v>
      </c>
      <c r="K306" s="681">
        <v>42171</v>
      </c>
      <c r="L306" s="680" t="s">
        <v>72</v>
      </c>
      <c r="M306" s="202"/>
      <c r="N306" s="202"/>
      <c r="O306" s="202"/>
      <c r="P306" s="202"/>
    </row>
    <row r="307" spans="1:16" s="362" customFormat="1" x14ac:dyDescent="0.2">
      <c r="A307" s="680" t="s">
        <v>282</v>
      </c>
      <c r="B307" s="680" t="s">
        <v>345</v>
      </c>
      <c r="C307" s="680" t="s">
        <v>346</v>
      </c>
      <c r="D307" s="680" t="s">
        <v>347</v>
      </c>
      <c r="E307" s="680" t="s">
        <v>602</v>
      </c>
      <c r="F307" s="681">
        <v>42187</v>
      </c>
      <c r="G307" s="682">
        <v>8747.74</v>
      </c>
      <c r="H307" s="680" t="s">
        <v>603</v>
      </c>
      <c r="I307" s="680" t="s">
        <v>218</v>
      </c>
      <c r="J307" s="362" t="s">
        <v>7339</v>
      </c>
      <c r="K307" s="681">
        <v>42191</v>
      </c>
      <c r="L307" s="680" t="s">
        <v>4</v>
      </c>
    </row>
    <row r="308" spans="1:16" s="362" customFormat="1" x14ac:dyDescent="0.2">
      <c r="A308" s="680" t="s">
        <v>282</v>
      </c>
      <c r="B308" s="680" t="s">
        <v>149</v>
      </c>
      <c r="C308" s="680" t="s">
        <v>150</v>
      </c>
      <c r="D308" s="680" t="s">
        <v>151</v>
      </c>
      <c r="E308" s="680" t="s">
        <v>828</v>
      </c>
      <c r="F308" s="681">
        <v>42345</v>
      </c>
      <c r="G308" s="682">
        <v>108.54</v>
      </c>
      <c r="H308" s="680"/>
      <c r="I308" s="680" t="s">
        <v>218</v>
      </c>
      <c r="J308" s="362" t="s">
        <v>7339</v>
      </c>
      <c r="K308" s="681">
        <v>42346</v>
      </c>
      <c r="L308" s="680" t="s">
        <v>4</v>
      </c>
    </row>
    <row r="309" spans="1:16" s="362" customFormat="1" x14ac:dyDescent="0.2">
      <c r="A309" s="680" t="s">
        <v>282</v>
      </c>
      <c r="B309" s="680" t="s">
        <v>149</v>
      </c>
      <c r="C309" s="680" t="s">
        <v>150</v>
      </c>
      <c r="D309" s="680" t="s">
        <v>151</v>
      </c>
      <c r="E309" s="680" t="s">
        <v>829</v>
      </c>
      <c r="F309" s="681">
        <v>42345</v>
      </c>
      <c r="G309" s="682">
        <v>108.54</v>
      </c>
      <c r="H309" s="680"/>
      <c r="I309" s="680" t="s">
        <v>218</v>
      </c>
      <c r="J309" s="362" t="s">
        <v>7340</v>
      </c>
      <c r="K309" s="681">
        <v>42346</v>
      </c>
      <c r="L309" s="680" t="s">
        <v>4</v>
      </c>
    </row>
    <row r="310" spans="1:16" s="362" customFormat="1" ht="12" customHeight="1" x14ac:dyDescent="0.2">
      <c r="A310" s="680" t="s">
        <v>900</v>
      </c>
      <c r="B310" s="680" t="s">
        <v>178</v>
      </c>
      <c r="C310" s="680" t="s">
        <v>179</v>
      </c>
      <c r="D310" s="680" t="s">
        <v>180</v>
      </c>
      <c r="E310" s="680" t="s">
        <v>981</v>
      </c>
      <c r="F310" s="681">
        <v>42389</v>
      </c>
      <c r="G310" s="682">
        <v>70.33</v>
      </c>
      <c r="H310" s="680"/>
      <c r="I310" s="680" t="s">
        <v>982</v>
      </c>
      <c r="J310" s="362" t="s">
        <v>7341</v>
      </c>
      <c r="K310" s="681">
        <v>42391</v>
      </c>
      <c r="L310" s="680" t="s">
        <v>72</v>
      </c>
      <c r="M310" s="681"/>
      <c r="N310" s="680"/>
    </row>
    <row r="311" spans="1:16" s="362" customFormat="1" x14ac:dyDescent="0.2">
      <c r="A311" s="680" t="s">
        <v>688</v>
      </c>
      <c r="B311" s="680" t="s">
        <v>689</v>
      </c>
      <c r="C311" s="680" t="s">
        <v>690</v>
      </c>
      <c r="D311" s="680" t="s">
        <v>691</v>
      </c>
      <c r="E311" s="680" t="s">
        <v>692</v>
      </c>
      <c r="F311" s="681">
        <v>41121</v>
      </c>
      <c r="G311" s="675">
        <v>47.69</v>
      </c>
      <c r="H311" s="680"/>
      <c r="I311" s="680" t="s">
        <v>405</v>
      </c>
      <c r="J311" s="362" t="s">
        <v>7341</v>
      </c>
      <c r="K311" s="681">
        <v>41667</v>
      </c>
      <c r="L311" s="680" t="s">
        <v>72</v>
      </c>
      <c r="M311" s="680"/>
      <c r="N311" s="680"/>
      <c r="O311" s="680"/>
      <c r="P311" s="680"/>
    </row>
    <row r="312" spans="1:16" s="362" customFormat="1" x14ac:dyDescent="0.2">
      <c r="A312" s="680" t="s">
        <v>89</v>
      </c>
      <c r="B312" s="680" t="s">
        <v>279</v>
      </c>
      <c r="C312" s="680" t="s">
        <v>280</v>
      </c>
      <c r="D312" s="680" t="s">
        <v>281</v>
      </c>
      <c r="E312" s="680" t="s">
        <v>620</v>
      </c>
      <c r="F312" s="681">
        <v>41851</v>
      </c>
      <c r="G312" s="675">
        <v>171.02</v>
      </c>
      <c r="H312" s="680"/>
      <c r="I312" s="680" t="s">
        <v>405</v>
      </c>
      <c r="J312" s="362" t="s">
        <v>7341</v>
      </c>
      <c r="K312" s="681">
        <v>42243</v>
      </c>
      <c r="L312" s="680" t="s">
        <v>72</v>
      </c>
    </row>
    <row r="313" spans="1:16" s="362" customFormat="1" x14ac:dyDescent="0.2">
      <c r="A313" s="680" t="s">
        <v>89</v>
      </c>
      <c r="B313" s="680" t="s">
        <v>215</v>
      </c>
      <c r="C313" s="680" t="s">
        <v>216</v>
      </c>
      <c r="D313" s="680" t="s">
        <v>217</v>
      </c>
      <c r="E313" s="680" t="s">
        <v>895</v>
      </c>
      <c r="F313" s="681">
        <v>41990</v>
      </c>
      <c r="G313" s="675">
        <v>32.6</v>
      </c>
      <c r="H313" s="680"/>
      <c r="I313" s="680" t="s">
        <v>304</v>
      </c>
      <c r="J313" s="362" t="s">
        <v>7342</v>
      </c>
      <c r="K313" s="681">
        <v>41990</v>
      </c>
      <c r="L313" s="680" t="s">
        <v>4</v>
      </c>
    </row>
    <row r="314" spans="1:16" s="362" customFormat="1" x14ac:dyDescent="0.2">
      <c r="A314" s="680" t="s">
        <v>282</v>
      </c>
      <c r="B314" s="680" t="s">
        <v>90</v>
      </c>
      <c r="C314" s="680" t="s">
        <v>91</v>
      </c>
      <c r="D314" s="680" t="s">
        <v>92</v>
      </c>
      <c r="E314" s="680" t="s">
        <v>404</v>
      </c>
      <c r="F314" s="681">
        <v>42025</v>
      </c>
      <c r="G314" s="682">
        <f>544.5*-1</f>
        <v>-544.5</v>
      </c>
      <c r="H314" s="680"/>
      <c r="I314" s="680" t="s">
        <v>304</v>
      </c>
      <c r="J314" s="362" t="s">
        <v>7342</v>
      </c>
      <c r="K314" s="681">
        <v>42026</v>
      </c>
      <c r="L314" s="680" t="s">
        <v>72</v>
      </c>
    </row>
    <row r="315" spans="1:16" s="362" customFormat="1" x14ac:dyDescent="0.2">
      <c r="A315" s="680" t="s">
        <v>282</v>
      </c>
      <c r="B315" s="680" t="s">
        <v>573</v>
      </c>
      <c r="C315" s="680" t="s">
        <v>574</v>
      </c>
      <c r="D315" s="680" t="s">
        <v>575</v>
      </c>
      <c r="E315" s="680" t="s">
        <v>576</v>
      </c>
      <c r="F315" s="681">
        <v>42114</v>
      </c>
      <c r="G315" s="682">
        <v>60</v>
      </c>
      <c r="H315" s="680"/>
      <c r="I315" s="680" t="s">
        <v>304</v>
      </c>
      <c r="J315" s="362" t="s">
        <v>7342</v>
      </c>
      <c r="K315" s="681">
        <v>42170</v>
      </c>
      <c r="L315" s="680" t="s">
        <v>72</v>
      </c>
      <c r="M315" s="202"/>
      <c r="N315" s="202"/>
      <c r="O315" s="202"/>
      <c r="P315" s="202"/>
    </row>
    <row r="316" spans="1:16" s="362" customFormat="1" x14ac:dyDescent="0.2">
      <c r="A316" s="680" t="s">
        <v>282</v>
      </c>
      <c r="B316" s="680" t="s">
        <v>345</v>
      </c>
      <c r="C316" s="680" t="s">
        <v>346</v>
      </c>
      <c r="D316" s="680" t="s">
        <v>347</v>
      </c>
      <c r="E316" s="680" t="s">
        <v>660</v>
      </c>
      <c r="F316" s="681">
        <v>42270</v>
      </c>
      <c r="G316" s="682">
        <v>6126.79</v>
      </c>
      <c r="H316" s="680" t="s">
        <v>661</v>
      </c>
      <c r="I316" s="680" t="s">
        <v>304</v>
      </c>
      <c r="J316" s="362" t="s">
        <v>7342</v>
      </c>
      <c r="K316" s="681">
        <v>42279</v>
      </c>
      <c r="L316" s="680" t="s">
        <v>72</v>
      </c>
    </row>
    <row r="317" spans="1:16" s="362" customFormat="1" x14ac:dyDescent="0.2">
      <c r="A317" s="680" t="s">
        <v>282</v>
      </c>
      <c r="B317" s="680" t="s">
        <v>836</v>
      </c>
      <c r="C317" s="680" t="s">
        <v>837</v>
      </c>
      <c r="D317" s="680" t="s">
        <v>838</v>
      </c>
      <c r="E317" s="680" t="s">
        <v>839</v>
      </c>
      <c r="F317" s="681">
        <v>42330</v>
      </c>
      <c r="G317" s="682">
        <v>255</v>
      </c>
      <c r="H317" s="680"/>
      <c r="I317" s="680" t="s">
        <v>304</v>
      </c>
      <c r="J317" s="362" t="s">
        <v>7342</v>
      </c>
      <c r="K317" s="681">
        <v>42355</v>
      </c>
      <c r="L317" s="680" t="s">
        <v>72</v>
      </c>
      <c r="M317" s="681"/>
      <c r="N317" s="680"/>
    </row>
    <row r="318" spans="1:16" s="362" customFormat="1" x14ac:dyDescent="0.2">
      <c r="A318" s="680" t="s">
        <v>282</v>
      </c>
      <c r="B318" s="680" t="s">
        <v>836</v>
      </c>
      <c r="C318" s="680" t="s">
        <v>837</v>
      </c>
      <c r="D318" s="680" t="s">
        <v>838</v>
      </c>
      <c r="E318" s="680" t="s">
        <v>840</v>
      </c>
      <c r="F318" s="681">
        <v>42330</v>
      </c>
      <c r="G318" s="682">
        <v>295</v>
      </c>
      <c r="H318" s="680"/>
      <c r="I318" s="680" t="s">
        <v>304</v>
      </c>
      <c r="J318" s="362" t="s">
        <v>7342</v>
      </c>
      <c r="K318" s="681">
        <v>42339</v>
      </c>
      <c r="L318" s="680" t="s">
        <v>72</v>
      </c>
      <c r="M318" s="681"/>
      <c r="N318" s="680"/>
    </row>
    <row r="319" spans="1:16" s="362" customFormat="1" x14ac:dyDescent="0.2">
      <c r="A319" s="680" t="s">
        <v>282</v>
      </c>
      <c r="B319" s="680" t="s">
        <v>996</v>
      </c>
      <c r="C319" s="680" t="s">
        <v>997</v>
      </c>
      <c r="D319" s="680" t="s">
        <v>998</v>
      </c>
      <c r="E319" s="680" t="s">
        <v>999</v>
      </c>
      <c r="F319" s="681">
        <v>42082</v>
      </c>
      <c r="G319" s="682">
        <v>423.5</v>
      </c>
      <c r="H319" s="680"/>
      <c r="I319" s="680" t="s">
        <v>304</v>
      </c>
      <c r="J319" s="362" t="s">
        <v>7342</v>
      </c>
      <c r="K319" s="681">
        <v>42387</v>
      </c>
      <c r="L319" s="680" t="s">
        <v>72</v>
      </c>
      <c r="M319" s="681"/>
      <c r="N319" s="680"/>
    </row>
    <row r="320" spans="1:16" s="362" customFormat="1" x14ac:dyDescent="0.2">
      <c r="A320" s="680" t="s">
        <v>900</v>
      </c>
      <c r="B320" s="680" t="s">
        <v>1354</v>
      </c>
      <c r="C320" s="680" t="s">
        <v>1355</v>
      </c>
      <c r="D320" s="680" t="s">
        <v>1356</v>
      </c>
      <c r="E320" s="680" t="s">
        <v>1357</v>
      </c>
      <c r="F320" s="681">
        <v>42429</v>
      </c>
      <c r="G320" s="682">
        <v>1518</v>
      </c>
      <c r="H320" s="680"/>
      <c r="I320" s="680" t="s">
        <v>304</v>
      </c>
      <c r="J320" s="362" t="s">
        <v>7342</v>
      </c>
      <c r="K320" s="681">
        <v>42430</v>
      </c>
      <c r="L320" s="680" t="s">
        <v>72</v>
      </c>
    </row>
    <row r="321" spans="1:14" s="362" customFormat="1" x14ac:dyDescent="0.2">
      <c r="A321" s="680" t="s">
        <v>89</v>
      </c>
      <c r="B321" s="680" t="s">
        <v>279</v>
      </c>
      <c r="C321" s="680" t="s">
        <v>280</v>
      </c>
      <c r="D321" s="680" t="s">
        <v>281</v>
      </c>
      <c r="E321" s="680" t="s">
        <v>621</v>
      </c>
      <c r="F321" s="681">
        <v>41851</v>
      </c>
      <c r="G321" s="675">
        <v>19.059999999999999</v>
      </c>
      <c r="H321" s="680"/>
      <c r="I321" s="680" t="s">
        <v>3360</v>
      </c>
      <c r="J321" s="362" t="s">
        <v>7345</v>
      </c>
      <c r="K321" s="681">
        <v>42243</v>
      </c>
      <c r="L321" s="680" t="s">
        <v>72</v>
      </c>
    </row>
    <row r="322" spans="1:14" s="362" customFormat="1" x14ac:dyDescent="0.2">
      <c r="A322" s="680" t="s">
        <v>282</v>
      </c>
      <c r="B322" s="680" t="s">
        <v>1331</v>
      </c>
      <c r="C322" s="680" t="s">
        <v>1332</v>
      </c>
      <c r="D322" s="680" t="s">
        <v>1333</v>
      </c>
      <c r="E322" s="680" t="s">
        <v>1334</v>
      </c>
      <c r="F322" s="681">
        <v>42327</v>
      </c>
      <c r="G322" s="682">
        <v>100</v>
      </c>
      <c r="H322" s="680"/>
      <c r="I322" s="680" t="s">
        <v>351</v>
      </c>
      <c r="J322" s="362" t="s">
        <v>7346</v>
      </c>
      <c r="K322" s="681">
        <v>42437</v>
      </c>
      <c r="L322" s="680" t="s">
        <v>4</v>
      </c>
    </row>
    <row r="323" spans="1:14" s="362" customFormat="1" x14ac:dyDescent="0.2">
      <c r="A323" s="702" t="s">
        <v>89</v>
      </c>
      <c r="B323" s="702" t="s">
        <v>265</v>
      </c>
      <c r="C323" s="702" t="s">
        <v>266</v>
      </c>
      <c r="D323" s="702" t="s">
        <v>267</v>
      </c>
      <c r="E323" s="702" t="s">
        <v>278</v>
      </c>
      <c r="F323" s="703">
        <v>42004</v>
      </c>
      <c r="G323" s="511">
        <v>222.75</v>
      </c>
      <c r="H323" s="702"/>
      <c r="I323" s="702" t="s">
        <v>275</v>
      </c>
      <c r="J323" s="680" t="s">
        <v>7343</v>
      </c>
      <c r="K323" s="703">
        <v>42023</v>
      </c>
      <c r="L323" s="702" t="s">
        <v>4</v>
      </c>
    </row>
    <row r="324" spans="1:14" s="362" customFormat="1" x14ac:dyDescent="0.2">
      <c r="A324" s="702" t="s">
        <v>89</v>
      </c>
      <c r="B324" s="702" t="s">
        <v>90</v>
      </c>
      <c r="C324" s="702" t="s">
        <v>91</v>
      </c>
      <c r="D324" s="702" t="s">
        <v>92</v>
      </c>
      <c r="E324" s="702" t="s">
        <v>276</v>
      </c>
      <c r="F324" s="703">
        <v>42004</v>
      </c>
      <c r="G324" s="511">
        <v>440.54</v>
      </c>
      <c r="H324" s="702" t="s">
        <v>277</v>
      </c>
      <c r="I324" s="702" t="s">
        <v>275</v>
      </c>
      <c r="J324" s="680" t="s">
        <v>7343</v>
      </c>
      <c r="K324" s="703">
        <v>42016</v>
      </c>
      <c r="L324" s="702" t="s">
        <v>4</v>
      </c>
    </row>
    <row r="325" spans="1:14" s="362" customFormat="1" x14ac:dyDescent="0.2">
      <c r="A325" s="680" t="s">
        <v>282</v>
      </c>
      <c r="B325" s="680" t="s">
        <v>884</v>
      </c>
      <c r="C325" s="680" t="s">
        <v>885</v>
      </c>
      <c r="D325" s="680" t="s">
        <v>886</v>
      </c>
      <c r="E325" s="680"/>
      <c r="F325" s="681">
        <v>42353</v>
      </c>
      <c r="G325" s="682">
        <v>1500</v>
      </c>
      <c r="H325" s="680"/>
      <c r="I325" s="680" t="s">
        <v>275</v>
      </c>
      <c r="J325" s="680" t="s">
        <v>7343</v>
      </c>
      <c r="K325" s="681">
        <v>42356</v>
      </c>
      <c r="L325" s="680" t="s">
        <v>72</v>
      </c>
      <c r="M325" s="681"/>
      <c r="N325" s="680"/>
    </row>
    <row r="326" spans="1:14" s="362" customFormat="1" x14ac:dyDescent="0.2">
      <c r="A326" s="680" t="s">
        <v>282</v>
      </c>
      <c r="B326" s="680" t="s">
        <v>90</v>
      </c>
      <c r="C326" s="680" t="s">
        <v>91</v>
      </c>
      <c r="D326" s="680" t="s">
        <v>92</v>
      </c>
      <c r="E326" s="680" t="s">
        <v>1024</v>
      </c>
      <c r="F326" s="681">
        <v>42369</v>
      </c>
      <c r="G326" s="682">
        <v>652.9</v>
      </c>
      <c r="H326" s="680" t="s">
        <v>1025</v>
      </c>
      <c r="I326" s="680" t="s">
        <v>275</v>
      </c>
      <c r="J326" s="680" t="s">
        <v>7343</v>
      </c>
      <c r="K326" s="681">
        <v>42376</v>
      </c>
      <c r="L326" s="680" t="s">
        <v>4</v>
      </c>
    </row>
    <row r="327" spans="1:14" s="362" customFormat="1" x14ac:dyDescent="0.2">
      <c r="A327" s="680" t="s">
        <v>900</v>
      </c>
      <c r="B327" s="680" t="s">
        <v>265</v>
      </c>
      <c r="C327" s="680" t="s">
        <v>266</v>
      </c>
      <c r="D327" s="680" t="s">
        <v>267</v>
      </c>
      <c r="E327" s="680" t="s">
        <v>1065</v>
      </c>
      <c r="F327" s="681">
        <v>42400</v>
      </c>
      <c r="G327" s="682">
        <v>220</v>
      </c>
      <c r="H327" s="680"/>
      <c r="I327" s="680" t="s">
        <v>275</v>
      </c>
      <c r="J327" s="680" t="s">
        <v>7343</v>
      </c>
      <c r="K327" s="681">
        <v>42408</v>
      </c>
      <c r="L327" s="680" t="s">
        <v>72</v>
      </c>
      <c r="M327" s="681"/>
      <c r="N327" s="680"/>
    </row>
    <row r="328" spans="1:14" s="362" customFormat="1" x14ac:dyDescent="0.2">
      <c r="A328" s="680" t="s">
        <v>900</v>
      </c>
      <c r="B328" s="680" t="s">
        <v>136</v>
      </c>
      <c r="C328" s="680" t="s">
        <v>137</v>
      </c>
      <c r="D328" s="680" t="s">
        <v>138</v>
      </c>
      <c r="E328" s="680" t="s">
        <v>1109</v>
      </c>
      <c r="F328" s="681">
        <v>42417</v>
      </c>
      <c r="G328" s="682">
        <v>2274.8000000000002</v>
      </c>
      <c r="H328" s="680" t="s">
        <v>1110</v>
      </c>
      <c r="I328" s="680" t="s">
        <v>275</v>
      </c>
      <c r="J328" s="680" t="s">
        <v>7343</v>
      </c>
      <c r="K328" s="681">
        <v>42419</v>
      </c>
      <c r="L328" s="680" t="s">
        <v>72</v>
      </c>
      <c r="M328" s="681"/>
      <c r="N328" s="680"/>
    </row>
    <row r="329" spans="1:14" s="362" customFormat="1" x14ac:dyDescent="0.2">
      <c r="A329" s="680" t="s">
        <v>900</v>
      </c>
      <c r="B329" s="680" t="s">
        <v>435</v>
      </c>
      <c r="C329" s="680" t="s">
        <v>436</v>
      </c>
      <c r="D329" s="680" t="s">
        <v>437</v>
      </c>
      <c r="E329" s="680" t="s">
        <v>1117</v>
      </c>
      <c r="F329" s="681">
        <v>42397</v>
      </c>
      <c r="G329" s="682">
        <v>21.61</v>
      </c>
      <c r="H329" s="680" t="s">
        <v>1118</v>
      </c>
      <c r="I329" s="680" t="s">
        <v>275</v>
      </c>
      <c r="J329" s="680" t="s">
        <v>7343</v>
      </c>
      <c r="K329" s="681">
        <v>42415</v>
      </c>
      <c r="L329" s="680" t="s">
        <v>72</v>
      </c>
      <c r="M329" s="681"/>
      <c r="N329" s="680"/>
    </row>
    <row r="330" spans="1:14" s="362" customFormat="1" x14ac:dyDescent="0.2">
      <c r="A330" s="680" t="s">
        <v>89</v>
      </c>
      <c r="B330" s="680" t="s">
        <v>149</v>
      </c>
      <c r="C330" s="680" t="s">
        <v>150</v>
      </c>
      <c r="D330" s="680" t="s">
        <v>151</v>
      </c>
      <c r="E330" s="680" t="s">
        <v>645</v>
      </c>
      <c r="F330" s="681">
        <v>41794</v>
      </c>
      <c r="G330" s="682">
        <v>36.049999999999997</v>
      </c>
      <c r="H330" s="680"/>
      <c r="I330" s="680" t="s">
        <v>619</v>
      </c>
      <c r="J330" s="680" t="s">
        <v>7347</v>
      </c>
      <c r="K330" s="681">
        <v>42277</v>
      </c>
      <c r="L330" s="680" t="s">
        <v>72</v>
      </c>
    </row>
    <row r="331" spans="1:14" s="362" customFormat="1" x14ac:dyDescent="0.2">
      <c r="A331" s="680" t="s">
        <v>688</v>
      </c>
      <c r="B331" s="680" t="s">
        <v>90</v>
      </c>
      <c r="C331" s="680" t="s">
        <v>91</v>
      </c>
      <c r="D331" s="680" t="s">
        <v>92</v>
      </c>
      <c r="E331" s="680" t="s">
        <v>755</v>
      </c>
      <c r="F331" s="681">
        <v>40998</v>
      </c>
      <c r="G331" s="682">
        <v>-12.84</v>
      </c>
      <c r="H331" s="680"/>
      <c r="I331" s="680" t="s">
        <v>619</v>
      </c>
      <c r="J331" s="680" t="s">
        <v>7347</v>
      </c>
      <c r="K331" s="681">
        <v>42314</v>
      </c>
      <c r="L331" s="680" t="s">
        <v>72</v>
      </c>
    </row>
    <row r="332" spans="1:14" s="362" customFormat="1" x14ac:dyDescent="0.2">
      <c r="A332" s="680" t="s">
        <v>900</v>
      </c>
      <c r="B332" s="680" t="s">
        <v>279</v>
      </c>
      <c r="C332" s="680" t="s">
        <v>280</v>
      </c>
      <c r="D332" s="680" t="s">
        <v>281</v>
      </c>
      <c r="E332" s="680" t="s">
        <v>955</v>
      </c>
      <c r="F332" s="681">
        <v>42394</v>
      </c>
      <c r="G332" s="682">
        <v>80.27</v>
      </c>
      <c r="H332" s="680" t="s">
        <v>956</v>
      </c>
      <c r="I332" s="680" t="s">
        <v>2095</v>
      </c>
      <c r="J332" s="680" t="s">
        <v>7348</v>
      </c>
      <c r="K332" s="681">
        <v>42394</v>
      </c>
      <c r="L332" s="680" t="s">
        <v>4</v>
      </c>
    </row>
    <row r="333" spans="1:14" s="362" customFormat="1" x14ac:dyDescent="0.2">
      <c r="A333" s="680" t="s">
        <v>900</v>
      </c>
      <c r="B333" s="680" t="s">
        <v>435</v>
      </c>
      <c r="C333" s="680" t="s">
        <v>436</v>
      </c>
      <c r="D333" s="680" t="s">
        <v>437</v>
      </c>
      <c r="E333" s="680" t="s">
        <v>1119</v>
      </c>
      <c r="F333" s="681">
        <v>42397</v>
      </c>
      <c r="G333" s="682">
        <v>48.1</v>
      </c>
      <c r="H333" s="680" t="s">
        <v>1120</v>
      </c>
      <c r="I333" s="680" t="s">
        <v>2096</v>
      </c>
      <c r="J333" s="680" t="s">
        <v>7344</v>
      </c>
      <c r="K333" s="681">
        <v>42415</v>
      </c>
      <c r="L333" s="680" t="s">
        <v>4</v>
      </c>
    </row>
    <row r="334" spans="1:14" s="362" customFormat="1" x14ac:dyDescent="0.2">
      <c r="A334" s="680" t="s">
        <v>900</v>
      </c>
      <c r="B334" s="680" t="s">
        <v>435</v>
      </c>
      <c r="C334" s="680" t="s">
        <v>436</v>
      </c>
      <c r="D334" s="680" t="s">
        <v>437</v>
      </c>
      <c r="E334" s="680" t="s">
        <v>1121</v>
      </c>
      <c r="F334" s="681">
        <v>42394</v>
      </c>
      <c r="G334" s="682">
        <v>302.08999999999997</v>
      </c>
      <c r="H334" s="680" t="s">
        <v>1120</v>
      </c>
      <c r="I334" s="680" t="s">
        <v>2096</v>
      </c>
      <c r="J334" s="680" t="s">
        <v>7344</v>
      </c>
      <c r="K334" s="681">
        <v>42430</v>
      </c>
      <c r="L334" s="680" t="s">
        <v>4</v>
      </c>
    </row>
    <row r="336" spans="1:14" ht="15.75" x14ac:dyDescent="0.25">
      <c r="A336" s="51" t="s">
        <v>681</v>
      </c>
      <c r="B336" s="57"/>
      <c r="C336" s="56"/>
      <c r="D336" s="57"/>
      <c r="E336" s="58"/>
      <c r="F336" s="59"/>
      <c r="G336" s="60"/>
      <c r="H336" s="57"/>
      <c r="I336" s="255"/>
      <c r="J336" s="59"/>
      <c r="K336" s="57"/>
      <c r="L336" s="57"/>
    </row>
    <row r="337" spans="1:16" ht="15.75" x14ac:dyDescent="0.25">
      <c r="A337" s="51"/>
      <c r="B337" s="57"/>
      <c r="C337" s="56"/>
      <c r="D337" s="57"/>
      <c r="E337" s="58"/>
      <c r="F337" s="59"/>
      <c r="G337" s="60"/>
      <c r="H337" s="57"/>
      <c r="I337" s="255"/>
      <c r="J337" s="59"/>
      <c r="K337" s="57"/>
      <c r="L337" s="57"/>
    </row>
    <row r="338" spans="1:16" s="362" customFormat="1" x14ac:dyDescent="0.2">
      <c r="A338" s="702" t="s">
        <v>693</v>
      </c>
      <c r="B338" s="702" t="s">
        <v>83</v>
      </c>
      <c r="C338" s="702" t="s">
        <v>84</v>
      </c>
      <c r="D338" s="702" t="s">
        <v>85</v>
      </c>
      <c r="E338" s="702" t="s">
        <v>719</v>
      </c>
      <c r="F338" s="703">
        <v>40755</v>
      </c>
      <c r="G338" s="704">
        <v>20.48</v>
      </c>
      <c r="H338" s="702"/>
      <c r="I338" s="702" t="s">
        <v>1042</v>
      </c>
      <c r="J338" s="680" t="s">
        <v>7349</v>
      </c>
      <c r="K338" s="703">
        <v>41876</v>
      </c>
      <c r="L338" s="702" t="s">
        <v>72</v>
      </c>
    </row>
    <row r="339" spans="1:16" s="362" customFormat="1" x14ac:dyDescent="0.2">
      <c r="A339" s="702" t="s">
        <v>693</v>
      </c>
      <c r="B339" s="702" t="s">
        <v>83</v>
      </c>
      <c r="C339" s="702" t="s">
        <v>84</v>
      </c>
      <c r="D339" s="702" t="s">
        <v>85</v>
      </c>
      <c r="E339" s="702" t="s">
        <v>720</v>
      </c>
      <c r="F339" s="703">
        <v>40724</v>
      </c>
      <c r="G339" s="704">
        <v>19.82</v>
      </c>
      <c r="H339" s="702"/>
      <c r="I339" s="702" t="s">
        <v>1042</v>
      </c>
      <c r="J339" s="680" t="s">
        <v>7349</v>
      </c>
      <c r="K339" s="703">
        <v>41876</v>
      </c>
      <c r="L339" s="702" t="s">
        <v>72</v>
      </c>
    </row>
    <row r="340" spans="1:16" s="362" customFormat="1" x14ac:dyDescent="0.2">
      <c r="A340" s="680" t="s">
        <v>900</v>
      </c>
      <c r="B340" s="680" t="s">
        <v>255</v>
      </c>
      <c r="C340" s="680" t="s">
        <v>256</v>
      </c>
      <c r="D340" s="680" t="s">
        <v>257</v>
      </c>
      <c r="E340" s="680" t="s">
        <v>978</v>
      </c>
      <c r="F340" s="681">
        <v>42381</v>
      </c>
      <c r="G340" s="682">
        <v>20.16</v>
      </c>
      <c r="H340" s="680"/>
      <c r="I340" s="680" t="s">
        <v>387</v>
      </c>
      <c r="J340" s="362" t="s">
        <v>7350</v>
      </c>
      <c r="K340" s="681">
        <v>42398</v>
      </c>
      <c r="L340" s="680" t="s">
        <v>72</v>
      </c>
      <c r="M340" s="681"/>
      <c r="N340" s="680"/>
    </row>
    <row r="341" spans="1:16" s="362" customFormat="1" x14ac:dyDescent="0.2">
      <c r="A341" s="702" t="s">
        <v>67</v>
      </c>
      <c r="B341" s="702" t="s">
        <v>98</v>
      </c>
      <c r="C341" s="702" t="s">
        <v>99</v>
      </c>
      <c r="D341" s="702" t="s">
        <v>100</v>
      </c>
      <c r="E341" s="702" t="s">
        <v>590</v>
      </c>
      <c r="F341" s="703">
        <v>41548</v>
      </c>
      <c r="G341" s="704">
        <v>52</v>
      </c>
      <c r="H341" s="702"/>
      <c r="I341" s="702" t="s">
        <v>97</v>
      </c>
      <c r="J341" s="1" t="s">
        <v>7351</v>
      </c>
      <c r="K341" s="703">
        <v>41684</v>
      </c>
      <c r="L341" s="702" t="s">
        <v>72</v>
      </c>
    </row>
    <row r="342" spans="1:16" s="362" customFormat="1" x14ac:dyDescent="0.2">
      <c r="A342" s="702" t="s">
        <v>67</v>
      </c>
      <c r="B342" s="702" t="s">
        <v>94</v>
      </c>
      <c r="C342" s="702" t="s">
        <v>95</v>
      </c>
      <c r="D342" s="702" t="s">
        <v>96</v>
      </c>
      <c r="E342" s="702" t="s">
        <v>591</v>
      </c>
      <c r="F342" s="703">
        <v>41400</v>
      </c>
      <c r="G342" s="704">
        <v>96.8</v>
      </c>
      <c r="H342" s="702" t="s">
        <v>592</v>
      </c>
      <c r="I342" s="702" t="s">
        <v>97</v>
      </c>
      <c r="J342" s="1" t="s">
        <v>7351</v>
      </c>
      <c r="K342" s="703">
        <v>41697</v>
      </c>
      <c r="L342" s="702" t="s">
        <v>72</v>
      </c>
    </row>
    <row r="343" spans="1:16" s="362" customFormat="1" x14ac:dyDescent="0.2">
      <c r="A343" s="680" t="s">
        <v>67</v>
      </c>
      <c r="B343" s="680" t="s">
        <v>94</v>
      </c>
      <c r="C343" s="680" t="s">
        <v>95</v>
      </c>
      <c r="D343" s="680" t="s">
        <v>96</v>
      </c>
      <c r="E343" s="680" t="s">
        <v>229</v>
      </c>
      <c r="F343" s="681">
        <v>41561</v>
      </c>
      <c r="G343" s="682">
        <v>461.01</v>
      </c>
      <c r="H343" s="680"/>
      <c r="I343" s="680" t="s">
        <v>97</v>
      </c>
      <c r="J343" s="1" t="s">
        <v>7351</v>
      </c>
      <c r="K343" s="681">
        <v>41773</v>
      </c>
      <c r="L343" s="680" t="s">
        <v>72</v>
      </c>
      <c r="M343" s="680"/>
      <c r="N343" s="680"/>
      <c r="O343" s="680"/>
      <c r="P343" s="680"/>
    </row>
    <row r="344" spans="1:16" s="362" customFormat="1" x14ac:dyDescent="0.2">
      <c r="A344" s="702" t="s">
        <v>89</v>
      </c>
      <c r="B344" s="702" t="s">
        <v>76</v>
      </c>
      <c r="C344" s="702" t="s">
        <v>77</v>
      </c>
      <c r="D344" s="702" t="s">
        <v>78</v>
      </c>
      <c r="E344" s="702" t="s">
        <v>161</v>
      </c>
      <c r="F344" s="703">
        <v>41862</v>
      </c>
      <c r="G344" s="704">
        <f>45.57*-1</f>
        <v>-45.57</v>
      </c>
      <c r="H344" s="702" t="s">
        <v>162</v>
      </c>
      <c r="I344" s="702" t="s">
        <v>97</v>
      </c>
      <c r="J344" s="1" t="s">
        <v>7351</v>
      </c>
      <c r="K344" s="703">
        <v>41879</v>
      </c>
      <c r="L344" s="702" t="s">
        <v>72</v>
      </c>
    </row>
    <row r="345" spans="1:16" s="362" customFormat="1" x14ac:dyDescent="0.2">
      <c r="A345" s="680" t="s">
        <v>900</v>
      </c>
      <c r="B345" s="680" t="s">
        <v>105</v>
      </c>
      <c r="C345" s="680" t="s">
        <v>106</v>
      </c>
      <c r="D345" s="680" t="s">
        <v>107</v>
      </c>
      <c r="E345" s="680" t="s">
        <v>966</v>
      </c>
      <c r="F345" s="681">
        <v>42397</v>
      </c>
      <c r="G345" s="682">
        <v>181.5</v>
      </c>
      <c r="H345" s="680" t="s">
        <v>905</v>
      </c>
      <c r="I345" s="680" t="s">
        <v>97</v>
      </c>
      <c r="J345" s="1" t="s">
        <v>7351</v>
      </c>
      <c r="K345" s="681">
        <v>42398</v>
      </c>
      <c r="L345" s="680" t="s">
        <v>72</v>
      </c>
      <c r="M345" s="681"/>
      <c r="N345" s="680"/>
    </row>
    <row r="346" spans="1:16" s="362" customFormat="1" x14ac:dyDescent="0.2">
      <c r="A346" s="680" t="s">
        <v>900</v>
      </c>
      <c r="B346" s="680" t="s">
        <v>105</v>
      </c>
      <c r="C346" s="680" t="s">
        <v>106</v>
      </c>
      <c r="D346" s="680" t="s">
        <v>107</v>
      </c>
      <c r="E346" s="680" t="s">
        <v>904</v>
      </c>
      <c r="F346" s="681">
        <v>42397</v>
      </c>
      <c r="G346" s="682">
        <f>181.5*-1</f>
        <v>-181.5</v>
      </c>
      <c r="H346" s="680" t="s">
        <v>905</v>
      </c>
      <c r="I346" s="680" t="s">
        <v>97</v>
      </c>
      <c r="J346" s="1" t="s">
        <v>7351</v>
      </c>
      <c r="K346" s="681">
        <v>42398</v>
      </c>
      <c r="L346" s="680" t="s">
        <v>72</v>
      </c>
      <c r="M346" s="681"/>
      <c r="N346" s="680"/>
    </row>
    <row r="347" spans="1:16" s="362" customFormat="1" x14ac:dyDescent="0.2">
      <c r="A347" s="680" t="s">
        <v>900</v>
      </c>
      <c r="B347" s="680" t="s">
        <v>105</v>
      </c>
      <c r="C347" s="680" t="s">
        <v>106</v>
      </c>
      <c r="D347" s="680" t="s">
        <v>107</v>
      </c>
      <c r="E347" s="680" t="s">
        <v>967</v>
      </c>
      <c r="F347" s="681">
        <v>42397</v>
      </c>
      <c r="G347" s="682">
        <v>262.57</v>
      </c>
      <c r="H347" s="680" t="s">
        <v>907</v>
      </c>
      <c r="I347" s="680" t="s">
        <v>97</v>
      </c>
      <c r="J347" s="1" t="s">
        <v>7351</v>
      </c>
      <c r="K347" s="681">
        <v>42398</v>
      </c>
      <c r="L347" s="680" t="s">
        <v>72</v>
      </c>
      <c r="M347" s="681"/>
      <c r="N347" s="680"/>
    </row>
    <row r="348" spans="1:16" s="362" customFormat="1" x14ac:dyDescent="0.2">
      <c r="A348" s="680" t="s">
        <v>900</v>
      </c>
      <c r="B348" s="680" t="s">
        <v>105</v>
      </c>
      <c r="C348" s="680" t="s">
        <v>106</v>
      </c>
      <c r="D348" s="680" t="s">
        <v>107</v>
      </c>
      <c r="E348" s="680" t="s">
        <v>906</v>
      </c>
      <c r="F348" s="681">
        <v>42397</v>
      </c>
      <c r="G348" s="682">
        <f>262.57*-1</f>
        <v>-262.57</v>
      </c>
      <c r="H348" s="680" t="s">
        <v>907</v>
      </c>
      <c r="I348" s="680" t="s">
        <v>97</v>
      </c>
      <c r="J348" s="1" t="s">
        <v>7351</v>
      </c>
      <c r="K348" s="681">
        <v>42398</v>
      </c>
      <c r="L348" s="680" t="s">
        <v>72</v>
      </c>
      <c r="M348" s="681"/>
      <c r="N348" s="680"/>
    </row>
    <row r="349" spans="1:16" s="362" customFormat="1" x14ac:dyDescent="0.2">
      <c r="A349" s="680" t="s">
        <v>900</v>
      </c>
      <c r="B349" s="680" t="s">
        <v>94</v>
      </c>
      <c r="C349" s="680" t="s">
        <v>95</v>
      </c>
      <c r="D349" s="680" t="s">
        <v>96</v>
      </c>
      <c r="E349" s="680" t="s">
        <v>1081</v>
      </c>
      <c r="F349" s="681">
        <v>42418</v>
      </c>
      <c r="G349" s="682">
        <v>261.3</v>
      </c>
      <c r="H349" s="680"/>
      <c r="I349" s="680" t="s">
        <v>97</v>
      </c>
      <c r="J349" s="1" t="s">
        <v>7351</v>
      </c>
      <c r="K349" s="681">
        <v>42425</v>
      </c>
      <c r="L349" s="680" t="s">
        <v>72</v>
      </c>
      <c r="M349" s="681"/>
      <c r="N349" s="680"/>
    </row>
    <row r="350" spans="1:16" s="362" customFormat="1" x14ac:dyDescent="0.2">
      <c r="A350" s="680" t="s">
        <v>900</v>
      </c>
      <c r="B350" s="680" t="s">
        <v>1015</v>
      </c>
      <c r="C350" s="680" t="s">
        <v>1016</v>
      </c>
      <c r="D350" s="680" t="s">
        <v>1017</v>
      </c>
      <c r="E350" s="680" t="s">
        <v>1084</v>
      </c>
      <c r="F350" s="681">
        <v>42423</v>
      </c>
      <c r="G350" s="682">
        <v>373.76</v>
      </c>
      <c r="H350" s="680"/>
      <c r="I350" s="680" t="s">
        <v>97</v>
      </c>
      <c r="J350" s="1" t="s">
        <v>7351</v>
      </c>
      <c r="K350" s="681">
        <v>42423</v>
      </c>
      <c r="L350" s="680" t="s">
        <v>72</v>
      </c>
      <c r="M350" s="681"/>
      <c r="N350" s="680"/>
    </row>
    <row r="351" spans="1:16" s="362" customFormat="1" x14ac:dyDescent="0.2">
      <c r="A351" s="680" t="s">
        <v>688</v>
      </c>
      <c r="B351" s="680" t="s">
        <v>105</v>
      </c>
      <c r="C351" s="680" t="s">
        <v>106</v>
      </c>
      <c r="D351" s="680" t="s">
        <v>107</v>
      </c>
      <c r="E351" s="680" t="s">
        <v>1149</v>
      </c>
      <c r="F351" s="681">
        <v>41250</v>
      </c>
      <c r="G351" s="682">
        <v>262.57</v>
      </c>
      <c r="H351" s="680" t="s">
        <v>907</v>
      </c>
      <c r="I351" s="680" t="s">
        <v>97</v>
      </c>
      <c r="J351" s="1" t="s">
        <v>7351</v>
      </c>
      <c r="K351" s="681">
        <v>42401</v>
      </c>
      <c r="L351" s="680" t="s">
        <v>72</v>
      </c>
      <c r="M351" s="681"/>
      <c r="N351" s="680"/>
    </row>
    <row r="352" spans="1:16" s="362" customFormat="1" x14ac:dyDescent="0.2">
      <c r="A352" s="680" t="s">
        <v>67</v>
      </c>
      <c r="B352" s="680" t="s">
        <v>76</v>
      </c>
      <c r="C352" s="680" t="s">
        <v>77</v>
      </c>
      <c r="D352" s="680" t="s">
        <v>78</v>
      </c>
      <c r="E352" s="680" t="s">
        <v>583</v>
      </c>
      <c r="F352" s="681">
        <v>41631</v>
      </c>
      <c r="G352" s="675">
        <v>209.8</v>
      </c>
      <c r="H352" s="680"/>
      <c r="I352" s="680" t="s">
        <v>79</v>
      </c>
      <c r="J352" s="1" t="s">
        <v>7352</v>
      </c>
      <c r="K352" s="681">
        <v>41666</v>
      </c>
      <c r="L352" s="680" t="s">
        <v>72</v>
      </c>
      <c r="M352" s="680"/>
      <c r="N352" s="680"/>
      <c r="O352" s="680"/>
      <c r="P352" s="680"/>
    </row>
    <row r="353" spans="1:16" s="362" customFormat="1" x14ac:dyDescent="0.2">
      <c r="A353" s="680" t="s">
        <v>67</v>
      </c>
      <c r="B353" s="680" t="s">
        <v>76</v>
      </c>
      <c r="C353" s="680" t="s">
        <v>77</v>
      </c>
      <c r="D353" s="680" t="s">
        <v>78</v>
      </c>
      <c r="E353" s="680" t="s">
        <v>584</v>
      </c>
      <c r="F353" s="681">
        <v>41628</v>
      </c>
      <c r="G353" s="675">
        <v>245.68</v>
      </c>
      <c r="H353" s="680"/>
      <c r="I353" s="680" t="s">
        <v>79</v>
      </c>
      <c r="J353" s="1" t="s">
        <v>7352</v>
      </c>
      <c r="K353" s="681">
        <v>41666</v>
      </c>
      <c r="L353" s="680" t="s">
        <v>72</v>
      </c>
      <c r="M353" s="680"/>
      <c r="N353" s="680"/>
      <c r="O353" s="680"/>
      <c r="P353" s="680"/>
    </row>
    <row r="354" spans="1:16" s="362" customFormat="1" x14ac:dyDescent="0.2">
      <c r="A354" s="680" t="s">
        <v>89</v>
      </c>
      <c r="B354" s="680" t="s">
        <v>76</v>
      </c>
      <c r="C354" s="680" t="s">
        <v>77</v>
      </c>
      <c r="D354" s="680" t="s">
        <v>78</v>
      </c>
      <c r="E354" s="680" t="s">
        <v>1038</v>
      </c>
      <c r="F354" s="681">
        <v>41795</v>
      </c>
      <c r="G354" s="682">
        <v>193.78</v>
      </c>
      <c r="H354" s="680"/>
      <c r="I354" s="680" t="s">
        <v>79</v>
      </c>
      <c r="J354" s="1" t="s">
        <v>7352</v>
      </c>
      <c r="K354" s="681">
        <v>42402</v>
      </c>
      <c r="L354" s="680" t="s">
        <v>72</v>
      </c>
      <c r="M354" s="681"/>
      <c r="N354" s="680"/>
    </row>
    <row r="355" spans="1:16" s="362" customFormat="1" x14ac:dyDescent="0.2">
      <c r="A355" s="680" t="s">
        <v>900</v>
      </c>
      <c r="B355" s="680" t="s">
        <v>1015</v>
      </c>
      <c r="C355" s="680" t="s">
        <v>1016</v>
      </c>
      <c r="D355" s="680" t="s">
        <v>1017</v>
      </c>
      <c r="E355" s="680" t="s">
        <v>1236</v>
      </c>
      <c r="F355" s="681">
        <v>42453</v>
      </c>
      <c r="G355" s="682">
        <v>560.64</v>
      </c>
      <c r="H355" s="680"/>
      <c r="I355" s="680" t="s">
        <v>79</v>
      </c>
      <c r="J355" s="1" t="s">
        <v>7352</v>
      </c>
      <c r="K355" s="681">
        <v>42459</v>
      </c>
      <c r="L355" s="680" t="s">
        <v>72</v>
      </c>
    </row>
    <row r="356" spans="1:16" s="362" customFormat="1" x14ac:dyDescent="0.2">
      <c r="A356" s="680" t="s">
        <v>900</v>
      </c>
      <c r="B356" s="680" t="s">
        <v>503</v>
      </c>
      <c r="C356" s="680" t="s">
        <v>504</v>
      </c>
      <c r="D356" s="680" t="s">
        <v>505</v>
      </c>
      <c r="E356" s="680" t="s">
        <v>1264</v>
      </c>
      <c r="F356" s="681">
        <v>42433</v>
      </c>
      <c r="G356" s="682">
        <v>168.19</v>
      </c>
      <c r="H356" s="680"/>
      <c r="I356" s="680" t="s">
        <v>79</v>
      </c>
      <c r="J356" s="1" t="s">
        <v>7352</v>
      </c>
      <c r="K356" s="681">
        <v>42443</v>
      </c>
      <c r="L356" s="680" t="s">
        <v>72</v>
      </c>
    </row>
    <row r="357" spans="1:16" s="362" customFormat="1" x14ac:dyDescent="0.2">
      <c r="A357" s="680" t="s">
        <v>693</v>
      </c>
      <c r="B357" s="680" t="s">
        <v>611</v>
      </c>
      <c r="C357" s="680" t="s">
        <v>612</v>
      </c>
      <c r="D357" s="680" t="s">
        <v>613</v>
      </c>
      <c r="E357" s="680" t="s">
        <v>694</v>
      </c>
      <c r="F357" s="681">
        <v>40715</v>
      </c>
      <c r="G357" s="682">
        <v>272.16000000000003</v>
      </c>
      <c r="H357" s="680"/>
      <c r="I357" s="680" t="s">
        <v>466</v>
      </c>
      <c r="J357" s="428" t="s">
        <v>7353</v>
      </c>
      <c r="K357" s="681">
        <v>41708</v>
      </c>
      <c r="L357" s="680" t="s">
        <v>72</v>
      </c>
      <c r="M357" s="680"/>
      <c r="N357" s="680"/>
      <c r="O357" s="680"/>
      <c r="P357" s="680"/>
    </row>
    <row r="358" spans="1:16" s="362" customFormat="1" x14ac:dyDescent="0.2">
      <c r="A358" s="680" t="s">
        <v>693</v>
      </c>
      <c r="B358" s="680" t="s">
        <v>611</v>
      </c>
      <c r="C358" s="680" t="s">
        <v>612</v>
      </c>
      <c r="D358" s="680" t="s">
        <v>613</v>
      </c>
      <c r="E358" s="680" t="s">
        <v>695</v>
      </c>
      <c r="F358" s="681">
        <v>40694</v>
      </c>
      <c r="G358" s="682">
        <v>453.6</v>
      </c>
      <c r="H358" s="680"/>
      <c r="I358" s="680" t="s">
        <v>466</v>
      </c>
      <c r="J358" s="428" t="s">
        <v>7353</v>
      </c>
      <c r="K358" s="681">
        <v>41709</v>
      </c>
      <c r="L358" s="680" t="s">
        <v>72</v>
      </c>
      <c r="M358" s="680"/>
      <c r="N358" s="680"/>
      <c r="O358" s="680"/>
      <c r="P358" s="680"/>
    </row>
    <row r="359" spans="1:16" s="362" customFormat="1" x14ac:dyDescent="0.2">
      <c r="A359" s="680" t="s">
        <v>693</v>
      </c>
      <c r="B359" s="680" t="s">
        <v>611</v>
      </c>
      <c r="C359" s="680" t="s">
        <v>612</v>
      </c>
      <c r="D359" s="680" t="s">
        <v>613</v>
      </c>
      <c r="E359" s="680" t="s">
        <v>696</v>
      </c>
      <c r="F359" s="681">
        <v>40556</v>
      </c>
      <c r="G359" s="682">
        <v>194.4</v>
      </c>
      <c r="H359" s="680"/>
      <c r="I359" s="680" t="s">
        <v>466</v>
      </c>
      <c r="J359" s="428" t="s">
        <v>7353</v>
      </c>
      <c r="K359" s="681">
        <v>41709</v>
      </c>
      <c r="L359" s="680" t="s">
        <v>72</v>
      </c>
      <c r="M359" s="680"/>
      <c r="N359" s="680"/>
      <c r="O359" s="680"/>
      <c r="P359" s="680"/>
    </row>
    <row r="360" spans="1:16" s="362" customFormat="1" x14ac:dyDescent="0.2">
      <c r="A360" s="680" t="s">
        <v>282</v>
      </c>
      <c r="B360" s="680" t="s">
        <v>461</v>
      </c>
      <c r="C360" s="680" t="s">
        <v>462</v>
      </c>
      <c r="D360" s="680" t="s">
        <v>463</v>
      </c>
      <c r="E360" s="680" t="s">
        <v>464</v>
      </c>
      <c r="F360" s="681">
        <v>42101</v>
      </c>
      <c r="G360" s="682">
        <f>16.72*-1</f>
        <v>-16.72</v>
      </c>
      <c r="H360" s="680" t="s">
        <v>465</v>
      </c>
      <c r="I360" s="680" t="s">
        <v>466</v>
      </c>
      <c r="J360" s="428" t="s">
        <v>7353</v>
      </c>
      <c r="K360" s="681">
        <v>42102</v>
      </c>
      <c r="L360" s="680" t="s">
        <v>72</v>
      </c>
    </row>
    <row r="361" spans="1:16" s="362" customFormat="1" x14ac:dyDescent="0.2">
      <c r="A361" s="702" t="s">
        <v>282</v>
      </c>
      <c r="B361" s="702" t="s">
        <v>525</v>
      </c>
      <c r="C361" s="702" t="s">
        <v>526</v>
      </c>
      <c r="D361" s="702" t="s">
        <v>527</v>
      </c>
      <c r="E361" s="702" t="s">
        <v>598</v>
      </c>
      <c r="F361" s="703">
        <v>42188</v>
      </c>
      <c r="G361" s="511">
        <f>142.27*-1</f>
        <v>-142.27000000000001</v>
      </c>
      <c r="H361" s="702"/>
      <c r="I361" s="702" t="s">
        <v>549</v>
      </c>
      <c r="J361" s="428" t="s">
        <v>7354</v>
      </c>
      <c r="K361" s="703">
        <v>42200</v>
      </c>
      <c r="L361" s="702" t="s">
        <v>72</v>
      </c>
    </row>
    <row r="362" spans="1:16" s="362" customFormat="1" x14ac:dyDescent="0.2">
      <c r="A362" s="680" t="s">
        <v>900</v>
      </c>
      <c r="B362" s="680" t="s">
        <v>268</v>
      </c>
      <c r="C362" s="680" t="s">
        <v>269</v>
      </c>
      <c r="D362" s="680" t="s">
        <v>270</v>
      </c>
      <c r="E362" s="680" t="s">
        <v>1054</v>
      </c>
      <c r="F362" s="681">
        <v>42427</v>
      </c>
      <c r="G362" s="682">
        <v>159.09</v>
      </c>
      <c r="H362" s="680"/>
      <c r="I362" s="680" t="s">
        <v>423</v>
      </c>
      <c r="J362" s="428" t="s">
        <v>7355</v>
      </c>
      <c r="K362" s="681">
        <v>42427</v>
      </c>
      <c r="L362" s="680" t="s">
        <v>72</v>
      </c>
      <c r="M362" s="681"/>
      <c r="N362" s="680"/>
    </row>
    <row r="363" spans="1:16" s="362" customFormat="1" x14ac:dyDescent="0.2">
      <c r="A363" s="680" t="s">
        <v>900</v>
      </c>
      <c r="B363" s="680" t="s">
        <v>268</v>
      </c>
      <c r="C363" s="680" t="s">
        <v>269</v>
      </c>
      <c r="D363" s="680" t="s">
        <v>270</v>
      </c>
      <c r="E363" s="680" t="s">
        <v>1056</v>
      </c>
      <c r="F363" s="681">
        <v>42410</v>
      </c>
      <c r="G363" s="682">
        <v>159.09</v>
      </c>
      <c r="H363" s="680"/>
      <c r="I363" s="680" t="s">
        <v>423</v>
      </c>
      <c r="J363" s="428" t="s">
        <v>7355</v>
      </c>
      <c r="K363" s="681">
        <v>42410</v>
      </c>
      <c r="L363" s="680" t="s">
        <v>72</v>
      </c>
      <c r="M363" s="681"/>
      <c r="N363" s="680"/>
    </row>
    <row r="364" spans="1:16" s="362" customFormat="1" x14ac:dyDescent="0.2">
      <c r="A364" s="680" t="s">
        <v>900</v>
      </c>
      <c r="B364" s="680" t="s">
        <v>358</v>
      </c>
      <c r="C364" s="680" t="s">
        <v>359</v>
      </c>
      <c r="D364" s="680" t="s">
        <v>360</v>
      </c>
      <c r="E364" s="680" t="s">
        <v>1324</v>
      </c>
      <c r="F364" s="681">
        <v>42444</v>
      </c>
      <c r="G364" s="682">
        <v>-189.64</v>
      </c>
      <c r="H364" s="680" t="s">
        <v>1325</v>
      </c>
      <c r="I364" s="680" t="s">
        <v>423</v>
      </c>
      <c r="J364" s="428" t="s">
        <v>7355</v>
      </c>
      <c r="K364" s="681">
        <v>42444</v>
      </c>
      <c r="L364" s="680" t="s">
        <v>4</v>
      </c>
    </row>
    <row r="365" spans="1:16" s="362" customFormat="1" x14ac:dyDescent="0.2">
      <c r="A365" s="680" t="s">
        <v>89</v>
      </c>
      <c r="B365" s="680" t="s">
        <v>76</v>
      </c>
      <c r="C365" s="680" t="s">
        <v>77</v>
      </c>
      <c r="D365" s="680" t="s">
        <v>78</v>
      </c>
      <c r="E365" s="680" t="s">
        <v>1039</v>
      </c>
      <c r="F365" s="681">
        <v>41795</v>
      </c>
      <c r="G365" s="682">
        <v>148.54</v>
      </c>
      <c r="H365" s="680"/>
      <c r="I365" s="680" t="s">
        <v>394</v>
      </c>
      <c r="J365" s="428" t="s">
        <v>7356</v>
      </c>
      <c r="K365" s="681">
        <v>42402</v>
      </c>
      <c r="L365" s="680" t="s">
        <v>72</v>
      </c>
      <c r="M365" s="681"/>
      <c r="N365" s="680"/>
    </row>
    <row r="366" spans="1:16" s="362" customFormat="1" x14ac:dyDescent="0.2">
      <c r="A366" s="680" t="s">
        <v>89</v>
      </c>
      <c r="B366" s="680" t="s">
        <v>76</v>
      </c>
      <c r="C366" s="680" t="s">
        <v>77</v>
      </c>
      <c r="D366" s="680" t="s">
        <v>78</v>
      </c>
      <c r="E366" s="680" t="s">
        <v>1040</v>
      </c>
      <c r="F366" s="681">
        <v>41791</v>
      </c>
      <c r="G366" s="682">
        <v>97.21</v>
      </c>
      <c r="H366" s="680" t="s">
        <v>1041</v>
      </c>
      <c r="I366" s="680" t="s">
        <v>394</v>
      </c>
      <c r="J366" s="428" t="s">
        <v>7356</v>
      </c>
      <c r="K366" s="681">
        <v>42402</v>
      </c>
      <c r="L366" s="680" t="s">
        <v>72</v>
      </c>
      <c r="M366" s="681"/>
      <c r="N366" s="680"/>
    </row>
    <row r="367" spans="1:16" s="362" customFormat="1" x14ac:dyDescent="0.2">
      <c r="A367" s="680" t="s">
        <v>900</v>
      </c>
      <c r="B367" s="680" t="s">
        <v>944</v>
      </c>
      <c r="C367" s="680" t="s">
        <v>945</v>
      </c>
      <c r="D367" s="680"/>
      <c r="E367" s="680" t="s">
        <v>1079</v>
      </c>
      <c r="F367" s="681">
        <v>42409</v>
      </c>
      <c r="G367" s="682">
        <v>446.5</v>
      </c>
      <c r="H367" s="680" t="s">
        <v>946</v>
      </c>
      <c r="I367" s="680" t="s">
        <v>356</v>
      </c>
      <c r="J367" s="680" t="s">
        <v>7357</v>
      </c>
      <c r="K367" s="681">
        <v>42415</v>
      </c>
      <c r="L367" s="680" t="s">
        <v>72</v>
      </c>
      <c r="M367" s="681"/>
      <c r="N367" s="680"/>
    </row>
    <row r="368" spans="1:16" s="362" customFormat="1" x14ac:dyDescent="0.2">
      <c r="A368" s="680" t="s">
        <v>900</v>
      </c>
      <c r="B368" s="680" t="s">
        <v>292</v>
      </c>
      <c r="C368" s="680" t="s">
        <v>293</v>
      </c>
      <c r="D368" s="680" t="s">
        <v>294</v>
      </c>
      <c r="E368" s="680" t="s">
        <v>1130</v>
      </c>
      <c r="F368" s="681">
        <v>42424</v>
      </c>
      <c r="G368" s="682">
        <v>222.2</v>
      </c>
      <c r="H368" s="680" t="s">
        <v>1131</v>
      </c>
      <c r="I368" s="680" t="s">
        <v>356</v>
      </c>
      <c r="J368" s="680" t="s">
        <v>7357</v>
      </c>
      <c r="K368" s="681">
        <v>42429</v>
      </c>
      <c r="L368" s="680" t="s">
        <v>72</v>
      </c>
      <c r="M368" s="681"/>
      <c r="N368" s="680"/>
    </row>
    <row r="369" spans="1:14" x14ac:dyDescent="0.2">
      <c r="A369" s="230"/>
      <c r="B369" s="230"/>
      <c r="C369" s="230"/>
      <c r="D369" s="230"/>
      <c r="E369" s="230"/>
      <c r="F369" s="238"/>
      <c r="G369" s="233"/>
      <c r="H369" s="230"/>
      <c r="I369" s="230"/>
      <c r="J369" s="229"/>
      <c r="K369" s="230"/>
      <c r="L369" s="238"/>
    </row>
    <row r="370" spans="1:14" ht="15.75" x14ac:dyDescent="0.25">
      <c r="A370" s="51" t="s">
        <v>682</v>
      </c>
      <c r="B370" s="57"/>
      <c r="C370" s="56"/>
      <c r="D370" s="57"/>
      <c r="E370" s="58"/>
      <c r="F370" s="59"/>
      <c r="G370" s="60"/>
      <c r="H370" s="57"/>
      <c r="I370" s="53"/>
      <c r="J370" s="59"/>
      <c r="K370" s="57"/>
      <c r="L370" s="57"/>
    </row>
    <row r="371" spans="1:14" ht="15.75" x14ac:dyDescent="0.25">
      <c r="A371" s="51"/>
      <c r="B371" s="57"/>
      <c r="C371" s="56"/>
      <c r="D371" s="57"/>
      <c r="E371" s="58"/>
      <c r="F371" s="59"/>
      <c r="G371" s="60"/>
      <c r="H371" s="57"/>
      <c r="I371" s="53"/>
      <c r="J371" s="59"/>
      <c r="K371" s="57"/>
      <c r="L371" s="57"/>
    </row>
    <row r="372" spans="1:14" s="362" customFormat="1" x14ac:dyDescent="0.2">
      <c r="A372" s="680" t="s">
        <v>900</v>
      </c>
      <c r="B372" s="680" t="s">
        <v>923</v>
      </c>
      <c r="C372" s="680" t="s">
        <v>924</v>
      </c>
      <c r="D372" s="680" t="s">
        <v>925</v>
      </c>
      <c r="E372" s="680" t="s">
        <v>926</v>
      </c>
      <c r="F372" s="681">
        <v>42376</v>
      </c>
      <c r="G372" s="682">
        <v>820.21</v>
      </c>
      <c r="H372" s="680"/>
      <c r="I372" s="680" t="s">
        <v>658</v>
      </c>
      <c r="J372" s="362" t="s">
        <v>7358</v>
      </c>
      <c r="K372" s="681">
        <v>42376</v>
      </c>
      <c r="L372" s="680" t="s">
        <v>72</v>
      </c>
      <c r="M372" s="681"/>
      <c r="N372" s="680"/>
    </row>
    <row r="373" spans="1:14" s="362" customFormat="1" x14ac:dyDescent="0.2">
      <c r="A373" s="680" t="s">
        <v>282</v>
      </c>
      <c r="B373" s="680" t="s">
        <v>262</v>
      </c>
      <c r="C373" s="680" t="s">
        <v>263</v>
      </c>
      <c r="D373" s="680" t="s">
        <v>264</v>
      </c>
      <c r="E373" s="680" t="s">
        <v>1035</v>
      </c>
      <c r="F373" s="681">
        <v>42135</v>
      </c>
      <c r="G373" s="682">
        <v>37.15</v>
      </c>
      <c r="H373" s="680"/>
      <c r="I373" s="680" t="s">
        <v>491</v>
      </c>
      <c r="J373" s="680" t="s">
        <v>7359</v>
      </c>
      <c r="K373" s="681">
        <v>42403</v>
      </c>
      <c r="L373" s="680" t="s">
        <v>72</v>
      </c>
      <c r="M373" s="681"/>
      <c r="N373" s="680"/>
    </row>
    <row r="374" spans="1:14" s="362" customFormat="1" x14ac:dyDescent="0.2">
      <c r="A374" s="680" t="s">
        <v>282</v>
      </c>
      <c r="B374" s="680" t="s">
        <v>265</v>
      </c>
      <c r="C374" s="680" t="s">
        <v>266</v>
      </c>
      <c r="D374" s="680" t="s">
        <v>267</v>
      </c>
      <c r="E374" s="680" t="s">
        <v>830</v>
      </c>
      <c r="F374" s="681">
        <v>42338</v>
      </c>
      <c r="G374" s="682">
        <v>224.4</v>
      </c>
      <c r="H374" s="680"/>
      <c r="I374" s="680" t="s">
        <v>355</v>
      </c>
      <c r="J374" s="362" t="s">
        <v>7360</v>
      </c>
      <c r="K374" s="681">
        <v>42354</v>
      </c>
      <c r="L374" s="680" t="s">
        <v>72</v>
      </c>
      <c r="M374" s="681"/>
      <c r="N374" s="680"/>
    </row>
    <row r="375" spans="1:14" s="362" customFormat="1" x14ac:dyDescent="0.2">
      <c r="A375" s="680" t="s">
        <v>900</v>
      </c>
      <c r="B375" s="680" t="s">
        <v>1344</v>
      </c>
      <c r="C375" s="680" t="s">
        <v>1345</v>
      </c>
      <c r="D375" s="680" t="s">
        <v>1346</v>
      </c>
      <c r="E375" s="680" t="s">
        <v>1347</v>
      </c>
      <c r="F375" s="681">
        <v>42425</v>
      </c>
      <c r="G375" s="682">
        <v>120</v>
      </c>
      <c r="H375" s="680" t="s">
        <v>1348</v>
      </c>
      <c r="I375" s="680" t="s">
        <v>355</v>
      </c>
      <c r="J375" s="66" t="s">
        <v>7361</v>
      </c>
      <c r="K375" s="681">
        <v>42425</v>
      </c>
      <c r="L375" s="680" t="s">
        <v>4</v>
      </c>
    </row>
    <row r="376" spans="1:14" s="362" customFormat="1" x14ac:dyDescent="0.2">
      <c r="A376" s="680" t="s">
        <v>282</v>
      </c>
      <c r="B376" s="680" t="s">
        <v>440</v>
      </c>
      <c r="C376" s="680" t="s">
        <v>441</v>
      </c>
      <c r="D376" s="680" t="s">
        <v>442</v>
      </c>
      <c r="E376" s="680" t="s">
        <v>1142</v>
      </c>
      <c r="F376" s="681">
        <v>42369</v>
      </c>
      <c r="G376" s="682">
        <v>30.25</v>
      </c>
      <c r="H376" s="680" t="s">
        <v>1143</v>
      </c>
      <c r="I376" s="680" t="s">
        <v>355</v>
      </c>
      <c r="J376" s="66" t="s">
        <v>7361</v>
      </c>
      <c r="K376" s="681">
        <v>42401</v>
      </c>
      <c r="L376" s="680" t="s">
        <v>4</v>
      </c>
    </row>
    <row r="377" spans="1:14" s="362" customFormat="1" x14ac:dyDescent="0.2">
      <c r="A377" s="680" t="s">
        <v>282</v>
      </c>
      <c r="B377" s="680" t="s">
        <v>853</v>
      </c>
      <c r="C377" s="680" t="s">
        <v>854</v>
      </c>
      <c r="D377" s="680" t="s">
        <v>855</v>
      </c>
      <c r="E377" s="680" t="s">
        <v>856</v>
      </c>
      <c r="F377" s="681">
        <v>42362</v>
      </c>
      <c r="G377" s="682">
        <v>276.22000000000003</v>
      </c>
      <c r="H377" s="680"/>
      <c r="I377" s="680" t="s">
        <v>368</v>
      </c>
      <c r="J377" s="362" t="s">
        <v>7362</v>
      </c>
      <c r="K377" s="681">
        <v>42362</v>
      </c>
      <c r="L377" s="680" t="s">
        <v>72</v>
      </c>
      <c r="M377" s="681"/>
      <c r="N377" s="680"/>
    </row>
    <row r="378" spans="1:14" s="362" customFormat="1" x14ac:dyDescent="0.2">
      <c r="A378" s="680" t="s">
        <v>282</v>
      </c>
      <c r="B378" s="680" t="s">
        <v>1314</v>
      </c>
      <c r="C378" s="680" t="s">
        <v>1315</v>
      </c>
      <c r="D378" s="680" t="s">
        <v>1316</v>
      </c>
      <c r="E378" s="680" t="s">
        <v>1317</v>
      </c>
      <c r="F378" s="681">
        <v>42339</v>
      </c>
      <c r="G378" s="682">
        <v>55.7</v>
      </c>
      <c r="H378" s="680"/>
      <c r="I378" s="680" t="s">
        <v>381</v>
      </c>
      <c r="J378" s="1" t="s">
        <v>7365</v>
      </c>
      <c r="K378" s="681">
        <v>42459</v>
      </c>
      <c r="L378" s="680" t="s">
        <v>72</v>
      </c>
    </row>
    <row r="379" spans="1:14" s="362" customFormat="1" x14ac:dyDescent="0.2">
      <c r="A379" s="680" t="s">
        <v>900</v>
      </c>
      <c r="B379" s="680" t="s">
        <v>369</v>
      </c>
      <c r="C379" s="680" t="s">
        <v>370</v>
      </c>
      <c r="D379" s="680" t="s">
        <v>371</v>
      </c>
      <c r="E379" s="680" t="s">
        <v>1068</v>
      </c>
      <c r="F379" s="681">
        <v>42416</v>
      </c>
      <c r="G379" s="682">
        <v>-178.07</v>
      </c>
      <c r="H379" s="680"/>
      <c r="I379" s="680" t="s">
        <v>357</v>
      </c>
      <c r="J379" s="428" t="s">
        <v>7363</v>
      </c>
      <c r="K379" s="681">
        <v>42418</v>
      </c>
      <c r="L379" s="680" t="s">
        <v>72</v>
      </c>
      <c r="M379" s="681"/>
      <c r="N379" s="680"/>
    </row>
    <row r="380" spans="1:14" s="362" customFormat="1" x14ac:dyDescent="0.2">
      <c r="A380" s="680" t="s">
        <v>900</v>
      </c>
      <c r="B380" s="680" t="s">
        <v>369</v>
      </c>
      <c r="C380" s="680" t="s">
        <v>370</v>
      </c>
      <c r="D380" s="680" t="s">
        <v>371</v>
      </c>
      <c r="E380" s="680" t="s">
        <v>1067</v>
      </c>
      <c r="F380" s="681">
        <v>42416</v>
      </c>
      <c r="G380" s="682">
        <v>28.94</v>
      </c>
      <c r="H380" s="680"/>
      <c r="I380" s="680" t="s">
        <v>357</v>
      </c>
      <c r="J380" s="428" t="s">
        <v>7363</v>
      </c>
      <c r="K380" s="681">
        <v>42418</v>
      </c>
      <c r="L380" s="680" t="s">
        <v>72</v>
      </c>
      <c r="M380" s="681"/>
      <c r="N380" s="680"/>
    </row>
    <row r="381" spans="1:14" s="362" customFormat="1" x14ac:dyDescent="0.2">
      <c r="A381" s="680" t="s">
        <v>900</v>
      </c>
      <c r="B381" s="680" t="s">
        <v>435</v>
      </c>
      <c r="C381" s="680" t="s">
        <v>436</v>
      </c>
      <c r="D381" s="680" t="s">
        <v>437</v>
      </c>
      <c r="E381" s="680" t="s">
        <v>1141</v>
      </c>
      <c r="F381" s="681">
        <v>42402</v>
      </c>
      <c r="G381" s="682">
        <v>1086.51</v>
      </c>
      <c r="H381" s="680"/>
      <c r="I381" s="680" t="s">
        <v>357</v>
      </c>
      <c r="J381" s="428" t="s">
        <v>7363</v>
      </c>
      <c r="K381" s="681">
        <v>42402</v>
      </c>
      <c r="L381" s="680" t="s">
        <v>4</v>
      </c>
    </row>
    <row r="382" spans="1:14" s="362" customFormat="1" x14ac:dyDescent="0.2">
      <c r="A382" s="680" t="s">
        <v>900</v>
      </c>
      <c r="B382" s="680" t="s">
        <v>369</v>
      </c>
      <c r="C382" s="680" t="s">
        <v>370</v>
      </c>
      <c r="D382" s="680" t="s">
        <v>371</v>
      </c>
      <c r="E382" s="680" t="s">
        <v>1212</v>
      </c>
      <c r="F382" s="681">
        <v>42429</v>
      </c>
      <c r="G382" s="682">
        <v>10.39</v>
      </c>
      <c r="H382" s="680"/>
      <c r="I382" s="680" t="s">
        <v>357</v>
      </c>
      <c r="J382" s="428" t="s">
        <v>7363</v>
      </c>
      <c r="K382" s="681">
        <v>42433</v>
      </c>
      <c r="L382" s="680" t="s">
        <v>72</v>
      </c>
    </row>
    <row r="383" spans="1:14" s="362" customFormat="1" x14ac:dyDescent="0.2">
      <c r="A383" s="680" t="s">
        <v>900</v>
      </c>
      <c r="B383" s="680" t="s">
        <v>90</v>
      </c>
      <c r="C383" s="680" t="s">
        <v>91</v>
      </c>
      <c r="D383" s="680" t="s">
        <v>92</v>
      </c>
      <c r="E383" s="680" t="s">
        <v>1122</v>
      </c>
      <c r="F383" s="681">
        <v>42400</v>
      </c>
      <c r="G383" s="682">
        <v>58.56</v>
      </c>
      <c r="H383" s="680" t="s">
        <v>1123</v>
      </c>
      <c r="I383" s="680" t="s">
        <v>919</v>
      </c>
      <c r="J383" s="428" t="s">
        <v>7364</v>
      </c>
      <c r="K383" s="681">
        <v>42402</v>
      </c>
      <c r="L383" s="680" t="s">
        <v>4</v>
      </c>
    </row>
    <row r="384" spans="1:14" s="362" customFormat="1" x14ac:dyDescent="0.2">
      <c r="A384" s="680" t="s">
        <v>900</v>
      </c>
      <c r="B384" s="680" t="s">
        <v>90</v>
      </c>
      <c r="C384" s="680" t="s">
        <v>91</v>
      </c>
      <c r="D384" s="680" t="s">
        <v>92</v>
      </c>
      <c r="E384" s="680" t="s">
        <v>1330</v>
      </c>
      <c r="F384" s="681">
        <v>42391</v>
      </c>
      <c r="G384" s="682">
        <v>-58.56</v>
      </c>
      <c r="H384" s="680" t="s">
        <v>1123</v>
      </c>
      <c r="I384" s="680" t="s">
        <v>919</v>
      </c>
      <c r="J384" s="428" t="s">
        <v>7364</v>
      </c>
      <c r="K384" s="681">
        <v>42438</v>
      </c>
      <c r="L384" s="680" t="s">
        <v>4</v>
      </c>
    </row>
    <row r="385" spans="1:16" x14ac:dyDescent="0.2">
      <c r="A385" s="230"/>
      <c r="B385" s="237"/>
      <c r="C385" s="230"/>
      <c r="D385" s="237"/>
      <c r="E385" s="230"/>
      <c r="F385" s="238"/>
      <c r="G385" s="232"/>
      <c r="H385" s="237"/>
      <c r="I385" s="230"/>
      <c r="J385" s="238"/>
      <c r="K385" s="237"/>
      <c r="L385" s="230"/>
    </row>
    <row r="386" spans="1:16" s="362" customFormat="1" ht="15.75" x14ac:dyDescent="0.25">
      <c r="A386" s="51" t="s">
        <v>683</v>
      </c>
      <c r="B386" s="57"/>
      <c r="C386" s="56"/>
      <c r="D386" s="57"/>
      <c r="E386" s="58"/>
      <c r="F386" s="59"/>
      <c r="G386" s="60"/>
      <c r="H386" s="57"/>
      <c r="I386" s="253"/>
      <c r="J386" s="59"/>
      <c r="K386" s="57"/>
      <c r="L386" s="57"/>
    </row>
    <row r="387" spans="1:16" ht="14.25" customHeight="1" x14ac:dyDescent="0.25">
      <c r="A387" s="51"/>
      <c r="B387" s="57"/>
      <c r="C387" s="56"/>
      <c r="D387" s="57"/>
      <c r="E387" s="58"/>
      <c r="F387" s="59"/>
      <c r="G387" s="60"/>
      <c r="H387" s="57"/>
      <c r="I387" s="253"/>
      <c r="J387" s="59"/>
      <c r="K387" s="57"/>
      <c r="L387" s="57"/>
    </row>
    <row r="388" spans="1:16" s="362" customFormat="1" x14ac:dyDescent="0.2">
      <c r="A388" s="680" t="s">
        <v>900</v>
      </c>
      <c r="B388" s="680" t="s">
        <v>262</v>
      </c>
      <c r="C388" s="680" t="s">
        <v>263</v>
      </c>
      <c r="D388" s="680" t="s">
        <v>264</v>
      </c>
      <c r="E388" s="680" t="s">
        <v>1288</v>
      </c>
      <c r="F388" s="681">
        <v>42436</v>
      </c>
      <c r="G388" s="682">
        <v>18.95</v>
      </c>
      <c r="H388" s="680"/>
      <c r="I388" s="680" t="s">
        <v>379</v>
      </c>
      <c r="J388" s="362" t="s">
        <v>7370</v>
      </c>
      <c r="K388" s="681">
        <v>42437</v>
      </c>
      <c r="L388" s="680" t="s">
        <v>72</v>
      </c>
    </row>
    <row r="389" spans="1:16" s="362" customFormat="1" x14ac:dyDescent="0.2">
      <c r="A389" s="702" t="s">
        <v>282</v>
      </c>
      <c r="B389" s="702" t="s">
        <v>593</v>
      </c>
      <c r="C389" s="702" t="s">
        <v>594</v>
      </c>
      <c r="D389" s="702" t="s">
        <v>595</v>
      </c>
      <c r="E389" s="702" t="s">
        <v>605</v>
      </c>
      <c r="F389" s="703">
        <v>42090</v>
      </c>
      <c r="G389" s="511">
        <v>2420</v>
      </c>
      <c r="H389" s="702"/>
      <c r="I389" s="702" t="s">
        <v>380</v>
      </c>
      <c r="J389" s="1" t="s">
        <v>7366</v>
      </c>
      <c r="K389" s="703">
        <v>42205</v>
      </c>
      <c r="L389" s="702" t="s">
        <v>72</v>
      </c>
    </row>
    <row r="390" spans="1:16" s="362" customFormat="1" x14ac:dyDescent="0.2">
      <c r="A390" s="680" t="s">
        <v>900</v>
      </c>
      <c r="B390" s="680" t="s">
        <v>1126</v>
      </c>
      <c r="C390" s="680" t="s">
        <v>1127</v>
      </c>
      <c r="D390" s="680" t="s">
        <v>1128</v>
      </c>
      <c r="E390" s="680" t="s">
        <v>1292</v>
      </c>
      <c r="F390" s="681">
        <v>42432</v>
      </c>
      <c r="G390" s="682">
        <v>105.27</v>
      </c>
      <c r="H390" s="680"/>
      <c r="I390" s="680" t="s">
        <v>380</v>
      </c>
      <c r="J390" s="1" t="s">
        <v>7366</v>
      </c>
      <c r="K390" s="681">
        <v>42432</v>
      </c>
      <c r="L390" s="680" t="s">
        <v>72</v>
      </c>
    </row>
    <row r="391" spans="1:16" s="362" customFormat="1" x14ac:dyDescent="0.2">
      <c r="A391" s="680" t="s">
        <v>900</v>
      </c>
      <c r="B391" s="680" t="s">
        <v>68</v>
      </c>
      <c r="C391" s="680" t="s">
        <v>69</v>
      </c>
      <c r="D391" s="680" t="s">
        <v>70</v>
      </c>
      <c r="E391" s="680" t="s">
        <v>1306</v>
      </c>
      <c r="F391" s="681">
        <v>42446</v>
      </c>
      <c r="G391" s="682">
        <v>181.5</v>
      </c>
      <c r="H391" s="680"/>
      <c r="I391" s="680" t="s">
        <v>380</v>
      </c>
      <c r="J391" s="1" t="s">
        <v>7366</v>
      </c>
      <c r="K391" s="681">
        <v>42450</v>
      </c>
      <c r="L391" s="680" t="s">
        <v>72</v>
      </c>
    </row>
    <row r="392" spans="1:16" s="362" customFormat="1" x14ac:dyDescent="0.2">
      <c r="A392" s="680" t="s">
        <v>89</v>
      </c>
      <c r="B392" s="680" t="s">
        <v>222</v>
      </c>
      <c r="C392" s="680" t="s">
        <v>223</v>
      </c>
      <c r="D392" s="680" t="s">
        <v>224</v>
      </c>
      <c r="E392" s="680" t="s">
        <v>240</v>
      </c>
      <c r="F392" s="681">
        <v>41782</v>
      </c>
      <c r="G392" s="682">
        <v>180.51</v>
      </c>
      <c r="H392" s="680"/>
      <c r="I392" s="680" t="s">
        <v>226</v>
      </c>
      <c r="J392" s="1" t="s">
        <v>7367</v>
      </c>
      <c r="K392" s="681">
        <v>41823</v>
      </c>
      <c r="L392" s="680" t="s">
        <v>72</v>
      </c>
    </row>
    <row r="393" spans="1:16" s="362" customFormat="1" x14ac:dyDescent="0.2">
      <c r="A393" s="680" t="s">
        <v>89</v>
      </c>
      <c r="B393" s="680" t="s">
        <v>222</v>
      </c>
      <c r="C393" s="680" t="s">
        <v>223</v>
      </c>
      <c r="D393" s="680" t="s">
        <v>224</v>
      </c>
      <c r="E393" s="680" t="s">
        <v>243</v>
      </c>
      <c r="F393" s="681">
        <v>41901</v>
      </c>
      <c r="G393" s="675">
        <v>63.9</v>
      </c>
      <c r="H393" s="680"/>
      <c r="I393" s="680" t="s">
        <v>226</v>
      </c>
      <c r="J393" s="1" t="s">
        <v>7367</v>
      </c>
      <c r="K393" s="681">
        <v>41905</v>
      </c>
      <c r="L393" s="680" t="s">
        <v>72</v>
      </c>
    </row>
    <row r="394" spans="1:16" s="362" customFormat="1" x14ac:dyDescent="0.2">
      <c r="A394" s="680" t="s">
        <v>89</v>
      </c>
      <c r="B394" s="680" t="s">
        <v>222</v>
      </c>
      <c r="C394" s="680" t="s">
        <v>223</v>
      </c>
      <c r="D394" s="680" t="s">
        <v>224</v>
      </c>
      <c r="E394" s="680" t="s">
        <v>225</v>
      </c>
      <c r="F394" s="681">
        <v>41969</v>
      </c>
      <c r="G394" s="682">
        <v>128.63999999999999</v>
      </c>
      <c r="H394" s="680"/>
      <c r="I394" s="680" t="s">
        <v>226</v>
      </c>
      <c r="J394" s="1" t="s">
        <v>7367</v>
      </c>
      <c r="K394" s="681">
        <v>41991</v>
      </c>
      <c r="L394" s="680" t="s">
        <v>72</v>
      </c>
    </row>
    <row r="395" spans="1:16" s="362" customFormat="1" x14ac:dyDescent="0.2">
      <c r="A395" s="680" t="s">
        <v>282</v>
      </c>
      <c r="B395" s="680" t="s">
        <v>90</v>
      </c>
      <c r="C395" s="680" t="s">
        <v>91</v>
      </c>
      <c r="D395" s="680" t="s">
        <v>92</v>
      </c>
      <c r="E395" s="680" t="s">
        <v>1022</v>
      </c>
      <c r="F395" s="681">
        <v>42369</v>
      </c>
      <c r="G395" s="682">
        <v>146.41</v>
      </c>
      <c r="H395" s="680" t="s">
        <v>1023</v>
      </c>
      <c r="I395" s="680" t="s">
        <v>3291</v>
      </c>
      <c r="J395" s="428" t="s">
        <v>7368</v>
      </c>
      <c r="K395" s="681">
        <v>42376</v>
      </c>
      <c r="L395" s="680" t="s">
        <v>72</v>
      </c>
      <c r="M395" s="681"/>
      <c r="N395" s="680"/>
    </row>
    <row r="396" spans="1:16" s="362" customFormat="1" x14ac:dyDescent="0.2">
      <c r="A396" s="680" t="s">
        <v>89</v>
      </c>
      <c r="B396" s="680" t="s">
        <v>149</v>
      </c>
      <c r="C396" s="680" t="s">
        <v>150</v>
      </c>
      <c r="D396" s="680" t="s">
        <v>151</v>
      </c>
      <c r="E396" s="680" t="s">
        <v>152</v>
      </c>
      <c r="F396" s="681">
        <v>41841</v>
      </c>
      <c r="G396" s="682">
        <f>93.57*-1</f>
        <v>-93.57</v>
      </c>
      <c r="H396" s="680"/>
      <c r="I396" s="680" t="s">
        <v>893</v>
      </c>
      <c r="J396" s="428" t="s">
        <v>7369</v>
      </c>
      <c r="K396" s="681">
        <v>41842</v>
      </c>
      <c r="L396" s="680" t="s">
        <v>72</v>
      </c>
    </row>
    <row r="397" spans="1:16" ht="15.75" x14ac:dyDescent="0.25">
      <c r="A397" s="245"/>
      <c r="B397" s="235"/>
      <c r="C397" s="244"/>
      <c r="D397" s="235"/>
      <c r="E397" s="236"/>
      <c r="F397" s="228"/>
      <c r="G397" s="243"/>
      <c r="H397" s="235"/>
      <c r="I397" s="239"/>
      <c r="J397" s="228"/>
      <c r="K397" s="235"/>
      <c r="L397" s="235"/>
    </row>
    <row r="398" spans="1:16" ht="15.75" x14ac:dyDescent="0.25">
      <c r="A398" s="51" t="s">
        <v>684</v>
      </c>
      <c r="B398" s="57"/>
      <c r="C398" s="56"/>
      <c r="D398" s="57"/>
      <c r="E398" s="58"/>
      <c r="F398" s="59"/>
      <c r="G398" s="60"/>
      <c r="H398" s="57"/>
      <c r="I398" s="53"/>
      <c r="J398" s="59"/>
    </row>
    <row r="399" spans="1:16" ht="15.75" x14ac:dyDescent="0.25">
      <c r="A399" s="51"/>
      <c r="B399" s="57"/>
      <c r="C399" s="56"/>
      <c r="D399" s="57"/>
      <c r="E399" s="58"/>
      <c r="F399" s="59"/>
      <c r="G399" s="60"/>
      <c r="H399" s="57"/>
      <c r="I399" s="53"/>
      <c r="J399" s="59"/>
    </row>
    <row r="400" spans="1:16" s="202" customFormat="1" x14ac:dyDescent="0.2">
      <c r="A400" s="680" t="s">
        <v>900</v>
      </c>
      <c r="B400" s="680" t="s">
        <v>638</v>
      </c>
      <c r="C400" s="680" t="s">
        <v>639</v>
      </c>
      <c r="D400" s="680" t="s">
        <v>640</v>
      </c>
      <c r="E400" s="680" t="s">
        <v>970</v>
      </c>
      <c r="F400" s="681">
        <v>42384</v>
      </c>
      <c r="G400" s="682">
        <v>455.58</v>
      </c>
      <c r="H400" s="680" t="s">
        <v>971</v>
      </c>
      <c r="I400" s="680" t="s">
        <v>383</v>
      </c>
      <c r="J400" s="362" t="s">
        <v>7371</v>
      </c>
      <c r="K400" s="681">
        <v>42387</v>
      </c>
      <c r="L400" s="680" t="s">
        <v>72</v>
      </c>
      <c r="M400" s="681"/>
      <c r="N400" s="680"/>
      <c r="O400" s="362"/>
      <c r="P400" s="362"/>
    </row>
    <row r="401" spans="1:14" s="362" customFormat="1" x14ac:dyDescent="0.2">
      <c r="A401" s="680" t="s">
        <v>900</v>
      </c>
      <c r="B401" s="680" t="s">
        <v>484</v>
      </c>
      <c r="C401" s="680" t="s">
        <v>485</v>
      </c>
      <c r="D401" s="680" t="s">
        <v>486</v>
      </c>
      <c r="E401" s="680" t="s">
        <v>1129</v>
      </c>
      <c r="F401" s="681">
        <v>42398</v>
      </c>
      <c r="G401" s="682">
        <v>1407.39</v>
      </c>
      <c r="H401" s="680" t="s">
        <v>980</v>
      </c>
      <c r="I401" s="680" t="s">
        <v>383</v>
      </c>
      <c r="J401" s="362" t="s">
        <v>7371</v>
      </c>
      <c r="K401" s="681">
        <v>42401</v>
      </c>
      <c r="L401" s="680" t="s">
        <v>72</v>
      </c>
      <c r="M401" s="681"/>
      <c r="N401" s="680"/>
    </row>
    <row r="402" spans="1:14" s="362" customFormat="1" x14ac:dyDescent="0.2">
      <c r="A402" s="680" t="s">
        <v>900</v>
      </c>
      <c r="B402" s="680" t="s">
        <v>1018</v>
      </c>
      <c r="C402" s="680" t="s">
        <v>1019</v>
      </c>
      <c r="D402" s="680" t="s">
        <v>1020</v>
      </c>
      <c r="E402" s="680" t="s">
        <v>1164</v>
      </c>
      <c r="F402" s="681">
        <v>42445</v>
      </c>
      <c r="G402" s="682">
        <v>844.58</v>
      </c>
      <c r="H402" s="680" t="s">
        <v>1165</v>
      </c>
      <c r="I402" s="680" t="s">
        <v>383</v>
      </c>
      <c r="J402" s="362" t="s">
        <v>7371</v>
      </c>
      <c r="K402" s="681">
        <v>42450</v>
      </c>
      <c r="L402" s="680" t="s">
        <v>72</v>
      </c>
    </row>
    <row r="403" spans="1:14" s="362" customFormat="1" x14ac:dyDescent="0.2">
      <c r="A403" s="680" t="s">
        <v>900</v>
      </c>
      <c r="B403" s="680" t="s">
        <v>208</v>
      </c>
      <c r="C403" s="680" t="s">
        <v>3295</v>
      </c>
      <c r="D403" s="680" t="s">
        <v>210</v>
      </c>
      <c r="E403" s="680" t="s">
        <v>1166</v>
      </c>
      <c r="F403" s="681">
        <v>42432</v>
      </c>
      <c r="G403" s="682">
        <v>203.91</v>
      </c>
      <c r="H403" s="680"/>
      <c r="I403" s="680" t="s">
        <v>383</v>
      </c>
      <c r="J403" s="362" t="s">
        <v>7371</v>
      </c>
      <c r="K403" s="681">
        <v>42436</v>
      </c>
      <c r="L403" s="680" t="s">
        <v>72</v>
      </c>
    </row>
    <row r="404" spans="1:14" s="362" customFormat="1" x14ac:dyDescent="0.2">
      <c r="A404" s="680" t="s">
        <v>900</v>
      </c>
      <c r="B404" s="680" t="s">
        <v>208</v>
      </c>
      <c r="C404" s="680" t="s">
        <v>3295</v>
      </c>
      <c r="D404" s="680" t="s">
        <v>210</v>
      </c>
      <c r="E404" s="680" t="s">
        <v>1167</v>
      </c>
      <c r="F404" s="681">
        <v>42432</v>
      </c>
      <c r="G404" s="682">
        <v>139.77000000000001</v>
      </c>
      <c r="H404" s="680"/>
      <c r="I404" s="680" t="s">
        <v>383</v>
      </c>
      <c r="J404" s="362" t="s">
        <v>7371</v>
      </c>
      <c r="K404" s="681">
        <v>42433</v>
      </c>
      <c r="L404" s="680" t="s">
        <v>72</v>
      </c>
    </row>
    <row r="405" spans="1:14" s="362" customFormat="1" x14ac:dyDescent="0.2">
      <c r="A405" s="680" t="s">
        <v>900</v>
      </c>
      <c r="B405" s="680" t="s">
        <v>208</v>
      </c>
      <c r="C405" s="680" t="s">
        <v>3295</v>
      </c>
      <c r="D405" s="680" t="s">
        <v>210</v>
      </c>
      <c r="E405" s="680" t="s">
        <v>1168</v>
      </c>
      <c r="F405" s="681">
        <v>42432</v>
      </c>
      <c r="G405" s="682">
        <v>199.63</v>
      </c>
      <c r="H405" s="680"/>
      <c r="I405" s="680" t="s">
        <v>383</v>
      </c>
      <c r="J405" s="362" t="s">
        <v>7371</v>
      </c>
      <c r="K405" s="681">
        <v>42433</v>
      </c>
      <c r="L405" s="680" t="s">
        <v>72</v>
      </c>
    </row>
    <row r="406" spans="1:14" s="362" customFormat="1" x14ac:dyDescent="0.2">
      <c r="A406" s="680" t="s">
        <v>900</v>
      </c>
      <c r="B406" s="680" t="s">
        <v>208</v>
      </c>
      <c r="C406" s="680" t="s">
        <v>3295</v>
      </c>
      <c r="D406" s="680" t="s">
        <v>210</v>
      </c>
      <c r="E406" s="680" t="s">
        <v>1169</v>
      </c>
      <c r="F406" s="681">
        <v>42432</v>
      </c>
      <c r="G406" s="682">
        <v>569.78</v>
      </c>
      <c r="H406" s="680"/>
      <c r="I406" s="680" t="s">
        <v>383</v>
      </c>
      <c r="J406" s="362" t="s">
        <v>7371</v>
      </c>
      <c r="K406" s="681">
        <v>42433</v>
      </c>
      <c r="L406" s="680" t="s">
        <v>72</v>
      </c>
    </row>
    <row r="407" spans="1:14" s="362" customFormat="1" x14ac:dyDescent="0.2">
      <c r="A407" s="680" t="s">
        <v>900</v>
      </c>
      <c r="B407" s="680" t="s">
        <v>208</v>
      </c>
      <c r="C407" s="680" t="s">
        <v>3295</v>
      </c>
      <c r="D407" s="680" t="s">
        <v>210</v>
      </c>
      <c r="E407" s="680" t="s">
        <v>1170</v>
      </c>
      <c r="F407" s="681">
        <v>42432</v>
      </c>
      <c r="G407" s="682">
        <v>548.38</v>
      </c>
      <c r="H407" s="680"/>
      <c r="I407" s="680" t="s">
        <v>383</v>
      </c>
      <c r="J407" s="362" t="s">
        <v>7371</v>
      </c>
      <c r="K407" s="681">
        <v>42433</v>
      </c>
      <c r="L407" s="680" t="s">
        <v>72</v>
      </c>
    </row>
    <row r="408" spans="1:14" s="362" customFormat="1" x14ac:dyDescent="0.2">
      <c r="A408" s="680" t="s">
        <v>900</v>
      </c>
      <c r="B408" s="680" t="s">
        <v>484</v>
      </c>
      <c r="C408" s="680" t="s">
        <v>485</v>
      </c>
      <c r="D408" s="680" t="s">
        <v>486</v>
      </c>
      <c r="E408" s="680" t="s">
        <v>1300</v>
      </c>
      <c r="F408" s="681">
        <v>42447</v>
      </c>
      <c r="G408" s="682">
        <v>2241.89</v>
      </c>
      <c r="H408" s="680" t="s">
        <v>1301</v>
      </c>
      <c r="I408" s="680" t="s">
        <v>383</v>
      </c>
      <c r="J408" s="362" t="s">
        <v>7371</v>
      </c>
      <c r="K408" s="681">
        <v>42450</v>
      </c>
      <c r="L408" s="680" t="s">
        <v>72</v>
      </c>
    </row>
    <row r="409" spans="1:14" s="362" customFormat="1" x14ac:dyDescent="0.2">
      <c r="A409" s="680" t="s">
        <v>900</v>
      </c>
      <c r="B409" s="680" t="s">
        <v>268</v>
      </c>
      <c r="C409" s="680" t="s">
        <v>269</v>
      </c>
      <c r="D409" s="680" t="s">
        <v>270</v>
      </c>
      <c r="E409" s="680" t="s">
        <v>3293</v>
      </c>
      <c r="F409" s="681">
        <v>42411</v>
      </c>
      <c r="G409" s="682">
        <v>260</v>
      </c>
      <c r="H409" s="680" t="s">
        <v>1055</v>
      </c>
      <c r="I409" s="680" t="s">
        <v>897</v>
      </c>
      <c r="J409" s="362" t="s">
        <v>7371</v>
      </c>
      <c r="K409" s="681">
        <v>42411</v>
      </c>
      <c r="L409" s="680" t="s">
        <v>72</v>
      </c>
      <c r="M409" s="681"/>
      <c r="N409" s="680"/>
    </row>
    <row r="410" spans="1:14" s="362" customFormat="1" x14ac:dyDescent="0.2">
      <c r="A410" s="680" t="s">
        <v>900</v>
      </c>
      <c r="B410" s="680" t="s">
        <v>638</v>
      </c>
      <c r="C410" s="680" t="s">
        <v>639</v>
      </c>
      <c r="D410" s="680" t="s">
        <v>640</v>
      </c>
      <c r="E410" s="680" t="s">
        <v>2100</v>
      </c>
      <c r="F410" s="681">
        <v>42433</v>
      </c>
      <c r="G410" s="682">
        <v>1964.52</v>
      </c>
      <c r="H410" s="680" t="s">
        <v>1283</v>
      </c>
      <c r="I410" s="680" t="s">
        <v>897</v>
      </c>
      <c r="J410" s="362" t="s">
        <v>7371</v>
      </c>
      <c r="K410" s="681">
        <v>42436</v>
      </c>
      <c r="L410" s="680" t="s">
        <v>72</v>
      </c>
    </row>
    <row r="411" spans="1:14" s="362" customFormat="1" x14ac:dyDescent="0.2">
      <c r="A411" s="680" t="s">
        <v>900</v>
      </c>
      <c r="B411" s="680" t="s">
        <v>542</v>
      </c>
      <c r="C411" s="680" t="s">
        <v>543</v>
      </c>
      <c r="D411" s="680" t="s">
        <v>544</v>
      </c>
      <c r="E411" s="680" t="s">
        <v>1289</v>
      </c>
      <c r="F411" s="681">
        <v>42429</v>
      </c>
      <c r="G411" s="682">
        <v>580.28</v>
      </c>
      <c r="H411" s="680"/>
      <c r="I411" s="680" t="s">
        <v>897</v>
      </c>
      <c r="J411" s="362" t="s">
        <v>7371</v>
      </c>
      <c r="K411" s="681">
        <v>42430</v>
      </c>
      <c r="L411" s="680" t="s">
        <v>72</v>
      </c>
    </row>
    <row r="412" spans="1:14" s="362" customFormat="1" x14ac:dyDescent="0.2">
      <c r="A412" s="680" t="s">
        <v>900</v>
      </c>
      <c r="B412" s="680" t="s">
        <v>208</v>
      </c>
      <c r="C412" s="680" t="s">
        <v>3295</v>
      </c>
      <c r="D412" s="680" t="s">
        <v>210</v>
      </c>
      <c r="E412" s="680" t="s">
        <v>3296</v>
      </c>
      <c r="F412" s="681">
        <v>42432</v>
      </c>
      <c r="G412" s="682">
        <v>725.12</v>
      </c>
      <c r="H412" s="680" t="s">
        <v>3297</v>
      </c>
      <c r="I412" s="680" t="s">
        <v>897</v>
      </c>
      <c r="J412" s="362" t="s">
        <v>7371</v>
      </c>
      <c r="K412" s="681">
        <v>42433</v>
      </c>
      <c r="L412" s="680" t="s">
        <v>4</v>
      </c>
    </row>
    <row r="413" spans="1:14" s="362" customFormat="1" x14ac:dyDescent="0.2">
      <c r="A413" s="680" t="s">
        <v>900</v>
      </c>
      <c r="B413" s="680" t="s">
        <v>558</v>
      </c>
      <c r="C413" s="680" t="s">
        <v>559</v>
      </c>
      <c r="D413" s="680" t="s">
        <v>560</v>
      </c>
      <c r="E413" s="680" t="s">
        <v>1057</v>
      </c>
      <c r="F413" s="681">
        <v>42424</v>
      </c>
      <c r="G413" s="682">
        <v>4882.7700000000004</v>
      </c>
      <c r="H413" s="680" t="s">
        <v>1058</v>
      </c>
      <c r="I413" s="680" t="s">
        <v>211</v>
      </c>
      <c r="J413" s="362" t="s">
        <v>7371</v>
      </c>
      <c r="K413" s="681">
        <v>42429</v>
      </c>
      <c r="L413" s="680" t="s">
        <v>72</v>
      </c>
      <c r="M413" s="681"/>
      <c r="N413" s="680"/>
    </row>
    <row r="414" spans="1:14" s="362" customFormat="1" x14ac:dyDescent="0.2">
      <c r="A414" s="680" t="s">
        <v>282</v>
      </c>
      <c r="B414" s="680" t="s">
        <v>323</v>
      </c>
      <c r="C414" s="680" t="s">
        <v>324</v>
      </c>
      <c r="D414" s="680" t="s">
        <v>325</v>
      </c>
      <c r="E414" s="680" t="s">
        <v>677</v>
      </c>
      <c r="F414" s="681">
        <v>42277</v>
      </c>
      <c r="G414" s="682">
        <v>-99</v>
      </c>
      <c r="H414" s="680"/>
      <c r="I414" s="680" t="s">
        <v>492</v>
      </c>
      <c r="J414" s="362" t="s">
        <v>7372</v>
      </c>
      <c r="K414" s="681">
        <v>42292</v>
      </c>
      <c r="L414" s="680" t="s">
        <v>72</v>
      </c>
    </row>
    <row r="415" spans="1:14" s="362" customFormat="1" x14ac:dyDescent="0.2">
      <c r="A415" s="680" t="s">
        <v>282</v>
      </c>
      <c r="B415" s="680" t="s">
        <v>550</v>
      </c>
      <c r="C415" s="680" t="s">
        <v>551</v>
      </c>
      <c r="D415" s="680" t="s">
        <v>552</v>
      </c>
      <c r="E415" s="680" t="s">
        <v>796</v>
      </c>
      <c r="F415" s="681">
        <v>42307</v>
      </c>
      <c r="G415" s="682">
        <v>1695.23</v>
      </c>
      <c r="H415" s="680"/>
      <c r="I415" s="680" t="s">
        <v>492</v>
      </c>
      <c r="J415" s="362" t="s">
        <v>7372</v>
      </c>
      <c r="K415" s="681">
        <v>42324</v>
      </c>
      <c r="L415" s="680" t="s">
        <v>72</v>
      </c>
    </row>
    <row r="416" spans="1:14" s="362" customFormat="1" x14ac:dyDescent="0.2">
      <c r="A416" s="680" t="s">
        <v>900</v>
      </c>
      <c r="B416" s="680" t="s">
        <v>484</v>
      </c>
      <c r="C416" s="680" t="s">
        <v>485</v>
      </c>
      <c r="D416" s="680" t="s">
        <v>486</v>
      </c>
      <c r="E416" s="680" t="s">
        <v>3290</v>
      </c>
      <c r="F416" s="681">
        <v>42391</v>
      </c>
      <c r="G416" s="682">
        <v>4222.16</v>
      </c>
      <c r="H416" s="680" t="s">
        <v>980</v>
      </c>
      <c r="I416" s="680" t="s">
        <v>2098</v>
      </c>
      <c r="J416" s="362" t="s">
        <v>7373</v>
      </c>
      <c r="K416" s="681">
        <v>42391</v>
      </c>
      <c r="L416" s="680" t="s">
        <v>72</v>
      </c>
      <c r="M416" s="681"/>
      <c r="N416" s="680"/>
    </row>
    <row r="417" spans="1:14" s="362" customFormat="1" x14ac:dyDescent="0.2">
      <c r="A417" s="680" t="s">
        <v>282</v>
      </c>
      <c r="B417" s="680" t="s">
        <v>790</v>
      </c>
      <c r="C417" s="680" t="s">
        <v>791</v>
      </c>
      <c r="D417" s="680" t="s">
        <v>792</v>
      </c>
      <c r="E417" s="680" t="s">
        <v>814</v>
      </c>
      <c r="F417" s="681">
        <v>42338</v>
      </c>
      <c r="G417" s="682">
        <v>-387.2</v>
      </c>
      <c r="H417" s="680"/>
      <c r="I417" s="680" t="s">
        <v>413</v>
      </c>
      <c r="J417" s="362" t="s">
        <v>7374</v>
      </c>
      <c r="K417" s="681">
        <v>42352</v>
      </c>
      <c r="L417" s="680" t="s">
        <v>72</v>
      </c>
      <c r="M417" s="681"/>
      <c r="N417" s="680"/>
    </row>
    <row r="418" spans="1:14" s="362" customFormat="1" x14ac:dyDescent="0.2">
      <c r="A418" s="680" t="s">
        <v>900</v>
      </c>
      <c r="B418" s="680" t="s">
        <v>219</v>
      </c>
      <c r="C418" s="680" t="s">
        <v>220</v>
      </c>
      <c r="D418" s="680" t="s">
        <v>221</v>
      </c>
      <c r="E418" s="680" t="s">
        <v>939</v>
      </c>
      <c r="F418" s="681">
        <v>42373</v>
      </c>
      <c r="G418" s="682">
        <v>7.26</v>
      </c>
      <c r="H418" s="680"/>
      <c r="I418" s="680" t="s">
        <v>413</v>
      </c>
      <c r="J418" s="362" t="s">
        <v>7374</v>
      </c>
      <c r="K418" s="681">
        <v>42380</v>
      </c>
      <c r="L418" s="680" t="s">
        <v>72</v>
      </c>
      <c r="M418" s="681"/>
      <c r="N418" s="680"/>
    </row>
    <row r="419" spans="1:14" s="362" customFormat="1" x14ac:dyDescent="0.2">
      <c r="A419" s="680" t="s">
        <v>900</v>
      </c>
      <c r="B419" s="680" t="s">
        <v>219</v>
      </c>
      <c r="C419" s="680" t="s">
        <v>220</v>
      </c>
      <c r="D419" s="680" t="s">
        <v>221</v>
      </c>
      <c r="E419" s="680" t="s">
        <v>1213</v>
      </c>
      <c r="F419" s="681">
        <v>42431</v>
      </c>
      <c r="G419" s="682">
        <v>33.17</v>
      </c>
      <c r="H419" s="680"/>
      <c r="I419" s="680" t="s">
        <v>413</v>
      </c>
      <c r="J419" s="362" t="s">
        <v>7374</v>
      </c>
      <c r="K419" s="681">
        <v>42436</v>
      </c>
      <c r="L419" s="680" t="s">
        <v>72</v>
      </c>
    </row>
    <row r="420" spans="1:14" s="362" customFormat="1" x14ac:dyDescent="0.2">
      <c r="A420" s="680" t="s">
        <v>900</v>
      </c>
      <c r="B420" s="680" t="s">
        <v>83</v>
      </c>
      <c r="C420" s="680" t="s">
        <v>84</v>
      </c>
      <c r="D420" s="680" t="s">
        <v>85</v>
      </c>
      <c r="E420" s="680" t="s">
        <v>1249</v>
      </c>
      <c r="F420" s="681">
        <v>42429</v>
      </c>
      <c r="G420" s="682">
        <v>132.83000000000001</v>
      </c>
      <c r="H420" s="680"/>
      <c r="I420" s="680" t="s">
        <v>413</v>
      </c>
      <c r="J420" s="362" t="s">
        <v>7374</v>
      </c>
      <c r="K420" s="681">
        <v>42432</v>
      </c>
      <c r="L420" s="680" t="s">
        <v>72</v>
      </c>
    </row>
    <row r="421" spans="1:14" s="362" customFormat="1" x14ac:dyDescent="0.2">
      <c r="A421" s="680" t="s">
        <v>900</v>
      </c>
      <c r="B421" s="680" t="s">
        <v>83</v>
      </c>
      <c r="C421" s="680" t="s">
        <v>84</v>
      </c>
      <c r="D421" s="680" t="s">
        <v>85</v>
      </c>
      <c r="E421" s="680" t="s">
        <v>1250</v>
      </c>
      <c r="F421" s="681">
        <v>42429</v>
      </c>
      <c r="G421" s="682">
        <v>4864.87</v>
      </c>
      <c r="H421" s="680"/>
      <c r="I421" s="680" t="s">
        <v>413</v>
      </c>
      <c r="J421" s="362" t="s">
        <v>7374</v>
      </c>
      <c r="K421" s="681">
        <v>42432</v>
      </c>
      <c r="L421" s="680" t="s">
        <v>72</v>
      </c>
    </row>
    <row r="422" spans="1:14" s="362" customFormat="1" x14ac:dyDescent="0.2">
      <c r="A422" s="680" t="s">
        <v>282</v>
      </c>
      <c r="B422" s="680" t="s">
        <v>83</v>
      </c>
      <c r="C422" s="680" t="s">
        <v>84</v>
      </c>
      <c r="D422" s="680" t="s">
        <v>85</v>
      </c>
      <c r="E422" s="680" t="s">
        <v>668</v>
      </c>
      <c r="F422" s="681">
        <v>42277</v>
      </c>
      <c r="G422" s="682">
        <v>286</v>
      </c>
      <c r="H422" s="680"/>
      <c r="I422" s="680" t="s">
        <v>283</v>
      </c>
      <c r="J422" s="362" t="s">
        <v>7375</v>
      </c>
      <c r="K422" s="681">
        <v>42282</v>
      </c>
      <c r="L422" s="680" t="s">
        <v>4</v>
      </c>
    </row>
    <row r="423" spans="1:14" s="362" customFormat="1" x14ac:dyDescent="0.2">
      <c r="A423" s="680" t="s">
        <v>282</v>
      </c>
      <c r="B423" s="680" t="s">
        <v>83</v>
      </c>
      <c r="C423" s="680" t="s">
        <v>84</v>
      </c>
      <c r="D423" s="680" t="s">
        <v>85</v>
      </c>
      <c r="E423" s="680" t="s">
        <v>786</v>
      </c>
      <c r="F423" s="681">
        <v>42139</v>
      </c>
      <c r="G423" s="675">
        <v>262.45</v>
      </c>
      <c r="H423" s="680"/>
      <c r="I423" s="680" t="s">
        <v>283</v>
      </c>
      <c r="J423" s="362" t="s">
        <v>7375</v>
      </c>
      <c r="K423" s="681">
        <v>42310</v>
      </c>
      <c r="L423" s="680" t="s">
        <v>4</v>
      </c>
    </row>
    <row r="424" spans="1:14" s="362" customFormat="1" x14ac:dyDescent="0.2">
      <c r="A424" s="680" t="s">
        <v>282</v>
      </c>
      <c r="B424" s="680" t="s">
        <v>83</v>
      </c>
      <c r="C424" s="680" t="s">
        <v>84</v>
      </c>
      <c r="D424" s="680" t="s">
        <v>85</v>
      </c>
      <c r="E424" s="680" t="s">
        <v>857</v>
      </c>
      <c r="F424" s="681">
        <v>42353</v>
      </c>
      <c r="G424" s="682">
        <v>286</v>
      </c>
      <c r="H424" s="680"/>
      <c r="I424" s="680" t="s">
        <v>283</v>
      </c>
      <c r="J424" s="362" t="s">
        <v>7375</v>
      </c>
      <c r="K424" s="681">
        <v>42355</v>
      </c>
      <c r="L424" s="680" t="s">
        <v>72</v>
      </c>
      <c r="M424" s="681"/>
      <c r="N424" s="680"/>
    </row>
    <row r="425" spans="1:14" s="362" customFormat="1" x14ac:dyDescent="0.2">
      <c r="A425" s="680" t="s">
        <v>282</v>
      </c>
      <c r="B425" s="680" t="s">
        <v>83</v>
      </c>
      <c r="C425" s="680" t="s">
        <v>84</v>
      </c>
      <c r="D425" s="680" t="s">
        <v>85</v>
      </c>
      <c r="E425" s="680" t="s">
        <v>933</v>
      </c>
      <c r="F425" s="681">
        <v>42369</v>
      </c>
      <c r="G425" s="682">
        <v>224.62</v>
      </c>
      <c r="H425" s="680"/>
      <c r="I425" s="680" t="s">
        <v>283</v>
      </c>
      <c r="J425" s="362" t="s">
        <v>7375</v>
      </c>
      <c r="K425" s="681">
        <v>42376</v>
      </c>
      <c r="L425" s="680" t="s">
        <v>72</v>
      </c>
      <c r="M425" s="681"/>
      <c r="N425" s="680"/>
    </row>
    <row r="426" spans="1:14" s="362" customFormat="1" x14ac:dyDescent="0.2">
      <c r="A426" s="680" t="s">
        <v>900</v>
      </c>
      <c r="B426" s="680" t="s">
        <v>330</v>
      </c>
      <c r="C426" s="680" t="s">
        <v>331</v>
      </c>
      <c r="D426" s="680" t="s">
        <v>332</v>
      </c>
      <c r="E426" s="680" t="s">
        <v>930</v>
      </c>
      <c r="F426" s="681">
        <v>42370</v>
      </c>
      <c r="G426" s="682">
        <v>17.91</v>
      </c>
      <c r="H426" s="680"/>
      <c r="I426" s="680" t="s">
        <v>283</v>
      </c>
      <c r="J426" s="362" t="s">
        <v>7375</v>
      </c>
      <c r="K426" s="681">
        <v>42382</v>
      </c>
      <c r="L426" s="680" t="s">
        <v>4</v>
      </c>
    </row>
    <row r="427" spans="1:14" s="362" customFormat="1" x14ac:dyDescent="0.2">
      <c r="A427" s="680" t="s">
        <v>900</v>
      </c>
      <c r="B427" s="680" t="s">
        <v>330</v>
      </c>
      <c r="C427" s="680" t="s">
        <v>331</v>
      </c>
      <c r="D427" s="680" t="s">
        <v>332</v>
      </c>
      <c r="E427" s="680" t="s">
        <v>931</v>
      </c>
      <c r="F427" s="681">
        <v>42370</v>
      </c>
      <c r="G427" s="682">
        <v>77.16</v>
      </c>
      <c r="H427" s="680"/>
      <c r="I427" s="680" t="s">
        <v>283</v>
      </c>
      <c r="J427" s="362" t="s">
        <v>7375</v>
      </c>
      <c r="K427" s="681">
        <v>42382</v>
      </c>
      <c r="L427" s="680" t="s">
        <v>4</v>
      </c>
    </row>
    <row r="428" spans="1:14" s="362" customFormat="1" x14ac:dyDescent="0.2">
      <c r="A428" s="680" t="s">
        <v>900</v>
      </c>
      <c r="B428" s="680" t="s">
        <v>255</v>
      </c>
      <c r="C428" s="680" t="s">
        <v>256</v>
      </c>
      <c r="D428" s="680" t="s">
        <v>257</v>
      </c>
      <c r="E428" s="680" t="s">
        <v>979</v>
      </c>
      <c r="F428" s="681">
        <v>42380</v>
      </c>
      <c r="G428" s="682">
        <v>2420</v>
      </c>
      <c r="H428" s="680" t="s">
        <v>3292</v>
      </c>
      <c r="I428" s="680" t="s">
        <v>283</v>
      </c>
      <c r="J428" s="362" t="s">
        <v>7375</v>
      </c>
      <c r="K428" s="681">
        <v>42391</v>
      </c>
      <c r="L428" s="680" t="s">
        <v>4</v>
      </c>
    </row>
    <row r="429" spans="1:14" s="362" customFormat="1" x14ac:dyDescent="0.2">
      <c r="A429" s="680" t="s">
        <v>900</v>
      </c>
      <c r="B429" s="680" t="s">
        <v>83</v>
      </c>
      <c r="C429" s="680" t="s">
        <v>84</v>
      </c>
      <c r="D429" s="680" t="s">
        <v>85</v>
      </c>
      <c r="E429" s="680" t="s">
        <v>1047</v>
      </c>
      <c r="F429" s="681">
        <v>42400</v>
      </c>
      <c r="G429" s="682">
        <v>224.74</v>
      </c>
      <c r="H429" s="680"/>
      <c r="I429" s="680" t="s">
        <v>283</v>
      </c>
      <c r="J429" s="362" t="s">
        <v>7375</v>
      </c>
      <c r="K429" s="681">
        <v>42404</v>
      </c>
      <c r="L429" s="680" t="s">
        <v>72</v>
      </c>
      <c r="M429" s="681"/>
      <c r="N429" s="680"/>
    </row>
    <row r="430" spans="1:14" s="362" customFormat="1" x14ac:dyDescent="0.2">
      <c r="A430" s="680" t="s">
        <v>900</v>
      </c>
      <c r="B430" s="680" t="s">
        <v>83</v>
      </c>
      <c r="C430" s="680" t="s">
        <v>84</v>
      </c>
      <c r="D430" s="680" t="s">
        <v>85</v>
      </c>
      <c r="E430" s="680" t="s">
        <v>1048</v>
      </c>
      <c r="F430" s="681">
        <v>42400</v>
      </c>
      <c r="G430" s="682">
        <v>190.79</v>
      </c>
      <c r="H430" s="680"/>
      <c r="I430" s="680" t="s">
        <v>283</v>
      </c>
      <c r="J430" s="362" t="s">
        <v>7375</v>
      </c>
      <c r="K430" s="681">
        <v>42404</v>
      </c>
      <c r="L430" s="680" t="s">
        <v>72</v>
      </c>
      <c r="M430" s="681"/>
      <c r="N430" s="680"/>
    </row>
    <row r="431" spans="1:14" s="362" customFormat="1" x14ac:dyDescent="0.2">
      <c r="A431" s="680" t="s">
        <v>900</v>
      </c>
      <c r="B431" s="680" t="s">
        <v>83</v>
      </c>
      <c r="C431" s="680" t="s">
        <v>84</v>
      </c>
      <c r="D431" s="680" t="s">
        <v>85</v>
      </c>
      <c r="E431" s="680" t="s">
        <v>1049</v>
      </c>
      <c r="F431" s="681">
        <v>42400</v>
      </c>
      <c r="G431" s="682">
        <v>598.95000000000005</v>
      </c>
      <c r="H431" s="680"/>
      <c r="I431" s="680" t="s">
        <v>283</v>
      </c>
      <c r="J431" s="362" t="s">
        <v>7375</v>
      </c>
      <c r="K431" s="681">
        <v>42404</v>
      </c>
      <c r="L431" s="680" t="s">
        <v>72</v>
      </c>
      <c r="M431" s="681"/>
      <c r="N431" s="680"/>
    </row>
    <row r="432" spans="1:14" s="362" customFormat="1" x14ac:dyDescent="0.2">
      <c r="A432" s="680" t="s">
        <v>900</v>
      </c>
      <c r="B432" s="680" t="s">
        <v>330</v>
      </c>
      <c r="C432" s="680" t="s">
        <v>331</v>
      </c>
      <c r="D432" s="680" t="s">
        <v>332</v>
      </c>
      <c r="E432" s="680" t="s">
        <v>1139</v>
      </c>
      <c r="F432" s="681">
        <v>42401</v>
      </c>
      <c r="G432" s="682">
        <v>77.16</v>
      </c>
      <c r="H432" s="680"/>
      <c r="I432" s="680" t="s">
        <v>283</v>
      </c>
      <c r="J432" s="362" t="s">
        <v>7375</v>
      </c>
      <c r="K432" s="681">
        <v>42402</v>
      </c>
      <c r="L432" s="680" t="s">
        <v>4</v>
      </c>
    </row>
    <row r="433" spans="1:14" s="362" customFormat="1" x14ac:dyDescent="0.2">
      <c r="A433" s="680" t="s">
        <v>900</v>
      </c>
      <c r="B433" s="680" t="s">
        <v>83</v>
      </c>
      <c r="C433" s="680" t="s">
        <v>84</v>
      </c>
      <c r="D433" s="680" t="s">
        <v>85</v>
      </c>
      <c r="E433" s="680" t="s">
        <v>960</v>
      </c>
      <c r="F433" s="681">
        <v>42384</v>
      </c>
      <c r="G433" s="682">
        <v>286.18</v>
      </c>
      <c r="H433" s="680"/>
      <c r="I433" s="680" t="s">
        <v>182</v>
      </c>
      <c r="J433" s="66" t="s">
        <v>7376</v>
      </c>
      <c r="K433" s="681">
        <v>42389</v>
      </c>
      <c r="L433" s="680" t="s">
        <v>72</v>
      </c>
      <c r="M433" s="681"/>
      <c r="N433" s="680"/>
    </row>
    <row r="434" spans="1:14" s="362" customFormat="1" x14ac:dyDescent="0.2">
      <c r="A434" s="680" t="s">
        <v>900</v>
      </c>
      <c r="B434" s="680" t="s">
        <v>83</v>
      </c>
      <c r="C434" s="680" t="s">
        <v>84</v>
      </c>
      <c r="D434" s="680" t="s">
        <v>85</v>
      </c>
      <c r="E434" s="680" t="s">
        <v>961</v>
      </c>
      <c r="F434" s="681">
        <v>42384</v>
      </c>
      <c r="G434" s="682">
        <v>263.56</v>
      </c>
      <c r="H434" s="680"/>
      <c r="I434" s="680" t="s">
        <v>182</v>
      </c>
      <c r="J434" s="66" t="s">
        <v>7376</v>
      </c>
      <c r="K434" s="681">
        <v>42389</v>
      </c>
      <c r="L434" s="680" t="s">
        <v>72</v>
      </c>
      <c r="M434" s="681"/>
      <c r="N434" s="680"/>
    </row>
    <row r="435" spans="1:14" s="362" customFormat="1" x14ac:dyDescent="0.2">
      <c r="A435" s="680" t="s">
        <v>900</v>
      </c>
      <c r="B435" s="680" t="s">
        <v>83</v>
      </c>
      <c r="C435" s="680" t="s">
        <v>84</v>
      </c>
      <c r="D435" s="680" t="s">
        <v>85</v>
      </c>
      <c r="E435" s="680" t="s">
        <v>962</v>
      </c>
      <c r="F435" s="681">
        <v>42384</v>
      </c>
      <c r="G435" s="682">
        <v>337.13</v>
      </c>
      <c r="H435" s="680"/>
      <c r="I435" s="680" t="s">
        <v>182</v>
      </c>
      <c r="J435" s="66" t="s">
        <v>7376</v>
      </c>
      <c r="K435" s="681">
        <v>42389</v>
      </c>
      <c r="L435" s="680" t="s">
        <v>72</v>
      </c>
      <c r="M435" s="681"/>
      <c r="N435" s="680"/>
    </row>
    <row r="436" spans="1:14" s="362" customFormat="1" x14ac:dyDescent="0.2">
      <c r="A436" s="680" t="s">
        <v>900</v>
      </c>
      <c r="B436" s="680" t="s">
        <v>83</v>
      </c>
      <c r="C436" s="680" t="s">
        <v>84</v>
      </c>
      <c r="D436" s="680" t="s">
        <v>85</v>
      </c>
      <c r="E436" s="680" t="s">
        <v>963</v>
      </c>
      <c r="F436" s="681">
        <v>42384</v>
      </c>
      <c r="G436" s="682">
        <v>262.63</v>
      </c>
      <c r="H436" s="680"/>
      <c r="I436" s="680" t="s">
        <v>182</v>
      </c>
      <c r="J436" s="66" t="s">
        <v>7376</v>
      </c>
      <c r="K436" s="681">
        <v>42389</v>
      </c>
      <c r="L436" s="680" t="s">
        <v>72</v>
      </c>
      <c r="M436" s="681"/>
      <c r="N436" s="680"/>
    </row>
    <row r="437" spans="1:14" s="362" customFormat="1" x14ac:dyDescent="0.2">
      <c r="A437" s="680" t="s">
        <v>900</v>
      </c>
      <c r="B437" s="680" t="s">
        <v>76</v>
      </c>
      <c r="C437" s="680" t="s">
        <v>77</v>
      </c>
      <c r="D437" s="680" t="s">
        <v>78</v>
      </c>
      <c r="E437" s="680" t="s">
        <v>965</v>
      </c>
      <c r="F437" s="681">
        <v>42370</v>
      </c>
      <c r="G437" s="682">
        <v>130.58000000000001</v>
      </c>
      <c r="H437" s="680"/>
      <c r="I437" s="680" t="s">
        <v>182</v>
      </c>
      <c r="J437" s="66" t="s">
        <v>7376</v>
      </c>
      <c r="K437" s="681">
        <v>42377</v>
      </c>
      <c r="L437" s="680" t="s">
        <v>72</v>
      </c>
      <c r="M437" s="681"/>
      <c r="N437" s="680"/>
    </row>
    <row r="438" spans="1:14" s="362" customFormat="1" x14ac:dyDescent="0.2">
      <c r="A438" s="680" t="s">
        <v>708</v>
      </c>
      <c r="B438" s="680" t="s">
        <v>292</v>
      </c>
      <c r="C438" s="680" t="s">
        <v>293</v>
      </c>
      <c r="D438" s="680" t="s">
        <v>294</v>
      </c>
      <c r="E438" s="680" t="s">
        <v>910</v>
      </c>
      <c r="F438" s="681">
        <v>40231</v>
      </c>
      <c r="G438" s="682">
        <f>170.52*-1</f>
        <v>-170.52</v>
      </c>
      <c r="H438" s="680"/>
      <c r="I438" s="680" t="s">
        <v>182</v>
      </c>
      <c r="J438" s="66" t="s">
        <v>7376</v>
      </c>
      <c r="K438" s="681">
        <v>42381</v>
      </c>
      <c r="L438" s="680" t="s">
        <v>72</v>
      </c>
      <c r="M438" s="681"/>
      <c r="N438" s="680"/>
    </row>
    <row r="439" spans="1:14" s="362" customFormat="1" x14ac:dyDescent="0.2">
      <c r="A439" s="680" t="s">
        <v>900</v>
      </c>
      <c r="B439" s="680" t="s">
        <v>83</v>
      </c>
      <c r="C439" s="680" t="s">
        <v>84</v>
      </c>
      <c r="D439" s="680" t="s">
        <v>85</v>
      </c>
      <c r="E439" s="680" t="s">
        <v>964</v>
      </c>
      <c r="F439" s="681">
        <v>42384</v>
      </c>
      <c r="G439" s="682">
        <v>263.44</v>
      </c>
      <c r="H439" s="680"/>
      <c r="I439" s="680" t="s">
        <v>182</v>
      </c>
      <c r="J439" s="66" t="s">
        <v>7376</v>
      </c>
      <c r="K439" s="681">
        <v>42389</v>
      </c>
      <c r="L439" s="680" t="s">
        <v>4</v>
      </c>
    </row>
    <row r="440" spans="1:14" s="362" customFormat="1" x14ac:dyDescent="0.2">
      <c r="A440" s="680" t="s">
        <v>900</v>
      </c>
      <c r="B440" s="680" t="s">
        <v>80</v>
      </c>
      <c r="C440" s="680" t="s">
        <v>81</v>
      </c>
      <c r="D440" s="680" t="s">
        <v>82</v>
      </c>
      <c r="E440" s="680" t="s">
        <v>1051</v>
      </c>
      <c r="F440" s="681">
        <v>42402</v>
      </c>
      <c r="G440" s="682">
        <v>220.49</v>
      </c>
      <c r="H440" s="680" t="s">
        <v>1052</v>
      </c>
      <c r="I440" s="680" t="s">
        <v>182</v>
      </c>
      <c r="J440" s="66" t="s">
        <v>7376</v>
      </c>
      <c r="K440" s="681">
        <v>42402</v>
      </c>
      <c r="L440" s="680" t="s">
        <v>460</v>
      </c>
      <c r="M440" s="681"/>
      <c r="N440" s="680"/>
    </row>
    <row r="441" spans="1:14" s="362" customFormat="1" x14ac:dyDescent="0.2">
      <c r="A441" s="680" t="s">
        <v>900</v>
      </c>
      <c r="B441" s="680" t="s">
        <v>83</v>
      </c>
      <c r="C441" s="680" t="s">
        <v>84</v>
      </c>
      <c r="D441" s="680" t="s">
        <v>85</v>
      </c>
      <c r="E441" s="680" t="s">
        <v>1088</v>
      </c>
      <c r="F441" s="681">
        <v>42415</v>
      </c>
      <c r="G441" s="682">
        <v>286.18</v>
      </c>
      <c r="H441" s="680"/>
      <c r="I441" s="680" t="s">
        <v>182</v>
      </c>
      <c r="J441" s="66" t="s">
        <v>7376</v>
      </c>
      <c r="K441" s="681">
        <v>42418</v>
      </c>
      <c r="L441" s="680" t="s">
        <v>72</v>
      </c>
      <c r="M441" s="681"/>
      <c r="N441" s="680"/>
    </row>
    <row r="442" spans="1:14" s="362" customFormat="1" x14ac:dyDescent="0.2">
      <c r="A442" s="680" t="s">
        <v>900</v>
      </c>
      <c r="B442" s="680" t="s">
        <v>83</v>
      </c>
      <c r="C442" s="680" t="s">
        <v>84</v>
      </c>
      <c r="D442" s="680" t="s">
        <v>85</v>
      </c>
      <c r="E442" s="680" t="s">
        <v>1089</v>
      </c>
      <c r="F442" s="681">
        <v>42415</v>
      </c>
      <c r="G442" s="682">
        <v>263.56</v>
      </c>
      <c r="H442" s="680"/>
      <c r="I442" s="680" t="s">
        <v>182</v>
      </c>
      <c r="J442" s="66" t="s">
        <v>7376</v>
      </c>
      <c r="K442" s="681">
        <v>42418</v>
      </c>
      <c r="L442" s="680" t="s">
        <v>72</v>
      </c>
      <c r="M442" s="681"/>
      <c r="N442" s="680"/>
    </row>
    <row r="443" spans="1:14" s="362" customFormat="1" x14ac:dyDescent="0.2">
      <c r="A443" s="680" t="s">
        <v>900</v>
      </c>
      <c r="B443" s="680" t="s">
        <v>83</v>
      </c>
      <c r="C443" s="680" t="s">
        <v>84</v>
      </c>
      <c r="D443" s="680" t="s">
        <v>85</v>
      </c>
      <c r="E443" s="680" t="s">
        <v>1090</v>
      </c>
      <c r="F443" s="681">
        <v>42415</v>
      </c>
      <c r="G443" s="682">
        <v>262.63</v>
      </c>
      <c r="H443" s="680"/>
      <c r="I443" s="680" t="s">
        <v>182</v>
      </c>
      <c r="J443" s="66" t="s">
        <v>7376</v>
      </c>
      <c r="K443" s="681">
        <v>42418</v>
      </c>
      <c r="L443" s="680" t="s">
        <v>72</v>
      </c>
      <c r="M443" s="681"/>
      <c r="N443" s="680"/>
    </row>
    <row r="444" spans="1:14" s="362" customFormat="1" x14ac:dyDescent="0.2">
      <c r="A444" s="680" t="s">
        <v>900</v>
      </c>
      <c r="B444" s="680" t="s">
        <v>83</v>
      </c>
      <c r="C444" s="680" t="s">
        <v>84</v>
      </c>
      <c r="D444" s="680" t="s">
        <v>85</v>
      </c>
      <c r="E444" s="680" t="s">
        <v>1091</v>
      </c>
      <c r="F444" s="681">
        <v>42415</v>
      </c>
      <c r="G444" s="682">
        <v>175.7</v>
      </c>
      <c r="H444" s="680"/>
      <c r="I444" s="680" t="s">
        <v>182</v>
      </c>
      <c r="J444" s="66" t="s">
        <v>7376</v>
      </c>
      <c r="K444" s="681">
        <v>42418</v>
      </c>
      <c r="L444" s="680" t="s">
        <v>72</v>
      </c>
      <c r="M444" s="681"/>
      <c r="N444" s="680"/>
    </row>
    <row r="445" spans="1:14" s="362" customFormat="1" x14ac:dyDescent="0.2">
      <c r="A445" s="680" t="s">
        <v>900</v>
      </c>
      <c r="B445" s="680" t="s">
        <v>83</v>
      </c>
      <c r="C445" s="680" t="s">
        <v>84</v>
      </c>
      <c r="D445" s="680" t="s">
        <v>85</v>
      </c>
      <c r="E445" s="680" t="s">
        <v>1092</v>
      </c>
      <c r="F445" s="681">
        <v>42415</v>
      </c>
      <c r="G445" s="682">
        <v>286.18</v>
      </c>
      <c r="H445" s="680"/>
      <c r="I445" s="680" t="s">
        <v>182</v>
      </c>
      <c r="J445" s="66" t="s">
        <v>7376</v>
      </c>
      <c r="K445" s="681">
        <v>42418</v>
      </c>
      <c r="L445" s="680" t="s">
        <v>72</v>
      </c>
      <c r="M445" s="681"/>
      <c r="N445" s="680"/>
    </row>
    <row r="446" spans="1:14" s="362" customFormat="1" x14ac:dyDescent="0.2">
      <c r="A446" s="680" t="s">
        <v>900</v>
      </c>
      <c r="B446" s="680" t="s">
        <v>83</v>
      </c>
      <c r="C446" s="680" t="s">
        <v>84</v>
      </c>
      <c r="D446" s="680" t="s">
        <v>85</v>
      </c>
      <c r="E446" s="680" t="s">
        <v>1093</v>
      </c>
      <c r="F446" s="681">
        <v>42415</v>
      </c>
      <c r="G446" s="682">
        <v>263.56</v>
      </c>
      <c r="H446" s="680"/>
      <c r="I446" s="680" t="s">
        <v>182</v>
      </c>
      <c r="J446" s="66" t="s">
        <v>7376</v>
      </c>
      <c r="K446" s="681">
        <v>42418</v>
      </c>
      <c r="L446" s="680" t="s">
        <v>72</v>
      </c>
      <c r="M446" s="681"/>
      <c r="N446" s="680"/>
    </row>
    <row r="447" spans="1:14" s="362" customFormat="1" x14ac:dyDescent="0.2">
      <c r="A447" s="680" t="s">
        <v>900</v>
      </c>
      <c r="B447" s="680" t="s">
        <v>83</v>
      </c>
      <c r="C447" s="680" t="s">
        <v>84</v>
      </c>
      <c r="D447" s="680" t="s">
        <v>85</v>
      </c>
      <c r="E447" s="680" t="s">
        <v>1094</v>
      </c>
      <c r="F447" s="681">
        <v>42415</v>
      </c>
      <c r="G447" s="682">
        <v>262.63</v>
      </c>
      <c r="H447" s="680"/>
      <c r="I447" s="680" t="s">
        <v>182</v>
      </c>
      <c r="J447" s="66" t="s">
        <v>7376</v>
      </c>
      <c r="K447" s="681">
        <v>42418</v>
      </c>
      <c r="L447" s="680" t="s">
        <v>72</v>
      </c>
      <c r="M447" s="681"/>
      <c r="N447" s="680"/>
    </row>
    <row r="448" spans="1:14" s="362" customFormat="1" x14ac:dyDescent="0.2">
      <c r="A448" s="680" t="s">
        <v>900</v>
      </c>
      <c r="B448" s="680" t="s">
        <v>83</v>
      </c>
      <c r="C448" s="680" t="s">
        <v>84</v>
      </c>
      <c r="D448" s="680" t="s">
        <v>85</v>
      </c>
      <c r="E448" s="680" t="s">
        <v>1095</v>
      </c>
      <c r="F448" s="681">
        <v>42415</v>
      </c>
      <c r="G448" s="682">
        <v>286.18</v>
      </c>
      <c r="H448" s="680"/>
      <c r="I448" s="680" t="s">
        <v>182</v>
      </c>
      <c r="J448" s="66" t="s">
        <v>7376</v>
      </c>
      <c r="K448" s="681">
        <v>42418</v>
      </c>
      <c r="L448" s="680" t="s">
        <v>72</v>
      </c>
      <c r="M448" s="681"/>
      <c r="N448" s="680"/>
    </row>
    <row r="449" spans="1:14" s="362" customFormat="1" x14ac:dyDescent="0.2">
      <c r="A449" s="680" t="s">
        <v>900</v>
      </c>
      <c r="B449" s="680" t="s">
        <v>83</v>
      </c>
      <c r="C449" s="680" t="s">
        <v>84</v>
      </c>
      <c r="D449" s="680" t="s">
        <v>85</v>
      </c>
      <c r="E449" s="680" t="s">
        <v>1096</v>
      </c>
      <c r="F449" s="681">
        <v>42400</v>
      </c>
      <c r="G449" s="682">
        <v>263.56</v>
      </c>
      <c r="H449" s="680"/>
      <c r="I449" s="680" t="s">
        <v>182</v>
      </c>
      <c r="J449" s="66" t="s">
        <v>7376</v>
      </c>
      <c r="K449" s="681">
        <v>42403</v>
      </c>
      <c r="L449" s="680" t="s">
        <v>72</v>
      </c>
      <c r="M449" s="681"/>
      <c r="N449" s="680"/>
    </row>
    <row r="450" spans="1:14" s="362" customFormat="1" x14ac:dyDescent="0.2">
      <c r="A450" s="680" t="s">
        <v>900</v>
      </c>
      <c r="B450" s="680" t="s">
        <v>83</v>
      </c>
      <c r="C450" s="680" t="s">
        <v>84</v>
      </c>
      <c r="D450" s="680" t="s">
        <v>85</v>
      </c>
      <c r="E450" s="680" t="s">
        <v>1097</v>
      </c>
      <c r="F450" s="681">
        <v>42400</v>
      </c>
      <c r="G450" s="682">
        <v>286.18</v>
      </c>
      <c r="H450" s="680"/>
      <c r="I450" s="680" t="s">
        <v>182</v>
      </c>
      <c r="J450" s="66" t="s">
        <v>7376</v>
      </c>
      <c r="K450" s="681">
        <v>42403</v>
      </c>
      <c r="L450" s="680" t="s">
        <v>72</v>
      </c>
      <c r="M450" s="681"/>
      <c r="N450" s="680"/>
    </row>
    <row r="451" spans="1:14" s="362" customFormat="1" x14ac:dyDescent="0.2">
      <c r="A451" s="680" t="s">
        <v>900</v>
      </c>
      <c r="B451" s="680" t="s">
        <v>83</v>
      </c>
      <c r="C451" s="680" t="s">
        <v>84</v>
      </c>
      <c r="D451" s="680" t="s">
        <v>85</v>
      </c>
      <c r="E451" s="680" t="s">
        <v>1098</v>
      </c>
      <c r="F451" s="681">
        <v>42400</v>
      </c>
      <c r="G451" s="682">
        <v>263.56</v>
      </c>
      <c r="H451" s="680"/>
      <c r="I451" s="680" t="s">
        <v>182</v>
      </c>
      <c r="J451" s="66" t="s">
        <v>7376</v>
      </c>
      <c r="K451" s="681">
        <v>42403</v>
      </c>
      <c r="L451" s="680" t="s">
        <v>72</v>
      </c>
      <c r="M451" s="681"/>
      <c r="N451" s="680"/>
    </row>
    <row r="452" spans="1:14" s="362" customFormat="1" x14ac:dyDescent="0.2">
      <c r="A452" s="680" t="s">
        <v>900</v>
      </c>
      <c r="B452" s="680" t="s">
        <v>83</v>
      </c>
      <c r="C452" s="680" t="s">
        <v>84</v>
      </c>
      <c r="D452" s="680" t="s">
        <v>85</v>
      </c>
      <c r="E452" s="680" t="s">
        <v>1099</v>
      </c>
      <c r="F452" s="681">
        <v>42400</v>
      </c>
      <c r="G452" s="682">
        <v>75.64</v>
      </c>
      <c r="H452" s="680"/>
      <c r="I452" s="680" t="s">
        <v>182</v>
      </c>
      <c r="J452" s="66" t="s">
        <v>7376</v>
      </c>
      <c r="K452" s="681">
        <v>42403</v>
      </c>
      <c r="L452" s="680" t="s">
        <v>72</v>
      </c>
      <c r="M452" s="681"/>
      <c r="N452" s="680"/>
    </row>
    <row r="453" spans="1:14" s="362" customFormat="1" x14ac:dyDescent="0.2">
      <c r="A453" s="680" t="s">
        <v>900</v>
      </c>
      <c r="B453" s="680" t="s">
        <v>83</v>
      </c>
      <c r="C453" s="680" t="s">
        <v>84</v>
      </c>
      <c r="D453" s="680" t="s">
        <v>85</v>
      </c>
      <c r="E453" s="680" t="s">
        <v>1100</v>
      </c>
      <c r="F453" s="681">
        <v>42400</v>
      </c>
      <c r="G453" s="682">
        <v>132.83000000000001</v>
      </c>
      <c r="H453" s="680"/>
      <c r="I453" s="680" t="s">
        <v>182</v>
      </c>
      <c r="J453" s="66" t="s">
        <v>7376</v>
      </c>
      <c r="K453" s="681">
        <v>42403</v>
      </c>
      <c r="L453" s="680" t="s">
        <v>72</v>
      </c>
      <c r="M453" s="681"/>
      <c r="N453" s="680"/>
    </row>
    <row r="454" spans="1:14" s="362" customFormat="1" x14ac:dyDescent="0.2">
      <c r="A454" s="680" t="s">
        <v>900</v>
      </c>
      <c r="B454" s="680" t="s">
        <v>83</v>
      </c>
      <c r="C454" s="680" t="s">
        <v>84</v>
      </c>
      <c r="D454" s="680" t="s">
        <v>85</v>
      </c>
      <c r="E454" s="680" t="s">
        <v>1101</v>
      </c>
      <c r="F454" s="681">
        <v>42400</v>
      </c>
      <c r="G454" s="682">
        <v>735.08</v>
      </c>
      <c r="H454" s="680"/>
      <c r="I454" s="680" t="s">
        <v>182</v>
      </c>
      <c r="J454" s="66" t="s">
        <v>7376</v>
      </c>
      <c r="K454" s="681">
        <v>42403</v>
      </c>
      <c r="L454" s="680" t="s">
        <v>72</v>
      </c>
      <c r="M454" s="681"/>
      <c r="N454" s="680"/>
    </row>
    <row r="455" spans="1:14" s="362" customFormat="1" x14ac:dyDescent="0.2">
      <c r="A455" s="680" t="s">
        <v>900</v>
      </c>
      <c r="B455" s="680" t="s">
        <v>83</v>
      </c>
      <c r="C455" s="680" t="s">
        <v>84</v>
      </c>
      <c r="D455" s="680" t="s">
        <v>85</v>
      </c>
      <c r="E455" s="680" t="s">
        <v>1237</v>
      </c>
      <c r="F455" s="681">
        <v>42453</v>
      </c>
      <c r="G455" s="682">
        <v>2387.46</v>
      </c>
      <c r="H455" s="680"/>
      <c r="I455" s="680" t="s">
        <v>182</v>
      </c>
      <c r="J455" s="66" t="s">
        <v>7376</v>
      </c>
      <c r="K455" s="681">
        <v>42459</v>
      </c>
      <c r="L455" s="680" t="s">
        <v>72</v>
      </c>
    </row>
    <row r="456" spans="1:14" s="362" customFormat="1" x14ac:dyDescent="0.2">
      <c r="A456" s="680" t="s">
        <v>900</v>
      </c>
      <c r="B456" s="680" t="s">
        <v>83</v>
      </c>
      <c r="C456" s="680" t="s">
        <v>84</v>
      </c>
      <c r="D456" s="680" t="s">
        <v>85</v>
      </c>
      <c r="E456" s="680" t="s">
        <v>1239</v>
      </c>
      <c r="F456" s="681">
        <v>42429</v>
      </c>
      <c r="G456" s="682">
        <v>286.18</v>
      </c>
      <c r="H456" s="680"/>
      <c r="I456" s="680" t="s">
        <v>182</v>
      </c>
      <c r="J456" s="66" t="s">
        <v>7376</v>
      </c>
      <c r="K456" s="681">
        <v>42432</v>
      </c>
      <c r="L456" s="680" t="s">
        <v>72</v>
      </c>
    </row>
    <row r="457" spans="1:14" s="362" customFormat="1" x14ac:dyDescent="0.2">
      <c r="A457" s="680" t="s">
        <v>900</v>
      </c>
      <c r="B457" s="680" t="s">
        <v>83</v>
      </c>
      <c r="C457" s="680" t="s">
        <v>84</v>
      </c>
      <c r="D457" s="680" t="s">
        <v>85</v>
      </c>
      <c r="E457" s="680" t="s">
        <v>1240</v>
      </c>
      <c r="F457" s="681">
        <v>42429</v>
      </c>
      <c r="G457" s="682">
        <v>263.56</v>
      </c>
      <c r="H457" s="680"/>
      <c r="I457" s="680" t="s">
        <v>182</v>
      </c>
      <c r="J457" s="66" t="s">
        <v>7376</v>
      </c>
      <c r="K457" s="681">
        <v>42432</v>
      </c>
      <c r="L457" s="680" t="s">
        <v>72</v>
      </c>
    </row>
    <row r="458" spans="1:14" s="362" customFormat="1" x14ac:dyDescent="0.2">
      <c r="A458" s="680" t="s">
        <v>900</v>
      </c>
      <c r="B458" s="680" t="s">
        <v>83</v>
      </c>
      <c r="C458" s="680" t="s">
        <v>84</v>
      </c>
      <c r="D458" s="680" t="s">
        <v>85</v>
      </c>
      <c r="E458" s="680" t="s">
        <v>1241</v>
      </c>
      <c r="F458" s="681">
        <v>42429</v>
      </c>
      <c r="G458" s="682">
        <v>286.18</v>
      </c>
      <c r="H458" s="680"/>
      <c r="I458" s="680" t="s">
        <v>182</v>
      </c>
      <c r="J458" s="66" t="s">
        <v>7376</v>
      </c>
      <c r="K458" s="681">
        <v>42432</v>
      </c>
      <c r="L458" s="680" t="s">
        <v>72</v>
      </c>
    </row>
    <row r="459" spans="1:14" s="362" customFormat="1" x14ac:dyDescent="0.2">
      <c r="A459" s="680" t="s">
        <v>900</v>
      </c>
      <c r="B459" s="680" t="s">
        <v>83</v>
      </c>
      <c r="C459" s="680" t="s">
        <v>84</v>
      </c>
      <c r="D459" s="680" t="s">
        <v>85</v>
      </c>
      <c r="E459" s="680" t="s">
        <v>1242</v>
      </c>
      <c r="F459" s="681">
        <v>42429</v>
      </c>
      <c r="G459" s="682">
        <v>337.13</v>
      </c>
      <c r="H459" s="680"/>
      <c r="I459" s="680" t="s">
        <v>182</v>
      </c>
      <c r="J459" s="66" t="s">
        <v>7376</v>
      </c>
      <c r="K459" s="681">
        <v>42432</v>
      </c>
      <c r="L459" s="680" t="s">
        <v>72</v>
      </c>
    </row>
    <row r="460" spans="1:14" s="362" customFormat="1" x14ac:dyDescent="0.2">
      <c r="A460" s="680" t="s">
        <v>900</v>
      </c>
      <c r="B460" s="680" t="s">
        <v>83</v>
      </c>
      <c r="C460" s="680" t="s">
        <v>84</v>
      </c>
      <c r="D460" s="680" t="s">
        <v>85</v>
      </c>
      <c r="E460" s="680" t="s">
        <v>1243</v>
      </c>
      <c r="F460" s="681">
        <v>42429</v>
      </c>
      <c r="G460" s="682">
        <v>262.63</v>
      </c>
      <c r="H460" s="680"/>
      <c r="I460" s="680" t="s">
        <v>182</v>
      </c>
      <c r="J460" s="66" t="s">
        <v>7376</v>
      </c>
      <c r="K460" s="681">
        <v>42432</v>
      </c>
      <c r="L460" s="680" t="s">
        <v>72</v>
      </c>
    </row>
    <row r="461" spans="1:14" s="362" customFormat="1" x14ac:dyDescent="0.2">
      <c r="A461" s="680" t="s">
        <v>900</v>
      </c>
      <c r="B461" s="680" t="s">
        <v>83</v>
      </c>
      <c r="C461" s="680" t="s">
        <v>84</v>
      </c>
      <c r="D461" s="680" t="s">
        <v>85</v>
      </c>
      <c r="E461" s="680" t="s">
        <v>1244</v>
      </c>
      <c r="F461" s="681">
        <v>42429</v>
      </c>
      <c r="G461" s="682">
        <v>175.7</v>
      </c>
      <c r="H461" s="680"/>
      <c r="I461" s="680" t="s">
        <v>182</v>
      </c>
      <c r="J461" s="66" t="s">
        <v>7376</v>
      </c>
      <c r="K461" s="681">
        <v>42432</v>
      </c>
      <c r="L461" s="680" t="s">
        <v>72</v>
      </c>
    </row>
    <row r="462" spans="1:14" s="362" customFormat="1" x14ac:dyDescent="0.2">
      <c r="A462" s="680" t="s">
        <v>900</v>
      </c>
      <c r="B462" s="680" t="s">
        <v>83</v>
      </c>
      <c r="C462" s="680" t="s">
        <v>84</v>
      </c>
      <c r="D462" s="680" t="s">
        <v>85</v>
      </c>
      <c r="E462" s="680" t="s">
        <v>1245</v>
      </c>
      <c r="F462" s="681">
        <v>42429</v>
      </c>
      <c r="G462" s="682">
        <v>286.18</v>
      </c>
      <c r="H462" s="680"/>
      <c r="I462" s="680" t="s">
        <v>182</v>
      </c>
      <c r="J462" s="66" t="s">
        <v>7376</v>
      </c>
      <c r="K462" s="681">
        <v>42432</v>
      </c>
      <c r="L462" s="680" t="s">
        <v>72</v>
      </c>
    </row>
    <row r="463" spans="1:14" s="362" customFormat="1" x14ac:dyDescent="0.2">
      <c r="A463" s="680" t="s">
        <v>900</v>
      </c>
      <c r="B463" s="680" t="s">
        <v>83</v>
      </c>
      <c r="C463" s="680" t="s">
        <v>84</v>
      </c>
      <c r="D463" s="680" t="s">
        <v>85</v>
      </c>
      <c r="E463" s="680" t="s">
        <v>1246</v>
      </c>
      <c r="F463" s="681">
        <v>42429</v>
      </c>
      <c r="G463" s="682">
        <v>286.18</v>
      </c>
      <c r="H463" s="680"/>
      <c r="I463" s="680" t="s">
        <v>182</v>
      </c>
      <c r="J463" s="66" t="s">
        <v>7376</v>
      </c>
      <c r="K463" s="681">
        <v>42432</v>
      </c>
      <c r="L463" s="680" t="s">
        <v>72</v>
      </c>
    </row>
    <row r="464" spans="1:14" s="362" customFormat="1" x14ac:dyDescent="0.2">
      <c r="A464" s="680" t="s">
        <v>900</v>
      </c>
      <c r="B464" s="680" t="s">
        <v>83</v>
      </c>
      <c r="C464" s="680" t="s">
        <v>84</v>
      </c>
      <c r="D464" s="680" t="s">
        <v>85</v>
      </c>
      <c r="E464" s="680" t="s">
        <v>1247</v>
      </c>
      <c r="F464" s="681">
        <v>42429</v>
      </c>
      <c r="G464" s="682">
        <v>286.18</v>
      </c>
      <c r="H464" s="680"/>
      <c r="I464" s="680" t="s">
        <v>182</v>
      </c>
      <c r="J464" s="66" t="s">
        <v>7376</v>
      </c>
      <c r="K464" s="681">
        <v>42432</v>
      </c>
      <c r="L464" s="680" t="s">
        <v>72</v>
      </c>
    </row>
    <row r="465" spans="1:16" s="362" customFormat="1" x14ac:dyDescent="0.2">
      <c r="A465" s="680" t="s">
        <v>900</v>
      </c>
      <c r="B465" s="680" t="s">
        <v>83</v>
      </c>
      <c r="C465" s="680" t="s">
        <v>84</v>
      </c>
      <c r="D465" s="680" t="s">
        <v>85</v>
      </c>
      <c r="E465" s="680" t="s">
        <v>1248</v>
      </c>
      <c r="F465" s="681">
        <v>42429</v>
      </c>
      <c r="G465" s="682">
        <v>75.64</v>
      </c>
      <c r="H465" s="680"/>
      <c r="I465" s="680" t="s">
        <v>182</v>
      </c>
      <c r="J465" s="66" t="s">
        <v>7376</v>
      </c>
      <c r="K465" s="681">
        <v>42432</v>
      </c>
      <c r="L465" s="680" t="s">
        <v>72</v>
      </c>
    </row>
    <row r="466" spans="1:16" s="362" customFormat="1" x14ac:dyDescent="0.2">
      <c r="A466" s="680" t="s">
        <v>67</v>
      </c>
      <c r="B466" s="680" t="s">
        <v>83</v>
      </c>
      <c r="C466" s="680" t="s">
        <v>84</v>
      </c>
      <c r="D466" s="680" t="s">
        <v>85</v>
      </c>
      <c r="E466" s="680" t="s">
        <v>676</v>
      </c>
      <c r="F466" s="681">
        <v>41639</v>
      </c>
      <c r="G466" s="682">
        <v>8.25</v>
      </c>
      <c r="H466" s="680"/>
      <c r="I466" s="680" t="s">
        <v>365</v>
      </c>
      <c r="J466" s="66" t="s">
        <v>7380</v>
      </c>
      <c r="K466" s="681">
        <v>42283</v>
      </c>
      <c r="L466" s="680" t="s">
        <v>72</v>
      </c>
    </row>
    <row r="467" spans="1:16" s="362" customFormat="1" x14ac:dyDescent="0.2">
      <c r="A467" s="680" t="s">
        <v>282</v>
      </c>
      <c r="B467" s="680" t="s">
        <v>803</v>
      </c>
      <c r="C467" s="680" t="s">
        <v>804</v>
      </c>
      <c r="D467" s="680" t="s">
        <v>805</v>
      </c>
      <c r="E467" s="680" t="s">
        <v>806</v>
      </c>
      <c r="F467" s="681">
        <v>42321</v>
      </c>
      <c r="G467" s="675">
        <v>150</v>
      </c>
      <c r="H467" s="680"/>
      <c r="I467" s="680" t="s">
        <v>365</v>
      </c>
      <c r="J467" s="66" t="s">
        <v>7380</v>
      </c>
      <c r="K467" s="681">
        <v>42325</v>
      </c>
      <c r="L467" s="680" t="s">
        <v>4</v>
      </c>
    </row>
    <row r="468" spans="1:16" s="362" customFormat="1" x14ac:dyDescent="0.2">
      <c r="A468" s="680" t="s">
        <v>900</v>
      </c>
      <c r="B468" s="680" t="s">
        <v>494</v>
      </c>
      <c r="C468" s="680" t="s">
        <v>495</v>
      </c>
      <c r="D468" s="680" t="s">
        <v>496</v>
      </c>
      <c r="E468" s="680" t="s">
        <v>968</v>
      </c>
      <c r="F468" s="681">
        <v>42380</v>
      </c>
      <c r="G468" s="682">
        <v>769.8</v>
      </c>
      <c r="H468" s="680" t="s">
        <v>969</v>
      </c>
      <c r="I468" s="680" t="s">
        <v>365</v>
      </c>
      <c r="J468" s="66" t="s">
        <v>7380</v>
      </c>
      <c r="K468" s="681">
        <v>42384</v>
      </c>
      <c r="L468" s="680" t="s">
        <v>72</v>
      </c>
      <c r="M468" s="681"/>
      <c r="N468" s="680"/>
    </row>
    <row r="469" spans="1:16" s="362" customFormat="1" x14ac:dyDescent="0.2">
      <c r="A469" s="680" t="s">
        <v>688</v>
      </c>
      <c r="B469" s="680" t="s">
        <v>506</v>
      </c>
      <c r="C469" s="680" t="s">
        <v>507</v>
      </c>
      <c r="D469" s="680" t="s">
        <v>508</v>
      </c>
      <c r="E469" s="680" t="s">
        <v>725</v>
      </c>
      <c r="F469" s="681">
        <v>41240</v>
      </c>
      <c r="G469" s="675">
        <v>94.38</v>
      </c>
      <c r="H469" s="680"/>
      <c r="I469" s="680" t="s">
        <v>145</v>
      </c>
      <c r="J469" s="1" t="s">
        <v>7377</v>
      </c>
      <c r="K469" s="681">
        <v>41935</v>
      </c>
      <c r="L469" s="680" t="s">
        <v>72</v>
      </c>
    </row>
    <row r="470" spans="1:16" s="362" customFormat="1" x14ac:dyDescent="0.2">
      <c r="A470" s="680" t="s">
        <v>282</v>
      </c>
      <c r="B470" s="680" t="s">
        <v>326</v>
      </c>
      <c r="C470" s="680" t="s">
        <v>327</v>
      </c>
      <c r="D470" s="680" t="s">
        <v>328</v>
      </c>
      <c r="E470" s="680" t="s">
        <v>493</v>
      </c>
      <c r="F470" s="681">
        <v>42116</v>
      </c>
      <c r="G470" s="682">
        <v>14.52</v>
      </c>
      <c r="H470" s="680"/>
      <c r="I470" s="680" t="s">
        <v>145</v>
      </c>
      <c r="J470" s="1" t="s">
        <v>7377</v>
      </c>
      <c r="K470" s="681">
        <v>42146</v>
      </c>
      <c r="L470" s="680" t="s">
        <v>72</v>
      </c>
    </row>
    <row r="471" spans="1:16" s="362" customFormat="1" x14ac:dyDescent="0.2">
      <c r="A471" s="680" t="s">
        <v>89</v>
      </c>
      <c r="B471" s="680" t="s">
        <v>326</v>
      </c>
      <c r="C471" s="680" t="s">
        <v>327</v>
      </c>
      <c r="D471" s="680" t="s">
        <v>328</v>
      </c>
      <c r="E471" s="680" t="s">
        <v>532</v>
      </c>
      <c r="F471" s="681">
        <v>41913</v>
      </c>
      <c r="G471" s="682">
        <v>118.81</v>
      </c>
      <c r="H471" s="680" t="s">
        <v>533</v>
      </c>
      <c r="I471" s="680" t="s">
        <v>145</v>
      </c>
      <c r="J471" s="1" t="s">
        <v>7377</v>
      </c>
      <c r="K471" s="681">
        <v>42177</v>
      </c>
      <c r="L471" s="680" t="s">
        <v>72</v>
      </c>
      <c r="M471" s="202"/>
      <c r="N471" s="202"/>
      <c r="O471" s="202"/>
      <c r="P471" s="202"/>
    </row>
    <row r="472" spans="1:16" s="362" customFormat="1" x14ac:dyDescent="0.2">
      <c r="A472" s="680" t="s">
        <v>282</v>
      </c>
      <c r="B472" s="680" t="s">
        <v>290</v>
      </c>
      <c r="C472" s="680" t="s">
        <v>1034</v>
      </c>
      <c r="D472" s="680" t="s">
        <v>291</v>
      </c>
      <c r="E472" s="680" t="s">
        <v>644</v>
      </c>
      <c r="F472" s="681">
        <v>42157</v>
      </c>
      <c r="G472" s="682">
        <v>102.83</v>
      </c>
      <c r="H472" s="680"/>
      <c r="I472" s="680" t="s">
        <v>145</v>
      </c>
      <c r="J472" s="1" t="s">
        <v>7377</v>
      </c>
      <c r="K472" s="681">
        <v>42248</v>
      </c>
      <c r="L472" s="680" t="s">
        <v>72</v>
      </c>
    </row>
    <row r="473" spans="1:16" s="362" customFormat="1" x14ac:dyDescent="0.2">
      <c r="A473" s="680" t="s">
        <v>282</v>
      </c>
      <c r="B473" s="680" t="s">
        <v>326</v>
      </c>
      <c r="C473" s="680" t="s">
        <v>327</v>
      </c>
      <c r="D473" s="680" t="s">
        <v>328</v>
      </c>
      <c r="E473" s="680" t="s">
        <v>859</v>
      </c>
      <c r="F473" s="681">
        <v>42193</v>
      </c>
      <c r="G473" s="682">
        <v>323.19</v>
      </c>
      <c r="H473" s="680"/>
      <c r="I473" s="680" t="s">
        <v>145</v>
      </c>
      <c r="J473" s="1" t="s">
        <v>7377</v>
      </c>
      <c r="K473" s="681">
        <v>42348</v>
      </c>
      <c r="L473" s="680" t="s">
        <v>72</v>
      </c>
      <c r="M473" s="681"/>
      <c r="N473" s="680"/>
    </row>
    <row r="474" spans="1:16" s="362" customFormat="1" x14ac:dyDescent="0.2">
      <c r="A474" s="680" t="s">
        <v>282</v>
      </c>
      <c r="B474" s="680" t="s">
        <v>326</v>
      </c>
      <c r="C474" s="680" t="s">
        <v>327</v>
      </c>
      <c r="D474" s="680" t="s">
        <v>328</v>
      </c>
      <c r="E474" s="680" t="s">
        <v>860</v>
      </c>
      <c r="F474" s="681">
        <v>42173</v>
      </c>
      <c r="G474" s="682">
        <v>294.64</v>
      </c>
      <c r="H474" s="680"/>
      <c r="I474" s="680" t="s">
        <v>145</v>
      </c>
      <c r="J474" s="1" t="s">
        <v>7377</v>
      </c>
      <c r="K474" s="681">
        <v>42348</v>
      </c>
      <c r="L474" s="680" t="s">
        <v>72</v>
      </c>
      <c r="M474" s="681"/>
      <c r="N474" s="680"/>
    </row>
    <row r="475" spans="1:16" s="362" customFormat="1" x14ac:dyDescent="0.2">
      <c r="A475" s="680" t="s">
        <v>89</v>
      </c>
      <c r="B475" s="680" t="s">
        <v>326</v>
      </c>
      <c r="C475" s="680" t="s">
        <v>327</v>
      </c>
      <c r="D475" s="680" t="s">
        <v>328</v>
      </c>
      <c r="E475" s="680" t="s">
        <v>882</v>
      </c>
      <c r="F475" s="681">
        <v>41984</v>
      </c>
      <c r="G475" s="682">
        <v>867.16</v>
      </c>
      <c r="H475" s="680" t="s">
        <v>883</v>
      </c>
      <c r="I475" s="680" t="s">
        <v>145</v>
      </c>
      <c r="J475" s="1" t="s">
        <v>7377</v>
      </c>
      <c r="K475" s="681">
        <v>42348</v>
      </c>
      <c r="L475" s="680" t="s">
        <v>72</v>
      </c>
      <c r="M475" s="681"/>
      <c r="N475" s="680"/>
    </row>
    <row r="476" spans="1:16" s="362" customFormat="1" x14ac:dyDescent="0.2">
      <c r="A476" s="680" t="s">
        <v>900</v>
      </c>
      <c r="B476" s="680" t="s">
        <v>212</v>
      </c>
      <c r="C476" s="680" t="s">
        <v>213</v>
      </c>
      <c r="D476" s="680" t="s">
        <v>214</v>
      </c>
      <c r="E476" s="680" t="s">
        <v>949</v>
      </c>
      <c r="F476" s="681">
        <v>42397</v>
      </c>
      <c r="G476" s="682">
        <v>1923.9</v>
      </c>
      <c r="H476" s="680" t="s">
        <v>950</v>
      </c>
      <c r="I476" s="680" t="s">
        <v>145</v>
      </c>
      <c r="J476" s="1" t="s">
        <v>7377</v>
      </c>
      <c r="K476" s="681">
        <v>42398</v>
      </c>
      <c r="L476" s="680" t="s">
        <v>4</v>
      </c>
    </row>
    <row r="477" spans="1:16" s="362" customFormat="1" x14ac:dyDescent="0.2">
      <c r="A477" s="680" t="s">
        <v>900</v>
      </c>
      <c r="B477" s="680" t="s">
        <v>83</v>
      </c>
      <c r="C477" s="680" t="s">
        <v>84</v>
      </c>
      <c r="D477" s="680" t="s">
        <v>85</v>
      </c>
      <c r="E477" s="680" t="s">
        <v>1050</v>
      </c>
      <c r="F477" s="681">
        <v>42400</v>
      </c>
      <c r="G477" s="682">
        <v>639.79</v>
      </c>
      <c r="H477" s="680"/>
      <c r="I477" s="680" t="s">
        <v>145</v>
      </c>
      <c r="J477" s="1" t="s">
        <v>7377</v>
      </c>
      <c r="K477" s="681">
        <v>42404</v>
      </c>
      <c r="L477" s="680" t="s">
        <v>72</v>
      </c>
      <c r="M477" s="681"/>
      <c r="N477" s="680"/>
    </row>
    <row r="478" spans="1:16" s="362" customFormat="1" x14ac:dyDescent="0.2">
      <c r="A478" s="680" t="s">
        <v>900</v>
      </c>
      <c r="B478" s="680" t="s">
        <v>94</v>
      </c>
      <c r="C478" s="680" t="s">
        <v>95</v>
      </c>
      <c r="D478" s="680" t="s">
        <v>96</v>
      </c>
      <c r="E478" s="680" t="s">
        <v>1083</v>
      </c>
      <c r="F478" s="681">
        <v>42417</v>
      </c>
      <c r="G478" s="682">
        <v>39.31</v>
      </c>
      <c r="H478" s="680"/>
      <c r="I478" s="680" t="s">
        <v>145</v>
      </c>
      <c r="J478" s="1" t="s">
        <v>7377</v>
      </c>
      <c r="K478" s="681">
        <v>42425</v>
      </c>
      <c r="L478" s="680" t="s">
        <v>72</v>
      </c>
      <c r="M478" s="681"/>
      <c r="N478" s="680"/>
    </row>
    <row r="479" spans="1:16" s="362" customFormat="1" x14ac:dyDescent="0.2">
      <c r="A479" s="680" t="s">
        <v>900</v>
      </c>
      <c r="B479" s="680" t="s">
        <v>310</v>
      </c>
      <c r="C479" s="680" t="s">
        <v>311</v>
      </c>
      <c r="D479" s="680" t="s">
        <v>312</v>
      </c>
      <c r="E479" s="680" t="s">
        <v>1112</v>
      </c>
      <c r="F479" s="681">
        <v>42415</v>
      </c>
      <c r="G479" s="682">
        <v>136.13</v>
      </c>
      <c r="H479" s="680"/>
      <c r="I479" s="680" t="s">
        <v>145</v>
      </c>
      <c r="J479" s="1" t="s">
        <v>7377</v>
      </c>
      <c r="K479" s="681">
        <v>42416</v>
      </c>
      <c r="L479" s="680" t="s">
        <v>72</v>
      </c>
      <c r="M479" s="681"/>
      <c r="N479" s="680"/>
    </row>
    <row r="480" spans="1:16" s="362" customFormat="1" x14ac:dyDescent="0.2">
      <c r="A480" s="680" t="s">
        <v>900</v>
      </c>
      <c r="B480" s="680" t="s">
        <v>310</v>
      </c>
      <c r="C480" s="680" t="s">
        <v>311</v>
      </c>
      <c r="D480" s="680" t="s">
        <v>312</v>
      </c>
      <c r="E480" s="680" t="s">
        <v>1113</v>
      </c>
      <c r="F480" s="681">
        <v>42398</v>
      </c>
      <c r="G480" s="682">
        <v>136.13</v>
      </c>
      <c r="H480" s="680" t="s">
        <v>972</v>
      </c>
      <c r="I480" s="680" t="s">
        <v>145</v>
      </c>
      <c r="J480" s="1" t="s">
        <v>7377</v>
      </c>
      <c r="K480" s="681">
        <v>42401</v>
      </c>
      <c r="L480" s="680" t="s">
        <v>72</v>
      </c>
      <c r="M480" s="681"/>
      <c r="N480" s="680"/>
    </row>
    <row r="481" spans="1:16" s="362" customFormat="1" x14ac:dyDescent="0.2">
      <c r="A481" s="680" t="s">
        <v>900</v>
      </c>
      <c r="B481" s="680" t="s">
        <v>175</v>
      </c>
      <c r="C481" s="680" t="s">
        <v>176</v>
      </c>
      <c r="D481" s="680" t="s">
        <v>177</v>
      </c>
      <c r="E481" s="680" t="s">
        <v>1132</v>
      </c>
      <c r="F481" s="681">
        <v>42422</v>
      </c>
      <c r="G481" s="682">
        <v>18.149999999999999</v>
      </c>
      <c r="H481" s="680"/>
      <c r="I481" s="680" t="s">
        <v>145</v>
      </c>
      <c r="J481" s="1" t="s">
        <v>7377</v>
      </c>
      <c r="K481" s="681">
        <v>42424</v>
      </c>
      <c r="L481" s="680" t="s">
        <v>72</v>
      </c>
      <c r="M481" s="681"/>
      <c r="N481" s="680"/>
    </row>
    <row r="482" spans="1:16" s="362" customFormat="1" x14ac:dyDescent="0.2">
      <c r="A482" s="680" t="s">
        <v>900</v>
      </c>
      <c r="B482" s="680" t="s">
        <v>271</v>
      </c>
      <c r="C482" s="680" t="s">
        <v>272</v>
      </c>
      <c r="D482" s="680" t="s">
        <v>273</v>
      </c>
      <c r="E482" s="680" t="s">
        <v>1197</v>
      </c>
      <c r="F482" s="681">
        <v>42439</v>
      </c>
      <c r="G482" s="682">
        <v>57.35</v>
      </c>
      <c r="H482" s="680" t="s">
        <v>1198</v>
      </c>
      <c r="I482" s="680" t="s">
        <v>145</v>
      </c>
      <c r="J482" s="1" t="s">
        <v>7377</v>
      </c>
      <c r="K482" s="681">
        <v>42450</v>
      </c>
      <c r="L482" s="680" t="s">
        <v>72</v>
      </c>
    </row>
    <row r="483" spans="1:16" s="362" customFormat="1" x14ac:dyDescent="0.2">
      <c r="A483" s="680" t="s">
        <v>900</v>
      </c>
      <c r="B483" s="680" t="s">
        <v>271</v>
      </c>
      <c r="C483" s="680" t="s">
        <v>272</v>
      </c>
      <c r="D483" s="680" t="s">
        <v>273</v>
      </c>
      <c r="E483" s="680" t="s">
        <v>1199</v>
      </c>
      <c r="F483" s="681">
        <v>42438</v>
      </c>
      <c r="G483" s="682">
        <v>229.42</v>
      </c>
      <c r="H483" s="680" t="s">
        <v>1198</v>
      </c>
      <c r="I483" s="680" t="s">
        <v>145</v>
      </c>
      <c r="J483" s="1" t="s">
        <v>7377</v>
      </c>
      <c r="K483" s="681">
        <v>42450</v>
      </c>
      <c r="L483" s="680" t="s">
        <v>72</v>
      </c>
    </row>
    <row r="484" spans="1:16" s="362" customFormat="1" x14ac:dyDescent="0.2">
      <c r="A484" s="680" t="s">
        <v>900</v>
      </c>
      <c r="B484" s="680" t="s">
        <v>271</v>
      </c>
      <c r="C484" s="680" t="s">
        <v>272</v>
      </c>
      <c r="D484" s="680" t="s">
        <v>273</v>
      </c>
      <c r="E484" s="680" t="s">
        <v>1352</v>
      </c>
      <c r="F484" s="681">
        <v>42446</v>
      </c>
      <c r="G484" s="682">
        <v>154.53</v>
      </c>
      <c r="H484" s="680" t="s">
        <v>1353</v>
      </c>
      <c r="I484" s="680" t="s">
        <v>145</v>
      </c>
      <c r="J484" s="1" t="s">
        <v>7377</v>
      </c>
      <c r="K484" s="681">
        <v>42451</v>
      </c>
      <c r="L484" s="680" t="s">
        <v>4</v>
      </c>
    </row>
    <row r="485" spans="1:16" s="362" customFormat="1" x14ac:dyDescent="0.2">
      <c r="A485" s="680" t="s">
        <v>900</v>
      </c>
      <c r="B485" s="680" t="s">
        <v>139</v>
      </c>
      <c r="C485" s="680" t="s">
        <v>140</v>
      </c>
      <c r="D485" s="680" t="s">
        <v>141</v>
      </c>
      <c r="E485" s="680" t="s">
        <v>1329</v>
      </c>
      <c r="F485" s="681">
        <v>42431</v>
      </c>
      <c r="G485" s="682">
        <v>36.880000000000003</v>
      </c>
      <c r="H485" s="680" t="s">
        <v>1107</v>
      </c>
      <c r="I485" s="680" t="s">
        <v>145</v>
      </c>
      <c r="J485" s="1" t="s">
        <v>7377</v>
      </c>
      <c r="K485" s="681">
        <v>42432</v>
      </c>
      <c r="L485" s="680" t="s">
        <v>4</v>
      </c>
    </row>
    <row r="486" spans="1:16" s="362" customFormat="1" x14ac:dyDescent="0.2">
      <c r="A486" s="680" t="s">
        <v>900</v>
      </c>
      <c r="B486" s="680" t="s">
        <v>83</v>
      </c>
      <c r="C486" s="680" t="s">
        <v>84</v>
      </c>
      <c r="D486" s="680" t="s">
        <v>85</v>
      </c>
      <c r="E486" s="680" t="s">
        <v>1238</v>
      </c>
      <c r="F486" s="681">
        <v>42429</v>
      </c>
      <c r="G486" s="682">
        <v>13.61</v>
      </c>
      <c r="H486" s="680"/>
      <c r="I486" s="680" t="s">
        <v>274</v>
      </c>
      <c r="J486" s="428" t="s">
        <v>7381</v>
      </c>
      <c r="K486" s="681">
        <v>42432</v>
      </c>
      <c r="L486" s="680" t="s">
        <v>72</v>
      </c>
    </row>
    <row r="487" spans="1:16" s="362" customFormat="1" x14ac:dyDescent="0.2">
      <c r="A487" s="680" t="s">
        <v>67</v>
      </c>
      <c r="B487" s="680" t="s">
        <v>83</v>
      </c>
      <c r="C487" s="680" t="s">
        <v>84</v>
      </c>
      <c r="D487" s="680" t="s">
        <v>85</v>
      </c>
      <c r="E487" s="680" t="s">
        <v>582</v>
      </c>
      <c r="F487" s="681">
        <v>41639</v>
      </c>
      <c r="G487" s="675">
        <v>8.25</v>
      </c>
      <c r="H487" s="680"/>
      <c r="I487" s="680" t="s">
        <v>86</v>
      </c>
      <c r="J487" s="1" t="s">
        <v>7378</v>
      </c>
      <c r="K487" s="681">
        <v>41646</v>
      </c>
      <c r="L487" s="680" t="s">
        <v>72</v>
      </c>
      <c r="M487" s="680"/>
      <c r="N487" s="680"/>
      <c r="O487" s="680"/>
      <c r="P487" s="680"/>
    </row>
    <row r="488" spans="1:16" s="362" customFormat="1" x14ac:dyDescent="0.2">
      <c r="A488" s="702" t="s">
        <v>89</v>
      </c>
      <c r="B488" s="702" t="s">
        <v>83</v>
      </c>
      <c r="C488" s="702" t="s">
        <v>84</v>
      </c>
      <c r="D488" s="702" t="s">
        <v>85</v>
      </c>
      <c r="E488" s="702" t="s">
        <v>587</v>
      </c>
      <c r="F488" s="703">
        <v>41670</v>
      </c>
      <c r="G488" s="704">
        <v>11.25</v>
      </c>
      <c r="H488" s="702"/>
      <c r="I488" s="702" t="s">
        <v>86</v>
      </c>
      <c r="J488" s="1" t="s">
        <v>7378</v>
      </c>
      <c r="K488" s="703">
        <v>41674</v>
      </c>
      <c r="L488" s="702" t="s">
        <v>72</v>
      </c>
    </row>
    <row r="489" spans="1:16" s="362" customFormat="1" x14ac:dyDescent="0.2">
      <c r="A489" s="680" t="s">
        <v>89</v>
      </c>
      <c r="B489" s="680" t="s">
        <v>83</v>
      </c>
      <c r="C489" s="680" t="s">
        <v>84</v>
      </c>
      <c r="D489" s="680" t="s">
        <v>85</v>
      </c>
      <c r="E489" s="680" t="s">
        <v>118</v>
      </c>
      <c r="F489" s="681">
        <v>41698</v>
      </c>
      <c r="G489" s="682">
        <v>12.16</v>
      </c>
      <c r="H489" s="680"/>
      <c r="I489" s="680" t="s">
        <v>86</v>
      </c>
      <c r="J489" s="1" t="s">
        <v>7378</v>
      </c>
      <c r="K489" s="681">
        <v>41703</v>
      </c>
      <c r="L489" s="680" t="s">
        <v>72</v>
      </c>
      <c r="M489" s="680"/>
      <c r="N489" s="680"/>
      <c r="O489" s="680"/>
      <c r="P489" s="680"/>
    </row>
    <row r="490" spans="1:16" s="362" customFormat="1" x14ac:dyDescent="0.2">
      <c r="A490" s="680" t="s">
        <v>89</v>
      </c>
      <c r="B490" s="680" t="s">
        <v>83</v>
      </c>
      <c r="C490" s="680" t="s">
        <v>84</v>
      </c>
      <c r="D490" s="680" t="s">
        <v>85</v>
      </c>
      <c r="E490" s="680" t="s">
        <v>133</v>
      </c>
      <c r="F490" s="681">
        <v>41729</v>
      </c>
      <c r="G490" s="682">
        <v>16.88</v>
      </c>
      <c r="H490" s="680"/>
      <c r="I490" s="680" t="s">
        <v>86</v>
      </c>
      <c r="J490" s="1" t="s">
        <v>7378</v>
      </c>
      <c r="K490" s="681">
        <v>41732</v>
      </c>
      <c r="L490" s="680" t="s">
        <v>72</v>
      </c>
      <c r="M490" s="680"/>
      <c r="N490" s="680"/>
      <c r="O490" s="680"/>
      <c r="P490" s="680"/>
    </row>
    <row r="491" spans="1:16" s="362" customFormat="1" x14ac:dyDescent="0.2">
      <c r="A491" s="680" t="s">
        <v>67</v>
      </c>
      <c r="B491" s="680" t="s">
        <v>76</v>
      </c>
      <c r="C491" s="680" t="s">
        <v>77</v>
      </c>
      <c r="D491" s="680" t="s">
        <v>78</v>
      </c>
      <c r="E491" s="680" t="s">
        <v>227</v>
      </c>
      <c r="F491" s="681">
        <v>41639</v>
      </c>
      <c r="G491" s="682">
        <v>251.68</v>
      </c>
      <c r="H491" s="680" t="s">
        <v>228</v>
      </c>
      <c r="I491" s="680" t="s">
        <v>86</v>
      </c>
      <c r="J491" s="1" t="s">
        <v>7378</v>
      </c>
      <c r="K491" s="681">
        <v>41766</v>
      </c>
      <c r="L491" s="680" t="s">
        <v>72</v>
      </c>
      <c r="M491" s="680"/>
      <c r="N491" s="680"/>
      <c r="O491" s="680"/>
      <c r="P491" s="680"/>
    </row>
    <row r="492" spans="1:16" s="362" customFormat="1" x14ac:dyDescent="0.2">
      <c r="A492" s="702" t="s">
        <v>688</v>
      </c>
      <c r="B492" s="702" t="s">
        <v>83</v>
      </c>
      <c r="C492" s="702" t="s">
        <v>84</v>
      </c>
      <c r="D492" s="702" t="s">
        <v>85</v>
      </c>
      <c r="E492" s="702" t="s">
        <v>714</v>
      </c>
      <c r="F492" s="703">
        <v>41228</v>
      </c>
      <c r="G492" s="704">
        <v>194.61</v>
      </c>
      <c r="H492" s="702"/>
      <c r="I492" s="702" t="s">
        <v>86</v>
      </c>
      <c r="J492" s="1" t="s">
        <v>7378</v>
      </c>
      <c r="K492" s="703">
        <v>41876</v>
      </c>
      <c r="L492" s="702" t="s">
        <v>72</v>
      </c>
    </row>
    <row r="493" spans="1:16" s="362" customFormat="1" x14ac:dyDescent="0.2">
      <c r="A493" s="680" t="s">
        <v>282</v>
      </c>
      <c r="B493" s="680" t="s">
        <v>271</v>
      </c>
      <c r="C493" s="680" t="s">
        <v>272</v>
      </c>
      <c r="D493" s="680" t="s">
        <v>273</v>
      </c>
      <c r="E493" s="680" t="s">
        <v>617</v>
      </c>
      <c r="F493" s="681">
        <v>42202</v>
      </c>
      <c r="G493" s="675">
        <v>90.22</v>
      </c>
      <c r="H493" s="680" t="s">
        <v>604</v>
      </c>
      <c r="I493" s="680" t="s">
        <v>86</v>
      </c>
      <c r="J493" s="1" t="s">
        <v>7378</v>
      </c>
      <c r="K493" s="681">
        <v>42244</v>
      </c>
      <c r="L493" s="680" t="s">
        <v>72</v>
      </c>
    </row>
    <row r="494" spans="1:16" s="362" customFormat="1" x14ac:dyDescent="0.2">
      <c r="A494" s="680" t="s">
        <v>282</v>
      </c>
      <c r="B494" s="680" t="s">
        <v>68</v>
      </c>
      <c r="C494" s="680" t="s">
        <v>69</v>
      </c>
      <c r="D494" s="680" t="s">
        <v>70</v>
      </c>
      <c r="E494" s="680" t="s">
        <v>879</v>
      </c>
      <c r="F494" s="681">
        <v>42340</v>
      </c>
      <c r="G494" s="682">
        <v>29.04</v>
      </c>
      <c r="H494" s="680"/>
      <c r="I494" s="680" t="s">
        <v>86</v>
      </c>
      <c r="J494" s="1" t="s">
        <v>7378</v>
      </c>
      <c r="K494" s="681">
        <v>42353</v>
      </c>
      <c r="L494" s="680" t="s">
        <v>72</v>
      </c>
      <c r="M494" s="681"/>
      <c r="N494" s="680"/>
    </row>
    <row r="495" spans="1:16" s="362" customFormat="1" x14ac:dyDescent="0.2">
      <c r="A495" s="680" t="s">
        <v>900</v>
      </c>
      <c r="B495" s="680" t="s">
        <v>911</v>
      </c>
      <c r="C495" s="680" t="s">
        <v>912</v>
      </c>
      <c r="D495" s="680" t="s">
        <v>913</v>
      </c>
      <c r="E495" s="680" t="s">
        <v>1043</v>
      </c>
      <c r="F495" s="681">
        <v>42398</v>
      </c>
      <c r="G495" s="682">
        <v>8592.64</v>
      </c>
      <c r="H495" s="680"/>
      <c r="I495" s="680" t="s">
        <v>86</v>
      </c>
      <c r="J495" s="1" t="s">
        <v>7378</v>
      </c>
      <c r="K495" s="681">
        <v>42423</v>
      </c>
      <c r="L495" s="680" t="s">
        <v>72</v>
      </c>
      <c r="M495" s="681"/>
      <c r="N495" s="680"/>
    </row>
    <row r="496" spans="1:16" s="362" customFormat="1" x14ac:dyDescent="0.2">
      <c r="A496" s="680" t="s">
        <v>282</v>
      </c>
      <c r="B496" s="680" t="s">
        <v>911</v>
      </c>
      <c r="C496" s="680" t="s">
        <v>912</v>
      </c>
      <c r="D496" s="680" t="s">
        <v>913</v>
      </c>
      <c r="E496" s="680" t="s">
        <v>1313</v>
      </c>
      <c r="F496" s="681">
        <v>42139</v>
      </c>
      <c r="G496" s="682">
        <v>-626.32000000000005</v>
      </c>
      <c r="H496" s="680"/>
      <c r="I496" s="680" t="s">
        <v>86</v>
      </c>
      <c r="J496" s="1" t="s">
        <v>7378</v>
      </c>
      <c r="K496" s="681">
        <v>42445</v>
      </c>
      <c r="L496" s="680" t="s">
        <v>72</v>
      </c>
    </row>
    <row r="497" spans="1:16" s="362" customFormat="1" x14ac:dyDescent="0.2">
      <c r="A497" s="702" t="s">
        <v>688</v>
      </c>
      <c r="B497" s="702" t="s">
        <v>83</v>
      </c>
      <c r="C497" s="702" t="s">
        <v>84</v>
      </c>
      <c r="D497" s="702" t="s">
        <v>85</v>
      </c>
      <c r="E497" s="702" t="s">
        <v>715</v>
      </c>
      <c r="F497" s="703">
        <v>41213</v>
      </c>
      <c r="G497" s="704">
        <v>31.51</v>
      </c>
      <c r="H497" s="702"/>
      <c r="I497" s="702" t="s">
        <v>716</v>
      </c>
      <c r="J497" s="1" t="s">
        <v>7378</v>
      </c>
      <c r="K497" s="703">
        <v>41876</v>
      </c>
      <c r="L497" s="702" t="s">
        <v>72</v>
      </c>
    </row>
    <row r="498" spans="1:16" s="362" customFormat="1" x14ac:dyDescent="0.2">
      <c r="A498" s="702" t="s">
        <v>688</v>
      </c>
      <c r="B498" s="702" t="s">
        <v>83</v>
      </c>
      <c r="C498" s="702" t="s">
        <v>84</v>
      </c>
      <c r="D498" s="702" t="s">
        <v>85</v>
      </c>
      <c r="E498" s="702" t="s">
        <v>717</v>
      </c>
      <c r="F498" s="703">
        <v>41029</v>
      </c>
      <c r="G498" s="704">
        <v>64.900000000000006</v>
      </c>
      <c r="H498" s="702"/>
      <c r="I498" s="702" t="s">
        <v>417</v>
      </c>
      <c r="J498" s="428" t="s">
        <v>7379</v>
      </c>
      <c r="K498" s="703">
        <v>41876</v>
      </c>
      <c r="L498" s="702" t="s">
        <v>72</v>
      </c>
    </row>
    <row r="499" spans="1:16" s="362" customFormat="1" x14ac:dyDescent="0.2">
      <c r="A499" s="680" t="s">
        <v>282</v>
      </c>
      <c r="B499" s="680" t="s">
        <v>326</v>
      </c>
      <c r="C499" s="680" t="s">
        <v>327</v>
      </c>
      <c r="D499" s="680" t="s">
        <v>328</v>
      </c>
      <c r="E499" s="680" t="s">
        <v>416</v>
      </c>
      <c r="F499" s="681">
        <v>42046</v>
      </c>
      <c r="G499" s="675">
        <f>156.55*-1</f>
        <v>-156.55000000000001</v>
      </c>
      <c r="H499" s="680"/>
      <c r="I499" s="680" t="s">
        <v>417</v>
      </c>
      <c r="J499" s="428" t="s">
        <v>7379</v>
      </c>
      <c r="K499" s="681">
        <v>42048</v>
      </c>
      <c r="L499" s="680" t="s">
        <v>72</v>
      </c>
    </row>
    <row r="500" spans="1:16" s="362" customFormat="1" x14ac:dyDescent="0.2">
      <c r="A500" s="680" t="s">
        <v>282</v>
      </c>
      <c r="B500" s="680" t="s">
        <v>326</v>
      </c>
      <c r="C500" s="680" t="s">
        <v>327</v>
      </c>
      <c r="D500" s="680" t="s">
        <v>328</v>
      </c>
      <c r="E500" s="680" t="s">
        <v>438</v>
      </c>
      <c r="F500" s="681">
        <v>42074</v>
      </c>
      <c r="G500" s="675">
        <v>817.45</v>
      </c>
      <c r="H500" s="680" t="s">
        <v>439</v>
      </c>
      <c r="I500" s="680" t="s">
        <v>417</v>
      </c>
      <c r="J500" s="428" t="s">
        <v>7379</v>
      </c>
      <c r="K500" s="681">
        <v>42076</v>
      </c>
      <c r="L500" s="680" t="s">
        <v>72</v>
      </c>
    </row>
    <row r="501" spans="1:16" s="362" customFormat="1" x14ac:dyDescent="0.2">
      <c r="A501" s="680" t="s">
        <v>282</v>
      </c>
      <c r="B501" s="680" t="s">
        <v>326</v>
      </c>
      <c r="C501" s="680" t="s">
        <v>327</v>
      </c>
      <c r="D501" s="680" t="s">
        <v>328</v>
      </c>
      <c r="E501" s="680" t="s">
        <v>467</v>
      </c>
      <c r="F501" s="681">
        <v>42094</v>
      </c>
      <c r="G501" s="682">
        <v>95.02</v>
      </c>
      <c r="H501" s="680" t="s">
        <v>439</v>
      </c>
      <c r="I501" s="680" t="s">
        <v>417</v>
      </c>
      <c r="J501" s="428" t="s">
        <v>7379</v>
      </c>
      <c r="K501" s="681">
        <v>42104</v>
      </c>
      <c r="L501" s="680" t="s">
        <v>72</v>
      </c>
    </row>
    <row r="502" spans="1:16" s="362" customFormat="1" x14ac:dyDescent="0.2">
      <c r="A502" s="680" t="s">
        <v>693</v>
      </c>
      <c r="B502" s="680" t="s">
        <v>326</v>
      </c>
      <c r="C502" s="680" t="s">
        <v>327</v>
      </c>
      <c r="D502" s="680" t="s">
        <v>328</v>
      </c>
      <c r="E502" s="680" t="s">
        <v>732</v>
      </c>
      <c r="F502" s="681">
        <v>40581</v>
      </c>
      <c r="G502" s="682">
        <v>217.12</v>
      </c>
      <c r="H502" s="680"/>
      <c r="I502" s="680" t="s">
        <v>417</v>
      </c>
      <c r="J502" s="428" t="s">
        <v>7379</v>
      </c>
      <c r="K502" s="681">
        <v>42123</v>
      </c>
      <c r="L502" s="680" t="s">
        <v>72</v>
      </c>
    </row>
    <row r="503" spans="1:16" s="362" customFormat="1" x14ac:dyDescent="0.2">
      <c r="A503" s="680" t="s">
        <v>282</v>
      </c>
      <c r="B503" s="680" t="s">
        <v>326</v>
      </c>
      <c r="C503" s="680" t="s">
        <v>327</v>
      </c>
      <c r="D503" s="680" t="s">
        <v>328</v>
      </c>
      <c r="E503" s="680" t="s">
        <v>547</v>
      </c>
      <c r="F503" s="681">
        <v>42118</v>
      </c>
      <c r="G503" s="682">
        <v>101.4</v>
      </c>
      <c r="H503" s="680"/>
      <c r="I503" s="680" t="s">
        <v>417</v>
      </c>
      <c r="J503" s="428" t="s">
        <v>7379</v>
      </c>
      <c r="K503" s="681">
        <v>42157</v>
      </c>
      <c r="L503" s="680" t="s">
        <v>72</v>
      </c>
      <c r="M503" s="202"/>
      <c r="N503" s="202"/>
      <c r="O503" s="202"/>
      <c r="P503" s="202"/>
    </row>
    <row r="504" spans="1:16" s="362" customFormat="1" x14ac:dyDescent="0.2">
      <c r="A504" s="680" t="s">
        <v>900</v>
      </c>
      <c r="B504" s="680" t="s">
        <v>414</v>
      </c>
      <c r="C504" s="680" t="s">
        <v>1343</v>
      </c>
      <c r="D504" s="680" t="s">
        <v>415</v>
      </c>
      <c r="E504" s="680" t="s">
        <v>1064</v>
      </c>
      <c r="F504" s="681">
        <v>42424</v>
      </c>
      <c r="G504" s="682">
        <v>103.9</v>
      </c>
      <c r="H504" s="680" t="s">
        <v>3294</v>
      </c>
      <c r="I504" s="680" t="s">
        <v>417</v>
      </c>
      <c r="J504" s="428" t="s">
        <v>7379</v>
      </c>
      <c r="K504" s="681">
        <v>42424</v>
      </c>
      <c r="L504" s="680" t="s">
        <v>4</v>
      </c>
    </row>
    <row r="505" spans="1:16" s="362" customFormat="1" x14ac:dyDescent="0.2">
      <c r="A505" s="680" t="s">
        <v>900</v>
      </c>
      <c r="B505" s="680" t="s">
        <v>484</v>
      </c>
      <c r="C505" s="680" t="s">
        <v>485</v>
      </c>
      <c r="D505" s="680" t="s">
        <v>486</v>
      </c>
      <c r="E505" s="680" t="s">
        <v>1298</v>
      </c>
      <c r="F505" s="681">
        <v>42444</v>
      </c>
      <c r="G505" s="682">
        <v>-498.52</v>
      </c>
      <c r="H505" s="680" t="s">
        <v>1299</v>
      </c>
      <c r="I505" s="680" t="s">
        <v>417</v>
      </c>
      <c r="J505" s="428" t="s">
        <v>7379</v>
      </c>
      <c r="K505" s="681">
        <v>42445</v>
      </c>
      <c r="L505" s="680" t="s">
        <v>72</v>
      </c>
    </row>
    <row r="506" spans="1:16" s="362" customFormat="1" x14ac:dyDescent="0.2">
      <c r="A506" s="680" t="s">
        <v>688</v>
      </c>
      <c r="B506" s="680" t="s">
        <v>208</v>
      </c>
      <c r="C506" s="680" t="s">
        <v>209</v>
      </c>
      <c r="D506" s="680" t="s">
        <v>210</v>
      </c>
      <c r="E506" s="680" t="s">
        <v>701</v>
      </c>
      <c r="F506" s="681">
        <v>41247</v>
      </c>
      <c r="G506" s="682">
        <v>242.18</v>
      </c>
      <c r="H506" s="680"/>
      <c r="I506" s="680" t="s">
        <v>108</v>
      </c>
      <c r="J506" s="428" t="s">
        <v>7382</v>
      </c>
      <c r="K506" s="681">
        <v>41739</v>
      </c>
      <c r="L506" s="680" t="s">
        <v>72</v>
      </c>
      <c r="M506" s="680"/>
      <c r="N506" s="680"/>
      <c r="O506" s="680"/>
      <c r="P506" s="680"/>
    </row>
    <row r="507" spans="1:16" s="362" customFormat="1" x14ac:dyDescent="0.2">
      <c r="A507" s="680" t="s">
        <v>900</v>
      </c>
      <c r="B507" s="680" t="s">
        <v>268</v>
      </c>
      <c r="C507" s="680" t="s">
        <v>269</v>
      </c>
      <c r="D507" s="680" t="s">
        <v>270</v>
      </c>
      <c r="E507" s="680" t="s">
        <v>1163</v>
      </c>
      <c r="F507" s="681">
        <v>42437</v>
      </c>
      <c r="G507" s="682">
        <v>259.08999999999997</v>
      </c>
      <c r="H507" s="680"/>
      <c r="I507" s="680" t="s">
        <v>2097</v>
      </c>
      <c r="J507" s="428" t="s">
        <v>7383</v>
      </c>
      <c r="K507" s="681">
        <v>42437</v>
      </c>
      <c r="L507" s="680" t="s">
        <v>72</v>
      </c>
    </row>
    <row r="508" spans="1:16" x14ac:dyDescent="0.2">
      <c r="A508" s="582"/>
      <c r="B508" s="582"/>
      <c r="C508" s="582"/>
      <c r="D508" s="582"/>
      <c r="E508" s="582"/>
      <c r="F508" s="583"/>
      <c r="G508" s="509"/>
      <c r="H508" s="582"/>
      <c r="I508" s="582"/>
      <c r="J508" s="428"/>
      <c r="K508" s="583"/>
      <c r="L508" s="582"/>
    </row>
    <row r="509" spans="1:16" ht="11.25" customHeight="1" x14ac:dyDescent="0.25">
      <c r="A509" s="51"/>
      <c r="B509" s="57"/>
      <c r="C509" s="56"/>
      <c r="D509" s="57"/>
      <c r="E509" s="58"/>
      <c r="F509" s="59"/>
      <c r="G509" s="60"/>
      <c r="H509" s="513"/>
      <c r="I509" s="53"/>
      <c r="J509" s="59"/>
    </row>
    <row r="510" spans="1:16" ht="15.75" x14ac:dyDescent="0.25">
      <c r="A510" s="51" t="s">
        <v>685</v>
      </c>
      <c r="B510" s="52"/>
      <c r="C510" s="53"/>
      <c r="D510" s="52"/>
      <c r="E510" s="54"/>
      <c r="F510" s="52"/>
      <c r="G510" s="55"/>
      <c r="H510" s="52"/>
      <c r="I510" s="53"/>
      <c r="J510" s="52"/>
    </row>
    <row r="511" spans="1:16" ht="15.75" x14ac:dyDescent="0.25">
      <c r="A511" s="51"/>
      <c r="B511" s="52"/>
      <c r="C511" s="53"/>
      <c r="D511" s="52"/>
      <c r="E511" s="54"/>
      <c r="F511" s="52"/>
      <c r="G511" s="55"/>
      <c r="H511" s="52"/>
      <c r="I511" s="53"/>
      <c r="J511" s="52"/>
    </row>
    <row r="512" spans="1:16" s="362" customFormat="1" x14ac:dyDescent="0.2">
      <c r="A512" s="680" t="s">
        <v>900</v>
      </c>
      <c r="B512" s="680" t="s">
        <v>775</v>
      </c>
      <c r="C512" s="680" t="s">
        <v>776</v>
      </c>
      <c r="D512" s="680" t="s">
        <v>777</v>
      </c>
      <c r="E512" s="680" t="s">
        <v>1219</v>
      </c>
      <c r="F512" s="681">
        <v>42429</v>
      </c>
      <c r="G512" s="682">
        <v>3090.73</v>
      </c>
      <c r="H512" s="680"/>
      <c r="I512" s="680" t="s">
        <v>667</v>
      </c>
      <c r="J512" s="362" t="s">
        <v>7391</v>
      </c>
      <c r="K512" s="681">
        <v>42433</v>
      </c>
      <c r="L512" s="680" t="s">
        <v>72</v>
      </c>
    </row>
    <row r="513" spans="1:14" s="362" customFormat="1" x14ac:dyDescent="0.2">
      <c r="A513" s="680" t="s">
        <v>282</v>
      </c>
      <c r="B513" s="680" t="s">
        <v>190</v>
      </c>
      <c r="C513" s="680" t="s">
        <v>191</v>
      </c>
      <c r="D513" s="680"/>
      <c r="E513" s="680" t="s">
        <v>773</v>
      </c>
      <c r="F513" s="681">
        <v>42328</v>
      </c>
      <c r="G513" s="682">
        <v>2261.4</v>
      </c>
      <c r="H513" s="680"/>
      <c r="I513" s="680" t="s">
        <v>1033</v>
      </c>
      <c r="J513" s="680" t="s">
        <v>7384</v>
      </c>
      <c r="K513" s="681">
        <v>42332</v>
      </c>
      <c r="L513" s="680" t="s">
        <v>72</v>
      </c>
    </row>
    <row r="514" spans="1:14" s="362" customFormat="1" x14ac:dyDescent="0.2">
      <c r="A514" s="680" t="s">
        <v>282</v>
      </c>
      <c r="B514" s="680" t="s">
        <v>183</v>
      </c>
      <c r="C514" s="680" t="s">
        <v>184</v>
      </c>
      <c r="D514" s="680" t="s">
        <v>185</v>
      </c>
      <c r="E514" s="680" t="s">
        <v>748</v>
      </c>
      <c r="F514" s="681">
        <v>42314</v>
      </c>
      <c r="G514" s="682">
        <v>-156.09</v>
      </c>
      <c r="H514" s="680"/>
      <c r="I514" s="680" t="s">
        <v>1033</v>
      </c>
      <c r="J514" s="680" t="s">
        <v>7384</v>
      </c>
      <c r="K514" s="681">
        <v>42317</v>
      </c>
      <c r="L514" s="680" t="s">
        <v>72</v>
      </c>
    </row>
    <row r="515" spans="1:14" s="362" customFormat="1" x14ac:dyDescent="0.2">
      <c r="A515" s="680" t="s">
        <v>282</v>
      </c>
      <c r="B515" s="680" t="s">
        <v>183</v>
      </c>
      <c r="C515" s="680" t="s">
        <v>184</v>
      </c>
      <c r="D515" s="680" t="s">
        <v>185</v>
      </c>
      <c r="E515" s="680" t="s">
        <v>749</v>
      </c>
      <c r="F515" s="681">
        <v>42314</v>
      </c>
      <c r="G515" s="682">
        <v>-312.18</v>
      </c>
      <c r="H515" s="680"/>
      <c r="I515" s="680" t="s">
        <v>1033</v>
      </c>
      <c r="J515" s="680" t="s">
        <v>7384</v>
      </c>
      <c r="K515" s="681">
        <v>42317</v>
      </c>
      <c r="L515" s="680" t="s">
        <v>72</v>
      </c>
    </row>
    <row r="516" spans="1:14" s="362" customFormat="1" x14ac:dyDescent="0.2">
      <c r="A516" s="680" t="s">
        <v>900</v>
      </c>
      <c r="B516" s="680" t="s">
        <v>168</v>
      </c>
      <c r="C516" s="680" t="s">
        <v>169</v>
      </c>
      <c r="D516" s="680" t="s">
        <v>170</v>
      </c>
      <c r="E516" s="680" t="s">
        <v>1205</v>
      </c>
      <c r="F516" s="681">
        <v>42439</v>
      </c>
      <c r="G516" s="682">
        <v>447.7</v>
      </c>
      <c r="H516" s="680"/>
      <c r="I516" s="680" t="s">
        <v>167</v>
      </c>
      <c r="J516" s="428" t="s">
        <v>7385</v>
      </c>
      <c r="K516" s="681">
        <v>42440</v>
      </c>
      <c r="L516" s="680" t="s">
        <v>72</v>
      </c>
    </row>
    <row r="517" spans="1:14" s="362" customFormat="1" x14ac:dyDescent="0.2">
      <c r="A517" s="680" t="s">
        <v>89</v>
      </c>
      <c r="B517" s="680" t="s">
        <v>183</v>
      </c>
      <c r="C517" s="680" t="s">
        <v>184</v>
      </c>
      <c r="D517" s="680" t="s">
        <v>185</v>
      </c>
      <c r="E517" s="680" t="s">
        <v>206</v>
      </c>
      <c r="F517" s="681">
        <v>41983</v>
      </c>
      <c r="G517" s="682">
        <f>423.5*-1</f>
        <v>-423.5</v>
      </c>
      <c r="H517" s="680"/>
      <c r="I517" s="680" t="s">
        <v>205</v>
      </c>
      <c r="J517" s="1" t="s">
        <v>7386</v>
      </c>
      <c r="K517" s="681">
        <v>41984</v>
      </c>
      <c r="L517" s="680" t="s">
        <v>72</v>
      </c>
    </row>
    <row r="518" spans="1:14" s="362" customFormat="1" x14ac:dyDescent="0.2">
      <c r="A518" s="680" t="s">
        <v>89</v>
      </c>
      <c r="B518" s="680" t="s">
        <v>183</v>
      </c>
      <c r="C518" s="680" t="s">
        <v>184</v>
      </c>
      <c r="D518" s="680" t="s">
        <v>185</v>
      </c>
      <c r="E518" s="680" t="s">
        <v>204</v>
      </c>
      <c r="F518" s="681">
        <v>41983</v>
      </c>
      <c r="G518" s="682">
        <f>71.39*-1</f>
        <v>-71.39</v>
      </c>
      <c r="H518" s="680"/>
      <c r="I518" s="680" t="s">
        <v>205</v>
      </c>
      <c r="J518" s="1" t="s">
        <v>7386</v>
      </c>
      <c r="K518" s="681">
        <v>41984</v>
      </c>
      <c r="L518" s="680" t="s">
        <v>72</v>
      </c>
    </row>
    <row r="519" spans="1:14" s="362" customFormat="1" x14ac:dyDescent="0.2">
      <c r="A519" s="680" t="s">
        <v>282</v>
      </c>
      <c r="B519" s="680" t="s">
        <v>90</v>
      </c>
      <c r="C519" s="680" t="s">
        <v>91</v>
      </c>
      <c r="D519" s="680" t="s">
        <v>92</v>
      </c>
      <c r="E519" s="680" t="s">
        <v>864</v>
      </c>
      <c r="F519" s="681">
        <v>42361</v>
      </c>
      <c r="G519" s="682">
        <v>172.88</v>
      </c>
      <c r="H519" s="680" t="s">
        <v>865</v>
      </c>
      <c r="I519" s="680" t="s">
        <v>522</v>
      </c>
      <c r="J519" s="428" t="s">
        <v>7387</v>
      </c>
      <c r="K519" s="681">
        <v>42366</v>
      </c>
      <c r="L519" s="680" t="s">
        <v>72</v>
      </c>
      <c r="M519" s="681"/>
      <c r="N519" s="680"/>
    </row>
    <row r="520" spans="1:14" s="362" customFormat="1" x14ac:dyDescent="0.2">
      <c r="A520" s="680" t="s">
        <v>282</v>
      </c>
      <c r="B520" s="680" t="s">
        <v>90</v>
      </c>
      <c r="C520" s="680" t="s">
        <v>91</v>
      </c>
      <c r="D520" s="680" t="s">
        <v>92</v>
      </c>
      <c r="E520" s="680" t="s">
        <v>866</v>
      </c>
      <c r="F520" s="681">
        <v>42361</v>
      </c>
      <c r="G520" s="682">
        <v>146.81</v>
      </c>
      <c r="H520" s="680" t="s">
        <v>867</v>
      </c>
      <c r="I520" s="680" t="s">
        <v>522</v>
      </c>
      <c r="J520" s="428" t="s">
        <v>7387</v>
      </c>
      <c r="K520" s="681">
        <v>42366</v>
      </c>
      <c r="L520" s="680" t="s">
        <v>72</v>
      </c>
      <c r="M520" s="681"/>
      <c r="N520" s="680"/>
    </row>
    <row r="521" spans="1:14" s="362" customFormat="1" x14ac:dyDescent="0.2">
      <c r="A521" s="680" t="s">
        <v>282</v>
      </c>
      <c r="B521" s="680" t="s">
        <v>90</v>
      </c>
      <c r="C521" s="680" t="s">
        <v>91</v>
      </c>
      <c r="D521" s="680" t="s">
        <v>92</v>
      </c>
      <c r="E521" s="680" t="s">
        <v>868</v>
      </c>
      <c r="F521" s="681">
        <v>42361</v>
      </c>
      <c r="G521" s="682">
        <v>26.47</v>
      </c>
      <c r="H521" s="680" t="s">
        <v>869</v>
      </c>
      <c r="I521" s="680" t="s">
        <v>522</v>
      </c>
      <c r="J521" s="428" t="s">
        <v>7387</v>
      </c>
      <c r="K521" s="681">
        <v>42366</v>
      </c>
      <c r="L521" s="680" t="s">
        <v>72</v>
      </c>
      <c r="M521" s="681"/>
      <c r="N521" s="680"/>
    </row>
    <row r="522" spans="1:14" s="362" customFormat="1" x14ac:dyDescent="0.2">
      <c r="A522" s="680" t="s">
        <v>282</v>
      </c>
      <c r="B522" s="680" t="s">
        <v>90</v>
      </c>
      <c r="C522" s="680" t="s">
        <v>91</v>
      </c>
      <c r="D522" s="680" t="s">
        <v>92</v>
      </c>
      <c r="E522" s="680" t="s">
        <v>870</v>
      </c>
      <c r="F522" s="681">
        <v>42361</v>
      </c>
      <c r="G522" s="682">
        <v>22.22</v>
      </c>
      <c r="H522" s="680" t="s">
        <v>871</v>
      </c>
      <c r="I522" s="680" t="s">
        <v>522</v>
      </c>
      <c r="J522" s="428" t="s">
        <v>7387</v>
      </c>
      <c r="K522" s="681">
        <v>42366</v>
      </c>
      <c r="L522" s="680" t="s">
        <v>72</v>
      </c>
      <c r="M522" s="681"/>
      <c r="N522" s="680"/>
    </row>
    <row r="523" spans="1:14" s="362" customFormat="1" x14ac:dyDescent="0.2">
      <c r="A523" s="680" t="s">
        <v>900</v>
      </c>
      <c r="B523" s="680" t="s">
        <v>90</v>
      </c>
      <c r="C523" s="680" t="s">
        <v>91</v>
      </c>
      <c r="D523" s="680" t="s">
        <v>92</v>
      </c>
      <c r="E523" s="680" t="s">
        <v>977</v>
      </c>
      <c r="F523" s="681">
        <v>42381</v>
      </c>
      <c r="G523" s="682">
        <v>19.75</v>
      </c>
      <c r="H523" s="680" t="s">
        <v>867</v>
      </c>
      <c r="I523" s="680" t="s">
        <v>522</v>
      </c>
      <c r="J523" s="428" t="s">
        <v>7387</v>
      </c>
      <c r="K523" s="681">
        <v>42387</v>
      </c>
      <c r="L523" s="680" t="s">
        <v>72</v>
      </c>
      <c r="M523" s="681"/>
      <c r="N523" s="680"/>
    </row>
    <row r="524" spans="1:14" s="362" customFormat="1" x14ac:dyDescent="0.2">
      <c r="A524" s="680" t="s">
        <v>688</v>
      </c>
      <c r="B524" s="680" t="s">
        <v>629</v>
      </c>
      <c r="C524" s="680" t="s">
        <v>630</v>
      </c>
      <c r="D524" s="680" t="s">
        <v>631</v>
      </c>
      <c r="E524" s="680" t="s">
        <v>743</v>
      </c>
      <c r="F524" s="681">
        <v>40931</v>
      </c>
      <c r="G524" s="682">
        <v>618</v>
      </c>
      <c r="H524" s="680"/>
      <c r="I524" s="680" t="s">
        <v>163</v>
      </c>
      <c r="J524" s="1" t="s">
        <v>7388</v>
      </c>
      <c r="K524" s="681">
        <v>42263</v>
      </c>
      <c r="L524" s="680" t="s">
        <v>72</v>
      </c>
    </row>
    <row r="525" spans="1:14" s="362" customFormat="1" x14ac:dyDescent="0.2">
      <c r="A525" s="680" t="s">
        <v>282</v>
      </c>
      <c r="B525" s="680" t="s">
        <v>337</v>
      </c>
      <c r="C525" s="680" t="s">
        <v>338</v>
      </c>
      <c r="D525" s="680" t="s">
        <v>339</v>
      </c>
      <c r="E525" s="680" t="s">
        <v>3365</v>
      </c>
      <c r="F525" s="681">
        <v>42359</v>
      </c>
      <c r="G525" s="682">
        <v>406.56</v>
      </c>
      <c r="H525" s="680"/>
      <c r="I525" s="680" t="s">
        <v>135</v>
      </c>
      <c r="J525" s="1" t="s">
        <v>7389</v>
      </c>
      <c r="K525" s="681">
        <v>42360</v>
      </c>
      <c r="L525" s="680" t="s">
        <v>4</v>
      </c>
    </row>
    <row r="526" spans="1:14" s="362" customFormat="1" x14ac:dyDescent="0.2">
      <c r="A526" s="680" t="s">
        <v>282</v>
      </c>
      <c r="B526" s="680" t="s">
        <v>94</v>
      </c>
      <c r="C526" s="680" t="s">
        <v>95</v>
      </c>
      <c r="D526" s="680" t="s">
        <v>96</v>
      </c>
      <c r="E526" s="680" t="s">
        <v>3366</v>
      </c>
      <c r="F526" s="681">
        <v>42352</v>
      </c>
      <c r="G526" s="682">
        <v>441.47</v>
      </c>
      <c r="H526" s="680"/>
      <c r="I526" s="680" t="s">
        <v>135</v>
      </c>
      <c r="J526" s="1" t="s">
        <v>7389</v>
      </c>
      <c r="K526" s="681">
        <v>42361</v>
      </c>
      <c r="L526" s="680" t="s">
        <v>4</v>
      </c>
    </row>
    <row r="527" spans="1:14" s="362" customFormat="1" x14ac:dyDescent="0.2">
      <c r="A527" s="680" t="s">
        <v>900</v>
      </c>
      <c r="B527" s="680" t="s">
        <v>94</v>
      </c>
      <c r="C527" s="680" t="s">
        <v>95</v>
      </c>
      <c r="D527" s="680" t="s">
        <v>96</v>
      </c>
      <c r="E527" s="680" t="s">
        <v>1082</v>
      </c>
      <c r="F527" s="681">
        <v>42417</v>
      </c>
      <c r="G527" s="682">
        <v>161.81</v>
      </c>
      <c r="H527" s="680"/>
      <c r="I527" s="680" t="s">
        <v>135</v>
      </c>
      <c r="J527" s="1" t="s">
        <v>7389</v>
      </c>
      <c r="K527" s="681">
        <v>42425</v>
      </c>
      <c r="L527" s="680" t="s">
        <v>4</v>
      </c>
    </row>
    <row r="528" spans="1:14" s="362" customFormat="1" x14ac:dyDescent="0.2">
      <c r="A528" s="680" t="s">
        <v>900</v>
      </c>
      <c r="B528" s="680" t="s">
        <v>1293</v>
      </c>
      <c r="C528" s="680" t="s">
        <v>1294</v>
      </c>
      <c r="D528" s="680" t="s">
        <v>1295</v>
      </c>
      <c r="E528" s="680" t="s">
        <v>1296</v>
      </c>
      <c r="F528" s="681">
        <v>42447</v>
      </c>
      <c r="G528" s="682">
        <v>1310.43</v>
      </c>
      <c r="H528" s="680" t="s">
        <v>1297</v>
      </c>
      <c r="I528" s="680" t="s">
        <v>135</v>
      </c>
      <c r="J528" s="1" t="s">
        <v>7389</v>
      </c>
      <c r="K528" s="681">
        <v>42452</v>
      </c>
      <c r="L528" s="680">
        <v>0</v>
      </c>
    </row>
    <row r="529" spans="1:16" s="362" customFormat="1" x14ac:dyDescent="0.2">
      <c r="A529" s="680" t="s">
        <v>282</v>
      </c>
      <c r="B529" s="680" t="s">
        <v>292</v>
      </c>
      <c r="C529" s="680" t="s">
        <v>293</v>
      </c>
      <c r="D529" s="680" t="s">
        <v>294</v>
      </c>
      <c r="E529" s="680" t="s">
        <v>1321</v>
      </c>
      <c r="F529" s="681">
        <v>42163</v>
      </c>
      <c r="G529" s="682">
        <v>387.67</v>
      </c>
      <c r="H529" s="680" t="s">
        <v>1322</v>
      </c>
      <c r="I529" s="680" t="s">
        <v>135</v>
      </c>
      <c r="J529" s="1" t="s">
        <v>7389</v>
      </c>
      <c r="K529" s="681">
        <v>42430</v>
      </c>
      <c r="L529" s="680" t="s">
        <v>72</v>
      </c>
    </row>
    <row r="530" spans="1:16" s="362" customFormat="1" x14ac:dyDescent="0.2">
      <c r="A530" s="680" t="s">
        <v>89</v>
      </c>
      <c r="B530" s="680" t="s">
        <v>292</v>
      </c>
      <c r="C530" s="680" t="s">
        <v>293</v>
      </c>
      <c r="D530" s="680" t="s">
        <v>294</v>
      </c>
      <c r="E530" s="680" t="s">
        <v>1323</v>
      </c>
      <c r="F530" s="681">
        <v>41949</v>
      </c>
      <c r="G530" s="682">
        <v>91.92</v>
      </c>
      <c r="H530" s="680"/>
      <c r="I530" s="680" t="s">
        <v>135</v>
      </c>
      <c r="J530" s="1" t="s">
        <v>7389</v>
      </c>
      <c r="K530" s="681">
        <v>42430</v>
      </c>
      <c r="L530" s="680" t="s">
        <v>72</v>
      </c>
    </row>
    <row r="531" spans="1:16" s="362" customFormat="1" x14ac:dyDescent="0.2">
      <c r="A531" s="680" t="s">
        <v>900</v>
      </c>
      <c r="B531" s="680" t="s">
        <v>94</v>
      </c>
      <c r="C531" s="680" t="s">
        <v>95</v>
      </c>
      <c r="D531" s="680" t="s">
        <v>96</v>
      </c>
      <c r="E531" s="680" t="s">
        <v>1232</v>
      </c>
      <c r="F531" s="681">
        <v>42437</v>
      </c>
      <c r="G531" s="682">
        <v>434.27</v>
      </c>
      <c r="H531" s="680"/>
      <c r="I531" s="680" t="s">
        <v>135</v>
      </c>
      <c r="J531" s="1" t="s">
        <v>7389</v>
      </c>
      <c r="K531" s="681">
        <v>42458</v>
      </c>
      <c r="L531" s="680" t="s">
        <v>4</v>
      </c>
    </row>
    <row r="532" spans="1:16" s="362" customFormat="1" x14ac:dyDescent="0.2">
      <c r="A532" s="680" t="s">
        <v>900</v>
      </c>
      <c r="B532" s="680" t="s">
        <v>94</v>
      </c>
      <c r="C532" s="680" t="s">
        <v>95</v>
      </c>
      <c r="D532" s="680" t="s">
        <v>96</v>
      </c>
      <c r="E532" s="680" t="s">
        <v>1233</v>
      </c>
      <c r="F532" s="681">
        <v>42422</v>
      </c>
      <c r="G532" s="682">
        <v>158.51</v>
      </c>
      <c r="H532" s="680"/>
      <c r="I532" s="680" t="s">
        <v>135</v>
      </c>
      <c r="J532" s="1" t="s">
        <v>7389</v>
      </c>
      <c r="K532" s="681">
        <v>42458</v>
      </c>
      <c r="L532" s="680" t="s">
        <v>4</v>
      </c>
    </row>
    <row r="533" spans="1:16" s="362" customFormat="1" x14ac:dyDescent="0.2">
      <c r="A533" s="680" t="s">
        <v>900</v>
      </c>
      <c r="B533" s="680" t="s">
        <v>139</v>
      </c>
      <c r="C533" s="680" t="s">
        <v>140</v>
      </c>
      <c r="D533" s="680" t="s">
        <v>141</v>
      </c>
      <c r="E533" s="680" t="s">
        <v>1277</v>
      </c>
      <c r="F533" s="681">
        <v>42432</v>
      </c>
      <c r="G533" s="682">
        <v>138.62</v>
      </c>
      <c r="H533" s="680"/>
      <c r="I533" s="680" t="s">
        <v>135</v>
      </c>
      <c r="J533" s="1" t="s">
        <v>7389</v>
      </c>
      <c r="K533" s="681">
        <v>42433</v>
      </c>
      <c r="L533" s="680" t="s">
        <v>4</v>
      </c>
    </row>
    <row r="534" spans="1:16" s="362" customFormat="1" x14ac:dyDescent="0.2">
      <c r="A534" s="680" t="s">
        <v>900</v>
      </c>
      <c r="B534" s="680" t="s">
        <v>171</v>
      </c>
      <c r="C534" s="680" t="s">
        <v>656</v>
      </c>
      <c r="D534" s="680" t="s">
        <v>172</v>
      </c>
      <c r="E534" s="680" t="s">
        <v>1278</v>
      </c>
      <c r="F534" s="681">
        <v>42445</v>
      </c>
      <c r="G534" s="682">
        <v>594.04999999999995</v>
      </c>
      <c r="H534" s="680" t="s">
        <v>1111</v>
      </c>
      <c r="I534" s="680" t="s">
        <v>135</v>
      </c>
      <c r="J534" s="1" t="s">
        <v>7389</v>
      </c>
      <c r="K534" s="681">
        <v>42445</v>
      </c>
      <c r="L534" s="680" t="s">
        <v>4</v>
      </c>
    </row>
    <row r="535" spans="1:16" s="362" customFormat="1" x14ac:dyDescent="0.2">
      <c r="A535" s="680" t="s">
        <v>900</v>
      </c>
      <c r="B535" s="680" t="s">
        <v>292</v>
      </c>
      <c r="C535" s="680" t="s">
        <v>293</v>
      </c>
      <c r="D535" s="680" t="s">
        <v>294</v>
      </c>
      <c r="E535" s="680" t="s">
        <v>1302</v>
      </c>
      <c r="F535" s="681">
        <v>42431</v>
      </c>
      <c r="G535" s="682">
        <v>86.62</v>
      </c>
      <c r="H535" s="680" t="s">
        <v>1303</v>
      </c>
      <c r="I535" s="680" t="s">
        <v>135</v>
      </c>
      <c r="J535" s="1" t="s">
        <v>7389</v>
      </c>
      <c r="K535" s="681">
        <v>42436</v>
      </c>
      <c r="L535" s="680" t="s">
        <v>4</v>
      </c>
    </row>
    <row r="536" spans="1:16" s="362" customFormat="1" x14ac:dyDescent="0.2">
      <c r="A536" s="680" t="s">
        <v>282</v>
      </c>
      <c r="B536" s="680" t="s">
        <v>596</v>
      </c>
      <c r="C536" s="680" t="s">
        <v>597</v>
      </c>
      <c r="D536" s="680"/>
      <c r="E536" s="680" t="s">
        <v>747</v>
      </c>
      <c r="F536" s="681">
        <v>42311</v>
      </c>
      <c r="G536" s="675">
        <f>452*-1</f>
        <v>-452</v>
      </c>
      <c r="H536" s="680"/>
      <c r="I536" s="680" t="s">
        <v>2102</v>
      </c>
      <c r="J536" s="428" t="s">
        <v>7390</v>
      </c>
      <c r="K536" s="681">
        <v>42313</v>
      </c>
      <c r="L536" s="680" t="s">
        <v>4</v>
      </c>
    </row>
    <row r="537" spans="1:16" s="362" customFormat="1" x14ac:dyDescent="0.2">
      <c r="A537" s="680" t="s">
        <v>282</v>
      </c>
      <c r="B537" s="680" t="s">
        <v>190</v>
      </c>
      <c r="C537" s="680" t="s">
        <v>191</v>
      </c>
      <c r="D537" s="680"/>
      <c r="E537" s="680" t="s">
        <v>850</v>
      </c>
      <c r="F537" s="681">
        <v>42339</v>
      </c>
      <c r="G537" s="682">
        <v>1459.78</v>
      </c>
      <c r="H537" s="680"/>
      <c r="I537" s="680" t="s">
        <v>2102</v>
      </c>
      <c r="J537" s="428" t="s">
        <v>7390</v>
      </c>
      <c r="K537" s="681">
        <v>42349</v>
      </c>
      <c r="L537" s="680" t="s">
        <v>4</v>
      </c>
    </row>
    <row r="538" spans="1:16" s="362" customFormat="1" x14ac:dyDescent="0.2">
      <c r="A538" s="680" t="s">
        <v>900</v>
      </c>
      <c r="B538" s="680" t="s">
        <v>212</v>
      </c>
      <c r="C538" s="680" t="s">
        <v>213</v>
      </c>
      <c r="D538" s="680" t="s">
        <v>214</v>
      </c>
      <c r="E538" s="680" t="s">
        <v>1080</v>
      </c>
      <c r="F538" s="681">
        <v>42426</v>
      </c>
      <c r="G538" s="682">
        <v>22.43</v>
      </c>
      <c r="H538" s="680"/>
      <c r="I538" s="680" t="s">
        <v>2102</v>
      </c>
      <c r="J538" s="428" t="s">
        <v>7390</v>
      </c>
      <c r="K538" s="681">
        <v>42426</v>
      </c>
      <c r="L538" s="680" t="s">
        <v>72</v>
      </c>
      <c r="M538" s="681"/>
      <c r="N538" s="680"/>
    </row>
    <row r="539" spans="1:16" s="362" customFormat="1" x14ac:dyDescent="0.2">
      <c r="A539" s="680" t="s">
        <v>900</v>
      </c>
      <c r="B539" s="680" t="s">
        <v>373</v>
      </c>
      <c r="C539" s="680" t="s">
        <v>374</v>
      </c>
      <c r="D539" s="680" t="s">
        <v>375</v>
      </c>
      <c r="E539" s="680" t="s">
        <v>1211</v>
      </c>
      <c r="F539" s="681">
        <v>42450</v>
      </c>
      <c r="G539" s="682">
        <v>318.58</v>
      </c>
      <c r="H539" s="680"/>
      <c r="I539" s="680" t="s">
        <v>2102</v>
      </c>
      <c r="J539" s="428" t="s">
        <v>7390</v>
      </c>
      <c r="K539" s="681">
        <v>42451</v>
      </c>
      <c r="L539" s="680" t="s">
        <v>72</v>
      </c>
    </row>
    <row r="540" spans="1:16" ht="15.75" x14ac:dyDescent="0.25">
      <c r="A540" s="51"/>
      <c r="B540" s="57"/>
      <c r="C540" s="56"/>
      <c r="D540" s="57"/>
      <c r="E540" s="58"/>
      <c r="F540" s="59"/>
      <c r="H540" s="513"/>
      <c r="I540" s="53"/>
      <c r="J540" s="59"/>
      <c r="K540" s="57"/>
      <c r="L540" s="57"/>
    </row>
    <row r="541" spans="1:16" ht="15.75" x14ac:dyDescent="0.25">
      <c r="A541" s="51" t="s">
        <v>686</v>
      </c>
      <c r="B541" s="52"/>
      <c r="C541" s="53"/>
      <c r="D541" s="52"/>
      <c r="E541" s="54"/>
      <c r="F541" s="52"/>
      <c r="G541" s="60"/>
      <c r="H541" s="52"/>
      <c r="I541" s="53"/>
      <c r="J541" s="52"/>
    </row>
    <row r="542" spans="1:16" ht="15.75" x14ac:dyDescent="0.25">
      <c r="A542" s="51"/>
      <c r="B542" s="52"/>
      <c r="C542" s="53"/>
      <c r="D542" s="52"/>
      <c r="E542" s="54"/>
      <c r="F542" s="52"/>
      <c r="G542" s="60"/>
      <c r="H542" s="52"/>
      <c r="I542" s="53"/>
      <c r="J542" s="52"/>
    </row>
    <row r="543" spans="1:16" s="230" customFormat="1" x14ac:dyDescent="0.2">
      <c r="A543" s="680" t="s">
        <v>282</v>
      </c>
      <c r="B543" s="680" t="s">
        <v>345</v>
      </c>
      <c r="C543" s="680" t="s">
        <v>346</v>
      </c>
      <c r="D543" s="680" t="s">
        <v>347</v>
      </c>
      <c r="E543" s="680" t="s">
        <v>659</v>
      </c>
      <c r="F543" s="681">
        <v>42299</v>
      </c>
      <c r="G543" s="682">
        <v>1594.3</v>
      </c>
      <c r="H543" s="680"/>
      <c r="I543" s="680" t="s">
        <v>289</v>
      </c>
      <c r="J543" s="362" t="s">
        <v>7392</v>
      </c>
      <c r="K543" s="681">
        <v>42303</v>
      </c>
      <c r="L543" s="680" t="s">
        <v>72</v>
      </c>
      <c r="M543" s="362"/>
      <c r="N543" s="362"/>
      <c r="O543" s="362"/>
      <c r="P543" s="362"/>
    </row>
    <row r="544" spans="1:16" s="362" customFormat="1" x14ac:dyDescent="0.2">
      <c r="A544" s="680" t="s">
        <v>282</v>
      </c>
      <c r="B544" s="680" t="s">
        <v>101</v>
      </c>
      <c r="C544" s="680" t="s">
        <v>102</v>
      </c>
      <c r="D544" s="680" t="s">
        <v>103</v>
      </c>
      <c r="E544" s="680" t="s">
        <v>761</v>
      </c>
      <c r="F544" s="681">
        <v>42277</v>
      </c>
      <c r="G544" s="682">
        <v>166.4</v>
      </c>
      <c r="H544" s="680"/>
      <c r="I544" s="680" t="s">
        <v>289</v>
      </c>
      <c r="J544" s="362" t="s">
        <v>7392</v>
      </c>
      <c r="K544" s="681">
        <v>42311</v>
      </c>
      <c r="L544" s="680" t="s">
        <v>72</v>
      </c>
    </row>
    <row r="545" spans="1:14" s="362" customFormat="1" x14ac:dyDescent="0.2">
      <c r="A545" s="680" t="s">
        <v>282</v>
      </c>
      <c r="B545" s="680" t="s">
        <v>279</v>
      </c>
      <c r="C545" s="680" t="s">
        <v>280</v>
      </c>
      <c r="D545" s="680" t="s">
        <v>281</v>
      </c>
      <c r="E545" s="680" t="s">
        <v>784</v>
      </c>
      <c r="F545" s="681">
        <v>42327</v>
      </c>
      <c r="G545" s="682">
        <v>206.06</v>
      </c>
      <c r="H545" s="680" t="s">
        <v>785</v>
      </c>
      <c r="I545" s="680" t="s">
        <v>289</v>
      </c>
      <c r="J545" s="362" t="s">
        <v>7392</v>
      </c>
      <c r="K545" s="681">
        <v>42328</v>
      </c>
      <c r="L545" s="680" t="s">
        <v>72</v>
      </c>
    </row>
    <row r="546" spans="1:14" s="362" customFormat="1" x14ac:dyDescent="0.2">
      <c r="A546" s="680" t="s">
        <v>900</v>
      </c>
      <c r="B546" s="680" t="s">
        <v>407</v>
      </c>
      <c r="C546" s="680" t="s">
        <v>408</v>
      </c>
      <c r="D546" s="680" t="s">
        <v>409</v>
      </c>
      <c r="E546" s="680" t="s">
        <v>951</v>
      </c>
      <c r="F546" s="681">
        <v>42371</v>
      </c>
      <c r="G546" s="682">
        <v>2643.32</v>
      </c>
      <c r="H546" s="680" t="s">
        <v>952</v>
      </c>
      <c r="I546" s="680" t="s">
        <v>289</v>
      </c>
      <c r="J546" s="362" t="s">
        <v>7392</v>
      </c>
      <c r="K546" s="681">
        <v>42388</v>
      </c>
      <c r="L546" s="680" t="s">
        <v>72</v>
      </c>
      <c r="M546" s="681"/>
      <c r="N546" s="680"/>
    </row>
    <row r="547" spans="1:14" s="362" customFormat="1" x14ac:dyDescent="0.2">
      <c r="A547" s="680" t="s">
        <v>900</v>
      </c>
      <c r="B547" s="680" t="s">
        <v>763</v>
      </c>
      <c r="C547" s="680" t="s">
        <v>764</v>
      </c>
      <c r="D547" s="680" t="s">
        <v>765</v>
      </c>
      <c r="E547" s="680" t="s">
        <v>1108</v>
      </c>
      <c r="F547" s="681">
        <v>42443</v>
      </c>
      <c r="G547" s="682">
        <v>108.9</v>
      </c>
      <c r="H547" s="680" t="s">
        <v>1202</v>
      </c>
      <c r="I547" s="680" t="s">
        <v>289</v>
      </c>
      <c r="J547" s="362" t="s">
        <v>7392</v>
      </c>
      <c r="K547" s="681">
        <v>42444</v>
      </c>
      <c r="L547" s="680" t="s">
        <v>72</v>
      </c>
    </row>
    <row r="548" spans="1:14" s="362" customFormat="1" x14ac:dyDescent="0.2">
      <c r="A548" s="680" t="s">
        <v>900</v>
      </c>
      <c r="B548" s="680" t="s">
        <v>763</v>
      </c>
      <c r="C548" s="680" t="s">
        <v>764</v>
      </c>
      <c r="D548" s="680" t="s">
        <v>765</v>
      </c>
      <c r="E548" s="680" t="s">
        <v>1203</v>
      </c>
      <c r="F548" s="681">
        <v>42443</v>
      </c>
      <c r="G548" s="682">
        <v>166.31</v>
      </c>
      <c r="H548" s="680" t="s">
        <v>1204</v>
      </c>
      <c r="I548" s="680" t="s">
        <v>289</v>
      </c>
      <c r="J548" s="362" t="s">
        <v>7392</v>
      </c>
      <c r="K548" s="681">
        <v>42444</v>
      </c>
      <c r="L548" s="680" t="s">
        <v>72</v>
      </c>
    </row>
    <row r="549" spans="1:14" s="362" customFormat="1" x14ac:dyDescent="0.2">
      <c r="A549" s="680" t="s">
        <v>282</v>
      </c>
      <c r="B549" s="680" t="s">
        <v>262</v>
      </c>
      <c r="C549" s="680" t="s">
        <v>263</v>
      </c>
      <c r="D549" s="680" t="s">
        <v>264</v>
      </c>
      <c r="E549" s="680" t="s">
        <v>675</v>
      </c>
      <c r="F549" s="681">
        <v>42292</v>
      </c>
      <c r="G549" s="682">
        <v>150</v>
      </c>
      <c r="H549" s="680"/>
      <c r="I549" s="680" t="s">
        <v>446</v>
      </c>
      <c r="J549" s="362" t="s">
        <v>7393</v>
      </c>
      <c r="K549" s="681">
        <v>42292</v>
      </c>
      <c r="L549" s="680" t="s">
        <v>72</v>
      </c>
    </row>
    <row r="550" spans="1:14" s="362" customFormat="1" x14ac:dyDescent="0.2">
      <c r="A550" s="702" t="s">
        <v>282</v>
      </c>
      <c r="B550" s="702" t="s">
        <v>528</v>
      </c>
      <c r="C550" s="702" t="s">
        <v>529</v>
      </c>
      <c r="D550" s="702" t="s">
        <v>530</v>
      </c>
      <c r="E550" s="702" t="s">
        <v>606</v>
      </c>
      <c r="F550" s="703">
        <v>42163</v>
      </c>
      <c r="G550" s="511">
        <v>1633.5</v>
      </c>
      <c r="H550" s="702"/>
      <c r="I550" s="702" t="s">
        <v>306</v>
      </c>
      <c r="J550" s="428" t="s">
        <v>7394</v>
      </c>
      <c r="K550" s="703">
        <v>42193</v>
      </c>
      <c r="L550" s="702" t="s">
        <v>72</v>
      </c>
    </row>
    <row r="551" spans="1:14" s="362" customFormat="1" x14ac:dyDescent="0.2">
      <c r="A551" s="702" t="s">
        <v>282</v>
      </c>
      <c r="B551" s="702" t="s">
        <v>528</v>
      </c>
      <c r="C551" s="702" t="s">
        <v>529</v>
      </c>
      <c r="D551" s="702" t="s">
        <v>530</v>
      </c>
      <c r="E551" s="702" t="s">
        <v>607</v>
      </c>
      <c r="F551" s="703">
        <v>42163</v>
      </c>
      <c r="G551" s="511">
        <v>1633.5</v>
      </c>
      <c r="H551" s="702"/>
      <c r="I551" s="702" t="s">
        <v>306</v>
      </c>
      <c r="J551" s="428" t="s">
        <v>7394</v>
      </c>
      <c r="K551" s="703">
        <v>42193</v>
      </c>
      <c r="L551" s="702" t="s">
        <v>72</v>
      </c>
    </row>
    <row r="552" spans="1:14" s="362" customFormat="1" x14ac:dyDescent="0.2">
      <c r="A552" s="680" t="s">
        <v>282</v>
      </c>
      <c r="B552" s="680" t="s">
        <v>528</v>
      </c>
      <c r="C552" s="680" t="s">
        <v>529</v>
      </c>
      <c r="D552" s="680" t="s">
        <v>530</v>
      </c>
      <c r="E552" s="680" t="s">
        <v>841</v>
      </c>
      <c r="F552" s="681">
        <v>42338</v>
      </c>
      <c r="G552" s="682">
        <v>500</v>
      </c>
      <c r="H552" s="680"/>
      <c r="I552" s="680" t="s">
        <v>306</v>
      </c>
      <c r="J552" s="428" t="s">
        <v>7394</v>
      </c>
      <c r="K552" s="681">
        <v>42345</v>
      </c>
      <c r="L552" s="680" t="s">
        <v>72</v>
      </c>
      <c r="M552" s="681"/>
      <c r="N552" s="680"/>
    </row>
    <row r="553" spans="1:14" s="362" customFormat="1" x14ac:dyDescent="0.2">
      <c r="A553" s="680" t="s">
        <v>282</v>
      </c>
      <c r="B553" s="680" t="s">
        <v>528</v>
      </c>
      <c r="C553" s="680" t="s">
        <v>529</v>
      </c>
      <c r="D553" s="680" t="s">
        <v>530</v>
      </c>
      <c r="E553" s="680" t="s">
        <v>842</v>
      </c>
      <c r="F553" s="681">
        <v>42338</v>
      </c>
      <c r="G553" s="682">
        <v>400</v>
      </c>
      <c r="H553" s="680"/>
      <c r="I553" s="680" t="s">
        <v>306</v>
      </c>
      <c r="J553" s="428" t="s">
        <v>7394</v>
      </c>
      <c r="K553" s="681">
        <v>42345</v>
      </c>
      <c r="L553" s="680" t="s">
        <v>72</v>
      </c>
      <c r="M553" s="681"/>
      <c r="N553" s="680"/>
    </row>
    <row r="554" spans="1:14" s="362" customFormat="1" x14ac:dyDescent="0.2">
      <c r="A554" s="680" t="s">
        <v>282</v>
      </c>
      <c r="B554" s="680" t="s">
        <v>528</v>
      </c>
      <c r="C554" s="680" t="s">
        <v>529</v>
      </c>
      <c r="D554" s="680" t="s">
        <v>530</v>
      </c>
      <c r="E554" s="680" t="s">
        <v>843</v>
      </c>
      <c r="F554" s="681">
        <v>42338</v>
      </c>
      <c r="G554" s="682">
        <v>400</v>
      </c>
      <c r="H554" s="680"/>
      <c r="I554" s="680" t="s">
        <v>306</v>
      </c>
      <c r="J554" s="428" t="s">
        <v>7394</v>
      </c>
      <c r="K554" s="681">
        <v>42345</v>
      </c>
      <c r="L554" s="680" t="s">
        <v>72</v>
      </c>
      <c r="M554" s="681"/>
      <c r="N554" s="680"/>
    </row>
    <row r="555" spans="1:14" s="362" customFormat="1" x14ac:dyDescent="0.2">
      <c r="A555" s="680" t="s">
        <v>282</v>
      </c>
      <c r="B555" s="680" t="s">
        <v>528</v>
      </c>
      <c r="C555" s="680" t="s">
        <v>529</v>
      </c>
      <c r="D555" s="680" t="s">
        <v>530</v>
      </c>
      <c r="E555" s="680" t="s">
        <v>1340</v>
      </c>
      <c r="F555" s="681">
        <v>42361</v>
      </c>
      <c r="G555" s="682">
        <v>500</v>
      </c>
      <c r="H555" s="680" t="s">
        <v>1341</v>
      </c>
      <c r="I555" s="680" t="s">
        <v>306</v>
      </c>
      <c r="J555" s="428" t="s">
        <v>7394</v>
      </c>
      <c r="K555" s="681">
        <v>42366</v>
      </c>
      <c r="L555" s="680" t="s">
        <v>4</v>
      </c>
    </row>
    <row r="556" spans="1:14" s="362" customFormat="1" x14ac:dyDescent="0.2">
      <c r="A556" s="680" t="s">
        <v>900</v>
      </c>
      <c r="B556" s="680" t="s">
        <v>528</v>
      </c>
      <c r="C556" s="680" t="s">
        <v>529</v>
      </c>
      <c r="D556" s="680" t="s">
        <v>530</v>
      </c>
      <c r="E556" s="680" t="s">
        <v>1069</v>
      </c>
      <c r="F556" s="681">
        <v>42397</v>
      </c>
      <c r="G556" s="682">
        <v>1089</v>
      </c>
      <c r="H556" s="680"/>
      <c r="I556" s="680" t="s">
        <v>306</v>
      </c>
      <c r="J556" s="428" t="s">
        <v>7394</v>
      </c>
      <c r="K556" s="681">
        <v>42418</v>
      </c>
      <c r="L556" s="680" t="s">
        <v>72</v>
      </c>
      <c r="M556" s="681"/>
      <c r="N556" s="680"/>
    </row>
    <row r="557" spans="1:14" s="362" customFormat="1" x14ac:dyDescent="0.2">
      <c r="A557" s="680" t="s">
        <v>900</v>
      </c>
      <c r="B557" s="680" t="s">
        <v>528</v>
      </c>
      <c r="C557" s="680" t="s">
        <v>529</v>
      </c>
      <c r="D557" s="680" t="s">
        <v>530</v>
      </c>
      <c r="E557" s="680" t="s">
        <v>1070</v>
      </c>
      <c r="F557" s="681">
        <v>42397</v>
      </c>
      <c r="G557" s="682">
        <v>1089</v>
      </c>
      <c r="H557" s="680"/>
      <c r="I557" s="680" t="s">
        <v>306</v>
      </c>
      <c r="J557" s="428" t="s">
        <v>7394</v>
      </c>
      <c r="K557" s="681">
        <v>42418</v>
      </c>
      <c r="L557" s="680" t="s">
        <v>72</v>
      </c>
      <c r="M557" s="681"/>
      <c r="N557" s="680"/>
    </row>
    <row r="558" spans="1:14" s="362" customFormat="1" x14ac:dyDescent="0.2">
      <c r="A558" s="680" t="s">
        <v>900</v>
      </c>
      <c r="B558" s="680" t="s">
        <v>1071</v>
      </c>
      <c r="C558" s="680" t="s">
        <v>1072</v>
      </c>
      <c r="D558" s="680" t="s">
        <v>1073</v>
      </c>
      <c r="E558" s="680" t="s">
        <v>1074</v>
      </c>
      <c r="F558" s="681">
        <v>42426</v>
      </c>
      <c r="G558" s="682">
        <v>5000</v>
      </c>
      <c r="H558" s="680"/>
      <c r="I558" s="680" t="s">
        <v>306</v>
      </c>
      <c r="J558" s="428" t="s">
        <v>7394</v>
      </c>
      <c r="K558" s="681">
        <v>42426</v>
      </c>
      <c r="L558" s="680" t="s">
        <v>72</v>
      </c>
      <c r="M558" s="681"/>
      <c r="N558" s="680"/>
    </row>
    <row r="559" spans="1:14" s="362" customFormat="1" x14ac:dyDescent="0.2">
      <c r="A559" s="680" t="s">
        <v>900</v>
      </c>
      <c r="B559" s="680" t="s">
        <v>1071</v>
      </c>
      <c r="C559" s="680" t="s">
        <v>1072</v>
      </c>
      <c r="D559" s="680" t="s">
        <v>1073</v>
      </c>
      <c r="E559" s="680" t="s">
        <v>1075</v>
      </c>
      <c r="F559" s="681">
        <v>42399</v>
      </c>
      <c r="G559" s="682">
        <v>500</v>
      </c>
      <c r="H559" s="680"/>
      <c r="I559" s="680" t="s">
        <v>306</v>
      </c>
      <c r="J559" s="428" t="s">
        <v>7394</v>
      </c>
      <c r="K559" s="681">
        <v>42418</v>
      </c>
      <c r="L559" s="680" t="s">
        <v>72</v>
      </c>
      <c r="M559" s="681"/>
      <c r="N559" s="680"/>
    </row>
    <row r="560" spans="1:14" s="362" customFormat="1" x14ac:dyDescent="0.2">
      <c r="A560" s="680" t="s">
        <v>900</v>
      </c>
      <c r="B560" s="680" t="s">
        <v>1071</v>
      </c>
      <c r="C560" s="680" t="s">
        <v>1072</v>
      </c>
      <c r="D560" s="680" t="s">
        <v>1073</v>
      </c>
      <c r="E560" s="680" t="s">
        <v>1076</v>
      </c>
      <c r="F560" s="681">
        <v>42399</v>
      </c>
      <c r="G560" s="682">
        <v>1000</v>
      </c>
      <c r="H560" s="680"/>
      <c r="I560" s="680" t="s">
        <v>306</v>
      </c>
      <c r="J560" s="428" t="s">
        <v>7394</v>
      </c>
      <c r="K560" s="681">
        <v>42418</v>
      </c>
      <c r="L560" s="680" t="s">
        <v>72</v>
      </c>
      <c r="M560" s="681"/>
      <c r="N560" s="680"/>
    </row>
    <row r="561" spans="1:14" s="362" customFormat="1" x14ac:dyDescent="0.2">
      <c r="A561" s="680" t="s">
        <v>900</v>
      </c>
      <c r="B561" s="680" t="s">
        <v>1071</v>
      </c>
      <c r="C561" s="680" t="s">
        <v>1072</v>
      </c>
      <c r="D561" s="680" t="s">
        <v>1073</v>
      </c>
      <c r="E561" s="680" t="s">
        <v>1077</v>
      </c>
      <c r="F561" s="681">
        <v>42391</v>
      </c>
      <c r="G561" s="682">
        <v>800</v>
      </c>
      <c r="H561" s="680"/>
      <c r="I561" s="680" t="s">
        <v>306</v>
      </c>
      <c r="J561" s="428" t="s">
        <v>7394</v>
      </c>
      <c r="K561" s="681">
        <v>42418</v>
      </c>
      <c r="L561" s="680" t="s">
        <v>72</v>
      </c>
      <c r="M561" s="681"/>
      <c r="N561" s="680"/>
    </row>
    <row r="562" spans="1:14" s="362" customFormat="1" x14ac:dyDescent="0.2">
      <c r="A562" s="680" t="s">
        <v>900</v>
      </c>
      <c r="B562" s="680" t="s">
        <v>1071</v>
      </c>
      <c r="C562" s="680" t="s">
        <v>1072</v>
      </c>
      <c r="D562" s="680" t="s">
        <v>1073</v>
      </c>
      <c r="E562" s="680" t="s">
        <v>1078</v>
      </c>
      <c r="F562" s="681">
        <v>42399</v>
      </c>
      <c r="G562" s="682">
        <v>2000</v>
      </c>
      <c r="H562" s="680"/>
      <c r="I562" s="680" t="s">
        <v>306</v>
      </c>
      <c r="J562" s="428" t="s">
        <v>7394</v>
      </c>
      <c r="K562" s="681">
        <v>42418</v>
      </c>
      <c r="L562" s="680" t="s">
        <v>72</v>
      </c>
      <c r="M562" s="681"/>
      <c r="N562" s="680"/>
    </row>
    <row r="563" spans="1:14" s="362" customFormat="1" x14ac:dyDescent="0.2">
      <c r="A563" s="680" t="s">
        <v>900</v>
      </c>
      <c r="B563" s="680" t="s">
        <v>1071</v>
      </c>
      <c r="C563" s="680" t="s">
        <v>1072</v>
      </c>
      <c r="D563" s="680" t="s">
        <v>1073</v>
      </c>
      <c r="E563" s="680" t="s">
        <v>1214</v>
      </c>
      <c r="F563" s="681">
        <v>42429</v>
      </c>
      <c r="G563" s="682">
        <v>1400</v>
      </c>
      <c r="H563" s="680"/>
      <c r="I563" s="680" t="s">
        <v>306</v>
      </c>
      <c r="J563" s="428" t="s">
        <v>7394</v>
      </c>
      <c r="K563" s="681">
        <v>42432</v>
      </c>
      <c r="L563" s="680" t="s">
        <v>72</v>
      </c>
    </row>
    <row r="564" spans="1:14" s="362" customFormat="1" x14ac:dyDescent="0.2">
      <c r="A564" s="680" t="s">
        <v>900</v>
      </c>
      <c r="B564" s="680" t="s">
        <v>1071</v>
      </c>
      <c r="C564" s="680" t="s">
        <v>1072</v>
      </c>
      <c r="D564" s="680" t="s">
        <v>1073</v>
      </c>
      <c r="E564" s="680" t="s">
        <v>1215</v>
      </c>
      <c r="F564" s="681">
        <v>42429</v>
      </c>
      <c r="G564" s="682">
        <v>1600</v>
      </c>
      <c r="H564" s="680"/>
      <c r="I564" s="680" t="s">
        <v>306</v>
      </c>
      <c r="J564" s="428" t="s">
        <v>7394</v>
      </c>
      <c r="K564" s="681">
        <v>42432</v>
      </c>
      <c r="L564" s="680" t="s">
        <v>72</v>
      </c>
    </row>
    <row r="565" spans="1:14" s="362" customFormat="1" x14ac:dyDescent="0.2">
      <c r="A565" s="680" t="s">
        <v>900</v>
      </c>
      <c r="B565" s="680" t="s">
        <v>1071</v>
      </c>
      <c r="C565" s="680" t="s">
        <v>1072</v>
      </c>
      <c r="D565" s="680" t="s">
        <v>1073</v>
      </c>
      <c r="E565" s="680" t="s">
        <v>1216</v>
      </c>
      <c r="F565" s="681">
        <v>42429</v>
      </c>
      <c r="G565" s="682">
        <v>500</v>
      </c>
      <c r="H565" s="680"/>
      <c r="I565" s="680" t="s">
        <v>306</v>
      </c>
      <c r="J565" s="428" t="s">
        <v>7394</v>
      </c>
      <c r="K565" s="681">
        <v>42432</v>
      </c>
      <c r="L565" s="680" t="s">
        <v>72</v>
      </c>
    </row>
    <row r="566" spans="1:14" s="362" customFormat="1" x14ac:dyDescent="0.2">
      <c r="A566" s="680" t="s">
        <v>900</v>
      </c>
      <c r="B566" s="680" t="s">
        <v>279</v>
      </c>
      <c r="C566" s="680" t="s">
        <v>280</v>
      </c>
      <c r="D566" s="680" t="s">
        <v>281</v>
      </c>
      <c r="E566" s="680" t="s">
        <v>953</v>
      </c>
      <c r="F566" s="681">
        <v>42394</v>
      </c>
      <c r="G566" s="682">
        <v>3.24</v>
      </c>
      <c r="H566" s="680" t="s">
        <v>954</v>
      </c>
      <c r="I566" s="680" t="s">
        <v>1706</v>
      </c>
      <c r="J566" s="428" t="s">
        <v>7395</v>
      </c>
      <c r="K566" s="681">
        <v>42394</v>
      </c>
      <c r="L566" s="680" t="s">
        <v>4</v>
      </c>
    </row>
    <row r="567" spans="1:14" s="362" customFormat="1" x14ac:dyDescent="0.2">
      <c r="A567" s="680" t="s">
        <v>282</v>
      </c>
      <c r="B567" s="680" t="s">
        <v>352</v>
      </c>
      <c r="C567" s="680" t="s">
        <v>353</v>
      </c>
      <c r="D567" s="680" t="s">
        <v>354</v>
      </c>
      <c r="E567" s="680" t="s">
        <v>858</v>
      </c>
      <c r="F567" s="681">
        <v>42355</v>
      </c>
      <c r="G567" s="682">
        <v>296.83</v>
      </c>
      <c r="H567" s="680"/>
      <c r="I567" s="680" t="s">
        <v>305</v>
      </c>
      <c r="J567" s="428" t="s">
        <v>7396</v>
      </c>
      <c r="K567" s="681">
        <v>42355</v>
      </c>
      <c r="L567" s="680" t="s">
        <v>4</v>
      </c>
    </row>
    <row r="568" spans="1:14" s="362" customFormat="1" x14ac:dyDescent="0.2">
      <c r="A568" s="680" t="s">
        <v>900</v>
      </c>
      <c r="B568" s="680" t="s">
        <v>352</v>
      </c>
      <c r="C568" s="680" t="s">
        <v>353</v>
      </c>
      <c r="D568" s="680" t="s">
        <v>354</v>
      </c>
      <c r="E568" s="680" t="s">
        <v>1326</v>
      </c>
      <c r="F568" s="681">
        <v>42439</v>
      </c>
      <c r="G568" s="682">
        <v>-296.83</v>
      </c>
      <c r="H568" s="680"/>
      <c r="I568" s="680" t="s">
        <v>305</v>
      </c>
      <c r="J568" s="428" t="s">
        <v>7396</v>
      </c>
      <c r="K568" s="681">
        <v>42439</v>
      </c>
      <c r="L568" s="680" t="s">
        <v>4</v>
      </c>
    </row>
    <row r="569" spans="1:14" s="362" customFormat="1" x14ac:dyDescent="0.2">
      <c r="A569" s="680" t="s">
        <v>900</v>
      </c>
      <c r="B569" s="680" t="s">
        <v>352</v>
      </c>
      <c r="C569" s="680" t="s">
        <v>353</v>
      </c>
      <c r="D569" s="680" t="s">
        <v>354</v>
      </c>
      <c r="E569" s="680" t="s">
        <v>1327</v>
      </c>
      <c r="F569" s="681">
        <v>42440</v>
      </c>
      <c r="G569" s="682">
        <v>66.61</v>
      </c>
      <c r="H569" s="680"/>
      <c r="I569" s="680" t="s">
        <v>305</v>
      </c>
      <c r="J569" s="428" t="s">
        <v>7396</v>
      </c>
      <c r="K569" s="681">
        <v>42440</v>
      </c>
      <c r="L569" s="680" t="s">
        <v>4</v>
      </c>
    </row>
    <row r="570" spans="1:14" s="362" customFormat="1" x14ac:dyDescent="0.2">
      <c r="A570" s="680" t="s">
        <v>900</v>
      </c>
      <c r="B570" s="680" t="s">
        <v>352</v>
      </c>
      <c r="C570" s="680" t="s">
        <v>353</v>
      </c>
      <c r="D570" s="680" t="s">
        <v>354</v>
      </c>
      <c r="E570" s="680" t="s">
        <v>1328</v>
      </c>
      <c r="F570" s="681">
        <v>42439</v>
      </c>
      <c r="G570" s="682">
        <v>275.64999999999998</v>
      </c>
      <c r="H570" s="680"/>
      <c r="I570" s="680" t="s">
        <v>305</v>
      </c>
      <c r="J570" s="428" t="s">
        <v>7396</v>
      </c>
      <c r="K570" s="681">
        <v>42439</v>
      </c>
      <c r="L570" s="680" t="s">
        <v>4</v>
      </c>
    </row>
    <row r="571" spans="1:14" s="362" customFormat="1" x14ac:dyDescent="0.2">
      <c r="A571" s="680" t="s">
        <v>282</v>
      </c>
      <c r="B571" s="680" t="s">
        <v>90</v>
      </c>
      <c r="C571" s="680" t="s">
        <v>91</v>
      </c>
      <c r="D571" s="680" t="s">
        <v>92</v>
      </c>
      <c r="E571" s="680" t="s">
        <v>599</v>
      </c>
      <c r="F571" s="681">
        <v>42191</v>
      </c>
      <c r="G571" s="682">
        <f>3.62*-1</f>
        <v>-3.62</v>
      </c>
      <c r="H571" s="680" t="s">
        <v>600</v>
      </c>
      <c r="I571" s="680" t="s">
        <v>181</v>
      </c>
      <c r="J571" s="1" t="s">
        <v>7397</v>
      </c>
      <c r="K571" s="681">
        <v>42193</v>
      </c>
      <c r="L571" s="680" t="s">
        <v>4</v>
      </c>
    </row>
    <row r="572" spans="1:14" s="362" customFormat="1" x14ac:dyDescent="0.2">
      <c r="A572" s="680" t="s">
        <v>282</v>
      </c>
      <c r="B572" s="680" t="s">
        <v>90</v>
      </c>
      <c r="C572" s="680" t="s">
        <v>91</v>
      </c>
      <c r="D572" s="680" t="s">
        <v>92</v>
      </c>
      <c r="E572" s="680" t="s">
        <v>618</v>
      </c>
      <c r="F572" s="681">
        <v>42216</v>
      </c>
      <c r="G572" s="682">
        <v>11.77</v>
      </c>
      <c r="H572" s="680" t="s">
        <v>600</v>
      </c>
      <c r="I572" s="680" t="s">
        <v>181</v>
      </c>
      <c r="J572" s="1" t="s">
        <v>7397</v>
      </c>
      <c r="K572" s="681">
        <v>42220</v>
      </c>
      <c r="L572" s="680" t="s">
        <v>4</v>
      </c>
      <c r="M572" s="680"/>
    </row>
    <row r="573" spans="1:14" s="362" customFormat="1" x14ac:dyDescent="0.2">
      <c r="A573" s="680" t="s">
        <v>282</v>
      </c>
      <c r="B573" s="680" t="s">
        <v>90</v>
      </c>
      <c r="C573" s="680" t="s">
        <v>91</v>
      </c>
      <c r="D573" s="680" t="s">
        <v>92</v>
      </c>
      <c r="E573" s="680" t="s">
        <v>815</v>
      </c>
      <c r="F573" s="681">
        <v>42349</v>
      </c>
      <c r="G573" s="682">
        <v>-44.83</v>
      </c>
      <c r="H573" s="680" t="s">
        <v>816</v>
      </c>
      <c r="I573" s="680" t="s">
        <v>2101</v>
      </c>
      <c r="J573" s="428" t="s">
        <v>7398</v>
      </c>
      <c r="K573" s="681">
        <v>42353</v>
      </c>
      <c r="L573" s="680" t="s">
        <v>4</v>
      </c>
    </row>
    <row r="574" spans="1:14" s="362" customFormat="1" x14ac:dyDescent="0.2">
      <c r="A574" s="680" t="s">
        <v>282</v>
      </c>
      <c r="B574" s="680" t="s">
        <v>90</v>
      </c>
      <c r="C574" s="680" t="s">
        <v>91</v>
      </c>
      <c r="D574" s="680" t="s">
        <v>92</v>
      </c>
      <c r="E574" s="680" t="s">
        <v>1021</v>
      </c>
      <c r="F574" s="681">
        <v>42369</v>
      </c>
      <c r="G574" s="682">
        <v>89.66</v>
      </c>
      <c r="H574" s="680" t="s">
        <v>816</v>
      </c>
      <c r="I574" s="680" t="s">
        <v>2101</v>
      </c>
      <c r="J574" s="428" t="s">
        <v>7398</v>
      </c>
      <c r="K574" s="681">
        <v>42376</v>
      </c>
      <c r="L574" s="680" t="s">
        <v>4</v>
      </c>
    </row>
    <row r="575" spans="1:14" ht="15.75" x14ac:dyDescent="0.25">
      <c r="A575" s="51"/>
      <c r="B575" s="52"/>
      <c r="C575" s="53"/>
      <c r="D575" s="52"/>
      <c r="E575" s="54"/>
      <c r="F575" s="52"/>
      <c r="G575" s="350">
        <f>SUM(G73:G574)</f>
        <v>1048578.4700000021</v>
      </c>
      <c r="H575" s="52"/>
      <c r="I575" s="53"/>
      <c r="J575" s="52"/>
    </row>
    <row r="576" spans="1:14" x14ac:dyDescent="0.2">
      <c r="A576" s="582"/>
      <c r="B576" s="582"/>
      <c r="C576" s="582"/>
      <c r="D576" s="582"/>
      <c r="E576" s="582"/>
      <c r="F576" s="583"/>
      <c r="G576" s="362"/>
      <c r="H576" s="510"/>
      <c r="I576" s="582"/>
      <c r="J576" s="1"/>
      <c r="K576" s="583"/>
      <c r="L576" s="582"/>
    </row>
    <row r="577" spans="1:9" x14ac:dyDescent="0.2">
      <c r="A577" s="571"/>
      <c r="B577" s="571"/>
      <c r="C577" s="571"/>
      <c r="D577" s="571"/>
      <c r="E577" s="571"/>
      <c r="F577" s="572"/>
      <c r="G577" s="1"/>
    </row>
    <row r="578" spans="1:9" x14ac:dyDescent="0.2">
      <c r="A578" s="48"/>
      <c r="B578" s="48"/>
      <c r="C578" s="571"/>
      <c r="D578" s="134" t="s">
        <v>56</v>
      </c>
      <c r="E578" s="135">
        <v>468</v>
      </c>
      <c r="H578" s="351"/>
      <c r="I578" s="10"/>
    </row>
    <row r="579" spans="1:9" x14ac:dyDescent="0.2">
      <c r="A579" s="3"/>
      <c r="D579" s="134" t="s">
        <v>57</v>
      </c>
      <c r="E579" s="136">
        <v>1048578.47</v>
      </c>
      <c r="H579" s="351"/>
    </row>
    <row r="580" spans="1:9" x14ac:dyDescent="0.2">
      <c r="A580" s="3"/>
    </row>
    <row r="581" spans="1:9" x14ac:dyDescent="0.2">
      <c r="A581" s="3"/>
      <c r="E581" s="3"/>
      <c r="F581" s="1"/>
    </row>
    <row r="582" spans="1:9" x14ac:dyDescent="0.2">
      <c r="A582" s="3"/>
      <c r="H582" s="351"/>
    </row>
    <row r="583" spans="1:9" x14ac:dyDescent="0.2">
      <c r="A583" s="137" t="s">
        <v>58</v>
      </c>
      <c r="B583" s="709" t="s">
        <v>59</v>
      </c>
      <c r="C583" s="709"/>
      <c r="D583" s="709"/>
      <c r="E583" s="710"/>
      <c r="F583" s="138"/>
    </row>
    <row r="584" spans="1:9" x14ac:dyDescent="0.2">
      <c r="A584" s="139" t="s">
        <v>60</v>
      </c>
      <c r="B584" s="711" t="s">
        <v>61</v>
      </c>
      <c r="C584" s="711"/>
      <c r="D584" s="711"/>
      <c r="E584" s="712"/>
    </row>
    <row r="585" spans="1:9" x14ac:dyDescent="0.2">
      <c r="A585" s="140" t="s">
        <v>62</v>
      </c>
      <c r="B585" s="713" t="s">
        <v>63</v>
      </c>
      <c r="C585" s="713"/>
      <c r="D585" s="713"/>
      <c r="E585" s="714"/>
    </row>
  </sheetData>
  <sortState ref="A351:V355">
    <sortCondition ref="I351:I355"/>
    <sortCondition ref="C351:C355"/>
    <sortCondition ref="L351:L355"/>
  </sortState>
  <mergeCells count="36">
    <mergeCell ref="E17:G17"/>
    <mergeCell ref="E21:G21"/>
    <mergeCell ref="E23:G23"/>
    <mergeCell ref="E25:G25"/>
    <mergeCell ref="E6:G6"/>
    <mergeCell ref="E9:G9"/>
    <mergeCell ref="E11:G11"/>
    <mergeCell ref="E13:G13"/>
    <mergeCell ref="E15:G15"/>
    <mergeCell ref="E27:G27"/>
    <mergeCell ref="E19:G19"/>
    <mergeCell ref="E29:G29"/>
    <mergeCell ref="E37:G37"/>
    <mergeCell ref="E31:G31"/>
    <mergeCell ref="E33:G33"/>
    <mergeCell ref="E35:G35"/>
    <mergeCell ref="E39:G39"/>
    <mergeCell ref="E41:G41"/>
    <mergeCell ref="E57:G57"/>
    <mergeCell ref="E47:G47"/>
    <mergeCell ref="E49:G49"/>
    <mergeCell ref="E51:G51"/>
    <mergeCell ref="E53:G53"/>
    <mergeCell ref="E55:G55"/>
    <mergeCell ref="E45:G45"/>
    <mergeCell ref="K70:L70"/>
    <mergeCell ref="B583:E583"/>
    <mergeCell ref="B584:E584"/>
    <mergeCell ref="B585:E585"/>
    <mergeCell ref="E43:G43"/>
    <mergeCell ref="E59:G59"/>
    <mergeCell ref="A70:J70"/>
    <mergeCell ref="E61:G61"/>
    <mergeCell ref="E63:G63"/>
    <mergeCell ref="E65:G65"/>
    <mergeCell ref="E67:G67"/>
  </mergeCells>
  <hyperlinks>
    <hyperlink ref="A240" r:id="rId1" display="http://www.ub.edu/web/ub/ca/universitat/organitzacio/unitats_administratives/a/unitatsA/admcentrebiologia.html"/>
    <hyperlink ref="A398" r:id="rId2" display="http://www.ub.edu/web/ub/ca/universitat/organitzacio/unitats_administratives/a/unitatsA/admcentrefisica.html"/>
    <hyperlink ref="A336" r:id="rId3" display="http://www.ub.edu/web/ub/ca/universitat/organitzacio/unitats_administratives/a/unitatsA/admcentrefarmacia.html"/>
    <hyperlink ref="A541" r:id="rId4" display="http://www.ub.edu/web/ub/ca/universitat/organitzacio/unitats_administratives/a/unitatsA/admcentrepsicologia.html"/>
    <hyperlink ref="A214" r:id="rId5" display="http://www.ub.edu/web/ub/ca/universitat/organitzacio/unitats_administratives/a/unitatsA/admcentrebellvitge.html"/>
    <hyperlink ref="A370" r:id="rId6" display="http://www.ub.edu/web/ub/ca/universitat/organitzacio/unitats_administratives/a/unitatsA/admcentrefilologia.html"/>
    <hyperlink ref="A386" r:id="rId7" display="http://www.ub.edu/web/ub/ca/universitat/organitzacio/unitats_administratives/a/unitatsA/admcentrefilologia.html"/>
    <hyperlink ref="A272" r:id="rId8" display="http://www.ub.edu/web/ub/ca/universitat/organitzacio/unitats_administratives/a/unitatsA/admcentrebiologia.html"/>
    <hyperlink ref="A510" r:id="rId9" display="http://www.ub.edu/web/ub/ca/universitat/organitzacio/unitats_administratives/a/unitatsA/admcentremedicina.html"/>
    <hyperlink ref="A288" r:id="rId10" display="http://www.ub.edu/web/ub/ca/universitat/organitzacio/unitats_administratives/a/unitatsA/admcentrebiologia.html"/>
    <hyperlink ref="A303" r:id="rId11" display="http://www.ub.edu/web/ub/ca/universitat/organitzacio/unitats_administratives/a/unitatsA/admcentrefarmacia.html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41" fitToHeight="4" orientation="portrait"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0"/>
  <dimension ref="A1:M628"/>
  <sheetViews>
    <sheetView workbookViewId="0">
      <selection activeCell="I2" sqref="I2"/>
    </sheetView>
  </sheetViews>
  <sheetFormatPr defaultColWidth="11.42578125" defaultRowHeight="12.75" x14ac:dyDescent="0.2"/>
  <cols>
    <col min="1" max="1" width="7.140625" customWidth="1"/>
    <col min="2" max="2" width="8.140625" customWidth="1"/>
    <col min="3" max="3" width="7.85546875" customWidth="1"/>
    <col min="4" max="4" width="8.7109375" customWidth="1"/>
    <col min="6" max="7" width="11.42578125" style="101"/>
    <col min="8" max="8" width="19" style="101" customWidth="1"/>
    <col min="9" max="9" width="11.42578125" style="101"/>
    <col min="10" max="10" width="21" customWidth="1"/>
  </cols>
  <sheetData>
    <row r="1" spans="1:13" ht="15" customHeight="1" x14ac:dyDescent="0.2">
      <c r="A1" s="341" t="s">
        <v>888</v>
      </c>
      <c r="B1" s="341" t="s">
        <v>0</v>
      </c>
      <c r="C1" s="341" t="s">
        <v>889</v>
      </c>
      <c r="D1" s="341" t="s">
        <v>1</v>
      </c>
      <c r="E1" s="341" t="s">
        <v>31</v>
      </c>
      <c r="F1" s="341" t="s">
        <v>32</v>
      </c>
      <c r="G1" s="341" t="s">
        <v>40</v>
      </c>
      <c r="H1" s="341" t="s">
        <v>33</v>
      </c>
      <c r="I1" s="337" t="s">
        <v>2</v>
      </c>
      <c r="J1" s="341" t="s">
        <v>36</v>
      </c>
      <c r="K1" s="341" t="s">
        <v>3</v>
      </c>
      <c r="L1" s="341" t="s">
        <v>34</v>
      </c>
      <c r="M1" s="341" t="s">
        <v>35</v>
      </c>
    </row>
    <row r="2" spans="1:13" x14ac:dyDescent="0.2">
      <c r="A2" s="121"/>
      <c r="B2" s="121"/>
      <c r="C2" s="121"/>
      <c r="D2" s="121"/>
      <c r="E2" s="122"/>
      <c r="F2" s="115"/>
      <c r="G2" s="282"/>
      <c r="H2" s="187"/>
      <c r="I2" s="248"/>
      <c r="J2" s="121"/>
    </row>
    <row r="3" spans="1:13" x14ac:dyDescent="0.2">
      <c r="A3" s="121"/>
      <c r="B3" s="121"/>
      <c r="C3" s="121"/>
      <c r="D3" s="121"/>
      <c r="E3" s="122"/>
      <c r="F3" s="115"/>
      <c r="G3" s="282"/>
      <c r="H3" s="187"/>
      <c r="I3" s="338"/>
      <c r="J3" s="121"/>
    </row>
    <row r="4" spans="1:13" x14ac:dyDescent="0.2">
      <c r="A4" s="121"/>
      <c r="B4" s="121"/>
      <c r="C4" s="121"/>
      <c r="D4" s="121"/>
      <c r="E4" s="122"/>
      <c r="F4" s="115"/>
      <c r="G4" s="282"/>
      <c r="H4" s="187"/>
      <c r="I4" s="338"/>
      <c r="J4" s="121"/>
    </row>
    <row r="5" spans="1:13" x14ac:dyDescent="0.2">
      <c r="A5" s="461"/>
      <c r="B5" s="461"/>
      <c r="C5" s="461"/>
      <c r="D5" s="461"/>
      <c r="E5" s="461"/>
      <c r="F5" s="461"/>
      <c r="G5" s="461"/>
      <c r="H5" s="462"/>
      <c r="I5" s="463"/>
      <c r="J5" s="461"/>
      <c r="K5" s="461"/>
      <c r="L5" s="462"/>
      <c r="M5" s="461"/>
    </row>
    <row r="6" spans="1:13" x14ac:dyDescent="0.2">
      <c r="A6" s="461"/>
      <c r="B6" s="461"/>
      <c r="C6" s="461"/>
      <c r="D6" s="461"/>
      <c r="E6" s="461"/>
      <c r="F6" s="461"/>
      <c r="G6" s="461"/>
      <c r="H6" s="462"/>
      <c r="I6" s="463"/>
      <c r="J6" s="461"/>
      <c r="K6" s="461"/>
      <c r="L6" s="462"/>
      <c r="M6" s="461"/>
    </row>
    <row r="7" spans="1:13" x14ac:dyDescent="0.2">
      <c r="A7" s="461"/>
      <c r="B7" s="461"/>
      <c r="C7" s="461"/>
      <c r="D7" s="461"/>
      <c r="E7" s="461"/>
      <c r="F7" s="461"/>
      <c r="G7" s="461"/>
      <c r="H7" s="462"/>
      <c r="I7" s="463"/>
      <c r="J7" s="461"/>
      <c r="K7" s="461"/>
      <c r="L7" s="462"/>
      <c r="M7" s="461"/>
    </row>
    <row r="8" spans="1:13" x14ac:dyDescent="0.2">
      <c r="A8" s="121"/>
      <c r="B8" s="121"/>
      <c r="C8" s="121"/>
      <c r="D8" s="121"/>
      <c r="E8" s="122"/>
      <c r="F8" s="115"/>
      <c r="G8" s="282"/>
      <c r="H8" s="187"/>
      <c r="I8" s="338"/>
      <c r="J8" s="121"/>
    </row>
    <row r="9" spans="1:13" x14ac:dyDescent="0.2">
      <c r="A9" s="121"/>
      <c r="B9" s="121"/>
      <c r="C9" s="121"/>
      <c r="D9" s="121"/>
      <c r="E9" s="122"/>
      <c r="F9" s="115"/>
      <c r="G9" s="282"/>
      <c r="H9" s="187"/>
      <c r="I9" s="338"/>
      <c r="J9" s="121"/>
    </row>
    <row r="10" spans="1:13" x14ac:dyDescent="0.2">
      <c r="A10" s="121"/>
      <c r="B10" s="121"/>
      <c r="C10" s="121"/>
      <c r="D10" s="121"/>
      <c r="E10" s="122"/>
      <c r="F10" s="115"/>
      <c r="G10" s="282"/>
      <c r="H10" s="187"/>
      <c r="I10" s="338"/>
      <c r="J10" s="121"/>
    </row>
    <row r="11" spans="1:13" x14ac:dyDescent="0.2">
      <c r="A11" s="121"/>
      <c r="B11" s="121"/>
      <c r="C11" s="121"/>
      <c r="D11" s="121"/>
      <c r="E11" s="122"/>
      <c r="F11" s="115"/>
      <c r="G11" s="282"/>
      <c r="H11" s="187"/>
      <c r="I11" s="338"/>
      <c r="J11" s="121"/>
    </row>
    <row r="12" spans="1:13" x14ac:dyDescent="0.2">
      <c r="A12" s="121"/>
      <c r="B12" s="121"/>
      <c r="C12" s="121"/>
      <c r="D12" s="121"/>
      <c r="E12" s="122"/>
      <c r="F12" s="115"/>
      <c r="G12" s="282"/>
      <c r="H12" s="187"/>
      <c r="I12" s="338"/>
      <c r="J12" s="121"/>
    </row>
    <row r="13" spans="1:13" x14ac:dyDescent="0.2">
      <c r="A13" s="121"/>
      <c r="B13" s="121"/>
      <c r="C13" s="121"/>
      <c r="D13" s="121"/>
      <c r="E13" s="122"/>
      <c r="F13" s="115"/>
      <c r="G13" s="282"/>
      <c r="H13" s="187"/>
      <c r="I13" s="338"/>
      <c r="J13" s="121"/>
    </row>
    <row r="14" spans="1:13" x14ac:dyDescent="0.2">
      <c r="A14" s="121"/>
      <c r="B14" s="121"/>
      <c r="C14" s="121"/>
      <c r="D14" s="121"/>
      <c r="E14" s="122"/>
      <c r="F14" s="115"/>
      <c r="G14" s="282"/>
      <c r="H14" s="187"/>
      <c r="I14" s="338"/>
      <c r="J14" s="121"/>
    </row>
    <row r="15" spans="1:13" x14ac:dyDescent="0.2">
      <c r="A15" s="121"/>
      <c r="B15" s="121"/>
      <c r="C15" s="121"/>
      <c r="D15" s="121"/>
      <c r="E15" s="122"/>
      <c r="F15" s="115"/>
      <c r="G15" s="282"/>
      <c r="H15" s="187"/>
      <c r="I15" s="338"/>
      <c r="J15" s="121"/>
    </row>
    <row r="16" spans="1:13" x14ac:dyDescent="0.2">
      <c r="A16" s="121"/>
      <c r="B16" s="121"/>
      <c r="C16" s="121"/>
      <c r="D16" s="121"/>
      <c r="E16" s="122"/>
      <c r="F16" s="115"/>
      <c r="G16" s="282"/>
      <c r="H16" s="187"/>
      <c r="I16" s="338"/>
      <c r="J16" s="121"/>
    </row>
    <row r="17" spans="1:10" x14ac:dyDescent="0.2">
      <c r="A17" s="121"/>
      <c r="B17" s="121"/>
      <c r="C17" s="121"/>
      <c r="D17" s="121"/>
      <c r="E17" s="122"/>
      <c r="F17" s="115"/>
      <c r="G17" s="282"/>
      <c r="H17" s="187"/>
      <c r="I17" s="338"/>
      <c r="J17" s="121"/>
    </row>
    <row r="18" spans="1:10" x14ac:dyDescent="0.2">
      <c r="A18" s="121"/>
      <c r="B18" s="121"/>
      <c r="C18" s="121"/>
      <c r="D18" s="121"/>
      <c r="E18" s="122"/>
      <c r="F18" s="115"/>
      <c r="G18" s="282"/>
      <c r="H18" s="187"/>
      <c r="I18" s="338"/>
      <c r="J18" s="121"/>
    </row>
    <row r="19" spans="1:10" x14ac:dyDescent="0.2">
      <c r="A19" s="121"/>
      <c r="B19" s="121"/>
      <c r="C19" s="121"/>
      <c r="D19" s="121"/>
      <c r="E19" s="122"/>
      <c r="F19" s="115"/>
      <c r="G19" s="282"/>
      <c r="H19" s="187"/>
      <c r="I19" s="338"/>
      <c r="J19" s="121"/>
    </row>
    <row r="20" spans="1:10" x14ac:dyDescent="0.2">
      <c r="A20" s="121"/>
      <c r="B20" s="121"/>
      <c r="C20" s="121"/>
      <c r="D20" s="121"/>
      <c r="E20" s="122"/>
      <c r="F20" s="115"/>
      <c r="G20" s="282"/>
      <c r="H20" s="187"/>
      <c r="I20" s="338"/>
      <c r="J20" s="121"/>
    </row>
    <row r="21" spans="1:10" x14ac:dyDescent="0.2">
      <c r="A21" s="121"/>
      <c r="B21" s="121"/>
      <c r="C21" s="121"/>
      <c r="D21" s="121"/>
      <c r="E21" s="122"/>
      <c r="F21" s="115"/>
      <c r="G21" s="282"/>
      <c r="H21" s="187"/>
      <c r="I21" s="338"/>
      <c r="J21" s="121"/>
    </row>
    <row r="22" spans="1:10" x14ac:dyDescent="0.2">
      <c r="A22" s="121"/>
      <c r="B22" s="121"/>
      <c r="C22" s="121"/>
      <c r="D22" s="121"/>
      <c r="E22" s="122"/>
      <c r="F22" s="115"/>
      <c r="G22" s="282"/>
      <c r="H22" s="187"/>
      <c r="I22" s="338"/>
      <c r="J22" s="121"/>
    </row>
    <row r="23" spans="1:10" x14ac:dyDescent="0.2">
      <c r="A23" s="121"/>
      <c r="B23" s="121"/>
      <c r="C23" s="121"/>
      <c r="D23" s="121"/>
      <c r="E23" s="122"/>
      <c r="F23" s="115"/>
      <c r="G23" s="282"/>
      <c r="H23" s="187"/>
      <c r="I23" s="338"/>
      <c r="J23" s="121"/>
    </row>
    <row r="24" spans="1:10" x14ac:dyDescent="0.2">
      <c r="A24" s="121"/>
      <c r="B24" s="121"/>
      <c r="C24" s="121"/>
      <c r="D24" s="121"/>
      <c r="E24" s="122"/>
      <c r="F24" s="115"/>
      <c r="G24" s="282"/>
      <c r="H24" s="187"/>
      <c r="I24" s="338"/>
      <c r="J24" s="121"/>
    </row>
    <row r="25" spans="1:10" x14ac:dyDescent="0.2">
      <c r="A25" s="121"/>
      <c r="B25" s="121"/>
      <c r="C25" s="121"/>
      <c r="D25" s="121"/>
      <c r="E25" s="122"/>
      <c r="F25" s="115"/>
      <c r="G25" s="282"/>
      <c r="H25" s="187"/>
      <c r="I25" s="338"/>
      <c r="J25" s="121"/>
    </row>
    <row r="26" spans="1:10" x14ac:dyDescent="0.2">
      <c r="A26" s="121"/>
      <c r="B26" s="121"/>
      <c r="C26" s="121"/>
      <c r="D26" s="121"/>
      <c r="E26" s="122"/>
      <c r="F26" s="115"/>
      <c r="G26" s="282"/>
      <c r="H26" s="187"/>
      <c r="I26" s="338"/>
      <c r="J26" s="121"/>
    </row>
    <row r="27" spans="1:10" x14ac:dyDescent="0.2">
      <c r="A27" s="121"/>
      <c r="B27" s="121"/>
      <c r="C27" s="121"/>
      <c r="D27" s="121"/>
      <c r="E27" s="122"/>
      <c r="F27" s="115"/>
      <c r="G27" s="282"/>
      <c r="H27" s="187"/>
      <c r="I27" s="338"/>
      <c r="J27" s="121"/>
    </row>
    <row r="28" spans="1:10" x14ac:dyDescent="0.2">
      <c r="A28" s="121"/>
      <c r="B28" s="121"/>
      <c r="C28" s="121"/>
      <c r="D28" s="121"/>
      <c r="E28" s="122"/>
      <c r="F28" s="115"/>
      <c r="G28" s="282"/>
      <c r="H28" s="187"/>
      <c r="I28" s="338"/>
      <c r="J28" s="121"/>
    </row>
    <row r="29" spans="1:10" x14ac:dyDescent="0.2">
      <c r="A29" s="121"/>
      <c r="B29" s="121"/>
      <c r="C29" s="121"/>
      <c r="D29" s="121"/>
      <c r="E29" s="122"/>
      <c r="F29" s="115"/>
      <c r="G29" s="282"/>
      <c r="H29" s="187"/>
      <c r="I29" s="338"/>
      <c r="J29" s="121"/>
    </row>
    <row r="30" spans="1:10" x14ac:dyDescent="0.2">
      <c r="A30" s="121"/>
      <c r="B30" s="121"/>
      <c r="C30" s="121"/>
      <c r="D30" s="121"/>
      <c r="E30" s="122"/>
      <c r="F30" s="115"/>
      <c r="G30" s="282"/>
      <c r="H30" s="187"/>
      <c r="I30" s="338"/>
      <c r="J30" s="121"/>
    </row>
    <row r="31" spans="1:10" x14ac:dyDescent="0.2">
      <c r="A31" s="121"/>
      <c r="B31" s="121"/>
      <c r="C31" s="121"/>
      <c r="D31" s="121"/>
      <c r="E31" s="122"/>
      <c r="F31" s="115"/>
      <c r="G31" s="282"/>
      <c r="H31" s="187"/>
      <c r="I31" s="338"/>
      <c r="J31" s="121"/>
    </row>
    <row r="32" spans="1:10" x14ac:dyDescent="0.2">
      <c r="A32" s="121"/>
      <c r="B32" s="121"/>
      <c r="C32" s="121"/>
      <c r="D32" s="121"/>
      <c r="E32" s="122"/>
      <c r="F32" s="115"/>
      <c r="G32" s="282"/>
      <c r="H32" s="187"/>
      <c r="I32" s="338"/>
      <c r="J32" s="121"/>
    </row>
    <row r="33" spans="1:10" x14ac:dyDescent="0.2">
      <c r="A33" s="121"/>
      <c r="B33" s="121"/>
      <c r="C33" s="121"/>
      <c r="D33" s="121"/>
      <c r="E33" s="122"/>
      <c r="F33" s="115"/>
      <c r="G33" s="282"/>
      <c r="H33" s="187"/>
      <c r="I33" s="338"/>
      <c r="J33" s="121"/>
    </row>
    <row r="34" spans="1:10" x14ac:dyDescent="0.2">
      <c r="A34" s="121"/>
      <c r="B34" s="121"/>
      <c r="C34" s="121"/>
      <c r="D34" s="121"/>
      <c r="E34" s="122"/>
      <c r="F34" s="115"/>
      <c r="G34" s="282"/>
      <c r="H34" s="187"/>
      <c r="I34" s="338"/>
      <c r="J34" s="121"/>
    </row>
    <row r="35" spans="1:10" x14ac:dyDescent="0.2">
      <c r="A35" s="121"/>
      <c r="B35" s="121"/>
      <c r="C35" s="121"/>
      <c r="D35" s="121"/>
      <c r="E35" s="122"/>
      <c r="F35" s="115"/>
      <c r="G35" s="282"/>
      <c r="H35" s="187"/>
      <c r="I35" s="338"/>
      <c r="J35" s="121"/>
    </row>
    <row r="36" spans="1:10" x14ac:dyDescent="0.2">
      <c r="A36" s="121"/>
      <c r="B36" s="121"/>
      <c r="C36" s="121"/>
      <c r="D36" s="121"/>
      <c r="E36" s="122"/>
      <c r="F36" s="115"/>
      <c r="G36" s="282"/>
      <c r="H36" s="187"/>
      <c r="I36" s="338"/>
      <c r="J36" s="121"/>
    </row>
    <row r="37" spans="1:10" x14ac:dyDescent="0.2">
      <c r="A37" s="121"/>
      <c r="B37" s="121"/>
      <c r="C37" s="121"/>
      <c r="D37" s="121"/>
      <c r="E37" s="122"/>
      <c r="F37" s="115"/>
      <c r="G37" s="282"/>
      <c r="H37" s="187"/>
      <c r="I37" s="338"/>
      <c r="J37" s="121"/>
    </row>
    <row r="38" spans="1:10" x14ac:dyDescent="0.2">
      <c r="A38" s="121"/>
      <c r="B38" s="121"/>
      <c r="C38" s="121"/>
      <c r="D38" s="121"/>
      <c r="E38" s="122"/>
      <c r="F38" s="115"/>
      <c r="G38" s="282"/>
      <c r="H38" s="187"/>
      <c r="I38" s="338"/>
      <c r="J38" s="121"/>
    </row>
    <row r="39" spans="1:10" x14ac:dyDescent="0.2">
      <c r="A39" s="121"/>
      <c r="B39" s="121"/>
      <c r="C39" s="121"/>
      <c r="D39" s="121"/>
      <c r="E39" s="122"/>
      <c r="F39" s="115"/>
      <c r="G39" s="282"/>
      <c r="H39" s="187"/>
      <c r="I39" s="338"/>
      <c r="J39" s="121"/>
    </row>
    <row r="40" spans="1:10" x14ac:dyDescent="0.2">
      <c r="A40" s="121"/>
      <c r="B40" s="121"/>
      <c r="C40" s="121"/>
      <c r="D40" s="121"/>
      <c r="E40" s="122"/>
      <c r="F40" s="115"/>
      <c r="G40" s="282"/>
      <c r="H40" s="187"/>
      <c r="I40" s="338"/>
      <c r="J40" s="121"/>
    </row>
    <row r="41" spans="1:10" x14ac:dyDescent="0.2">
      <c r="A41" s="121"/>
      <c r="B41" s="121"/>
      <c r="C41" s="121"/>
      <c r="D41" s="121"/>
      <c r="E41" s="122"/>
      <c r="F41" s="115"/>
      <c r="G41" s="282"/>
      <c r="H41" s="187"/>
      <c r="I41" s="338"/>
      <c r="J41" s="121"/>
    </row>
    <row r="42" spans="1:10" x14ac:dyDescent="0.2">
      <c r="A42" s="121"/>
      <c r="B42" s="121"/>
      <c r="C42" s="121"/>
      <c r="D42" s="121"/>
      <c r="E42" s="122"/>
      <c r="F42" s="115"/>
      <c r="G42" s="282"/>
      <c r="H42" s="187"/>
      <c r="I42" s="338"/>
      <c r="J42" s="121"/>
    </row>
    <row r="43" spans="1:10" x14ac:dyDescent="0.2">
      <c r="A43" s="121"/>
      <c r="B43" s="121"/>
      <c r="C43" s="121"/>
      <c r="D43" s="121"/>
      <c r="E43" s="122"/>
      <c r="F43" s="115"/>
      <c r="G43" s="282"/>
      <c r="H43" s="187"/>
      <c r="I43" s="338"/>
      <c r="J43" s="121"/>
    </row>
    <row r="44" spans="1:10" x14ac:dyDescent="0.2">
      <c r="A44" s="121"/>
      <c r="B44" s="121"/>
      <c r="C44" s="121"/>
      <c r="D44" s="121"/>
      <c r="E44" s="122"/>
      <c r="F44" s="115"/>
      <c r="G44" s="282"/>
      <c r="H44" s="187"/>
      <c r="I44" s="338"/>
      <c r="J44" s="121"/>
    </row>
    <row r="45" spans="1:10" x14ac:dyDescent="0.2">
      <c r="A45" s="121"/>
      <c r="B45" s="121"/>
      <c r="C45" s="121"/>
      <c r="D45" s="121"/>
      <c r="E45" s="122"/>
      <c r="F45" s="115"/>
      <c r="G45" s="282"/>
      <c r="H45" s="187"/>
      <c r="I45" s="338"/>
      <c r="J45" s="121"/>
    </row>
    <row r="46" spans="1:10" x14ac:dyDescent="0.2">
      <c r="A46" s="121"/>
      <c r="B46" s="121"/>
      <c r="C46" s="121"/>
      <c r="D46" s="121"/>
      <c r="E46" s="122"/>
      <c r="F46" s="115"/>
      <c r="G46" s="282"/>
      <c r="H46" s="187"/>
      <c r="I46" s="338"/>
      <c r="J46" s="121"/>
    </row>
    <row r="47" spans="1:10" x14ac:dyDescent="0.2">
      <c r="A47" s="121"/>
      <c r="B47" s="121"/>
      <c r="C47" s="121"/>
      <c r="D47" s="121"/>
      <c r="E47" s="122"/>
      <c r="F47" s="115"/>
      <c r="G47" s="282"/>
      <c r="H47" s="187"/>
      <c r="I47" s="338"/>
      <c r="J47" s="121"/>
    </row>
    <row r="48" spans="1:10" x14ac:dyDescent="0.2">
      <c r="A48" s="121"/>
      <c r="B48" s="121"/>
      <c r="C48" s="121"/>
      <c r="D48" s="121"/>
      <c r="E48" s="122"/>
      <c r="F48" s="115"/>
      <c r="G48" s="282"/>
      <c r="H48" s="187"/>
      <c r="I48" s="338"/>
      <c r="J48" s="121"/>
    </row>
    <row r="49" spans="1:10" x14ac:dyDescent="0.2">
      <c r="A49" s="121"/>
      <c r="B49" s="121"/>
      <c r="C49" s="121"/>
      <c r="D49" s="121"/>
      <c r="E49" s="122"/>
      <c r="F49" s="115"/>
      <c r="G49" s="282"/>
      <c r="H49" s="187"/>
      <c r="I49" s="338"/>
      <c r="J49" s="121"/>
    </row>
    <row r="50" spans="1:10" x14ac:dyDescent="0.2">
      <c r="A50" s="121"/>
      <c r="B50" s="121"/>
      <c r="C50" s="121"/>
      <c r="D50" s="121"/>
      <c r="E50" s="122"/>
      <c r="F50" s="115"/>
      <c r="G50" s="282"/>
      <c r="H50" s="187"/>
      <c r="I50" s="338"/>
      <c r="J50" s="121"/>
    </row>
    <row r="51" spans="1:10" x14ac:dyDescent="0.2">
      <c r="A51" s="121"/>
      <c r="B51" s="121"/>
      <c r="C51" s="121"/>
      <c r="D51" s="121"/>
      <c r="E51" s="122"/>
      <c r="F51" s="115"/>
      <c r="G51" s="282"/>
      <c r="H51" s="187"/>
      <c r="I51" s="338"/>
      <c r="J51" s="121"/>
    </row>
    <row r="52" spans="1:10" x14ac:dyDescent="0.2">
      <c r="A52" s="121"/>
      <c r="B52" s="121"/>
      <c r="C52" s="121"/>
      <c r="D52" s="121"/>
      <c r="E52" s="122"/>
      <c r="F52" s="115"/>
      <c r="G52" s="282"/>
      <c r="H52" s="187"/>
      <c r="I52" s="338"/>
      <c r="J52" s="121"/>
    </row>
    <row r="53" spans="1:10" x14ac:dyDescent="0.2">
      <c r="A53" s="121"/>
      <c r="B53" s="121"/>
      <c r="C53" s="121"/>
      <c r="D53" s="121"/>
      <c r="E53" s="122"/>
      <c r="F53" s="115"/>
      <c r="G53" s="282"/>
      <c r="H53" s="187"/>
      <c r="I53" s="338"/>
      <c r="J53" s="121"/>
    </row>
    <row r="54" spans="1:10" x14ac:dyDescent="0.2">
      <c r="A54" s="121"/>
      <c r="B54" s="121"/>
      <c r="C54" s="121"/>
      <c r="D54" s="121"/>
      <c r="E54" s="122"/>
      <c r="F54" s="115"/>
      <c r="G54" s="282"/>
      <c r="H54" s="187"/>
      <c r="I54" s="338"/>
      <c r="J54" s="121"/>
    </row>
    <row r="55" spans="1:10" x14ac:dyDescent="0.2">
      <c r="A55" s="121"/>
      <c r="B55" s="121"/>
      <c r="C55" s="121"/>
      <c r="D55" s="121"/>
      <c r="E55" s="122"/>
      <c r="F55" s="115"/>
      <c r="G55" s="282"/>
      <c r="H55" s="187"/>
      <c r="I55" s="338"/>
      <c r="J55" s="121"/>
    </row>
    <row r="56" spans="1:10" x14ac:dyDescent="0.2">
      <c r="A56" s="121"/>
      <c r="B56" s="121"/>
      <c r="C56" s="121"/>
      <c r="D56" s="121"/>
      <c r="E56" s="122"/>
      <c r="F56" s="115"/>
      <c r="G56" s="282"/>
      <c r="H56" s="187"/>
      <c r="I56" s="338"/>
      <c r="J56" s="121"/>
    </row>
    <row r="57" spans="1:10" x14ac:dyDescent="0.2">
      <c r="A57" s="121"/>
      <c r="B57" s="121"/>
      <c r="C57" s="121"/>
      <c r="D57" s="121"/>
      <c r="E57" s="122"/>
      <c r="F57" s="115"/>
      <c r="G57" s="282"/>
      <c r="H57" s="187"/>
      <c r="I57" s="338"/>
      <c r="J57" s="121"/>
    </row>
    <row r="58" spans="1:10" x14ac:dyDescent="0.2">
      <c r="A58" s="121"/>
      <c r="B58" s="121"/>
      <c r="C58" s="121"/>
      <c r="D58" s="121"/>
      <c r="E58" s="122"/>
      <c r="F58" s="115"/>
      <c r="G58" s="282"/>
      <c r="H58" s="187"/>
      <c r="I58" s="338"/>
      <c r="J58" s="121"/>
    </row>
    <row r="59" spans="1:10" x14ac:dyDescent="0.2">
      <c r="A59" s="121"/>
      <c r="B59" s="121"/>
      <c r="C59" s="121"/>
      <c r="D59" s="121"/>
      <c r="E59" s="122"/>
      <c r="F59" s="115"/>
      <c r="G59" s="282"/>
      <c r="H59" s="187"/>
      <c r="I59" s="338"/>
      <c r="J59" s="121"/>
    </row>
    <row r="60" spans="1:10" x14ac:dyDescent="0.2">
      <c r="A60" s="121"/>
      <c r="B60" s="121"/>
      <c r="C60" s="121"/>
      <c r="D60" s="121"/>
      <c r="E60" s="122"/>
      <c r="F60" s="115"/>
      <c r="G60" s="282"/>
      <c r="H60" s="187"/>
      <c r="I60" s="338"/>
      <c r="J60" s="121"/>
    </row>
    <row r="61" spans="1:10" x14ac:dyDescent="0.2">
      <c r="A61" s="121"/>
      <c r="B61" s="121"/>
      <c r="C61" s="121"/>
      <c r="D61" s="121"/>
      <c r="E61" s="122"/>
      <c r="F61" s="115"/>
      <c r="G61" s="282"/>
      <c r="H61" s="187"/>
      <c r="I61" s="338"/>
      <c r="J61" s="121"/>
    </row>
    <row r="62" spans="1:10" x14ac:dyDescent="0.2">
      <c r="A62" s="121"/>
      <c r="B62" s="121"/>
      <c r="C62" s="121"/>
      <c r="D62" s="121"/>
      <c r="E62" s="122"/>
      <c r="F62" s="115"/>
      <c r="G62" s="282"/>
      <c r="H62" s="187"/>
      <c r="I62" s="338"/>
      <c r="J62" s="121"/>
    </row>
    <row r="63" spans="1:10" x14ac:dyDescent="0.2">
      <c r="A63" s="121"/>
      <c r="B63" s="121"/>
      <c r="C63" s="121"/>
      <c r="D63" s="121"/>
      <c r="E63" s="122"/>
      <c r="F63" s="115"/>
      <c r="G63" s="282"/>
      <c r="H63" s="187"/>
      <c r="I63" s="338"/>
      <c r="J63" s="121"/>
    </row>
    <row r="64" spans="1:10" x14ac:dyDescent="0.2">
      <c r="A64" s="121"/>
      <c r="B64" s="121"/>
      <c r="C64" s="121"/>
      <c r="D64" s="121"/>
      <c r="E64" s="122"/>
      <c r="F64" s="115"/>
      <c r="G64" s="282"/>
      <c r="H64" s="187"/>
      <c r="I64" s="338"/>
      <c r="J64" s="121"/>
    </row>
    <row r="65" spans="1:10" x14ac:dyDescent="0.2">
      <c r="A65" s="121"/>
      <c r="B65" s="121"/>
      <c r="C65" s="121"/>
      <c r="D65" s="121"/>
      <c r="E65" s="122"/>
      <c r="F65" s="115"/>
      <c r="G65" s="282"/>
      <c r="H65" s="187"/>
      <c r="I65" s="338"/>
      <c r="J65" s="121"/>
    </row>
    <row r="66" spans="1:10" x14ac:dyDescent="0.2">
      <c r="A66" s="121"/>
      <c r="B66" s="121"/>
      <c r="C66" s="121"/>
      <c r="D66" s="121"/>
      <c r="E66" s="122"/>
      <c r="F66" s="115"/>
      <c r="G66" s="282"/>
      <c r="H66" s="187"/>
      <c r="I66" s="338"/>
      <c r="J66" s="121"/>
    </row>
    <row r="67" spans="1:10" x14ac:dyDescent="0.2">
      <c r="A67" s="121"/>
      <c r="B67" s="121"/>
      <c r="C67" s="121"/>
      <c r="D67" s="121"/>
      <c r="E67" s="122"/>
      <c r="F67" s="115"/>
      <c r="G67" s="282"/>
      <c r="H67" s="187"/>
      <c r="I67" s="338"/>
      <c r="J67" s="121"/>
    </row>
    <row r="68" spans="1:10" x14ac:dyDescent="0.2">
      <c r="A68" s="121"/>
      <c r="B68" s="121"/>
      <c r="C68" s="121"/>
      <c r="D68" s="121"/>
      <c r="E68" s="122"/>
      <c r="F68" s="115"/>
      <c r="G68" s="282"/>
      <c r="H68" s="187"/>
      <c r="I68" s="338"/>
      <c r="J68" s="121"/>
    </row>
    <row r="69" spans="1:10" x14ac:dyDescent="0.2">
      <c r="A69" s="121"/>
      <c r="B69" s="121"/>
      <c r="C69" s="121"/>
      <c r="D69" s="121"/>
      <c r="E69" s="122"/>
      <c r="F69" s="115"/>
      <c r="G69" s="282"/>
      <c r="H69" s="187"/>
      <c r="I69" s="338"/>
      <c r="J69" s="121"/>
    </row>
    <row r="70" spans="1:10" x14ac:dyDescent="0.2">
      <c r="A70" s="121"/>
      <c r="B70" s="121"/>
      <c r="C70" s="121"/>
      <c r="D70" s="121"/>
      <c r="E70" s="122"/>
      <c r="F70" s="115"/>
      <c r="G70" s="282"/>
      <c r="H70" s="187"/>
      <c r="I70" s="338"/>
      <c r="J70" s="121"/>
    </row>
    <row r="71" spans="1:10" x14ac:dyDescent="0.2">
      <c r="A71" s="121"/>
      <c r="B71" s="121"/>
      <c r="C71" s="121"/>
      <c r="D71" s="121"/>
      <c r="E71" s="122"/>
      <c r="F71" s="115"/>
      <c r="G71" s="282"/>
      <c r="H71" s="187"/>
      <c r="I71" s="338"/>
      <c r="J71" s="121"/>
    </row>
    <row r="72" spans="1:10" x14ac:dyDescent="0.2">
      <c r="A72" s="121"/>
      <c r="B72" s="121"/>
      <c r="C72" s="121"/>
      <c r="D72" s="121"/>
      <c r="E72" s="122"/>
      <c r="F72" s="115"/>
      <c r="G72" s="282"/>
      <c r="H72" s="187"/>
      <c r="I72" s="338"/>
      <c r="J72" s="121"/>
    </row>
    <row r="73" spans="1:10" x14ac:dyDescent="0.2">
      <c r="A73" s="121"/>
      <c r="B73" s="121"/>
      <c r="C73" s="121"/>
      <c r="D73" s="121"/>
      <c r="E73" s="122"/>
      <c r="F73" s="115"/>
      <c r="G73" s="282"/>
      <c r="H73" s="187"/>
      <c r="I73" s="338"/>
      <c r="J73" s="121"/>
    </row>
    <row r="74" spans="1:10" x14ac:dyDescent="0.2">
      <c r="A74" s="121"/>
      <c r="B74" s="121"/>
      <c r="C74" s="121"/>
      <c r="D74" s="121"/>
      <c r="E74" s="122"/>
      <c r="F74" s="115"/>
      <c r="G74" s="282"/>
      <c r="H74" s="187"/>
      <c r="I74" s="338"/>
      <c r="J74" s="121"/>
    </row>
    <row r="75" spans="1:10" x14ac:dyDescent="0.2">
      <c r="A75" s="121"/>
      <c r="B75" s="121"/>
      <c r="C75" s="121"/>
      <c r="D75" s="121"/>
      <c r="E75" s="122"/>
      <c r="F75" s="115"/>
      <c r="G75" s="282"/>
      <c r="H75" s="187"/>
      <c r="I75" s="338"/>
      <c r="J75" s="121"/>
    </row>
    <row r="76" spans="1:10" x14ac:dyDescent="0.2">
      <c r="A76" s="121"/>
      <c r="B76" s="121"/>
      <c r="C76" s="121"/>
      <c r="D76" s="121"/>
      <c r="E76" s="122"/>
      <c r="F76" s="115"/>
      <c r="G76" s="282"/>
      <c r="H76" s="187"/>
      <c r="I76" s="338"/>
      <c r="J76" s="121"/>
    </row>
    <row r="77" spans="1:10" x14ac:dyDescent="0.2">
      <c r="A77" s="121"/>
      <c r="B77" s="121"/>
      <c r="C77" s="121"/>
      <c r="D77" s="121"/>
      <c r="E77" s="122"/>
      <c r="F77" s="115"/>
      <c r="G77" s="282"/>
      <c r="H77" s="187"/>
      <c r="I77" s="338"/>
      <c r="J77" s="121"/>
    </row>
    <row r="78" spans="1:10" x14ac:dyDescent="0.2">
      <c r="A78" s="121"/>
      <c r="B78" s="121"/>
      <c r="C78" s="121"/>
      <c r="D78" s="121"/>
      <c r="E78" s="122"/>
      <c r="F78" s="115"/>
      <c r="G78" s="282"/>
      <c r="H78" s="187"/>
      <c r="I78" s="338"/>
      <c r="J78" s="121"/>
    </row>
    <row r="79" spans="1:10" x14ac:dyDescent="0.2">
      <c r="A79" s="121"/>
      <c r="B79" s="121"/>
      <c r="C79" s="121"/>
      <c r="D79" s="121"/>
      <c r="E79" s="122"/>
      <c r="F79" s="115"/>
      <c r="G79" s="282"/>
      <c r="H79" s="187"/>
      <c r="I79" s="338"/>
      <c r="J79" s="121"/>
    </row>
    <row r="80" spans="1:10" x14ac:dyDescent="0.2">
      <c r="A80" s="121"/>
      <c r="B80" s="121"/>
      <c r="C80" s="121"/>
      <c r="D80" s="121"/>
      <c r="E80" s="122"/>
      <c r="F80" s="115"/>
      <c r="G80" s="282"/>
      <c r="H80" s="187"/>
      <c r="I80" s="338"/>
      <c r="J80" s="121"/>
    </row>
    <row r="81" spans="1:10" x14ac:dyDescent="0.2">
      <c r="A81" s="121"/>
      <c r="B81" s="121"/>
      <c r="C81" s="121"/>
      <c r="D81" s="121"/>
      <c r="E81" s="122"/>
      <c r="F81" s="115"/>
      <c r="G81" s="282"/>
      <c r="H81" s="187"/>
      <c r="I81" s="338"/>
      <c r="J81" s="121"/>
    </row>
    <row r="82" spans="1:10" x14ac:dyDescent="0.2">
      <c r="A82" s="121"/>
      <c r="B82" s="121"/>
      <c r="C82" s="121"/>
      <c r="D82" s="121"/>
      <c r="E82" s="122"/>
      <c r="F82" s="115"/>
      <c r="G82" s="282"/>
      <c r="H82" s="187"/>
      <c r="I82" s="338"/>
      <c r="J82" s="121"/>
    </row>
    <row r="83" spans="1:10" x14ac:dyDescent="0.2">
      <c r="A83" s="121"/>
      <c r="B83" s="121"/>
      <c r="C83" s="121"/>
      <c r="D83" s="121"/>
      <c r="E83" s="122"/>
      <c r="F83" s="115"/>
      <c r="G83" s="282"/>
      <c r="H83" s="187"/>
      <c r="I83" s="338"/>
      <c r="J83" s="121"/>
    </row>
    <row r="84" spans="1:10" x14ac:dyDescent="0.2">
      <c r="A84" s="121"/>
      <c r="B84" s="121"/>
      <c r="C84" s="121"/>
      <c r="D84" s="121"/>
      <c r="E84" s="122"/>
      <c r="F84" s="115"/>
      <c r="G84" s="282"/>
      <c r="H84" s="187"/>
      <c r="I84" s="338"/>
      <c r="J84" s="121"/>
    </row>
    <row r="85" spans="1:10" x14ac:dyDescent="0.2">
      <c r="A85" s="121"/>
      <c r="B85" s="121"/>
      <c r="C85" s="121"/>
      <c r="D85" s="121"/>
      <c r="E85" s="122"/>
      <c r="F85" s="115"/>
      <c r="G85" s="282"/>
      <c r="H85" s="187"/>
      <c r="I85" s="338"/>
      <c r="J85" s="121"/>
    </row>
    <row r="86" spans="1:10" x14ac:dyDescent="0.2">
      <c r="A86" s="121"/>
      <c r="B86" s="121"/>
      <c r="C86" s="121"/>
      <c r="D86" s="121"/>
      <c r="E86" s="122"/>
      <c r="F86" s="115"/>
      <c r="G86" s="282"/>
      <c r="H86" s="187"/>
      <c r="I86" s="338"/>
      <c r="J86" s="121"/>
    </row>
    <row r="87" spans="1:10" x14ac:dyDescent="0.2">
      <c r="A87" s="121"/>
      <c r="B87" s="121"/>
      <c r="C87" s="121"/>
      <c r="D87" s="121"/>
      <c r="E87" s="122"/>
      <c r="F87" s="115"/>
      <c r="G87" s="282"/>
      <c r="H87" s="187"/>
      <c r="I87" s="338"/>
      <c r="J87" s="121"/>
    </row>
    <row r="88" spans="1:10" x14ac:dyDescent="0.2">
      <c r="A88" s="121"/>
      <c r="B88" s="121"/>
      <c r="C88" s="121"/>
      <c r="D88" s="121"/>
      <c r="E88" s="122"/>
      <c r="F88" s="115"/>
      <c r="G88" s="282"/>
      <c r="H88" s="187"/>
      <c r="I88" s="338"/>
      <c r="J88" s="121"/>
    </row>
    <row r="89" spans="1:10" x14ac:dyDescent="0.2">
      <c r="A89" s="121"/>
      <c r="B89" s="121"/>
      <c r="C89" s="121"/>
      <c r="D89" s="121"/>
      <c r="E89" s="122"/>
      <c r="F89" s="115"/>
      <c r="G89" s="282"/>
      <c r="H89" s="187"/>
      <c r="I89" s="338"/>
      <c r="J89" s="121"/>
    </row>
    <row r="90" spans="1:10" x14ac:dyDescent="0.2">
      <c r="A90" s="121"/>
      <c r="B90" s="121"/>
      <c r="C90" s="121"/>
      <c r="D90" s="121"/>
      <c r="E90" s="122"/>
      <c r="F90" s="115"/>
      <c r="G90" s="282"/>
      <c r="H90" s="187"/>
      <c r="I90" s="338"/>
      <c r="J90" s="121"/>
    </row>
    <row r="91" spans="1:10" x14ac:dyDescent="0.2">
      <c r="A91" s="121"/>
      <c r="B91" s="121"/>
      <c r="C91" s="121"/>
      <c r="D91" s="121"/>
      <c r="E91" s="122"/>
      <c r="F91" s="115"/>
      <c r="G91" s="282"/>
      <c r="H91" s="187"/>
      <c r="I91" s="338"/>
      <c r="J91" s="121"/>
    </row>
    <row r="92" spans="1:10" x14ac:dyDescent="0.2">
      <c r="A92" s="121"/>
      <c r="B92" s="121"/>
      <c r="C92" s="121"/>
      <c r="D92" s="121"/>
      <c r="E92" s="122"/>
      <c r="F92" s="115"/>
      <c r="G92" s="282"/>
      <c r="H92" s="187"/>
      <c r="I92" s="338"/>
      <c r="J92" s="121"/>
    </row>
    <row r="93" spans="1:10" x14ac:dyDescent="0.2">
      <c r="A93" s="121"/>
      <c r="B93" s="121"/>
      <c r="C93" s="121"/>
      <c r="D93" s="121"/>
      <c r="E93" s="122"/>
      <c r="F93" s="115"/>
      <c r="G93" s="282"/>
      <c r="H93" s="187"/>
      <c r="I93" s="338"/>
      <c r="J93" s="121"/>
    </row>
    <row r="94" spans="1:10" x14ac:dyDescent="0.2">
      <c r="A94" s="121"/>
      <c r="B94" s="121"/>
      <c r="C94" s="121"/>
      <c r="D94" s="121"/>
      <c r="E94" s="122"/>
      <c r="F94" s="115"/>
      <c r="G94" s="282"/>
      <c r="H94" s="187"/>
      <c r="I94" s="338"/>
      <c r="J94" s="121"/>
    </row>
    <row r="95" spans="1:10" x14ac:dyDescent="0.2">
      <c r="A95" s="121"/>
      <c r="B95" s="121"/>
      <c r="C95" s="121"/>
      <c r="D95" s="121"/>
      <c r="E95" s="122"/>
      <c r="F95" s="115"/>
      <c r="G95" s="282"/>
      <c r="H95" s="187"/>
      <c r="I95" s="338"/>
      <c r="J95" s="121"/>
    </row>
    <row r="96" spans="1:10" x14ac:dyDescent="0.2">
      <c r="A96" s="121"/>
      <c r="B96" s="121"/>
      <c r="C96" s="121"/>
      <c r="D96" s="121"/>
      <c r="E96" s="122"/>
      <c r="F96" s="115"/>
      <c r="G96" s="282"/>
      <c r="H96" s="187"/>
      <c r="I96" s="338"/>
      <c r="J96" s="121"/>
    </row>
    <row r="97" spans="1:10" x14ac:dyDescent="0.2">
      <c r="A97" s="121"/>
      <c r="B97" s="121"/>
      <c r="C97" s="121"/>
      <c r="D97" s="121"/>
      <c r="E97" s="122"/>
      <c r="F97" s="115"/>
      <c r="G97" s="282"/>
      <c r="H97" s="187"/>
      <c r="I97" s="338"/>
      <c r="J97" s="121"/>
    </row>
    <row r="98" spans="1:10" x14ac:dyDescent="0.2">
      <c r="A98" s="121"/>
      <c r="B98" s="121"/>
      <c r="C98" s="121"/>
      <c r="D98" s="121"/>
      <c r="E98" s="122"/>
      <c r="F98" s="115"/>
      <c r="G98" s="282"/>
      <c r="H98" s="187"/>
      <c r="I98" s="338"/>
      <c r="J98" s="121"/>
    </row>
    <row r="99" spans="1:10" x14ac:dyDescent="0.2">
      <c r="A99" s="121"/>
      <c r="B99" s="121"/>
      <c r="C99" s="121"/>
      <c r="D99" s="121"/>
      <c r="E99" s="122"/>
      <c r="F99" s="115"/>
      <c r="G99" s="282"/>
      <c r="H99" s="187"/>
      <c r="I99" s="338"/>
      <c r="J99" s="121"/>
    </row>
    <row r="100" spans="1:10" x14ac:dyDescent="0.2">
      <c r="A100" s="121"/>
      <c r="B100" s="121"/>
      <c r="C100" s="121"/>
      <c r="D100" s="121"/>
      <c r="E100" s="122"/>
      <c r="F100" s="115"/>
      <c r="G100" s="282"/>
      <c r="H100" s="187"/>
      <c r="I100" s="338"/>
      <c r="J100" s="121"/>
    </row>
    <row r="101" spans="1:10" x14ac:dyDescent="0.2">
      <c r="A101" s="121"/>
      <c r="B101" s="121"/>
      <c r="C101" s="121"/>
      <c r="D101" s="121"/>
      <c r="E101" s="122"/>
      <c r="F101" s="115"/>
      <c r="G101" s="282"/>
      <c r="H101" s="187"/>
      <c r="I101" s="338"/>
      <c r="J101" s="121"/>
    </row>
    <row r="102" spans="1:10" x14ac:dyDescent="0.2">
      <c r="A102" s="121"/>
      <c r="B102" s="121"/>
      <c r="C102" s="121"/>
      <c r="D102" s="121"/>
      <c r="E102" s="122"/>
      <c r="F102" s="115"/>
      <c r="G102" s="282"/>
      <c r="H102" s="187"/>
      <c r="I102" s="338"/>
      <c r="J102" s="121"/>
    </row>
    <row r="103" spans="1:10" x14ac:dyDescent="0.2">
      <c r="A103" s="121"/>
      <c r="B103" s="121"/>
      <c r="C103" s="121"/>
      <c r="D103" s="121"/>
      <c r="E103" s="122"/>
      <c r="F103" s="115"/>
      <c r="G103" s="282"/>
      <c r="H103" s="187"/>
      <c r="I103" s="338"/>
      <c r="J103" s="121"/>
    </row>
    <row r="104" spans="1:10" x14ac:dyDescent="0.2">
      <c r="A104" s="121"/>
      <c r="B104" s="121"/>
      <c r="C104" s="121"/>
      <c r="D104" s="121"/>
      <c r="E104" s="122"/>
      <c r="F104" s="115"/>
      <c r="G104" s="282"/>
      <c r="H104" s="187"/>
      <c r="I104" s="338"/>
      <c r="J104" s="121"/>
    </row>
    <row r="105" spans="1:10" x14ac:dyDescent="0.2">
      <c r="A105" s="121"/>
      <c r="B105" s="121"/>
      <c r="C105" s="121"/>
      <c r="D105" s="121"/>
      <c r="E105" s="122"/>
      <c r="F105" s="115"/>
      <c r="G105" s="282"/>
      <c r="H105" s="187"/>
      <c r="I105" s="338"/>
      <c r="J105" s="121"/>
    </row>
    <row r="106" spans="1:10" x14ac:dyDescent="0.2">
      <c r="A106" s="121"/>
      <c r="B106" s="121"/>
      <c r="C106" s="121"/>
      <c r="D106" s="121"/>
      <c r="E106" s="122"/>
      <c r="F106" s="115"/>
      <c r="G106" s="282"/>
      <c r="H106" s="187"/>
      <c r="I106" s="338"/>
      <c r="J106" s="121"/>
    </row>
    <row r="107" spans="1:10" x14ac:dyDescent="0.2">
      <c r="A107" s="121"/>
      <c r="B107" s="121"/>
      <c r="C107" s="121"/>
      <c r="D107" s="121"/>
      <c r="E107" s="122"/>
      <c r="F107" s="115"/>
      <c r="G107" s="282"/>
      <c r="H107" s="187"/>
      <c r="I107" s="338"/>
      <c r="J107" s="121"/>
    </row>
    <row r="108" spans="1:10" x14ac:dyDescent="0.2">
      <c r="A108" s="121"/>
      <c r="B108" s="121"/>
      <c r="C108" s="121"/>
      <c r="D108" s="121"/>
      <c r="E108" s="122"/>
      <c r="F108" s="115"/>
      <c r="G108" s="282"/>
      <c r="H108" s="187"/>
      <c r="I108" s="338"/>
      <c r="J108" s="121"/>
    </row>
    <row r="109" spans="1:10" x14ac:dyDescent="0.2">
      <c r="A109" s="121"/>
      <c r="B109" s="121"/>
      <c r="C109" s="121"/>
      <c r="D109" s="121"/>
      <c r="E109" s="122"/>
      <c r="F109" s="115"/>
      <c r="G109" s="282"/>
      <c r="H109" s="187"/>
      <c r="I109" s="338"/>
      <c r="J109" s="121"/>
    </row>
    <row r="110" spans="1:10" x14ac:dyDescent="0.2">
      <c r="A110" s="121"/>
      <c r="B110" s="121"/>
      <c r="C110" s="121"/>
      <c r="D110" s="121"/>
      <c r="E110" s="122"/>
      <c r="F110" s="115"/>
      <c r="G110" s="282"/>
      <c r="H110" s="187"/>
      <c r="I110" s="338"/>
      <c r="J110" s="121"/>
    </row>
    <row r="111" spans="1:10" x14ac:dyDescent="0.2">
      <c r="A111" s="121"/>
      <c r="B111" s="121"/>
      <c r="C111" s="121"/>
      <c r="D111" s="121"/>
      <c r="E111" s="122"/>
      <c r="F111" s="115"/>
      <c r="G111" s="282"/>
      <c r="H111" s="187"/>
      <c r="I111" s="338"/>
      <c r="J111" s="121"/>
    </row>
    <row r="112" spans="1:10" x14ac:dyDescent="0.2">
      <c r="A112" s="121"/>
      <c r="B112" s="121"/>
      <c r="C112" s="121"/>
      <c r="D112" s="121"/>
      <c r="E112" s="122"/>
      <c r="F112" s="115"/>
      <c r="G112" s="282"/>
      <c r="H112" s="187"/>
      <c r="I112" s="338"/>
      <c r="J112" s="121"/>
    </row>
    <row r="113" spans="1:10" x14ac:dyDescent="0.2">
      <c r="A113" s="121"/>
      <c r="B113" s="121"/>
      <c r="C113" s="121"/>
      <c r="D113" s="121"/>
      <c r="E113" s="122"/>
      <c r="F113" s="115"/>
      <c r="G113" s="282"/>
      <c r="H113" s="187"/>
      <c r="I113" s="338"/>
      <c r="J113" s="121"/>
    </row>
    <row r="114" spans="1:10" x14ac:dyDescent="0.2">
      <c r="A114" s="121"/>
      <c r="B114" s="121"/>
      <c r="C114" s="121"/>
      <c r="D114" s="121"/>
      <c r="E114" s="122"/>
      <c r="F114" s="115"/>
      <c r="G114" s="282"/>
      <c r="H114" s="187"/>
      <c r="I114" s="338"/>
      <c r="J114" s="121"/>
    </row>
    <row r="115" spans="1:10" x14ac:dyDescent="0.2">
      <c r="A115" s="121"/>
      <c r="B115" s="121"/>
      <c r="C115" s="121"/>
      <c r="D115" s="121"/>
      <c r="E115" s="122"/>
      <c r="F115" s="115"/>
      <c r="G115" s="282"/>
      <c r="H115" s="187"/>
      <c r="I115" s="338"/>
      <c r="J115" s="121"/>
    </row>
    <row r="116" spans="1:10" x14ac:dyDescent="0.2">
      <c r="A116" s="121"/>
      <c r="B116" s="121"/>
      <c r="C116" s="121"/>
      <c r="D116" s="121"/>
      <c r="E116" s="122"/>
      <c r="F116" s="115"/>
      <c r="G116" s="282"/>
      <c r="H116" s="187"/>
      <c r="I116" s="338"/>
      <c r="J116" s="121"/>
    </row>
    <row r="117" spans="1:10" x14ac:dyDescent="0.2">
      <c r="A117" s="121"/>
      <c r="B117" s="121"/>
      <c r="C117" s="121"/>
      <c r="D117" s="121"/>
      <c r="E117" s="122"/>
      <c r="F117" s="115"/>
      <c r="G117" s="282"/>
      <c r="H117" s="187"/>
      <c r="I117" s="338"/>
      <c r="J117" s="121"/>
    </row>
    <row r="118" spans="1:10" x14ac:dyDescent="0.2">
      <c r="A118" s="121"/>
      <c r="B118" s="121"/>
      <c r="C118" s="121"/>
      <c r="D118" s="121"/>
      <c r="E118" s="122"/>
      <c r="F118" s="115"/>
      <c r="G118" s="282"/>
      <c r="H118" s="187"/>
      <c r="I118" s="338"/>
      <c r="J118" s="121"/>
    </row>
    <row r="119" spans="1:10" x14ac:dyDescent="0.2">
      <c r="A119" s="121"/>
      <c r="B119" s="121"/>
      <c r="C119" s="121"/>
      <c r="D119" s="121"/>
      <c r="E119" s="122"/>
      <c r="F119" s="115"/>
      <c r="G119" s="282"/>
      <c r="H119" s="187"/>
      <c r="I119" s="338"/>
      <c r="J119" s="121"/>
    </row>
    <row r="120" spans="1:10" x14ac:dyDescent="0.2">
      <c r="A120" s="121"/>
      <c r="B120" s="121"/>
      <c r="C120" s="121"/>
      <c r="D120" s="121"/>
      <c r="E120" s="122"/>
      <c r="F120" s="115"/>
      <c r="G120" s="282"/>
      <c r="H120" s="187"/>
      <c r="I120" s="338"/>
      <c r="J120" s="121"/>
    </row>
    <row r="121" spans="1:10" x14ac:dyDescent="0.2">
      <c r="A121" s="121"/>
      <c r="B121" s="121"/>
      <c r="C121" s="121"/>
      <c r="D121" s="121"/>
      <c r="E121" s="122"/>
      <c r="F121" s="115"/>
      <c r="G121" s="282"/>
      <c r="H121" s="187"/>
      <c r="I121" s="338"/>
      <c r="J121" s="121"/>
    </row>
    <row r="122" spans="1:10" x14ac:dyDescent="0.2">
      <c r="A122" s="121"/>
      <c r="B122" s="121"/>
      <c r="C122" s="121"/>
      <c r="D122" s="121"/>
      <c r="E122" s="122"/>
      <c r="F122" s="115"/>
      <c r="G122" s="282"/>
      <c r="H122" s="187"/>
      <c r="I122" s="338"/>
      <c r="J122" s="121"/>
    </row>
    <row r="123" spans="1:10" x14ac:dyDescent="0.2">
      <c r="A123" s="121"/>
      <c r="B123" s="121"/>
      <c r="C123" s="121"/>
      <c r="D123" s="121"/>
      <c r="E123" s="122"/>
      <c r="F123" s="115"/>
      <c r="G123" s="282"/>
      <c r="H123" s="187"/>
      <c r="I123" s="338"/>
      <c r="J123" s="121"/>
    </row>
    <row r="124" spans="1:10" x14ac:dyDescent="0.2">
      <c r="A124" s="121"/>
      <c r="B124" s="121"/>
      <c r="C124" s="121"/>
      <c r="D124" s="121"/>
      <c r="E124" s="122"/>
      <c r="F124" s="115"/>
      <c r="G124" s="282"/>
      <c r="H124" s="187"/>
      <c r="I124" s="338"/>
      <c r="J124" s="121"/>
    </row>
    <row r="125" spans="1:10" x14ac:dyDescent="0.2">
      <c r="A125" s="121"/>
      <c r="B125" s="121"/>
      <c r="C125" s="121"/>
      <c r="D125" s="121"/>
      <c r="E125" s="122"/>
      <c r="F125" s="115"/>
      <c r="G125" s="282"/>
      <c r="H125" s="187"/>
      <c r="I125" s="338"/>
      <c r="J125" s="121"/>
    </row>
    <row r="126" spans="1:10" x14ac:dyDescent="0.2">
      <c r="A126" s="121"/>
      <c r="B126" s="121"/>
      <c r="C126" s="121"/>
      <c r="D126" s="121"/>
      <c r="E126" s="122"/>
      <c r="F126" s="115"/>
      <c r="G126" s="282"/>
      <c r="H126" s="187"/>
      <c r="I126" s="338"/>
      <c r="J126" s="121"/>
    </row>
    <row r="127" spans="1:10" x14ac:dyDescent="0.2">
      <c r="A127" s="121"/>
      <c r="B127" s="121"/>
      <c r="C127" s="121"/>
      <c r="D127" s="121"/>
      <c r="E127" s="122"/>
      <c r="F127" s="115"/>
      <c r="G127" s="282"/>
      <c r="H127" s="187"/>
      <c r="I127" s="338"/>
      <c r="J127" s="121"/>
    </row>
    <row r="128" spans="1:10" x14ac:dyDescent="0.2">
      <c r="A128" s="121"/>
      <c r="B128" s="121"/>
      <c r="C128" s="121"/>
      <c r="D128" s="121"/>
      <c r="E128" s="122"/>
      <c r="F128" s="115"/>
      <c r="G128" s="282"/>
      <c r="H128" s="187"/>
      <c r="I128" s="338"/>
      <c r="J128" s="121"/>
    </row>
    <row r="129" spans="1:10" x14ac:dyDescent="0.2">
      <c r="A129" s="121"/>
      <c r="B129" s="121"/>
      <c r="C129" s="121"/>
      <c r="D129" s="121"/>
      <c r="E129" s="122"/>
      <c r="F129" s="115"/>
      <c r="G129" s="282"/>
      <c r="H129" s="187"/>
      <c r="I129" s="338"/>
      <c r="J129" s="121"/>
    </row>
    <row r="130" spans="1:10" x14ac:dyDescent="0.2">
      <c r="A130" s="121"/>
      <c r="B130" s="121"/>
      <c r="C130" s="121"/>
      <c r="D130" s="121"/>
      <c r="E130" s="122"/>
      <c r="F130" s="115"/>
      <c r="G130" s="282"/>
      <c r="H130" s="187"/>
      <c r="I130" s="338"/>
      <c r="J130" s="121"/>
    </row>
    <row r="131" spans="1:10" x14ac:dyDescent="0.2">
      <c r="A131" s="121"/>
      <c r="B131" s="121"/>
      <c r="C131" s="121"/>
      <c r="D131" s="121"/>
      <c r="E131" s="122"/>
      <c r="F131" s="115"/>
      <c r="G131" s="282"/>
      <c r="H131" s="187"/>
      <c r="I131" s="338"/>
      <c r="J131" s="121"/>
    </row>
    <row r="132" spans="1:10" x14ac:dyDescent="0.2">
      <c r="A132" s="121"/>
      <c r="B132" s="121"/>
      <c r="C132" s="121"/>
      <c r="D132" s="121"/>
      <c r="E132" s="122"/>
      <c r="F132" s="115"/>
      <c r="G132" s="282"/>
      <c r="H132" s="187"/>
      <c r="I132" s="338"/>
      <c r="J132" s="121"/>
    </row>
    <row r="133" spans="1:10" x14ac:dyDescent="0.2">
      <c r="A133" s="121"/>
      <c r="B133" s="121"/>
      <c r="C133" s="121"/>
      <c r="D133" s="121"/>
      <c r="E133" s="122"/>
      <c r="F133" s="115"/>
      <c r="G133" s="282"/>
      <c r="H133" s="187"/>
      <c r="I133" s="338"/>
      <c r="J133" s="121"/>
    </row>
    <row r="134" spans="1:10" x14ac:dyDescent="0.2">
      <c r="A134" s="121"/>
      <c r="B134" s="121"/>
      <c r="C134" s="121"/>
      <c r="D134" s="121"/>
      <c r="E134" s="122"/>
      <c r="F134" s="115"/>
      <c r="G134" s="282"/>
      <c r="H134" s="187"/>
      <c r="I134" s="338"/>
      <c r="J134" s="121"/>
    </row>
    <row r="135" spans="1:10" x14ac:dyDescent="0.2">
      <c r="A135" s="121"/>
      <c r="B135" s="121"/>
      <c r="C135" s="121"/>
      <c r="D135" s="121"/>
      <c r="E135" s="122"/>
      <c r="F135" s="115"/>
      <c r="G135" s="282"/>
      <c r="H135" s="187"/>
      <c r="I135" s="338"/>
      <c r="J135" s="121"/>
    </row>
    <row r="136" spans="1:10" x14ac:dyDescent="0.2">
      <c r="A136" s="121"/>
      <c r="B136" s="121"/>
      <c r="C136" s="121"/>
      <c r="D136" s="121"/>
      <c r="E136" s="122"/>
      <c r="F136" s="115"/>
      <c r="G136" s="282"/>
      <c r="H136" s="187"/>
      <c r="I136" s="338"/>
      <c r="J136" s="121"/>
    </row>
    <row r="137" spans="1:10" x14ac:dyDescent="0.2">
      <c r="A137" s="121"/>
      <c r="B137" s="121"/>
      <c r="C137" s="121"/>
      <c r="D137" s="121"/>
      <c r="E137" s="122"/>
      <c r="F137" s="115"/>
      <c r="G137" s="282"/>
      <c r="H137" s="187"/>
      <c r="I137" s="338"/>
      <c r="J137" s="121"/>
    </row>
    <row r="138" spans="1:10" x14ac:dyDescent="0.2">
      <c r="A138" s="121"/>
      <c r="B138" s="121"/>
      <c r="C138" s="121"/>
      <c r="D138" s="121"/>
      <c r="E138" s="122"/>
      <c r="F138" s="115"/>
      <c r="G138" s="282"/>
      <c r="H138" s="187"/>
      <c r="I138" s="338"/>
      <c r="J138" s="121"/>
    </row>
    <row r="139" spans="1:10" x14ac:dyDescent="0.2">
      <c r="A139" s="121"/>
      <c r="B139" s="121"/>
      <c r="C139" s="121"/>
      <c r="D139" s="121"/>
      <c r="E139" s="122"/>
      <c r="F139" s="115"/>
      <c r="G139" s="282"/>
      <c r="H139" s="187"/>
      <c r="I139" s="338"/>
      <c r="J139" s="121"/>
    </row>
    <row r="140" spans="1:10" x14ac:dyDescent="0.2">
      <c r="A140" s="121"/>
      <c r="B140" s="121"/>
      <c r="C140" s="121"/>
      <c r="D140" s="121"/>
      <c r="E140" s="122"/>
      <c r="F140" s="115"/>
      <c r="G140" s="282"/>
      <c r="H140" s="187"/>
      <c r="I140" s="338"/>
      <c r="J140" s="121"/>
    </row>
    <row r="141" spans="1:10" x14ac:dyDescent="0.2">
      <c r="A141" s="121"/>
      <c r="B141" s="121"/>
      <c r="C141" s="121"/>
      <c r="D141" s="121"/>
      <c r="E141" s="122"/>
      <c r="F141" s="115"/>
      <c r="G141" s="282"/>
      <c r="H141" s="187"/>
      <c r="I141" s="338"/>
      <c r="J141" s="121"/>
    </row>
    <row r="142" spans="1:10" x14ac:dyDescent="0.2">
      <c r="A142" s="121"/>
      <c r="B142" s="121"/>
      <c r="C142" s="121"/>
      <c r="D142" s="121"/>
      <c r="E142" s="122"/>
      <c r="F142" s="115"/>
      <c r="G142" s="282"/>
      <c r="H142" s="187"/>
      <c r="I142" s="338"/>
      <c r="J142" s="121"/>
    </row>
    <row r="143" spans="1:10" x14ac:dyDescent="0.2">
      <c r="A143" s="121"/>
      <c r="B143" s="121"/>
      <c r="C143" s="121"/>
      <c r="D143" s="121"/>
      <c r="E143" s="122"/>
      <c r="F143" s="115"/>
      <c r="G143" s="282"/>
      <c r="H143" s="187"/>
      <c r="I143" s="338"/>
      <c r="J143" s="121"/>
    </row>
    <row r="144" spans="1:10" x14ac:dyDescent="0.2">
      <c r="A144" s="121"/>
      <c r="B144" s="121"/>
      <c r="C144" s="121"/>
      <c r="D144" s="121"/>
      <c r="E144" s="122"/>
      <c r="F144" s="115"/>
      <c r="G144" s="282"/>
      <c r="H144" s="187"/>
      <c r="I144" s="338"/>
      <c r="J144" s="121"/>
    </row>
    <row r="145" spans="1:10" x14ac:dyDescent="0.2">
      <c r="A145" s="121"/>
      <c r="B145" s="121"/>
      <c r="C145" s="121"/>
      <c r="D145" s="121"/>
      <c r="E145" s="122"/>
      <c r="F145" s="115"/>
      <c r="G145" s="282"/>
      <c r="H145" s="187"/>
      <c r="I145" s="338"/>
      <c r="J145" s="121"/>
    </row>
    <row r="146" spans="1:10" x14ac:dyDescent="0.2">
      <c r="A146" s="121"/>
      <c r="B146" s="121"/>
      <c r="C146" s="121"/>
      <c r="D146" s="121"/>
      <c r="E146" s="122"/>
      <c r="F146" s="115"/>
      <c r="G146" s="282"/>
      <c r="H146" s="187"/>
      <c r="I146" s="338"/>
      <c r="J146" s="121"/>
    </row>
    <row r="147" spans="1:10" x14ac:dyDescent="0.2">
      <c r="A147" s="121"/>
      <c r="B147" s="121"/>
      <c r="C147" s="121"/>
      <c r="D147" s="121"/>
      <c r="E147" s="122"/>
      <c r="F147" s="115"/>
      <c r="G147" s="282"/>
      <c r="H147" s="187"/>
      <c r="I147" s="338"/>
      <c r="J147" s="121"/>
    </row>
    <row r="148" spans="1:10" x14ac:dyDescent="0.2">
      <c r="A148" s="121"/>
      <c r="B148" s="121"/>
      <c r="C148" s="121"/>
      <c r="D148" s="121"/>
      <c r="E148" s="122"/>
      <c r="F148" s="115"/>
      <c r="G148" s="282"/>
      <c r="H148" s="187"/>
      <c r="I148" s="338"/>
      <c r="J148" s="121"/>
    </row>
    <row r="149" spans="1:10" x14ac:dyDescent="0.2">
      <c r="A149" s="121"/>
      <c r="B149" s="121"/>
      <c r="C149" s="121"/>
      <c r="D149" s="121"/>
      <c r="E149" s="122"/>
      <c r="F149" s="115"/>
      <c r="G149" s="282"/>
      <c r="H149" s="187"/>
      <c r="I149" s="338"/>
      <c r="J149" s="121"/>
    </row>
    <row r="150" spans="1:10" x14ac:dyDescent="0.2">
      <c r="A150" s="121"/>
      <c r="B150" s="121"/>
      <c r="C150" s="121"/>
      <c r="D150" s="121"/>
      <c r="E150" s="122"/>
      <c r="F150" s="115"/>
      <c r="G150" s="282"/>
      <c r="H150" s="187"/>
      <c r="I150" s="338"/>
      <c r="J150" s="121"/>
    </row>
    <row r="151" spans="1:10" x14ac:dyDescent="0.2">
      <c r="A151" s="121"/>
      <c r="B151" s="121"/>
      <c r="C151" s="121"/>
      <c r="D151" s="121"/>
      <c r="E151" s="122"/>
      <c r="F151" s="115"/>
      <c r="G151" s="282"/>
      <c r="H151" s="187"/>
      <c r="I151" s="338"/>
      <c r="J151" s="121"/>
    </row>
    <row r="152" spans="1:10" x14ac:dyDescent="0.2">
      <c r="A152" s="121"/>
      <c r="B152" s="121"/>
      <c r="C152" s="121"/>
      <c r="D152" s="121"/>
      <c r="E152" s="122"/>
      <c r="F152" s="115"/>
      <c r="G152" s="282"/>
      <c r="H152" s="187"/>
      <c r="I152" s="338"/>
      <c r="J152" s="121"/>
    </row>
    <row r="153" spans="1:10" x14ac:dyDescent="0.2">
      <c r="A153" s="121"/>
      <c r="B153" s="121"/>
      <c r="C153" s="121"/>
      <c r="D153" s="121"/>
      <c r="E153" s="122"/>
      <c r="F153" s="115"/>
      <c r="G153" s="282"/>
      <c r="H153" s="187"/>
      <c r="I153" s="338"/>
      <c r="J153" s="121"/>
    </row>
    <row r="154" spans="1:10" x14ac:dyDescent="0.2">
      <c r="A154" s="121"/>
      <c r="B154" s="121"/>
      <c r="C154" s="121"/>
      <c r="D154" s="121"/>
      <c r="E154" s="122"/>
      <c r="F154" s="115"/>
      <c r="G154" s="282"/>
      <c r="H154" s="187"/>
      <c r="I154" s="338"/>
      <c r="J154" s="121"/>
    </row>
    <row r="155" spans="1:10" x14ac:dyDescent="0.2">
      <c r="A155" s="121"/>
      <c r="B155" s="121"/>
      <c r="C155" s="121"/>
      <c r="D155" s="121"/>
      <c r="E155" s="122"/>
      <c r="F155" s="115"/>
      <c r="G155" s="282"/>
      <c r="H155" s="187"/>
      <c r="I155" s="338"/>
      <c r="J155" s="121"/>
    </row>
    <row r="156" spans="1:10" x14ac:dyDescent="0.2">
      <c r="A156" s="121"/>
      <c r="B156" s="121"/>
      <c r="C156" s="121"/>
      <c r="D156" s="121"/>
      <c r="E156" s="122"/>
      <c r="F156" s="115"/>
      <c r="G156" s="282"/>
      <c r="H156" s="187"/>
      <c r="I156" s="338"/>
      <c r="J156" s="121"/>
    </row>
    <row r="157" spans="1:10" x14ac:dyDescent="0.2">
      <c r="A157" s="121"/>
      <c r="B157" s="121"/>
      <c r="C157" s="121"/>
      <c r="D157" s="121"/>
      <c r="E157" s="122"/>
      <c r="F157" s="115"/>
      <c r="G157" s="282"/>
      <c r="H157" s="187"/>
      <c r="I157" s="338"/>
      <c r="J157" s="121"/>
    </row>
    <row r="158" spans="1:10" x14ac:dyDescent="0.2">
      <c r="A158" s="121"/>
      <c r="B158" s="121"/>
      <c r="C158" s="121"/>
      <c r="D158" s="121"/>
      <c r="E158" s="122"/>
      <c r="F158" s="115"/>
      <c r="G158" s="282"/>
      <c r="H158" s="187"/>
      <c r="I158" s="338"/>
      <c r="J158" s="121"/>
    </row>
    <row r="159" spans="1:10" x14ac:dyDescent="0.2">
      <c r="A159" s="121"/>
      <c r="B159" s="121"/>
      <c r="C159" s="121"/>
      <c r="D159" s="121"/>
      <c r="E159" s="122"/>
      <c r="F159" s="115"/>
      <c r="G159" s="282"/>
      <c r="H159" s="187"/>
      <c r="I159" s="338"/>
      <c r="J159" s="121"/>
    </row>
    <row r="160" spans="1:10" x14ac:dyDescent="0.2">
      <c r="A160" s="121"/>
      <c r="B160" s="121"/>
      <c r="C160" s="121"/>
      <c r="D160" s="121"/>
      <c r="E160" s="122"/>
      <c r="F160" s="115"/>
      <c r="G160" s="282"/>
      <c r="H160" s="187"/>
      <c r="I160" s="338"/>
      <c r="J160" s="121"/>
    </row>
    <row r="161" spans="1:10" x14ac:dyDescent="0.2">
      <c r="A161" s="121"/>
      <c r="B161" s="121"/>
      <c r="C161" s="121"/>
      <c r="D161" s="121"/>
      <c r="E161" s="122"/>
      <c r="F161" s="115"/>
      <c r="G161" s="282"/>
      <c r="H161" s="187"/>
      <c r="I161" s="338"/>
      <c r="J161" s="121"/>
    </row>
    <row r="162" spans="1:10" x14ac:dyDescent="0.2">
      <c r="A162" s="121"/>
      <c r="B162" s="121"/>
      <c r="C162" s="121"/>
      <c r="D162" s="121"/>
      <c r="E162" s="122"/>
      <c r="F162" s="115"/>
      <c r="G162" s="282"/>
      <c r="H162" s="187"/>
      <c r="I162" s="338"/>
      <c r="J162" s="121"/>
    </row>
    <row r="163" spans="1:10" x14ac:dyDescent="0.2">
      <c r="A163" s="121"/>
      <c r="B163" s="121"/>
      <c r="C163" s="121"/>
      <c r="D163" s="121"/>
      <c r="E163" s="122"/>
      <c r="F163" s="115"/>
      <c r="G163" s="282"/>
      <c r="H163" s="187"/>
      <c r="I163" s="338"/>
      <c r="J163" s="121"/>
    </row>
    <row r="164" spans="1:10" x14ac:dyDescent="0.2">
      <c r="A164" s="121"/>
      <c r="B164" s="121"/>
      <c r="C164" s="121"/>
      <c r="D164" s="121"/>
      <c r="E164" s="122"/>
      <c r="F164" s="115"/>
      <c r="G164" s="282"/>
      <c r="H164" s="187"/>
      <c r="I164" s="338"/>
      <c r="J164" s="121"/>
    </row>
    <row r="165" spans="1:10" x14ac:dyDescent="0.2">
      <c r="A165" s="121"/>
      <c r="B165" s="121"/>
      <c r="C165" s="121"/>
      <c r="D165" s="121"/>
      <c r="E165" s="122"/>
      <c r="F165" s="115"/>
      <c r="G165" s="282"/>
      <c r="H165" s="187"/>
      <c r="I165" s="338"/>
      <c r="J165" s="121"/>
    </row>
    <row r="166" spans="1:10" x14ac:dyDescent="0.2">
      <c r="A166" s="121"/>
      <c r="B166" s="121"/>
      <c r="C166" s="121"/>
      <c r="D166" s="121"/>
      <c r="E166" s="122"/>
      <c r="F166" s="115"/>
      <c r="G166" s="282"/>
      <c r="H166" s="187"/>
      <c r="I166" s="338"/>
      <c r="J166" s="121"/>
    </row>
    <row r="167" spans="1:10" x14ac:dyDescent="0.2">
      <c r="A167" s="121"/>
      <c r="B167" s="121"/>
      <c r="C167" s="121"/>
      <c r="D167" s="121"/>
      <c r="E167" s="122"/>
      <c r="F167" s="115"/>
      <c r="G167" s="282"/>
      <c r="H167" s="187"/>
      <c r="I167" s="338"/>
      <c r="J167" s="121"/>
    </row>
    <row r="168" spans="1:10" x14ac:dyDescent="0.2">
      <c r="A168" s="121"/>
      <c r="B168" s="121"/>
      <c r="C168" s="121"/>
      <c r="D168" s="121"/>
      <c r="E168" s="122"/>
      <c r="F168" s="115"/>
      <c r="G168" s="282"/>
      <c r="H168" s="187"/>
      <c r="I168" s="338"/>
      <c r="J168" s="121"/>
    </row>
    <row r="169" spans="1:10" x14ac:dyDescent="0.2">
      <c r="A169" s="121"/>
      <c r="B169" s="121"/>
      <c r="C169" s="121"/>
      <c r="D169" s="121"/>
      <c r="E169" s="122"/>
      <c r="F169" s="115"/>
      <c r="G169" s="282"/>
      <c r="H169" s="187"/>
      <c r="I169" s="338"/>
      <c r="J169" s="121"/>
    </row>
    <row r="170" spans="1:10" x14ac:dyDescent="0.2">
      <c r="A170" s="121"/>
      <c r="B170" s="121"/>
      <c r="C170" s="121"/>
      <c r="D170" s="121"/>
      <c r="E170" s="122"/>
      <c r="F170" s="115"/>
      <c r="G170" s="282"/>
      <c r="H170" s="187"/>
      <c r="I170" s="338"/>
      <c r="J170" s="121"/>
    </row>
    <row r="171" spans="1:10" x14ac:dyDescent="0.2">
      <c r="A171" s="121"/>
      <c r="B171" s="121"/>
      <c r="C171" s="121"/>
      <c r="D171" s="121"/>
      <c r="E171" s="122"/>
      <c r="F171" s="115"/>
      <c r="G171" s="282"/>
      <c r="H171" s="187"/>
      <c r="I171" s="338"/>
      <c r="J171" s="121"/>
    </row>
    <row r="172" spans="1:10" x14ac:dyDescent="0.2">
      <c r="A172" s="121"/>
      <c r="B172" s="121"/>
      <c r="C172" s="121"/>
      <c r="D172" s="121"/>
      <c r="E172" s="122"/>
      <c r="F172" s="115"/>
      <c r="G172" s="282"/>
      <c r="H172" s="187"/>
      <c r="I172" s="338"/>
      <c r="J172" s="121"/>
    </row>
    <row r="173" spans="1:10" x14ac:dyDescent="0.2">
      <c r="A173" s="121"/>
      <c r="B173" s="121"/>
      <c r="C173" s="121"/>
      <c r="D173" s="121"/>
      <c r="E173" s="122"/>
      <c r="F173" s="115"/>
      <c r="G173" s="282"/>
      <c r="H173" s="187"/>
      <c r="I173" s="338"/>
      <c r="J173" s="121"/>
    </row>
    <row r="174" spans="1:10" x14ac:dyDescent="0.2">
      <c r="A174" s="121"/>
      <c r="B174" s="121"/>
      <c r="C174" s="121"/>
      <c r="D174" s="121"/>
      <c r="E174" s="122"/>
      <c r="F174" s="115"/>
      <c r="G174" s="282"/>
      <c r="H174" s="187"/>
      <c r="I174" s="338"/>
      <c r="J174" s="121"/>
    </row>
    <row r="175" spans="1:10" x14ac:dyDescent="0.2">
      <c r="A175" s="121"/>
      <c r="B175" s="121"/>
      <c r="C175" s="121"/>
      <c r="D175" s="121"/>
      <c r="E175" s="122"/>
      <c r="F175" s="115"/>
      <c r="G175" s="282"/>
      <c r="H175" s="187"/>
      <c r="I175" s="338"/>
      <c r="J175" s="121"/>
    </row>
    <row r="176" spans="1:10" x14ac:dyDescent="0.2">
      <c r="A176" s="121"/>
      <c r="B176" s="121"/>
      <c r="C176" s="121"/>
      <c r="D176" s="121"/>
      <c r="E176" s="122"/>
      <c r="F176" s="115"/>
      <c r="G176" s="282"/>
      <c r="H176" s="187"/>
      <c r="I176" s="338"/>
      <c r="J176" s="121"/>
    </row>
    <row r="177" spans="1:10" x14ac:dyDescent="0.2">
      <c r="A177" s="121"/>
      <c r="B177" s="121"/>
      <c r="C177" s="121"/>
      <c r="D177" s="121"/>
      <c r="E177" s="122"/>
      <c r="F177" s="115"/>
      <c r="G177" s="282"/>
      <c r="H177" s="187"/>
      <c r="I177" s="338"/>
      <c r="J177" s="121"/>
    </row>
    <row r="178" spans="1:10" x14ac:dyDescent="0.2">
      <c r="A178" s="121"/>
      <c r="B178" s="121"/>
      <c r="C178" s="121"/>
      <c r="D178" s="121"/>
      <c r="E178" s="122"/>
      <c r="F178" s="115"/>
      <c r="G178" s="282"/>
      <c r="H178" s="187"/>
      <c r="I178" s="338"/>
      <c r="J178" s="121"/>
    </row>
    <row r="179" spans="1:10" x14ac:dyDescent="0.2">
      <c r="A179" s="121"/>
      <c r="B179" s="121"/>
      <c r="C179" s="121"/>
      <c r="D179" s="121"/>
      <c r="E179" s="122"/>
      <c r="F179" s="115"/>
      <c r="G179" s="282"/>
      <c r="H179" s="187"/>
      <c r="I179" s="338"/>
      <c r="J179" s="121"/>
    </row>
    <row r="180" spans="1:10" x14ac:dyDescent="0.2">
      <c r="A180" s="121"/>
      <c r="B180" s="121"/>
      <c r="C180" s="121"/>
      <c r="D180" s="121"/>
      <c r="E180" s="122"/>
      <c r="F180" s="115"/>
      <c r="G180" s="282"/>
      <c r="H180" s="187"/>
      <c r="I180" s="338"/>
      <c r="J180" s="121"/>
    </row>
    <row r="181" spans="1:10" x14ac:dyDescent="0.2">
      <c r="A181" s="121"/>
      <c r="B181" s="121"/>
      <c r="C181" s="121"/>
      <c r="D181" s="121"/>
      <c r="E181" s="122"/>
      <c r="F181" s="115"/>
      <c r="G181" s="282"/>
      <c r="H181" s="187"/>
      <c r="I181" s="338"/>
      <c r="J181" s="121"/>
    </row>
    <row r="182" spans="1:10" x14ac:dyDescent="0.2">
      <c r="A182" s="121"/>
      <c r="B182" s="121"/>
      <c r="C182" s="121"/>
      <c r="D182" s="121"/>
      <c r="E182" s="122"/>
      <c r="F182" s="115"/>
      <c r="G182" s="282"/>
      <c r="H182" s="187"/>
      <c r="I182" s="338"/>
      <c r="J182" s="121"/>
    </row>
    <row r="183" spans="1:10" x14ac:dyDescent="0.2">
      <c r="A183" s="121"/>
      <c r="B183" s="121"/>
      <c r="C183" s="121"/>
      <c r="D183" s="121"/>
      <c r="E183" s="122"/>
      <c r="F183" s="115"/>
      <c r="G183" s="282"/>
      <c r="H183" s="187"/>
      <c r="I183" s="338"/>
      <c r="J183" s="121"/>
    </row>
    <row r="184" spans="1:10" x14ac:dyDescent="0.2">
      <c r="A184" s="121"/>
      <c r="B184" s="121"/>
      <c r="C184" s="121"/>
      <c r="D184" s="121"/>
      <c r="E184" s="122"/>
      <c r="F184" s="115"/>
      <c r="G184" s="282"/>
      <c r="H184" s="187"/>
      <c r="I184" s="338"/>
      <c r="J184" s="121"/>
    </row>
    <row r="185" spans="1:10" x14ac:dyDescent="0.2">
      <c r="A185" s="121"/>
      <c r="B185" s="121"/>
      <c r="C185" s="121"/>
      <c r="D185" s="121"/>
      <c r="E185" s="122"/>
      <c r="F185" s="115"/>
      <c r="G185" s="282"/>
      <c r="H185" s="187"/>
      <c r="I185" s="338"/>
      <c r="J185" s="121"/>
    </row>
    <row r="186" spans="1:10" x14ac:dyDescent="0.2">
      <c r="A186" s="121"/>
      <c r="B186" s="121"/>
      <c r="C186" s="121"/>
      <c r="D186" s="121"/>
      <c r="E186" s="122"/>
      <c r="F186" s="115"/>
      <c r="G186" s="282"/>
      <c r="H186" s="187"/>
      <c r="I186" s="338"/>
      <c r="J186" s="121"/>
    </row>
    <row r="187" spans="1:10" x14ac:dyDescent="0.2">
      <c r="A187" s="121"/>
      <c r="B187" s="121"/>
      <c r="C187" s="121"/>
      <c r="D187" s="121"/>
      <c r="E187" s="122"/>
      <c r="F187" s="115"/>
      <c r="G187" s="282"/>
      <c r="H187" s="187"/>
      <c r="I187" s="338"/>
      <c r="J187" s="121"/>
    </row>
    <row r="188" spans="1:10" x14ac:dyDescent="0.2">
      <c r="A188" s="121"/>
      <c r="B188" s="121"/>
      <c r="C188" s="121"/>
      <c r="D188" s="121"/>
      <c r="E188" s="122"/>
      <c r="F188" s="115"/>
      <c r="G188" s="282"/>
      <c r="H188" s="187"/>
      <c r="I188" s="338"/>
      <c r="J188" s="121"/>
    </row>
    <row r="189" spans="1:10" x14ac:dyDescent="0.2">
      <c r="A189" s="121"/>
      <c r="B189" s="121"/>
      <c r="C189" s="121"/>
      <c r="D189" s="121"/>
      <c r="E189" s="122"/>
      <c r="F189" s="115"/>
      <c r="G189" s="282"/>
      <c r="H189" s="187"/>
      <c r="I189" s="338"/>
      <c r="J189" s="121"/>
    </row>
    <row r="190" spans="1:10" x14ac:dyDescent="0.2">
      <c r="A190" s="121"/>
      <c r="B190" s="121"/>
      <c r="C190" s="121"/>
      <c r="D190" s="121"/>
      <c r="E190" s="122"/>
      <c r="F190" s="115"/>
      <c r="G190" s="282"/>
      <c r="H190" s="187"/>
      <c r="I190" s="338"/>
      <c r="J190" s="121"/>
    </row>
    <row r="191" spans="1:10" x14ac:dyDescent="0.2">
      <c r="A191" s="121"/>
      <c r="B191" s="121"/>
      <c r="C191" s="121"/>
      <c r="D191" s="121"/>
      <c r="E191" s="122"/>
      <c r="F191" s="115"/>
      <c r="G191" s="282"/>
      <c r="H191" s="187"/>
      <c r="I191" s="338"/>
      <c r="J191" s="121"/>
    </row>
    <row r="192" spans="1:10" x14ac:dyDescent="0.2">
      <c r="A192" s="121"/>
      <c r="B192" s="121"/>
      <c r="C192" s="121"/>
      <c r="D192" s="121"/>
      <c r="E192" s="122"/>
      <c r="F192" s="115"/>
      <c r="G192" s="282"/>
      <c r="H192" s="187"/>
      <c r="I192" s="338"/>
      <c r="J192" s="121"/>
    </row>
    <row r="193" spans="1:10" x14ac:dyDescent="0.2">
      <c r="A193" s="121"/>
      <c r="B193" s="121"/>
      <c r="C193" s="121"/>
      <c r="D193" s="121"/>
      <c r="E193" s="122"/>
      <c r="F193" s="115"/>
      <c r="G193" s="282"/>
      <c r="H193" s="187"/>
      <c r="I193" s="338"/>
      <c r="J193" s="121"/>
    </row>
    <row r="194" spans="1:10" x14ac:dyDescent="0.2">
      <c r="A194" s="121"/>
      <c r="B194" s="121"/>
      <c r="C194" s="121"/>
      <c r="D194" s="121"/>
      <c r="E194" s="122"/>
      <c r="F194" s="115"/>
      <c r="G194" s="282"/>
      <c r="H194" s="187"/>
      <c r="I194" s="338"/>
      <c r="J194" s="121"/>
    </row>
    <row r="195" spans="1:10" x14ac:dyDescent="0.2">
      <c r="A195" s="121"/>
      <c r="B195" s="121"/>
      <c r="C195" s="121"/>
      <c r="D195" s="121"/>
      <c r="E195" s="122"/>
      <c r="F195" s="115"/>
      <c r="G195" s="282"/>
      <c r="H195" s="187"/>
      <c r="I195" s="338"/>
      <c r="J195" s="121"/>
    </row>
    <row r="196" spans="1:10" x14ac:dyDescent="0.2">
      <c r="A196" s="121"/>
      <c r="B196" s="121"/>
      <c r="C196" s="121"/>
      <c r="D196" s="121"/>
      <c r="E196" s="122"/>
      <c r="F196" s="115"/>
      <c r="G196" s="282"/>
      <c r="H196" s="187"/>
      <c r="I196" s="338"/>
      <c r="J196" s="121"/>
    </row>
    <row r="197" spans="1:10" x14ac:dyDescent="0.2">
      <c r="A197" s="121"/>
      <c r="B197" s="121"/>
      <c r="C197" s="121"/>
      <c r="D197" s="121"/>
      <c r="E197" s="122"/>
      <c r="F197" s="115"/>
      <c r="G197" s="282"/>
      <c r="H197" s="187"/>
      <c r="I197" s="338"/>
      <c r="J197" s="121"/>
    </row>
    <row r="198" spans="1:10" x14ac:dyDescent="0.2">
      <c r="A198" s="121"/>
      <c r="B198" s="121"/>
      <c r="C198" s="121"/>
      <c r="D198" s="121"/>
      <c r="E198" s="122"/>
      <c r="F198" s="115"/>
      <c r="G198" s="282"/>
      <c r="H198" s="187"/>
      <c r="I198" s="338"/>
      <c r="J198" s="121"/>
    </row>
    <row r="199" spans="1:10" x14ac:dyDescent="0.2">
      <c r="A199" s="121"/>
      <c r="B199" s="121"/>
      <c r="C199" s="121"/>
      <c r="D199" s="121"/>
      <c r="E199" s="122"/>
      <c r="F199" s="115"/>
      <c r="G199" s="282"/>
      <c r="H199" s="187"/>
      <c r="I199" s="338"/>
      <c r="J199" s="121"/>
    </row>
    <row r="200" spans="1:10" x14ac:dyDescent="0.2">
      <c r="A200" s="121"/>
      <c r="B200" s="121"/>
      <c r="C200" s="121"/>
      <c r="D200" s="121"/>
      <c r="E200" s="122"/>
      <c r="F200" s="115"/>
      <c r="G200" s="282"/>
      <c r="H200" s="187"/>
      <c r="I200" s="338"/>
      <c r="J200" s="121"/>
    </row>
    <row r="201" spans="1:10" x14ac:dyDescent="0.2">
      <c r="A201" s="121"/>
      <c r="B201" s="121"/>
      <c r="C201" s="121"/>
      <c r="D201" s="121"/>
      <c r="E201" s="122"/>
      <c r="F201" s="115"/>
      <c r="G201" s="282"/>
      <c r="H201" s="187"/>
      <c r="I201" s="338"/>
      <c r="J201" s="121"/>
    </row>
    <row r="202" spans="1:10" x14ac:dyDescent="0.2">
      <c r="A202" s="121"/>
      <c r="B202" s="121"/>
      <c r="C202" s="121"/>
      <c r="D202" s="121"/>
      <c r="E202" s="122"/>
      <c r="F202" s="115"/>
      <c r="G202" s="282"/>
      <c r="H202" s="187"/>
      <c r="I202" s="338"/>
      <c r="J202" s="121"/>
    </row>
    <row r="203" spans="1:10" x14ac:dyDescent="0.2">
      <c r="A203" s="121"/>
      <c r="B203" s="121"/>
      <c r="C203" s="121"/>
      <c r="D203" s="121"/>
      <c r="E203" s="122"/>
      <c r="F203" s="115"/>
      <c r="G203" s="282"/>
      <c r="H203" s="187"/>
      <c r="I203" s="338"/>
      <c r="J203" s="121"/>
    </row>
    <row r="204" spans="1:10" x14ac:dyDescent="0.2">
      <c r="A204" s="121"/>
      <c r="B204" s="121"/>
      <c r="C204" s="121"/>
      <c r="D204" s="121"/>
      <c r="E204" s="122"/>
      <c r="F204" s="115"/>
      <c r="G204" s="282"/>
      <c r="H204" s="187"/>
      <c r="I204" s="338"/>
      <c r="J204" s="121"/>
    </row>
    <row r="205" spans="1:10" x14ac:dyDescent="0.2">
      <c r="A205" s="121"/>
      <c r="B205" s="121"/>
      <c r="C205" s="121"/>
      <c r="D205" s="121"/>
      <c r="E205" s="122"/>
      <c r="F205" s="115"/>
      <c r="G205" s="282"/>
      <c r="H205" s="187"/>
      <c r="I205" s="338"/>
      <c r="J205" s="121"/>
    </row>
    <row r="206" spans="1:10" x14ac:dyDescent="0.2">
      <c r="A206" s="121"/>
      <c r="B206" s="121"/>
      <c r="C206" s="121"/>
      <c r="D206" s="121"/>
      <c r="E206" s="122"/>
      <c r="F206" s="115"/>
      <c r="G206" s="282"/>
      <c r="H206" s="187"/>
      <c r="I206" s="338"/>
      <c r="J206" s="121"/>
    </row>
    <row r="207" spans="1:10" x14ac:dyDescent="0.2">
      <c r="A207" s="121"/>
      <c r="B207" s="121"/>
      <c r="C207" s="121"/>
      <c r="D207" s="121"/>
      <c r="E207" s="122"/>
      <c r="F207" s="115"/>
      <c r="G207" s="282"/>
      <c r="H207" s="187"/>
      <c r="I207" s="338"/>
      <c r="J207" s="121"/>
    </row>
    <row r="208" spans="1:10" x14ac:dyDescent="0.2">
      <c r="A208" s="121"/>
      <c r="B208" s="121"/>
      <c r="C208" s="121"/>
      <c r="D208" s="121"/>
      <c r="E208" s="122"/>
      <c r="F208" s="115"/>
      <c r="G208" s="282"/>
      <c r="H208" s="187"/>
      <c r="I208" s="338"/>
      <c r="J208" s="121"/>
    </row>
    <row r="209" spans="1:10" x14ac:dyDescent="0.2">
      <c r="A209" s="121"/>
      <c r="B209" s="121"/>
      <c r="C209" s="121"/>
      <c r="D209" s="121"/>
      <c r="E209" s="122"/>
      <c r="F209" s="115"/>
      <c r="G209" s="282"/>
      <c r="H209" s="187"/>
      <c r="I209" s="338"/>
      <c r="J209" s="121"/>
    </row>
    <row r="210" spans="1:10" x14ac:dyDescent="0.2">
      <c r="A210" s="121"/>
      <c r="B210" s="121"/>
      <c r="C210" s="121"/>
      <c r="D210" s="121"/>
      <c r="E210" s="122"/>
      <c r="F210" s="115"/>
      <c r="G210" s="282"/>
      <c r="H210" s="187"/>
      <c r="I210" s="338"/>
      <c r="J210" s="121"/>
    </row>
    <row r="211" spans="1:10" x14ac:dyDescent="0.2">
      <c r="A211" s="121"/>
      <c r="B211" s="121"/>
      <c r="C211" s="121"/>
      <c r="D211" s="121"/>
      <c r="E211" s="122"/>
      <c r="F211" s="115"/>
      <c r="G211" s="282"/>
      <c r="H211" s="187"/>
      <c r="I211" s="338"/>
      <c r="J211" s="121"/>
    </row>
    <row r="212" spans="1:10" x14ac:dyDescent="0.2">
      <c r="A212" s="121"/>
      <c r="B212" s="121"/>
      <c r="C212" s="121"/>
      <c r="D212" s="121"/>
      <c r="E212" s="122"/>
      <c r="F212" s="115"/>
      <c r="G212" s="282"/>
      <c r="H212" s="187"/>
      <c r="I212" s="338"/>
      <c r="J212" s="121"/>
    </row>
    <row r="213" spans="1:10" x14ac:dyDescent="0.2">
      <c r="A213" s="121"/>
      <c r="B213" s="121"/>
      <c r="C213" s="121"/>
      <c r="D213" s="121"/>
      <c r="E213" s="122"/>
      <c r="F213" s="115"/>
      <c r="G213" s="282"/>
      <c r="H213" s="187"/>
      <c r="I213" s="338"/>
      <c r="J213" s="121"/>
    </row>
    <row r="214" spans="1:10" x14ac:dyDescent="0.2">
      <c r="A214" s="121"/>
      <c r="B214" s="121"/>
      <c r="C214" s="121"/>
      <c r="D214" s="121"/>
      <c r="E214" s="122"/>
      <c r="F214" s="115"/>
      <c r="G214" s="282"/>
      <c r="H214" s="187"/>
      <c r="I214" s="338"/>
      <c r="J214" s="121"/>
    </row>
    <row r="215" spans="1:10" x14ac:dyDescent="0.2">
      <c r="A215" s="121"/>
      <c r="B215" s="121"/>
      <c r="C215" s="121"/>
      <c r="D215" s="121"/>
      <c r="E215" s="122"/>
      <c r="F215" s="115"/>
      <c r="G215" s="282"/>
      <c r="H215" s="187"/>
      <c r="I215" s="338"/>
      <c r="J215" s="121"/>
    </row>
    <row r="216" spans="1:10" x14ac:dyDescent="0.2">
      <c r="A216" s="121"/>
      <c r="B216" s="121"/>
      <c r="C216" s="121"/>
      <c r="D216" s="121"/>
      <c r="E216" s="122"/>
      <c r="F216" s="115"/>
      <c r="G216" s="282"/>
      <c r="H216" s="187"/>
      <c r="I216" s="338"/>
      <c r="J216" s="121"/>
    </row>
    <row r="217" spans="1:10" x14ac:dyDescent="0.2">
      <c r="A217" s="121"/>
      <c r="B217" s="121"/>
      <c r="C217" s="121"/>
      <c r="D217" s="121"/>
      <c r="E217" s="122"/>
      <c r="F217" s="115"/>
      <c r="G217" s="282"/>
      <c r="H217" s="187"/>
      <c r="I217" s="338"/>
      <c r="J217" s="121"/>
    </row>
    <row r="218" spans="1:10" x14ac:dyDescent="0.2">
      <c r="A218" s="121"/>
      <c r="B218" s="121"/>
      <c r="C218" s="121"/>
      <c r="D218" s="121"/>
      <c r="E218" s="122"/>
      <c r="F218" s="115"/>
      <c r="G218" s="282"/>
      <c r="H218" s="187"/>
      <c r="I218" s="338"/>
      <c r="J218" s="121"/>
    </row>
    <row r="219" spans="1:10" x14ac:dyDescent="0.2">
      <c r="A219" s="121"/>
      <c r="B219" s="121"/>
      <c r="C219" s="121"/>
      <c r="D219" s="121"/>
      <c r="E219" s="122"/>
      <c r="F219" s="115"/>
      <c r="G219" s="282"/>
      <c r="H219" s="187"/>
      <c r="I219" s="338"/>
      <c r="J219" s="121"/>
    </row>
    <row r="220" spans="1:10" x14ac:dyDescent="0.2">
      <c r="A220" s="121"/>
      <c r="B220" s="121"/>
      <c r="C220" s="121"/>
      <c r="D220" s="121"/>
      <c r="E220" s="122"/>
      <c r="F220" s="115"/>
      <c r="G220" s="282"/>
      <c r="H220" s="187"/>
      <c r="I220" s="338"/>
      <c r="J220" s="121"/>
    </row>
    <row r="221" spans="1:10" x14ac:dyDescent="0.2">
      <c r="A221" s="121"/>
      <c r="B221" s="121"/>
      <c r="C221" s="121"/>
      <c r="D221" s="121"/>
      <c r="E221" s="122"/>
      <c r="F221" s="115"/>
      <c r="G221" s="282"/>
      <c r="H221" s="187"/>
      <c r="I221" s="338"/>
      <c r="J221" s="121"/>
    </row>
    <row r="222" spans="1:10" x14ac:dyDescent="0.2">
      <c r="A222" s="121"/>
      <c r="B222" s="121"/>
      <c r="C222" s="121"/>
      <c r="D222" s="121"/>
      <c r="E222" s="122"/>
      <c r="F222" s="115"/>
      <c r="G222" s="282"/>
      <c r="H222" s="187"/>
      <c r="I222" s="338"/>
      <c r="J222" s="121"/>
    </row>
    <row r="223" spans="1:10" x14ac:dyDescent="0.2">
      <c r="A223" s="121"/>
      <c r="B223" s="121"/>
      <c r="C223" s="121"/>
      <c r="D223" s="121"/>
      <c r="E223" s="122"/>
      <c r="F223" s="115"/>
      <c r="G223" s="282"/>
      <c r="H223" s="187"/>
      <c r="I223" s="338"/>
      <c r="J223" s="121"/>
    </row>
    <row r="224" spans="1:10" x14ac:dyDescent="0.2">
      <c r="A224" s="121"/>
      <c r="B224" s="121"/>
      <c r="C224" s="121"/>
      <c r="D224" s="121"/>
      <c r="E224" s="122"/>
      <c r="F224" s="115"/>
      <c r="G224" s="282"/>
      <c r="H224" s="187"/>
      <c r="I224" s="338"/>
      <c r="J224" s="121"/>
    </row>
    <row r="225" spans="1:10" x14ac:dyDescent="0.2">
      <c r="A225" s="121"/>
      <c r="B225" s="121"/>
      <c r="C225" s="121"/>
      <c r="D225" s="121"/>
      <c r="E225" s="122"/>
      <c r="F225" s="115"/>
      <c r="G225" s="282"/>
      <c r="H225" s="187"/>
      <c r="I225" s="338"/>
      <c r="J225" s="121"/>
    </row>
    <row r="226" spans="1:10" x14ac:dyDescent="0.2">
      <c r="A226" s="121"/>
      <c r="B226" s="121"/>
      <c r="C226" s="121"/>
      <c r="D226" s="121"/>
      <c r="E226" s="122"/>
      <c r="F226" s="115"/>
      <c r="G226" s="282"/>
      <c r="H226" s="187"/>
      <c r="I226" s="338"/>
      <c r="J226" s="121"/>
    </row>
    <row r="227" spans="1:10" x14ac:dyDescent="0.2">
      <c r="A227" s="121"/>
      <c r="B227" s="121"/>
      <c r="C227" s="121"/>
      <c r="D227" s="121"/>
      <c r="E227" s="122"/>
      <c r="F227" s="115"/>
      <c r="G227" s="282"/>
      <c r="H227" s="187"/>
      <c r="I227" s="338"/>
      <c r="J227" s="121"/>
    </row>
    <row r="228" spans="1:10" x14ac:dyDescent="0.2">
      <c r="A228" s="121"/>
      <c r="B228" s="121"/>
      <c r="C228" s="121"/>
      <c r="D228" s="121"/>
      <c r="E228" s="122"/>
      <c r="F228" s="115"/>
      <c r="G228" s="282"/>
      <c r="H228" s="187"/>
      <c r="I228" s="338"/>
      <c r="J228" s="121"/>
    </row>
    <row r="229" spans="1:10" x14ac:dyDescent="0.2">
      <c r="A229" s="121"/>
      <c r="B229" s="121"/>
      <c r="C229" s="121"/>
      <c r="D229" s="121"/>
      <c r="E229" s="122"/>
      <c r="F229" s="115"/>
      <c r="G229" s="282"/>
      <c r="H229" s="187"/>
      <c r="I229" s="338"/>
      <c r="J229" s="121"/>
    </row>
    <row r="230" spans="1:10" x14ac:dyDescent="0.2">
      <c r="A230" s="121"/>
      <c r="B230" s="121"/>
      <c r="C230" s="121"/>
      <c r="D230" s="121"/>
      <c r="E230" s="122"/>
      <c r="F230" s="115"/>
      <c r="G230" s="282"/>
      <c r="H230" s="187"/>
      <c r="I230" s="338"/>
      <c r="J230" s="121"/>
    </row>
    <row r="231" spans="1:10" x14ac:dyDescent="0.2">
      <c r="A231" s="121"/>
      <c r="B231" s="121"/>
      <c r="C231" s="121"/>
      <c r="D231" s="121"/>
      <c r="E231" s="122"/>
      <c r="F231" s="115"/>
      <c r="G231" s="282"/>
      <c r="H231" s="187"/>
      <c r="I231" s="338"/>
      <c r="J231" s="121"/>
    </row>
    <row r="232" spans="1:10" x14ac:dyDescent="0.2">
      <c r="A232" s="121"/>
      <c r="B232" s="121"/>
      <c r="C232" s="121"/>
      <c r="D232" s="121"/>
      <c r="E232" s="122"/>
      <c r="F232" s="115"/>
      <c r="G232" s="282"/>
      <c r="H232" s="187"/>
      <c r="I232" s="338"/>
      <c r="J232" s="121"/>
    </row>
    <row r="233" spans="1:10" x14ac:dyDescent="0.2">
      <c r="A233" s="121"/>
      <c r="B233" s="121"/>
      <c r="C233" s="121"/>
      <c r="D233" s="121"/>
      <c r="E233" s="122"/>
      <c r="F233" s="115"/>
      <c r="G233" s="282"/>
      <c r="H233" s="187"/>
      <c r="I233" s="338"/>
      <c r="J233" s="121"/>
    </row>
    <row r="234" spans="1:10" x14ac:dyDescent="0.2">
      <c r="A234" s="121"/>
      <c r="B234" s="121"/>
      <c r="C234" s="121"/>
      <c r="D234" s="121"/>
      <c r="E234" s="122"/>
      <c r="F234" s="115"/>
      <c r="G234" s="282"/>
      <c r="H234" s="187"/>
      <c r="I234" s="338"/>
      <c r="J234" s="121"/>
    </row>
    <row r="235" spans="1:10" x14ac:dyDescent="0.2">
      <c r="A235" s="121"/>
      <c r="B235" s="121"/>
      <c r="C235" s="121"/>
      <c r="D235" s="121"/>
      <c r="E235" s="122"/>
      <c r="F235" s="115"/>
      <c r="G235" s="282"/>
      <c r="H235" s="187"/>
      <c r="I235" s="338"/>
      <c r="J235" s="121"/>
    </row>
    <row r="236" spans="1:10" x14ac:dyDescent="0.2">
      <c r="A236" s="121"/>
      <c r="B236" s="121"/>
      <c r="C236" s="121"/>
      <c r="D236" s="121"/>
      <c r="E236" s="122"/>
      <c r="F236" s="115"/>
      <c r="G236" s="282"/>
      <c r="H236" s="187"/>
      <c r="I236" s="338"/>
      <c r="J236" s="121"/>
    </row>
    <row r="237" spans="1:10" x14ac:dyDescent="0.2">
      <c r="A237" s="121"/>
      <c r="B237" s="121"/>
      <c r="C237" s="121"/>
      <c r="D237" s="121"/>
      <c r="E237" s="122"/>
      <c r="F237" s="115"/>
      <c r="G237" s="282"/>
      <c r="H237" s="187"/>
      <c r="I237" s="338"/>
      <c r="J237" s="121"/>
    </row>
    <row r="238" spans="1:10" x14ac:dyDescent="0.2">
      <c r="A238" s="121"/>
      <c r="B238" s="121"/>
      <c r="C238" s="121"/>
      <c r="D238" s="121"/>
      <c r="E238" s="122"/>
      <c r="F238" s="115"/>
      <c r="G238" s="282"/>
      <c r="H238" s="187"/>
      <c r="I238" s="338"/>
      <c r="J238" s="121"/>
    </row>
    <row r="239" spans="1:10" x14ac:dyDescent="0.2">
      <c r="A239" s="121"/>
      <c r="B239" s="121"/>
      <c r="C239" s="121"/>
      <c r="D239" s="121"/>
      <c r="E239" s="122"/>
      <c r="F239" s="115"/>
      <c r="G239" s="282"/>
      <c r="H239" s="187"/>
      <c r="I239" s="338"/>
      <c r="J239" s="121"/>
    </row>
    <row r="240" spans="1:10" x14ac:dyDescent="0.2">
      <c r="A240" s="121"/>
      <c r="B240" s="121"/>
      <c r="C240" s="121"/>
      <c r="D240" s="121"/>
      <c r="E240" s="122"/>
      <c r="F240" s="115"/>
      <c r="G240" s="282"/>
      <c r="H240" s="187"/>
      <c r="I240" s="338"/>
      <c r="J240" s="121"/>
    </row>
    <row r="241" spans="1:10" x14ac:dyDescent="0.2">
      <c r="A241" s="121"/>
      <c r="B241" s="121"/>
      <c r="C241" s="121"/>
      <c r="D241" s="121"/>
      <c r="E241" s="122"/>
      <c r="F241" s="115"/>
      <c r="G241" s="282"/>
      <c r="H241" s="187"/>
      <c r="I241" s="338"/>
      <c r="J241" s="121"/>
    </row>
    <row r="242" spans="1:10" x14ac:dyDescent="0.2">
      <c r="A242" s="121"/>
      <c r="B242" s="121"/>
      <c r="C242" s="121"/>
      <c r="D242" s="121"/>
      <c r="E242" s="122"/>
      <c r="F242" s="115"/>
      <c r="G242" s="282"/>
      <c r="H242" s="187"/>
      <c r="I242" s="338"/>
      <c r="J242" s="121"/>
    </row>
    <row r="243" spans="1:10" x14ac:dyDescent="0.2">
      <c r="A243" s="121"/>
      <c r="B243" s="121"/>
      <c r="C243" s="121"/>
      <c r="D243" s="121"/>
      <c r="E243" s="122"/>
      <c r="F243" s="115"/>
      <c r="G243" s="282"/>
      <c r="H243" s="187"/>
      <c r="I243" s="338"/>
      <c r="J243" s="121"/>
    </row>
    <row r="244" spans="1:10" x14ac:dyDescent="0.2">
      <c r="A244" s="121"/>
      <c r="B244" s="121"/>
      <c r="C244" s="121"/>
      <c r="D244" s="121"/>
      <c r="E244" s="122"/>
      <c r="F244" s="115"/>
      <c r="G244" s="282"/>
      <c r="H244" s="187"/>
      <c r="I244" s="338"/>
      <c r="J244" s="121"/>
    </row>
    <row r="245" spans="1:10" x14ac:dyDescent="0.2">
      <c r="A245" s="121"/>
      <c r="B245" s="121"/>
      <c r="C245" s="121"/>
      <c r="D245" s="121"/>
      <c r="E245" s="122"/>
      <c r="F245" s="115"/>
      <c r="G245" s="282"/>
      <c r="H245" s="187"/>
      <c r="I245" s="338"/>
      <c r="J245" s="121"/>
    </row>
    <row r="246" spans="1:10" x14ac:dyDescent="0.2">
      <c r="A246" s="121"/>
      <c r="B246" s="121"/>
      <c r="C246" s="121"/>
      <c r="D246" s="121"/>
      <c r="E246" s="122"/>
      <c r="F246" s="115"/>
      <c r="G246" s="282"/>
      <c r="H246" s="187"/>
      <c r="I246" s="338"/>
      <c r="J246" s="121"/>
    </row>
    <row r="247" spans="1:10" x14ac:dyDescent="0.2">
      <c r="A247" s="121"/>
      <c r="B247" s="121"/>
      <c r="C247" s="121"/>
      <c r="D247" s="121"/>
      <c r="E247" s="122"/>
      <c r="F247" s="115"/>
      <c r="G247" s="282"/>
      <c r="H247" s="187"/>
      <c r="I247" s="338"/>
      <c r="J247" s="121"/>
    </row>
    <row r="248" spans="1:10" x14ac:dyDescent="0.2">
      <c r="A248" s="121"/>
      <c r="B248" s="121"/>
      <c r="C248" s="121"/>
      <c r="D248" s="121"/>
      <c r="E248" s="122"/>
      <c r="F248" s="115"/>
      <c r="G248" s="282"/>
      <c r="H248" s="187"/>
      <c r="I248" s="338"/>
      <c r="J248" s="121"/>
    </row>
    <row r="249" spans="1:10" x14ac:dyDescent="0.2">
      <c r="A249" s="121"/>
      <c r="B249" s="121"/>
      <c r="C249" s="121"/>
      <c r="D249" s="121"/>
      <c r="E249" s="122"/>
      <c r="F249" s="115"/>
      <c r="G249" s="282"/>
      <c r="H249" s="187"/>
      <c r="I249" s="338"/>
      <c r="J249" s="121"/>
    </row>
    <row r="250" spans="1:10" x14ac:dyDescent="0.2">
      <c r="A250" s="121"/>
      <c r="B250" s="121"/>
      <c r="C250" s="121"/>
      <c r="D250" s="121"/>
      <c r="E250" s="122"/>
      <c r="F250" s="115"/>
      <c r="G250" s="282"/>
      <c r="H250" s="187"/>
      <c r="I250" s="338"/>
      <c r="J250" s="121"/>
    </row>
    <row r="251" spans="1:10" x14ac:dyDescent="0.2">
      <c r="A251" s="121"/>
      <c r="B251" s="121"/>
      <c r="C251" s="121"/>
      <c r="D251" s="121"/>
      <c r="E251" s="122"/>
      <c r="F251" s="115"/>
      <c r="G251" s="282"/>
      <c r="H251" s="187"/>
      <c r="I251" s="338"/>
      <c r="J251" s="121"/>
    </row>
    <row r="252" spans="1:10" x14ac:dyDescent="0.2">
      <c r="A252" s="121"/>
      <c r="B252" s="121"/>
      <c r="C252" s="121"/>
      <c r="D252" s="121"/>
      <c r="E252" s="122"/>
      <c r="F252" s="115"/>
      <c r="G252" s="282"/>
      <c r="H252" s="187"/>
      <c r="I252" s="338"/>
      <c r="J252" s="121"/>
    </row>
    <row r="253" spans="1:10" x14ac:dyDescent="0.2">
      <c r="A253" s="121"/>
      <c r="B253" s="121"/>
      <c r="C253" s="121"/>
      <c r="D253" s="121"/>
      <c r="E253" s="122"/>
      <c r="F253" s="115"/>
      <c r="G253" s="282"/>
      <c r="H253" s="187"/>
      <c r="I253" s="338"/>
      <c r="J253" s="121"/>
    </row>
    <row r="254" spans="1:10" x14ac:dyDescent="0.2">
      <c r="A254" s="121"/>
      <c r="B254" s="121"/>
      <c r="C254" s="121"/>
      <c r="D254" s="121"/>
      <c r="E254" s="122"/>
      <c r="F254" s="115"/>
      <c r="G254" s="282"/>
      <c r="H254" s="187"/>
      <c r="I254" s="338"/>
      <c r="J254" s="121"/>
    </row>
    <row r="255" spans="1:10" x14ac:dyDescent="0.2">
      <c r="A255" s="121"/>
      <c r="B255" s="121"/>
      <c r="C255" s="121"/>
      <c r="D255" s="121"/>
      <c r="E255" s="122"/>
      <c r="F255" s="115"/>
      <c r="G255" s="282"/>
      <c r="H255" s="187"/>
      <c r="I255" s="338"/>
      <c r="J255" s="121"/>
    </row>
    <row r="256" spans="1:10" x14ac:dyDescent="0.2">
      <c r="A256" s="121"/>
      <c r="B256" s="121"/>
      <c r="C256" s="121"/>
      <c r="D256" s="121"/>
      <c r="E256" s="122"/>
      <c r="F256" s="115"/>
      <c r="G256" s="282"/>
      <c r="H256" s="187"/>
      <c r="I256" s="338"/>
      <c r="J256" s="121"/>
    </row>
    <row r="257" spans="1:10" x14ac:dyDescent="0.2">
      <c r="A257" s="121"/>
      <c r="B257" s="121"/>
      <c r="C257" s="121"/>
      <c r="D257" s="121"/>
      <c r="E257" s="122"/>
      <c r="F257" s="115"/>
      <c r="G257" s="282"/>
      <c r="H257" s="187"/>
      <c r="I257" s="338"/>
      <c r="J257" s="121"/>
    </row>
    <row r="258" spans="1:10" x14ac:dyDescent="0.2">
      <c r="A258" s="121"/>
      <c r="B258" s="121"/>
      <c r="C258" s="121"/>
      <c r="D258" s="121"/>
      <c r="E258" s="122"/>
      <c r="F258" s="115"/>
      <c r="G258" s="282"/>
      <c r="H258" s="187"/>
      <c r="I258" s="338"/>
      <c r="J258" s="121"/>
    </row>
    <row r="259" spans="1:10" x14ac:dyDescent="0.2">
      <c r="A259" s="121"/>
      <c r="B259" s="121"/>
      <c r="C259" s="121"/>
      <c r="D259" s="121"/>
      <c r="E259" s="122"/>
      <c r="F259" s="115"/>
      <c r="G259" s="282"/>
      <c r="H259" s="187"/>
      <c r="I259" s="338"/>
      <c r="J259" s="121"/>
    </row>
    <row r="260" spans="1:10" x14ac:dyDescent="0.2">
      <c r="A260" s="121"/>
      <c r="B260" s="121"/>
      <c r="C260" s="121"/>
      <c r="D260" s="121"/>
      <c r="E260" s="122"/>
      <c r="F260" s="115"/>
      <c r="G260" s="282"/>
      <c r="H260" s="187"/>
      <c r="I260" s="338"/>
      <c r="J260" s="121"/>
    </row>
    <row r="261" spans="1:10" x14ac:dyDescent="0.2">
      <c r="A261" s="121"/>
      <c r="B261" s="121"/>
      <c r="C261" s="121"/>
      <c r="D261" s="121"/>
      <c r="E261" s="122"/>
      <c r="F261" s="115"/>
      <c r="G261" s="282"/>
      <c r="H261" s="187"/>
      <c r="I261" s="338"/>
      <c r="J261" s="121"/>
    </row>
    <row r="262" spans="1:10" x14ac:dyDescent="0.2">
      <c r="A262" s="121"/>
      <c r="B262" s="121"/>
      <c r="C262" s="121"/>
      <c r="D262" s="121"/>
      <c r="E262" s="122"/>
      <c r="F262" s="115"/>
      <c r="G262" s="282"/>
      <c r="H262" s="187"/>
      <c r="I262" s="338"/>
      <c r="J262" s="121"/>
    </row>
    <row r="263" spans="1:10" x14ac:dyDescent="0.2">
      <c r="A263" s="121"/>
      <c r="B263" s="121"/>
      <c r="C263" s="121"/>
      <c r="D263" s="121"/>
      <c r="E263" s="122"/>
      <c r="F263" s="115"/>
      <c r="G263" s="282"/>
      <c r="H263" s="187"/>
      <c r="I263" s="338"/>
      <c r="J263" s="121"/>
    </row>
    <row r="264" spans="1:10" x14ac:dyDescent="0.2">
      <c r="A264" s="121"/>
      <c r="B264" s="121"/>
      <c r="C264" s="121"/>
      <c r="D264" s="121"/>
      <c r="E264" s="122"/>
      <c r="F264" s="115"/>
      <c r="G264" s="282"/>
      <c r="H264" s="187"/>
      <c r="I264" s="338"/>
      <c r="J264" s="121"/>
    </row>
    <row r="265" spans="1:10" x14ac:dyDescent="0.2">
      <c r="A265" s="121"/>
      <c r="B265" s="121"/>
      <c r="C265" s="121"/>
      <c r="D265" s="121"/>
      <c r="E265" s="122"/>
      <c r="F265" s="115"/>
      <c r="G265" s="282"/>
      <c r="H265" s="187"/>
      <c r="I265" s="338"/>
      <c r="J265" s="121"/>
    </row>
    <row r="266" spans="1:10" x14ac:dyDescent="0.2">
      <c r="A266" s="121"/>
      <c r="B266" s="121"/>
      <c r="C266" s="121"/>
      <c r="D266" s="121"/>
      <c r="E266" s="122"/>
      <c r="F266" s="115"/>
      <c r="G266" s="282"/>
      <c r="H266" s="187"/>
      <c r="I266" s="338"/>
      <c r="J266" s="121"/>
    </row>
    <row r="267" spans="1:10" x14ac:dyDescent="0.2">
      <c r="A267" s="121"/>
      <c r="B267" s="121"/>
      <c r="C267" s="121"/>
      <c r="D267" s="121"/>
      <c r="E267" s="122"/>
      <c r="F267" s="115"/>
      <c r="G267" s="282"/>
      <c r="H267" s="187"/>
      <c r="I267" s="338"/>
      <c r="J267" s="121"/>
    </row>
    <row r="268" spans="1:10" x14ac:dyDescent="0.2">
      <c r="A268" s="121"/>
      <c r="B268" s="121"/>
      <c r="C268" s="121"/>
      <c r="D268" s="121"/>
      <c r="E268" s="122"/>
      <c r="F268" s="115"/>
      <c r="G268" s="282"/>
      <c r="H268" s="187"/>
      <c r="I268" s="338"/>
      <c r="J268" s="121"/>
    </row>
    <row r="269" spans="1:10" x14ac:dyDescent="0.2">
      <c r="A269" s="121"/>
      <c r="B269" s="121"/>
      <c r="C269" s="121"/>
      <c r="D269" s="121"/>
      <c r="E269" s="122"/>
      <c r="F269" s="115"/>
      <c r="G269" s="282"/>
      <c r="H269" s="187"/>
      <c r="I269" s="338"/>
      <c r="J269" s="121"/>
    </row>
    <row r="270" spans="1:10" x14ac:dyDescent="0.2">
      <c r="A270" s="121"/>
      <c r="B270" s="121"/>
      <c r="C270" s="121"/>
      <c r="D270" s="121"/>
      <c r="E270" s="122"/>
      <c r="F270" s="115"/>
      <c r="G270" s="282"/>
      <c r="H270" s="187"/>
      <c r="I270" s="338"/>
      <c r="J270" s="121"/>
    </row>
    <row r="271" spans="1:10" x14ac:dyDescent="0.2">
      <c r="A271" s="121"/>
      <c r="B271" s="121"/>
      <c r="C271" s="121"/>
      <c r="D271" s="121"/>
      <c r="E271" s="122"/>
      <c r="F271" s="115"/>
      <c r="G271" s="282"/>
      <c r="H271" s="187"/>
      <c r="I271" s="338"/>
      <c r="J271" s="121"/>
    </row>
    <row r="272" spans="1:10" x14ac:dyDescent="0.2">
      <c r="A272" s="121"/>
      <c r="B272" s="121"/>
      <c r="C272" s="121"/>
      <c r="D272" s="121"/>
      <c r="E272" s="122"/>
      <c r="F272" s="115"/>
      <c r="G272" s="282"/>
      <c r="H272" s="187"/>
      <c r="I272" s="338"/>
      <c r="J272" s="121"/>
    </row>
    <row r="273" spans="1:10" x14ac:dyDescent="0.2">
      <c r="A273" s="121"/>
      <c r="B273" s="121"/>
      <c r="C273" s="121"/>
      <c r="D273" s="121"/>
      <c r="E273" s="122"/>
      <c r="F273" s="115"/>
      <c r="G273" s="282"/>
      <c r="H273" s="187"/>
      <c r="I273" s="338"/>
      <c r="J273" s="121"/>
    </row>
    <row r="274" spans="1:10" x14ac:dyDescent="0.2">
      <c r="A274" s="121"/>
      <c r="B274" s="121"/>
      <c r="C274" s="121"/>
      <c r="D274" s="121"/>
      <c r="E274" s="122"/>
      <c r="F274" s="115"/>
      <c r="G274" s="282"/>
      <c r="H274" s="187"/>
      <c r="I274" s="338"/>
      <c r="J274" s="121"/>
    </row>
    <row r="275" spans="1:10" x14ac:dyDescent="0.2">
      <c r="A275" s="121"/>
      <c r="B275" s="121"/>
      <c r="C275" s="121"/>
      <c r="D275" s="121"/>
      <c r="E275" s="122"/>
      <c r="F275" s="115"/>
      <c r="G275" s="282"/>
      <c r="H275" s="187"/>
      <c r="I275" s="338"/>
      <c r="J275" s="121"/>
    </row>
    <row r="276" spans="1:10" x14ac:dyDescent="0.2">
      <c r="A276" s="121"/>
      <c r="B276" s="121"/>
      <c r="C276" s="121"/>
      <c r="D276" s="121"/>
      <c r="E276" s="122"/>
      <c r="F276" s="115"/>
      <c r="G276" s="282"/>
      <c r="H276" s="187"/>
      <c r="I276" s="338"/>
      <c r="J276" s="121"/>
    </row>
    <row r="277" spans="1:10" x14ac:dyDescent="0.2">
      <c r="A277" s="121"/>
      <c r="B277" s="121"/>
      <c r="C277" s="121"/>
      <c r="D277" s="121"/>
      <c r="E277" s="122"/>
      <c r="F277" s="115"/>
      <c r="G277" s="282"/>
      <c r="H277" s="187"/>
      <c r="I277" s="338"/>
      <c r="J277" s="121"/>
    </row>
    <row r="278" spans="1:10" x14ac:dyDescent="0.2">
      <c r="A278" s="121"/>
      <c r="B278" s="121"/>
      <c r="C278" s="121"/>
      <c r="D278" s="121"/>
      <c r="E278" s="122"/>
      <c r="F278" s="115"/>
      <c r="G278" s="282"/>
      <c r="H278" s="187"/>
      <c r="I278" s="338"/>
      <c r="J278" s="121"/>
    </row>
    <row r="279" spans="1:10" x14ac:dyDescent="0.2">
      <c r="A279" s="121"/>
      <c r="B279" s="121"/>
      <c r="C279" s="121"/>
      <c r="D279" s="121"/>
      <c r="E279" s="122"/>
      <c r="F279" s="115"/>
      <c r="G279" s="282"/>
      <c r="H279" s="187"/>
      <c r="I279" s="338"/>
      <c r="J279" s="121"/>
    </row>
    <row r="280" spans="1:10" x14ac:dyDescent="0.2">
      <c r="A280" s="121"/>
      <c r="B280" s="121"/>
      <c r="C280" s="121"/>
      <c r="D280" s="121"/>
      <c r="E280" s="122"/>
      <c r="F280" s="115"/>
      <c r="G280" s="282"/>
      <c r="H280" s="187"/>
      <c r="I280" s="338"/>
      <c r="J280" s="121"/>
    </row>
    <row r="281" spans="1:10" x14ac:dyDescent="0.2">
      <c r="A281" s="121"/>
      <c r="B281" s="121"/>
      <c r="C281" s="121"/>
      <c r="D281" s="121"/>
      <c r="E281" s="122"/>
      <c r="F281" s="115"/>
      <c r="G281" s="282"/>
      <c r="H281" s="187"/>
      <c r="I281" s="338"/>
      <c r="J281" s="121"/>
    </row>
    <row r="282" spans="1:10" x14ac:dyDescent="0.2">
      <c r="A282" s="121"/>
      <c r="B282" s="121"/>
      <c r="C282" s="121"/>
      <c r="D282" s="121"/>
      <c r="E282" s="122"/>
      <c r="F282" s="115"/>
      <c r="G282" s="282"/>
      <c r="H282" s="187"/>
      <c r="I282" s="338"/>
      <c r="J282" s="121"/>
    </row>
    <row r="283" spans="1:10" x14ac:dyDescent="0.2">
      <c r="A283" s="121"/>
      <c r="B283" s="121"/>
      <c r="C283" s="121"/>
      <c r="D283" s="121"/>
      <c r="E283" s="122"/>
      <c r="F283" s="115"/>
      <c r="G283" s="282"/>
      <c r="H283" s="187"/>
      <c r="I283" s="338"/>
      <c r="J283" s="121"/>
    </row>
    <row r="284" spans="1:10" x14ac:dyDescent="0.2">
      <c r="A284" s="121"/>
      <c r="B284" s="121"/>
      <c r="C284" s="121"/>
      <c r="D284" s="121"/>
      <c r="E284" s="122"/>
      <c r="F284" s="115"/>
      <c r="G284" s="282"/>
      <c r="H284" s="187"/>
      <c r="I284" s="338"/>
      <c r="J284" s="121"/>
    </row>
    <row r="285" spans="1:10" x14ac:dyDescent="0.2">
      <c r="A285" s="121"/>
      <c r="B285" s="121"/>
      <c r="C285" s="121"/>
      <c r="D285" s="121"/>
      <c r="E285" s="122"/>
      <c r="F285" s="115"/>
      <c r="G285" s="282"/>
      <c r="H285" s="187"/>
      <c r="I285" s="338"/>
      <c r="J285" s="121"/>
    </row>
    <row r="286" spans="1:10" x14ac:dyDescent="0.2">
      <c r="A286" s="121"/>
      <c r="B286" s="121"/>
      <c r="C286" s="121"/>
      <c r="D286" s="121"/>
      <c r="E286" s="122"/>
      <c r="F286" s="115"/>
      <c r="G286" s="282"/>
      <c r="H286" s="187"/>
      <c r="I286" s="338"/>
      <c r="J286" s="121"/>
    </row>
    <row r="287" spans="1:10" x14ac:dyDescent="0.2">
      <c r="A287" s="121"/>
      <c r="B287" s="121"/>
      <c r="C287" s="121"/>
      <c r="D287" s="121"/>
      <c r="E287" s="122"/>
      <c r="F287" s="115"/>
      <c r="G287" s="282"/>
      <c r="H287" s="187"/>
      <c r="I287" s="338"/>
      <c r="J287" s="121"/>
    </row>
    <row r="288" spans="1:10" x14ac:dyDescent="0.2">
      <c r="A288" s="121"/>
      <c r="B288" s="121"/>
      <c r="C288" s="121"/>
      <c r="D288" s="121"/>
      <c r="E288" s="122"/>
      <c r="F288" s="115"/>
      <c r="G288" s="282"/>
      <c r="H288" s="187"/>
      <c r="I288" s="338"/>
      <c r="J288" s="121"/>
    </row>
    <row r="289" spans="1:10" x14ac:dyDescent="0.2">
      <c r="A289" s="121"/>
      <c r="B289" s="121"/>
      <c r="C289" s="121"/>
      <c r="D289" s="121"/>
      <c r="E289" s="122"/>
      <c r="F289" s="115"/>
      <c r="G289" s="282"/>
      <c r="H289" s="187"/>
      <c r="I289" s="338"/>
      <c r="J289" s="121"/>
    </row>
    <row r="290" spans="1:10" x14ac:dyDescent="0.2">
      <c r="A290" s="121"/>
      <c r="B290" s="121"/>
      <c r="C290" s="121"/>
      <c r="D290" s="121"/>
      <c r="E290" s="122"/>
      <c r="F290" s="115"/>
      <c r="G290" s="282"/>
      <c r="H290" s="187"/>
      <c r="I290" s="338"/>
      <c r="J290" s="121"/>
    </row>
    <row r="291" spans="1:10" x14ac:dyDescent="0.2">
      <c r="A291" s="121"/>
      <c r="B291" s="121"/>
      <c r="C291" s="121"/>
      <c r="D291" s="121"/>
      <c r="E291" s="122"/>
      <c r="F291" s="115"/>
      <c r="G291" s="282"/>
      <c r="H291" s="187"/>
      <c r="I291" s="338"/>
      <c r="J291" s="121"/>
    </row>
    <row r="292" spans="1:10" x14ac:dyDescent="0.2">
      <c r="A292" s="121"/>
      <c r="B292" s="121"/>
      <c r="C292" s="121"/>
      <c r="D292" s="121"/>
      <c r="E292" s="122"/>
      <c r="F292" s="115"/>
      <c r="G292" s="282"/>
      <c r="H292" s="187"/>
      <c r="I292" s="338"/>
      <c r="J292" s="121"/>
    </row>
    <row r="293" spans="1:10" x14ac:dyDescent="0.2">
      <c r="A293" s="121"/>
      <c r="B293" s="121"/>
      <c r="C293" s="121"/>
      <c r="D293" s="121"/>
      <c r="E293" s="122"/>
      <c r="F293" s="115"/>
      <c r="G293" s="282"/>
      <c r="H293" s="187"/>
      <c r="I293" s="338"/>
      <c r="J293" s="121"/>
    </row>
    <row r="294" spans="1:10" x14ac:dyDescent="0.2">
      <c r="A294" s="121"/>
      <c r="B294" s="121"/>
      <c r="C294" s="121"/>
      <c r="D294" s="121"/>
      <c r="E294" s="122"/>
      <c r="F294" s="115"/>
      <c r="G294" s="282"/>
      <c r="H294" s="187"/>
      <c r="I294" s="338"/>
      <c r="J294" s="121"/>
    </row>
    <row r="295" spans="1:10" x14ac:dyDescent="0.2">
      <c r="A295" s="121"/>
      <c r="B295" s="121"/>
      <c r="C295" s="121"/>
      <c r="D295" s="121"/>
      <c r="E295" s="122"/>
      <c r="F295" s="115"/>
      <c r="G295" s="282"/>
      <c r="H295" s="187"/>
      <c r="I295" s="338"/>
      <c r="J295" s="121"/>
    </row>
    <row r="296" spans="1:10" x14ac:dyDescent="0.2">
      <c r="A296" s="121"/>
      <c r="B296" s="121"/>
      <c r="C296" s="121"/>
      <c r="D296" s="121"/>
      <c r="E296" s="122"/>
      <c r="F296" s="115"/>
      <c r="G296" s="282"/>
      <c r="H296" s="187"/>
      <c r="I296" s="338"/>
      <c r="J296" s="121"/>
    </row>
    <row r="297" spans="1:10" x14ac:dyDescent="0.2">
      <c r="A297" s="121"/>
      <c r="B297" s="121"/>
      <c r="C297" s="121"/>
      <c r="D297" s="121"/>
      <c r="E297" s="122"/>
      <c r="F297" s="115"/>
      <c r="G297" s="282"/>
      <c r="H297" s="187"/>
      <c r="I297" s="338"/>
      <c r="J297" s="121"/>
    </row>
    <row r="298" spans="1:10" x14ac:dyDescent="0.2">
      <c r="A298" s="121"/>
      <c r="B298" s="121"/>
      <c r="C298" s="121"/>
      <c r="D298" s="121"/>
      <c r="E298" s="122"/>
      <c r="F298" s="115"/>
      <c r="G298" s="282"/>
      <c r="H298" s="187"/>
      <c r="I298" s="338"/>
      <c r="J298" s="121"/>
    </row>
    <row r="299" spans="1:10" x14ac:dyDescent="0.2">
      <c r="A299" s="121"/>
      <c r="B299" s="121"/>
      <c r="C299" s="121"/>
      <c r="D299" s="121"/>
      <c r="E299" s="122"/>
      <c r="F299" s="115"/>
      <c r="G299" s="282"/>
      <c r="H299" s="187"/>
      <c r="I299" s="338"/>
      <c r="J299" s="121"/>
    </row>
    <row r="300" spans="1:10" x14ac:dyDescent="0.2">
      <c r="A300" s="121"/>
      <c r="B300" s="121"/>
      <c r="C300" s="121"/>
      <c r="D300" s="121"/>
      <c r="E300" s="122"/>
      <c r="F300" s="115"/>
      <c r="G300" s="282"/>
      <c r="H300" s="187"/>
      <c r="I300" s="338"/>
      <c r="J300" s="121"/>
    </row>
    <row r="301" spans="1:10" x14ac:dyDescent="0.2">
      <c r="A301" s="121"/>
      <c r="B301" s="121"/>
      <c r="C301" s="121"/>
      <c r="D301" s="121"/>
      <c r="E301" s="122"/>
      <c r="F301" s="115"/>
      <c r="G301" s="282"/>
      <c r="H301" s="187"/>
      <c r="I301" s="338"/>
      <c r="J301" s="121"/>
    </row>
    <row r="302" spans="1:10" x14ac:dyDescent="0.2">
      <c r="A302" s="121"/>
      <c r="B302" s="121"/>
      <c r="C302" s="121"/>
      <c r="D302" s="121"/>
      <c r="E302" s="122"/>
      <c r="F302" s="115"/>
      <c r="G302" s="282"/>
      <c r="H302" s="187"/>
      <c r="I302" s="338"/>
      <c r="J302" s="121"/>
    </row>
    <row r="303" spans="1:10" x14ac:dyDescent="0.2">
      <c r="A303" s="121"/>
      <c r="B303" s="121"/>
      <c r="C303" s="121"/>
      <c r="D303" s="121"/>
      <c r="E303" s="122"/>
      <c r="F303" s="115"/>
      <c r="G303" s="282"/>
      <c r="H303" s="187"/>
      <c r="I303" s="338"/>
      <c r="J303" s="121"/>
    </row>
    <row r="304" spans="1:10" x14ac:dyDescent="0.2">
      <c r="A304" s="121"/>
      <c r="B304" s="121"/>
      <c r="C304" s="121"/>
      <c r="D304" s="121"/>
      <c r="E304" s="122"/>
      <c r="F304" s="115"/>
      <c r="G304" s="282"/>
      <c r="H304" s="187"/>
      <c r="I304" s="338"/>
      <c r="J304" s="121"/>
    </row>
    <row r="305" spans="1:10" x14ac:dyDescent="0.2">
      <c r="A305" s="121"/>
      <c r="B305" s="121"/>
      <c r="C305" s="121"/>
      <c r="D305" s="121"/>
      <c r="E305" s="122"/>
      <c r="F305" s="115"/>
      <c r="G305" s="282"/>
      <c r="H305" s="187"/>
      <c r="I305" s="338"/>
      <c r="J305" s="121"/>
    </row>
    <row r="306" spans="1:10" x14ac:dyDescent="0.2">
      <c r="A306" s="121"/>
      <c r="B306" s="121"/>
      <c r="C306" s="121"/>
      <c r="D306" s="121"/>
      <c r="E306" s="122"/>
      <c r="F306" s="115"/>
      <c r="G306" s="282"/>
      <c r="H306" s="187"/>
      <c r="I306" s="338"/>
      <c r="J306" s="121"/>
    </row>
    <row r="307" spans="1:10" x14ac:dyDescent="0.2">
      <c r="A307" s="121"/>
      <c r="B307" s="121"/>
      <c r="C307" s="121"/>
      <c r="D307" s="121"/>
      <c r="E307" s="122"/>
      <c r="F307" s="115"/>
      <c r="G307" s="282"/>
      <c r="H307" s="187"/>
      <c r="I307" s="338"/>
      <c r="J307" s="121"/>
    </row>
    <row r="308" spans="1:10" x14ac:dyDescent="0.2">
      <c r="A308" s="121"/>
      <c r="B308" s="121"/>
      <c r="C308" s="121"/>
      <c r="D308" s="121"/>
      <c r="E308" s="122"/>
      <c r="F308" s="115"/>
      <c r="G308" s="282"/>
      <c r="H308" s="187"/>
      <c r="I308" s="338"/>
      <c r="J308" s="121"/>
    </row>
    <row r="309" spans="1:10" x14ac:dyDescent="0.2">
      <c r="A309" s="121"/>
      <c r="B309" s="121"/>
      <c r="C309" s="121"/>
      <c r="D309" s="121"/>
      <c r="E309" s="122"/>
      <c r="F309" s="115"/>
      <c r="G309" s="282"/>
      <c r="H309" s="187"/>
      <c r="I309" s="338"/>
      <c r="J309" s="121"/>
    </row>
    <row r="310" spans="1:10" x14ac:dyDescent="0.2">
      <c r="A310" s="121"/>
      <c r="B310" s="121"/>
      <c r="C310" s="121"/>
      <c r="D310" s="121"/>
      <c r="E310" s="122"/>
      <c r="F310" s="115"/>
      <c r="G310" s="282"/>
      <c r="H310" s="187"/>
      <c r="I310" s="338"/>
      <c r="J310" s="121"/>
    </row>
    <row r="311" spans="1:10" x14ac:dyDescent="0.2">
      <c r="A311" s="121"/>
      <c r="B311" s="121"/>
      <c r="C311" s="121"/>
      <c r="D311" s="121"/>
      <c r="E311" s="122"/>
      <c r="F311" s="115"/>
      <c r="G311" s="282"/>
      <c r="H311" s="187"/>
      <c r="I311" s="338"/>
      <c r="J311" s="121"/>
    </row>
    <row r="312" spans="1:10" x14ac:dyDescent="0.2">
      <c r="A312" s="121"/>
      <c r="B312" s="121"/>
      <c r="C312" s="121"/>
      <c r="D312" s="121"/>
      <c r="E312" s="122"/>
      <c r="F312" s="115"/>
      <c r="G312" s="282"/>
      <c r="H312" s="187"/>
      <c r="I312" s="338"/>
      <c r="J312" s="121"/>
    </row>
    <row r="313" spans="1:10" x14ac:dyDescent="0.2">
      <c r="A313" s="121"/>
      <c r="B313" s="121"/>
      <c r="C313" s="121"/>
      <c r="D313" s="121"/>
      <c r="E313" s="122"/>
      <c r="F313" s="115"/>
      <c r="G313" s="282"/>
      <c r="H313" s="187"/>
      <c r="I313" s="338"/>
      <c r="J313" s="121"/>
    </row>
    <row r="314" spans="1:10" x14ac:dyDescent="0.2">
      <c r="A314" s="121"/>
      <c r="B314" s="121"/>
      <c r="C314" s="121"/>
      <c r="D314" s="121"/>
      <c r="E314" s="122"/>
      <c r="F314" s="115"/>
      <c r="G314" s="282"/>
      <c r="H314" s="187"/>
      <c r="I314" s="338"/>
      <c r="J314" s="121"/>
    </row>
    <row r="315" spans="1:10" x14ac:dyDescent="0.2">
      <c r="A315" s="121"/>
      <c r="B315" s="121"/>
      <c r="C315" s="121"/>
      <c r="D315" s="121"/>
      <c r="E315" s="122"/>
      <c r="F315" s="115"/>
      <c r="G315" s="282"/>
      <c r="H315" s="187"/>
      <c r="I315" s="338"/>
      <c r="J315" s="121"/>
    </row>
    <row r="316" spans="1:10" x14ac:dyDescent="0.2">
      <c r="A316" s="121"/>
      <c r="B316" s="121"/>
      <c r="C316" s="121"/>
      <c r="D316" s="121"/>
      <c r="E316" s="122"/>
      <c r="F316" s="115"/>
      <c r="G316" s="282"/>
      <c r="H316" s="187"/>
      <c r="I316" s="338"/>
      <c r="J316" s="121"/>
    </row>
    <row r="317" spans="1:10" x14ac:dyDescent="0.2">
      <c r="A317" s="121"/>
      <c r="B317" s="121"/>
      <c r="C317" s="121"/>
      <c r="D317" s="121"/>
      <c r="E317" s="122"/>
      <c r="F317" s="115"/>
      <c r="G317" s="282"/>
      <c r="H317" s="187"/>
      <c r="I317" s="338"/>
      <c r="J317" s="121"/>
    </row>
    <row r="318" spans="1:10" x14ac:dyDescent="0.2">
      <c r="A318" s="121"/>
      <c r="B318" s="121"/>
      <c r="C318" s="121"/>
      <c r="D318" s="121"/>
      <c r="E318" s="122"/>
      <c r="F318" s="115"/>
      <c r="G318" s="282"/>
      <c r="H318" s="187"/>
      <c r="I318" s="338"/>
      <c r="J318" s="121"/>
    </row>
    <row r="319" spans="1:10" x14ac:dyDescent="0.2">
      <c r="A319" s="121"/>
      <c r="B319" s="121"/>
      <c r="C319" s="121"/>
      <c r="D319" s="121"/>
      <c r="E319" s="122"/>
      <c r="F319" s="115"/>
      <c r="G319" s="282"/>
      <c r="H319" s="187"/>
      <c r="I319" s="338"/>
      <c r="J319" s="121"/>
    </row>
    <row r="320" spans="1:10" x14ac:dyDescent="0.2">
      <c r="A320" s="121"/>
      <c r="B320" s="121"/>
      <c r="C320" s="121"/>
      <c r="D320" s="121"/>
      <c r="E320" s="122"/>
      <c r="F320" s="115"/>
      <c r="G320" s="282"/>
      <c r="H320" s="187"/>
      <c r="I320" s="338"/>
      <c r="J320" s="121"/>
    </row>
    <row r="321" spans="1:10" x14ac:dyDescent="0.2">
      <c r="A321" s="121"/>
      <c r="B321" s="121"/>
      <c r="C321" s="121"/>
      <c r="D321" s="121"/>
      <c r="E321" s="122"/>
      <c r="F321" s="115"/>
      <c r="G321" s="282"/>
      <c r="H321" s="187"/>
      <c r="I321" s="338"/>
      <c r="J321" s="121"/>
    </row>
    <row r="322" spans="1:10" x14ac:dyDescent="0.2">
      <c r="A322" s="121"/>
      <c r="B322" s="121"/>
      <c r="C322" s="121"/>
      <c r="D322" s="121"/>
      <c r="E322" s="122"/>
      <c r="F322" s="115"/>
      <c r="G322" s="282"/>
      <c r="H322" s="187"/>
      <c r="I322" s="338"/>
      <c r="J322" s="121"/>
    </row>
    <row r="323" spans="1:10" x14ac:dyDescent="0.2">
      <c r="A323" s="121"/>
      <c r="B323" s="121"/>
      <c r="C323" s="121"/>
      <c r="D323" s="121"/>
      <c r="E323" s="122"/>
      <c r="F323" s="115"/>
      <c r="G323" s="282"/>
      <c r="H323" s="187"/>
      <c r="I323" s="338"/>
      <c r="J323" s="121"/>
    </row>
    <row r="324" spans="1:10" x14ac:dyDescent="0.2">
      <c r="A324" s="121"/>
      <c r="B324" s="121"/>
      <c r="C324" s="121"/>
      <c r="D324" s="121"/>
      <c r="E324" s="122"/>
      <c r="F324" s="115"/>
      <c r="G324" s="282"/>
      <c r="H324" s="187"/>
      <c r="I324" s="338"/>
      <c r="J324" s="121"/>
    </row>
    <row r="325" spans="1:10" x14ac:dyDescent="0.2">
      <c r="A325" s="121"/>
      <c r="B325" s="121"/>
      <c r="C325" s="121"/>
      <c r="D325" s="121"/>
      <c r="E325" s="122"/>
      <c r="F325" s="115"/>
      <c r="G325" s="282"/>
      <c r="H325" s="187"/>
      <c r="I325" s="338"/>
      <c r="J325" s="121"/>
    </row>
    <row r="326" spans="1:10" x14ac:dyDescent="0.2">
      <c r="A326" s="121"/>
      <c r="B326" s="121"/>
      <c r="C326" s="121"/>
      <c r="D326" s="121"/>
      <c r="E326" s="122"/>
      <c r="F326" s="115"/>
      <c r="G326" s="282"/>
      <c r="H326" s="187"/>
      <c r="I326" s="338"/>
      <c r="J326" s="121"/>
    </row>
    <row r="327" spans="1:10" x14ac:dyDescent="0.2">
      <c r="A327" s="121"/>
      <c r="B327" s="121"/>
      <c r="C327" s="121"/>
      <c r="D327" s="121"/>
      <c r="E327" s="122"/>
      <c r="F327" s="115"/>
      <c r="G327" s="282"/>
      <c r="H327" s="187"/>
      <c r="I327" s="338"/>
      <c r="J327" s="121"/>
    </row>
    <row r="328" spans="1:10" x14ac:dyDescent="0.2">
      <c r="A328" s="121"/>
      <c r="B328" s="121"/>
      <c r="C328" s="121"/>
      <c r="D328" s="121"/>
      <c r="E328" s="122"/>
      <c r="F328" s="115"/>
      <c r="G328" s="282"/>
      <c r="H328" s="187"/>
      <c r="I328" s="338"/>
      <c r="J328" s="121"/>
    </row>
    <row r="329" spans="1:10" x14ac:dyDescent="0.2">
      <c r="A329" s="121"/>
      <c r="B329" s="121"/>
      <c r="C329" s="121"/>
      <c r="D329" s="121"/>
      <c r="E329" s="122"/>
      <c r="F329" s="115"/>
      <c r="G329" s="282"/>
      <c r="H329" s="187"/>
      <c r="I329" s="338"/>
      <c r="J329" s="121"/>
    </row>
    <row r="330" spans="1:10" x14ac:dyDescent="0.2">
      <c r="A330" s="121"/>
      <c r="B330" s="121"/>
      <c r="C330" s="121"/>
      <c r="D330" s="121"/>
      <c r="E330" s="122"/>
      <c r="F330" s="115"/>
      <c r="G330" s="282"/>
      <c r="H330" s="187"/>
      <c r="I330" s="338"/>
      <c r="J330" s="121"/>
    </row>
    <row r="331" spans="1:10" x14ac:dyDescent="0.2">
      <c r="A331" s="121"/>
      <c r="B331" s="121"/>
      <c r="C331" s="121"/>
      <c r="D331" s="121"/>
      <c r="E331" s="122"/>
      <c r="F331" s="115"/>
      <c r="G331" s="282"/>
      <c r="H331" s="187"/>
      <c r="I331" s="338"/>
      <c r="J331" s="121"/>
    </row>
    <row r="332" spans="1:10" x14ac:dyDescent="0.2">
      <c r="A332" s="121"/>
      <c r="B332" s="121"/>
      <c r="C332" s="121"/>
      <c r="D332" s="121"/>
      <c r="E332" s="122"/>
      <c r="F332" s="115"/>
      <c r="G332" s="282"/>
      <c r="H332" s="187"/>
      <c r="I332" s="338"/>
      <c r="J332" s="121"/>
    </row>
    <row r="333" spans="1:10" x14ac:dyDescent="0.2">
      <c r="A333" s="121"/>
      <c r="B333" s="121"/>
      <c r="C333" s="121"/>
      <c r="D333" s="121"/>
      <c r="E333" s="122"/>
      <c r="F333" s="115"/>
      <c r="G333" s="282"/>
      <c r="H333" s="187"/>
      <c r="I333" s="338"/>
      <c r="J333" s="121"/>
    </row>
    <row r="334" spans="1:10" x14ac:dyDescent="0.2">
      <c r="A334" s="121"/>
      <c r="B334" s="121"/>
      <c r="C334" s="121"/>
      <c r="D334" s="121"/>
      <c r="E334" s="122"/>
      <c r="F334" s="115"/>
      <c r="G334" s="282"/>
      <c r="H334" s="187"/>
      <c r="I334" s="338"/>
      <c r="J334" s="121"/>
    </row>
    <row r="335" spans="1:10" x14ac:dyDescent="0.2">
      <c r="A335" s="121"/>
      <c r="B335" s="121"/>
      <c r="C335" s="121"/>
      <c r="D335" s="121"/>
      <c r="E335" s="122"/>
      <c r="F335" s="115"/>
      <c r="G335" s="282"/>
      <c r="H335" s="187"/>
      <c r="I335" s="338"/>
      <c r="J335" s="121"/>
    </row>
    <row r="336" spans="1:10" x14ac:dyDescent="0.2">
      <c r="A336" s="121"/>
      <c r="B336" s="121"/>
      <c r="C336" s="121"/>
      <c r="D336" s="121"/>
      <c r="E336" s="122"/>
      <c r="F336" s="115"/>
      <c r="G336" s="282"/>
      <c r="H336" s="187"/>
      <c r="I336" s="338"/>
      <c r="J336" s="121"/>
    </row>
    <row r="337" spans="1:10" x14ac:dyDescent="0.2">
      <c r="A337" s="121"/>
      <c r="B337" s="121"/>
      <c r="C337" s="121"/>
      <c r="D337" s="121"/>
      <c r="E337" s="122"/>
      <c r="F337" s="115"/>
      <c r="G337" s="282"/>
      <c r="H337" s="187"/>
      <c r="I337" s="338"/>
      <c r="J337" s="121"/>
    </row>
    <row r="338" spans="1:10" x14ac:dyDescent="0.2">
      <c r="A338" s="121"/>
      <c r="B338" s="121"/>
      <c r="C338" s="121"/>
      <c r="D338" s="121"/>
      <c r="E338" s="122"/>
      <c r="F338" s="115"/>
      <c r="G338" s="282"/>
      <c r="H338" s="187"/>
      <c r="I338" s="338"/>
      <c r="J338" s="121"/>
    </row>
    <row r="339" spans="1:10" x14ac:dyDescent="0.2">
      <c r="A339" s="121"/>
      <c r="B339" s="121"/>
      <c r="C339" s="121"/>
      <c r="D339" s="121"/>
      <c r="E339" s="122"/>
      <c r="F339" s="115"/>
      <c r="G339" s="282"/>
      <c r="H339" s="187"/>
      <c r="I339" s="338"/>
      <c r="J339" s="121"/>
    </row>
    <row r="340" spans="1:10" x14ac:dyDescent="0.2">
      <c r="A340" s="121"/>
      <c r="B340" s="121"/>
      <c r="C340" s="121"/>
      <c r="D340" s="121"/>
      <c r="E340" s="122"/>
      <c r="F340" s="115"/>
      <c r="G340" s="282"/>
      <c r="H340" s="187"/>
      <c r="I340" s="338"/>
      <c r="J340" s="121"/>
    </row>
    <row r="341" spans="1:10" x14ac:dyDescent="0.2">
      <c r="A341" s="121"/>
      <c r="B341" s="121"/>
      <c r="C341" s="121"/>
      <c r="D341" s="121"/>
      <c r="E341" s="122"/>
      <c r="F341" s="115"/>
      <c r="G341" s="282"/>
      <c r="H341" s="187"/>
      <c r="I341" s="338"/>
      <c r="J341" s="121"/>
    </row>
    <row r="342" spans="1:10" x14ac:dyDescent="0.2">
      <c r="A342" s="121"/>
      <c r="B342" s="121"/>
      <c r="C342" s="121"/>
      <c r="D342" s="121"/>
      <c r="E342" s="122"/>
      <c r="F342" s="115"/>
      <c r="G342" s="282"/>
      <c r="H342" s="187"/>
      <c r="I342" s="338"/>
      <c r="J342" s="121"/>
    </row>
    <row r="343" spans="1:10" x14ac:dyDescent="0.2">
      <c r="A343" s="121"/>
      <c r="B343" s="121"/>
      <c r="C343" s="121"/>
      <c r="D343" s="121"/>
      <c r="E343" s="122"/>
      <c r="F343" s="115"/>
      <c r="G343" s="282"/>
      <c r="H343" s="187"/>
      <c r="I343" s="338"/>
      <c r="J343" s="121"/>
    </row>
    <row r="344" spans="1:10" x14ac:dyDescent="0.2">
      <c r="A344" s="121"/>
      <c r="B344" s="121"/>
      <c r="C344" s="121"/>
      <c r="D344" s="121"/>
      <c r="E344" s="122"/>
      <c r="F344" s="115"/>
      <c r="G344" s="282"/>
      <c r="H344" s="187"/>
      <c r="I344" s="338"/>
      <c r="J344" s="121"/>
    </row>
    <row r="345" spans="1:10" x14ac:dyDescent="0.2">
      <c r="A345" s="121"/>
      <c r="B345" s="121"/>
      <c r="C345" s="121"/>
      <c r="D345" s="121"/>
      <c r="E345" s="122"/>
      <c r="F345" s="115"/>
      <c r="G345" s="282"/>
      <c r="H345" s="187"/>
      <c r="I345" s="338"/>
      <c r="J345" s="121"/>
    </row>
    <row r="346" spans="1:10" x14ac:dyDescent="0.2">
      <c r="A346" s="121"/>
      <c r="B346" s="121"/>
      <c r="C346" s="121"/>
      <c r="D346" s="121"/>
      <c r="E346" s="122"/>
      <c r="F346" s="115"/>
      <c r="G346" s="282"/>
      <c r="H346" s="187"/>
      <c r="I346" s="338"/>
      <c r="J346" s="121"/>
    </row>
    <row r="347" spans="1:10" x14ac:dyDescent="0.2">
      <c r="A347" s="121"/>
      <c r="B347" s="121"/>
      <c r="C347" s="121"/>
      <c r="D347" s="121"/>
      <c r="E347" s="122"/>
      <c r="F347" s="115"/>
      <c r="G347" s="282"/>
      <c r="H347" s="187"/>
      <c r="I347" s="338"/>
      <c r="J347" s="121"/>
    </row>
    <row r="348" spans="1:10" x14ac:dyDescent="0.2">
      <c r="A348" s="121"/>
      <c r="B348" s="121"/>
      <c r="C348" s="121"/>
      <c r="D348" s="121"/>
      <c r="E348" s="122"/>
      <c r="F348" s="115"/>
      <c r="G348" s="282"/>
      <c r="H348" s="187"/>
      <c r="I348" s="338"/>
      <c r="J348" s="121"/>
    </row>
    <row r="349" spans="1:10" x14ac:dyDescent="0.2">
      <c r="A349" s="121"/>
      <c r="B349" s="121"/>
      <c r="C349" s="121"/>
      <c r="D349" s="121"/>
      <c r="E349" s="122"/>
      <c r="F349" s="115"/>
      <c r="G349" s="282"/>
      <c r="H349" s="187"/>
      <c r="I349" s="338"/>
      <c r="J349" s="121"/>
    </row>
    <row r="350" spans="1:10" x14ac:dyDescent="0.2">
      <c r="A350" s="121"/>
      <c r="B350" s="121"/>
      <c r="C350" s="121"/>
      <c r="D350" s="121"/>
      <c r="E350" s="122"/>
      <c r="F350" s="115"/>
      <c r="G350" s="282"/>
      <c r="H350" s="187"/>
      <c r="I350" s="338"/>
      <c r="J350" s="121"/>
    </row>
    <row r="351" spans="1:10" x14ac:dyDescent="0.2">
      <c r="A351" s="121"/>
      <c r="B351" s="121"/>
      <c r="C351" s="121"/>
      <c r="D351" s="121"/>
      <c r="E351" s="122"/>
      <c r="F351" s="115"/>
      <c r="G351" s="282"/>
      <c r="H351" s="187"/>
      <c r="I351" s="338"/>
      <c r="J351" s="121"/>
    </row>
    <row r="352" spans="1:10" x14ac:dyDescent="0.2">
      <c r="A352" s="121"/>
      <c r="B352" s="121"/>
      <c r="C352" s="121"/>
      <c r="D352" s="121"/>
      <c r="E352" s="122"/>
      <c r="F352" s="115"/>
      <c r="G352" s="282"/>
      <c r="H352" s="187"/>
      <c r="I352" s="338"/>
      <c r="J352" s="121"/>
    </row>
    <row r="353" spans="1:10" x14ac:dyDescent="0.2">
      <c r="A353" s="121"/>
      <c r="B353" s="121"/>
      <c r="C353" s="121"/>
      <c r="D353" s="121"/>
      <c r="E353" s="122"/>
      <c r="F353" s="115"/>
      <c r="G353" s="282"/>
      <c r="H353" s="187"/>
      <c r="I353" s="338"/>
      <c r="J353" s="121"/>
    </row>
    <row r="354" spans="1:10" x14ac:dyDescent="0.2">
      <c r="A354" s="121"/>
      <c r="B354" s="121"/>
      <c r="C354" s="121"/>
      <c r="D354" s="121"/>
      <c r="E354" s="122"/>
      <c r="F354" s="115"/>
      <c r="G354" s="282"/>
      <c r="H354" s="187"/>
      <c r="I354" s="338"/>
      <c r="J354" s="121"/>
    </row>
    <row r="355" spans="1:10" x14ac:dyDescent="0.2">
      <c r="A355" s="121"/>
      <c r="B355" s="121"/>
      <c r="C355" s="121"/>
      <c r="D355" s="121"/>
      <c r="E355" s="122"/>
      <c r="F355" s="115"/>
      <c r="G355" s="282"/>
      <c r="H355" s="187"/>
      <c r="I355" s="338"/>
      <c r="J355" s="121"/>
    </row>
    <row r="356" spans="1:10" x14ac:dyDescent="0.2">
      <c r="A356" s="121"/>
      <c r="B356" s="121"/>
      <c r="C356" s="121"/>
      <c r="D356" s="121"/>
      <c r="E356" s="122"/>
      <c r="F356" s="115"/>
      <c r="G356" s="282"/>
      <c r="H356" s="187"/>
      <c r="I356" s="338"/>
      <c r="J356" s="121"/>
    </row>
    <row r="357" spans="1:10" x14ac:dyDescent="0.2">
      <c r="A357" s="121"/>
      <c r="B357" s="121"/>
      <c r="C357" s="121"/>
      <c r="D357" s="121"/>
      <c r="E357" s="122"/>
      <c r="F357" s="115"/>
      <c r="G357" s="282"/>
      <c r="H357" s="187"/>
      <c r="I357" s="338"/>
      <c r="J357" s="121"/>
    </row>
    <row r="358" spans="1:10" x14ac:dyDescent="0.2">
      <c r="A358" s="121"/>
      <c r="B358" s="121"/>
      <c r="C358" s="121"/>
      <c r="D358" s="121"/>
      <c r="E358" s="122"/>
      <c r="F358" s="115"/>
      <c r="G358" s="282"/>
      <c r="H358" s="187"/>
      <c r="I358" s="338"/>
      <c r="J358" s="121"/>
    </row>
    <row r="359" spans="1:10" x14ac:dyDescent="0.2">
      <c r="A359" s="121"/>
      <c r="B359" s="121"/>
      <c r="C359" s="121"/>
      <c r="D359" s="121"/>
      <c r="E359" s="122"/>
      <c r="F359" s="115"/>
      <c r="G359" s="282"/>
      <c r="H359" s="187"/>
      <c r="I359" s="338"/>
      <c r="J359" s="121"/>
    </row>
    <row r="360" spans="1:10" x14ac:dyDescent="0.2">
      <c r="A360" s="121"/>
      <c r="B360" s="121"/>
      <c r="C360" s="121"/>
      <c r="D360" s="121"/>
      <c r="E360" s="122"/>
      <c r="F360" s="115"/>
      <c r="G360" s="282"/>
      <c r="H360" s="187"/>
      <c r="I360" s="338"/>
      <c r="J360" s="121"/>
    </row>
    <row r="361" spans="1:10" x14ac:dyDescent="0.2">
      <c r="A361" s="121"/>
      <c r="B361" s="121"/>
      <c r="C361" s="121"/>
      <c r="D361" s="121"/>
      <c r="E361" s="122"/>
      <c r="F361" s="115"/>
      <c r="G361" s="282"/>
      <c r="H361" s="187"/>
      <c r="I361" s="338"/>
      <c r="J361" s="121"/>
    </row>
    <row r="362" spans="1:10" x14ac:dyDescent="0.2">
      <c r="A362" s="121"/>
      <c r="B362" s="121"/>
      <c r="C362" s="121"/>
      <c r="D362" s="121"/>
      <c r="E362" s="122"/>
      <c r="F362" s="115"/>
      <c r="G362" s="282"/>
      <c r="H362" s="187"/>
      <c r="I362" s="338"/>
      <c r="J362" s="121"/>
    </row>
    <row r="363" spans="1:10" x14ac:dyDescent="0.2">
      <c r="A363" s="121"/>
      <c r="B363" s="121"/>
      <c r="C363" s="121"/>
      <c r="D363" s="121"/>
      <c r="E363" s="122"/>
      <c r="F363" s="115"/>
      <c r="G363" s="282"/>
      <c r="H363" s="187"/>
      <c r="I363" s="338"/>
      <c r="J363" s="121"/>
    </row>
    <row r="364" spans="1:10" x14ac:dyDescent="0.2">
      <c r="A364" s="121"/>
      <c r="B364" s="121"/>
      <c r="C364" s="121"/>
      <c r="D364" s="121"/>
      <c r="E364" s="122"/>
      <c r="F364" s="115"/>
      <c r="G364" s="282"/>
      <c r="H364" s="187"/>
      <c r="I364" s="338"/>
      <c r="J364" s="121"/>
    </row>
    <row r="365" spans="1:10" x14ac:dyDescent="0.2">
      <c r="A365" s="121"/>
      <c r="B365" s="121"/>
      <c r="C365" s="121"/>
      <c r="D365" s="121"/>
      <c r="E365" s="122"/>
      <c r="F365" s="115"/>
      <c r="G365" s="282"/>
      <c r="H365" s="187"/>
      <c r="I365" s="338"/>
      <c r="J365" s="121"/>
    </row>
    <row r="366" spans="1:10" x14ac:dyDescent="0.2">
      <c r="A366" s="121"/>
      <c r="B366" s="121"/>
      <c r="C366" s="121"/>
      <c r="D366" s="121"/>
      <c r="E366" s="122"/>
      <c r="F366" s="115"/>
      <c r="G366" s="282"/>
      <c r="H366" s="187"/>
      <c r="I366" s="338"/>
      <c r="J366" s="121"/>
    </row>
    <row r="367" spans="1:10" x14ac:dyDescent="0.2">
      <c r="A367" s="121"/>
      <c r="B367" s="121"/>
      <c r="C367" s="121"/>
      <c r="D367" s="121"/>
      <c r="E367" s="122"/>
      <c r="F367" s="115"/>
      <c r="G367" s="282"/>
      <c r="H367" s="187"/>
      <c r="I367" s="338"/>
      <c r="J367" s="121"/>
    </row>
    <row r="368" spans="1:10" x14ac:dyDescent="0.2">
      <c r="A368" s="121"/>
      <c r="B368" s="121"/>
      <c r="C368" s="121"/>
      <c r="D368" s="121"/>
      <c r="E368" s="122"/>
      <c r="F368" s="115"/>
      <c r="G368" s="282"/>
      <c r="H368" s="187"/>
      <c r="I368" s="338"/>
      <c r="J368" s="121"/>
    </row>
    <row r="369" spans="1:10" x14ac:dyDescent="0.2">
      <c r="A369" s="121"/>
      <c r="B369" s="121"/>
      <c r="C369" s="121"/>
      <c r="D369" s="121"/>
      <c r="E369" s="122"/>
      <c r="F369" s="115"/>
      <c r="G369" s="282"/>
      <c r="H369" s="187"/>
      <c r="I369" s="338"/>
      <c r="J369" s="121"/>
    </row>
    <row r="370" spans="1:10" x14ac:dyDescent="0.2">
      <c r="A370" s="121"/>
      <c r="B370" s="121"/>
      <c r="C370" s="121"/>
      <c r="D370" s="121"/>
      <c r="E370" s="122"/>
      <c r="F370" s="115"/>
      <c r="G370" s="282"/>
      <c r="H370" s="187"/>
      <c r="I370" s="338"/>
      <c r="J370" s="121"/>
    </row>
    <row r="371" spans="1:10" x14ac:dyDescent="0.2">
      <c r="A371" s="121"/>
      <c r="B371" s="121"/>
      <c r="C371" s="121"/>
      <c r="D371" s="121"/>
      <c r="E371" s="122"/>
      <c r="F371" s="115"/>
      <c r="G371" s="282"/>
      <c r="H371" s="187"/>
      <c r="I371" s="338"/>
      <c r="J371" s="121"/>
    </row>
    <row r="372" spans="1:10" x14ac:dyDescent="0.2">
      <c r="A372" s="121"/>
      <c r="B372" s="121"/>
      <c r="C372" s="121"/>
      <c r="D372" s="121"/>
      <c r="E372" s="122"/>
      <c r="F372" s="115"/>
      <c r="G372" s="282"/>
      <c r="H372" s="187"/>
      <c r="I372" s="338"/>
      <c r="J372" s="121"/>
    </row>
    <row r="373" spans="1:10" x14ac:dyDescent="0.2">
      <c r="A373" s="121"/>
      <c r="B373" s="121"/>
      <c r="C373" s="121"/>
      <c r="D373" s="121"/>
      <c r="E373" s="122"/>
      <c r="F373" s="115"/>
      <c r="G373" s="282"/>
      <c r="H373" s="187"/>
      <c r="I373" s="338"/>
      <c r="J373" s="121"/>
    </row>
    <row r="374" spans="1:10" x14ac:dyDescent="0.2">
      <c r="A374" s="121"/>
      <c r="B374" s="121"/>
      <c r="C374" s="121"/>
      <c r="D374" s="121"/>
      <c r="E374" s="122"/>
      <c r="F374" s="115"/>
      <c r="G374" s="282"/>
      <c r="H374" s="187"/>
      <c r="I374" s="338"/>
      <c r="J374" s="121"/>
    </row>
    <row r="375" spans="1:10" x14ac:dyDescent="0.2">
      <c r="A375" s="121"/>
      <c r="B375" s="121"/>
      <c r="C375" s="121"/>
      <c r="D375" s="121"/>
      <c r="E375" s="122"/>
      <c r="F375" s="115"/>
      <c r="G375" s="282"/>
      <c r="H375" s="187"/>
      <c r="I375" s="338"/>
      <c r="J375" s="121"/>
    </row>
    <row r="376" spans="1:10" x14ac:dyDescent="0.2">
      <c r="A376" s="121"/>
      <c r="B376" s="121"/>
      <c r="C376" s="121"/>
      <c r="D376" s="121"/>
      <c r="E376" s="122"/>
      <c r="F376" s="115"/>
      <c r="G376" s="282"/>
      <c r="H376" s="187"/>
      <c r="I376" s="338"/>
      <c r="J376" s="121"/>
    </row>
    <row r="377" spans="1:10" x14ac:dyDescent="0.2">
      <c r="A377" s="121"/>
      <c r="B377" s="121"/>
      <c r="C377" s="121"/>
      <c r="D377" s="121"/>
      <c r="E377" s="122"/>
      <c r="F377" s="115"/>
      <c r="G377" s="282"/>
      <c r="H377" s="187"/>
      <c r="I377" s="338"/>
      <c r="J377" s="121"/>
    </row>
    <row r="378" spans="1:10" x14ac:dyDescent="0.2">
      <c r="A378" s="121"/>
      <c r="B378" s="121"/>
      <c r="C378" s="121"/>
      <c r="D378" s="121"/>
      <c r="E378" s="122"/>
      <c r="F378" s="115"/>
      <c r="G378" s="282"/>
      <c r="H378" s="187"/>
      <c r="I378" s="338"/>
      <c r="J378" s="121"/>
    </row>
    <row r="379" spans="1:10" x14ac:dyDescent="0.2">
      <c r="A379" s="121"/>
      <c r="B379" s="121"/>
      <c r="C379" s="121"/>
      <c r="D379" s="121"/>
      <c r="E379" s="122"/>
      <c r="F379" s="115"/>
      <c r="G379" s="282"/>
      <c r="H379" s="187"/>
      <c r="I379" s="338"/>
      <c r="J379" s="121"/>
    </row>
    <row r="380" spans="1:10" x14ac:dyDescent="0.2">
      <c r="A380" s="121"/>
      <c r="B380" s="121"/>
      <c r="C380" s="121"/>
      <c r="D380" s="121"/>
      <c r="E380" s="122"/>
      <c r="F380" s="115"/>
      <c r="G380" s="282"/>
      <c r="H380" s="187"/>
      <c r="I380" s="338"/>
      <c r="J380" s="121"/>
    </row>
    <row r="381" spans="1:10" x14ac:dyDescent="0.2">
      <c r="A381" s="121"/>
      <c r="B381" s="121"/>
      <c r="C381" s="121"/>
      <c r="D381" s="121"/>
      <c r="E381" s="122"/>
      <c r="F381" s="115"/>
      <c r="G381" s="282"/>
      <c r="H381" s="187"/>
      <c r="I381" s="338"/>
      <c r="J381" s="121"/>
    </row>
    <row r="382" spans="1:10" x14ac:dyDescent="0.2">
      <c r="A382" s="121"/>
      <c r="B382" s="121"/>
      <c r="C382" s="121"/>
      <c r="D382" s="121"/>
      <c r="E382" s="122"/>
      <c r="F382" s="115"/>
      <c r="G382" s="282"/>
      <c r="H382" s="187"/>
      <c r="I382" s="338"/>
      <c r="J382" s="121"/>
    </row>
    <row r="383" spans="1:10" x14ac:dyDescent="0.2">
      <c r="A383" s="121"/>
      <c r="B383" s="121"/>
      <c r="C383" s="121"/>
      <c r="D383" s="121"/>
      <c r="E383" s="122"/>
      <c r="F383" s="115"/>
      <c r="G383" s="282"/>
      <c r="H383" s="187"/>
      <c r="I383" s="338"/>
      <c r="J383" s="121"/>
    </row>
    <row r="384" spans="1:10" x14ac:dyDescent="0.2">
      <c r="A384" s="121"/>
      <c r="B384" s="121"/>
      <c r="C384" s="121"/>
      <c r="D384" s="121"/>
      <c r="E384" s="122"/>
      <c r="F384" s="115"/>
      <c r="G384" s="282"/>
      <c r="H384" s="187"/>
      <c r="I384" s="338"/>
      <c r="J384" s="121"/>
    </row>
    <row r="385" spans="1:10" x14ac:dyDescent="0.2">
      <c r="A385" s="121"/>
      <c r="B385" s="121"/>
      <c r="C385" s="121"/>
      <c r="D385" s="121"/>
      <c r="E385" s="122"/>
      <c r="F385" s="115"/>
      <c r="G385" s="282"/>
      <c r="H385" s="187"/>
      <c r="I385" s="338"/>
      <c r="J385" s="121"/>
    </row>
    <row r="386" spans="1:10" x14ac:dyDescent="0.2">
      <c r="A386" s="121"/>
      <c r="B386" s="121"/>
      <c r="C386" s="121"/>
      <c r="D386" s="121"/>
      <c r="E386" s="122"/>
      <c r="F386" s="115"/>
      <c r="G386" s="282"/>
      <c r="H386" s="187"/>
      <c r="I386" s="338"/>
      <c r="J386" s="121"/>
    </row>
    <row r="387" spans="1:10" x14ac:dyDescent="0.2">
      <c r="A387" s="121"/>
      <c r="B387" s="121"/>
      <c r="C387" s="121"/>
      <c r="D387" s="121"/>
      <c r="E387" s="122"/>
      <c r="F387" s="115"/>
      <c r="G387" s="282"/>
      <c r="H387" s="187"/>
      <c r="I387" s="338"/>
      <c r="J387" s="121"/>
    </row>
    <row r="388" spans="1:10" x14ac:dyDescent="0.2">
      <c r="A388" s="121"/>
      <c r="B388" s="121"/>
      <c r="C388" s="121"/>
      <c r="D388" s="121"/>
      <c r="E388" s="122"/>
      <c r="F388" s="115"/>
      <c r="G388" s="282"/>
      <c r="H388" s="187"/>
      <c r="I388" s="338"/>
      <c r="J388" s="121"/>
    </row>
    <row r="389" spans="1:10" x14ac:dyDescent="0.2">
      <c r="A389" s="121"/>
      <c r="B389" s="121"/>
      <c r="C389" s="121"/>
      <c r="D389" s="121"/>
      <c r="E389" s="122"/>
      <c r="F389" s="115"/>
      <c r="G389" s="282"/>
      <c r="H389" s="187"/>
      <c r="I389" s="338"/>
      <c r="J389" s="121"/>
    </row>
    <row r="390" spans="1:10" x14ac:dyDescent="0.2">
      <c r="A390" s="121"/>
      <c r="B390" s="121"/>
      <c r="C390" s="121"/>
      <c r="D390" s="121"/>
      <c r="E390" s="122"/>
      <c r="F390" s="115"/>
      <c r="G390" s="282"/>
      <c r="H390" s="187"/>
      <c r="I390" s="338"/>
      <c r="J390" s="121"/>
    </row>
    <row r="391" spans="1:10" x14ac:dyDescent="0.2">
      <c r="A391" s="121"/>
      <c r="B391" s="121"/>
      <c r="C391" s="121"/>
      <c r="D391" s="121"/>
      <c r="E391" s="122"/>
      <c r="F391" s="115"/>
      <c r="G391" s="282"/>
      <c r="H391" s="187"/>
      <c r="I391" s="338"/>
      <c r="J391" s="121"/>
    </row>
    <row r="392" spans="1:10" x14ac:dyDescent="0.2">
      <c r="A392" s="121"/>
      <c r="B392" s="121"/>
      <c r="C392" s="121"/>
      <c r="D392" s="121"/>
      <c r="E392" s="122"/>
      <c r="F392" s="115"/>
      <c r="G392" s="282"/>
      <c r="H392" s="187"/>
      <c r="I392" s="338"/>
      <c r="J392" s="121"/>
    </row>
    <row r="393" spans="1:10" x14ac:dyDescent="0.2">
      <c r="A393" s="121"/>
      <c r="B393" s="121"/>
      <c r="C393" s="121"/>
      <c r="D393" s="121"/>
      <c r="E393" s="122"/>
      <c r="F393" s="115"/>
      <c r="G393" s="282"/>
      <c r="H393" s="187"/>
      <c r="I393" s="338"/>
      <c r="J393" s="121"/>
    </row>
    <row r="394" spans="1:10" x14ac:dyDescent="0.2">
      <c r="A394" s="121"/>
      <c r="B394" s="121"/>
      <c r="C394" s="121"/>
      <c r="D394" s="121"/>
      <c r="E394" s="122"/>
      <c r="F394" s="115"/>
      <c r="G394" s="282"/>
      <c r="H394" s="187"/>
      <c r="I394" s="338"/>
      <c r="J394" s="121"/>
    </row>
    <row r="395" spans="1:10" x14ac:dyDescent="0.2">
      <c r="A395" s="121"/>
      <c r="B395" s="121"/>
      <c r="C395" s="121"/>
      <c r="D395" s="121"/>
      <c r="E395" s="122"/>
      <c r="F395" s="115"/>
      <c r="G395" s="282"/>
      <c r="H395" s="187"/>
      <c r="I395" s="338"/>
      <c r="J395" s="121"/>
    </row>
    <row r="396" spans="1:10" x14ac:dyDescent="0.2">
      <c r="A396" s="121"/>
      <c r="B396" s="121"/>
      <c r="C396" s="121"/>
      <c r="D396" s="121"/>
      <c r="E396" s="122"/>
      <c r="F396" s="115"/>
      <c r="G396" s="282"/>
      <c r="H396" s="187"/>
      <c r="I396" s="338"/>
      <c r="J396" s="121"/>
    </row>
    <row r="397" spans="1:10" x14ac:dyDescent="0.2">
      <c r="A397" s="121"/>
      <c r="B397" s="121"/>
      <c r="C397" s="121"/>
      <c r="D397" s="121"/>
      <c r="E397" s="122"/>
      <c r="F397" s="115"/>
      <c r="G397" s="282"/>
      <c r="H397" s="187"/>
      <c r="I397" s="338"/>
      <c r="J397" s="121"/>
    </row>
    <row r="398" spans="1:10" x14ac:dyDescent="0.2">
      <c r="A398" s="121"/>
      <c r="B398" s="121"/>
      <c r="C398" s="121"/>
      <c r="D398" s="121"/>
      <c r="E398" s="122"/>
      <c r="F398" s="115"/>
      <c r="G398" s="282"/>
      <c r="H398" s="187"/>
      <c r="I398" s="338"/>
      <c r="J398" s="121"/>
    </row>
    <row r="399" spans="1:10" x14ac:dyDescent="0.2">
      <c r="A399" s="121"/>
      <c r="B399" s="121"/>
      <c r="C399" s="121"/>
      <c r="D399" s="121"/>
      <c r="E399" s="122"/>
      <c r="F399" s="115"/>
      <c r="G399" s="282"/>
      <c r="H399" s="187"/>
      <c r="I399" s="338"/>
      <c r="J399" s="121"/>
    </row>
    <row r="400" spans="1:10" x14ac:dyDescent="0.2">
      <c r="A400" s="121"/>
      <c r="B400" s="121"/>
      <c r="C400" s="121"/>
      <c r="D400" s="121"/>
      <c r="E400" s="122"/>
      <c r="F400" s="115"/>
      <c r="G400" s="282"/>
      <c r="H400" s="187"/>
      <c r="I400" s="338"/>
      <c r="J400" s="121"/>
    </row>
    <row r="401" spans="1:10" x14ac:dyDescent="0.2">
      <c r="A401" s="121"/>
      <c r="B401" s="121"/>
      <c r="C401" s="121"/>
      <c r="D401" s="121"/>
      <c r="E401" s="122"/>
      <c r="F401" s="115"/>
      <c r="G401" s="282"/>
      <c r="H401" s="187"/>
      <c r="I401" s="338"/>
      <c r="J401" s="121"/>
    </row>
    <row r="402" spans="1:10" x14ac:dyDescent="0.2">
      <c r="A402" s="121"/>
      <c r="B402" s="121"/>
      <c r="C402" s="121"/>
      <c r="D402" s="121"/>
      <c r="E402" s="122"/>
      <c r="F402" s="115"/>
      <c r="G402" s="282"/>
      <c r="H402" s="187"/>
      <c r="I402" s="338"/>
      <c r="J402" s="121"/>
    </row>
    <row r="403" spans="1:10" x14ac:dyDescent="0.2">
      <c r="A403" s="121"/>
      <c r="B403" s="121"/>
      <c r="C403" s="121"/>
      <c r="D403" s="121"/>
      <c r="E403" s="122"/>
      <c r="F403" s="115"/>
      <c r="G403" s="282"/>
      <c r="H403" s="187"/>
      <c r="I403" s="338"/>
      <c r="J403" s="121"/>
    </row>
    <row r="404" spans="1:10" x14ac:dyDescent="0.2">
      <c r="A404" s="121"/>
      <c r="B404" s="121"/>
      <c r="C404" s="121"/>
      <c r="D404" s="121"/>
      <c r="E404" s="122"/>
      <c r="F404" s="115"/>
      <c r="G404" s="282"/>
      <c r="H404" s="187"/>
      <c r="I404" s="338"/>
      <c r="J404" s="121"/>
    </row>
    <row r="405" spans="1:10" x14ac:dyDescent="0.2">
      <c r="A405" s="121"/>
      <c r="B405" s="121"/>
      <c r="C405" s="121"/>
      <c r="D405" s="121"/>
      <c r="E405" s="122"/>
      <c r="F405" s="115"/>
      <c r="G405" s="282"/>
      <c r="H405" s="187"/>
      <c r="I405" s="338"/>
      <c r="J405" s="121"/>
    </row>
    <row r="406" spans="1:10" x14ac:dyDescent="0.2">
      <c r="A406" s="121"/>
      <c r="B406" s="121"/>
      <c r="C406" s="121"/>
      <c r="D406" s="121"/>
      <c r="E406" s="122"/>
      <c r="F406" s="115"/>
      <c r="G406" s="282"/>
      <c r="H406" s="187"/>
      <c r="I406" s="338"/>
      <c r="J406" s="121"/>
    </row>
    <row r="407" spans="1:10" x14ac:dyDescent="0.2">
      <c r="A407" s="121"/>
      <c r="B407" s="121"/>
      <c r="C407" s="121"/>
      <c r="D407" s="121"/>
      <c r="E407" s="122"/>
      <c r="F407" s="115"/>
      <c r="G407" s="282"/>
      <c r="H407" s="187"/>
      <c r="I407" s="338"/>
      <c r="J407" s="121"/>
    </row>
    <row r="408" spans="1:10" x14ac:dyDescent="0.2">
      <c r="A408" s="121"/>
      <c r="B408" s="121"/>
      <c r="C408" s="121"/>
      <c r="D408" s="121"/>
      <c r="E408" s="122"/>
      <c r="F408" s="115"/>
      <c r="G408" s="282"/>
      <c r="H408" s="187"/>
      <c r="I408" s="338"/>
      <c r="J408" s="121"/>
    </row>
    <row r="409" spans="1:10" x14ac:dyDescent="0.2">
      <c r="A409" s="121"/>
      <c r="B409" s="121"/>
      <c r="C409" s="121"/>
      <c r="D409" s="121"/>
      <c r="E409" s="122"/>
      <c r="F409" s="115"/>
      <c r="G409" s="282"/>
      <c r="H409" s="187"/>
      <c r="I409" s="338"/>
      <c r="J409" s="121"/>
    </row>
    <row r="410" spans="1:10" x14ac:dyDescent="0.2">
      <c r="A410" s="121"/>
      <c r="B410" s="121"/>
      <c r="C410" s="121"/>
      <c r="D410" s="121"/>
      <c r="E410" s="122"/>
      <c r="F410" s="115"/>
      <c r="G410" s="282"/>
      <c r="H410" s="187"/>
      <c r="I410" s="338"/>
      <c r="J410" s="121"/>
    </row>
    <row r="411" spans="1:10" x14ac:dyDescent="0.2">
      <c r="A411" s="121"/>
      <c r="B411" s="121"/>
      <c r="C411" s="121"/>
      <c r="D411" s="121"/>
      <c r="E411" s="122"/>
      <c r="F411" s="115"/>
      <c r="G411" s="282"/>
      <c r="H411" s="187"/>
      <c r="I411" s="338"/>
      <c r="J411" s="121"/>
    </row>
    <row r="412" spans="1:10" x14ac:dyDescent="0.2">
      <c r="A412" s="121"/>
      <c r="B412" s="121"/>
      <c r="C412" s="121"/>
      <c r="D412" s="121"/>
      <c r="E412" s="122"/>
      <c r="F412" s="115"/>
      <c r="G412" s="282"/>
      <c r="H412" s="187"/>
      <c r="I412" s="338"/>
      <c r="J412" s="121"/>
    </row>
    <row r="413" spans="1:10" x14ac:dyDescent="0.2">
      <c r="A413" s="121"/>
      <c r="B413" s="121"/>
      <c r="C413" s="121"/>
      <c r="D413" s="121"/>
      <c r="E413" s="122"/>
      <c r="F413" s="115"/>
      <c r="G413" s="282"/>
      <c r="H413" s="187"/>
      <c r="I413" s="338"/>
      <c r="J413" s="121"/>
    </row>
    <row r="414" spans="1:10" x14ac:dyDescent="0.2">
      <c r="A414" s="121"/>
      <c r="B414" s="121"/>
      <c r="C414" s="121"/>
      <c r="D414" s="121"/>
      <c r="E414" s="122"/>
      <c r="F414" s="115"/>
      <c r="G414" s="282"/>
      <c r="H414" s="187"/>
      <c r="I414" s="338"/>
      <c r="J414" s="121"/>
    </row>
    <row r="415" spans="1:10" x14ac:dyDescent="0.2">
      <c r="A415" s="121"/>
      <c r="B415" s="121"/>
      <c r="C415" s="121"/>
      <c r="D415" s="121"/>
      <c r="E415" s="122"/>
      <c r="F415" s="115"/>
      <c r="G415" s="282"/>
      <c r="H415" s="187"/>
      <c r="I415" s="338"/>
      <c r="J415" s="121"/>
    </row>
    <row r="416" spans="1:10" x14ac:dyDescent="0.2">
      <c r="A416" s="121"/>
      <c r="B416" s="121"/>
      <c r="C416" s="121"/>
      <c r="D416" s="121"/>
      <c r="E416" s="122"/>
      <c r="F416" s="115"/>
      <c r="G416" s="282"/>
      <c r="H416" s="187"/>
      <c r="I416" s="338"/>
      <c r="J416" s="121"/>
    </row>
    <row r="417" spans="1:10" x14ac:dyDescent="0.2">
      <c r="A417" s="121"/>
      <c r="B417" s="121"/>
      <c r="C417" s="121"/>
      <c r="D417" s="121"/>
      <c r="E417" s="122"/>
      <c r="F417" s="115"/>
      <c r="G417" s="282"/>
      <c r="H417" s="187"/>
      <c r="I417" s="338"/>
      <c r="J417" s="121"/>
    </row>
    <row r="418" spans="1:10" x14ac:dyDescent="0.2">
      <c r="A418" s="121"/>
      <c r="B418" s="121"/>
      <c r="C418" s="121"/>
      <c r="D418" s="121"/>
      <c r="E418" s="122"/>
      <c r="F418" s="115"/>
      <c r="G418" s="282"/>
      <c r="H418" s="187"/>
      <c r="I418" s="338"/>
      <c r="J418" s="121"/>
    </row>
    <row r="419" spans="1:10" x14ac:dyDescent="0.2">
      <c r="A419" s="121"/>
      <c r="B419" s="121"/>
      <c r="C419" s="121"/>
      <c r="D419" s="121"/>
      <c r="E419" s="122"/>
      <c r="F419" s="115"/>
      <c r="G419" s="282"/>
      <c r="H419" s="187"/>
      <c r="I419" s="338"/>
      <c r="J419" s="121"/>
    </row>
    <row r="420" spans="1:10" x14ac:dyDescent="0.2">
      <c r="A420" s="121"/>
      <c r="B420" s="121"/>
      <c r="C420" s="121"/>
      <c r="D420" s="121"/>
      <c r="E420" s="122"/>
      <c r="F420" s="115"/>
      <c r="G420" s="282"/>
      <c r="H420" s="187"/>
      <c r="I420" s="338"/>
      <c r="J420" s="121"/>
    </row>
    <row r="421" spans="1:10" x14ac:dyDescent="0.2">
      <c r="A421" s="121"/>
      <c r="B421" s="121"/>
      <c r="C421" s="121"/>
      <c r="D421" s="121"/>
      <c r="E421" s="122"/>
      <c r="F421" s="115"/>
      <c r="G421" s="282"/>
      <c r="H421" s="187"/>
      <c r="I421" s="338"/>
      <c r="J421" s="121"/>
    </row>
    <row r="422" spans="1:10" x14ac:dyDescent="0.2">
      <c r="A422" s="121"/>
      <c r="B422" s="121"/>
      <c r="C422" s="121"/>
      <c r="D422" s="121"/>
      <c r="E422" s="122"/>
      <c r="F422" s="115"/>
      <c r="G422" s="282"/>
      <c r="H422" s="187"/>
      <c r="I422" s="338"/>
      <c r="J422" s="121"/>
    </row>
    <row r="423" spans="1:10" x14ac:dyDescent="0.2">
      <c r="A423" s="121"/>
      <c r="B423" s="121"/>
      <c r="C423" s="121"/>
      <c r="D423" s="121"/>
      <c r="E423" s="122"/>
      <c r="F423" s="115"/>
      <c r="G423" s="282"/>
      <c r="H423" s="187"/>
      <c r="I423" s="338"/>
      <c r="J423" s="121"/>
    </row>
    <row r="424" spans="1:10" x14ac:dyDescent="0.2">
      <c r="A424" s="121"/>
      <c r="B424" s="121"/>
      <c r="C424" s="121"/>
      <c r="D424" s="121"/>
      <c r="E424" s="122"/>
      <c r="F424" s="115"/>
      <c r="G424" s="282"/>
      <c r="H424" s="187"/>
      <c r="I424" s="338"/>
      <c r="J424" s="121"/>
    </row>
    <row r="425" spans="1:10" x14ac:dyDescent="0.2">
      <c r="A425" s="121"/>
      <c r="B425" s="121"/>
      <c r="C425" s="121"/>
      <c r="D425" s="121"/>
      <c r="E425" s="122"/>
      <c r="F425" s="115"/>
      <c r="G425" s="282"/>
      <c r="H425" s="187"/>
      <c r="I425" s="338"/>
      <c r="J425" s="121"/>
    </row>
    <row r="426" spans="1:10" x14ac:dyDescent="0.2">
      <c r="A426" s="121"/>
      <c r="B426" s="121"/>
      <c r="C426" s="121"/>
      <c r="D426" s="121"/>
      <c r="E426" s="122"/>
      <c r="F426" s="115"/>
      <c r="G426" s="282"/>
      <c r="H426" s="187"/>
      <c r="I426" s="338"/>
      <c r="J426" s="121"/>
    </row>
    <row r="427" spans="1:10" x14ac:dyDescent="0.2">
      <c r="A427" s="121"/>
      <c r="B427" s="121"/>
      <c r="C427" s="121"/>
      <c r="D427" s="121"/>
      <c r="E427" s="122"/>
      <c r="F427" s="115"/>
      <c r="G427" s="282"/>
      <c r="H427" s="187"/>
      <c r="I427" s="338"/>
      <c r="J427" s="121"/>
    </row>
    <row r="428" spans="1:10" x14ac:dyDescent="0.2">
      <c r="A428" s="121"/>
      <c r="B428" s="121"/>
      <c r="C428" s="121"/>
      <c r="D428" s="121"/>
      <c r="E428" s="122"/>
      <c r="F428" s="115"/>
      <c r="G428" s="282"/>
      <c r="H428" s="187"/>
      <c r="I428" s="338"/>
      <c r="J428" s="121"/>
    </row>
    <row r="429" spans="1:10" x14ac:dyDescent="0.2">
      <c r="A429" s="121"/>
      <c r="B429" s="121"/>
      <c r="C429" s="121"/>
      <c r="D429" s="121"/>
      <c r="E429" s="122"/>
      <c r="F429" s="115"/>
      <c r="G429" s="282"/>
      <c r="H429" s="187"/>
      <c r="I429" s="338"/>
      <c r="J429" s="121"/>
    </row>
    <row r="430" spans="1:10" x14ac:dyDescent="0.2">
      <c r="A430" s="121"/>
      <c r="B430" s="121"/>
      <c r="C430" s="121"/>
      <c r="D430" s="121"/>
      <c r="E430" s="122"/>
      <c r="F430" s="115"/>
      <c r="G430" s="282"/>
      <c r="H430" s="187"/>
      <c r="I430" s="338"/>
      <c r="J430" s="121"/>
    </row>
    <row r="431" spans="1:10" x14ac:dyDescent="0.2">
      <c r="A431" s="121"/>
      <c r="B431" s="121"/>
      <c r="C431" s="121"/>
      <c r="D431" s="121"/>
      <c r="E431" s="122"/>
      <c r="F431" s="115"/>
      <c r="G431" s="282"/>
      <c r="H431" s="187"/>
      <c r="I431" s="338"/>
      <c r="J431" s="121"/>
    </row>
    <row r="432" spans="1:10" x14ac:dyDescent="0.2">
      <c r="A432" s="121"/>
      <c r="B432" s="121"/>
      <c r="C432" s="121"/>
      <c r="D432" s="121"/>
      <c r="E432" s="122"/>
      <c r="F432" s="115"/>
      <c r="G432" s="282"/>
      <c r="H432" s="187"/>
      <c r="I432" s="338"/>
      <c r="J432" s="121"/>
    </row>
    <row r="433" spans="1:10" x14ac:dyDescent="0.2">
      <c r="A433" s="121"/>
      <c r="B433" s="121"/>
      <c r="C433" s="121"/>
      <c r="D433" s="121"/>
      <c r="E433" s="122"/>
      <c r="F433" s="115"/>
      <c r="G433" s="282"/>
      <c r="H433" s="187"/>
      <c r="I433" s="338"/>
      <c r="J433" s="121"/>
    </row>
    <row r="434" spans="1:10" x14ac:dyDescent="0.2">
      <c r="A434" s="121"/>
      <c r="B434" s="121"/>
      <c r="C434" s="121"/>
      <c r="D434" s="121"/>
      <c r="E434" s="122"/>
      <c r="F434" s="115"/>
      <c r="G434" s="282"/>
      <c r="H434" s="187"/>
      <c r="I434" s="338"/>
      <c r="J434" s="121"/>
    </row>
    <row r="435" spans="1:10" x14ac:dyDescent="0.2">
      <c r="A435" s="121"/>
      <c r="B435" s="121"/>
      <c r="C435" s="121"/>
      <c r="D435" s="121"/>
      <c r="E435" s="122"/>
      <c r="F435" s="115"/>
      <c r="G435" s="282"/>
      <c r="H435" s="187"/>
      <c r="I435" s="338"/>
      <c r="J435" s="121"/>
    </row>
    <row r="436" spans="1:10" x14ac:dyDescent="0.2">
      <c r="A436" s="121"/>
      <c r="B436" s="121"/>
      <c r="C436" s="121"/>
      <c r="D436" s="121"/>
      <c r="E436" s="122"/>
      <c r="F436" s="115"/>
      <c r="G436" s="282"/>
      <c r="H436" s="187"/>
      <c r="I436" s="338"/>
      <c r="J436" s="121"/>
    </row>
    <row r="437" spans="1:10" x14ac:dyDescent="0.2">
      <c r="A437" s="121"/>
      <c r="B437" s="121"/>
      <c r="C437" s="121"/>
      <c r="D437" s="121"/>
      <c r="E437" s="122"/>
      <c r="F437" s="115"/>
      <c r="G437" s="282"/>
      <c r="H437" s="187"/>
      <c r="I437" s="338"/>
      <c r="J437" s="121"/>
    </row>
    <row r="438" spans="1:10" x14ac:dyDescent="0.2">
      <c r="A438" s="121"/>
      <c r="B438" s="121"/>
      <c r="C438" s="121"/>
      <c r="D438" s="121"/>
      <c r="E438" s="122"/>
      <c r="F438" s="115"/>
      <c r="G438" s="282"/>
      <c r="H438" s="187"/>
      <c r="I438" s="338"/>
      <c r="J438" s="121"/>
    </row>
    <row r="439" spans="1:10" x14ac:dyDescent="0.2">
      <c r="A439" s="121"/>
      <c r="B439" s="121"/>
      <c r="C439" s="121"/>
      <c r="D439" s="121"/>
      <c r="E439" s="122"/>
      <c r="F439" s="115"/>
      <c r="G439" s="282"/>
      <c r="H439" s="187"/>
      <c r="I439" s="338"/>
      <c r="J439" s="121"/>
    </row>
    <row r="440" spans="1:10" x14ac:dyDescent="0.2">
      <c r="A440" s="121"/>
      <c r="B440" s="121"/>
      <c r="C440" s="121"/>
      <c r="D440" s="121"/>
      <c r="E440" s="122"/>
      <c r="F440" s="115"/>
      <c r="G440" s="282"/>
      <c r="H440" s="187"/>
      <c r="I440" s="338"/>
      <c r="J440" s="121"/>
    </row>
    <row r="441" spans="1:10" x14ac:dyDescent="0.2">
      <c r="A441" s="121"/>
      <c r="B441" s="121"/>
      <c r="C441" s="121"/>
      <c r="D441" s="121"/>
      <c r="E441" s="122"/>
      <c r="F441" s="115"/>
      <c r="G441" s="282"/>
      <c r="H441" s="187"/>
      <c r="I441" s="338"/>
      <c r="J441" s="121"/>
    </row>
    <row r="442" spans="1:10" x14ac:dyDescent="0.2">
      <c r="A442" s="121"/>
      <c r="B442" s="121"/>
      <c r="C442" s="121"/>
      <c r="D442" s="121"/>
      <c r="E442" s="122"/>
      <c r="F442" s="115"/>
      <c r="G442" s="282"/>
      <c r="H442" s="187"/>
      <c r="I442" s="338"/>
      <c r="J442" s="121"/>
    </row>
    <row r="443" spans="1:10" x14ac:dyDescent="0.2">
      <c r="A443" s="121"/>
      <c r="B443" s="121"/>
      <c r="C443" s="121"/>
      <c r="D443" s="121"/>
      <c r="E443" s="122"/>
      <c r="F443" s="115"/>
      <c r="G443" s="282"/>
      <c r="H443" s="187"/>
      <c r="I443" s="338"/>
      <c r="J443" s="121"/>
    </row>
    <row r="444" spans="1:10" x14ac:dyDescent="0.2">
      <c r="A444" s="121"/>
      <c r="B444" s="121"/>
      <c r="C444" s="121"/>
      <c r="D444" s="121"/>
      <c r="E444" s="122"/>
      <c r="F444" s="115"/>
      <c r="G444" s="282"/>
      <c r="H444" s="187"/>
      <c r="I444" s="338"/>
      <c r="J444" s="121"/>
    </row>
    <row r="445" spans="1:10" x14ac:dyDescent="0.2">
      <c r="A445" s="121"/>
      <c r="B445" s="121"/>
      <c r="C445" s="121"/>
      <c r="D445" s="121"/>
      <c r="E445" s="122"/>
      <c r="F445" s="115"/>
      <c r="G445" s="282"/>
      <c r="H445" s="187"/>
      <c r="I445" s="338"/>
      <c r="J445" s="121"/>
    </row>
    <row r="446" spans="1:10" x14ac:dyDescent="0.2">
      <c r="A446" s="121"/>
      <c r="B446" s="121"/>
      <c r="C446" s="121"/>
      <c r="D446" s="121"/>
      <c r="E446" s="122"/>
      <c r="F446" s="115"/>
      <c r="G446" s="282"/>
      <c r="H446" s="187"/>
      <c r="I446" s="338"/>
      <c r="J446" s="121"/>
    </row>
    <row r="447" spans="1:10" x14ac:dyDescent="0.2">
      <c r="A447" s="121"/>
      <c r="B447" s="121"/>
      <c r="C447" s="121"/>
      <c r="D447" s="121"/>
      <c r="E447" s="122"/>
      <c r="F447" s="115"/>
      <c r="G447" s="282"/>
      <c r="H447" s="187"/>
      <c r="I447" s="338"/>
      <c r="J447" s="121"/>
    </row>
    <row r="448" spans="1:10" x14ac:dyDescent="0.2">
      <c r="A448" s="121"/>
      <c r="B448" s="121"/>
      <c r="C448" s="121"/>
      <c r="D448" s="121"/>
      <c r="E448" s="122"/>
      <c r="F448" s="115"/>
      <c r="G448" s="282"/>
      <c r="H448" s="187"/>
      <c r="I448" s="338"/>
      <c r="J448" s="121"/>
    </row>
    <row r="449" spans="1:10" x14ac:dyDescent="0.2">
      <c r="A449" s="121"/>
      <c r="B449" s="121"/>
      <c r="C449" s="121"/>
      <c r="D449" s="121"/>
      <c r="E449" s="122"/>
      <c r="F449" s="115"/>
      <c r="G449" s="282"/>
      <c r="H449" s="187"/>
      <c r="I449" s="338"/>
      <c r="J449" s="121"/>
    </row>
    <row r="450" spans="1:10" x14ac:dyDescent="0.2">
      <c r="A450" s="121"/>
      <c r="B450" s="121"/>
      <c r="C450" s="121"/>
      <c r="D450" s="121"/>
      <c r="E450" s="122"/>
      <c r="F450" s="115"/>
      <c r="G450" s="282"/>
      <c r="H450" s="187"/>
      <c r="I450" s="338"/>
      <c r="J450" s="121"/>
    </row>
    <row r="451" spans="1:10" x14ac:dyDescent="0.2">
      <c r="A451" s="121"/>
      <c r="B451" s="121"/>
      <c r="C451" s="121"/>
      <c r="D451" s="121"/>
      <c r="E451" s="122"/>
      <c r="F451" s="115"/>
      <c r="G451" s="282"/>
      <c r="H451" s="187"/>
      <c r="I451" s="338"/>
      <c r="J451" s="121"/>
    </row>
    <row r="452" spans="1:10" x14ac:dyDescent="0.2">
      <c r="A452" s="121"/>
      <c r="B452" s="121"/>
      <c r="C452" s="121"/>
      <c r="D452" s="121"/>
      <c r="E452" s="122"/>
      <c r="F452" s="115"/>
      <c r="G452" s="282"/>
      <c r="H452" s="187"/>
      <c r="I452" s="338"/>
      <c r="J452" s="121"/>
    </row>
    <row r="453" spans="1:10" x14ac:dyDescent="0.2">
      <c r="A453" s="121"/>
      <c r="B453" s="121"/>
      <c r="C453" s="121"/>
      <c r="D453" s="121"/>
      <c r="E453" s="122"/>
      <c r="F453" s="115"/>
      <c r="G453" s="282"/>
      <c r="H453" s="187"/>
      <c r="I453" s="338"/>
      <c r="J453" s="121"/>
    </row>
    <row r="454" spans="1:10" x14ac:dyDescent="0.2">
      <c r="A454" s="121"/>
      <c r="B454" s="121"/>
      <c r="C454" s="121"/>
      <c r="D454" s="121"/>
      <c r="E454" s="122"/>
      <c r="F454" s="115"/>
      <c r="G454" s="282"/>
      <c r="H454" s="187"/>
      <c r="I454" s="338"/>
      <c r="J454" s="121"/>
    </row>
    <row r="455" spans="1:10" x14ac:dyDescent="0.2">
      <c r="A455" s="121"/>
      <c r="B455" s="121"/>
      <c r="C455" s="121"/>
      <c r="D455" s="121"/>
      <c r="E455" s="122"/>
      <c r="F455" s="115"/>
      <c r="G455" s="282"/>
      <c r="H455" s="187"/>
      <c r="I455" s="338"/>
      <c r="J455" s="121"/>
    </row>
    <row r="456" spans="1:10" x14ac:dyDescent="0.2">
      <c r="A456" s="121"/>
      <c r="B456" s="121"/>
      <c r="C456" s="121"/>
      <c r="D456" s="121"/>
      <c r="E456" s="122"/>
      <c r="F456" s="115"/>
      <c r="G456" s="282"/>
      <c r="H456" s="187"/>
      <c r="I456" s="338"/>
      <c r="J456" s="121"/>
    </row>
    <row r="457" spans="1:10" x14ac:dyDescent="0.2">
      <c r="A457" s="121"/>
      <c r="B457" s="121"/>
      <c r="C457" s="121"/>
      <c r="D457" s="121"/>
      <c r="E457" s="122"/>
      <c r="F457" s="115"/>
      <c r="G457" s="282"/>
      <c r="H457" s="187"/>
      <c r="I457" s="338"/>
      <c r="J457" s="121"/>
    </row>
    <row r="458" spans="1:10" x14ac:dyDescent="0.2">
      <c r="A458" s="121"/>
      <c r="B458" s="121"/>
      <c r="C458" s="121"/>
      <c r="D458" s="121"/>
      <c r="E458" s="122"/>
      <c r="F458" s="115"/>
      <c r="G458" s="282"/>
      <c r="H458" s="187"/>
      <c r="I458" s="338"/>
      <c r="J458" s="121"/>
    </row>
    <row r="459" spans="1:10" x14ac:dyDescent="0.2">
      <c r="A459" s="121"/>
      <c r="B459" s="121"/>
      <c r="C459" s="121"/>
      <c r="D459" s="121"/>
      <c r="E459" s="122"/>
      <c r="F459" s="115"/>
      <c r="G459" s="282"/>
      <c r="H459" s="187"/>
      <c r="I459" s="338"/>
      <c r="J459" s="121"/>
    </row>
    <row r="460" spans="1:10" x14ac:dyDescent="0.2">
      <c r="A460" s="121"/>
      <c r="B460" s="121"/>
      <c r="C460" s="121"/>
      <c r="D460" s="121"/>
      <c r="E460" s="122"/>
      <c r="F460" s="115"/>
      <c r="G460" s="282"/>
      <c r="H460" s="187"/>
      <c r="I460" s="338"/>
      <c r="J460" s="121"/>
    </row>
    <row r="461" spans="1:10" x14ac:dyDescent="0.2">
      <c r="A461" s="121"/>
      <c r="B461" s="121"/>
      <c r="C461" s="121"/>
      <c r="D461" s="121"/>
      <c r="E461" s="122"/>
      <c r="F461" s="115"/>
      <c r="G461" s="282"/>
      <c r="H461" s="187"/>
      <c r="I461" s="338"/>
      <c r="J461" s="121"/>
    </row>
    <row r="462" spans="1:10" x14ac:dyDescent="0.2">
      <c r="A462" s="121"/>
      <c r="B462" s="121"/>
      <c r="C462" s="121"/>
      <c r="D462" s="121"/>
      <c r="E462" s="122"/>
      <c r="F462" s="115"/>
      <c r="G462" s="282"/>
      <c r="H462" s="187"/>
      <c r="I462" s="338"/>
      <c r="J462" s="121"/>
    </row>
    <row r="463" spans="1:10" x14ac:dyDescent="0.2">
      <c r="A463" s="121"/>
      <c r="B463" s="121"/>
      <c r="C463" s="121"/>
      <c r="D463" s="121"/>
      <c r="E463" s="122"/>
      <c r="F463" s="115"/>
      <c r="G463" s="282"/>
      <c r="H463" s="187"/>
      <c r="I463" s="338"/>
      <c r="J463" s="121"/>
    </row>
    <row r="464" spans="1:10" x14ac:dyDescent="0.2">
      <c r="A464" s="121"/>
      <c r="B464" s="121"/>
      <c r="C464" s="121"/>
      <c r="D464" s="121"/>
      <c r="E464" s="122"/>
      <c r="F464" s="115"/>
      <c r="G464" s="282"/>
      <c r="H464" s="187"/>
      <c r="I464" s="338"/>
      <c r="J464" s="121"/>
    </row>
    <row r="465" spans="1:10" x14ac:dyDescent="0.2">
      <c r="A465" s="121"/>
      <c r="B465" s="121"/>
      <c r="C465" s="121"/>
      <c r="D465" s="121"/>
      <c r="E465" s="122"/>
      <c r="F465" s="115"/>
      <c r="G465" s="282"/>
      <c r="H465" s="187"/>
      <c r="I465" s="338"/>
      <c r="J465" s="121"/>
    </row>
    <row r="466" spans="1:10" x14ac:dyDescent="0.2">
      <c r="A466" s="121"/>
      <c r="B466" s="121"/>
      <c r="C466" s="121"/>
      <c r="D466" s="121"/>
      <c r="E466" s="122"/>
      <c r="F466" s="115"/>
      <c r="G466" s="282"/>
      <c r="H466" s="187"/>
      <c r="I466" s="338"/>
      <c r="J466" s="121"/>
    </row>
    <row r="467" spans="1:10" x14ac:dyDescent="0.2">
      <c r="A467" s="121"/>
      <c r="B467" s="121"/>
      <c r="C467" s="121"/>
      <c r="D467" s="121"/>
      <c r="E467" s="122"/>
      <c r="F467" s="115"/>
      <c r="G467" s="282"/>
      <c r="H467" s="187"/>
      <c r="I467" s="338"/>
      <c r="J467" s="121"/>
    </row>
    <row r="468" spans="1:10" x14ac:dyDescent="0.2">
      <c r="A468" s="121"/>
      <c r="B468" s="121"/>
      <c r="C468" s="121"/>
      <c r="D468" s="121"/>
      <c r="E468" s="122"/>
      <c r="F468" s="115"/>
      <c r="G468" s="282"/>
      <c r="H468" s="187"/>
      <c r="I468" s="338"/>
      <c r="J468" s="121"/>
    </row>
    <row r="469" spans="1:10" x14ac:dyDescent="0.2">
      <c r="A469" s="121"/>
      <c r="B469" s="121"/>
      <c r="C469" s="121"/>
      <c r="D469" s="121"/>
      <c r="E469" s="122"/>
      <c r="F469" s="115"/>
      <c r="G469" s="282"/>
      <c r="H469" s="187"/>
      <c r="I469" s="338"/>
      <c r="J469" s="121"/>
    </row>
    <row r="470" spans="1:10" x14ac:dyDescent="0.2">
      <c r="A470" s="121"/>
      <c r="B470" s="121"/>
      <c r="C470" s="121"/>
      <c r="D470" s="121"/>
      <c r="E470" s="122"/>
      <c r="F470" s="115"/>
      <c r="G470" s="282"/>
      <c r="H470" s="187"/>
      <c r="I470" s="338"/>
      <c r="J470" s="121"/>
    </row>
    <row r="471" spans="1:10" x14ac:dyDescent="0.2">
      <c r="A471" s="121"/>
      <c r="B471" s="121"/>
      <c r="C471" s="121"/>
      <c r="D471" s="121"/>
      <c r="E471" s="122"/>
      <c r="F471" s="115"/>
      <c r="G471" s="282"/>
      <c r="H471" s="187"/>
      <c r="I471" s="338"/>
      <c r="J471" s="121"/>
    </row>
    <row r="472" spans="1:10" x14ac:dyDescent="0.2">
      <c r="A472" s="121"/>
      <c r="B472" s="121"/>
      <c r="C472" s="121"/>
      <c r="D472" s="121"/>
      <c r="E472" s="122"/>
      <c r="F472" s="115"/>
      <c r="G472" s="282"/>
      <c r="H472" s="187"/>
      <c r="I472" s="338"/>
      <c r="J472" s="121"/>
    </row>
    <row r="473" spans="1:10" x14ac:dyDescent="0.2">
      <c r="A473" s="121"/>
      <c r="B473" s="121"/>
      <c r="C473" s="121"/>
      <c r="D473" s="121"/>
      <c r="E473" s="122"/>
      <c r="F473" s="115"/>
      <c r="G473" s="282"/>
      <c r="H473" s="187"/>
      <c r="I473" s="338"/>
      <c r="J473" s="121"/>
    </row>
    <row r="474" spans="1:10" x14ac:dyDescent="0.2">
      <c r="A474" s="121"/>
      <c r="B474" s="121"/>
      <c r="C474" s="121"/>
      <c r="D474" s="121"/>
      <c r="E474" s="122"/>
      <c r="F474" s="115"/>
      <c r="G474" s="282"/>
      <c r="H474" s="187"/>
      <c r="I474" s="338"/>
      <c r="J474" s="121"/>
    </row>
    <row r="475" spans="1:10" x14ac:dyDescent="0.2">
      <c r="A475" s="121"/>
      <c r="B475" s="121"/>
      <c r="C475" s="121"/>
      <c r="D475" s="121"/>
      <c r="E475" s="122"/>
      <c r="F475" s="115"/>
      <c r="G475" s="282"/>
      <c r="H475" s="187"/>
      <c r="I475" s="338"/>
      <c r="J475" s="121"/>
    </row>
    <row r="476" spans="1:10" x14ac:dyDescent="0.2">
      <c r="A476" s="121"/>
      <c r="B476" s="121"/>
      <c r="C476" s="121"/>
      <c r="D476" s="121"/>
      <c r="E476" s="122"/>
      <c r="F476" s="115"/>
      <c r="G476" s="282"/>
      <c r="H476" s="187"/>
      <c r="I476" s="338"/>
      <c r="J476" s="121"/>
    </row>
    <row r="477" spans="1:10" x14ac:dyDescent="0.2">
      <c r="A477" s="121"/>
      <c r="B477" s="121"/>
      <c r="C477" s="121"/>
      <c r="D477" s="121"/>
      <c r="E477" s="122"/>
      <c r="F477" s="115"/>
      <c r="G477" s="282"/>
      <c r="H477" s="187"/>
      <c r="I477" s="338"/>
      <c r="J477" s="121"/>
    </row>
    <row r="478" spans="1:10" x14ac:dyDescent="0.2">
      <c r="A478" s="121"/>
      <c r="B478" s="121"/>
      <c r="C478" s="121"/>
      <c r="D478" s="121"/>
      <c r="E478" s="122"/>
      <c r="F478" s="115"/>
      <c r="G478" s="282"/>
      <c r="H478" s="187"/>
      <c r="I478" s="338"/>
      <c r="J478" s="121"/>
    </row>
    <row r="479" spans="1:10" x14ac:dyDescent="0.2">
      <c r="A479" s="121"/>
      <c r="B479" s="121"/>
      <c r="C479" s="121"/>
      <c r="D479" s="121"/>
      <c r="E479" s="122"/>
      <c r="F479" s="115"/>
      <c r="G479" s="282"/>
      <c r="H479" s="187"/>
      <c r="I479" s="338"/>
      <c r="J479" s="121"/>
    </row>
    <row r="480" spans="1:10" x14ac:dyDescent="0.2">
      <c r="A480" s="121"/>
      <c r="B480" s="121"/>
      <c r="C480" s="121"/>
      <c r="D480" s="121"/>
      <c r="E480" s="122"/>
      <c r="F480" s="115"/>
      <c r="G480" s="282"/>
      <c r="H480" s="187"/>
      <c r="I480" s="338"/>
      <c r="J480" s="121"/>
    </row>
    <row r="481" spans="1:10" x14ac:dyDescent="0.2">
      <c r="A481" s="121"/>
      <c r="B481" s="121"/>
      <c r="C481" s="121"/>
      <c r="D481" s="121"/>
      <c r="E481" s="122"/>
      <c r="F481" s="115"/>
      <c r="G481" s="282"/>
      <c r="H481" s="187"/>
      <c r="I481" s="338"/>
      <c r="J481" s="121"/>
    </row>
    <row r="482" spans="1:10" x14ac:dyDescent="0.2">
      <c r="A482" s="121"/>
      <c r="B482" s="121"/>
      <c r="C482" s="121"/>
      <c r="D482" s="121"/>
      <c r="E482" s="122"/>
      <c r="F482" s="115"/>
      <c r="G482" s="282"/>
      <c r="H482" s="187"/>
      <c r="I482" s="338"/>
      <c r="J482" s="121"/>
    </row>
    <row r="483" spans="1:10" x14ac:dyDescent="0.2">
      <c r="A483" s="121"/>
      <c r="B483" s="121"/>
      <c r="C483" s="121"/>
      <c r="D483" s="121"/>
      <c r="E483" s="122"/>
      <c r="F483" s="115"/>
      <c r="G483" s="282"/>
      <c r="H483" s="187"/>
      <c r="I483" s="338"/>
      <c r="J483" s="121"/>
    </row>
    <row r="484" spans="1:10" x14ac:dyDescent="0.2">
      <c r="A484" s="121"/>
      <c r="B484" s="121"/>
      <c r="C484" s="121"/>
      <c r="D484" s="121"/>
      <c r="E484" s="122"/>
      <c r="F484" s="115"/>
      <c r="G484" s="282"/>
      <c r="H484" s="187"/>
      <c r="I484" s="338"/>
      <c r="J484" s="121"/>
    </row>
    <row r="485" spans="1:10" x14ac:dyDescent="0.2">
      <c r="A485" s="121"/>
      <c r="B485" s="121"/>
      <c r="C485" s="121"/>
      <c r="D485" s="121"/>
      <c r="E485" s="122"/>
      <c r="F485" s="115"/>
      <c r="G485" s="282"/>
      <c r="H485" s="187"/>
      <c r="I485" s="338"/>
      <c r="J485" s="121"/>
    </row>
    <row r="486" spans="1:10" x14ac:dyDescent="0.2">
      <c r="A486" s="121"/>
      <c r="B486" s="121"/>
      <c r="C486" s="121"/>
      <c r="D486" s="121"/>
      <c r="E486" s="122"/>
      <c r="F486" s="115"/>
      <c r="G486" s="282"/>
      <c r="H486" s="187"/>
      <c r="I486" s="338"/>
      <c r="J486" s="121"/>
    </row>
    <row r="487" spans="1:10" x14ac:dyDescent="0.2">
      <c r="A487" s="121"/>
      <c r="B487" s="121"/>
      <c r="C487" s="121"/>
      <c r="D487" s="121"/>
      <c r="E487" s="122"/>
      <c r="F487" s="115"/>
      <c r="G487" s="282"/>
      <c r="H487" s="187"/>
      <c r="I487" s="338"/>
      <c r="J487" s="121"/>
    </row>
    <row r="488" spans="1:10" x14ac:dyDescent="0.2">
      <c r="A488" s="121"/>
      <c r="B488" s="121"/>
      <c r="C488" s="121"/>
      <c r="D488" s="121"/>
      <c r="E488" s="122"/>
      <c r="F488" s="115"/>
      <c r="G488" s="282"/>
      <c r="H488" s="187"/>
      <c r="I488" s="338"/>
      <c r="J488" s="121"/>
    </row>
    <row r="489" spans="1:10" x14ac:dyDescent="0.2">
      <c r="A489" s="121"/>
      <c r="B489" s="121"/>
      <c r="C489" s="121"/>
      <c r="D489" s="121"/>
      <c r="E489" s="122"/>
      <c r="F489" s="115"/>
      <c r="G489" s="282"/>
      <c r="H489" s="187"/>
      <c r="I489" s="338"/>
      <c r="J489" s="121"/>
    </row>
    <row r="490" spans="1:10" x14ac:dyDescent="0.2">
      <c r="A490" s="121"/>
      <c r="B490" s="121"/>
      <c r="C490" s="121"/>
      <c r="D490" s="121"/>
      <c r="E490" s="122"/>
      <c r="F490" s="115"/>
      <c r="G490" s="282"/>
      <c r="H490" s="187"/>
      <c r="I490" s="338"/>
      <c r="J490" s="121"/>
    </row>
    <row r="491" spans="1:10" x14ac:dyDescent="0.2">
      <c r="A491" s="121"/>
      <c r="B491" s="121"/>
      <c r="C491" s="121"/>
      <c r="D491" s="121"/>
      <c r="E491" s="122"/>
      <c r="F491" s="115"/>
      <c r="G491" s="282"/>
      <c r="H491" s="187"/>
      <c r="I491" s="338"/>
      <c r="J491" s="121"/>
    </row>
    <row r="492" spans="1:10" x14ac:dyDescent="0.2">
      <c r="A492" s="121"/>
      <c r="B492" s="121"/>
      <c r="C492" s="121"/>
      <c r="D492" s="121"/>
      <c r="E492" s="122"/>
      <c r="F492" s="115"/>
      <c r="G492" s="282"/>
      <c r="H492" s="187"/>
      <c r="I492" s="338"/>
      <c r="J492" s="121"/>
    </row>
    <row r="493" spans="1:10" x14ac:dyDescent="0.2">
      <c r="A493" s="121"/>
      <c r="B493" s="121"/>
      <c r="C493" s="121"/>
      <c r="D493" s="121"/>
      <c r="E493" s="122"/>
      <c r="F493" s="115"/>
      <c r="G493" s="282"/>
      <c r="H493" s="187"/>
      <c r="I493" s="338"/>
      <c r="J493" s="121"/>
    </row>
    <row r="494" spans="1:10" x14ac:dyDescent="0.2">
      <c r="A494" s="121"/>
      <c r="B494" s="121"/>
      <c r="C494" s="121"/>
      <c r="D494" s="121"/>
      <c r="E494" s="122"/>
      <c r="F494" s="115"/>
      <c r="G494" s="282"/>
      <c r="H494" s="187"/>
      <c r="I494" s="338"/>
      <c r="J494" s="121"/>
    </row>
    <row r="495" spans="1:10" x14ac:dyDescent="0.2">
      <c r="A495" s="121"/>
      <c r="B495" s="121"/>
      <c r="C495" s="121"/>
      <c r="D495" s="121"/>
      <c r="E495" s="122"/>
      <c r="F495" s="115"/>
      <c r="G495" s="282"/>
      <c r="H495" s="187"/>
      <c r="I495" s="338"/>
      <c r="J495" s="121"/>
    </row>
    <row r="496" spans="1:10" x14ac:dyDescent="0.2">
      <c r="A496" s="121"/>
      <c r="B496" s="121"/>
      <c r="C496" s="121"/>
      <c r="D496" s="121"/>
      <c r="E496" s="122"/>
      <c r="F496" s="115"/>
      <c r="G496" s="282"/>
      <c r="H496" s="187"/>
      <c r="I496" s="338"/>
      <c r="J496" s="121"/>
    </row>
    <row r="497" spans="1:10" x14ac:dyDescent="0.2">
      <c r="A497" s="121"/>
      <c r="B497" s="121"/>
      <c r="C497" s="121"/>
      <c r="D497" s="121"/>
      <c r="E497" s="122"/>
      <c r="F497" s="115"/>
      <c r="G497" s="282"/>
      <c r="H497" s="187"/>
      <c r="I497" s="338"/>
      <c r="J497" s="121"/>
    </row>
    <row r="498" spans="1:10" x14ac:dyDescent="0.2">
      <c r="A498" s="121"/>
      <c r="B498" s="121"/>
      <c r="C498" s="121"/>
      <c r="D498" s="121"/>
      <c r="E498" s="122"/>
      <c r="F498" s="115"/>
      <c r="G498" s="282"/>
      <c r="H498" s="187"/>
      <c r="I498" s="338"/>
      <c r="J498" s="121"/>
    </row>
    <row r="499" spans="1:10" x14ac:dyDescent="0.2">
      <c r="A499" s="121"/>
      <c r="B499" s="121"/>
      <c r="C499" s="121"/>
      <c r="D499" s="121"/>
      <c r="E499" s="122"/>
      <c r="F499" s="115"/>
      <c r="G499" s="282"/>
      <c r="H499" s="187"/>
      <c r="I499" s="338"/>
      <c r="J499" s="121"/>
    </row>
    <row r="500" spans="1:10" x14ac:dyDescent="0.2">
      <c r="A500" s="121"/>
      <c r="B500" s="121"/>
      <c r="C500" s="121"/>
      <c r="D500" s="121"/>
      <c r="E500" s="122"/>
      <c r="F500" s="115"/>
      <c r="G500" s="282"/>
      <c r="H500" s="187"/>
      <c r="I500" s="338"/>
      <c r="J500" s="121"/>
    </row>
    <row r="501" spans="1:10" x14ac:dyDescent="0.2">
      <c r="A501" s="121"/>
      <c r="B501" s="121"/>
      <c r="C501" s="121"/>
      <c r="D501" s="121"/>
      <c r="E501" s="122"/>
      <c r="F501" s="115"/>
      <c r="G501" s="282"/>
      <c r="H501" s="187"/>
      <c r="I501" s="338"/>
      <c r="J501" s="121"/>
    </row>
    <row r="502" spans="1:10" x14ac:dyDescent="0.2">
      <c r="A502" s="121"/>
      <c r="B502" s="121"/>
      <c r="C502" s="121"/>
      <c r="D502" s="121"/>
      <c r="E502" s="122"/>
      <c r="F502" s="115"/>
      <c r="G502" s="282"/>
      <c r="H502" s="187"/>
      <c r="I502" s="338"/>
      <c r="J502" s="121"/>
    </row>
    <row r="503" spans="1:10" x14ac:dyDescent="0.2">
      <c r="A503" s="121"/>
      <c r="B503" s="121"/>
      <c r="C503" s="121"/>
      <c r="D503" s="121"/>
      <c r="E503" s="122"/>
      <c r="F503" s="115"/>
      <c r="G503" s="282"/>
      <c r="H503" s="187"/>
      <c r="I503" s="338"/>
      <c r="J503" s="121"/>
    </row>
    <row r="504" spans="1:10" x14ac:dyDescent="0.2">
      <c r="A504" s="121"/>
      <c r="B504" s="121"/>
      <c r="C504" s="121"/>
      <c r="D504" s="121"/>
      <c r="E504" s="122"/>
      <c r="F504" s="115"/>
      <c r="G504" s="282"/>
      <c r="H504" s="187"/>
      <c r="I504" s="338"/>
      <c r="J504" s="121"/>
    </row>
    <row r="505" spans="1:10" x14ac:dyDescent="0.2">
      <c r="A505" s="121"/>
      <c r="B505" s="121"/>
      <c r="C505" s="121"/>
      <c r="D505" s="121"/>
      <c r="E505" s="122"/>
      <c r="F505" s="115"/>
      <c r="G505" s="282"/>
      <c r="H505" s="187"/>
      <c r="I505" s="338"/>
      <c r="J505" s="121"/>
    </row>
    <row r="506" spans="1:10" x14ac:dyDescent="0.2">
      <c r="A506" s="121"/>
      <c r="B506" s="121"/>
      <c r="C506" s="121"/>
      <c r="D506" s="121"/>
      <c r="E506" s="122"/>
      <c r="F506" s="115"/>
      <c r="G506" s="282"/>
      <c r="H506" s="187"/>
      <c r="I506" s="338"/>
      <c r="J506" s="121"/>
    </row>
    <row r="507" spans="1:10" x14ac:dyDescent="0.2">
      <c r="A507" s="121"/>
      <c r="B507" s="121"/>
      <c r="C507" s="121"/>
      <c r="D507" s="121"/>
      <c r="E507" s="122"/>
      <c r="F507" s="115"/>
      <c r="G507" s="282"/>
      <c r="H507" s="187"/>
      <c r="I507" s="338"/>
      <c r="J507" s="121"/>
    </row>
    <row r="508" spans="1:10" x14ac:dyDescent="0.2">
      <c r="A508" s="121"/>
      <c r="B508" s="121"/>
      <c r="C508" s="121"/>
      <c r="D508" s="121"/>
      <c r="E508" s="122"/>
      <c r="F508" s="115"/>
      <c r="G508" s="282"/>
      <c r="H508" s="187"/>
      <c r="I508" s="338"/>
      <c r="J508" s="121"/>
    </row>
    <row r="509" spans="1:10" x14ac:dyDescent="0.2">
      <c r="A509" s="121"/>
      <c r="B509" s="121"/>
      <c r="C509" s="121"/>
      <c r="D509" s="121"/>
      <c r="E509" s="122"/>
      <c r="F509" s="115"/>
      <c r="G509" s="282"/>
      <c r="H509" s="187"/>
      <c r="I509" s="338"/>
      <c r="J509" s="121"/>
    </row>
    <row r="510" spans="1:10" x14ac:dyDescent="0.2">
      <c r="A510" s="121"/>
      <c r="B510" s="121"/>
      <c r="C510" s="121"/>
      <c r="D510" s="121"/>
      <c r="E510" s="122"/>
      <c r="F510" s="115"/>
      <c r="G510" s="282"/>
      <c r="H510" s="187"/>
      <c r="I510" s="338"/>
      <c r="J510" s="121"/>
    </row>
    <row r="511" spans="1:10" x14ac:dyDescent="0.2">
      <c r="A511" s="121"/>
      <c r="B511" s="121"/>
      <c r="C511" s="121"/>
      <c r="D511" s="121"/>
      <c r="E511" s="122"/>
      <c r="F511" s="115"/>
      <c r="G511" s="282"/>
      <c r="H511" s="187"/>
      <c r="I511" s="338"/>
      <c r="J511" s="121"/>
    </row>
    <row r="512" spans="1:10" x14ac:dyDescent="0.2">
      <c r="A512" s="121"/>
      <c r="B512" s="121"/>
      <c r="C512" s="121"/>
      <c r="D512" s="121"/>
      <c r="E512" s="122"/>
      <c r="F512" s="115"/>
      <c r="G512" s="282"/>
      <c r="H512" s="187"/>
      <c r="I512" s="338"/>
      <c r="J512" s="121"/>
    </row>
    <row r="513" spans="1:10" x14ac:dyDescent="0.2">
      <c r="A513" s="121"/>
      <c r="B513" s="121"/>
      <c r="C513" s="121"/>
      <c r="D513" s="121"/>
      <c r="E513" s="122"/>
      <c r="F513" s="115"/>
      <c r="G513" s="282"/>
      <c r="H513" s="187"/>
      <c r="I513" s="338"/>
      <c r="J513" s="121"/>
    </row>
    <row r="514" spans="1:10" x14ac:dyDescent="0.2">
      <c r="A514" s="121"/>
      <c r="B514" s="121"/>
      <c r="C514" s="121"/>
      <c r="D514" s="121"/>
      <c r="E514" s="122"/>
      <c r="F514" s="115"/>
      <c r="G514" s="282"/>
      <c r="H514" s="187"/>
      <c r="I514" s="338"/>
      <c r="J514" s="121"/>
    </row>
    <row r="515" spans="1:10" x14ac:dyDescent="0.2">
      <c r="A515" s="121"/>
      <c r="B515" s="121"/>
      <c r="C515" s="121"/>
      <c r="D515" s="121"/>
      <c r="E515" s="122"/>
      <c r="F515" s="115"/>
      <c r="G515" s="282"/>
      <c r="H515" s="187"/>
      <c r="I515" s="338"/>
      <c r="J515" s="121"/>
    </row>
    <row r="516" spans="1:10" x14ac:dyDescent="0.2">
      <c r="A516" s="121"/>
      <c r="B516" s="121"/>
      <c r="C516" s="121"/>
      <c r="D516" s="121"/>
      <c r="E516" s="122"/>
      <c r="F516" s="115"/>
      <c r="G516" s="282"/>
      <c r="H516" s="187"/>
      <c r="I516" s="338"/>
      <c r="J516" s="121"/>
    </row>
    <row r="517" spans="1:10" x14ac:dyDescent="0.2">
      <c r="A517" s="121"/>
      <c r="B517" s="121"/>
      <c r="C517" s="121"/>
      <c r="D517" s="121"/>
      <c r="E517" s="122"/>
      <c r="F517" s="115"/>
      <c r="G517" s="282"/>
      <c r="H517" s="187"/>
      <c r="I517" s="338"/>
      <c r="J517" s="121"/>
    </row>
    <row r="518" spans="1:10" x14ac:dyDescent="0.2">
      <c r="A518" s="121"/>
      <c r="B518" s="121"/>
      <c r="C518" s="121"/>
      <c r="D518" s="121"/>
      <c r="E518" s="122"/>
      <c r="F518" s="115"/>
      <c r="G518" s="282"/>
      <c r="H518" s="187"/>
      <c r="I518" s="338"/>
      <c r="J518" s="121"/>
    </row>
    <row r="519" spans="1:10" x14ac:dyDescent="0.2">
      <c r="A519" s="121"/>
      <c r="B519" s="121"/>
      <c r="C519" s="121"/>
      <c r="D519" s="121"/>
      <c r="E519" s="122"/>
      <c r="F519" s="115"/>
      <c r="G519" s="282"/>
      <c r="H519" s="187"/>
      <c r="I519" s="338"/>
      <c r="J519" s="121"/>
    </row>
    <row r="520" spans="1:10" x14ac:dyDescent="0.2">
      <c r="A520" s="121"/>
      <c r="B520" s="121"/>
      <c r="C520" s="121"/>
      <c r="D520" s="121"/>
      <c r="E520" s="122"/>
      <c r="F520" s="115"/>
      <c r="G520" s="282"/>
      <c r="H520" s="187"/>
      <c r="I520" s="338"/>
      <c r="J520" s="121"/>
    </row>
    <row r="521" spans="1:10" x14ac:dyDescent="0.2">
      <c r="A521" s="121"/>
      <c r="B521" s="121"/>
      <c r="C521" s="121"/>
      <c r="D521" s="121"/>
      <c r="E521" s="122"/>
      <c r="F521" s="115"/>
      <c r="G521" s="282"/>
      <c r="H521" s="187"/>
      <c r="I521" s="338"/>
      <c r="J521" s="121"/>
    </row>
    <row r="522" spans="1:10" x14ac:dyDescent="0.2">
      <c r="A522" s="121"/>
      <c r="B522" s="121"/>
      <c r="C522" s="121"/>
      <c r="D522" s="121"/>
      <c r="E522" s="122"/>
      <c r="F522" s="115"/>
      <c r="G522" s="282"/>
      <c r="H522" s="187"/>
      <c r="I522" s="338"/>
      <c r="J522" s="121"/>
    </row>
    <row r="523" spans="1:10" x14ac:dyDescent="0.2">
      <c r="A523" s="121"/>
      <c r="B523" s="121"/>
      <c r="C523" s="121"/>
      <c r="D523" s="121"/>
      <c r="E523" s="122"/>
      <c r="F523" s="115"/>
      <c r="G523" s="282"/>
      <c r="H523" s="187"/>
      <c r="I523" s="338"/>
      <c r="J523" s="121"/>
    </row>
    <row r="524" spans="1:10" x14ac:dyDescent="0.2">
      <c r="A524" s="121"/>
      <c r="B524" s="121"/>
      <c r="C524" s="121"/>
      <c r="D524" s="121"/>
      <c r="E524" s="122"/>
      <c r="F524" s="115"/>
      <c r="G524" s="282"/>
      <c r="H524" s="187"/>
      <c r="I524" s="338"/>
      <c r="J524" s="121"/>
    </row>
    <row r="525" spans="1:10" x14ac:dyDescent="0.2">
      <c r="A525" s="121"/>
      <c r="B525" s="121"/>
      <c r="C525" s="121"/>
      <c r="D525" s="121"/>
      <c r="E525" s="122"/>
      <c r="F525" s="115"/>
      <c r="G525" s="282"/>
      <c r="H525" s="187"/>
      <c r="I525" s="338"/>
      <c r="J525" s="121"/>
    </row>
    <row r="526" spans="1:10" x14ac:dyDescent="0.2">
      <c r="A526" s="121"/>
      <c r="B526" s="121"/>
      <c r="C526" s="121"/>
      <c r="D526" s="121"/>
      <c r="E526" s="122"/>
      <c r="F526" s="115"/>
      <c r="G526" s="282"/>
      <c r="H526" s="187"/>
      <c r="I526" s="338"/>
      <c r="J526" s="121"/>
    </row>
    <row r="527" spans="1:10" x14ac:dyDescent="0.2">
      <c r="A527" s="121"/>
      <c r="B527" s="121"/>
      <c r="C527" s="121"/>
      <c r="D527" s="121"/>
      <c r="E527" s="122"/>
      <c r="F527" s="115"/>
      <c r="G527" s="282"/>
      <c r="H527" s="187"/>
      <c r="I527" s="338"/>
      <c r="J527" s="121"/>
    </row>
    <row r="528" spans="1:10" x14ac:dyDescent="0.2">
      <c r="A528" s="121"/>
      <c r="B528" s="121"/>
      <c r="C528" s="121"/>
      <c r="D528" s="121"/>
      <c r="E528" s="122"/>
      <c r="F528" s="115"/>
      <c r="G528" s="282"/>
      <c r="H528" s="187"/>
      <c r="I528" s="338"/>
      <c r="J528" s="121"/>
    </row>
    <row r="529" spans="1:10" x14ac:dyDescent="0.2">
      <c r="A529" s="121"/>
      <c r="B529" s="121"/>
      <c r="C529" s="121"/>
      <c r="D529" s="121"/>
      <c r="E529" s="122"/>
      <c r="F529" s="115"/>
      <c r="G529" s="282"/>
      <c r="H529" s="187"/>
      <c r="I529" s="338"/>
      <c r="J529" s="121"/>
    </row>
    <row r="530" spans="1:10" x14ac:dyDescent="0.2">
      <c r="A530" s="121"/>
      <c r="B530" s="121"/>
      <c r="C530" s="121"/>
      <c r="D530" s="121"/>
      <c r="E530" s="122"/>
      <c r="F530" s="115"/>
      <c r="G530" s="282"/>
      <c r="H530" s="187"/>
      <c r="I530" s="338"/>
      <c r="J530" s="121"/>
    </row>
    <row r="531" spans="1:10" x14ac:dyDescent="0.2">
      <c r="A531" s="121"/>
      <c r="B531" s="121"/>
      <c r="C531" s="121"/>
      <c r="D531" s="121"/>
      <c r="E531" s="122"/>
      <c r="F531" s="115"/>
      <c r="G531" s="282"/>
      <c r="H531" s="187"/>
      <c r="I531" s="338"/>
      <c r="J531" s="121"/>
    </row>
    <row r="532" spans="1:10" x14ac:dyDescent="0.2">
      <c r="A532" s="121"/>
      <c r="B532" s="121"/>
      <c r="C532" s="121"/>
      <c r="D532" s="121"/>
      <c r="E532" s="122"/>
      <c r="F532" s="115"/>
      <c r="G532" s="282"/>
      <c r="H532" s="187"/>
      <c r="I532" s="338"/>
      <c r="J532" s="121"/>
    </row>
    <row r="533" spans="1:10" x14ac:dyDescent="0.2">
      <c r="A533" s="121"/>
      <c r="B533" s="121"/>
      <c r="C533" s="121"/>
      <c r="D533" s="121"/>
      <c r="E533" s="122"/>
      <c r="F533" s="115"/>
      <c r="G533" s="282"/>
      <c r="H533" s="187"/>
      <c r="I533" s="338"/>
      <c r="J533" s="121"/>
    </row>
    <row r="534" spans="1:10" x14ac:dyDescent="0.2">
      <c r="A534" s="121"/>
      <c r="B534" s="121"/>
      <c r="C534" s="121"/>
      <c r="D534" s="121"/>
      <c r="E534" s="122"/>
      <c r="F534" s="115"/>
      <c r="G534" s="282"/>
      <c r="H534" s="187"/>
      <c r="I534" s="338"/>
      <c r="J534" s="121"/>
    </row>
    <row r="535" spans="1:10" x14ac:dyDescent="0.2">
      <c r="A535" s="121"/>
      <c r="B535" s="121"/>
      <c r="C535" s="121"/>
      <c r="D535" s="121"/>
      <c r="E535" s="122"/>
      <c r="F535" s="115"/>
      <c r="G535" s="282"/>
      <c r="H535" s="187"/>
      <c r="I535" s="338"/>
      <c r="J535" s="121"/>
    </row>
    <row r="536" spans="1:10" x14ac:dyDescent="0.2">
      <c r="A536" s="121"/>
      <c r="B536" s="121"/>
      <c r="C536" s="121"/>
      <c r="D536" s="121"/>
      <c r="E536" s="122"/>
      <c r="F536" s="115"/>
      <c r="G536" s="282"/>
      <c r="H536" s="187"/>
      <c r="I536" s="338"/>
      <c r="J536" s="121"/>
    </row>
    <row r="537" spans="1:10" x14ac:dyDescent="0.2">
      <c r="A537" s="121"/>
      <c r="B537" s="121"/>
      <c r="C537" s="121"/>
      <c r="D537" s="123"/>
      <c r="E537" s="122"/>
      <c r="F537" s="115"/>
      <c r="G537" s="282"/>
      <c r="H537" s="187"/>
      <c r="I537" s="338"/>
      <c r="J537" s="121"/>
    </row>
    <row r="538" spans="1:10" x14ac:dyDescent="0.2">
      <c r="A538" s="121"/>
      <c r="B538" s="121"/>
      <c r="C538" s="121"/>
      <c r="D538" s="121"/>
      <c r="E538" s="122"/>
      <c r="F538" s="115"/>
      <c r="G538" s="282"/>
      <c r="H538" s="187"/>
      <c r="I538" s="338"/>
      <c r="J538" s="121"/>
    </row>
    <row r="539" spans="1:10" x14ac:dyDescent="0.2">
      <c r="A539" s="121"/>
      <c r="B539" s="121"/>
      <c r="C539" s="121"/>
      <c r="D539" s="121"/>
      <c r="E539" s="122"/>
      <c r="F539" s="115"/>
      <c r="G539" s="282"/>
      <c r="H539" s="187"/>
      <c r="I539" s="338"/>
      <c r="J539" s="121"/>
    </row>
    <row r="540" spans="1:10" x14ac:dyDescent="0.2">
      <c r="A540" s="121"/>
      <c r="B540" s="121"/>
      <c r="C540" s="121"/>
      <c r="D540" s="121"/>
      <c r="E540" s="122"/>
      <c r="F540" s="115"/>
      <c r="G540" s="282"/>
      <c r="H540" s="187"/>
      <c r="I540" s="338"/>
      <c r="J540" s="121"/>
    </row>
    <row r="541" spans="1:10" x14ac:dyDescent="0.2">
      <c r="A541" s="121"/>
      <c r="B541" s="121"/>
      <c r="C541" s="121"/>
      <c r="D541" s="121"/>
      <c r="E541" s="122"/>
      <c r="F541" s="115"/>
      <c r="G541" s="282"/>
      <c r="H541" s="187"/>
      <c r="I541" s="338"/>
      <c r="J541" s="121"/>
    </row>
    <row r="542" spans="1:10" x14ac:dyDescent="0.2">
      <c r="A542" s="121"/>
      <c r="B542" s="121"/>
      <c r="C542" s="121"/>
      <c r="D542" s="121"/>
      <c r="E542" s="122"/>
      <c r="F542" s="115"/>
      <c r="G542" s="282"/>
      <c r="H542" s="187"/>
      <c r="I542" s="338"/>
      <c r="J542" s="121"/>
    </row>
    <row r="543" spans="1:10" x14ac:dyDescent="0.2">
      <c r="A543" s="121"/>
      <c r="B543" s="121"/>
      <c r="C543" s="121"/>
      <c r="D543" s="121"/>
      <c r="E543" s="122"/>
      <c r="F543" s="115"/>
      <c r="G543" s="282"/>
      <c r="H543" s="187"/>
      <c r="I543" s="338"/>
      <c r="J543" s="121"/>
    </row>
    <row r="544" spans="1:10" x14ac:dyDescent="0.2">
      <c r="A544" s="121"/>
      <c r="B544" s="121"/>
      <c r="C544" s="121"/>
      <c r="D544" s="121"/>
      <c r="E544" s="122"/>
      <c r="F544" s="115"/>
      <c r="G544" s="282"/>
      <c r="H544" s="187"/>
      <c r="I544" s="338"/>
      <c r="J544" s="121"/>
    </row>
    <row r="545" spans="1:10" x14ac:dyDescent="0.2">
      <c r="A545" s="121"/>
      <c r="B545" s="121"/>
      <c r="C545" s="121"/>
      <c r="D545" s="121"/>
      <c r="E545" s="122"/>
      <c r="F545" s="115"/>
      <c r="G545" s="282"/>
      <c r="H545" s="187"/>
      <c r="I545" s="338"/>
      <c r="J545" s="121"/>
    </row>
    <row r="546" spans="1:10" x14ac:dyDescent="0.2">
      <c r="A546" s="121"/>
      <c r="B546" s="121"/>
      <c r="C546" s="121"/>
      <c r="D546" s="121"/>
      <c r="E546" s="122"/>
      <c r="F546" s="115"/>
      <c r="G546" s="282"/>
      <c r="H546" s="187"/>
      <c r="I546" s="338"/>
      <c r="J546" s="121"/>
    </row>
    <row r="547" spans="1:10" x14ac:dyDescent="0.2">
      <c r="A547" s="121"/>
      <c r="B547" s="121"/>
      <c r="C547" s="121"/>
      <c r="D547" s="121"/>
      <c r="E547" s="122"/>
      <c r="F547" s="115"/>
      <c r="G547" s="282"/>
      <c r="H547" s="187"/>
      <c r="I547" s="338"/>
      <c r="J547" s="121"/>
    </row>
    <row r="548" spans="1:10" x14ac:dyDescent="0.2">
      <c r="A548" s="121"/>
      <c r="B548" s="121"/>
      <c r="C548" s="121"/>
      <c r="D548" s="121"/>
      <c r="E548" s="122"/>
      <c r="F548" s="115"/>
      <c r="G548" s="282"/>
      <c r="H548" s="187"/>
      <c r="I548" s="338"/>
      <c r="J548" s="121"/>
    </row>
    <row r="549" spans="1:10" x14ac:dyDescent="0.2">
      <c r="A549" s="121"/>
      <c r="B549" s="121"/>
      <c r="C549" s="121"/>
      <c r="D549" s="121"/>
      <c r="E549" s="122"/>
      <c r="F549" s="115"/>
      <c r="G549" s="282"/>
      <c r="H549" s="187"/>
      <c r="I549" s="338"/>
      <c r="J549" s="121"/>
    </row>
    <row r="550" spans="1:10" x14ac:dyDescent="0.2">
      <c r="A550" s="121"/>
      <c r="B550" s="121"/>
      <c r="C550" s="121"/>
      <c r="D550" s="121"/>
      <c r="E550" s="122"/>
      <c r="F550" s="115"/>
      <c r="G550" s="282"/>
      <c r="H550" s="187"/>
      <c r="I550" s="338"/>
      <c r="J550" s="121"/>
    </row>
    <row r="551" spans="1:10" x14ac:dyDescent="0.2">
      <c r="A551" s="121"/>
      <c r="B551" s="121"/>
      <c r="C551" s="121"/>
      <c r="D551" s="121"/>
      <c r="E551" s="122"/>
      <c r="F551" s="115"/>
      <c r="G551" s="282"/>
      <c r="H551" s="187"/>
      <c r="I551" s="338"/>
      <c r="J551" s="121"/>
    </row>
    <row r="552" spans="1:10" x14ac:dyDescent="0.2">
      <c r="A552" s="121"/>
      <c r="B552" s="121"/>
      <c r="C552" s="121"/>
      <c r="D552" s="121"/>
      <c r="E552" s="122"/>
      <c r="F552" s="115"/>
      <c r="G552" s="282"/>
      <c r="H552" s="187"/>
      <c r="I552" s="338"/>
      <c r="J552" s="121"/>
    </row>
    <row r="553" spans="1:10" x14ac:dyDescent="0.2">
      <c r="A553" s="121"/>
      <c r="B553" s="121"/>
      <c r="C553" s="121"/>
      <c r="D553" s="121"/>
      <c r="E553" s="122"/>
      <c r="F553" s="115"/>
      <c r="G553" s="282"/>
      <c r="H553" s="187"/>
      <c r="I553" s="338"/>
      <c r="J553" s="121"/>
    </row>
    <row r="554" spans="1:10" x14ac:dyDescent="0.2">
      <c r="A554" s="121"/>
      <c r="B554" s="121"/>
      <c r="C554" s="121"/>
      <c r="D554" s="121"/>
      <c r="E554" s="122"/>
      <c r="F554" s="115"/>
      <c r="G554" s="282"/>
      <c r="H554" s="187"/>
      <c r="I554" s="338"/>
      <c r="J554" s="121"/>
    </row>
    <row r="555" spans="1:10" x14ac:dyDescent="0.2">
      <c r="A555" s="121"/>
      <c r="B555" s="121"/>
      <c r="C555" s="121"/>
      <c r="D555" s="121"/>
      <c r="E555" s="122"/>
      <c r="F555" s="115"/>
      <c r="G555" s="282"/>
      <c r="H555" s="187"/>
      <c r="I555" s="338"/>
      <c r="J555" s="121"/>
    </row>
    <row r="556" spans="1:10" x14ac:dyDescent="0.2">
      <c r="A556" s="121"/>
      <c r="B556" s="121"/>
      <c r="C556" s="121"/>
      <c r="D556" s="121"/>
      <c r="E556" s="122"/>
      <c r="F556" s="115"/>
      <c r="G556" s="282"/>
      <c r="H556" s="187"/>
      <c r="I556" s="338"/>
      <c r="J556" s="121"/>
    </row>
    <row r="557" spans="1:10" x14ac:dyDescent="0.2">
      <c r="A557" s="121"/>
      <c r="B557" s="121"/>
      <c r="C557" s="121"/>
      <c r="D557" s="121"/>
      <c r="E557" s="122"/>
      <c r="F557" s="115"/>
      <c r="G557" s="282"/>
      <c r="H557" s="187"/>
      <c r="I557" s="338"/>
      <c r="J557" s="121"/>
    </row>
    <row r="558" spans="1:10" x14ac:dyDescent="0.2">
      <c r="A558" s="121"/>
      <c r="B558" s="121"/>
      <c r="C558" s="121"/>
      <c r="D558" s="121"/>
      <c r="E558" s="122"/>
      <c r="F558" s="115"/>
      <c r="G558" s="282"/>
      <c r="H558" s="187"/>
      <c r="I558" s="338"/>
      <c r="J558" s="121"/>
    </row>
    <row r="559" spans="1:10" x14ac:dyDescent="0.2">
      <c r="A559" s="121"/>
      <c r="B559" s="121"/>
      <c r="C559" s="121"/>
      <c r="D559" s="121"/>
      <c r="E559" s="122"/>
      <c r="F559" s="115"/>
      <c r="G559" s="282"/>
      <c r="H559" s="187"/>
      <c r="I559" s="338"/>
      <c r="J559" s="121"/>
    </row>
    <row r="560" spans="1:10" x14ac:dyDescent="0.2">
      <c r="A560" s="121"/>
      <c r="B560" s="121"/>
      <c r="C560" s="121"/>
      <c r="D560" s="121"/>
      <c r="E560" s="122"/>
      <c r="F560" s="115"/>
      <c r="G560" s="282"/>
      <c r="H560" s="187"/>
      <c r="I560" s="338"/>
      <c r="J560" s="121"/>
    </row>
    <row r="561" spans="1:10" x14ac:dyDescent="0.2">
      <c r="A561" s="121"/>
      <c r="B561" s="121"/>
      <c r="C561" s="121"/>
      <c r="D561" s="121"/>
      <c r="E561" s="122"/>
      <c r="F561" s="115"/>
      <c r="G561" s="282"/>
      <c r="H561" s="187"/>
      <c r="I561" s="338"/>
      <c r="J561" s="121"/>
    </row>
    <row r="562" spans="1:10" x14ac:dyDescent="0.2">
      <c r="A562" s="121"/>
      <c r="B562" s="121"/>
      <c r="C562" s="121"/>
      <c r="D562" s="121"/>
      <c r="E562" s="122"/>
      <c r="F562" s="115"/>
      <c r="G562" s="282"/>
      <c r="H562" s="187"/>
      <c r="I562" s="338"/>
      <c r="J562" s="121"/>
    </row>
    <row r="563" spans="1:10" x14ac:dyDescent="0.2">
      <c r="A563" s="121"/>
      <c r="B563" s="121"/>
      <c r="C563" s="121"/>
      <c r="D563" s="121"/>
      <c r="E563" s="122"/>
      <c r="F563" s="115"/>
      <c r="G563" s="282"/>
      <c r="H563" s="187"/>
      <c r="I563" s="338"/>
      <c r="J563" s="121"/>
    </row>
    <row r="564" spans="1:10" x14ac:dyDescent="0.2">
      <c r="A564" s="121"/>
      <c r="B564" s="121"/>
      <c r="C564" s="121"/>
      <c r="D564" s="121"/>
      <c r="E564" s="122"/>
      <c r="F564" s="115"/>
      <c r="G564" s="282"/>
      <c r="H564" s="187"/>
      <c r="I564" s="338"/>
      <c r="J564" s="121"/>
    </row>
    <row r="565" spans="1:10" x14ac:dyDescent="0.2">
      <c r="A565" s="121"/>
      <c r="B565" s="121"/>
      <c r="C565" s="121"/>
      <c r="D565" s="121"/>
      <c r="E565" s="122"/>
      <c r="F565" s="115"/>
      <c r="G565" s="282"/>
      <c r="H565" s="187"/>
      <c r="I565" s="338"/>
      <c r="J565" s="121"/>
    </row>
    <row r="566" spans="1:10" x14ac:dyDescent="0.2">
      <c r="A566" s="121"/>
      <c r="B566" s="121"/>
      <c r="C566" s="121"/>
      <c r="D566" s="121"/>
      <c r="E566" s="122"/>
      <c r="F566" s="115"/>
      <c r="G566" s="282"/>
      <c r="H566" s="187"/>
      <c r="I566" s="338"/>
      <c r="J566" s="121"/>
    </row>
    <row r="567" spans="1:10" x14ac:dyDescent="0.2">
      <c r="A567" s="121"/>
      <c r="B567" s="121"/>
      <c r="C567" s="121"/>
      <c r="D567" s="121"/>
      <c r="E567" s="122"/>
      <c r="F567" s="115"/>
      <c r="G567" s="282"/>
      <c r="H567" s="187"/>
      <c r="I567" s="338"/>
      <c r="J567" s="121"/>
    </row>
    <row r="568" spans="1:10" x14ac:dyDescent="0.2">
      <c r="A568" s="121"/>
      <c r="B568" s="121"/>
      <c r="C568" s="121"/>
      <c r="D568" s="121"/>
      <c r="E568" s="122"/>
      <c r="F568" s="115"/>
      <c r="G568" s="282"/>
      <c r="H568" s="187"/>
      <c r="I568" s="338"/>
      <c r="J568" s="121"/>
    </row>
    <row r="569" spans="1:10" x14ac:dyDescent="0.2">
      <c r="A569" s="121"/>
      <c r="B569" s="121"/>
      <c r="C569" s="121"/>
      <c r="D569" s="121"/>
      <c r="E569" s="122"/>
      <c r="F569" s="115"/>
      <c r="G569" s="282"/>
      <c r="H569" s="187"/>
      <c r="I569" s="338"/>
      <c r="J569" s="121"/>
    </row>
    <row r="570" spans="1:10" x14ac:dyDescent="0.2">
      <c r="A570" s="121"/>
      <c r="B570" s="121"/>
      <c r="C570" s="121"/>
      <c r="D570" s="121"/>
      <c r="E570" s="122"/>
      <c r="F570" s="115"/>
      <c r="G570" s="282"/>
      <c r="H570" s="187"/>
      <c r="I570" s="338"/>
      <c r="J570" s="121"/>
    </row>
    <row r="571" spans="1:10" x14ac:dyDescent="0.2">
      <c r="A571" s="121"/>
      <c r="B571" s="121"/>
      <c r="C571" s="121"/>
      <c r="D571" s="121"/>
      <c r="E571" s="122"/>
      <c r="F571" s="115"/>
      <c r="G571" s="282"/>
      <c r="H571" s="187"/>
      <c r="I571" s="338"/>
      <c r="J571" s="121"/>
    </row>
    <row r="572" spans="1:10" x14ac:dyDescent="0.2">
      <c r="A572" s="121"/>
      <c r="B572" s="121"/>
      <c r="C572" s="121"/>
      <c r="D572" s="121"/>
      <c r="E572" s="122"/>
      <c r="F572" s="115"/>
      <c r="G572" s="282"/>
      <c r="H572" s="187"/>
      <c r="I572" s="338"/>
      <c r="J572" s="121"/>
    </row>
    <row r="573" spans="1:10" x14ac:dyDescent="0.2">
      <c r="A573" s="121"/>
      <c r="B573" s="121"/>
      <c r="C573" s="121"/>
      <c r="D573" s="121"/>
      <c r="E573" s="122"/>
      <c r="F573" s="115"/>
      <c r="G573" s="282"/>
      <c r="H573" s="187"/>
      <c r="I573" s="338"/>
      <c r="J573" s="121"/>
    </row>
    <row r="574" spans="1:10" x14ac:dyDescent="0.2">
      <c r="A574" s="121"/>
      <c r="B574" s="121"/>
      <c r="C574" s="121"/>
      <c r="D574" s="121"/>
      <c r="E574" s="122"/>
      <c r="F574" s="115"/>
      <c r="G574" s="282"/>
      <c r="H574" s="187"/>
      <c r="I574" s="338"/>
      <c r="J574" s="121"/>
    </row>
    <row r="575" spans="1:10" x14ac:dyDescent="0.2">
      <c r="A575" s="121"/>
      <c r="B575" s="121"/>
      <c r="C575" s="121"/>
      <c r="D575" s="121"/>
      <c r="E575" s="122"/>
      <c r="F575" s="115"/>
      <c r="G575" s="282"/>
      <c r="H575" s="187"/>
      <c r="I575" s="338"/>
      <c r="J575" s="121"/>
    </row>
    <row r="576" spans="1:10" x14ac:dyDescent="0.2">
      <c r="A576" s="121"/>
      <c r="B576" s="121"/>
      <c r="C576" s="121"/>
      <c r="D576" s="121"/>
      <c r="E576" s="122"/>
      <c r="F576" s="115"/>
      <c r="G576" s="282"/>
      <c r="H576" s="187"/>
      <c r="I576" s="338"/>
      <c r="J576" s="121"/>
    </row>
    <row r="577" spans="1:10" x14ac:dyDescent="0.2">
      <c r="A577" s="121"/>
      <c r="B577" s="121"/>
      <c r="C577" s="121"/>
      <c r="D577" s="121"/>
      <c r="E577" s="122"/>
      <c r="F577" s="115"/>
      <c r="G577" s="282"/>
      <c r="H577" s="187"/>
      <c r="I577" s="338"/>
      <c r="J577" s="121"/>
    </row>
    <row r="578" spans="1:10" x14ac:dyDescent="0.2">
      <c r="A578" s="121"/>
      <c r="B578" s="121"/>
      <c r="C578" s="121"/>
      <c r="D578" s="121"/>
      <c r="E578" s="122"/>
      <c r="F578" s="115"/>
      <c r="G578" s="282"/>
      <c r="H578" s="187"/>
      <c r="I578" s="338"/>
      <c r="J578" s="121"/>
    </row>
    <row r="579" spans="1:10" x14ac:dyDescent="0.2">
      <c r="A579" s="121"/>
      <c r="B579" s="121"/>
      <c r="C579" s="121"/>
      <c r="D579" s="121"/>
      <c r="E579" s="122"/>
      <c r="F579" s="115"/>
      <c r="G579" s="282"/>
      <c r="H579" s="187"/>
      <c r="I579" s="338"/>
      <c r="J579" s="121"/>
    </row>
    <row r="580" spans="1:10" x14ac:dyDescent="0.2">
      <c r="A580" s="121"/>
      <c r="B580" s="121"/>
      <c r="C580" s="121"/>
      <c r="D580" s="121"/>
      <c r="E580" s="122"/>
      <c r="F580" s="115"/>
      <c r="G580" s="282"/>
      <c r="H580" s="187"/>
      <c r="I580" s="338"/>
      <c r="J580" s="121"/>
    </row>
    <row r="581" spans="1:10" x14ac:dyDescent="0.2">
      <c r="A581" s="121"/>
      <c r="B581" s="121"/>
      <c r="C581" s="121"/>
      <c r="D581" s="121"/>
      <c r="E581" s="122"/>
      <c r="F581" s="115"/>
      <c r="G581" s="282"/>
      <c r="H581" s="187"/>
      <c r="I581" s="338"/>
      <c r="J581" s="121"/>
    </row>
    <row r="582" spans="1:10" x14ac:dyDescent="0.2">
      <c r="A582" s="121"/>
      <c r="B582" s="121"/>
      <c r="C582" s="121"/>
      <c r="D582" s="121"/>
      <c r="E582" s="122"/>
      <c r="F582" s="115"/>
      <c r="G582" s="282"/>
      <c r="H582" s="187"/>
      <c r="I582" s="338"/>
      <c r="J582" s="121"/>
    </row>
    <row r="583" spans="1:10" x14ac:dyDescent="0.2">
      <c r="A583" s="121"/>
      <c r="B583" s="121"/>
      <c r="C583" s="121"/>
      <c r="D583" s="121"/>
      <c r="E583" s="122"/>
      <c r="F583" s="115"/>
      <c r="G583" s="282"/>
      <c r="H583" s="187"/>
      <c r="I583" s="338"/>
      <c r="J583" s="121"/>
    </row>
    <row r="584" spans="1:10" x14ac:dyDescent="0.2">
      <c r="A584" s="121"/>
      <c r="B584" s="121"/>
      <c r="C584" s="121"/>
      <c r="D584" s="121"/>
      <c r="E584" s="122"/>
      <c r="F584" s="115"/>
      <c r="G584" s="282"/>
      <c r="H584" s="187"/>
      <c r="I584" s="338"/>
      <c r="J584" s="121"/>
    </row>
    <row r="585" spans="1:10" x14ac:dyDescent="0.2">
      <c r="A585" s="121"/>
      <c r="B585" s="121"/>
      <c r="C585" s="121"/>
      <c r="D585" s="121"/>
      <c r="E585" s="122"/>
      <c r="F585" s="115"/>
      <c r="G585" s="282"/>
      <c r="H585" s="187"/>
      <c r="I585" s="338"/>
      <c r="J585" s="121"/>
    </row>
    <row r="586" spans="1:10" x14ac:dyDescent="0.2">
      <c r="A586" s="121"/>
      <c r="B586" s="121"/>
      <c r="C586" s="121"/>
      <c r="D586" s="121"/>
      <c r="E586" s="122"/>
      <c r="F586" s="115"/>
      <c r="G586" s="282"/>
      <c r="H586" s="187"/>
      <c r="I586" s="338"/>
      <c r="J586" s="121"/>
    </row>
    <row r="587" spans="1:10" x14ac:dyDescent="0.2">
      <c r="A587" s="121"/>
      <c r="B587" s="121"/>
      <c r="C587" s="121"/>
      <c r="D587" s="121"/>
      <c r="E587" s="122"/>
      <c r="F587" s="115"/>
      <c r="G587" s="282"/>
      <c r="H587" s="187"/>
      <c r="I587" s="338"/>
      <c r="J587" s="121"/>
    </row>
    <row r="588" spans="1:10" x14ac:dyDescent="0.2">
      <c r="A588" s="121"/>
      <c r="B588" s="121"/>
      <c r="C588" s="121"/>
      <c r="D588" s="121"/>
      <c r="E588" s="122"/>
      <c r="F588" s="115"/>
      <c r="G588" s="282"/>
      <c r="H588" s="187"/>
      <c r="I588" s="338"/>
      <c r="J588" s="121"/>
    </row>
    <row r="589" spans="1:10" x14ac:dyDescent="0.2">
      <c r="A589" s="121"/>
      <c r="B589" s="121"/>
      <c r="C589" s="121"/>
      <c r="D589" s="121"/>
      <c r="E589" s="122"/>
      <c r="F589" s="115"/>
      <c r="G589" s="282"/>
      <c r="H589" s="187"/>
      <c r="I589" s="338"/>
      <c r="J589" s="121"/>
    </row>
    <row r="590" spans="1:10" x14ac:dyDescent="0.2">
      <c r="A590" s="121"/>
      <c r="B590" s="121"/>
      <c r="C590" s="121"/>
      <c r="D590" s="121"/>
      <c r="E590" s="122"/>
      <c r="F590" s="115"/>
      <c r="G590" s="282"/>
      <c r="H590" s="187"/>
      <c r="I590" s="338"/>
      <c r="J590" s="121"/>
    </row>
    <row r="591" spans="1:10" x14ac:dyDescent="0.2">
      <c r="A591" s="121"/>
      <c r="B591" s="121"/>
      <c r="C591" s="121"/>
      <c r="D591" s="121"/>
      <c r="E591" s="122"/>
      <c r="F591" s="115"/>
      <c r="G591" s="282"/>
      <c r="H591" s="187"/>
      <c r="I591" s="338"/>
      <c r="J591" s="121"/>
    </row>
    <row r="592" spans="1:10" x14ac:dyDescent="0.2">
      <c r="A592" s="121"/>
      <c r="B592" s="121"/>
      <c r="C592" s="121"/>
      <c r="D592" s="121"/>
      <c r="E592" s="122"/>
      <c r="F592" s="115"/>
      <c r="G592" s="282"/>
      <c r="H592" s="187"/>
      <c r="I592" s="338"/>
      <c r="J592" s="121"/>
    </row>
    <row r="593" spans="1:10" x14ac:dyDescent="0.2">
      <c r="A593" s="121"/>
      <c r="B593" s="121"/>
      <c r="C593" s="121"/>
      <c r="D593" s="121"/>
      <c r="E593" s="122"/>
      <c r="F593" s="115"/>
      <c r="G593" s="282"/>
      <c r="H593" s="187"/>
      <c r="I593" s="338"/>
      <c r="J593" s="121"/>
    </row>
    <row r="594" spans="1:10" x14ac:dyDescent="0.2">
      <c r="A594" s="121"/>
      <c r="B594" s="121"/>
      <c r="C594" s="121"/>
      <c r="D594" s="121"/>
      <c r="E594" s="122"/>
      <c r="F594" s="115"/>
      <c r="G594" s="282"/>
      <c r="H594" s="187"/>
      <c r="I594" s="338"/>
      <c r="J594" s="121"/>
    </row>
    <row r="595" spans="1:10" x14ac:dyDescent="0.2">
      <c r="A595" s="121"/>
      <c r="B595" s="121"/>
      <c r="C595" s="121"/>
      <c r="D595" s="121"/>
      <c r="E595" s="122"/>
      <c r="F595" s="115"/>
      <c r="G595" s="282"/>
      <c r="H595" s="187"/>
      <c r="I595" s="338"/>
      <c r="J595" s="121"/>
    </row>
    <row r="596" spans="1:10" x14ac:dyDescent="0.2">
      <c r="A596" s="121"/>
      <c r="B596" s="121"/>
      <c r="C596" s="121"/>
      <c r="D596" s="121"/>
      <c r="E596" s="122"/>
      <c r="F596" s="115"/>
      <c r="G596" s="282"/>
      <c r="H596" s="187"/>
      <c r="I596" s="338"/>
      <c r="J596" s="121"/>
    </row>
    <row r="597" spans="1:10" x14ac:dyDescent="0.2">
      <c r="A597" s="121"/>
      <c r="B597" s="121"/>
      <c r="C597" s="121"/>
      <c r="D597" s="121"/>
      <c r="E597" s="122"/>
      <c r="F597" s="115"/>
      <c r="G597" s="282"/>
      <c r="H597" s="187"/>
      <c r="I597" s="338"/>
      <c r="J597" s="121"/>
    </row>
    <row r="598" spans="1:10" x14ac:dyDescent="0.2">
      <c r="A598" s="121"/>
      <c r="B598" s="121"/>
      <c r="C598" s="121"/>
      <c r="D598" s="121"/>
      <c r="E598" s="122"/>
      <c r="F598" s="115"/>
      <c r="G598" s="282"/>
      <c r="H598" s="187"/>
      <c r="I598" s="338"/>
      <c r="J598" s="121"/>
    </row>
    <row r="599" spans="1:10" x14ac:dyDescent="0.2">
      <c r="A599" s="121"/>
      <c r="B599" s="121"/>
      <c r="C599" s="121"/>
      <c r="D599" s="121"/>
      <c r="E599" s="122"/>
      <c r="F599" s="115"/>
      <c r="G599" s="282"/>
      <c r="H599" s="187"/>
      <c r="I599" s="338"/>
      <c r="J599" s="121"/>
    </row>
    <row r="600" spans="1:10" x14ac:dyDescent="0.2">
      <c r="A600" s="121"/>
      <c r="B600" s="121"/>
      <c r="C600" s="121"/>
      <c r="D600" s="121"/>
      <c r="E600" s="122"/>
      <c r="F600" s="115"/>
      <c r="G600" s="282"/>
      <c r="H600" s="187"/>
      <c r="I600" s="338"/>
      <c r="J600" s="121"/>
    </row>
    <row r="601" spans="1:10" x14ac:dyDescent="0.2">
      <c r="A601" s="121"/>
      <c r="B601" s="121"/>
      <c r="C601" s="121"/>
      <c r="D601" s="121"/>
      <c r="E601" s="122"/>
      <c r="F601" s="115"/>
      <c r="G601" s="282"/>
      <c r="H601" s="187"/>
      <c r="I601" s="338"/>
      <c r="J601" s="121"/>
    </row>
    <row r="602" spans="1:10" x14ac:dyDescent="0.2">
      <c r="A602" s="121"/>
      <c r="B602" s="121"/>
      <c r="C602" s="121"/>
      <c r="D602" s="121"/>
      <c r="E602" s="122"/>
      <c r="F602" s="115"/>
      <c r="G602" s="282"/>
      <c r="H602" s="187"/>
      <c r="I602" s="338"/>
      <c r="J602" s="121"/>
    </row>
    <row r="603" spans="1:10" x14ac:dyDescent="0.2">
      <c r="A603" s="121"/>
      <c r="B603" s="121"/>
      <c r="C603" s="121"/>
      <c r="D603" s="121"/>
      <c r="E603" s="122"/>
      <c r="F603" s="115"/>
      <c r="G603" s="282"/>
      <c r="H603" s="187"/>
      <c r="I603" s="338"/>
      <c r="J603" s="121"/>
    </row>
    <row r="604" spans="1:10" x14ac:dyDescent="0.2">
      <c r="A604" s="121"/>
      <c r="B604" s="121"/>
      <c r="C604" s="121"/>
      <c r="D604" s="121"/>
      <c r="E604" s="122"/>
      <c r="F604" s="115"/>
      <c r="G604" s="282"/>
      <c r="H604" s="187"/>
      <c r="I604" s="338"/>
      <c r="J604" s="121"/>
    </row>
    <row r="605" spans="1:10" x14ac:dyDescent="0.2">
      <c r="A605" s="121"/>
      <c r="B605" s="121"/>
      <c r="C605" s="121"/>
      <c r="D605" s="121"/>
      <c r="E605" s="122"/>
      <c r="F605" s="115"/>
      <c r="G605" s="282"/>
      <c r="H605" s="187"/>
      <c r="I605" s="338"/>
      <c r="J605" s="121"/>
    </row>
    <row r="606" spans="1:10" x14ac:dyDescent="0.2">
      <c r="A606" s="121"/>
      <c r="B606" s="121"/>
      <c r="C606" s="121"/>
      <c r="D606" s="121"/>
      <c r="E606" s="122"/>
      <c r="F606" s="115"/>
      <c r="G606" s="282"/>
      <c r="H606" s="187"/>
      <c r="I606" s="338"/>
      <c r="J606" s="121"/>
    </row>
    <row r="607" spans="1:10" x14ac:dyDescent="0.2">
      <c r="A607" s="121"/>
      <c r="B607" s="121"/>
      <c r="C607" s="121"/>
      <c r="D607" s="121"/>
      <c r="E607" s="122"/>
      <c r="F607" s="115"/>
      <c r="G607" s="282"/>
      <c r="H607" s="187"/>
      <c r="I607" s="338"/>
      <c r="J607" s="121"/>
    </row>
    <row r="608" spans="1:10" x14ac:dyDescent="0.2">
      <c r="A608" s="121"/>
      <c r="B608" s="121"/>
      <c r="C608" s="121"/>
      <c r="D608" s="121"/>
      <c r="E608" s="122"/>
      <c r="F608" s="115"/>
      <c r="G608" s="282"/>
      <c r="H608" s="187"/>
      <c r="I608" s="338"/>
      <c r="J608" s="121"/>
    </row>
    <row r="609" spans="1:10" x14ac:dyDescent="0.2">
      <c r="A609" s="121"/>
      <c r="B609" s="121"/>
      <c r="C609" s="121"/>
      <c r="D609" s="121"/>
      <c r="E609" s="122"/>
      <c r="F609" s="115"/>
      <c r="G609" s="282"/>
      <c r="H609" s="187"/>
      <c r="I609" s="338"/>
      <c r="J609" s="121"/>
    </row>
    <row r="610" spans="1:10" x14ac:dyDescent="0.2">
      <c r="A610" s="121"/>
      <c r="B610" s="121"/>
      <c r="C610" s="121"/>
      <c r="D610" s="121"/>
      <c r="E610" s="122"/>
      <c r="F610" s="115"/>
      <c r="G610" s="282"/>
      <c r="H610" s="187"/>
      <c r="I610" s="338"/>
      <c r="J610" s="121"/>
    </row>
    <row r="611" spans="1:10" x14ac:dyDescent="0.2">
      <c r="A611" s="121"/>
      <c r="B611" s="121"/>
      <c r="C611" s="121"/>
      <c r="D611" s="121"/>
      <c r="E611" s="122"/>
      <c r="F611" s="115"/>
      <c r="G611" s="282"/>
      <c r="H611" s="187"/>
      <c r="I611" s="338"/>
      <c r="J611" s="121"/>
    </row>
    <row r="612" spans="1:10" x14ac:dyDescent="0.2">
      <c r="A612" s="121"/>
      <c r="B612" s="121"/>
      <c r="C612" s="121"/>
      <c r="D612" s="121"/>
      <c r="E612" s="122"/>
      <c r="F612" s="115"/>
      <c r="G612" s="282"/>
      <c r="H612" s="187"/>
      <c r="I612" s="338"/>
      <c r="J612" s="121"/>
    </row>
    <row r="613" spans="1:10" x14ac:dyDescent="0.2">
      <c r="A613" s="121"/>
      <c r="B613" s="121"/>
      <c r="C613" s="121"/>
      <c r="D613" s="121"/>
      <c r="E613" s="122"/>
      <c r="F613" s="115"/>
      <c r="G613" s="282"/>
      <c r="H613" s="187"/>
      <c r="I613" s="338"/>
      <c r="J613" s="121"/>
    </row>
    <row r="614" spans="1:10" x14ac:dyDescent="0.2">
      <c r="A614" s="121"/>
      <c r="B614" s="121"/>
      <c r="C614" s="121"/>
      <c r="D614" s="121"/>
      <c r="E614" s="122"/>
      <c r="F614" s="115"/>
      <c r="G614" s="282"/>
      <c r="H614" s="187"/>
      <c r="I614" s="338"/>
      <c r="J614" s="121"/>
    </row>
    <row r="615" spans="1:10" x14ac:dyDescent="0.2">
      <c r="A615" s="121"/>
      <c r="B615" s="121"/>
      <c r="C615" s="121"/>
      <c r="D615" s="121"/>
      <c r="E615" s="122"/>
      <c r="F615" s="115"/>
      <c r="G615" s="282"/>
      <c r="H615" s="187"/>
      <c r="I615" s="338"/>
      <c r="J615" s="121"/>
    </row>
    <row r="616" spans="1:10" x14ac:dyDescent="0.2">
      <c r="A616" s="121"/>
      <c r="B616" s="121"/>
      <c r="C616" s="121"/>
      <c r="D616" s="121"/>
      <c r="E616" s="122"/>
      <c r="F616" s="115"/>
      <c r="G616" s="282"/>
      <c r="H616" s="187"/>
      <c r="I616" s="338"/>
      <c r="J616" s="121"/>
    </row>
    <row r="617" spans="1:10" x14ac:dyDescent="0.2">
      <c r="A617" s="121"/>
      <c r="B617" s="121"/>
      <c r="C617" s="121"/>
      <c r="D617" s="121"/>
      <c r="E617" s="122"/>
      <c r="F617" s="115"/>
      <c r="G617" s="282"/>
      <c r="H617" s="187"/>
      <c r="I617" s="338"/>
      <c r="J617" s="121"/>
    </row>
    <row r="618" spans="1:10" x14ac:dyDescent="0.2">
      <c r="A618" s="121"/>
      <c r="B618" s="121"/>
      <c r="C618" s="121"/>
      <c r="D618" s="121"/>
      <c r="E618" s="122"/>
      <c r="F618" s="115"/>
      <c r="G618" s="282"/>
      <c r="H618" s="187"/>
      <c r="I618" s="338"/>
      <c r="J618" s="121"/>
    </row>
    <row r="619" spans="1:10" x14ac:dyDescent="0.2">
      <c r="A619" s="121"/>
      <c r="B619" s="121"/>
      <c r="C619" s="121"/>
      <c r="D619" s="121"/>
      <c r="E619" s="122"/>
      <c r="F619" s="115"/>
      <c r="G619" s="282"/>
      <c r="H619" s="187"/>
      <c r="I619" s="338"/>
      <c r="J619" s="121"/>
    </row>
    <row r="620" spans="1:10" x14ac:dyDescent="0.2">
      <c r="A620" s="121"/>
      <c r="B620" s="121"/>
      <c r="C620" s="121"/>
      <c r="D620" s="121"/>
      <c r="E620" s="122"/>
      <c r="F620" s="115"/>
      <c r="G620" s="282"/>
      <c r="H620" s="187"/>
      <c r="I620" s="338"/>
      <c r="J620" s="121"/>
    </row>
    <row r="621" spans="1:10" x14ac:dyDescent="0.2">
      <c r="A621" s="121"/>
      <c r="B621" s="121"/>
      <c r="C621" s="121"/>
      <c r="D621" s="121"/>
      <c r="E621" s="122"/>
      <c r="F621" s="115"/>
      <c r="G621" s="282"/>
      <c r="H621" s="187"/>
      <c r="I621" s="338"/>
      <c r="J621" s="121"/>
    </row>
    <row r="622" spans="1:10" x14ac:dyDescent="0.2">
      <c r="A622" s="121"/>
      <c r="B622" s="121"/>
      <c r="C622" s="121"/>
      <c r="D622" s="121"/>
      <c r="E622" s="122"/>
      <c r="F622" s="115"/>
      <c r="G622" s="282"/>
      <c r="H622" s="187"/>
      <c r="I622" s="338"/>
      <c r="J622" s="121"/>
    </row>
    <row r="623" spans="1:10" x14ac:dyDescent="0.2">
      <c r="A623" s="121"/>
      <c r="B623" s="121"/>
      <c r="C623" s="121"/>
      <c r="D623" s="121"/>
      <c r="E623" s="122"/>
      <c r="F623" s="115"/>
      <c r="G623" s="282"/>
      <c r="H623" s="187"/>
      <c r="I623" s="338"/>
      <c r="J623" s="121"/>
    </row>
    <row r="624" spans="1:10" x14ac:dyDescent="0.2">
      <c r="A624" s="121"/>
      <c r="B624" s="121"/>
      <c r="C624" s="121"/>
      <c r="D624" s="121"/>
      <c r="E624" s="122"/>
      <c r="F624" s="115"/>
      <c r="G624" s="282"/>
      <c r="H624" s="187"/>
      <c r="I624" s="338"/>
      <c r="J624" s="121"/>
    </row>
    <row r="625" spans="1:10" x14ac:dyDescent="0.2">
      <c r="A625" s="121"/>
      <c r="B625" s="121"/>
      <c r="C625" s="121"/>
      <c r="D625" s="121"/>
      <c r="E625" s="122"/>
      <c r="F625" s="115"/>
      <c r="G625" s="282"/>
      <c r="H625" s="187"/>
      <c r="I625" s="338"/>
      <c r="J625" s="121"/>
    </row>
    <row r="626" spans="1:10" x14ac:dyDescent="0.2">
      <c r="A626" s="121"/>
      <c r="B626" s="121"/>
      <c r="C626" s="121"/>
      <c r="D626" s="121"/>
      <c r="E626" s="122"/>
      <c r="F626" s="115"/>
      <c r="G626" s="282"/>
      <c r="H626" s="187"/>
      <c r="I626" s="338"/>
      <c r="J626" s="121"/>
    </row>
    <row r="627" spans="1:10" x14ac:dyDescent="0.2">
      <c r="A627" s="121"/>
      <c r="B627" s="121"/>
      <c r="C627" s="121"/>
      <c r="D627" s="121"/>
      <c r="E627" s="122"/>
      <c r="F627" s="115"/>
      <c r="G627" s="282"/>
      <c r="H627" s="187"/>
      <c r="I627" s="338"/>
      <c r="J627" s="121"/>
    </row>
    <row r="628" spans="1:10" x14ac:dyDescent="0.2">
      <c r="A628" s="121"/>
      <c r="B628" s="121"/>
      <c r="C628" s="121"/>
      <c r="D628" s="121"/>
      <c r="E628" s="122"/>
      <c r="F628" s="115"/>
      <c r="G628" s="282"/>
      <c r="H628" s="187"/>
      <c r="I628" s="338"/>
      <c r="J628" s="121"/>
    </row>
  </sheetData>
  <sortState ref="A2:M734">
    <sortCondition ref="B2:B73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1"/>
  <dimension ref="A1:M1772"/>
  <sheetViews>
    <sheetView workbookViewId="0">
      <selection activeCell="A2" sqref="A2:XFD5"/>
    </sheetView>
  </sheetViews>
  <sheetFormatPr defaultColWidth="11.42578125" defaultRowHeight="12.75" x14ac:dyDescent="0.2"/>
  <cols>
    <col min="2" max="2" width="5.5703125" customWidth="1"/>
    <col min="4" max="4" width="19.42578125" customWidth="1"/>
    <col min="6" max="6" width="11.7109375" style="101" bestFit="1" customWidth="1"/>
    <col min="8" max="9" width="11.42578125" style="101"/>
  </cols>
  <sheetData>
    <row r="1" spans="1:13" x14ac:dyDescent="0.2">
      <c r="A1" s="340" t="s">
        <v>888</v>
      </c>
      <c r="B1" s="340" t="s">
        <v>0</v>
      </c>
      <c r="C1" s="340" t="s">
        <v>889</v>
      </c>
      <c r="D1" s="340" t="s">
        <v>1</v>
      </c>
      <c r="E1" s="340" t="s">
        <v>31</v>
      </c>
      <c r="F1" s="340" t="s">
        <v>32</v>
      </c>
      <c r="G1" s="340" t="s">
        <v>40</v>
      </c>
      <c r="H1" s="340" t="s">
        <v>33</v>
      </c>
      <c r="I1" s="337" t="s">
        <v>2</v>
      </c>
      <c r="J1" s="340" t="s">
        <v>36</v>
      </c>
      <c r="K1" s="340" t="s">
        <v>3</v>
      </c>
      <c r="L1" s="340" t="s">
        <v>34</v>
      </c>
      <c r="M1" s="340" t="s">
        <v>35</v>
      </c>
    </row>
    <row r="2" spans="1:13" x14ac:dyDescent="0.2">
      <c r="A2" s="418" t="s">
        <v>890</v>
      </c>
      <c r="B2" s="418" t="s">
        <v>282</v>
      </c>
      <c r="C2" s="418" t="s">
        <v>891</v>
      </c>
      <c r="D2" s="418" t="s">
        <v>326</v>
      </c>
      <c r="E2" s="418" t="s">
        <v>327</v>
      </c>
      <c r="F2" s="418" t="s">
        <v>328</v>
      </c>
      <c r="G2" s="418" t="s">
        <v>438</v>
      </c>
      <c r="H2" s="419">
        <v>42074</v>
      </c>
      <c r="I2" s="420">
        <v>817.45</v>
      </c>
      <c r="J2" s="418" t="s">
        <v>439</v>
      </c>
      <c r="K2" s="418" t="s">
        <v>417</v>
      </c>
      <c r="L2" s="419">
        <v>42076</v>
      </c>
      <c r="M2" s="418" t="s">
        <v>72</v>
      </c>
    </row>
    <row r="3" spans="1:13" x14ac:dyDescent="0.2">
      <c r="A3" s="418" t="s">
        <v>890</v>
      </c>
      <c r="B3" s="418" t="s">
        <v>67</v>
      </c>
      <c r="C3" s="418" t="s">
        <v>891</v>
      </c>
      <c r="D3" s="418" t="s">
        <v>90</v>
      </c>
      <c r="E3" s="418" t="s">
        <v>91</v>
      </c>
      <c r="F3" s="418" t="s">
        <v>92</v>
      </c>
      <c r="G3" s="418" t="s">
        <v>429</v>
      </c>
      <c r="H3" s="419">
        <v>41486</v>
      </c>
      <c r="I3" s="420">
        <v>464.62</v>
      </c>
      <c r="J3" s="418"/>
      <c r="K3" s="418" t="s">
        <v>430</v>
      </c>
      <c r="L3" s="419">
        <v>42075</v>
      </c>
      <c r="M3" s="418" t="s">
        <v>72</v>
      </c>
    </row>
    <row r="4" spans="1:13" x14ac:dyDescent="0.2">
      <c r="A4" s="418" t="s">
        <v>890</v>
      </c>
      <c r="B4" s="418" t="s">
        <v>67</v>
      </c>
      <c r="C4" s="418" t="s">
        <v>892</v>
      </c>
      <c r="D4" s="418" t="s">
        <v>90</v>
      </c>
      <c r="E4" s="418" t="s">
        <v>91</v>
      </c>
      <c r="F4" s="418" t="s">
        <v>92</v>
      </c>
      <c r="G4" s="418" t="s">
        <v>427</v>
      </c>
      <c r="H4" s="419">
        <v>41411</v>
      </c>
      <c r="I4" s="420">
        <f>18.09*-1</f>
        <v>-18.09</v>
      </c>
      <c r="J4" s="418" t="s">
        <v>428</v>
      </c>
      <c r="K4" s="418" t="s">
        <v>104</v>
      </c>
      <c r="L4" s="419">
        <v>42075</v>
      </c>
      <c r="M4" s="418" t="s">
        <v>72</v>
      </c>
    </row>
    <row r="5" spans="1:13" x14ac:dyDescent="0.2">
      <c r="A5" s="418" t="s">
        <v>890</v>
      </c>
      <c r="B5" s="418" t="s">
        <v>67</v>
      </c>
      <c r="C5" s="418" t="s">
        <v>892</v>
      </c>
      <c r="D5" s="418" t="s">
        <v>90</v>
      </c>
      <c r="E5" s="418" t="s">
        <v>91</v>
      </c>
      <c r="F5" s="418" t="s">
        <v>92</v>
      </c>
      <c r="G5" s="418" t="s">
        <v>425</v>
      </c>
      <c r="H5" s="419">
        <v>41493</v>
      </c>
      <c r="I5" s="420">
        <f>79.86*-1</f>
        <v>-79.86</v>
      </c>
      <c r="J5" s="418" t="s">
        <v>426</v>
      </c>
      <c r="K5" s="418" t="s">
        <v>104</v>
      </c>
      <c r="L5" s="419">
        <v>42075</v>
      </c>
      <c r="M5" s="418" t="s">
        <v>72</v>
      </c>
    </row>
    <row r="6" spans="1:13" x14ac:dyDescent="0.2">
      <c r="A6" s="124"/>
      <c r="B6" s="124"/>
      <c r="C6" s="124"/>
      <c r="D6" s="124"/>
      <c r="E6" s="125"/>
      <c r="F6" s="115"/>
      <c r="G6" s="124"/>
      <c r="H6" s="187"/>
      <c r="I6" s="248">
        <f>SUM(I2:I5)</f>
        <v>1184.1200000000003</v>
      </c>
      <c r="J6" s="124"/>
    </row>
    <row r="7" spans="1:13" x14ac:dyDescent="0.2">
      <c r="A7" s="124"/>
      <c r="B7" s="124"/>
      <c r="C7" s="124"/>
      <c r="D7" s="124"/>
      <c r="E7" s="125"/>
      <c r="F7" s="115"/>
      <c r="G7" s="124"/>
      <c r="H7" s="187"/>
      <c r="I7" s="338"/>
      <c r="J7" s="124"/>
    </row>
    <row r="8" spans="1:13" x14ac:dyDescent="0.2">
      <c r="A8" s="641"/>
      <c r="B8" s="641"/>
      <c r="C8" s="641"/>
      <c r="D8" s="641"/>
      <c r="E8" s="641"/>
      <c r="F8" s="641"/>
      <c r="G8" s="641"/>
      <c r="H8" s="642"/>
      <c r="I8" s="643"/>
      <c r="J8" s="641"/>
      <c r="K8" s="641"/>
      <c r="L8" s="642"/>
      <c r="M8" s="641"/>
    </row>
    <row r="9" spans="1:13" x14ac:dyDescent="0.2">
      <c r="A9" s="641"/>
      <c r="B9" s="641"/>
      <c r="C9" s="641"/>
      <c r="D9" s="641"/>
      <c r="E9" s="641"/>
      <c r="F9" s="641"/>
      <c r="G9" s="641"/>
      <c r="H9" s="642"/>
      <c r="I9" s="643"/>
      <c r="J9" s="641"/>
      <c r="K9" s="641"/>
      <c r="L9" s="642"/>
      <c r="M9" s="641"/>
    </row>
    <row r="10" spans="1:13" x14ac:dyDescent="0.2">
      <c r="A10" s="641"/>
      <c r="B10" s="641"/>
      <c r="C10" s="641"/>
      <c r="D10" s="641"/>
      <c r="E10" s="641"/>
      <c r="F10" s="641"/>
      <c r="G10" s="641"/>
      <c r="H10" s="642"/>
      <c r="I10" s="643"/>
      <c r="J10" s="641"/>
      <c r="K10" s="641"/>
      <c r="L10" s="642"/>
      <c r="M10" s="641"/>
    </row>
    <row r="11" spans="1:13" x14ac:dyDescent="0.2">
      <c r="A11" s="641"/>
      <c r="B11" s="641"/>
      <c r="C11" s="641"/>
      <c r="D11" s="641"/>
      <c r="E11" s="641"/>
      <c r="F11" s="641"/>
      <c r="G11" s="641"/>
      <c r="H11" s="642"/>
      <c r="I11" s="643"/>
      <c r="J11" s="641"/>
      <c r="K11" s="641"/>
      <c r="L11" s="642"/>
      <c r="M11" s="641"/>
    </row>
    <row r="12" spans="1:13" x14ac:dyDescent="0.2">
      <c r="A12" s="502"/>
      <c r="B12" s="502"/>
      <c r="C12" s="502"/>
      <c r="D12" s="502"/>
      <c r="E12" s="502"/>
      <c r="F12" s="502"/>
      <c r="G12" s="502"/>
      <c r="H12" s="503"/>
      <c r="I12" s="504"/>
      <c r="J12" s="502"/>
      <c r="K12" s="502"/>
      <c r="L12" s="503"/>
      <c r="M12" s="502"/>
    </row>
    <row r="13" spans="1:13" x14ac:dyDescent="0.2">
      <c r="A13" s="502"/>
      <c r="B13" s="502"/>
      <c r="C13" s="502"/>
      <c r="D13" s="502"/>
      <c r="E13" s="502"/>
      <c r="F13" s="502"/>
      <c r="G13" s="502"/>
      <c r="H13" s="503"/>
      <c r="I13" s="504"/>
      <c r="J13" s="502"/>
      <c r="K13" s="502"/>
      <c r="L13" s="503"/>
      <c r="M13" s="502"/>
    </row>
    <row r="14" spans="1:13" x14ac:dyDescent="0.2">
      <c r="A14" s="502"/>
      <c r="B14" s="502"/>
      <c r="C14" s="502"/>
      <c r="D14" s="502"/>
      <c r="E14" s="502"/>
      <c r="F14" s="502"/>
      <c r="G14" s="502"/>
      <c r="H14" s="503"/>
      <c r="I14" s="504"/>
      <c r="J14" s="502"/>
      <c r="K14" s="502"/>
      <c r="L14" s="503"/>
      <c r="M14" s="502"/>
    </row>
    <row r="15" spans="1:13" x14ac:dyDescent="0.2">
      <c r="A15" s="464"/>
      <c r="B15" s="464"/>
      <c r="C15" s="464"/>
      <c r="D15" s="464"/>
      <c r="E15" s="464"/>
      <c r="F15" s="464"/>
      <c r="G15" s="464"/>
      <c r="H15" s="465"/>
      <c r="I15" s="466"/>
      <c r="J15" s="464"/>
      <c r="K15" s="464"/>
      <c r="L15" s="465"/>
      <c r="M15" s="464"/>
    </row>
    <row r="16" spans="1:13" x14ac:dyDescent="0.2">
      <c r="A16" s="124"/>
      <c r="B16" s="124"/>
      <c r="C16" s="124"/>
      <c r="D16" s="124"/>
      <c r="E16" s="125"/>
      <c r="F16" s="115"/>
      <c r="G16" s="124"/>
      <c r="H16" s="187"/>
      <c r="I16" s="338"/>
      <c r="J16" s="124"/>
    </row>
    <row r="17" spans="1:10" x14ac:dyDescent="0.2">
      <c r="A17" s="124"/>
      <c r="B17" s="124"/>
      <c r="C17" s="124"/>
      <c r="D17" s="124"/>
      <c r="E17" s="125"/>
      <c r="F17" s="115"/>
      <c r="G17" s="124"/>
      <c r="H17" s="187"/>
      <c r="I17" s="338"/>
      <c r="J17" s="124"/>
    </row>
    <row r="18" spans="1:10" x14ac:dyDescent="0.2">
      <c r="A18" s="124"/>
      <c r="B18" s="124"/>
      <c r="C18" s="124"/>
      <c r="D18" s="124"/>
      <c r="E18" s="125"/>
      <c r="F18" s="115"/>
      <c r="G18" s="124"/>
      <c r="H18" s="187"/>
      <c r="I18" s="338"/>
      <c r="J18" s="124"/>
    </row>
    <row r="19" spans="1:10" x14ac:dyDescent="0.2">
      <c r="A19" s="124"/>
      <c r="B19" s="124"/>
      <c r="C19" s="124"/>
      <c r="D19" s="124"/>
      <c r="E19" s="125"/>
      <c r="F19" s="115"/>
      <c r="G19" s="124"/>
      <c r="H19" s="187"/>
      <c r="I19" s="338"/>
      <c r="J19" s="124"/>
    </row>
    <row r="20" spans="1:10" x14ac:dyDescent="0.2">
      <c r="A20" s="124"/>
      <c r="B20" s="124"/>
      <c r="C20" s="124"/>
      <c r="D20" s="124"/>
      <c r="E20" s="125"/>
      <c r="F20" s="115"/>
      <c r="G20" s="124"/>
      <c r="H20" s="187"/>
      <c r="I20" s="338"/>
      <c r="J20" s="124"/>
    </row>
    <row r="21" spans="1:10" x14ac:dyDescent="0.2">
      <c r="A21" s="124"/>
      <c r="B21" s="124"/>
      <c r="C21" s="124"/>
      <c r="D21" s="124"/>
      <c r="E21" s="125"/>
      <c r="F21" s="115"/>
      <c r="G21" s="124"/>
      <c r="H21" s="187"/>
      <c r="I21" s="338"/>
      <c r="J21" s="124"/>
    </row>
    <row r="22" spans="1:10" x14ac:dyDescent="0.2">
      <c r="A22" s="124"/>
      <c r="B22" s="124"/>
      <c r="C22" s="124"/>
      <c r="D22" s="124"/>
      <c r="E22" s="125"/>
      <c r="F22" s="115"/>
      <c r="G22" s="124"/>
      <c r="H22" s="187"/>
      <c r="I22" s="338"/>
      <c r="J22" s="124"/>
    </row>
    <row r="23" spans="1:10" x14ac:dyDescent="0.2">
      <c r="A23" s="124"/>
      <c r="B23" s="124"/>
      <c r="C23" s="124"/>
      <c r="D23" s="124"/>
      <c r="E23" s="125"/>
      <c r="F23" s="115"/>
      <c r="G23" s="124"/>
      <c r="H23" s="187"/>
      <c r="I23" s="338"/>
      <c r="J23" s="124"/>
    </row>
    <row r="24" spans="1:10" x14ac:dyDescent="0.2">
      <c r="A24" s="124"/>
      <c r="B24" s="124"/>
      <c r="C24" s="124"/>
      <c r="D24" s="124"/>
      <c r="E24" s="125"/>
      <c r="F24" s="115"/>
      <c r="G24" s="124"/>
      <c r="H24" s="187"/>
      <c r="I24" s="338"/>
      <c r="J24" s="124"/>
    </row>
    <row r="25" spans="1:10" x14ac:dyDescent="0.2">
      <c r="A25" s="124"/>
      <c r="B25" s="124"/>
      <c r="C25" s="124"/>
      <c r="D25" s="124"/>
      <c r="E25" s="125"/>
      <c r="F25" s="115"/>
      <c r="G25" s="124"/>
      <c r="H25" s="187"/>
      <c r="I25" s="338"/>
      <c r="J25" s="124"/>
    </row>
    <row r="26" spans="1:10" x14ac:dyDescent="0.2">
      <c r="A26" s="124"/>
      <c r="B26" s="124"/>
      <c r="C26" s="124"/>
      <c r="D26" s="124"/>
      <c r="E26" s="125"/>
      <c r="F26" s="115"/>
      <c r="G26" s="124"/>
      <c r="H26" s="187"/>
      <c r="I26" s="338"/>
      <c r="J26" s="124"/>
    </row>
    <row r="27" spans="1:10" x14ac:dyDescent="0.2">
      <c r="A27" s="124"/>
      <c r="B27" s="124"/>
      <c r="C27" s="124"/>
      <c r="D27" s="124"/>
      <c r="E27" s="125"/>
      <c r="F27" s="115"/>
      <c r="G27" s="124"/>
      <c r="H27" s="187"/>
      <c r="I27" s="338"/>
      <c r="J27" s="124"/>
    </row>
    <row r="28" spans="1:10" x14ac:dyDescent="0.2">
      <c r="A28" s="124"/>
      <c r="B28" s="124"/>
      <c r="C28" s="124"/>
      <c r="D28" s="124"/>
      <c r="E28" s="125"/>
      <c r="F28" s="115"/>
      <c r="G28" s="124"/>
      <c r="H28" s="187"/>
      <c r="I28" s="338"/>
      <c r="J28" s="124"/>
    </row>
    <row r="29" spans="1:10" x14ac:dyDescent="0.2">
      <c r="A29" s="124"/>
      <c r="B29" s="124"/>
      <c r="C29" s="124"/>
      <c r="D29" s="124"/>
      <c r="E29" s="125"/>
      <c r="F29" s="115"/>
      <c r="G29" s="124"/>
      <c r="H29" s="187"/>
      <c r="I29" s="338"/>
      <c r="J29" s="124"/>
    </row>
    <row r="30" spans="1:10" x14ac:dyDescent="0.2">
      <c r="A30" s="124"/>
      <c r="B30" s="124"/>
      <c r="C30" s="124"/>
      <c r="D30" s="124"/>
      <c r="E30" s="125"/>
      <c r="F30" s="115"/>
      <c r="G30" s="124"/>
      <c r="H30" s="187"/>
      <c r="I30" s="338"/>
      <c r="J30" s="124"/>
    </row>
    <row r="31" spans="1:10" x14ac:dyDescent="0.2">
      <c r="A31" s="124"/>
      <c r="B31" s="124"/>
      <c r="C31" s="124"/>
      <c r="D31" s="124"/>
      <c r="E31" s="125"/>
      <c r="F31" s="115"/>
      <c r="G31" s="124"/>
      <c r="H31" s="187"/>
      <c r="I31" s="338"/>
      <c r="J31" s="124"/>
    </row>
    <row r="32" spans="1:10" x14ac:dyDescent="0.2">
      <c r="A32" s="124"/>
      <c r="B32" s="124"/>
      <c r="C32" s="124"/>
      <c r="D32" s="124"/>
      <c r="E32" s="125"/>
      <c r="F32" s="115"/>
      <c r="G32" s="124"/>
      <c r="H32" s="187"/>
      <c r="I32" s="338"/>
      <c r="J32" s="124"/>
    </row>
    <row r="33" spans="1:10" x14ac:dyDescent="0.2">
      <c r="A33" s="124"/>
      <c r="B33" s="124"/>
      <c r="C33" s="124"/>
      <c r="D33" s="124"/>
      <c r="E33" s="125"/>
      <c r="F33" s="115"/>
      <c r="G33" s="124"/>
      <c r="H33" s="187"/>
      <c r="I33" s="338"/>
      <c r="J33" s="124"/>
    </row>
    <row r="34" spans="1:10" x14ac:dyDescent="0.2">
      <c r="A34" s="124"/>
      <c r="B34" s="124"/>
      <c r="C34" s="124"/>
      <c r="D34" s="124"/>
      <c r="E34" s="125"/>
      <c r="F34" s="115"/>
      <c r="G34" s="124"/>
      <c r="H34" s="187"/>
      <c r="I34" s="338"/>
      <c r="J34" s="124"/>
    </row>
    <row r="35" spans="1:10" x14ac:dyDescent="0.2">
      <c r="A35" s="124"/>
      <c r="B35" s="124"/>
      <c r="C35" s="124"/>
      <c r="D35" s="124"/>
      <c r="E35" s="125"/>
      <c r="F35" s="115"/>
      <c r="G35" s="124"/>
      <c r="H35" s="187"/>
      <c r="I35" s="338"/>
      <c r="J35" s="124"/>
    </row>
    <row r="36" spans="1:10" x14ac:dyDescent="0.2">
      <c r="A36" s="124"/>
      <c r="B36" s="124"/>
      <c r="C36" s="124"/>
      <c r="D36" s="124"/>
      <c r="E36" s="125"/>
      <c r="F36" s="115"/>
      <c r="G36" s="124"/>
      <c r="H36" s="187"/>
      <c r="I36" s="338"/>
      <c r="J36" s="124"/>
    </row>
    <row r="37" spans="1:10" x14ac:dyDescent="0.2">
      <c r="A37" s="124"/>
      <c r="B37" s="124"/>
      <c r="C37" s="124"/>
      <c r="D37" s="124"/>
      <c r="E37" s="125"/>
      <c r="F37" s="115"/>
      <c r="G37" s="124"/>
      <c r="H37" s="187"/>
      <c r="I37" s="338"/>
      <c r="J37" s="124"/>
    </row>
    <row r="38" spans="1:10" x14ac:dyDescent="0.2">
      <c r="A38" s="124"/>
      <c r="B38" s="124"/>
      <c r="C38" s="124"/>
      <c r="D38" s="124"/>
      <c r="E38" s="125"/>
      <c r="F38" s="115"/>
      <c r="G38" s="124"/>
      <c r="H38" s="187"/>
      <c r="I38" s="338"/>
      <c r="J38" s="124"/>
    </row>
    <row r="39" spans="1:10" x14ac:dyDescent="0.2">
      <c r="A39" s="124"/>
      <c r="B39" s="124"/>
      <c r="C39" s="124"/>
      <c r="D39" s="124"/>
      <c r="E39" s="125"/>
      <c r="F39" s="115"/>
      <c r="G39" s="124"/>
      <c r="H39" s="187"/>
      <c r="I39" s="338"/>
      <c r="J39" s="124"/>
    </row>
    <row r="40" spans="1:10" x14ac:dyDescent="0.2">
      <c r="A40" s="124"/>
      <c r="B40" s="124"/>
      <c r="C40" s="124"/>
      <c r="D40" s="124"/>
      <c r="E40" s="125"/>
      <c r="F40" s="115"/>
      <c r="G40" s="124"/>
      <c r="H40" s="187"/>
      <c r="I40" s="338"/>
      <c r="J40" s="124"/>
    </row>
    <row r="41" spans="1:10" x14ac:dyDescent="0.2">
      <c r="A41" s="124"/>
      <c r="B41" s="124"/>
      <c r="C41" s="124"/>
      <c r="D41" s="124"/>
      <c r="E41" s="125"/>
      <c r="F41" s="115"/>
      <c r="G41" s="124"/>
      <c r="H41" s="187"/>
      <c r="I41" s="338"/>
      <c r="J41" s="124"/>
    </row>
    <row r="42" spans="1:10" x14ac:dyDescent="0.2">
      <c r="A42" s="124"/>
      <c r="B42" s="124"/>
      <c r="C42" s="124"/>
      <c r="D42" s="124"/>
      <c r="E42" s="125"/>
      <c r="F42" s="115"/>
      <c r="G42" s="124"/>
      <c r="H42" s="187"/>
      <c r="I42" s="338"/>
      <c r="J42" s="124"/>
    </row>
    <row r="43" spans="1:10" x14ac:dyDescent="0.2">
      <c r="A43" s="124"/>
      <c r="B43" s="124"/>
      <c r="C43" s="124"/>
      <c r="D43" s="124"/>
      <c r="E43" s="125"/>
      <c r="F43" s="115"/>
      <c r="G43" s="124"/>
      <c r="H43" s="187"/>
      <c r="I43" s="338"/>
      <c r="J43" s="124"/>
    </row>
    <row r="44" spans="1:10" x14ac:dyDescent="0.2">
      <c r="A44" s="124"/>
      <c r="B44" s="124"/>
      <c r="C44" s="124"/>
      <c r="D44" s="124"/>
      <c r="E44" s="125"/>
      <c r="F44" s="115"/>
      <c r="G44" s="124"/>
      <c r="H44" s="187"/>
      <c r="I44" s="338"/>
      <c r="J44" s="124"/>
    </row>
    <row r="45" spans="1:10" x14ac:dyDescent="0.2">
      <c r="A45" s="124"/>
      <c r="B45" s="124"/>
      <c r="C45" s="124"/>
      <c r="D45" s="124"/>
      <c r="E45" s="125"/>
      <c r="F45" s="115"/>
      <c r="G45" s="124"/>
      <c r="H45" s="187"/>
      <c r="I45" s="338"/>
      <c r="J45" s="124"/>
    </row>
    <row r="46" spans="1:10" x14ac:dyDescent="0.2">
      <c r="A46" s="124"/>
      <c r="B46" s="124"/>
      <c r="C46" s="124"/>
      <c r="D46" s="124"/>
      <c r="E46" s="125"/>
      <c r="F46" s="115"/>
      <c r="G46" s="124"/>
      <c r="H46" s="187"/>
      <c r="I46" s="338"/>
      <c r="J46" s="124"/>
    </row>
    <row r="47" spans="1:10" x14ac:dyDescent="0.2">
      <c r="A47" s="124"/>
      <c r="B47" s="124"/>
      <c r="C47" s="124"/>
      <c r="D47" s="124"/>
      <c r="E47" s="125"/>
      <c r="F47" s="115"/>
      <c r="G47" s="124"/>
      <c r="H47" s="187"/>
      <c r="I47" s="338"/>
      <c r="J47" s="124"/>
    </row>
    <row r="48" spans="1:10" x14ac:dyDescent="0.2">
      <c r="A48" s="124"/>
      <c r="B48" s="124"/>
      <c r="C48" s="124"/>
      <c r="D48" s="124"/>
      <c r="E48" s="125"/>
      <c r="F48" s="115"/>
      <c r="G48" s="124"/>
      <c r="H48" s="187"/>
      <c r="I48" s="338"/>
      <c r="J48" s="124"/>
    </row>
    <row r="49" spans="1:10" x14ac:dyDescent="0.2">
      <c r="A49" s="124"/>
      <c r="B49" s="124"/>
      <c r="C49" s="124"/>
      <c r="D49" s="124"/>
      <c r="E49" s="125"/>
      <c r="F49" s="115"/>
      <c r="G49" s="124"/>
      <c r="H49" s="187"/>
      <c r="I49" s="338"/>
      <c r="J49" s="124"/>
    </row>
    <row r="50" spans="1:10" x14ac:dyDescent="0.2">
      <c r="A50" s="124"/>
      <c r="B50" s="124"/>
      <c r="C50" s="124"/>
      <c r="D50" s="124"/>
      <c r="E50" s="125"/>
      <c r="F50" s="115"/>
      <c r="G50" s="124"/>
      <c r="H50" s="187"/>
      <c r="I50" s="338"/>
      <c r="J50" s="124"/>
    </row>
    <row r="51" spans="1:10" x14ac:dyDescent="0.2">
      <c r="A51" s="124"/>
      <c r="B51" s="124"/>
      <c r="C51" s="124"/>
      <c r="D51" s="124"/>
      <c r="E51" s="125"/>
      <c r="F51" s="115"/>
      <c r="G51" s="124"/>
      <c r="H51" s="187"/>
      <c r="I51" s="338"/>
      <c r="J51" s="124"/>
    </row>
    <row r="52" spans="1:10" x14ac:dyDescent="0.2">
      <c r="A52" s="124"/>
      <c r="B52" s="124"/>
      <c r="C52" s="124"/>
      <c r="D52" s="124"/>
      <c r="E52" s="125"/>
      <c r="F52" s="115"/>
      <c r="G52" s="124"/>
      <c r="H52" s="187"/>
      <c r="I52" s="338"/>
      <c r="J52" s="124"/>
    </row>
    <row r="53" spans="1:10" x14ac:dyDescent="0.2">
      <c r="A53" s="124"/>
      <c r="B53" s="124"/>
      <c r="C53" s="124"/>
      <c r="D53" s="124"/>
      <c r="E53" s="125"/>
      <c r="F53" s="115"/>
      <c r="G53" s="124"/>
      <c r="H53" s="187"/>
      <c r="I53" s="338"/>
      <c r="J53" s="124"/>
    </row>
    <row r="54" spans="1:10" x14ac:dyDescent="0.2">
      <c r="A54" s="124"/>
      <c r="B54" s="124"/>
      <c r="C54" s="124"/>
      <c r="D54" s="124"/>
      <c r="E54" s="125"/>
      <c r="F54" s="115"/>
      <c r="G54" s="124"/>
      <c r="H54" s="187"/>
      <c r="I54" s="338"/>
      <c r="J54" s="124"/>
    </row>
    <row r="55" spans="1:10" x14ac:dyDescent="0.2">
      <c r="A55" s="124"/>
      <c r="B55" s="124"/>
      <c r="C55" s="124"/>
      <c r="D55" s="124"/>
      <c r="E55" s="125"/>
      <c r="F55" s="115"/>
      <c r="G55" s="124"/>
      <c r="H55" s="187"/>
      <c r="I55" s="338"/>
      <c r="J55" s="124"/>
    </row>
    <row r="56" spans="1:10" x14ac:dyDescent="0.2">
      <c r="A56" s="124"/>
      <c r="B56" s="124"/>
      <c r="C56" s="124"/>
      <c r="D56" s="124"/>
      <c r="E56" s="125"/>
      <c r="F56" s="115"/>
      <c r="G56" s="124"/>
      <c r="H56" s="187"/>
      <c r="I56" s="338"/>
      <c r="J56" s="124"/>
    </row>
    <row r="57" spans="1:10" x14ac:dyDescent="0.2">
      <c r="A57" s="124"/>
      <c r="B57" s="124"/>
      <c r="C57" s="124"/>
      <c r="D57" s="124"/>
      <c r="E57" s="125"/>
      <c r="F57" s="115"/>
      <c r="G57" s="124"/>
      <c r="H57" s="187"/>
      <c r="I57" s="338"/>
      <c r="J57" s="124"/>
    </row>
    <row r="58" spans="1:10" x14ac:dyDescent="0.2">
      <c r="A58" s="124"/>
      <c r="B58" s="124"/>
      <c r="C58" s="124"/>
      <c r="D58" s="124"/>
      <c r="E58" s="125"/>
      <c r="F58" s="115"/>
      <c r="G58" s="124"/>
      <c r="H58" s="187"/>
      <c r="I58" s="338"/>
      <c r="J58" s="124"/>
    </row>
    <row r="59" spans="1:10" x14ac:dyDescent="0.2">
      <c r="A59" s="124"/>
      <c r="B59" s="124"/>
      <c r="C59" s="124"/>
      <c r="D59" s="124"/>
      <c r="E59" s="125"/>
      <c r="F59" s="115"/>
      <c r="G59" s="124"/>
      <c r="H59" s="187"/>
      <c r="I59" s="338"/>
      <c r="J59" s="124"/>
    </row>
    <row r="60" spans="1:10" x14ac:dyDescent="0.2">
      <c r="A60" s="124"/>
      <c r="B60" s="124"/>
      <c r="C60" s="124"/>
      <c r="D60" s="124"/>
      <c r="E60" s="125"/>
      <c r="F60" s="115"/>
      <c r="G60" s="124"/>
      <c r="H60" s="187"/>
      <c r="I60" s="338"/>
      <c r="J60" s="124"/>
    </row>
    <row r="61" spans="1:10" x14ac:dyDescent="0.2">
      <c r="A61" s="124"/>
      <c r="B61" s="124"/>
      <c r="C61" s="124"/>
      <c r="D61" s="124"/>
      <c r="E61" s="125"/>
      <c r="F61" s="115"/>
      <c r="G61" s="124"/>
      <c r="H61" s="187"/>
      <c r="I61" s="338"/>
      <c r="J61" s="124"/>
    </row>
    <row r="62" spans="1:10" x14ac:dyDescent="0.2">
      <c r="A62" s="124"/>
      <c r="B62" s="124"/>
      <c r="C62" s="124"/>
      <c r="D62" s="124"/>
      <c r="E62" s="125"/>
      <c r="F62" s="115"/>
      <c r="G62" s="124"/>
      <c r="H62" s="187"/>
      <c r="I62" s="338"/>
      <c r="J62" s="124"/>
    </row>
    <row r="63" spans="1:10" x14ac:dyDescent="0.2">
      <c r="A63" s="124"/>
      <c r="B63" s="124"/>
      <c r="C63" s="124"/>
      <c r="D63" s="124"/>
      <c r="E63" s="125"/>
      <c r="F63" s="115"/>
      <c r="G63" s="124"/>
      <c r="H63" s="187"/>
      <c r="I63" s="338"/>
      <c r="J63" s="124"/>
    </row>
    <row r="64" spans="1:10" x14ac:dyDescent="0.2">
      <c r="A64" s="124"/>
      <c r="B64" s="124"/>
      <c r="C64" s="124"/>
      <c r="D64" s="124"/>
      <c r="E64" s="125"/>
      <c r="F64" s="115"/>
      <c r="G64" s="124"/>
      <c r="H64" s="187"/>
      <c r="I64" s="338"/>
      <c r="J64" s="124"/>
    </row>
    <row r="65" spans="1:10" x14ac:dyDescent="0.2">
      <c r="A65" s="124"/>
      <c r="B65" s="124"/>
      <c r="C65" s="124"/>
      <c r="D65" s="124"/>
      <c r="E65" s="125"/>
      <c r="F65" s="115"/>
      <c r="G65" s="124"/>
      <c r="H65" s="187"/>
      <c r="I65" s="338"/>
      <c r="J65" s="124"/>
    </row>
    <row r="66" spans="1:10" x14ac:dyDescent="0.2">
      <c r="A66" s="124"/>
      <c r="B66" s="124"/>
      <c r="C66" s="124"/>
      <c r="D66" s="124"/>
      <c r="E66" s="125"/>
      <c r="F66" s="115"/>
      <c r="G66" s="124"/>
      <c r="H66" s="187"/>
      <c r="I66" s="338"/>
      <c r="J66" s="124"/>
    </row>
    <row r="67" spans="1:10" x14ac:dyDescent="0.2">
      <c r="A67" s="124"/>
      <c r="B67" s="124"/>
      <c r="C67" s="124"/>
      <c r="D67" s="124"/>
      <c r="E67" s="125"/>
      <c r="F67" s="115"/>
      <c r="G67" s="124"/>
      <c r="H67" s="187"/>
      <c r="I67" s="338"/>
      <c r="J67" s="124"/>
    </row>
    <row r="68" spans="1:10" x14ac:dyDescent="0.2">
      <c r="A68" s="124"/>
      <c r="B68" s="124"/>
      <c r="C68" s="124"/>
      <c r="D68" s="124"/>
      <c r="E68" s="125"/>
      <c r="F68" s="115"/>
      <c r="G68" s="124"/>
      <c r="H68" s="187"/>
      <c r="I68" s="338"/>
      <c r="J68" s="124"/>
    </row>
    <row r="69" spans="1:10" x14ac:dyDescent="0.2">
      <c r="A69" s="124"/>
      <c r="B69" s="124"/>
      <c r="C69" s="124"/>
      <c r="D69" s="124"/>
      <c r="E69" s="125"/>
      <c r="F69" s="115"/>
      <c r="G69" s="124"/>
      <c r="H69" s="187"/>
      <c r="I69" s="338"/>
      <c r="J69" s="124"/>
    </row>
    <row r="70" spans="1:10" x14ac:dyDescent="0.2">
      <c r="A70" s="124"/>
      <c r="B70" s="124"/>
      <c r="C70" s="124"/>
      <c r="D70" s="124"/>
      <c r="E70" s="125"/>
      <c r="F70" s="115"/>
      <c r="G70" s="124"/>
      <c r="H70" s="187"/>
      <c r="I70" s="338"/>
      <c r="J70" s="124"/>
    </row>
    <row r="71" spans="1:10" x14ac:dyDescent="0.2">
      <c r="A71" s="124"/>
      <c r="B71" s="124"/>
      <c r="C71" s="124"/>
      <c r="D71" s="124"/>
      <c r="E71" s="125"/>
      <c r="F71" s="115"/>
      <c r="G71" s="124"/>
      <c r="H71" s="187"/>
      <c r="I71" s="338"/>
      <c r="J71" s="124"/>
    </row>
    <row r="72" spans="1:10" x14ac:dyDescent="0.2">
      <c r="A72" s="124"/>
      <c r="B72" s="124"/>
      <c r="C72" s="124"/>
      <c r="D72" s="124"/>
      <c r="E72" s="125"/>
      <c r="F72" s="115"/>
      <c r="G72" s="124"/>
      <c r="H72" s="187"/>
      <c r="I72" s="338"/>
      <c r="J72" s="124"/>
    </row>
    <row r="73" spans="1:10" x14ac:dyDescent="0.2">
      <c r="A73" s="124"/>
      <c r="B73" s="124"/>
      <c r="C73" s="124"/>
      <c r="D73" s="124"/>
      <c r="E73" s="125"/>
      <c r="F73" s="115"/>
      <c r="G73" s="124"/>
      <c r="H73" s="187"/>
      <c r="I73" s="338"/>
      <c r="J73" s="124"/>
    </row>
    <row r="74" spans="1:10" x14ac:dyDescent="0.2">
      <c r="A74" s="124"/>
      <c r="B74" s="124"/>
      <c r="C74" s="124"/>
      <c r="D74" s="124"/>
      <c r="E74" s="125"/>
      <c r="F74" s="115"/>
      <c r="G74" s="124"/>
      <c r="H74" s="187"/>
      <c r="I74" s="338"/>
      <c r="J74" s="124"/>
    </row>
    <row r="75" spans="1:10" x14ac:dyDescent="0.2">
      <c r="A75" s="124"/>
      <c r="B75" s="124"/>
      <c r="C75" s="124"/>
      <c r="D75" s="124"/>
      <c r="E75" s="125"/>
      <c r="F75" s="115"/>
      <c r="G75" s="124"/>
      <c r="H75" s="187"/>
      <c r="I75" s="338"/>
      <c r="J75" s="124"/>
    </row>
    <row r="76" spans="1:10" x14ac:dyDescent="0.2">
      <c r="A76" s="124"/>
      <c r="B76" s="124"/>
      <c r="C76" s="124"/>
      <c r="D76" s="124"/>
      <c r="E76" s="125"/>
      <c r="F76" s="115"/>
      <c r="G76" s="124"/>
      <c r="H76" s="187"/>
      <c r="I76" s="338"/>
      <c r="J76" s="124"/>
    </row>
    <row r="77" spans="1:10" x14ac:dyDescent="0.2">
      <c r="A77" s="124"/>
      <c r="B77" s="124"/>
      <c r="C77" s="124"/>
      <c r="D77" s="124"/>
      <c r="E77" s="125"/>
      <c r="F77" s="115"/>
      <c r="G77" s="124"/>
      <c r="H77" s="187"/>
      <c r="I77" s="338"/>
      <c r="J77" s="124"/>
    </row>
    <row r="78" spans="1:10" x14ac:dyDescent="0.2">
      <c r="A78" s="124"/>
      <c r="B78" s="124"/>
      <c r="C78" s="124"/>
      <c r="D78" s="124"/>
      <c r="E78" s="125"/>
      <c r="F78" s="115"/>
      <c r="G78" s="124"/>
      <c r="H78" s="187"/>
      <c r="I78" s="338"/>
      <c r="J78" s="124"/>
    </row>
    <row r="79" spans="1:10" x14ac:dyDescent="0.2">
      <c r="A79" s="124"/>
      <c r="B79" s="124"/>
      <c r="C79" s="124"/>
      <c r="D79" s="124"/>
      <c r="E79" s="125"/>
      <c r="F79" s="115"/>
      <c r="G79" s="124"/>
      <c r="H79" s="187"/>
      <c r="I79" s="338"/>
      <c r="J79" s="124"/>
    </row>
    <row r="80" spans="1:10" x14ac:dyDescent="0.2">
      <c r="A80" s="124"/>
      <c r="B80" s="124"/>
      <c r="C80" s="124"/>
      <c r="D80" s="124"/>
      <c r="E80" s="125"/>
      <c r="F80" s="115"/>
      <c r="G80" s="124"/>
      <c r="H80" s="187"/>
      <c r="I80" s="338"/>
      <c r="J80" s="124"/>
    </row>
    <row r="81" spans="1:10" x14ac:dyDescent="0.2">
      <c r="A81" s="124"/>
      <c r="B81" s="124"/>
      <c r="C81" s="124"/>
      <c r="D81" s="124"/>
      <c r="E81" s="125"/>
      <c r="F81" s="115"/>
      <c r="G81" s="124"/>
      <c r="H81" s="187"/>
      <c r="I81" s="338"/>
      <c r="J81" s="124"/>
    </row>
    <row r="82" spans="1:10" x14ac:dyDescent="0.2">
      <c r="A82" s="124"/>
      <c r="B82" s="124"/>
      <c r="C82" s="124"/>
      <c r="D82" s="124"/>
      <c r="E82" s="125"/>
      <c r="F82" s="115"/>
      <c r="G82" s="124"/>
      <c r="H82" s="187"/>
      <c r="I82" s="338"/>
      <c r="J82" s="124"/>
    </row>
    <row r="83" spans="1:10" x14ac:dyDescent="0.2">
      <c r="A83" s="124"/>
      <c r="B83" s="124"/>
      <c r="C83" s="124"/>
      <c r="D83" s="124"/>
      <c r="E83" s="125"/>
      <c r="F83" s="115"/>
      <c r="G83" s="124"/>
      <c r="H83" s="187"/>
      <c r="I83" s="338"/>
      <c r="J83" s="124"/>
    </row>
    <row r="84" spans="1:10" x14ac:dyDescent="0.2">
      <c r="A84" s="124"/>
      <c r="B84" s="124"/>
      <c r="C84" s="124"/>
      <c r="D84" s="124"/>
      <c r="E84" s="125"/>
      <c r="F84" s="115"/>
      <c r="G84" s="124"/>
      <c r="H84" s="187"/>
      <c r="I84" s="338"/>
      <c r="J84" s="124"/>
    </row>
    <row r="85" spans="1:10" x14ac:dyDescent="0.2">
      <c r="A85" s="124"/>
      <c r="B85" s="124"/>
      <c r="C85" s="124"/>
      <c r="D85" s="124"/>
      <c r="E85" s="125"/>
      <c r="F85" s="115"/>
      <c r="G85" s="124"/>
      <c r="H85" s="187"/>
      <c r="I85" s="338"/>
      <c r="J85" s="124"/>
    </row>
    <row r="86" spans="1:10" x14ac:dyDescent="0.2">
      <c r="A86" s="124"/>
      <c r="B86" s="124"/>
      <c r="C86" s="124"/>
      <c r="D86" s="124"/>
      <c r="E86" s="125"/>
      <c r="F86" s="115"/>
      <c r="G86" s="124"/>
      <c r="H86" s="187"/>
      <c r="I86" s="338"/>
      <c r="J86" s="124"/>
    </row>
    <row r="87" spans="1:10" x14ac:dyDescent="0.2">
      <c r="A87" s="124"/>
      <c r="B87" s="124"/>
      <c r="C87" s="124"/>
      <c r="D87" s="124"/>
      <c r="E87" s="125"/>
      <c r="F87" s="115"/>
      <c r="G87" s="124"/>
      <c r="H87" s="187"/>
      <c r="I87" s="338"/>
      <c r="J87" s="124"/>
    </row>
    <row r="88" spans="1:10" x14ac:dyDescent="0.2">
      <c r="A88" s="124"/>
      <c r="B88" s="124"/>
      <c r="C88" s="124"/>
      <c r="D88" s="124"/>
      <c r="E88" s="125"/>
      <c r="F88" s="115"/>
      <c r="G88" s="124"/>
      <c r="H88" s="187"/>
      <c r="I88" s="338"/>
      <c r="J88" s="124"/>
    </row>
    <row r="89" spans="1:10" x14ac:dyDescent="0.2">
      <c r="A89" s="124"/>
      <c r="B89" s="124"/>
      <c r="C89" s="124"/>
      <c r="D89" s="124"/>
      <c r="E89" s="125"/>
      <c r="F89" s="115"/>
      <c r="G89" s="124"/>
      <c r="H89" s="187"/>
      <c r="I89" s="338"/>
      <c r="J89" s="124"/>
    </row>
    <row r="90" spans="1:10" x14ac:dyDescent="0.2">
      <c r="A90" s="124"/>
      <c r="B90" s="124"/>
      <c r="C90" s="124"/>
      <c r="D90" s="124"/>
      <c r="E90" s="125"/>
      <c r="F90" s="115"/>
      <c r="G90" s="124"/>
      <c r="H90" s="187"/>
      <c r="I90" s="338"/>
      <c r="J90" s="124"/>
    </row>
    <row r="91" spans="1:10" x14ac:dyDescent="0.2">
      <c r="A91" s="124"/>
      <c r="B91" s="124"/>
      <c r="C91" s="124"/>
      <c r="D91" s="124"/>
      <c r="E91" s="125"/>
      <c r="F91" s="115"/>
      <c r="G91" s="124"/>
      <c r="H91" s="187"/>
      <c r="I91" s="338"/>
      <c r="J91" s="124"/>
    </row>
    <row r="92" spans="1:10" x14ac:dyDescent="0.2">
      <c r="A92" s="124"/>
      <c r="B92" s="124"/>
      <c r="C92" s="124"/>
      <c r="D92" s="124"/>
      <c r="E92" s="125"/>
      <c r="F92" s="115"/>
      <c r="G92" s="124"/>
      <c r="H92" s="187"/>
      <c r="I92" s="338"/>
      <c r="J92" s="124"/>
    </row>
    <row r="93" spans="1:10" x14ac:dyDescent="0.2">
      <c r="A93" s="124"/>
      <c r="B93" s="124"/>
      <c r="C93" s="124"/>
      <c r="D93" s="124"/>
      <c r="E93" s="125"/>
      <c r="F93" s="115"/>
      <c r="G93" s="124"/>
      <c r="H93" s="187"/>
      <c r="I93" s="338"/>
      <c r="J93" s="124"/>
    </row>
    <row r="94" spans="1:10" x14ac:dyDescent="0.2">
      <c r="A94" s="124"/>
      <c r="B94" s="124"/>
      <c r="C94" s="124"/>
      <c r="D94" s="124"/>
      <c r="E94" s="125"/>
      <c r="F94" s="115"/>
      <c r="G94" s="124"/>
      <c r="H94" s="187"/>
      <c r="I94" s="338"/>
      <c r="J94" s="124"/>
    </row>
    <row r="95" spans="1:10" x14ac:dyDescent="0.2">
      <c r="A95" s="124"/>
      <c r="B95" s="124"/>
      <c r="C95" s="124"/>
      <c r="D95" s="124"/>
      <c r="E95" s="125"/>
      <c r="F95" s="115"/>
      <c r="G95" s="124"/>
      <c r="H95" s="187"/>
      <c r="I95" s="338"/>
      <c r="J95" s="124"/>
    </row>
    <row r="96" spans="1:10" x14ac:dyDescent="0.2">
      <c r="A96" s="124"/>
      <c r="B96" s="124"/>
      <c r="C96" s="124"/>
      <c r="D96" s="124"/>
      <c r="E96" s="125"/>
      <c r="F96" s="115"/>
      <c r="G96" s="124"/>
      <c r="H96" s="187"/>
      <c r="I96" s="338"/>
      <c r="J96" s="124"/>
    </row>
    <row r="97" spans="1:10" x14ac:dyDescent="0.2">
      <c r="A97" s="124"/>
      <c r="B97" s="124"/>
      <c r="C97" s="124"/>
      <c r="D97" s="124"/>
      <c r="E97" s="125"/>
      <c r="F97" s="115"/>
      <c r="G97" s="124"/>
      <c r="H97" s="187"/>
      <c r="I97" s="338"/>
      <c r="J97" s="124"/>
    </row>
    <row r="98" spans="1:10" x14ac:dyDescent="0.2">
      <c r="A98" s="124"/>
      <c r="B98" s="124"/>
      <c r="C98" s="124"/>
      <c r="D98" s="124"/>
      <c r="E98" s="125"/>
      <c r="F98" s="115"/>
      <c r="G98" s="124"/>
      <c r="H98" s="187"/>
      <c r="I98" s="338"/>
      <c r="J98" s="124"/>
    </row>
    <row r="99" spans="1:10" x14ac:dyDescent="0.2">
      <c r="A99" s="124"/>
      <c r="B99" s="124"/>
      <c r="C99" s="124"/>
      <c r="D99" s="124"/>
      <c r="E99" s="125"/>
      <c r="F99" s="115"/>
      <c r="G99" s="124"/>
      <c r="H99" s="187"/>
      <c r="I99" s="338"/>
      <c r="J99" s="124"/>
    </row>
    <row r="100" spans="1:10" x14ac:dyDescent="0.2">
      <c r="A100" s="124"/>
      <c r="B100" s="124"/>
      <c r="C100" s="124"/>
      <c r="D100" s="124"/>
      <c r="E100" s="125"/>
      <c r="F100" s="115"/>
      <c r="G100" s="124"/>
      <c r="H100" s="187"/>
      <c r="I100" s="338"/>
      <c r="J100" s="124"/>
    </row>
    <row r="101" spans="1:10" x14ac:dyDescent="0.2">
      <c r="A101" s="124"/>
      <c r="B101" s="124"/>
      <c r="C101" s="124"/>
      <c r="D101" s="124"/>
      <c r="E101" s="125"/>
      <c r="F101" s="115"/>
      <c r="G101" s="124"/>
      <c r="H101" s="187"/>
      <c r="I101" s="338"/>
      <c r="J101" s="124"/>
    </row>
    <row r="102" spans="1:10" x14ac:dyDescent="0.2">
      <c r="A102" s="124"/>
      <c r="B102" s="124"/>
      <c r="C102" s="124"/>
      <c r="D102" s="124"/>
      <c r="E102" s="125"/>
      <c r="F102" s="115"/>
      <c r="G102" s="124"/>
      <c r="H102" s="187"/>
      <c r="I102" s="338"/>
      <c r="J102" s="124"/>
    </row>
    <row r="103" spans="1:10" x14ac:dyDescent="0.2">
      <c r="A103" s="124"/>
      <c r="B103" s="124"/>
      <c r="C103" s="124"/>
      <c r="D103" s="124"/>
      <c r="E103" s="125"/>
      <c r="F103" s="115"/>
      <c r="G103" s="124"/>
      <c r="H103" s="187"/>
      <c r="I103" s="338"/>
      <c r="J103" s="124"/>
    </row>
    <row r="104" spans="1:10" x14ac:dyDescent="0.2">
      <c r="A104" s="124"/>
      <c r="B104" s="124"/>
      <c r="C104" s="124"/>
      <c r="D104" s="124"/>
      <c r="E104" s="125"/>
      <c r="F104" s="115"/>
      <c r="G104" s="124"/>
      <c r="H104" s="187"/>
      <c r="I104" s="338"/>
      <c r="J104" s="124"/>
    </row>
    <row r="105" spans="1:10" x14ac:dyDescent="0.2">
      <c r="A105" s="124"/>
      <c r="B105" s="124"/>
      <c r="C105" s="124"/>
      <c r="D105" s="124"/>
      <c r="E105" s="125"/>
      <c r="F105" s="115"/>
      <c r="G105" s="124"/>
      <c r="H105" s="187"/>
      <c r="I105" s="338"/>
      <c r="J105" s="124"/>
    </row>
    <row r="106" spans="1:10" x14ac:dyDescent="0.2">
      <c r="A106" s="124"/>
      <c r="B106" s="124"/>
      <c r="C106" s="124"/>
      <c r="D106" s="124"/>
      <c r="E106" s="125"/>
      <c r="F106" s="115"/>
      <c r="G106" s="124"/>
      <c r="H106" s="187"/>
      <c r="I106" s="338"/>
      <c r="J106" s="124"/>
    </row>
    <row r="107" spans="1:10" x14ac:dyDescent="0.2">
      <c r="A107" s="124"/>
      <c r="B107" s="124"/>
      <c r="C107" s="124"/>
      <c r="D107" s="124"/>
      <c r="E107" s="125"/>
      <c r="F107" s="115"/>
      <c r="G107" s="124"/>
      <c r="H107" s="187"/>
      <c r="I107" s="338"/>
      <c r="J107" s="124"/>
    </row>
    <row r="108" spans="1:10" x14ac:dyDescent="0.2">
      <c r="A108" s="124"/>
      <c r="B108" s="124"/>
      <c r="C108" s="124"/>
      <c r="D108" s="124"/>
      <c r="E108" s="125"/>
      <c r="F108" s="115"/>
      <c r="G108" s="124"/>
      <c r="H108" s="187"/>
      <c r="I108" s="338"/>
      <c r="J108" s="124"/>
    </row>
    <row r="109" spans="1:10" x14ac:dyDescent="0.2">
      <c r="A109" s="124"/>
      <c r="B109" s="124"/>
      <c r="C109" s="124"/>
      <c r="D109" s="124"/>
      <c r="E109" s="125"/>
      <c r="F109" s="115"/>
      <c r="G109" s="124"/>
      <c r="H109" s="187"/>
      <c r="I109" s="338"/>
      <c r="J109" s="124"/>
    </row>
    <row r="110" spans="1:10" x14ac:dyDescent="0.2">
      <c r="A110" s="124"/>
      <c r="B110" s="124"/>
      <c r="C110" s="124"/>
      <c r="D110" s="124"/>
      <c r="E110" s="125"/>
      <c r="F110" s="115"/>
      <c r="G110" s="124"/>
      <c r="H110" s="187"/>
      <c r="I110" s="338"/>
      <c r="J110" s="124"/>
    </row>
    <row r="111" spans="1:10" x14ac:dyDescent="0.2">
      <c r="A111" s="124"/>
      <c r="B111" s="124"/>
      <c r="C111" s="124"/>
      <c r="D111" s="124"/>
      <c r="E111" s="125"/>
      <c r="F111" s="115"/>
      <c r="G111" s="124"/>
      <c r="H111" s="187"/>
      <c r="I111" s="338"/>
      <c r="J111" s="124"/>
    </row>
    <row r="112" spans="1:10" x14ac:dyDescent="0.2">
      <c r="A112" s="124"/>
      <c r="B112" s="124"/>
      <c r="C112" s="124"/>
      <c r="D112" s="124"/>
      <c r="E112" s="125"/>
      <c r="F112" s="115"/>
      <c r="G112" s="124"/>
      <c r="H112" s="187"/>
      <c r="I112" s="338"/>
      <c r="J112" s="124"/>
    </row>
    <row r="113" spans="1:10" x14ac:dyDescent="0.2">
      <c r="A113" s="124"/>
      <c r="B113" s="124"/>
      <c r="C113" s="124"/>
      <c r="D113" s="124"/>
      <c r="E113" s="125"/>
      <c r="F113" s="115"/>
      <c r="G113" s="124"/>
      <c r="H113" s="187"/>
      <c r="I113" s="338"/>
      <c r="J113" s="124"/>
    </row>
    <row r="114" spans="1:10" x14ac:dyDescent="0.2">
      <c r="A114" s="124"/>
      <c r="B114" s="124"/>
      <c r="C114" s="124"/>
      <c r="D114" s="124"/>
      <c r="E114" s="125"/>
      <c r="F114" s="115"/>
      <c r="G114" s="124"/>
      <c r="H114" s="187"/>
      <c r="I114" s="338"/>
      <c r="J114" s="124"/>
    </row>
    <row r="115" spans="1:10" x14ac:dyDescent="0.2">
      <c r="A115" s="124"/>
      <c r="B115" s="124"/>
      <c r="C115" s="124"/>
      <c r="D115" s="124"/>
      <c r="E115" s="125"/>
      <c r="F115" s="115"/>
      <c r="G115" s="124"/>
      <c r="H115" s="187"/>
      <c r="I115" s="338"/>
      <c r="J115" s="124"/>
    </row>
    <row r="116" spans="1:10" x14ac:dyDescent="0.2">
      <c r="A116" s="124"/>
      <c r="B116" s="124"/>
      <c r="C116" s="124"/>
      <c r="D116" s="124"/>
      <c r="E116" s="125"/>
      <c r="F116" s="115"/>
      <c r="G116" s="124"/>
      <c r="H116" s="187"/>
      <c r="I116" s="338"/>
      <c r="J116" s="124"/>
    </row>
    <row r="117" spans="1:10" x14ac:dyDescent="0.2">
      <c r="A117" s="124"/>
      <c r="B117" s="124"/>
      <c r="C117" s="124"/>
      <c r="D117" s="124"/>
      <c r="E117" s="125"/>
      <c r="F117" s="115"/>
      <c r="G117" s="124"/>
      <c r="H117" s="187"/>
      <c r="I117" s="338"/>
      <c r="J117" s="124"/>
    </row>
    <row r="118" spans="1:10" x14ac:dyDescent="0.2">
      <c r="A118" s="124"/>
      <c r="B118" s="124"/>
      <c r="C118" s="124"/>
      <c r="D118" s="124"/>
      <c r="E118" s="125"/>
      <c r="F118" s="115"/>
      <c r="G118" s="124"/>
      <c r="H118" s="187"/>
      <c r="I118" s="338"/>
      <c r="J118" s="124"/>
    </row>
    <row r="119" spans="1:10" x14ac:dyDescent="0.2">
      <c r="A119" s="124"/>
      <c r="B119" s="124"/>
      <c r="C119" s="124"/>
      <c r="D119" s="124"/>
      <c r="E119" s="125"/>
      <c r="F119" s="115"/>
      <c r="G119" s="124"/>
      <c r="H119" s="187"/>
      <c r="I119" s="338"/>
      <c r="J119" s="124"/>
    </row>
    <row r="120" spans="1:10" x14ac:dyDescent="0.2">
      <c r="A120" s="124"/>
      <c r="B120" s="124"/>
      <c r="C120" s="124"/>
      <c r="D120" s="124"/>
      <c r="E120" s="125"/>
      <c r="F120" s="115"/>
      <c r="G120" s="124"/>
      <c r="H120" s="187"/>
      <c r="I120" s="338"/>
      <c r="J120" s="124"/>
    </row>
    <row r="121" spans="1:10" x14ac:dyDescent="0.2">
      <c r="A121" s="124"/>
      <c r="B121" s="124"/>
      <c r="C121" s="124"/>
      <c r="D121" s="124"/>
      <c r="E121" s="125"/>
      <c r="F121" s="115"/>
      <c r="G121" s="124"/>
      <c r="H121" s="187"/>
      <c r="I121" s="338"/>
      <c r="J121" s="124"/>
    </row>
    <row r="122" spans="1:10" x14ac:dyDescent="0.2">
      <c r="A122" s="124"/>
      <c r="B122" s="124"/>
      <c r="C122" s="124"/>
      <c r="D122" s="124"/>
      <c r="E122" s="125"/>
      <c r="F122" s="115"/>
      <c r="G122" s="124"/>
      <c r="H122" s="187"/>
      <c r="I122" s="338"/>
      <c r="J122" s="124"/>
    </row>
    <row r="123" spans="1:10" x14ac:dyDescent="0.2">
      <c r="A123" s="124"/>
      <c r="B123" s="124"/>
      <c r="C123" s="124"/>
      <c r="D123" s="124"/>
      <c r="E123" s="125"/>
      <c r="F123" s="115"/>
      <c r="G123" s="124"/>
      <c r="H123" s="187"/>
      <c r="I123" s="338"/>
      <c r="J123" s="124"/>
    </row>
    <row r="124" spans="1:10" x14ac:dyDescent="0.2">
      <c r="A124" s="124"/>
      <c r="B124" s="124"/>
      <c r="C124" s="124"/>
      <c r="D124" s="124"/>
      <c r="E124" s="125"/>
      <c r="F124" s="115"/>
      <c r="G124" s="124"/>
      <c r="H124" s="187"/>
      <c r="I124" s="338"/>
      <c r="J124" s="124"/>
    </row>
    <row r="125" spans="1:10" x14ac:dyDescent="0.2">
      <c r="A125" s="124"/>
      <c r="B125" s="124"/>
      <c r="C125" s="124"/>
      <c r="D125" s="124"/>
      <c r="E125" s="125"/>
      <c r="F125" s="115"/>
      <c r="G125" s="124"/>
      <c r="H125" s="187"/>
      <c r="I125" s="338"/>
      <c r="J125" s="124"/>
    </row>
    <row r="126" spans="1:10" x14ac:dyDescent="0.2">
      <c r="A126" s="124"/>
      <c r="B126" s="124"/>
      <c r="C126" s="124"/>
      <c r="D126" s="124"/>
      <c r="E126" s="125"/>
      <c r="F126" s="115"/>
      <c r="G126" s="124"/>
      <c r="H126" s="187"/>
      <c r="I126" s="338"/>
      <c r="J126" s="124"/>
    </row>
    <row r="127" spans="1:10" x14ac:dyDescent="0.2">
      <c r="A127" s="124"/>
      <c r="B127" s="124"/>
      <c r="C127" s="124"/>
      <c r="D127" s="124"/>
      <c r="E127" s="125"/>
      <c r="F127" s="115"/>
      <c r="G127" s="124"/>
      <c r="H127" s="187"/>
      <c r="I127" s="338"/>
      <c r="J127" s="124"/>
    </row>
    <row r="128" spans="1:10" x14ac:dyDescent="0.2">
      <c r="A128" s="124"/>
      <c r="B128" s="124"/>
      <c r="C128" s="124"/>
      <c r="D128" s="124"/>
      <c r="E128" s="125"/>
      <c r="F128" s="115"/>
      <c r="G128" s="124"/>
      <c r="H128" s="187"/>
      <c r="I128" s="338"/>
      <c r="J128" s="124"/>
    </row>
    <row r="129" spans="1:10" x14ac:dyDescent="0.2">
      <c r="A129" s="124"/>
      <c r="B129" s="124"/>
      <c r="C129" s="124"/>
      <c r="D129" s="124"/>
      <c r="E129" s="125"/>
      <c r="F129" s="115"/>
      <c r="G129" s="124"/>
      <c r="H129" s="187"/>
      <c r="I129" s="338"/>
      <c r="J129" s="124"/>
    </row>
    <row r="130" spans="1:10" x14ac:dyDescent="0.2">
      <c r="A130" s="124"/>
      <c r="B130" s="124"/>
      <c r="C130" s="124"/>
      <c r="D130" s="124"/>
      <c r="E130" s="125"/>
      <c r="F130" s="115"/>
      <c r="G130" s="124"/>
      <c r="H130" s="187"/>
      <c r="I130" s="338"/>
      <c r="J130" s="124"/>
    </row>
    <row r="131" spans="1:10" x14ac:dyDescent="0.2">
      <c r="A131" s="124"/>
      <c r="B131" s="124"/>
      <c r="C131" s="124"/>
      <c r="D131" s="124"/>
      <c r="E131" s="125"/>
      <c r="F131" s="115"/>
      <c r="G131" s="124"/>
      <c r="H131" s="187"/>
      <c r="I131" s="338"/>
      <c r="J131" s="124"/>
    </row>
    <row r="132" spans="1:10" x14ac:dyDescent="0.2">
      <c r="A132" s="124"/>
      <c r="B132" s="124"/>
      <c r="C132" s="124"/>
      <c r="D132" s="124"/>
      <c r="E132" s="125"/>
      <c r="F132" s="115"/>
      <c r="G132" s="124"/>
      <c r="H132" s="187"/>
      <c r="I132" s="338"/>
      <c r="J132" s="124"/>
    </row>
    <row r="133" spans="1:10" x14ac:dyDescent="0.2">
      <c r="A133" s="124"/>
      <c r="B133" s="124"/>
      <c r="C133" s="124"/>
      <c r="D133" s="124"/>
      <c r="E133" s="125"/>
      <c r="F133" s="115"/>
      <c r="G133" s="124"/>
      <c r="H133" s="187"/>
      <c r="I133" s="338"/>
      <c r="J133" s="124"/>
    </row>
    <row r="134" spans="1:10" x14ac:dyDescent="0.2">
      <c r="A134" s="124"/>
      <c r="B134" s="124"/>
      <c r="C134" s="124"/>
      <c r="D134" s="124"/>
      <c r="E134" s="125"/>
      <c r="F134" s="115"/>
      <c r="G134" s="124"/>
      <c r="H134" s="187"/>
      <c r="I134" s="338"/>
      <c r="J134" s="124"/>
    </row>
    <row r="135" spans="1:10" x14ac:dyDescent="0.2">
      <c r="A135" s="124"/>
      <c r="B135" s="124"/>
      <c r="C135" s="124"/>
      <c r="D135" s="124"/>
      <c r="E135" s="125"/>
      <c r="F135" s="115"/>
      <c r="G135" s="124"/>
      <c r="H135" s="187"/>
      <c r="I135" s="338"/>
      <c r="J135" s="124"/>
    </row>
    <row r="136" spans="1:10" x14ac:dyDescent="0.2">
      <c r="A136" s="124"/>
      <c r="B136" s="124"/>
      <c r="C136" s="124"/>
      <c r="D136" s="124"/>
      <c r="E136" s="125"/>
      <c r="F136" s="115"/>
      <c r="G136" s="124"/>
      <c r="H136" s="187"/>
      <c r="I136" s="338"/>
      <c r="J136" s="124"/>
    </row>
    <row r="137" spans="1:10" x14ac:dyDescent="0.2">
      <c r="A137" s="124"/>
      <c r="B137" s="124"/>
      <c r="C137" s="124"/>
      <c r="D137" s="124"/>
      <c r="E137" s="125"/>
      <c r="F137" s="115"/>
      <c r="G137" s="124"/>
      <c r="H137" s="187"/>
      <c r="I137" s="338"/>
      <c r="J137" s="124"/>
    </row>
    <row r="138" spans="1:10" x14ac:dyDescent="0.2">
      <c r="A138" s="124"/>
      <c r="B138" s="124"/>
      <c r="C138" s="124"/>
      <c r="D138" s="124"/>
      <c r="E138" s="125"/>
      <c r="F138" s="115"/>
      <c r="G138" s="124"/>
      <c r="H138" s="187"/>
      <c r="I138" s="338"/>
      <c r="J138" s="124"/>
    </row>
    <row r="139" spans="1:10" x14ac:dyDescent="0.2">
      <c r="A139" s="124"/>
      <c r="B139" s="124"/>
      <c r="C139" s="124"/>
      <c r="D139" s="124"/>
      <c r="E139" s="125"/>
      <c r="F139" s="115"/>
      <c r="G139" s="124"/>
      <c r="H139" s="187"/>
      <c r="I139" s="338"/>
      <c r="J139" s="124"/>
    </row>
    <row r="140" spans="1:10" x14ac:dyDescent="0.2">
      <c r="A140" s="124"/>
      <c r="B140" s="124"/>
      <c r="C140" s="124"/>
      <c r="D140" s="124"/>
      <c r="E140" s="125"/>
      <c r="F140" s="115"/>
      <c r="G140" s="124"/>
      <c r="H140" s="187"/>
      <c r="I140" s="338"/>
      <c r="J140" s="124"/>
    </row>
    <row r="141" spans="1:10" x14ac:dyDescent="0.2">
      <c r="A141" s="124"/>
      <c r="B141" s="124"/>
      <c r="C141" s="124"/>
      <c r="D141" s="124"/>
      <c r="E141" s="125"/>
      <c r="F141" s="115"/>
      <c r="G141" s="124"/>
      <c r="H141" s="187"/>
      <c r="I141" s="338"/>
      <c r="J141" s="124"/>
    </row>
    <row r="142" spans="1:10" x14ac:dyDescent="0.2">
      <c r="A142" s="124"/>
      <c r="B142" s="124"/>
      <c r="C142" s="124"/>
      <c r="D142" s="124"/>
      <c r="E142" s="125"/>
      <c r="F142" s="115"/>
      <c r="G142" s="124"/>
      <c r="H142" s="187"/>
      <c r="I142" s="338"/>
      <c r="J142" s="124"/>
    </row>
    <row r="143" spans="1:10" x14ac:dyDescent="0.2">
      <c r="A143" s="124"/>
      <c r="B143" s="124"/>
      <c r="C143" s="124"/>
      <c r="D143" s="124"/>
      <c r="E143" s="125"/>
      <c r="F143" s="115"/>
      <c r="G143" s="124"/>
      <c r="H143" s="187"/>
      <c r="I143" s="338"/>
      <c r="J143" s="124"/>
    </row>
    <row r="144" spans="1:10" x14ac:dyDescent="0.2">
      <c r="A144" s="124"/>
      <c r="B144" s="124"/>
      <c r="C144" s="124"/>
      <c r="D144" s="124"/>
      <c r="E144" s="125"/>
      <c r="F144" s="115"/>
      <c r="G144" s="124"/>
      <c r="H144" s="187"/>
      <c r="I144" s="338"/>
      <c r="J144" s="124"/>
    </row>
    <row r="145" spans="1:10" x14ac:dyDescent="0.2">
      <c r="A145" s="124"/>
      <c r="B145" s="124"/>
      <c r="C145" s="124"/>
      <c r="D145" s="124"/>
      <c r="E145" s="125"/>
      <c r="F145" s="115"/>
      <c r="G145" s="124"/>
      <c r="H145" s="187"/>
      <c r="I145" s="338"/>
      <c r="J145" s="124"/>
    </row>
    <row r="146" spans="1:10" x14ac:dyDescent="0.2">
      <c r="A146" s="124"/>
      <c r="B146" s="124"/>
      <c r="C146" s="124"/>
      <c r="D146" s="124"/>
      <c r="E146" s="125"/>
      <c r="F146" s="115"/>
      <c r="G146" s="124"/>
      <c r="H146" s="187"/>
      <c r="I146" s="338"/>
      <c r="J146" s="124"/>
    </row>
    <row r="147" spans="1:10" x14ac:dyDescent="0.2">
      <c r="A147" s="124"/>
      <c r="B147" s="124"/>
      <c r="C147" s="124"/>
      <c r="D147" s="124"/>
      <c r="E147" s="125"/>
      <c r="F147" s="115"/>
      <c r="G147" s="124"/>
      <c r="H147" s="187"/>
      <c r="I147" s="338"/>
      <c r="J147" s="124"/>
    </row>
    <row r="148" spans="1:10" x14ac:dyDescent="0.2">
      <c r="A148" s="124"/>
      <c r="B148" s="124"/>
      <c r="C148" s="124"/>
      <c r="D148" s="124"/>
      <c r="E148" s="125"/>
      <c r="F148" s="115"/>
      <c r="G148" s="124"/>
      <c r="H148" s="187"/>
      <c r="I148" s="338"/>
      <c r="J148" s="124"/>
    </row>
    <row r="149" spans="1:10" x14ac:dyDescent="0.2">
      <c r="A149" s="124"/>
      <c r="B149" s="124"/>
      <c r="C149" s="124"/>
      <c r="D149" s="124"/>
      <c r="E149" s="125"/>
      <c r="F149" s="115"/>
      <c r="G149" s="124"/>
      <c r="H149" s="187"/>
      <c r="I149" s="338"/>
      <c r="J149" s="124"/>
    </row>
    <row r="150" spans="1:10" x14ac:dyDescent="0.2">
      <c r="A150" s="124"/>
      <c r="B150" s="124"/>
      <c r="C150" s="124"/>
      <c r="D150" s="124"/>
      <c r="E150" s="125"/>
      <c r="F150" s="115"/>
      <c r="G150" s="124"/>
      <c r="H150" s="187"/>
      <c r="I150" s="338"/>
      <c r="J150" s="124"/>
    </row>
    <row r="151" spans="1:10" x14ac:dyDescent="0.2">
      <c r="A151" s="124"/>
      <c r="B151" s="124"/>
      <c r="C151" s="124"/>
      <c r="D151" s="124"/>
      <c r="E151" s="125"/>
      <c r="F151" s="115"/>
      <c r="G151" s="124"/>
      <c r="H151" s="187"/>
      <c r="I151" s="338"/>
      <c r="J151" s="124"/>
    </row>
    <row r="152" spans="1:10" x14ac:dyDescent="0.2">
      <c r="A152" s="124"/>
      <c r="B152" s="124"/>
      <c r="C152" s="124"/>
      <c r="D152" s="124"/>
      <c r="E152" s="125"/>
      <c r="F152" s="115"/>
      <c r="G152" s="124"/>
      <c r="H152" s="187"/>
      <c r="I152" s="338"/>
      <c r="J152" s="124"/>
    </row>
    <row r="153" spans="1:10" x14ac:dyDescent="0.2">
      <c r="A153" s="124"/>
      <c r="B153" s="124"/>
      <c r="C153" s="124"/>
      <c r="D153" s="124"/>
      <c r="E153" s="125"/>
      <c r="F153" s="115"/>
      <c r="G153" s="124"/>
      <c r="H153" s="187"/>
      <c r="I153" s="338"/>
      <c r="J153" s="124"/>
    </row>
    <row r="154" spans="1:10" x14ac:dyDescent="0.2">
      <c r="A154" s="124"/>
      <c r="B154" s="124"/>
      <c r="C154" s="124"/>
      <c r="D154" s="124"/>
      <c r="E154" s="125"/>
      <c r="F154" s="115"/>
      <c r="G154" s="124"/>
      <c r="H154" s="187"/>
      <c r="I154" s="338"/>
      <c r="J154" s="124"/>
    </row>
    <row r="155" spans="1:10" x14ac:dyDescent="0.2">
      <c r="A155" s="124"/>
      <c r="B155" s="124"/>
      <c r="C155" s="124"/>
      <c r="D155" s="124"/>
      <c r="E155" s="125"/>
      <c r="F155" s="115"/>
      <c r="G155" s="124"/>
      <c r="H155" s="187"/>
      <c r="I155" s="338"/>
      <c r="J155" s="124"/>
    </row>
    <row r="156" spans="1:10" x14ac:dyDescent="0.2">
      <c r="A156" s="124"/>
      <c r="B156" s="124"/>
      <c r="C156" s="124"/>
      <c r="D156" s="124"/>
      <c r="E156" s="125"/>
      <c r="F156" s="115"/>
      <c r="G156" s="124"/>
      <c r="H156" s="187"/>
      <c r="I156" s="338"/>
      <c r="J156" s="124"/>
    </row>
    <row r="157" spans="1:10" x14ac:dyDescent="0.2">
      <c r="A157" s="124"/>
      <c r="B157" s="124"/>
      <c r="C157" s="124"/>
      <c r="D157" s="124"/>
      <c r="E157" s="125"/>
      <c r="F157" s="115"/>
      <c r="G157" s="124"/>
      <c r="H157" s="187"/>
      <c r="I157" s="338"/>
      <c r="J157" s="124"/>
    </row>
    <row r="158" spans="1:10" x14ac:dyDescent="0.2">
      <c r="A158" s="124"/>
      <c r="B158" s="124"/>
      <c r="C158" s="124"/>
      <c r="D158" s="124"/>
      <c r="E158" s="125"/>
      <c r="F158" s="115"/>
      <c r="G158" s="124"/>
      <c r="H158" s="187"/>
      <c r="I158" s="338"/>
      <c r="J158" s="124"/>
    </row>
    <row r="159" spans="1:10" x14ac:dyDescent="0.2">
      <c r="A159" s="124"/>
      <c r="B159" s="124"/>
      <c r="C159" s="124"/>
      <c r="D159" s="124"/>
      <c r="E159" s="125"/>
      <c r="F159" s="115"/>
      <c r="G159" s="124"/>
      <c r="H159" s="187"/>
      <c r="I159" s="338"/>
      <c r="J159" s="124"/>
    </row>
    <row r="160" spans="1:10" x14ac:dyDescent="0.2">
      <c r="A160" s="124"/>
      <c r="B160" s="124"/>
      <c r="C160" s="124"/>
      <c r="D160" s="124"/>
      <c r="E160" s="125"/>
      <c r="F160" s="115"/>
      <c r="G160" s="124"/>
      <c r="H160" s="187"/>
      <c r="I160" s="338"/>
      <c r="J160" s="124"/>
    </row>
    <row r="161" spans="1:10" x14ac:dyDescent="0.2">
      <c r="A161" s="124"/>
      <c r="B161" s="124"/>
      <c r="C161" s="124"/>
      <c r="D161" s="124"/>
      <c r="E161" s="125"/>
      <c r="F161" s="115"/>
      <c r="G161" s="124"/>
      <c r="H161" s="187"/>
      <c r="I161" s="338"/>
      <c r="J161" s="124"/>
    </row>
    <row r="162" spans="1:10" x14ac:dyDescent="0.2">
      <c r="A162" s="124"/>
      <c r="B162" s="124"/>
      <c r="C162" s="124"/>
      <c r="D162" s="124"/>
      <c r="E162" s="125"/>
      <c r="F162" s="115"/>
      <c r="G162" s="124"/>
      <c r="H162" s="187"/>
      <c r="I162" s="338"/>
      <c r="J162" s="124"/>
    </row>
    <row r="163" spans="1:10" x14ac:dyDescent="0.2">
      <c r="A163" s="124"/>
      <c r="B163" s="124"/>
      <c r="C163" s="124"/>
      <c r="D163" s="124"/>
      <c r="E163" s="125"/>
      <c r="F163" s="115"/>
      <c r="G163" s="124"/>
      <c r="H163" s="187"/>
      <c r="I163" s="338"/>
      <c r="J163" s="124"/>
    </row>
    <row r="164" spans="1:10" x14ac:dyDescent="0.2">
      <c r="A164" s="124"/>
      <c r="B164" s="124"/>
      <c r="C164" s="124"/>
      <c r="D164" s="124"/>
      <c r="E164" s="125"/>
      <c r="F164" s="115"/>
      <c r="G164" s="124"/>
      <c r="H164" s="187"/>
      <c r="I164" s="338"/>
      <c r="J164" s="124"/>
    </row>
    <row r="165" spans="1:10" x14ac:dyDescent="0.2">
      <c r="A165" s="124"/>
      <c r="B165" s="124"/>
      <c r="C165" s="124"/>
      <c r="D165" s="124"/>
      <c r="E165" s="125"/>
      <c r="F165" s="115"/>
      <c r="G165" s="124"/>
      <c r="H165" s="187"/>
      <c r="I165" s="338"/>
      <c r="J165" s="124"/>
    </row>
    <row r="166" spans="1:10" x14ac:dyDescent="0.2">
      <c r="A166" s="124"/>
      <c r="B166" s="124"/>
      <c r="C166" s="124"/>
      <c r="D166" s="124"/>
      <c r="E166" s="125"/>
      <c r="F166" s="115"/>
      <c r="G166" s="124"/>
      <c r="H166" s="187"/>
      <c r="I166" s="338"/>
      <c r="J166" s="124"/>
    </row>
    <row r="167" spans="1:10" x14ac:dyDescent="0.2">
      <c r="A167" s="124"/>
      <c r="B167" s="124"/>
      <c r="C167" s="124"/>
      <c r="D167" s="124"/>
      <c r="E167" s="125"/>
      <c r="F167" s="115"/>
      <c r="G167" s="124"/>
      <c r="H167" s="187"/>
      <c r="I167" s="338"/>
      <c r="J167" s="124"/>
    </row>
    <row r="168" spans="1:10" x14ac:dyDescent="0.2">
      <c r="A168" s="124"/>
      <c r="B168" s="124"/>
      <c r="C168" s="124"/>
      <c r="D168" s="124"/>
      <c r="E168" s="125"/>
      <c r="F168" s="115"/>
      <c r="G168" s="124"/>
      <c r="H168" s="187"/>
      <c r="I168" s="338"/>
      <c r="J168" s="124"/>
    </row>
    <row r="169" spans="1:10" x14ac:dyDescent="0.2">
      <c r="A169" s="124"/>
      <c r="B169" s="124"/>
      <c r="C169" s="124"/>
      <c r="D169" s="124"/>
      <c r="E169" s="125"/>
      <c r="F169" s="115"/>
      <c r="G169" s="124"/>
      <c r="H169" s="187"/>
      <c r="I169" s="338"/>
      <c r="J169" s="124"/>
    </row>
    <row r="170" spans="1:10" x14ac:dyDescent="0.2">
      <c r="A170" s="124"/>
      <c r="B170" s="124"/>
      <c r="C170" s="124"/>
      <c r="D170" s="124"/>
      <c r="E170" s="125"/>
      <c r="F170" s="115"/>
      <c r="G170" s="124"/>
      <c r="H170" s="187"/>
      <c r="I170" s="338"/>
      <c r="J170" s="124"/>
    </row>
    <row r="171" spans="1:10" x14ac:dyDescent="0.2">
      <c r="A171" s="124"/>
      <c r="B171" s="124"/>
      <c r="C171" s="124"/>
      <c r="D171" s="124"/>
      <c r="E171" s="125"/>
      <c r="F171" s="115"/>
      <c r="G171" s="124"/>
      <c r="H171" s="187"/>
      <c r="I171" s="338"/>
      <c r="J171" s="124"/>
    </row>
    <row r="172" spans="1:10" x14ac:dyDescent="0.2">
      <c r="A172" s="124"/>
      <c r="B172" s="124"/>
      <c r="C172" s="124"/>
      <c r="D172" s="124"/>
      <c r="E172" s="125"/>
      <c r="F172" s="115"/>
      <c r="G172" s="124"/>
      <c r="H172" s="187"/>
      <c r="I172" s="338"/>
      <c r="J172" s="124"/>
    </row>
    <row r="173" spans="1:10" x14ac:dyDescent="0.2">
      <c r="A173" s="124"/>
      <c r="B173" s="124"/>
      <c r="C173" s="124"/>
      <c r="D173" s="124"/>
      <c r="E173" s="125"/>
      <c r="F173" s="115"/>
      <c r="G173" s="124"/>
      <c r="H173" s="187"/>
      <c r="I173" s="338"/>
      <c r="J173" s="124"/>
    </row>
    <row r="174" spans="1:10" x14ac:dyDescent="0.2">
      <c r="A174" s="124"/>
      <c r="B174" s="124"/>
      <c r="C174" s="124"/>
      <c r="D174" s="124"/>
      <c r="E174" s="125"/>
      <c r="F174" s="115"/>
      <c r="G174" s="124"/>
      <c r="H174" s="187"/>
      <c r="I174" s="338"/>
      <c r="J174" s="124"/>
    </row>
    <row r="175" spans="1:10" x14ac:dyDescent="0.2">
      <c r="A175" s="124"/>
      <c r="B175" s="124"/>
      <c r="C175" s="124"/>
      <c r="D175" s="124"/>
      <c r="E175" s="125"/>
      <c r="F175" s="115"/>
      <c r="G175" s="124"/>
      <c r="H175" s="187"/>
      <c r="I175" s="338"/>
      <c r="J175" s="124"/>
    </row>
    <row r="176" spans="1:10" x14ac:dyDescent="0.2">
      <c r="A176" s="124"/>
      <c r="B176" s="124"/>
      <c r="C176" s="124"/>
      <c r="D176" s="124"/>
      <c r="E176" s="125"/>
      <c r="F176" s="115"/>
      <c r="G176" s="124"/>
      <c r="H176" s="187"/>
      <c r="I176" s="338"/>
      <c r="J176" s="124"/>
    </row>
    <row r="177" spans="1:10" x14ac:dyDescent="0.2">
      <c r="A177" s="124"/>
      <c r="B177" s="124"/>
      <c r="C177" s="124"/>
      <c r="D177" s="124"/>
      <c r="E177" s="125"/>
      <c r="F177" s="115"/>
      <c r="G177" s="124"/>
      <c r="H177" s="187"/>
      <c r="I177" s="338"/>
      <c r="J177" s="124"/>
    </row>
    <row r="178" spans="1:10" x14ac:dyDescent="0.2">
      <c r="A178" s="124"/>
      <c r="B178" s="124"/>
      <c r="C178" s="124"/>
      <c r="D178" s="124"/>
      <c r="E178" s="125"/>
      <c r="F178" s="115"/>
      <c r="G178" s="124"/>
      <c r="H178" s="187"/>
      <c r="I178" s="338"/>
      <c r="J178" s="124"/>
    </row>
    <row r="179" spans="1:10" x14ac:dyDescent="0.2">
      <c r="A179" s="124"/>
      <c r="B179" s="124"/>
      <c r="C179" s="124"/>
      <c r="D179" s="124"/>
      <c r="E179" s="125"/>
      <c r="F179" s="115"/>
      <c r="G179" s="124"/>
      <c r="H179" s="187"/>
      <c r="I179" s="338"/>
      <c r="J179" s="124"/>
    </row>
    <row r="180" spans="1:10" x14ac:dyDescent="0.2">
      <c r="A180" s="124"/>
      <c r="B180" s="124"/>
      <c r="C180" s="124"/>
      <c r="D180" s="124"/>
      <c r="E180" s="125"/>
      <c r="F180" s="115"/>
      <c r="G180" s="124"/>
      <c r="H180" s="187"/>
      <c r="I180" s="338"/>
      <c r="J180" s="124"/>
    </row>
    <row r="181" spans="1:10" x14ac:dyDescent="0.2">
      <c r="A181" s="124"/>
      <c r="B181" s="124"/>
      <c r="C181" s="124"/>
      <c r="D181" s="124"/>
      <c r="E181" s="125"/>
      <c r="F181" s="115"/>
      <c r="G181" s="124"/>
      <c r="H181" s="187"/>
      <c r="I181" s="338"/>
      <c r="J181" s="124"/>
    </row>
    <row r="182" spans="1:10" x14ac:dyDescent="0.2">
      <c r="A182" s="124"/>
      <c r="B182" s="124"/>
      <c r="C182" s="124"/>
      <c r="D182" s="124"/>
      <c r="E182" s="125"/>
      <c r="F182" s="115"/>
      <c r="G182" s="124"/>
      <c r="H182" s="187"/>
      <c r="I182" s="338"/>
      <c r="J182" s="124"/>
    </row>
    <row r="183" spans="1:10" x14ac:dyDescent="0.2">
      <c r="A183" s="124"/>
      <c r="B183" s="124"/>
      <c r="C183" s="124"/>
      <c r="D183" s="124"/>
      <c r="E183" s="125"/>
      <c r="F183" s="115"/>
      <c r="G183" s="124"/>
      <c r="H183" s="187"/>
      <c r="I183" s="338"/>
      <c r="J183" s="124"/>
    </row>
    <row r="184" spans="1:10" x14ac:dyDescent="0.2">
      <c r="A184" s="124"/>
      <c r="B184" s="124"/>
      <c r="C184" s="124"/>
      <c r="D184" s="124"/>
      <c r="E184" s="125"/>
      <c r="F184" s="115"/>
      <c r="G184" s="124"/>
      <c r="H184" s="187"/>
      <c r="I184" s="338"/>
      <c r="J184" s="124"/>
    </row>
    <row r="185" spans="1:10" x14ac:dyDescent="0.2">
      <c r="A185" s="124"/>
      <c r="B185" s="124"/>
      <c r="C185" s="124"/>
      <c r="D185" s="124"/>
      <c r="E185" s="125"/>
      <c r="F185" s="115"/>
      <c r="G185" s="124"/>
      <c r="H185" s="187"/>
      <c r="I185" s="338"/>
      <c r="J185" s="124"/>
    </row>
    <row r="186" spans="1:10" x14ac:dyDescent="0.2">
      <c r="A186" s="124"/>
      <c r="B186" s="124"/>
      <c r="C186" s="124"/>
      <c r="D186" s="124"/>
      <c r="E186" s="125"/>
      <c r="F186" s="115"/>
      <c r="G186" s="124"/>
      <c r="H186" s="187"/>
      <c r="I186" s="338"/>
      <c r="J186" s="124"/>
    </row>
    <row r="187" spans="1:10" x14ac:dyDescent="0.2">
      <c r="A187" s="124"/>
      <c r="B187" s="124"/>
      <c r="C187" s="124"/>
      <c r="D187" s="124"/>
      <c r="E187" s="125"/>
      <c r="F187" s="115"/>
      <c r="G187" s="124"/>
      <c r="H187" s="187"/>
      <c r="I187" s="338"/>
      <c r="J187" s="124"/>
    </row>
    <row r="188" spans="1:10" x14ac:dyDescent="0.2">
      <c r="A188" s="124"/>
      <c r="B188" s="124"/>
      <c r="C188" s="124"/>
      <c r="D188" s="124"/>
      <c r="E188" s="125"/>
      <c r="F188" s="115"/>
      <c r="G188" s="124"/>
      <c r="H188" s="187"/>
      <c r="I188" s="338"/>
      <c r="J188" s="124"/>
    </row>
    <row r="189" spans="1:10" x14ac:dyDescent="0.2">
      <c r="A189" s="124"/>
      <c r="B189" s="124"/>
      <c r="C189" s="124"/>
      <c r="D189" s="124"/>
      <c r="E189" s="125"/>
      <c r="F189" s="115"/>
      <c r="G189" s="124"/>
      <c r="H189" s="187"/>
      <c r="I189" s="338"/>
      <c r="J189" s="124"/>
    </row>
    <row r="190" spans="1:10" x14ac:dyDescent="0.2">
      <c r="A190" s="124"/>
      <c r="B190" s="124"/>
      <c r="C190" s="124"/>
      <c r="D190" s="124"/>
      <c r="E190" s="125"/>
      <c r="F190" s="115"/>
      <c r="G190" s="124"/>
      <c r="H190" s="187"/>
      <c r="I190" s="338"/>
      <c r="J190" s="124"/>
    </row>
    <row r="191" spans="1:10" x14ac:dyDescent="0.2">
      <c r="A191" s="124"/>
      <c r="B191" s="124"/>
      <c r="C191" s="124"/>
      <c r="D191" s="124"/>
      <c r="E191" s="125"/>
      <c r="F191" s="115"/>
      <c r="G191" s="124"/>
      <c r="H191" s="187"/>
      <c r="I191" s="338"/>
      <c r="J191" s="124"/>
    </row>
    <row r="192" spans="1:10" x14ac:dyDescent="0.2">
      <c r="A192" s="124"/>
      <c r="B192" s="124"/>
      <c r="C192" s="124"/>
      <c r="D192" s="124"/>
      <c r="E192" s="125"/>
      <c r="F192" s="115"/>
      <c r="G192" s="124"/>
      <c r="H192" s="187"/>
      <c r="I192" s="338"/>
      <c r="J192" s="124"/>
    </row>
    <row r="193" spans="1:10" x14ac:dyDescent="0.2">
      <c r="A193" s="124"/>
      <c r="B193" s="124"/>
      <c r="C193" s="124"/>
      <c r="D193" s="124"/>
      <c r="E193" s="125"/>
      <c r="F193" s="115"/>
      <c r="G193" s="124"/>
      <c r="H193" s="187"/>
      <c r="I193" s="338"/>
      <c r="J193" s="124"/>
    </row>
    <row r="194" spans="1:10" x14ac:dyDescent="0.2">
      <c r="A194" s="124"/>
      <c r="B194" s="124"/>
      <c r="C194" s="124"/>
      <c r="D194" s="124"/>
      <c r="E194" s="125"/>
      <c r="F194" s="115"/>
      <c r="G194" s="124"/>
      <c r="H194" s="187"/>
      <c r="I194" s="338"/>
      <c r="J194" s="124"/>
    </row>
    <row r="195" spans="1:10" x14ac:dyDescent="0.2">
      <c r="A195" s="124"/>
      <c r="B195" s="124"/>
      <c r="C195" s="124"/>
      <c r="D195" s="124"/>
      <c r="E195" s="125"/>
      <c r="F195" s="115"/>
      <c r="G195" s="124"/>
      <c r="H195" s="187"/>
      <c r="I195" s="338"/>
      <c r="J195" s="124"/>
    </row>
    <row r="196" spans="1:10" x14ac:dyDescent="0.2">
      <c r="A196" s="124"/>
      <c r="B196" s="124"/>
      <c r="C196" s="124"/>
      <c r="D196" s="124"/>
      <c r="E196" s="125"/>
      <c r="F196" s="115"/>
      <c r="G196" s="124"/>
      <c r="H196" s="187"/>
      <c r="I196" s="338"/>
      <c r="J196" s="124"/>
    </row>
    <row r="197" spans="1:10" x14ac:dyDescent="0.2">
      <c r="A197" s="124"/>
      <c r="B197" s="124"/>
      <c r="C197" s="124"/>
      <c r="D197" s="124"/>
      <c r="E197" s="125"/>
      <c r="F197" s="115"/>
      <c r="G197" s="124"/>
      <c r="H197" s="187"/>
      <c r="I197" s="338"/>
      <c r="J197" s="124"/>
    </row>
    <row r="198" spans="1:10" x14ac:dyDescent="0.2">
      <c r="A198" s="124"/>
      <c r="B198" s="124"/>
      <c r="C198" s="124"/>
      <c r="D198" s="124"/>
      <c r="E198" s="125"/>
      <c r="F198" s="115"/>
      <c r="G198" s="124"/>
      <c r="H198" s="187"/>
      <c r="I198" s="338"/>
      <c r="J198" s="124"/>
    </row>
    <row r="199" spans="1:10" x14ac:dyDescent="0.2">
      <c r="A199" s="124"/>
      <c r="B199" s="124"/>
      <c r="C199" s="124"/>
      <c r="D199" s="124"/>
      <c r="E199" s="125"/>
      <c r="F199" s="115"/>
      <c r="G199" s="124"/>
      <c r="H199" s="187"/>
      <c r="I199" s="338"/>
      <c r="J199" s="124"/>
    </row>
    <row r="200" spans="1:10" x14ac:dyDescent="0.2">
      <c r="A200" s="124"/>
      <c r="B200" s="124"/>
      <c r="C200" s="124"/>
      <c r="D200" s="124"/>
      <c r="E200" s="125"/>
      <c r="F200" s="115"/>
      <c r="G200" s="124"/>
      <c r="H200" s="187"/>
      <c r="I200" s="338"/>
      <c r="J200" s="124"/>
    </row>
    <row r="201" spans="1:10" x14ac:dyDescent="0.2">
      <c r="A201" s="124"/>
      <c r="B201" s="124"/>
      <c r="C201" s="124"/>
      <c r="D201" s="124"/>
      <c r="E201" s="125"/>
      <c r="F201" s="115"/>
      <c r="G201" s="124"/>
      <c r="H201" s="187"/>
      <c r="I201" s="338"/>
      <c r="J201" s="124"/>
    </row>
    <row r="202" spans="1:10" x14ac:dyDescent="0.2">
      <c r="A202" s="124"/>
      <c r="B202" s="124"/>
      <c r="C202" s="124"/>
      <c r="D202" s="124"/>
      <c r="E202" s="125"/>
      <c r="F202" s="115"/>
      <c r="G202" s="124"/>
      <c r="H202" s="187"/>
      <c r="I202" s="338"/>
      <c r="J202" s="124"/>
    </row>
    <row r="203" spans="1:10" x14ac:dyDescent="0.2">
      <c r="A203" s="124"/>
      <c r="B203" s="124"/>
      <c r="C203" s="124"/>
      <c r="D203" s="124"/>
      <c r="E203" s="125"/>
      <c r="F203" s="115"/>
      <c r="G203" s="124"/>
      <c r="H203" s="187"/>
      <c r="I203" s="338"/>
      <c r="J203" s="124"/>
    </row>
    <row r="204" spans="1:10" x14ac:dyDescent="0.2">
      <c r="A204" s="124"/>
      <c r="B204" s="124"/>
      <c r="C204" s="124"/>
      <c r="D204" s="124"/>
      <c r="E204" s="125"/>
      <c r="F204" s="115"/>
      <c r="G204" s="124"/>
      <c r="H204" s="187"/>
      <c r="I204" s="338"/>
      <c r="J204" s="124"/>
    </row>
    <row r="205" spans="1:10" x14ac:dyDescent="0.2">
      <c r="A205" s="124"/>
      <c r="B205" s="124"/>
      <c r="C205" s="124"/>
      <c r="D205" s="124"/>
      <c r="E205" s="125"/>
      <c r="F205" s="115"/>
      <c r="G205" s="124"/>
      <c r="H205" s="187"/>
      <c r="I205" s="338"/>
      <c r="J205" s="124"/>
    </row>
    <row r="206" spans="1:10" x14ac:dyDescent="0.2">
      <c r="A206" s="124"/>
      <c r="B206" s="124"/>
      <c r="C206" s="124"/>
      <c r="D206" s="124"/>
      <c r="E206" s="125"/>
      <c r="F206" s="115"/>
      <c r="G206" s="124"/>
      <c r="H206" s="187"/>
      <c r="I206" s="338"/>
      <c r="J206" s="124"/>
    </row>
    <row r="207" spans="1:10" x14ac:dyDescent="0.2">
      <c r="A207" s="124"/>
      <c r="B207" s="124"/>
      <c r="C207" s="124"/>
      <c r="D207" s="124"/>
      <c r="E207" s="125"/>
      <c r="F207" s="115"/>
      <c r="G207" s="124"/>
      <c r="H207" s="187"/>
      <c r="I207" s="338"/>
      <c r="J207" s="124"/>
    </row>
    <row r="208" spans="1:10" x14ac:dyDescent="0.2">
      <c r="A208" s="124"/>
      <c r="B208" s="124"/>
      <c r="C208" s="124"/>
      <c r="D208" s="124"/>
      <c r="E208" s="125"/>
      <c r="F208" s="115"/>
      <c r="G208" s="124"/>
      <c r="H208" s="187"/>
      <c r="I208" s="338"/>
      <c r="J208" s="124"/>
    </row>
    <row r="209" spans="1:10" x14ac:dyDescent="0.2">
      <c r="A209" s="124"/>
      <c r="B209" s="124"/>
      <c r="C209" s="124"/>
      <c r="D209" s="124"/>
      <c r="E209" s="125"/>
      <c r="F209" s="115"/>
      <c r="G209" s="124"/>
      <c r="H209" s="187"/>
      <c r="I209" s="338"/>
      <c r="J209" s="124"/>
    </row>
    <row r="210" spans="1:10" x14ac:dyDescent="0.2">
      <c r="A210" s="124"/>
      <c r="B210" s="124"/>
      <c r="C210" s="124"/>
      <c r="D210" s="124"/>
      <c r="E210" s="125"/>
      <c r="F210" s="115"/>
      <c r="G210" s="124"/>
      <c r="H210" s="187"/>
      <c r="I210" s="338"/>
      <c r="J210" s="124"/>
    </row>
    <row r="211" spans="1:10" x14ac:dyDescent="0.2">
      <c r="A211" s="124"/>
      <c r="B211" s="124"/>
      <c r="C211" s="124"/>
      <c r="D211" s="124"/>
      <c r="E211" s="125"/>
      <c r="F211" s="115"/>
      <c r="G211" s="124"/>
      <c r="H211" s="187"/>
      <c r="I211" s="338"/>
      <c r="J211" s="124"/>
    </row>
    <row r="212" spans="1:10" x14ac:dyDescent="0.2">
      <c r="A212" s="124"/>
      <c r="B212" s="124"/>
      <c r="C212" s="124"/>
      <c r="D212" s="124"/>
      <c r="E212" s="125"/>
      <c r="F212" s="115"/>
      <c r="G212" s="124"/>
      <c r="H212" s="187"/>
      <c r="I212" s="338"/>
      <c r="J212" s="124"/>
    </row>
    <row r="213" spans="1:10" x14ac:dyDescent="0.2">
      <c r="A213" s="124"/>
      <c r="B213" s="124"/>
      <c r="C213" s="124"/>
      <c r="D213" s="124"/>
      <c r="E213" s="125"/>
      <c r="F213" s="115"/>
      <c r="G213" s="124"/>
      <c r="H213" s="187"/>
      <c r="I213" s="338"/>
      <c r="J213" s="124"/>
    </row>
    <row r="214" spans="1:10" x14ac:dyDescent="0.2">
      <c r="A214" s="124"/>
      <c r="B214" s="124"/>
      <c r="C214" s="124"/>
      <c r="D214" s="124"/>
      <c r="E214" s="125"/>
      <c r="F214" s="115"/>
      <c r="G214" s="124"/>
      <c r="H214" s="187"/>
      <c r="I214" s="338"/>
      <c r="J214" s="124"/>
    </row>
    <row r="215" spans="1:10" x14ac:dyDescent="0.2">
      <c r="A215" s="124"/>
      <c r="B215" s="124"/>
      <c r="C215" s="124"/>
      <c r="D215" s="124"/>
      <c r="E215" s="125"/>
      <c r="F215" s="115"/>
      <c r="G215" s="124"/>
      <c r="H215" s="187"/>
      <c r="I215" s="338"/>
      <c r="J215" s="124"/>
    </row>
    <row r="216" spans="1:10" x14ac:dyDescent="0.2">
      <c r="A216" s="124"/>
      <c r="B216" s="124"/>
      <c r="C216" s="124"/>
      <c r="D216" s="124"/>
      <c r="E216" s="125"/>
      <c r="F216" s="115"/>
      <c r="G216" s="124"/>
      <c r="H216" s="187"/>
      <c r="I216" s="338"/>
      <c r="J216" s="124"/>
    </row>
    <row r="217" spans="1:10" x14ac:dyDescent="0.2">
      <c r="A217" s="124"/>
      <c r="B217" s="124"/>
      <c r="C217" s="124"/>
      <c r="D217" s="124"/>
      <c r="E217" s="125"/>
      <c r="F217" s="115"/>
      <c r="G217" s="124"/>
      <c r="H217" s="187"/>
      <c r="I217" s="338"/>
      <c r="J217" s="124"/>
    </row>
    <row r="218" spans="1:10" x14ac:dyDescent="0.2">
      <c r="A218" s="124"/>
      <c r="B218" s="124"/>
      <c r="C218" s="124"/>
      <c r="D218" s="124"/>
      <c r="E218" s="125"/>
      <c r="F218" s="115"/>
      <c r="G218" s="124"/>
      <c r="H218" s="187"/>
      <c r="I218" s="338"/>
      <c r="J218" s="124"/>
    </row>
    <row r="219" spans="1:10" x14ac:dyDescent="0.2">
      <c r="A219" s="124"/>
      <c r="B219" s="124"/>
      <c r="C219" s="124"/>
      <c r="D219" s="124"/>
      <c r="E219" s="125"/>
      <c r="F219" s="115"/>
      <c r="G219" s="124"/>
      <c r="H219" s="187"/>
      <c r="I219" s="338"/>
      <c r="J219" s="124"/>
    </row>
    <row r="220" spans="1:10" x14ac:dyDescent="0.2">
      <c r="A220" s="124"/>
      <c r="B220" s="124"/>
      <c r="C220" s="124"/>
      <c r="D220" s="124"/>
      <c r="E220" s="125"/>
      <c r="F220" s="115"/>
      <c r="G220" s="124"/>
      <c r="H220" s="187"/>
      <c r="I220" s="338"/>
      <c r="J220" s="124"/>
    </row>
    <row r="221" spans="1:10" x14ac:dyDescent="0.2">
      <c r="A221" s="124"/>
      <c r="B221" s="124"/>
      <c r="C221" s="124"/>
      <c r="D221" s="124"/>
      <c r="E221" s="125"/>
      <c r="F221" s="115"/>
      <c r="G221" s="124"/>
      <c r="H221" s="187"/>
      <c r="I221" s="338"/>
      <c r="J221" s="124"/>
    </row>
    <row r="222" spans="1:10" x14ac:dyDescent="0.2">
      <c r="A222" s="124"/>
      <c r="B222" s="124"/>
      <c r="C222" s="124"/>
      <c r="D222" s="124"/>
      <c r="E222" s="125"/>
      <c r="F222" s="115"/>
      <c r="G222" s="124"/>
      <c r="H222" s="187"/>
      <c r="I222" s="338"/>
      <c r="J222" s="124"/>
    </row>
    <row r="223" spans="1:10" x14ac:dyDescent="0.2">
      <c r="A223" s="124"/>
      <c r="B223" s="124"/>
      <c r="C223" s="124"/>
      <c r="D223" s="124"/>
      <c r="E223" s="125"/>
      <c r="F223" s="115"/>
      <c r="G223" s="124"/>
      <c r="H223" s="187"/>
      <c r="I223" s="338"/>
      <c r="J223" s="124"/>
    </row>
    <row r="224" spans="1:10" x14ac:dyDescent="0.2">
      <c r="A224" s="124"/>
      <c r="B224" s="124"/>
      <c r="C224" s="124"/>
      <c r="D224" s="124"/>
      <c r="E224" s="125"/>
      <c r="F224" s="115"/>
      <c r="G224" s="124"/>
      <c r="H224" s="187"/>
      <c r="I224" s="338"/>
      <c r="J224" s="124"/>
    </row>
    <row r="225" spans="1:10" x14ac:dyDescent="0.2">
      <c r="A225" s="124"/>
      <c r="B225" s="124"/>
      <c r="C225" s="124"/>
      <c r="D225" s="124"/>
      <c r="E225" s="125"/>
      <c r="F225" s="115"/>
      <c r="G225" s="124"/>
      <c r="H225" s="187"/>
      <c r="I225" s="338"/>
      <c r="J225" s="124"/>
    </row>
    <row r="226" spans="1:10" x14ac:dyDescent="0.2">
      <c r="A226" s="124"/>
      <c r="B226" s="124"/>
      <c r="C226" s="124"/>
      <c r="D226" s="124"/>
      <c r="E226" s="125"/>
      <c r="F226" s="115"/>
      <c r="G226" s="124"/>
      <c r="H226" s="187"/>
      <c r="I226" s="338"/>
      <c r="J226" s="124"/>
    </row>
    <row r="227" spans="1:10" x14ac:dyDescent="0.2">
      <c r="A227" s="124"/>
      <c r="B227" s="124"/>
      <c r="C227" s="124"/>
      <c r="D227" s="124"/>
      <c r="E227" s="125"/>
      <c r="F227" s="115"/>
      <c r="G227" s="124"/>
      <c r="H227" s="187"/>
      <c r="I227" s="338"/>
      <c r="J227" s="124"/>
    </row>
    <row r="228" spans="1:10" x14ac:dyDescent="0.2">
      <c r="A228" s="124"/>
      <c r="B228" s="124"/>
      <c r="C228" s="124"/>
      <c r="D228" s="124"/>
      <c r="E228" s="125"/>
      <c r="F228" s="115"/>
      <c r="G228" s="124"/>
      <c r="H228" s="187"/>
      <c r="I228" s="338"/>
      <c r="J228" s="124"/>
    </row>
    <row r="229" spans="1:10" x14ac:dyDescent="0.2">
      <c r="A229" s="124"/>
      <c r="B229" s="124"/>
      <c r="C229" s="124"/>
      <c r="D229" s="124"/>
      <c r="E229" s="125"/>
      <c r="F229" s="115"/>
      <c r="G229" s="124"/>
      <c r="H229" s="187"/>
      <c r="I229" s="338"/>
      <c r="J229" s="124"/>
    </row>
    <row r="230" spans="1:10" x14ac:dyDescent="0.2">
      <c r="A230" s="124"/>
      <c r="B230" s="124"/>
      <c r="C230" s="124"/>
      <c r="D230" s="124"/>
      <c r="E230" s="125"/>
      <c r="F230" s="115"/>
      <c r="G230" s="124"/>
      <c r="H230" s="187"/>
      <c r="I230" s="338"/>
      <c r="J230" s="124"/>
    </row>
    <row r="231" spans="1:10" x14ac:dyDescent="0.2">
      <c r="A231" s="124"/>
      <c r="B231" s="124"/>
      <c r="C231" s="124"/>
      <c r="D231" s="124"/>
      <c r="E231" s="125"/>
      <c r="F231" s="115"/>
      <c r="G231" s="124"/>
      <c r="H231" s="187"/>
      <c r="I231" s="338"/>
      <c r="J231" s="124"/>
    </row>
    <row r="232" spans="1:10" x14ac:dyDescent="0.2">
      <c r="A232" s="124"/>
      <c r="B232" s="124"/>
      <c r="C232" s="124"/>
      <c r="D232" s="124"/>
      <c r="E232" s="125"/>
      <c r="F232" s="115"/>
      <c r="G232" s="124"/>
      <c r="H232" s="187"/>
      <c r="I232" s="338"/>
      <c r="J232" s="124"/>
    </row>
    <row r="233" spans="1:10" x14ac:dyDescent="0.2">
      <c r="A233" s="124"/>
      <c r="B233" s="124"/>
      <c r="C233" s="124"/>
      <c r="D233" s="124"/>
      <c r="E233" s="125"/>
      <c r="F233" s="115"/>
      <c r="G233" s="124"/>
      <c r="H233" s="187"/>
      <c r="I233" s="338"/>
      <c r="J233" s="124"/>
    </row>
    <row r="234" spans="1:10" x14ac:dyDescent="0.2">
      <c r="A234" s="124"/>
      <c r="B234" s="124"/>
      <c r="C234" s="124"/>
      <c r="D234" s="124"/>
      <c r="E234" s="125"/>
      <c r="F234" s="115"/>
      <c r="G234" s="124"/>
      <c r="H234" s="187"/>
      <c r="I234" s="338"/>
      <c r="J234" s="124"/>
    </row>
    <row r="235" spans="1:10" x14ac:dyDescent="0.2">
      <c r="A235" s="124"/>
      <c r="B235" s="124"/>
      <c r="C235" s="124"/>
      <c r="D235" s="124"/>
      <c r="E235" s="125"/>
      <c r="F235" s="115"/>
      <c r="G235" s="124"/>
      <c r="H235" s="187"/>
      <c r="I235" s="338"/>
      <c r="J235" s="124"/>
    </row>
    <row r="236" spans="1:10" x14ac:dyDescent="0.2">
      <c r="A236" s="124"/>
      <c r="B236" s="124"/>
      <c r="C236" s="124"/>
      <c r="D236" s="124"/>
      <c r="E236" s="125"/>
      <c r="F236" s="115"/>
      <c r="G236" s="124"/>
      <c r="H236" s="187"/>
      <c r="I236" s="338"/>
      <c r="J236" s="124"/>
    </row>
    <row r="237" spans="1:10" x14ac:dyDescent="0.2">
      <c r="A237" s="124"/>
      <c r="B237" s="124"/>
      <c r="C237" s="124"/>
      <c r="D237" s="124"/>
      <c r="E237" s="125"/>
      <c r="F237" s="115"/>
      <c r="G237" s="124"/>
      <c r="H237" s="187"/>
      <c r="I237" s="338"/>
      <c r="J237" s="124"/>
    </row>
    <row r="238" spans="1:10" x14ac:dyDescent="0.2">
      <c r="A238" s="124"/>
      <c r="B238" s="124"/>
      <c r="C238" s="124"/>
      <c r="D238" s="124"/>
      <c r="E238" s="125"/>
      <c r="F238" s="115"/>
      <c r="G238" s="124"/>
      <c r="H238" s="187"/>
      <c r="I238" s="338"/>
      <c r="J238" s="124"/>
    </row>
    <row r="239" spans="1:10" x14ac:dyDescent="0.2">
      <c r="A239" s="124"/>
      <c r="B239" s="124"/>
      <c r="C239" s="124"/>
      <c r="D239" s="124"/>
      <c r="E239" s="125"/>
      <c r="F239" s="115"/>
      <c r="G239" s="124"/>
      <c r="H239" s="187"/>
      <c r="I239" s="338"/>
      <c r="J239" s="124"/>
    </row>
    <row r="240" spans="1:10" x14ac:dyDescent="0.2">
      <c r="A240" s="124"/>
      <c r="B240" s="124"/>
      <c r="C240" s="124"/>
      <c r="D240" s="124"/>
      <c r="E240" s="125"/>
      <c r="F240" s="115"/>
      <c r="G240" s="124"/>
      <c r="H240" s="187"/>
      <c r="I240" s="338"/>
      <c r="J240" s="124"/>
    </row>
    <row r="241" spans="1:10" x14ac:dyDescent="0.2">
      <c r="A241" s="124"/>
      <c r="B241" s="124"/>
      <c r="C241" s="124"/>
      <c r="D241" s="124"/>
      <c r="E241" s="125"/>
      <c r="F241" s="115"/>
      <c r="G241" s="124"/>
      <c r="H241" s="187"/>
      <c r="I241" s="338"/>
      <c r="J241" s="124"/>
    </row>
    <row r="242" spans="1:10" x14ac:dyDescent="0.2">
      <c r="A242" s="124"/>
      <c r="B242" s="124"/>
      <c r="C242" s="124"/>
      <c r="D242" s="124"/>
      <c r="E242" s="125"/>
      <c r="F242" s="115"/>
      <c r="G242" s="124"/>
      <c r="H242" s="187"/>
      <c r="I242" s="338"/>
      <c r="J242" s="124"/>
    </row>
    <row r="243" spans="1:10" x14ac:dyDescent="0.2">
      <c r="A243" s="124"/>
      <c r="B243" s="124"/>
      <c r="C243" s="124"/>
      <c r="D243" s="124"/>
      <c r="E243" s="125"/>
      <c r="F243" s="115"/>
      <c r="G243" s="124"/>
      <c r="H243" s="187"/>
      <c r="I243" s="338"/>
      <c r="J243" s="124"/>
    </row>
    <row r="244" spans="1:10" x14ac:dyDescent="0.2">
      <c r="A244" s="124"/>
      <c r="B244" s="124"/>
      <c r="C244" s="124"/>
      <c r="D244" s="124"/>
      <c r="E244" s="125"/>
      <c r="F244" s="115"/>
      <c r="G244" s="124"/>
      <c r="H244" s="187"/>
      <c r="I244" s="338"/>
      <c r="J244" s="124"/>
    </row>
    <row r="245" spans="1:10" x14ac:dyDescent="0.2">
      <c r="A245" s="124"/>
      <c r="B245" s="124"/>
      <c r="C245" s="124"/>
      <c r="D245" s="124"/>
      <c r="E245" s="125"/>
      <c r="F245" s="115"/>
      <c r="G245" s="124"/>
      <c r="H245" s="187"/>
      <c r="I245" s="338"/>
      <c r="J245" s="124"/>
    </row>
    <row r="246" spans="1:10" x14ac:dyDescent="0.2">
      <c r="A246" s="124"/>
      <c r="B246" s="124"/>
      <c r="C246" s="124"/>
      <c r="D246" s="124"/>
      <c r="E246" s="125"/>
      <c r="F246" s="115"/>
      <c r="G246" s="124"/>
      <c r="H246" s="187"/>
      <c r="I246" s="338"/>
      <c r="J246" s="124"/>
    </row>
    <row r="247" spans="1:10" x14ac:dyDescent="0.2">
      <c r="A247" s="124"/>
      <c r="B247" s="124"/>
      <c r="C247" s="124"/>
      <c r="D247" s="124"/>
      <c r="E247" s="125"/>
      <c r="F247" s="115"/>
      <c r="G247" s="124"/>
      <c r="H247" s="187"/>
      <c r="I247" s="338"/>
      <c r="J247" s="124"/>
    </row>
    <row r="248" spans="1:10" x14ac:dyDescent="0.2">
      <c r="A248" s="124"/>
      <c r="B248" s="124"/>
      <c r="C248" s="124"/>
      <c r="D248" s="124"/>
      <c r="E248" s="125"/>
      <c r="F248" s="115"/>
      <c r="G248" s="124"/>
      <c r="H248" s="187"/>
      <c r="I248" s="338"/>
      <c r="J248" s="124"/>
    </row>
    <row r="249" spans="1:10" x14ac:dyDescent="0.2">
      <c r="A249" s="124"/>
      <c r="B249" s="124"/>
      <c r="C249" s="124"/>
      <c r="D249" s="124"/>
      <c r="E249" s="125"/>
      <c r="F249" s="115"/>
      <c r="G249" s="124"/>
      <c r="H249" s="187"/>
      <c r="I249" s="338"/>
      <c r="J249" s="124"/>
    </row>
    <row r="250" spans="1:10" x14ac:dyDescent="0.2">
      <c r="A250" s="124"/>
      <c r="B250" s="124"/>
      <c r="C250" s="124"/>
      <c r="D250" s="124"/>
      <c r="E250" s="125"/>
      <c r="F250" s="115"/>
      <c r="G250" s="124"/>
      <c r="H250" s="187"/>
      <c r="I250" s="338"/>
      <c r="J250" s="124"/>
    </row>
    <row r="251" spans="1:10" x14ac:dyDescent="0.2">
      <c r="A251" s="124"/>
      <c r="B251" s="124"/>
      <c r="C251" s="124"/>
      <c r="D251" s="124"/>
      <c r="E251" s="125"/>
      <c r="F251" s="115"/>
      <c r="G251" s="124"/>
      <c r="H251" s="187"/>
      <c r="I251" s="338"/>
      <c r="J251" s="124"/>
    </row>
    <row r="252" spans="1:10" x14ac:dyDescent="0.2">
      <c r="A252" s="124"/>
      <c r="B252" s="124"/>
      <c r="C252" s="124"/>
      <c r="D252" s="124"/>
      <c r="E252" s="125"/>
      <c r="F252" s="115"/>
      <c r="G252" s="124"/>
      <c r="H252" s="187"/>
      <c r="I252" s="338"/>
      <c r="J252" s="124"/>
    </row>
    <row r="253" spans="1:10" x14ac:dyDescent="0.2">
      <c r="A253" s="124"/>
      <c r="B253" s="124"/>
      <c r="C253" s="124"/>
      <c r="D253" s="124"/>
      <c r="E253" s="125"/>
      <c r="F253" s="115"/>
      <c r="G253" s="124"/>
      <c r="H253" s="187"/>
      <c r="I253" s="338"/>
      <c r="J253" s="124"/>
    </row>
    <row r="254" spans="1:10" x14ac:dyDescent="0.2">
      <c r="A254" s="124"/>
      <c r="B254" s="124"/>
      <c r="C254" s="124"/>
      <c r="D254" s="124"/>
      <c r="E254" s="125"/>
      <c r="F254" s="115"/>
      <c r="G254" s="124"/>
      <c r="H254" s="187"/>
      <c r="I254" s="338"/>
      <c r="J254" s="124"/>
    </row>
    <row r="255" spans="1:10" x14ac:dyDescent="0.2">
      <c r="A255" s="124"/>
      <c r="B255" s="124"/>
      <c r="C255" s="124"/>
      <c r="D255" s="124"/>
      <c r="E255" s="125"/>
      <c r="F255" s="115"/>
      <c r="G255" s="124"/>
      <c r="H255" s="187"/>
      <c r="I255" s="338"/>
      <c r="J255" s="124"/>
    </row>
    <row r="256" spans="1:10" x14ac:dyDescent="0.2">
      <c r="A256" s="124"/>
      <c r="B256" s="124"/>
      <c r="C256" s="124"/>
      <c r="D256" s="124"/>
      <c r="E256" s="125"/>
      <c r="F256" s="115"/>
      <c r="G256" s="124"/>
      <c r="H256" s="187"/>
      <c r="I256" s="338"/>
      <c r="J256" s="124"/>
    </row>
    <row r="257" spans="1:10" x14ac:dyDescent="0.2">
      <c r="A257" s="124"/>
      <c r="B257" s="124"/>
      <c r="C257" s="124"/>
      <c r="D257" s="124"/>
      <c r="E257" s="125"/>
      <c r="F257" s="115"/>
      <c r="G257" s="124"/>
      <c r="H257" s="187"/>
      <c r="I257" s="338"/>
      <c r="J257" s="124"/>
    </row>
    <row r="258" spans="1:10" x14ac:dyDescent="0.2">
      <c r="A258" s="124"/>
      <c r="B258" s="124"/>
      <c r="C258" s="124"/>
      <c r="D258" s="124"/>
      <c r="E258" s="125"/>
      <c r="F258" s="115"/>
      <c r="G258" s="124"/>
      <c r="H258" s="187"/>
      <c r="I258" s="338"/>
      <c r="J258" s="124"/>
    </row>
    <row r="259" spans="1:10" x14ac:dyDescent="0.2">
      <c r="A259" s="124"/>
      <c r="B259" s="124"/>
      <c r="C259" s="124"/>
      <c r="D259" s="124"/>
      <c r="E259" s="125"/>
      <c r="F259" s="115"/>
      <c r="G259" s="124"/>
      <c r="H259" s="187"/>
      <c r="I259" s="338"/>
      <c r="J259" s="124"/>
    </row>
    <row r="260" spans="1:10" x14ac:dyDescent="0.2">
      <c r="A260" s="124"/>
      <c r="B260" s="124"/>
      <c r="C260" s="124"/>
      <c r="D260" s="124"/>
      <c r="E260" s="125"/>
      <c r="F260" s="115"/>
      <c r="G260" s="124"/>
      <c r="H260" s="187"/>
      <c r="I260" s="338"/>
      <c r="J260" s="124"/>
    </row>
    <row r="261" spans="1:10" x14ac:dyDescent="0.2">
      <c r="A261" s="124"/>
      <c r="B261" s="124"/>
      <c r="C261" s="124"/>
      <c r="D261" s="124"/>
      <c r="E261" s="125"/>
      <c r="F261" s="115"/>
      <c r="G261" s="124"/>
      <c r="H261" s="187"/>
      <c r="I261" s="338"/>
      <c r="J261" s="124"/>
    </row>
    <row r="262" spans="1:10" x14ac:dyDescent="0.2">
      <c r="A262" s="124"/>
      <c r="B262" s="124"/>
      <c r="C262" s="124"/>
      <c r="D262" s="124"/>
      <c r="E262" s="125"/>
      <c r="F262" s="115"/>
      <c r="G262" s="124"/>
      <c r="H262" s="187"/>
      <c r="I262" s="338"/>
      <c r="J262" s="124"/>
    </row>
    <row r="263" spans="1:10" x14ac:dyDescent="0.2">
      <c r="A263" s="124"/>
      <c r="B263" s="124"/>
      <c r="C263" s="124"/>
      <c r="D263" s="124"/>
      <c r="E263" s="125"/>
      <c r="F263" s="115"/>
      <c r="G263" s="124"/>
      <c r="H263" s="187"/>
      <c r="I263" s="338"/>
      <c r="J263" s="124"/>
    </row>
    <row r="264" spans="1:10" x14ac:dyDescent="0.2">
      <c r="A264" s="124"/>
      <c r="B264" s="124"/>
      <c r="C264" s="124"/>
      <c r="D264" s="124"/>
      <c r="E264" s="125"/>
      <c r="F264" s="115"/>
      <c r="G264" s="124"/>
      <c r="H264" s="187"/>
      <c r="I264" s="338"/>
      <c r="J264" s="124"/>
    </row>
    <row r="265" spans="1:10" x14ac:dyDescent="0.2">
      <c r="A265" s="124"/>
      <c r="B265" s="124"/>
      <c r="C265" s="124"/>
      <c r="D265" s="124"/>
      <c r="E265" s="125"/>
      <c r="F265" s="115"/>
      <c r="G265" s="124"/>
      <c r="H265" s="187"/>
      <c r="I265" s="338"/>
      <c r="J265" s="124"/>
    </row>
    <row r="266" spans="1:10" x14ac:dyDescent="0.2">
      <c r="A266" s="124"/>
      <c r="B266" s="124"/>
      <c r="C266" s="124"/>
      <c r="D266" s="124"/>
      <c r="E266" s="125"/>
      <c r="F266" s="115"/>
      <c r="G266" s="124"/>
      <c r="H266" s="187"/>
      <c r="I266" s="338"/>
      <c r="J266" s="124"/>
    </row>
    <row r="267" spans="1:10" x14ac:dyDescent="0.2">
      <c r="A267" s="124"/>
      <c r="B267" s="124"/>
      <c r="C267" s="124"/>
      <c r="D267" s="124"/>
      <c r="E267" s="125"/>
      <c r="F267" s="115"/>
      <c r="G267" s="124"/>
      <c r="H267" s="187"/>
      <c r="I267" s="338"/>
      <c r="J267" s="124"/>
    </row>
    <row r="268" spans="1:10" x14ac:dyDescent="0.2">
      <c r="A268" s="124"/>
      <c r="B268" s="124"/>
      <c r="C268" s="124"/>
      <c r="D268" s="124"/>
      <c r="E268" s="125"/>
      <c r="F268" s="115"/>
      <c r="G268" s="124"/>
      <c r="H268" s="187"/>
      <c r="I268" s="338"/>
      <c r="J268" s="124"/>
    </row>
    <row r="269" spans="1:10" x14ac:dyDescent="0.2">
      <c r="A269" s="124"/>
      <c r="B269" s="124"/>
      <c r="C269" s="124"/>
      <c r="D269" s="124"/>
      <c r="E269" s="125"/>
      <c r="F269" s="115"/>
      <c r="G269" s="124"/>
      <c r="H269" s="187"/>
      <c r="I269" s="338"/>
      <c r="J269" s="124"/>
    </row>
    <row r="270" spans="1:10" x14ac:dyDescent="0.2">
      <c r="A270" s="124"/>
      <c r="B270" s="124"/>
      <c r="C270" s="124"/>
      <c r="D270" s="124"/>
      <c r="E270" s="125"/>
      <c r="F270" s="115"/>
      <c r="G270" s="124"/>
      <c r="H270" s="187"/>
      <c r="I270" s="338"/>
      <c r="J270" s="124"/>
    </row>
    <row r="271" spans="1:10" x14ac:dyDescent="0.2">
      <c r="A271" s="124"/>
      <c r="B271" s="124"/>
      <c r="C271" s="124"/>
      <c r="D271" s="124"/>
      <c r="E271" s="125"/>
      <c r="F271" s="115"/>
      <c r="G271" s="124"/>
      <c r="H271" s="187"/>
      <c r="I271" s="338"/>
      <c r="J271" s="124"/>
    </row>
    <row r="272" spans="1:10" x14ac:dyDescent="0.2">
      <c r="A272" s="124"/>
      <c r="B272" s="124"/>
      <c r="C272" s="124"/>
      <c r="D272" s="124"/>
      <c r="E272" s="125"/>
      <c r="F272" s="115"/>
      <c r="G272" s="124"/>
      <c r="H272" s="187"/>
      <c r="I272" s="338"/>
      <c r="J272" s="124"/>
    </row>
    <row r="273" spans="1:10" x14ac:dyDescent="0.2">
      <c r="A273" s="124"/>
      <c r="B273" s="124"/>
      <c r="C273" s="124"/>
      <c r="D273" s="124"/>
      <c r="E273" s="125"/>
      <c r="F273" s="115"/>
      <c r="G273" s="124"/>
      <c r="H273" s="187"/>
      <c r="I273" s="338"/>
      <c r="J273" s="124"/>
    </row>
    <row r="274" spans="1:10" x14ac:dyDescent="0.2">
      <c r="A274" s="124"/>
      <c r="B274" s="124"/>
      <c r="C274" s="124"/>
      <c r="D274" s="124"/>
      <c r="E274" s="125"/>
      <c r="F274" s="115"/>
      <c r="G274" s="124"/>
      <c r="H274" s="187"/>
      <c r="I274" s="338"/>
      <c r="J274" s="124"/>
    </row>
    <row r="275" spans="1:10" x14ac:dyDescent="0.2">
      <c r="A275" s="124"/>
      <c r="B275" s="124"/>
      <c r="C275" s="124"/>
      <c r="D275" s="124"/>
      <c r="E275" s="125"/>
      <c r="F275" s="115"/>
      <c r="G275" s="124"/>
      <c r="H275" s="187"/>
      <c r="I275" s="338"/>
      <c r="J275" s="124"/>
    </row>
    <row r="276" spans="1:10" x14ac:dyDescent="0.2">
      <c r="A276" s="124"/>
      <c r="B276" s="124"/>
      <c r="C276" s="124"/>
      <c r="D276" s="124"/>
      <c r="E276" s="125"/>
      <c r="F276" s="115"/>
      <c r="G276" s="124"/>
      <c r="H276" s="187"/>
      <c r="I276" s="338"/>
      <c r="J276" s="124"/>
    </row>
    <row r="277" spans="1:10" x14ac:dyDescent="0.2">
      <c r="A277" s="124"/>
      <c r="B277" s="124"/>
      <c r="C277" s="124"/>
      <c r="D277" s="124"/>
      <c r="E277" s="125"/>
      <c r="F277" s="115"/>
      <c r="G277" s="124"/>
      <c r="H277" s="187"/>
      <c r="I277" s="338"/>
      <c r="J277" s="124"/>
    </row>
    <row r="278" spans="1:10" x14ac:dyDescent="0.2">
      <c r="A278" s="124"/>
      <c r="B278" s="124"/>
      <c r="C278" s="124"/>
      <c r="D278" s="124"/>
      <c r="E278" s="125"/>
      <c r="F278" s="115"/>
      <c r="G278" s="124"/>
      <c r="H278" s="187"/>
      <c r="I278" s="338"/>
      <c r="J278" s="124"/>
    </row>
    <row r="279" spans="1:10" x14ac:dyDescent="0.2">
      <c r="A279" s="124"/>
      <c r="B279" s="124"/>
      <c r="C279" s="124"/>
      <c r="D279" s="124"/>
      <c r="E279" s="125"/>
      <c r="F279" s="115"/>
      <c r="G279" s="124"/>
      <c r="H279" s="187"/>
      <c r="I279" s="338"/>
      <c r="J279" s="124"/>
    </row>
    <row r="280" spans="1:10" x14ac:dyDescent="0.2">
      <c r="A280" s="124"/>
      <c r="B280" s="124"/>
      <c r="C280" s="124"/>
      <c r="D280" s="124"/>
      <c r="E280" s="125"/>
      <c r="F280" s="115"/>
      <c r="G280" s="124"/>
      <c r="H280" s="187"/>
      <c r="I280" s="338"/>
      <c r="J280" s="124"/>
    </row>
    <row r="281" spans="1:10" x14ac:dyDescent="0.2">
      <c r="A281" s="124"/>
      <c r="B281" s="124"/>
      <c r="C281" s="124"/>
      <c r="D281" s="124"/>
      <c r="E281" s="125"/>
      <c r="F281" s="115"/>
      <c r="G281" s="124"/>
      <c r="H281" s="187"/>
      <c r="I281" s="338"/>
      <c r="J281" s="124"/>
    </row>
    <row r="282" spans="1:10" x14ac:dyDescent="0.2">
      <c r="A282" s="124"/>
      <c r="B282" s="124"/>
      <c r="C282" s="124"/>
      <c r="D282" s="124"/>
      <c r="E282" s="125"/>
      <c r="F282" s="115"/>
      <c r="G282" s="124"/>
      <c r="H282" s="187"/>
      <c r="I282" s="338"/>
      <c r="J282" s="124"/>
    </row>
    <row r="283" spans="1:10" x14ac:dyDescent="0.2">
      <c r="A283" s="124"/>
      <c r="B283" s="124"/>
      <c r="C283" s="124"/>
      <c r="D283" s="124"/>
      <c r="E283" s="125"/>
      <c r="F283" s="115"/>
      <c r="G283" s="124"/>
      <c r="H283" s="187"/>
      <c r="I283" s="338"/>
      <c r="J283" s="124"/>
    </row>
    <row r="284" spans="1:10" x14ac:dyDescent="0.2">
      <c r="A284" s="124"/>
      <c r="B284" s="124"/>
      <c r="C284" s="124"/>
      <c r="D284" s="124"/>
      <c r="E284" s="125"/>
      <c r="F284" s="115"/>
      <c r="G284" s="124"/>
      <c r="H284" s="187"/>
      <c r="I284" s="338"/>
      <c r="J284" s="124"/>
    </row>
    <row r="285" spans="1:10" x14ac:dyDescent="0.2">
      <c r="A285" s="124"/>
      <c r="B285" s="124"/>
      <c r="C285" s="124"/>
      <c r="D285" s="124"/>
      <c r="E285" s="125"/>
      <c r="F285" s="115"/>
      <c r="G285" s="124"/>
      <c r="H285" s="187"/>
      <c r="I285" s="338"/>
      <c r="J285" s="124"/>
    </row>
    <row r="286" spans="1:10" x14ac:dyDescent="0.2">
      <c r="A286" s="124"/>
      <c r="B286" s="124"/>
      <c r="C286" s="124"/>
      <c r="D286" s="124"/>
      <c r="E286" s="125"/>
      <c r="F286" s="115"/>
      <c r="G286" s="124"/>
      <c r="H286" s="187"/>
      <c r="I286" s="338"/>
      <c r="J286" s="124"/>
    </row>
    <row r="287" spans="1:10" x14ac:dyDescent="0.2">
      <c r="A287" s="124"/>
      <c r="B287" s="124"/>
      <c r="C287" s="124"/>
      <c r="D287" s="124"/>
      <c r="E287" s="125"/>
      <c r="F287" s="115"/>
      <c r="G287" s="124"/>
      <c r="H287" s="187"/>
      <c r="I287" s="338"/>
      <c r="J287" s="124"/>
    </row>
    <row r="288" spans="1:10" x14ac:dyDescent="0.2">
      <c r="A288" s="124"/>
      <c r="B288" s="124"/>
      <c r="C288" s="124"/>
      <c r="D288" s="124"/>
      <c r="E288" s="125"/>
      <c r="F288" s="115"/>
      <c r="G288" s="124"/>
      <c r="H288" s="187"/>
      <c r="I288" s="338"/>
      <c r="J288" s="124"/>
    </row>
    <row r="289" spans="1:10" x14ac:dyDescent="0.2">
      <c r="A289" s="124"/>
      <c r="B289" s="124"/>
      <c r="C289" s="124"/>
      <c r="D289" s="124"/>
      <c r="E289" s="125"/>
      <c r="F289" s="115"/>
      <c r="G289" s="124"/>
      <c r="H289" s="187"/>
      <c r="I289" s="338"/>
      <c r="J289" s="124"/>
    </row>
    <row r="290" spans="1:10" x14ac:dyDescent="0.2">
      <c r="A290" s="124"/>
      <c r="B290" s="124"/>
      <c r="C290" s="124"/>
      <c r="D290" s="124"/>
      <c r="E290" s="125"/>
      <c r="F290" s="115"/>
      <c r="G290" s="124"/>
      <c r="H290" s="187"/>
      <c r="I290" s="338"/>
      <c r="J290" s="124"/>
    </row>
    <row r="291" spans="1:10" x14ac:dyDescent="0.2">
      <c r="A291" s="124"/>
      <c r="B291" s="124"/>
      <c r="C291" s="124"/>
      <c r="D291" s="124"/>
      <c r="E291" s="125"/>
      <c r="F291" s="115"/>
      <c r="G291" s="124"/>
      <c r="H291" s="187"/>
      <c r="I291" s="338"/>
      <c r="J291" s="124"/>
    </row>
    <row r="292" spans="1:10" x14ac:dyDescent="0.2">
      <c r="A292" s="124"/>
      <c r="B292" s="124"/>
      <c r="C292" s="124"/>
      <c r="D292" s="124"/>
      <c r="E292" s="125"/>
      <c r="F292" s="115"/>
      <c r="G292" s="124"/>
      <c r="H292" s="187"/>
      <c r="I292" s="338"/>
      <c r="J292" s="124"/>
    </row>
    <row r="293" spans="1:10" x14ac:dyDescent="0.2">
      <c r="A293" s="124"/>
      <c r="B293" s="124"/>
      <c r="C293" s="124"/>
      <c r="D293" s="124"/>
      <c r="E293" s="125"/>
      <c r="F293" s="115"/>
      <c r="G293" s="124"/>
      <c r="H293" s="187"/>
      <c r="I293" s="338"/>
      <c r="J293" s="124"/>
    </row>
    <row r="294" spans="1:10" x14ac:dyDescent="0.2">
      <c r="A294" s="124"/>
      <c r="B294" s="124"/>
      <c r="C294" s="124"/>
      <c r="D294" s="124"/>
      <c r="E294" s="125"/>
      <c r="F294" s="115"/>
      <c r="G294" s="124"/>
      <c r="H294" s="187"/>
      <c r="I294" s="338"/>
      <c r="J294" s="124"/>
    </row>
    <row r="295" spans="1:10" x14ac:dyDescent="0.2">
      <c r="A295" s="124"/>
      <c r="B295" s="124"/>
      <c r="C295" s="124"/>
      <c r="D295" s="124"/>
      <c r="E295" s="125"/>
      <c r="F295" s="115"/>
      <c r="G295" s="124"/>
      <c r="H295" s="187"/>
      <c r="I295" s="338"/>
      <c r="J295" s="124"/>
    </row>
    <row r="296" spans="1:10" x14ac:dyDescent="0.2">
      <c r="A296" s="124"/>
      <c r="B296" s="124"/>
      <c r="C296" s="124"/>
      <c r="D296" s="124"/>
      <c r="E296" s="125"/>
      <c r="F296" s="115"/>
      <c r="G296" s="124"/>
      <c r="H296" s="187"/>
      <c r="I296" s="338"/>
      <c r="J296" s="124"/>
    </row>
    <row r="297" spans="1:10" x14ac:dyDescent="0.2">
      <c r="A297" s="124"/>
      <c r="B297" s="124"/>
      <c r="C297" s="124"/>
      <c r="D297" s="124"/>
      <c r="E297" s="125"/>
      <c r="F297" s="115"/>
      <c r="G297" s="124"/>
      <c r="H297" s="187"/>
      <c r="I297" s="338"/>
      <c r="J297" s="124"/>
    </row>
    <row r="298" spans="1:10" x14ac:dyDescent="0.2">
      <c r="A298" s="124"/>
      <c r="B298" s="124"/>
      <c r="C298" s="124"/>
      <c r="D298" s="124"/>
      <c r="E298" s="125"/>
      <c r="F298" s="115"/>
      <c r="G298" s="124"/>
      <c r="H298" s="187"/>
      <c r="I298" s="338"/>
      <c r="J298" s="124"/>
    </row>
    <row r="299" spans="1:10" x14ac:dyDescent="0.2">
      <c r="A299" s="124"/>
      <c r="B299" s="124"/>
      <c r="C299" s="124"/>
      <c r="D299" s="124"/>
      <c r="E299" s="125"/>
      <c r="F299" s="115"/>
      <c r="G299" s="124"/>
      <c r="H299" s="187"/>
      <c r="I299" s="338"/>
      <c r="J299" s="124"/>
    </row>
    <row r="300" spans="1:10" x14ac:dyDescent="0.2">
      <c r="A300" s="124"/>
      <c r="B300" s="124"/>
      <c r="C300" s="124"/>
      <c r="D300" s="124"/>
      <c r="E300" s="125"/>
      <c r="F300" s="115"/>
      <c r="G300" s="124"/>
      <c r="H300" s="187"/>
      <c r="I300" s="338"/>
      <c r="J300" s="124"/>
    </row>
    <row r="301" spans="1:10" x14ac:dyDescent="0.2">
      <c r="A301" s="124"/>
      <c r="B301" s="124"/>
      <c r="C301" s="124"/>
      <c r="D301" s="124"/>
      <c r="E301" s="125"/>
      <c r="F301" s="115"/>
      <c r="G301" s="124"/>
      <c r="H301" s="187"/>
      <c r="I301" s="338"/>
      <c r="J301" s="124"/>
    </row>
    <row r="302" spans="1:10" x14ac:dyDescent="0.2">
      <c r="A302" s="124"/>
      <c r="B302" s="124"/>
      <c r="C302" s="124"/>
      <c r="D302" s="124"/>
      <c r="E302" s="125"/>
      <c r="F302" s="115"/>
      <c r="G302" s="124"/>
      <c r="H302" s="187"/>
      <c r="I302" s="338"/>
      <c r="J302" s="124"/>
    </row>
    <row r="303" spans="1:10" x14ac:dyDescent="0.2">
      <c r="A303" s="124"/>
      <c r="B303" s="124"/>
      <c r="C303" s="124"/>
      <c r="D303" s="124"/>
      <c r="E303" s="125"/>
      <c r="F303" s="115"/>
      <c r="G303" s="124"/>
      <c r="H303" s="187"/>
      <c r="I303" s="338"/>
      <c r="J303" s="124"/>
    </row>
    <row r="304" spans="1:10" x14ac:dyDescent="0.2">
      <c r="A304" s="124"/>
      <c r="B304" s="124"/>
      <c r="C304" s="124"/>
      <c r="D304" s="124"/>
      <c r="E304" s="125"/>
      <c r="F304" s="115"/>
      <c r="G304" s="124"/>
      <c r="H304" s="187"/>
      <c r="I304" s="338"/>
      <c r="J304" s="124"/>
    </row>
    <row r="305" spans="1:10" x14ac:dyDescent="0.2">
      <c r="A305" s="124"/>
      <c r="B305" s="124"/>
      <c r="C305" s="124"/>
      <c r="D305" s="124"/>
      <c r="E305" s="125"/>
      <c r="F305" s="115"/>
      <c r="G305" s="124"/>
      <c r="H305" s="187"/>
      <c r="I305" s="338"/>
      <c r="J305" s="124"/>
    </row>
    <row r="306" spans="1:10" x14ac:dyDescent="0.2">
      <c r="A306" s="124"/>
      <c r="B306" s="124"/>
      <c r="C306" s="124"/>
      <c r="D306" s="126"/>
      <c r="E306" s="125"/>
      <c r="F306" s="115"/>
      <c r="G306" s="124"/>
      <c r="H306" s="187"/>
      <c r="I306" s="338"/>
      <c r="J306" s="124"/>
    </row>
    <row r="307" spans="1:10" x14ac:dyDescent="0.2">
      <c r="A307" s="124"/>
      <c r="B307" s="124"/>
      <c r="C307" s="124"/>
      <c r="D307" s="124"/>
      <c r="E307" s="125"/>
      <c r="F307" s="115"/>
      <c r="G307" s="124"/>
      <c r="H307" s="187"/>
      <c r="I307" s="338"/>
      <c r="J307" s="124"/>
    </row>
    <row r="308" spans="1:10" x14ac:dyDescent="0.2">
      <c r="A308" s="124"/>
      <c r="B308" s="124"/>
      <c r="C308" s="124"/>
      <c r="D308" s="124"/>
      <c r="E308" s="125"/>
      <c r="F308" s="115"/>
      <c r="G308" s="124"/>
      <c r="H308" s="187"/>
      <c r="I308" s="338"/>
      <c r="J308" s="124"/>
    </row>
    <row r="309" spans="1:10" x14ac:dyDescent="0.2">
      <c r="A309" s="124"/>
      <c r="B309" s="124"/>
      <c r="C309" s="124"/>
      <c r="D309" s="124"/>
      <c r="E309" s="125"/>
      <c r="F309" s="115"/>
      <c r="G309" s="124"/>
      <c r="H309" s="187"/>
      <c r="I309" s="338"/>
      <c r="J309" s="124"/>
    </row>
    <row r="310" spans="1:10" x14ac:dyDescent="0.2">
      <c r="A310" s="124"/>
      <c r="B310" s="124"/>
      <c r="C310" s="124"/>
      <c r="D310" s="124"/>
      <c r="E310" s="125"/>
      <c r="F310" s="115"/>
      <c r="G310" s="124"/>
      <c r="H310" s="187"/>
      <c r="I310" s="338"/>
      <c r="J310" s="124"/>
    </row>
    <row r="311" spans="1:10" x14ac:dyDescent="0.2">
      <c r="A311" s="124"/>
      <c r="B311" s="124"/>
      <c r="C311" s="124"/>
      <c r="D311" s="124"/>
      <c r="E311" s="125"/>
      <c r="F311" s="115"/>
      <c r="G311" s="124"/>
      <c r="H311" s="187"/>
      <c r="I311" s="338"/>
      <c r="J311" s="124"/>
    </row>
    <row r="312" spans="1:10" x14ac:dyDescent="0.2">
      <c r="A312" s="124"/>
      <c r="B312" s="124"/>
      <c r="C312" s="124"/>
      <c r="D312" s="124"/>
      <c r="E312" s="125"/>
      <c r="F312" s="115"/>
      <c r="G312" s="124"/>
      <c r="H312" s="187"/>
      <c r="I312" s="338"/>
      <c r="J312" s="124"/>
    </row>
    <row r="313" spans="1:10" x14ac:dyDescent="0.2">
      <c r="A313" s="124"/>
      <c r="B313" s="124"/>
      <c r="C313" s="124"/>
      <c r="D313" s="124"/>
      <c r="E313" s="125"/>
      <c r="F313" s="115"/>
      <c r="G313" s="124"/>
      <c r="H313" s="187"/>
      <c r="I313" s="338"/>
      <c r="J313" s="124"/>
    </row>
    <row r="314" spans="1:10" x14ac:dyDescent="0.2">
      <c r="A314" s="124"/>
      <c r="B314" s="124"/>
      <c r="C314" s="124"/>
      <c r="D314" s="124"/>
      <c r="E314" s="125"/>
      <c r="F314" s="115"/>
      <c r="G314" s="124"/>
      <c r="H314" s="187"/>
      <c r="I314" s="338"/>
      <c r="J314" s="124"/>
    </row>
    <row r="315" spans="1:10" x14ac:dyDescent="0.2">
      <c r="A315" s="124"/>
      <c r="B315" s="124"/>
      <c r="C315" s="124"/>
      <c r="D315" s="124"/>
      <c r="E315" s="125"/>
      <c r="F315" s="115"/>
      <c r="G315" s="124"/>
      <c r="H315" s="187"/>
      <c r="I315" s="338"/>
      <c r="J315" s="124"/>
    </row>
    <row r="316" spans="1:10" x14ac:dyDescent="0.2">
      <c r="A316" s="124"/>
      <c r="B316" s="124"/>
      <c r="C316" s="124"/>
      <c r="D316" s="124"/>
      <c r="E316" s="125"/>
      <c r="F316" s="115"/>
      <c r="G316" s="124"/>
      <c r="H316" s="187"/>
      <c r="I316" s="338"/>
      <c r="J316" s="124"/>
    </row>
    <row r="317" spans="1:10" x14ac:dyDescent="0.2">
      <c r="A317" s="124"/>
      <c r="B317" s="124"/>
      <c r="C317" s="124"/>
      <c r="D317" s="124"/>
      <c r="E317" s="125"/>
      <c r="F317" s="115"/>
      <c r="G317" s="124"/>
      <c r="H317" s="187"/>
      <c r="I317" s="338"/>
      <c r="J317" s="124"/>
    </row>
    <row r="318" spans="1:10" x14ac:dyDescent="0.2">
      <c r="A318" s="124"/>
      <c r="B318" s="124"/>
      <c r="C318" s="124"/>
      <c r="D318" s="124"/>
      <c r="E318" s="125"/>
      <c r="F318" s="115"/>
      <c r="G318" s="124"/>
      <c r="H318" s="187"/>
      <c r="I318" s="338"/>
      <c r="J318" s="124"/>
    </row>
    <row r="319" spans="1:10" x14ac:dyDescent="0.2">
      <c r="A319" s="124"/>
      <c r="B319" s="124"/>
      <c r="C319" s="124"/>
      <c r="D319" s="124"/>
      <c r="E319" s="125"/>
      <c r="F319" s="115"/>
      <c r="G319" s="124"/>
      <c r="H319" s="187"/>
      <c r="I319" s="338"/>
      <c r="J319" s="124"/>
    </row>
    <row r="320" spans="1:10" x14ac:dyDescent="0.2">
      <c r="A320" s="124"/>
      <c r="B320" s="124"/>
      <c r="C320" s="124"/>
      <c r="D320" s="124"/>
      <c r="E320" s="125"/>
      <c r="F320" s="115"/>
      <c r="G320" s="124"/>
      <c r="H320" s="187"/>
      <c r="I320" s="338"/>
      <c r="J320" s="124"/>
    </row>
    <row r="321" spans="1:10" x14ac:dyDescent="0.2">
      <c r="A321" s="124"/>
      <c r="B321" s="124"/>
      <c r="C321" s="124"/>
      <c r="D321" s="124"/>
      <c r="E321" s="125"/>
      <c r="F321" s="115"/>
      <c r="G321" s="124"/>
      <c r="H321" s="187"/>
      <c r="I321" s="338"/>
      <c r="J321" s="124"/>
    </row>
    <row r="322" spans="1:10" x14ac:dyDescent="0.2">
      <c r="A322" s="124"/>
      <c r="B322" s="124"/>
      <c r="C322" s="124"/>
      <c r="D322" s="124"/>
      <c r="E322" s="125"/>
      <c r="F322" s="115"/>
      <c r="G322" s="124"/>
      <c r="H322" s="187"/>
      <c r="I322" s="338"/>
      <c r="J322" s="124"/>
    </row>
    <row r="323" spans="1:10" x14ac:dyDescent="0.2">
      <c r="A323" s="124"/>
      <c r="B323" s="124"/>
      <c r="C323" s="124"/>
      <c r="D323" s="124"/>
      <c r="E323" s="125"/>
      <c r="F323" s="115"/>
      <c r="G323" s="124"/>
      <c r="H323" s="187"/>
      <c r="I323" s="338"/>
      <c r="J323" s="124"/>
    </row>
    <row r="324" spans="1:10" x14ac:dyDescent="0.2">
      <c r="A324" s="124"/>
      <c r="B324" s="124"/>
      <c r="C324" s="124"/>
      <c r="D324" s="124"/>
      <c r="E324" s="125"/>
      <c r="F324" s="115"/>
      <c r="G324" s="124"/>
      <c r="H324" s="187"/>
      <c r="I324" s="338"/>
      <c r="J324" s="124"/>
    </row>
    <row r="325" spans="1:10" x14ac:dyDescent="0.2">
      <c r="A325" s="124"/>
      <c r="B325" s="124"/>
      <c r="C325" s="124"/>
      <c r="D325" s="124"/>
      <c r="E325" s="125"/>
      <c r="F325" s="115"/>
      <c r="G325" s="124"/>
      <c r="H325" s="187"/>
      <c r="I325" s="338"/>
      <c r="J325" s="124"/>
    </row>
    <row r="326" spans="1:10" x14ac:dyDescent="0.2">
      <c r="A326" s="124"/>
      <c r="B326" s="124"/>
      <c r="C326" s="124"/>
      <c r="D326" s="124"/>
      <c r="E326" s="125"/>
      <c r="F326" s="115"/>
      <c r="G326" s="124"/>
      <c r="H326" s="187"/>
      <c r="I326" s="338"/>
      <c r="J326" s="124"/>
    </row>
    <row r="327" spans="1:10" x14ac:dyDescent="0.2">
      <c r="A327" s="124"/>
      <c r="B327" s="124"/>
      <c r="C327" s="124"/>
      <c r="D327" s="124"/>
      <c r="E327" s="125"/>
      <c r="F327" s="115"/>
      <c r="G327" s="124"/>
      <c r="H327" s="187"/>
      <c r="I327" s="338"/>
      <c r="J327" s="124"/>
    </row>
    <row r="328" spans="1:10" x14ac:dyDescent="0.2">
      <c r="A328" s="124"/>
      <c r="B328" s="124"/>
      <c r="C328" s="124"/>
      <c r="D328" s="124"/>
      <c r="E328" s="125"/>
      <c r="F328" s="115"/>
      <c r="G328" s="124"/>
      <c r="H328" s="187"/>
      <c r="I328" s="338"/>
      <c r="J328" s="124"/>
    </row>
    <row r="329" spans="1:10" x14ac:dyDescent="0.2">
      <c r="A329" s="124"/>
      <c r="B329" s="124"/>
      <c r="C329" s="124"/>
      <c r="D329" s="124"/>
      <c r="E329" s="125"/>
      <c r="F329" s="115"/>
      <c r="G329" s="124"/>
      <c r="H329" s="187"/>
      <c r="I329" s="338"/>
      <c r="J329" s="124"/>
    </row>
    <row r="330" spans="1:10" x14ac:dyDescent="0.2">
      <c r="A330" s="124"/>
      <c r="B330" s="124"/>
      <c r="C330" s="124"/>
      <c r="D330" s="124"/>
      <c r="E330" s="125"/>
      <c r="F330" s="115"/>
      <c r="G330" s="124"/>
      <c r="H330" s="187"/>
      <c r="I330" s="338"/>
      <c r="J330" s="124"/>
    </row>
    <row r="331" spans="1:10" x14ac:dyDescent="0.2">
      <c r="A331" s="124"/>
      <c r="B331" s="124"/>
      <c r="C331" s="124"/>
      <c r="D331" s="124"/>
      <c r="E331" s="125"/>
      <c r="F331" s="115"/>
      <c r="G331" s="124"/>
      <c r="H331" s="187"/>
      <c r="I331" s="338"/>
      <c r="J331" s="124"/>
    </row>
    <row r="332" spans="1:10" x14ac:dyDescent="0.2">
      <c r="A332" s="124"/>
      <c r="B332" s="124"/>
      <c r="C332" s="124"/>
      <c r="D332" s="124"/>
      <c r="E332" s="125"/>
      <c r="F332" s="115"/>
      <c r="G332" s="124"/>
      <c r="H332" s="187"/>
      <c r="I332" s="338"/>
      <c r="J332" s="124"/>
    </row>
    <row r="333" spans="1:10" x14ac:dyDescent="0.2">
      <c r="A333" s="124"/>
      <c r="B333" s="124"/>
      <c r="C333" s="124"/>
      <c r="D333" s="124"/>
      <c r="E333" s="125"/>
      <c r="F333" s="115"/>
      <c r="G333" s="124"/>
      <c r="H333" s="187"/>
      <c r="I333" s="338"/>
      <c r="J333" s="124"/>
    </row>
    <row r="334" spans="1:10" x14ac:dyDescent="0.2">
      <c r="A334" s="124"/>
      <c r="B334" s="124"/>
      <c r="C334" s="124"/>
      <c r="D334" s="124"/>
      <c r="E334" s="125"/>
      <c r="F334" s="115"/>
      <c r="G334" s="124"/>
      <c r="H334" s="187"/>
      <c r="I334" s="338"/>
      <c r="J334" s="124"/>
    </row>
    <row r="335" spans="1:10" x14ac:dyDescent="0.2">
      <c r="A335" s="124"/>
      <c r="B335" s="124"/>
      <c r="C335" s="124"/>
      <c r="D335" s="124"/>
      <c r="E335" s="125"/>
      <c r="F335" s="115"/>
      <c r="G335" s="124"/>
      <c r="H335" s="187"/>
      <c r="I335" s="338"/>
      <c r="J335" s="124"/>
    </row>
    <row r="336" spans="1:10" x14ac:dyDescent="0.2">
      <c r="A336" s="124"/>
      <c r="B336" s="124"/>
      <c r="C336" s="124"/>
      <c r="D336" s="124"/>
      <c r="E336" s="125"/>
      <c r="F336" s="115"/>
      <c r="G336" s="124"/>
      <c r="H336" s="187"/>
      <c r="I336" s="338"/>
      <c r="J336" s="124"/>
    </row>
    <row r="337" spans="1:10" x14ac:dyDescent="0.2">
      <c r="A337" s="124"/>
      <c r="B337" s="124"/>
      <c r="C337" s="124"/>
      <c r="D337" s="124"/>
      <c r="E337" s="125"/>
      <c r="F337" s="115"/>
      <c r="G337" s="124"/>
      <c r="H337" s="187"/>
      <c r="I337" s="338"/>
      <c r="J337" s="124"/>
    </row>
    <row r="338" spans="1:10" x14ac:dyDescent="0.2">
      <c r="A338" s="124"/>
      <c r="B338" s="124"/>
      <c r="C338" s="124"/>
      <c r="D338" s="124"/>
      <c r="E338" s="125"/>
      <c r="F338" s="115"/>
      <c r="G338" s="124"/>
      <c r="H338" s="187"/>
      <c r="I338" s="338"/>
      <c r="J338" s="124"/>
    </row>
    <row r="339" spans="1:10" x14ac:dyDescent="0.2">
      <c r="A339" s="124"/>
      <c r="B339" s="124"/>
      <c r="C339" s="124"/>
      <c r="D339" s="124"/>
      <c r="E339" s="125"/>
      <c r="F339" s="115"/>
      <c r="G339" s="124"/>
      <c r="H339" s="187"/>
      <c r="I339" s="338"/>
      <c r="J339" s="124"/>
    </row>
    <row r="340" spans="1:10" x14ac:dyDescent="0.2">
      <c r="A340" s="124"/>
      <c r="B340" s="124"/>
      <c r="C340" s="124"/>
      <c r="D340" s="124"/>
      <c r="E340" s="125"/>
      <c r="F340" s="115"/>
      <c r="G340" s="124"/>
      <c r="H340" s="187"/>
      <c r="I340" s="338"/>
      <c r="J340" s="124"/>
    </row>
    <row r="341" spans="1:10" x14ac:dyDescent="0.2">
      <c r="A341" s="124"/>
      <c r="B341" s="124"/>
      <c r="C341" s="124"/>
      <c r="D341" s="124"/>
      <c r="E341" s="125"/>
      <c r="F341" s="115"/>
      <c r="G341" s="124"/>
      <c r="H341" s="187"/>
      <c r="I341" s="338"/>
      <c r="J341" s="124"/>
    </row>
    <row r="342" spans="1:10" x14ac:dyDescent="0.2">
      <c r="A342" s="124"/>
      <c r="B342" s="124"/>
      <c r="C342" s="124"/>
      <c r="D342" s="124"/>
      <c r="E342" s="125"/>
      <c r="F342" s="115"/>
      <c r="G342" s="124"/>
      <c r="H342" s="187"/>
      <c r="I342" s="338"/>
      <c r="J342" s="124"/>
    </row>
    <row r="343" spans="1:10" x14ac:dyDescent="0.2">
      <c r="A343" s="124"/>
      <c r="B343" s="124"/>
      <c r="C343" s="124"/>
      <c r="D343" s="124"/>
      <c r="E343" s="125"/>
      <c r="F343" s="115"/>
      <c r="G343" s="124"/>
      <c r="H343" s="187"/>
      <c r="I343" s="338"/>
      <c r="J343" s="124"/>
    </row>
    <row r="344" spans="1:10" x14ac:dyDescent="0.2">
      <c r="A344" s="124"/>
      <c r="B344" s="124"/>
      <c r="C344" s="124"/>
      <c r="D344" s="124"/>
      <c r="E344" s="125"/>
      <c r="F344" s="115"/>
      <c r="G344" s="124"/>
      <c r="H344" s="187"/>
      <c r="I344" s="338"/>
      <c r="J344" s="124"/>
    </row>
    <row r="345" spans="1:10" x14ac:dyDescent="0.2">
      <c r="A345" s="124"/>
      <c r="B345" s="124"/>
      <c r="C345" s="124"/>
      <c r="D345" s="124"/>
      <c r="E345" s="125"/>
      <c r="F345" s="115"/>
      <c r="G345" s="124"/>
      <c r="H345" s="187"/>
      <c r="I345" s="338"/>
      <c r="J345" s="124"/>
    </row>
    <row r="346" spans="1:10" x14ac:dyDescent="0.2">
      <c r="A346" s="124"/>
      <c r="B346" s="124"/>
      <c r="C346" s="124"/>
      <c r="D346" s="124"/>
      <c r="E346" s="125"/>
      <c r="F346" s="115"/>
      <c r="G346" s="124"/>
      <c r="H346" s="187"/>
      <c r="I346" s="338"/>
      <c r="J346" s="124"/>
    </row>
    <row r="347" spans="1:10" x14ac:dyDescent="0.2">
      <c r="A347" s="124"/>
      <c r="B347" s="124"/>
      <c r="C347" s="124"/>
      <c r="D347" s="124"/>
      <c r="E347" s="125"/>
      <c r="F347" s="115"/>
      <c r="G347" s="124"/>
      <c r="H347" s="187"/>
      <c r="I347" s="338"/>
      <c r="J347" s="124"/>
    </row>
    <row r="348" spans="1:10" x14ac:dyDescent="0.2">
      <c r="A348" s="124"/>
      <c r="B348" s="124"/>
      <c r="C348" s="124"/>
      <c r="D348" s="124"/>
      <c r="E348" s="125"/>
      <c r="F348" s="115"/>
      <c r="G348" s="124"/>
      <c r="H348" s="187"/>
      <c r="I348" s="338"/>
      <c r="J348" s="124"/>
    </row>
    <row r="349" spans="1:10" x14ac:dyDescent="0.2">
      <c r="A349" s="124"/>
      <c r="B349" s="124"/>
      <c r="C349" s="124"/>
      <c r="D349" s="124"/>
      <c r="E349" s="125"/>
      <c r="F349" s="115"/>
      <c r="G349" s="124"/>
      <c r="H349" s="187"/>
      <c r="I349" s="338"/>
      <c r="J349" s="124"/>
    </row>
    <row r="350" spans="1:10" x14ac:dyDescent="0.2">
      <c r="A350" s="124"/>
      <c r="B350" s="124"/>
      <c r="C350" s="124"/>
      <c r="D350" s="124"/>
      <c r="E350" s="125"/>
      <c r="F350" s="115"/>
      <c r="G350" s="124"/>
      <c r="H350" s="187"/>
      <c r="I350" s="338"/>
      <c r="J350" s="124"/>
    </row>
    <row r="351" spans="1:10" x14ac:dyDescent="0.2">
      <c r="A351" s="124"/>
      <c r="B351" s="124"/>
      <c r="C351" s="124"/>
      <c r="D351" s="124"/>
      <c r="E351" s="125"/>
      <c r="F351" s="115"/>
      <c r="G351" s="124"/>
      <c r="H351" s="187"/>
      <c r="I351" s="338"/>
      <c r="J351" s="124"/>
    </row>
    <row r="352" spans="1:10" x14ac:dyDescent="0.2">
      <c r="A352" s="124"/>
      <c r="B352" s="124"/>
      <c r="C352" s="124"/>
      <c r="D352" s="124"/>
      <c r="E352" s="125"/>
      <c r="F352" s="115"/>
      <c r="G352" s="124"/>
      <c r="H352" s="187"/>
      <c r="I352" s="338"/>
      <c r="J352" s="124"/>
    </row>
    <row r="353" spans="1:10" x14ac:dyDescent="0.2">
      <c r="A353" s="124"/>
      <c r="B353" s="124"/>
      <c r="C353" s="124"/>
      <c r="D353" s="124"/>
      <c r="E353" s="125"/>
      <c r="F353" s="115"/>
      <c r="G353" s="124"/>
      <c r="H353" s="187"/>
      <c r="I353" s="338"/>
      <c r="J353" s="124"/>
    </row>
    <row r="354" spans="1:10" x14ac:dyDescent="0.2">
      <c r="A354" s="124"/>
      <c r="B354" s="124"/>
      <c r="C354" s="124"/>
      <c r="D354" s="124"/>
      <c r="E354" s="125"/>
      <c r="F354" s="115"/>
      <c r="G354" s="124"/>
      <c r="H354" s="187"/>
      <c r="I354" s="338"/>
      <c r="J354" s="124"/>
    </row>
    <row r="355" spans="1:10" x14ac:dyDescent="0.2">
      <c r="A355" s="124"/>
      <c r="B355" s="124"/>
      <c r="C355" s="124"/>
      <c r="D355" s="124"/>
      <c r="E355" s="125"/>
      <c r="F355" s="115"/>
      <c r="G355" s="124"/>
      <c r="H355" s="187"/>
      <c r="I355" s="338"/>
      <c r="J355" s="124"/>
    </row>
    <row r="356" spans="1:10" x14ac:dyDescent="0.2">
      <c r="A356" s="124"/>
      <c r="B356" s="124"/>
      <c r="C356" s="124"/>
      <c r="D356" s="124"/>
      <c r="E356" s="125"/>
      <c r="F356" s="115"/>
      <c r="G356" s="124"/>
      <c r="H356" s="187"/>
      <c r="I356" s="338"/>
      <c r="J356" s="124"/>
    </row>
    <row r="357" spans="1:10" x14ac:dyDescent="0.2">
      <c r="A357" s="124"/>
      <c r="B357" s="124"/>
      <c r="C357" s="124"/>
      <c r="D357" s="124"/>
      <c r="E357" s="125"/>
      <c r="F357" s="115"/>
      <c r="G357" s="124"/>
      <c r="H357" s="187"/>
      <c r="I357" s="338"/>
      <c r="J357" s="124"/>
    </row>
    <row r="358" spans="1:10" x14ac:dyDescent="0.2">
      <c r="A358" s="124"/>
      <c r="B358" s="124"/>
      <c r="C358" s="124"/>
      <c r="D358" s="124"/>
      <c r="E358" s="125"/>
      <c r="F358" s="115"/>
      <c r="G358" s="124"/>
      <c r="H358" s="187"/>
      <c r="I358" s="338"/>
      <c r="J358" s="124"/>
    </row>
    <row r="359" spans="1:10" x14ac:dyDescent="0.2">
      <c r="A359" s="124"/>
      <c r="B359" s="124"/>
      <c r="C359" s="124"/>
      <c r="D359" s="124"/>
      <c r="E359" s="125"/>
      <c r="F359" s="115"/>
      <c r="G359" s="124"/>
      <c r="H359" s="187"/>
      <c r="I359" s="338"/>
      <c r="J359" s="124"/>
    </row>
    <row r="360" spans="1:10" x14ac:dyDescent="0.2">
      <c r="A360" s="124"/>
      <c r="B360" s="124"/>
      <c r="C360" s="124"/>
      <c r="D360" s="124"/>
      <c r="E360" s="125"/>
      <c r="F360" s="115"/>
      <c r="G360" s="124"/>
      <c r="H360" s="187"/>
      <c r="I360" s="338"/>
      <c r="J360" s="124"/>
    </row>
    <row r="361" spans="1:10" x14ac:dyDescent="0.2">
      <c r="A361" s="124"/>
      <c r="B361" s="124"/>
      <c r="C361" s="124"/>
      <c r="D361" s="124"/>
      <c r="E361" s="125"/>
      <c r="F361" s="115"/>
      <c r="G361" s="124"/>
      <c r="H361" s="187"/>
      <c r="I361" s="338"/>
      <c r="J361" s="124"/>
    </row>
    <row r="362" spans="1:10" x14ac:dyDescent="0.2">
      <c r="A362" s="124"/>
      <c r="B362" s="124"/>
      <c r="C362" s="124"/>
      <c r="D362" s="124"/>
      <c r="E362" s="125"/>
      <c r="F362" s="115"/>
      <c r="G362" s="124"/>
      <c r="H362" s="187"/>
      <c r="I362" s="338"/>
      <c r="J362" s="124"/>
    </row>
    <row r="363" spans="1:10" x14ac:dyDescent="0.2">
      <c r="A363" s="124"/>
      <c r="B363" s="124"/>
      <c r="C363" s="124"/>
      <c r="D363" s="124"/>
      <c r="E363" s="125"/>
      <c r="F363" s="115"/>
      <c r="G363" s="124"/>
      <c r="H363" s="187"/>
      <c r="I363" s="338"/>
      <c r="J363" s="124"/>
    </row>
    <row r="364" spans="1:10" x14ac:dyDescent="0.2">
      <c r="A364" s="124"/>
      <c r="B364" s="124"/>
      <c r="C364" s="124"/>
      <c r="D364" s="124"/>
      <c r="E364" s="125"/>
      <c r="F364" s="115"/>
      <c r="G364" s="124"/>
      <c r="H364" s="187"/>
      <c r="I364" s="338"/>
      <c r="J364" s="124"/>
    </row>
    <row r="365" spans="1:10" x14ac:dyDescent="0.2">
      <c r="A365" s="124"/>
      <c r="B365" s="124"/>
      <c r="C365" s="124"/>
      <c r="D365" s="124"/>
      <c r="E365" s="125"/>
      <c r="F365" s="115"/>
      <c r="G365" s="124"/>
      <c r="H365" s="187"/>
      <c r="I365" s="338"/>
      <c r="J365" s="124"/>
    </row>
    <row r="366" spans="1:10" x14ac:dyDescent="0.2">
      <c r="A366" s="124"/>
      <c r="B366" s="124"/>
      <c r="C366" s="124"/>
      <c r="D366" s="124"/>
      <c r="E366" s="125"/>
      <c r="F366" s="115"/>
      <c r="G366" s="124"/>
      <c r="H366" s="187"/>
      <c r="I366" s="338"/>
      <c r="J366" s="124"/>
    </row>
    <row r="367" spans="1:10" x14ac:dyDescent="0.2">
      <c r="A367" s="124"/>
      <c r="B367" s="124"/>
      <c r="C367" s="124"/>
      <c r="D367" s="124"/>
      <c r="E367" s="125"/>
      <c r="F367" s="115"/>
      <c r="G367" s="124"/>
      <c r="H367" s="187"/>
      <c r="I367" s="338"/>
      <c r="J367" s="124"/>
    </row>
    <row r="368" spans="1:10" x14ac:dyDescent="0.2">
      <c r="A368" s="124"/>
      <c r="B368" s="124"/>
      <c r="C368" s="124"/>
      <c r="D368" s="124"/>
      <c r="E368" s="125"/>
      <c r="F368" s="115"/>
      <c r="G368" s="124"/>
      <c r="H368" s="187"/>
      <c r="I368" s="338"/>
      <c r="J368" s="124"/>
    </row>
    <row r="369" spans="1:10" x14ac:dyDescent="0.2">
      <c r="A369" s="124"/>
      <c r="B369" s="124"/>
      <c r="C369" s="124"/>
      <c r="D369" s="124"/>
      <c r="E369" s="125"/>
      <c r="F369" s="115"/>
      <c r="G369" s="124"/>
      <c r="H369" s="187"/>
      <c r="I369" s="338"/>
      <c r="J369" s="124"/>
    </row>
    <row r="370" spans="1:10" x14ac:dyDescent="0.2">
      <c r="A370" s="124"/>
      <c r="B370" s="124"/>
      <c r="C370" s="124"/>
      <c r="D370" s="124"/>
      <c r="E370" s="125"/>
      <c r="F370" s="115"/>
      <c r="G370" s="124"/>
      <c r="H370" s="187"/>
      <c r="I370" s="338"/>
      <c r="J370" s="124"/>
    </row>
    <row r="371" spans="1:10" x14ac:dyDescent="0.2">
      <c r="A371" s="124"/>
      <c r="B371" s="124"/>
      <c r="C371" s="124"/>
      <c r="D371" s="124"/>
      <c r="E371" s="125"/>
      <c r="F371" s="115"/>
      <c r="G371" s="124"/>
      <c r="H371" s="187"/>
      <c r="I371" s="338"/>
      <c r="J371" s="124"/>
    </row>
    <row r="372" spans="1:10" x14ac:dyDescent="0.2">
      <c r="A372" s="124"/>
      <c r="B372" s="124"/>
      <c r="C372" s="124"/>
      <c r="D372" s="124"/>
      <c r="E372" s="125"/>
      <c r="F372" s="115"/>
      <c r="G372" s="124"/>
      <c r="H372" s="187"/>
      <c r="I372" s="338"/>
      <c r="J372" s="124"/>
    </row>
    <row r="373" spans="1:10" x14ac:dyDescent="0.2">
      <c r="A373" s="124"/>
      <c r="B373" s="124"/>
      <c r="C373" s="124"/>
      <c r="D373" s="124"/>
      <c r="E373" s="125"/>
      <c r="F373" s="115"/>
      <c r="G373" s="124"/>
      <c r="H373" s="187"/>
      <c r="I373" s="338"/>
      <c r="J373" s="124"/>
    </row>
    <row r="374" spans="1:10" x14ac:dyDescent="0.2">
      <c r="A374" s="124"/>
      <c r="B374" s="124"/>
      <c r="C374" s="124"/>
      <c r="D374" s="124"/>
      <c r="E374" s="125"/>
      <c r="F374" s="115"/>
      <c r="G374" s="124"/>
      <c r="H374" s="187"/>
      <c r="I374" s="338"/>
      <c r="J374" s="124"/>
    </row>
    <row r="375" spans="1:10" x14ac:dyDescent="0.2">
      <c r="A375" s="124"/>
      <c r="B375" s="124"/>
      <c r="C375" s="124"/>
      <c r="D375" s="124"/>
      <c r="E375" s="125"/>
      <c r="F375" s="115"/>
      <c r="G375" s="124"/>
      <c r="H375" s="187"/>
      <c r="I375" s="338"/>
      <c r="J375" s="124"/>
    </row>
    <row r="376" spans="1:10" x14ac:dyDescent="0.2">
      <c r="A376" s="124"/>
      <c r="B376" s="124"/>
      <c r="C376" s="124"/>
      <c r="D376" s="124"/>
      <c r="E376" s="125"/>
      <c r="F376" s="115"/>
      <c r="G376" s="124"/>
      <c r="H376" s="187"/>
      <c r="I376" s="338"/>
      <c r="J376" s="124"/>
    </row>
    <row r="377" spans="1:10" x14ac:dyDescent="0.2">
      <c r="A377" s="124"/>
      <c r="B377" s="124"/>
      <c r="C377" s="124"/>
      <c r="D377" s="124"/>
      <c r="E377" s="125"/>
      <c r="F377" s="115"/>
      <c r="G377" s="124"/>
      <c r="H377" s="187"/>
      <c r="I377" s="338"/>
      <c r="J377" s="124"/>
    </row>
    <row r="378" spans="1:10" x14ac:dyDescent="0.2">
      <c r="A378" s="124"/>
      <c r="B378" s="124"/>
      <c r="C378" s="124"/>
      <c r="D378" s="124"/>
      <c r="E378" s="125"/>
      <c r="F378" s="115"/>
      <c r="G378" s="124"/>
      <c r="H378" s="187"/>
      <c r="I378" s="338"/>
      <c r="J378" s="124"/>
    </row>
    <row r="379" spans="1:10" x14ac:dyDescent="0.2">
      <c r="A379" s="124"/>
      <c r="B379" s="124"/>
      <c r="C379" s="124"/>
      <c r="D379" s="124"/>
      <c r="E379" s="125"/>
      <c r="F379" s="115"/>
      <c r="G379" s="124"/>
      <c r="H379" s="187"/>
      <c r="I379" s="338"/>
      <c r="J379" s="124"/>
    </row>
    <row r="380" spans="1:10" x14ac:dyDescent="0.2">
      <c r="A380" s="124"/>
      <c r="B380" s="124"/>
      <c r="C380" s="124"/>
      <c r="D380" s="124"/>
      <c r="E380" s="125"/>
      <c r="F380" s="115"/>
      <c r="G380" s="124"/>
      <c r="H380" s="187"/>
      <c r="I380" s="338"/>
      <c r="J380" s="124"/>
    </row>
    <row r="381" spans="1:10" x14ac:dyDescent="0.2">
      <c r="A381" s="124"/>
      <c r="B381" s="124"/>
      <c r="C381" s="124"/>
      <c r="D381" s="124"/>
      <c r="E381" s="125"/>
      <c r="F381" s="115"/>
      <c r="G381" s="124"/>
      <c r="H381" s="187"/>
      <c r="I381" s="338"/>
      <c r="J381" s="124"/>
    </row>
    <row r="382" spans="1:10" x14ac:dyDescent="0.2">
      <c r="A382" s="124"/>
      <c r="B382" s="124"/>
      <c r="C382" s="124"/>
      <c r="D382" s="124"/>
      <c r="E382" s="125"/>
      <c r="F382" s="115"/>
      <c r="G382" s="124"/>
      <c r="H382" s="187"/>
      <c r="I382" s="338"/>
      <c r="J382" s="124"/>
    </row>
    <row r="383" spans="1:10" x14ac:dyDescent="0.2">
      <c r="A383" s="124"/>
      <c r="B383" s="124"/>
      <c r="C383" s="124"/>
      <c r="D383" s="124"/>
      <c r="E383" s="125"/>
      <c r="F383" s="115"/>
      <c r="G383" s="124"/>
      <c r="H383" s="187"/>
      <c r="I383" s="338"/>
      <c r="J383" s="124"/>
    </row>
    <row r="384" spans="1:10" x14ac:dyDescent="0.2">
      <c r="A384" s="124"/>
      <c r="B384" s="124"/>
      <c r="C384" s="124"/>
      <c r="D384" s="124"/>
      <c r="E384" s="125"/>
      <c r="F384" s="115"/>
      <c r="G384" s="124"/>
      <c r="H384" s="187"/>
      <c r="I384" s="338"/>
      <c r="J384" s="124"/>
    </row>
    <row r="385" spans="1:10" x14ac:dyDescent="0.2">
      <c r="A385" s="124"/>
      <c r="B385" s="124"/>
      <c r="C385" s="124"/>
      <c r="D385" s="124"/>
      <c r="E385" s="125"/>
      <c r="F385" s="115"/>
      <c r="G385" s="124"/>
      <c r="H385" s="187"/>
      <c r="I385" s="338"/>
      <c r="J385" s="124"/>
    </row>
    <row r="386" spans="1:10" x14ac:dyDescent="0.2">
      <c r="A386" s="124"/>
      <c r="B386" s="124"/>
      <c r="C386" s="124"/>
      <c r="D386" s="124"/>
      <c r="E386" s="125"/>
      <c r="F386" s="115"/>
      <c r="G386" s="124"/>
      <c r="H386" s="187"/>
      <c r="I386" s="338"/>
      <c r="J386" s="124"/>
    </row>
    <row r="387" spans="1:10" x14ac:dyDescent="0.2">
      <c r="A387" s="124"/>
      <c r="B387" s="124"/>
      <c r="C387" s="124"/>
      <c r="D387" s="124"/>
      <c r="E387" s="125"/>
      <c r="F387" s="115"/>
      <c r="G387" s="124"/>
      <c r="H387" s="187"/>
      <c r="I387" s="338"/>
      <c r="J387" s="124"/>
    </row>
    <row r="388" spans="1:10" x14ac:dyDescent="0.2">
      <c r="A388" s="124"/>
      <c r="B388" s="124"/>
      <c r="C388" s="124"/>
      <c r="D388" s="124"/>
      <c r="E388" s="125"/>
      <c r="F388" s="115"/>
      <c r="G388" s="124"/>
      <c r="H388" s="187"/>
      <c r="I388" s="338"/>
      <c r="J388" s="124"/>
    </row>
    <row r="389" spans="1:10" x14ac:dyDescent="0.2">
      <c r="A389" s="124"/>
      <c r="B389" s="124"/>
      <c r="C389" s="124"/>
      <c r="D389" s="124"/>
      <c r="E389" s="125"/>
      <c r="F389" s="115"/>
      <c r="G389" s="124"/>
      <c r="H389" s="187"/>
      <c r="I389" s="338"/>
      <c r="J389" s="124"/>
    </row>
    <row r="390" spans="1:10" x14ac:dyDescent="0.2">
      <c r="A390" s="124"/>
      <c r="B390" s="124"/>
      <c r="C390" s="124"/>
      <c r="D390" s="124"/>
      <c r="E390" s="125"/>
      <c r="F390" s="115"/>
      <c r="G390" s="124"/>
      <c r="H390" s="187"/>
      <c r="I390" s="338"/>
      <c r="J390" s="124"/>
    </row>
    <row r="391" spans="1:10" x14ac:dyDescent="0.2">
      <c r="A391" s="124"/>
      <c r="B391" s="124"/>
      <c r="C391" s="124"/>
      <c r="D391" s="124"/>
      <c r="E391" s="125"/>
      <c r="F391" s="115"/>
      <c r="G391" s="124"/>
      <c r="H391" s="187"/>
      <c r="I391" s="338"/>
      <c r="J391" s="124"/>
    </row>
    <row r="392" spans="1:10" x14ac:dyDescent="0.2">
      <c r="A392" s="124"/>
      <c r="B392" s="124"/>
      <c r="C392" s="124"/>
      <c r="D392" s="124"/>
      <c r="E392" s="125"/>
      <c r="F392" s="115"/>
      <c r="G392" s="124"/>
      <c r="H392" s="187"/>
      <c r="I392" s="338"/>
      <c r="J392" s="124"/>
    </row>
    <row r="393" spans="1:10" x14ac:dyDescent="0.2">
      <c r="A393" s="124"/>
      <c r="B393" s="124"/>
      <c r="C393" s="124"/>
      <c r="D393" s="124"/>
      <c r="E393" s="125"/>
      <c r="F393" s="115"/>
      <c r="G393" s="124"/>
      <c r="H393" s="187"/>
      <c r="I393" s="338"/>
      <c r="J393" s="124"/>
    </row>
    <row r="394" spans="1:10" x14ac:dyDescent="0.2">
      <c r="A394" s="124"/>
      <c r="B394" s="124"/>
      <c r="C394" s="124"/>
      <c r="D394" s="124"/>
      <c r="E394" s="125"/>
      <c r="F394" s="115"/>
      <c r="G394" s="124"/>
      <c r="H394" s="187"/>
      <c r="I394" s="338"/>
      <c r="J394" s="124"/>
    </row>
    <row r="395" spans="1:10" x14ac:dyDescent="0.2">
      <c r="A395" s="124"/>
      <c r="B395" s="124"/>
      <c r="C395" s="124"/>
      <c r="D395" s="124"/>
      <c r="E395" s="125"/>
      <c r="F395" s="115"/>
      <c r="G395" s="124"/>
      <c r="H395" s="187"/>
      <c r="I395" s="338"/>
      <c r="J395" s="124"/>
    </row>
    <row r="396" spans="1:10" x14ac:dyDescent="0.2">
      <c r="A396" s="124"/>
      <c r="B396" s="124"/>
      <c r="C396" s="124"/>
      <c r="D396" s="124"/>
      <c r="E396" s="125"/>
      <c r="F396" s="115"/>
      <c r="G396" s="124"/>
      <c r="H396" s="187"/>
      <c r="I396" s="338"/>
      <c r="J396" s="124"/>
    </row>
    <row r="397" spans="1:10" x14ac:dyDescent="0.2">
      <c r="A397" s="108"/>
      <c r="B397" s="108"/>
      <c r="C397" s="108"/>
      <c r="D397" s="108"/>
      <c r="E397" s="109"/>
      <c r="F397" s="114"/>
      <c r="G397" s="108"/>
      <c r="H397" s="100"/>
      <c r="I397" s="257"/>
      <c r="J397" s="108"/>
    </row>
    <row r="398" spans="1:10" x14ac:dyDescent="0.2">
      <c r="A398" s="108"/>
      <c r="B398" s="108"/>
      <c r="C398" s="108"/>
      <c r="D398" s="108"/>
      <c r="E398" s="109"/>
      <c r="F398" s="46"/>
      <c r="G398" s="108"/>
      <c r="H398" s="100"/>
      <c r="I398" s="257"/>
      <c r="J398" s="108"/>
    </row>
    <row r="399" spans="1:10" x14ac:dyDescent="0.2">
      <c r="A399" s="108"/>
      <c r="B399" s="108"/>
      <c r="C399" s="108"/>
      <c r="D399" s="108"/>
      <c r="E399" s="109"/>
      <c r="F399" s="46"/>
      <c r="G399" s="108"/>
      <c r="H399" s="100"/>
      <c r="I399" s="257"/>
      <c r="J399" s="108"/>
    </row>
    <row r="400" spans="1:10" x14ac:dyDescent="0.2">
      <c r="A400" s="108"/>
      <c r="B400" s="108"/>
      <c r="C400" s="108"/>
      <c r="D400" s="108"/>
      <c r="E400" s="109"/>
      <c r="F400" s="46"/>
      <c r="G400" s="108"/>
      <c r="H400" s="100"/>
      <c r="I400" s="257"/>
      <c r="J400" s="108"/>
    </row>
    <row r="401" spans="1:10" x14ac:dyDescent="0.2">
      <c r="A401" s="108"/>
      <c r="B401" s="108"/>
      <c r="C401" s="108"/>
      <c r="D401" s="108"/>
      <c r="E401" s="109"/>
      <c r="F401" s="46"/>
      <c r="G401" s="108"/>
      <c r="H401" s="100"/>
      <c r="I401" s="257"/>
      <c r="J401" s="108"/>
    </row>
    <row r="402" spans="1:10" x14ac:dyDescent="0.2">
      <c r="A402" s="108"/>
      <c r="B402" s="108"/>
      <c r="C402" s="108"/>
      <c r="D402" s="108"/>
      <c r="E402" s="109"/>
      <c r="F402" s="46"/>
      <c r="G402" s="108"/>
      <c r="H402" s="100"/>
      <c r="I402" s="257"/>
      <c r="J402" s="108"/>
    </row>
    <row r="403" spans="1:10" x14ac:dyDescent="0.2">
      <c r="A403" s="108"/>
      <c r="B403" s="108"/>
      <c r="C403" s="108"/>
      <c r="D403" s="108"/>
      <c r="E403" s="109"/>
      <c r="F403" s="46"/>
      <c r="G403" s="108"/>
      <c r="H403" s="100"/>
      <c r="I403" s="257"/>
      <c r="J403" s="108"/>
    </row>
    <row r="404" spans="1:10" x14ac:dyDescent="0.2">
      <c r="A404" s="108"/>
      <c r="B404" s="108"/>
      <c r="C404" s="108"/>
      <c r="D404" s="108"/>
      <c r="E404" s="109"/>
      <c r="F404" s="46"/>
      <c r="G404" s="108"/>
      <c r="H404" s="100"/>
      <c r="I404" s="257"/>
      <c r="J404" s="108"/>
    </row>
    <row r="405" spans="1:10" x14ac:dyDescent="0.2">
      <c r="A405" s="108"/>
      <c r="B405" s="108"/>
      <c r="C405" s="108"/>
      <c r="D405" s="108"/>
      <c r="E405" s="109"/>
      <c r="F405" s="46"/>
      <c r="G405" s="108"/>
      <c r="H405" s="100"/>
      <c r="I405" s="257"/>
      <c r="J405" s="108"/>
    </row>
    <row r="406" spans="1:10" x14ac:dyDescent="0.2">
      <c r="A406" s="108"/>
      <c r="B406" s="108"/>
      <c r="C406" s="108"/>
      <c r="D406" s="108"/>
      <c r="E406" s="109"/>
      <c r="F406" s="46"/>
      <c r="G406" s="108"/>
      <c r="H406" s="100"/>
      <c r="I406" s="257"/>
      <c r="J406" s="108"/>
    </row>
    <row r="407" spans="1:10" x14ac:dyDescent="0.2">
      <c r="A407" s="108"/>
      <c r="B407" s="108"/>
      <c r="C407" s="108"/>
      <c r="D407" s="108"/>
      <c r="E407" s="109"/>
      <c r="F407" s="46"/>
      <c r="G407" s="108"/>
      <c r="H407" s="100"/>
      <c r="I407" s="257"/>
      <c r="J407" s="108"/>
    </row>
    <row r="408" spans="1:10" x14ac:dyDescent="0.2">
      <c r="A408" s="108"/>
      <c r="B408" s="108"/>
      <c r="C408" s="108"/>
      <c r="D408" s="108"/>
      <c r="E408" s="109"/>
      <c r="F408" s="46"/>
      <c r="G408" s="108"/>
      <c r="H408" s="100"/>
      <c r="I408" s="257"/>
      <c r="J408" s="108"/>
    </row>
    <row r="409" spans="1:10" x14ac:dyDescent="0.2">
      <c r="A409" s="108"/>
      <c r="B409" s="108"/>
      <c r="C409" s="108"/>
      <c r="D409" s="108"/>
      <c r="E409" s="109"/>
      <c r="F409" s="46"/>
      <c r="G409" s="108"/>
      <c r="H409" s="100"/>
      <c r="I409" s="257"/>
      <c r="J409" s="108"/>
    </row>
    <row r="410" spans="1:10" x14ac:dyDescent="0.2">
      <c r="A410" s="108"/>
      <c r="B410" s="108"/>
      <c r="C410" s="108"/>
      <c r="D410" s="108"/>
      <c r="E410" s="109"/>
      <c r="F410" s="46"/>
      <c r="G410" s="108"/>
      <c r="H410" s="100"/>
      <c r="I410" s="257"/>
      <c r="J410" s="108"/>
    </row>
    <row r="411" spans="1:10" x14ac:dyDescent="0.2">
      <c r="A411" s="108"/>
      <c r="B411" s="108"/>
      <c r="C411" s="108"/>
      <c r="D411" s="108"/>
      <c r="E411" s="109"/>
      <c r="F411" s="46"/>
      <c r="G411" s="108"/>
      <c r="H411" s="100"/>
      <c r="I411" s="257"/>
      <c r="J411" s="108"/>
    </row>
    <row r="412" spans="1:10" x14ac:dyDescent="0.2">
      <c r="A412" s="108"/>
      <c r="B412" s="108"/>
      <c r="C412" s="108"/>
      <c r="D412" s="108"/>
      <c r="E412" s="109"/>
      <c r="F412" s="46"/>
      <c r="G412" s="108"/>
      <c r="H412" s="100"/>
      <c r="I412" s="257"/>
      <c r="J412" s="108"/>
    </row>
    <row r="413" spans="1:10" x14ac:dyDescent="0.2">
      <c r="A413" s="108"/>
      <c r="B413" s="108"/>
      <c r="C413" s="108"/>
      <c r="D413" s="108"/>
      <c r="E413" s="109"/>
      <c r="F413" s="46"/>
      <c r="G413" s="108"/>
      <c r="H413" s="100"/>
      <c r="I413" s="257"/>
      <c r="J413" s="108"/>
    </row>
    <row r="414" spans="1:10" x14ac:dyDescent="0.2">
      <c r="A414" s="108"/>
      <c r="B414" s="108"/>
      <c r="C414" s="108"/>
      <c r="D414" s="108"/>
      <c r="E414" s="109"/>
      <c r="F414" s="46"/>
      <c r="G414" s="108"/>
      <c r="H414" s="100"/>
      <c r="I414" s="257"/>
      <c r="J414" s="108"/>
    </row>
    <row r="415" spans="1:10" x14ac:dyDescent="0.2">
      <c r="A415" s="108"/>
      <c r="B415" s="108"/>
      <c r="C415" s="108"/>
      <c r="D415" s="108"/>
      <c r="E415" s="109"/>
      <c r="F415" s="46"/>
      <c r="G415" s="108"/>
      <c r="H415" s="100"/>
      <c r="I415" s="257"/>
      <c r="J415" s="108"/>
    </row>
    <row r="416" spans="1:10" x14ac:dyDescent="0.2">
      <c r="A416" s="108"/>
      <c r="B416" s="108"/>
      <c r="C416" s="108"/>
      <c r="D416" s="108"/>
      <c r="E416" s="109"/>
      <c r="F416" s="46"/>
      <c r="G416" s="108"/>
      <c r="H416" s="100"/>
      <c r="I416" s="257"/>
      <c r="J416" s="108"/>
    </row>
    <row r="417" spans="1:10" x14ac:dyDescent="0.2">
      <c r="A417" s="108"/>
      <c r="B417" s="108"/>
      <c r="C417" s="108"/>
      <c r="D417" s="108"/>
      <c r="E417" s="109"/>
      <c r="F417" s="46"/>
      <c r="G417" s="108"/>
      <c r="H417" s="100"/>
      <c r="I417" s="257"/>
      <c r="J417" s="108"/>
    </row>
    <row r="418" spans="1:10" x14ac:dyDescent="0.2">
      <c r="A418" s="108"/>
      <c r="B418" s="108"/>
      <c r="C418" s="108"/>
      <c r="D418" s="108"/>
      <c r="E418" s="109"/>
      <c r="F418" s="46"/>
      <c r="G418" s="108"/>
      <c r="H418" s="100"/>
      <c r="I418" s="257"/>
      <c r="J418" s="108"/>
    </row>
    <row r="419" spans="1:10" x14ac:dyDescent="0.2">
      <c r="A419" s="108"/>
      <c r="B419" s="108"/>
      <c r="C419" s="108"/>
      <c r="D419" s="108"/>
      <c r="E419" s="109"/>
      <c r="F419" s="46"/>
      <c r="G419" s="108"/>
      <c r="H419" s="100"/>
      <c r="I419" s="257"/>
      <c r="J419" s="108"/>
    </row>
    <row r="420" spans="1:10" x14ac:dyDescent="0.2">
      <c r="A420" s="108"/>
      <c r="B420" s="108"/>
      <c r="C420" s="108"/>
      <c r="D420" s="108"/>
      <c r="E420" s="109"/>
      <c r="F420" s="46"/>
      <c r="G420" s="108"/>
      <c r="H420" s="100"/>
      <c r="I420" s="257"/>
      <c r="J420" s="108"/>
    </row>
    <row r="421" spans="1:10" x14ac:dyDescent="0.2">
      <c r="A421" s="108"/>
      <c r="B421" s="108"/>
      <c r="C421" s="108"/>
      <c r="D421" s="108"/>
      <c r="E421" s="109"/>
      <c r="F421" s="46"/>
      <c r="G421" s="108"/>
      <c r="H421" s="100"/>
      <c r="I421" s="257"/>
      <c r="J421" s="108"/>
    </row>
    <row r="422" spans="1:10" x14ac:dyDescent="0.2">
      <c r="A422" s="108"/>
      <c r="B422" s="108"/>
      <c r="C422" s="108"/>
      <c r="D422" s="108"/>
      <c r="E422" s="109"/>
      <c r="F422" s="46"/>
      <c r="G422" s="108"/>
      <c r="H422" s="100"/>
      <c r="I422" s="257"/>
      <c r="J422" s="108"/>
    </row>
    <row r="423" spans="1:10" x14ac:dyDescent="0.2">
      <c r="A423" s="108"/>
      <c r="B423" s="108"/>
      <c r="C423" s="108"/>
      <c r="D423" s="108"/>
      <c r="E423" s="109"/>
      <c r="F423" s="46"/>
      <c r="G423" s="108"/>
      <c r="H423" s="100"/>
      <c r="I423" s="257"/>
      <c r="J423" s="108"/>
    </row>
    <row r="424" spans="1:10" x14ac:dyDescent="0.2">
      <c r="A424" s="108"/>
      <c r="B424" s="108"/>
      <c r="C424" s="108"/>
      <c r="D424" s="108"/>
      <c r="E424" s="109"/>
      <c r="F424" s="46"/>
      <c r="G424" s="108"/>
      <c r="H424" s="100"/>
      <c r="I424" s="257"/>
      <c r="J424" s="108"/>
    </row>
    <row r="425" spans="1:10" x14ac:dyDescent="0.2">
      <c r="A425" s="108"/>
      <c r="B425" s="108"/>
      <c r="C425" s="108"/>
      <c r="D425" s="108"/>
      <c r="E425" s="109"/>
      <c r="F425" s="46"/>
      <c r="G425" s="108"/>
      <c r="H425" s="100"/>
      <c r="I425" s="257"/>
      <c r="J425" s="108"/>
    </row>
    <row r="426" spans="1:10" x14ac:dyDescent="0.2">
      <c r="A426" s="108"/>
      <c r="B426" s="108"/>
      <c r="C426" s="108"/>
      <c r="D426" s="108"/>
      <c r="E426" s="109"/>
      <c r="F426" s="46"/>
      <c r="G426" s="108"/>
      <c r="H426" s="100"/>
      <c r="I426" s="257"/>
      <c r="J426" s="108"/>
    </row>
    <row r="427" spans="1:10" x14ac:dyDescent="0.2">
      <c r="A427" s="108"/>
      <c r="B427" s="108"/>
      <c r="C427" s="108"/>
      <c r="D427" s="108"/>
      <c r="E427" s="109"/>
      <c r="F427" s="46"/>
      <c r="G427" s="108"/>
      <c r="H427" s="100"/>
      <c r="I427" s="257"/>
      <c r="J427" s="108"/>
    </row>
    <row r="428" spans="1:10" x14ac:dyDescent="0.2">
      <c r="A428" s="108"/>
      <c r="B428" s="108"/>
      <c r="C428" s="108"/>
      <c r="D428" s="108"/>
      <c r="E428" s="109"/>
      <c r="F428" s="46"/>
      <c r="G428" s="108"/>
      <c r="H428" s="100"/>
      <c r="I428" s="257"/>
      <c r="J428" s="108"/>
    </row>
    <row r="429" spans="1:10" x14ac:dyDescent="0.2">
      <c r="A429" s="108"/>
      <c r="B429" s="108"/>
      <c r="C429" s="108"/>
      <c r="D429" s="108"/>
      <c r="E429" s="109"/>
      <c r="F429" s="46"/>
      <c r="G429" s="108"/>
      <c r="H429" s="100"/>
      <c r="I429" s="257"/>
      <c r="J429" s="108"/>
    </row>
    <row r="430" spans="1:10" x14ac:dyDescent="0.2">
      <c r="A430" s="108"/>
      <c r="B430" s="108"/>
      <c r="C430" s="108"/>
      <c r="D430" s="108"/>
      <c r="E430" s="109"/>
      <c r="F430" s="46"/>
      <c r="G430" s="108"/>
      <c r="H430" s="100"/>
      <c r="I430" s="257"/>
      <c r="J430" s="108"/>
    </row>
    <row r="431" spans="1:10" x14ac:dyDescent="0.2">
      <c r="A431" s="108"/>
      <c r="B431" s="108"/>
      <c r="C431" s="108"/>
      <c r="D431" s="108"/>
      <c r="E431" s="109"/>
      <c r="F431" s="46"/>
      <c r="G431" s="108"/>
      <c r="H431" s="100"/>
      <c r="I431" s="257"/>
      <c r="J431" s="108"/>
    </row>
    <row r="432" spans="1:10" x14ac:dyDescent="0.2">
      <c r="A432" s="108"/>
      <c r="B432" s="108"/>
      <c r="C432" s="108"/>
      <c r="D432" s="108"/>
      <c r="E432" s="109"/>
      <c r="F432" s="46"/>
      <c r="G432" s="108"/>
      <c r="H432" s="100"/>
      <c r="I432" s="257"/>
      <c r="J432" s="108"/>
    </row>
    <row r="433" spans="1:10" x14ac:dyDescent="0.2">
      <c r="A433" s="108"/>
      <c r="B433" s="108"/>
      <c r="C433" s="108"/>
      <c r="D433" s="108"/>
      <c r="E433" s="109"/>
      <c r="F433" s="46"/>
      <c r="G433" s="108"/>
      <c r="H433" s="100"/>
      <c r="I433" s="257"/>
      <c r="J433" s="108"/>
    </row>
    <row r="434" spans="1:10" x14ac:dyDescent="0.2">
      <c r="A434" s="108"/>
      <c r="B434" s="108"/>
      <c r="C434" s="108"/>
      <c r="D434" s="108"/>
      <c r="E434" s="109"/>
      <c r="F434" s="46"/>
      <c r="G434" s="108"/>
      <c r="H434" s="100"/>
      <c r="I434" s="257"/>
      <c r="J434" s="108"/>
    </row>
    <row r="435" spans="1:10" x14ac:dyDescent="0.2">
      <c r="A435" s="108"/>
      <c r="B435" s="108"/>
      <c r="C435" s="108"/>
      <c r="D435" s="108"/>
      <c r="E435" s="109"/>
      <c r="F435" s="46"/>
      <c r="G435" s="108"/>
      <c r="H435" s="100"/>
      <c r="I435" s="257"/>
      <c r="J435" s="108"/>
    </row>
    <row r="436" spans="1:10" x14ac:dyDescent="0.2">
      <c r="A436" s="108"/>
      <c r="B436" s="108"/>
      <c r="C436" s="108"/>
      <c r="D436" s="108"/>
      <c r="E436" s="109"/>
      <c r="F436" s="46"/>
      <c r="G436" s="108"/>
      <c r="H436" s="100"/>
      <c r="I436" s="257"/>
      <c r="J436" s="108"/>
    </row>
    <row r="437" spans="1:10" x14ac:dyDescent="0.2">
      <c r="A437" s="108"/>
      <c r="B437" s="108"/>
      <c r="C437" s="108"/>
      <c r="D437" s="108"/>
      <c r="E437" s="109"/>
      <c r="F437" s="46"/>
      <c r="G437" s="108"/>
      <c r="H437" s="100"/>
      <c r="I437" s="257"/>
      <c r="J437" s="108"/>
    </row>
    <row r="438" spans="1:10" x14ac:dyDescent="0.2">
      <c r="A438" s="108"/>
      <c r="B438" s="108"/>
      <c r="C438" s="108"/>
      <c r="D438" s="108"/>
      <c r="E438" s="109"/>
      <c r="F438" s="46"/>
      <c r="G438" s="108"/>
      <c r="H438" s="100"/>
      <c r="I438" s="257"/>
      <c r="J438" s="108"/>
    </row>
    <row r="439" spans="1:10" x14ac:dyDescent="0.2">
      <c r="A439" s="108"/>
      <c r="B439" s="108"/>
      <c r="C439" s="108"/>
      <c r="D439" s="108"/>
      <c r="E439" s="109"/>
      <c r="F439" s="46"/>
      <c r="G439" s="108"/>
      <c r="H439" s="100"/>
      <c r="I439" s="257"/>
      <c r="J439" s="108"/>
    </row>
    <row r="440" spans="1:10" x14ac:dyDescent="0.2">
      <c r="A440" s="108"/>
      <c r="B440" s="108"/>
      <c r="C440" s="108"/>
      <c r="D440" s="108"/>
      <c r="E440" s="109"/>
      <c r="F440" s="46"/>
      <c r="G440" s="108"/>
      <c r="H440" s="100"/>
      <c r="I440" s="257"/>
      <c r="J440" s="108"/>
    </row>
    <row r="441" spans="1:10" x14ac:dyDescent="0.2">
      <c r="A441" s="108"/>
      <c r="B441" s="108"/>
      <c r="C441" s="108"/>
      <c r="D441" s="108"/>
      <c r="E441" s="109"/>
      <c r="F441" s="46"/>
      <c r="G441" s="108"/>
      <c r="H441" s="100"/>
      <c r="I441" s="257"/>
      <c r="J441" s="108"/>
    </row>
    <row r="442" spans="1:10" x14ac:dyDescent="0.2">
      <c r="A442" s="108"/>
      <c r="B442" s="108"/>
      <c r="C442" s="108"/>
      <c r="D442" s="108"/>
      <c r="E442" s="109"/>
      <c r="F442" s="46"/>
      <c r="G442" s="108"/>
      <c r="H442" s="100"/>
      <c r="I442" s="257"/>
      <c r="J442" s="108"/>
    </row>
    <row r="443" spans="1:10" x14ac:dyDescent="0.2">
      <c r="A443" s="108"/>
      <c r="B443" s="108"/>
      <c r="C443" s="108"/>
      <c r="D443" s="108"/>
      <c r="E443" s="109"/>
      <c r="F443" s="46"/>
      <c r="G443" s="108"/>
      <c r="H443" s="100"/>
      <c r="I443" s="257"/>
      <c r="J443" s="108"/>
    </row>
    <row r="444" spans="1:10" x14ac:dyDescent="0.2">
      <c r="A444" s="108"/>
      <c r="B444" s="108"/>
      <c r="C444" s="108"/>
      <c r="D444" s="108"/>
      <c r="E444" s="109"/>
      <c r="F444" s="46"/>
      <c r="G444" s="108"/>
      <c r="H444" s="100"/>
      <c r="I444" s="257"/>
      <c r="J444" s="108"/>
    </row>
    <row r="445" spans="1:10" x14ac:dyDescent="0.2">
      <c r="A445" s="108"/>
      <c r="B445" s="108"/>
      <c r="C445" s="108"/>
      <c r="D445" s="108"/>
      <c r="E445" s="109"/>
      <c r="F445" s="46"/>
      <c r="G445" s="108"/>
      <c r="H445" s="100"/>
      <c r="I445" s="257"/>
      <c r="J445" s="108"/>
    </row>
    <row r="446" spans="1:10" x14ac:dyDescent="0.2">
      <c r="A446" s="108"/>
      <c r="B446" s="108"/>
      <c r="C446" s="108"/>
      <c r="D446" s="108"/>
      <c r="E446" s="109"/>
      <c r="F446" s="46"/>
      <c r="G446" s="108"/>
      <c r="H446" s="100"/>
      <c r="I446" s="257"/>
      <c r="J446" s="108"/>
    </row>
    <row r="447" spans="1:10" x14ac:dyDescent="0.2">
      <c r="A447" s="108"/>
      <c r="B447" s="108"/>
      <c r="C447" s="108"/>
      <c r="D447" s="108"/>
      <c r="E447" s="109"/>
      <c r="F447" s="46"/>
      <c r="G447" s="108"/>
      <c r="H447" s="100"/>
      <c r="I447" s="257"/>
      <c r="J447" s="108"/>
    </row>
    <row r="448" spans="1:10" x14ac:dyDescent="0.2">
      <c r="A448" s="108"/>
      <c r="B448" s="108"/>
      <c r="C448" s="108"/>
      <c r="D448" s="108"/>
      <c r="E448" s="109"/>
      <c r="F448" s="46"/>
      <c r="G448" s="108"/>
      <c r="H448" s="100"/>
      <c r="I448" s="257"/>
      <c r="J448" s="108"/>
    </row>
    <row r="449" spans="1:10" x14ac:dyDescent="0.2">
      <c r="A449" s="108"/>
      <c r="B449" s="108"/>
      <c r="C449" s="108"/>
      <c r="D449" s="108"/>
      <c r="E449" s="109"/>
      <c r="F449" s="46"/>
      <c r="G449" s="108"/>
      <c r="H449" s="100"/>
      <c r="I449" s="257"/>
      <c r="J449" s="108"/>
    </row>
    <row r="450" spans="1:10" x14ac:dyDescent="0.2">
      <c r="A450" s="108"/>
      <c r="B450" s="108"/>
      <c r="C450" s="108"/>
      <c r="D450" s="108"/>
      <c r="E450" s="109"/>
      <c r="F450" s="46"/>
      <c r="G450" s="108"/>
      <c r="H450" s="100"/>
      <c r="I450" s="257"/>
      <c r="J450" s="108"/>
    </row>
    <row r="451" spans="1:10" x14ac:dyDescent="0.2">
      <c r="A451" s="108"/>
      <c r="B451" s="108"/>
      <c r="C451" s="108"/>
      <c r="D451" s="108"/>
      <c r="E451" s="109"/>
      <c r="F451" s="46"/>
      <c r="G451" s="108"/>
      <c r="H451" s="100"/>
      <c r="I451" s="257"/>
      <c r="J451" s="108"/>
    </row>
    <row r="452" spans="1:10" x14ac:dyDescent="0.2">
      <c r="A452" s="108"/>
      <c r="B452" s="108"/>
      <c r="C452" s="108"/>
      <c r="D452" s="108"/>
      <c r="E452" s="109"/>
      <c r="F452" s="46"/>
      <c r="G452" s="108"/>
      <c r="H452" s="100"/>
      <c r="I452" s="257"/>
      <c r="J452" s="108"/>
    </row>
    <row r="453" spans="1:10" x14ac:dyDescent="0.2">
      <c r="A453" s="108"/>
      <c r="B453" s="108"/>
      <c r="C453" s="108"/>
      <c r="D453" s="108"/>
      <c r="E453" s="109"/>
      <c r="F453" s="46"/>
      <c r="G453" s="108"/>
      <c r="H453" s="100"/>
      <c r="I453" s="257"/>
      <c r="J453" s="108"/>
    </row>
    <row r="454" spans="1:10" x14ac:dyDescent="0.2">
      <c r="A454" s="108"/>
      <c r="B454" s="108"/>
      <c r="C454" s="108"/>
      <c r="D454" s="108"/>
      <c r="E454" s="109"/>
      <c r="F454" s="46"/>
      <c r="G454" s="108"/>
      <c r="H454" s="100"/>
      <c r="I454" s="257"/>
      <c r="J454" s="108"/>
    </row>
    <row r="455" spans="1:10" x14ac:dyDescent="0.2">
      <c r="A455" s="108"/>
      <c r="B455" s="108"/>
      <c r="C455" s="108"/>
      <c r="D455" s="108"/>
      <c r="E455" s="109"/>
      <c r="F455" s="46"/>
      <c r="G455" s="108"/>
      <c r="H455" s="100"/>
      <c r="I455" s="257"/>
      <c r="J455" s="108"/>
    </row>
    <row r="456" spans="1:10" x14ac:dyDescent="0.2">
      <c r="A456" s="108"/>
      <c r="B456" s="108"/>
      <c r="C456" s="108"/>
      <c r="D456" s="108"/>
      <c r="E456" s="109"/>
      <c r="F456" s="46"/>
      <c r="G456" s="108"/>
      <c r="H456" s="100"/>
      <c r="I456" s="257"/>
      <c r="J456" s="108"/>
    </row>
    <row r="457" spans="1:10" x14ac:dyDescent="0.2">
      <c r="A457" s="108"/>
      <c r="B457" s="108"/>
      <c r="C457" s="108"/>
      <c r="D457" s="108"/>
      <c r="E457" s="109"/>
      <c r="F457" s="46"/>
      <c r="G457" s="108"/>
      <c r="H457" s="100"/>
      <c r="I457" s="257"/>
      <c r="J457" s="108"/>
    </row>
    <row r="458" spans="1:10" x14ac:dyDescent="0.2">
      <c r="A458" s="108"/>
      <c r="B458" s="108"/>
      <c r="C458" s="108"/>
      <c r="D458" s="108"/>
      <c r="E458" s="109"/>
      <c r="F458" s="46"/>
      <c r="G458" s="108"/>
      <c r="H458" s="100"/>
      <c r="I458" s="257"/>
      <c r="J458" s="108"/>
    </row>
    <row r="459" spans="1:10" x14ac:dyDescent="0.2">
      <c r="A459" s="108"/>
      <c r="B459" s="108"/>
      <c r="C459" s="108"/>
      <c r="D459" s="108"/>
      <c r="E459" s="109"/>
      <c r="F459" s="46"/>
      <c r="G459" s="108"/>
      <c r="H459" s="100"/>
      <c r="I459" s="257"/>
      <c r="J459" s="108"/>
    </row>
    <row r="460" spans="1:10" x14ac:dyDescent="0.2">
      <c r="A460" s="108"/>
      <c r="B460" s="108"/>
      <c r="C460" s="108"/>
      <c r="D460" s="108"/>
      <c r="E460" s="109"/>
      <c r="F460" s="46"/>
      <c r="G460" s="108"/>
      <c r="H460" s="100"/>
      <c r="I460" s="257"/>
      <c r="J460" s="108"/>
    </row>
    <row r="461" spans="1:10" x14ac:dyDescent="0.2">
      <c r="A461" s="108"/>
      <c r="B461" s="108"/>
      <c r="C461" s="108"/>
      <c r="D461" s="108"/>
      <c r="E461" s="109"/>
      <c r="F461" s="46"/>
      <c r="G461" s="108"/>
      <c r="H461" s="100"/>
      <c r="I461" s="257"/>
      <c r="J461" s="108"/>
    </row>
    <row r="462" spans="1:10" x14ac:dyDescent="0.2">
      <c r="A462" s="108"/>
      <c r="B462" s="108"/>
      <c r="C462" s="108"/>
      <c r="D462" s="108"/>
      <c r="E462" s="109"/>
      <c r="F462" s="46"/>
      <c r="G462" s="108"/>
      <c r="H462" s="100"/>
      <c r="I462" s="257"/>
      <c r="J462" s="108"/>
    </row>
    <row r="463" spans="1:10" x14ac:dyDescent="0.2">
      <c r="A463" s="108"/>
      <c r="B463" s="108"/>
      <c r="C463" s="108"/>
      <c r="D463" s="108"/>
      <c r="E463" s="109"/>
      <c r="F463" s="46"/>
      <c r="G463" s="108"/>
      <c r="H463" s="100"/>
      <c r="I463" s="257"/>
      <c r="J463" s="108"/>
    </row>
    <row r="464" spans="1:10" x14ac:dyDescent="0.2">
      <c r="A464" s="108"/>
      <c r="B464" s="108"/>
      <c r="C464" s="108"/>
      <c r="D464" s="108"/>
      <c r="E464" s="109"/>
      <c r="F464" s="46"/>
      <c r="G464" s="108"/>
      <c r="H464" s="100"/>
      <c r="I464" s="257"/>
      <c r="J464" s="108"/>
    </row>
    <row r="465" spans="1:10" x14ac:dyDescent="0.2">
      <c r="A465" s="108"/>
      <c r="B465" s="108"/>
      <c r="C465" s="108"/>
      <c r="D465" s="108"/>
      <c r="E465" s="109"/>
      <c r="F465" s="46"/>
      <c r="G465" s="108"/>
      <c r="H465" s="100"/>
      <c r="I465" s="257"/>
      <c r="J465" s="108"/>
    </row>
    <row r="466" spans="1:10" x14ac:dyDescent="0.2">
      <c r="A466" s="108"/>
      <c r="B466" s="108"/>
      <c r="C466" s="108"/>
      <c r="D466" s="108"/>
      <c r="E466" s="109"/>
      <c r="F466" s="46"/>
      <c r="G466" s="108"/>
      <c r="H466" s="100"/>
      <c r="I466" s="257"/>
      <c r="J466" s="108"/>
    </row>
    <row r="467" spans="1:10" x14ac:dyDescent="0.2">
      <c r="A467" s="108"/>
      <c r="B467" s="108"/>
      <c r="C467" s="108"/>
      <c r="D467" s="108"/>
      <c r="E467" s="109"/>
      <c r="F467" s="46"/>
      <c r="G467" s="108"/>
      <c r="H467" s="100"/>
      <c r="I467" s="257"/>
      <c r="J467" s="108"/>
    </row>
    <row r="468" spans="1:10" x14ac:dyDescent="0.2">
      <c r="A468" s="108"/>
      <c r="B468" s="108"/>
      <c r="C468" s="108"/>
      <c r="D468" s="108"/>
      <c r="E468" s="109"/>
      <c r="F468" s="46"/>
      <c r="G468" s="108"/>
      <c r="H468" s="100"/>
      <c r="I468" s="257"/>
      <c r="J468" s="108"/>
    </row>
    <row r="469" spans="1:10" x14ac:dyDescent="0.2">
      <c r="A469" s="108"/>
      <c r="B469" s="108"/>
      <c r="C469" s="108"/>
      <c r="D469" s="108"/>
      <c r="E469" s="109"/>
      <c r="F469" s="46"/>
      <c r="G469" s="108"/>
      <c r="H469" s="100"/>
      <c r="I469" s="257"/>
      <c r="J469" s="108"/>
    </row>
    <row r="470" spans="1:10" x14ac:dyDescent="0.2">
      <c r="A470" s="108"/>
      <c r="B470" s="108"/>
      <c r="C470" s="108"/>
      <c r="D470" s="108"/>
      <c r="E470" s="109"/>
      <c r="F470" s="46"/>
      <c r="G470" s="108"/>
      <c r="H470" s="100"/>
      <c r="I470" s="257"/>
      <c r="J470" s="108"/>
    </row>
    <row r="471" spans="1:10" x14ac:dyDescent="0.2">
      <c r="A471" s="108"/>
      <c r="B471" s="108"/>
      <c r="C471" s="108"/>
      <c r="D471" s="108"/>
      <c r="E471" s="109"/>
      <c r="F471" s="46"/>
      <c r="G471" s="108"/>
      <c r="H471" s="100"/>
      <c r="I471" s="257"/>
      <c r="J471" s="108"/>
    </row>
    <row r="472" spans="1:10" x14ac:dyDescent="0.2">
      <c r="A472" s="108"/>
      <c r="B472" s="108"/>
      <c r="C472" s="108"/>
      <c r="D472" s="108"/>
      <c r="E472" s="109"/>
      <c r="F472" s="46"/>
      <c r="G472" s="108"/>
      <c r="H472" s="100"/>
      <c r="I472" s="257"/>
      <c r="J472" s="108"/>
    </row>
    <row r="473" spans="1:10" x14ac:dyDescent="0.2">
      <c r="A473" s="108"/>
      <c r="B473" s="108"/>
      <c r="C473" s="108"/>
      <c r="D473" s="108"/>
      <c r="E473" s="109"/>
      <c r="F473" s="46"/>
      <c r="G473" s="108"/>
      <c r="H473" s="100"/>
      <c r="I473" s="257"/>
      <c r="J473" s="108"/>
    </row>
    <row r="474" spans="1:10" x14ac:dyDescent="0.2">
      <c r="A474" s="108"/>
      <c r="B474" s="108"/>
      <c r="C474" s="108"/>
      <c r="D474" s="108"/>
      <c r="E474" s="109"/>
      <c r="F474" s="46"/>
      <c r="G474" s="108"/>
      <c r="H474" s="100"/>
      <c r="I474" s="257"/>
      <c r="J474" s="108"/>
    </row>
    <row r="475" spans="1:10" x14ac:dyDescent="0.2">
      <c r="A475" s="108"/>
      <c r="B475" s="108"/>
      <c r="C475" s="108"/>
      <c r="D475" s="108"/>
      <c r="E475" s="109"/>
      <c r="F475" s="46"/>
      <c r="G475" s="108"/>
      <c r="H475" s="100"/>
      <c r="I475" s="257"/>
      <c r="J475" s="108"/>
    </row>
    <row r="476" spans="1:10" x14ac:dyDescent="0.2">
      <c r="A476" s="108"/>
      <c r="B476" s="108"/>
      <c r="C476" s="108"/>
      <c r="D476" s="108"/>
      <c r="E476" s="109"/>
      <c r="F476" s="46"/>
      <c r="G476" s="108"/>
      <c r="H476" s="100"/>
      <c r="I476" s="257"/>
      <c r="J476" s="108"/>
    </row>
    <row r="477" spans="1:10" x14ac:dyDescent="0.2">
      <c r="A477" s="108"/>
      <c r="B477" s="108"/>
      <c r="C477" s="108"/>
      <c r="D477" s="108"/>
      <c r="E477" s="109"/>
      <c r="F477" s="46"/>
      <c r="G477" s="108"/>
      <c r="H477" s="100"/>
      <c r="I477" s="257"/>
      <c r="J477" s="108"/>
    </row>
    <row r="478" spans="1:10" x14ac:dyDescent="0.2">
      <c r="A478" s="108"/>
      <c r="B478" s="108"/>
      <c r="C478" s="108"/>
      <c r="D478" s="108"/>
      <c r="E478" s="109"/>
      <c r="F478" s="46"/>
      <c r="G478" s="108"/>
      <c r="H478" s="100"/>
      <c r="I478" s="257"/>
      <c r="J478" s="108"/>
    </row>
    <row r="479" spans="1:10" x14ac:dyDescent="0.2">
      <c r="A479" s="108"/>
      <c r="B479" s="108"/>
      <c r="C479" s="108"/>
      <c r="D479" s="108"/>
      <c r="E479" s="109"/>
      <c r="F479" s="46"/>
      <c r="G479" s="108"/>
      <c r="H479" s="100"/>
      <c r="I479" s="257"/>
      <c r="J479" s="108"/>
    </row>
    <row r="480" spans="1:10" x14ac:dyDescent="0.2">
      <c r="A480" s="108"/>
      <c r="B480" s="108"/>
      <c r="C480" s="108"/>
      <c r="D480" s="108"/>
      <c r="E480" s="109"/>
      <c r="F480" s="46"/>
      <c r="G480" s="108"/>
      <c r="H480" s="100"/>
      <c r="I480" s="257"/>
      <c r="J480" s="108"/>
    </row>
    <row r="481" spans="1:10" x14ac:dyDescent="0.2">
      <c r="A481" s="108"/>
      <c r="B481" s="108"/>
      <c r="C481" s="108"/>
      <c r="D481" s="108"/>
      <c r="E481" s="109"/>
      <c r="F481" s="46"/>
      <c r="G481" s="108"/>
      <c r="H481" s="100"/>
      <c r="I481" s="257"/>
      <c r="J481" s="108"/>
    </row>
    <row r="482" spans="1:10" x14ac:dyDescent="0.2">
      <c r="A482" s="108"/>
      <c r="B482" s="108"/>
      <c r="C482" s="108"/>
      <c r="D482" s="108"/>
      <c r="E482" s="109"/>
      <c r="F482" s="46"/>
      <c r="G482" s="108"/>
      <c r="H482" s="100"/>
      <c r="I482" s="257"/>
      <c r="J482" s="108"/>
    </row>
    <row r="483" spans="1:10" x14ac:dyDescent="0.2">
      <c r="A483" s="108"/>
      <c r="B483" s="108"/>
      <c r="C483" s="108"/>
      <c r="D483" s="108"/>
      <c r="E483" s="109"/>
      <c r="F483" s="46"/>
      <c r="G483" s="108"/>
      <c r="H483" s="100"/>
      <c r="I483" s="257"/>
      <c r="J483" s="108"/>
    </row>
    <row r="484" spans="1:10" x14ac:dyDescent="0.2">
      <c r="A484" s="108"/>
      <c r="B484" s="108"/>
      <c r="C484" s="108"/>
      <c r="D484" s="108"/>
      <c r="E484" s="109"/>
      <c r="F484" s="46"/>
      <c r="G484" s="108"/>
      <c r="H484" s="100"/>
      <c r="I484" s="257"/>
      <c r="J484" s="108"/>
    </row>
    <row r="485" spans="1:10" x14ac:dyDescent="0.2">
      <c r="A485" s="108"/>
      <c r="B485" s="108"/>
      <c r="C485" s="108"/>
      <c r="D485" s="108"/>
      <c r="E485" s="109"/>
      <c r="F485" s="46"/>
      <c r="G485" s="108"/>
      <c r="H485" s="100"/>
      <c r="I485" s="257"/>
      <c r="J485" s="108"/>
    </row>
    <row r="486" spans="1:10" x14ac:dyDescent="0.2">
      <c r="A486" s="108"/>
      <c r="B486" s="108"/>
      <c r="C486" s="108"/>
      <c r="D486" s="108"/>
      <c r="E486" s="109"/>
      <c r="F486" s="46"/>
      <c r="G486" s="108"/>
      <c r="H486" s="100"/>
      <c r="I486" s="257"/>
      <c r="J486" s="108"/>
    </row>
    <row r="487" spans="1:10" x14ac:dyDescent="0.2">
      <c r="A487" s="108"/>
      <c r="B487" s="108"/>
      <c r="C487" s="108"/>
      <c r="D487" s="108"/>
      <c r="E487" s="109"/>
      <c r="F487" s="46"/>
      <c r="G487" s="108"/>
      <c r="H487" s="100"/>
      <c r="I487" s="257"/>
      <c r="J487" s="108"/>
    </row>
    <row r="488" spans="1:10" x14ac:dyDescent="0.2">
      <c r="A488" s="108"/>
      <c r="B488" s="108"/>
      <c r="C488" s="108"/>
      <c r="D488" s="108"/>
      <c r="E488" s="109"/>
      <c r="F488" s="46"/>
      <c r="G488" s="108"/>
      <c r="H488" s="100"/>
      <c r="I488" s="257"/>
      <c r="J488" s="108"/>
    </row>
    <row r="489" spans="1:10" x14ac:dyDescent="0.2">
      <c r="A489" s="108"/>
      <c r="B489" s="108"/>
      <c r="C489" s="108"/>
      <c r="D489" s="108"/>
      <c r="E489" s="109"/>
      <c r="F489" s="46"/>
      <c r="G489" s="108"/>
      <c r="H489" s="100"/>
      <c r="I489" s="257"/>
      <c r="J489" s="108"/>
    </row>
    <row r="490" spans="1:10" x14ac:dyDescent="0.2">
      <c r="A490" s="108"/>
      <c r="B490" s="108"/>
      <c r="C490" s="108"/>
      <c r="D490" s="108"/>
      <c r="E490" s="109"/>
      <c r="F490" s="46"/>
      <c r="G490" s="108"/>
      <c r="H490" s="100"/>
      <c r="I490" s="257"/>
      <c r="J490" s="108"/>
    </row>
    <row r="491" spans="1:10" x14ac:dyDescent="0.2">
      <c r="A491" s="108"/>
      <c r="B491" s="108"/>
      <c r="C491" s="108"/>
      <c r="D491" s="108"/>
      <c r="E491" s="109"/>
      <c r="F491" s="46"/>
      <c r="G491" s="108"/>
      <c r="H491" s="100"/>
      <c r="I491" s="257"/>
      <c r="J491" s="108"/>
    </row>
    <row r="492" spans="1:10" x14ac:dyDescent="0.2">
      <c r="A492" s="108"/>
      <c r="B492" s="108"/>
      <c r="C492" s="108"/>
      <c r="D492" s="108"/>
      <c r="E492" s="109"/>
      <c r="F492" s="46"/>
      <c r="G492" s="108"/>
      <c r="H492" s="100"/>
      <c r="I492" s="257"/>
      <c r="J492" s="108"/>
    </row>
    <row r="493" spans="1:10" x14ac:dyDescent="0.2">
      <c r="A493" s="108"/>
      <c r="B493" s="108"/>
      <c r="C493" s="108"/>
      <c r="D493" s="108"/>
      <c r="E493" s="109"/>
      <c r="F493" s="46"/>
      <c r="G493" s="108"/>
      <c r="H493" s="100"/>
      <c r="I493" s="257"/>
      <c r="J493" s="108"/>
    </row>
    <row r="494" spans="1:10" x14ac:dyDescent="0.2">
      <c r="A494" s="108"/>
      <c r="B494" s="108"/>
      <c r="C494" s="108"/>
      <c r="D494" s="108"/>
      <c r="E494" s="109"/>
      <c r="F494" s="46"/>
      <c r="G494" s="108"/>
      <c r="H494" s="100"/>
      <c r="I494" s="257"/>
      <c r="J494" s="108"/>
    </row>
    <row r="495" spans="1:10" x14ac:dyDescent="0.2">
      <c r="A495" s="108"/>
      <c r="B495" s="108"/>
      <c r="C495" s="108"/>
      <c r="D495" s="108"/>
      <c r="E495" s="109"/>
      <c r="F495" s="46"/>
      <c r="G495" s="108"/>
      <c r="H495" s="100"/>
      <c r="I495" s="257"/>
      <c r="J495" s="108"/>
    </row>
    <row r="496" spans="1:10" x14ac:dyDescent="0.2">
      <c r="A496" s="108"/>
      <c r="B496" s="108"/>
      <c r="C496" s="108"/>
      <c r="D496" s="108"/>
      <c r="E496" s="109"/>
      <c r="F496" s="46"/>
      <c r="G496" s="108"/>
      <c r="H496" s="100"/>
      <c r="I496" s="257"/>
      <c r="J496" s="108"/>
    </row>
    <row r="497" spans="1:10" x14ac:dyDescent="0.2">
      <c r="A497" s="108"/>
      <c r="B497" s="108"/>
      <c r="C497" s="108"/>
      <c r="D497" s="108"/>
      <c r="E497" s="109"/>
      <c r="F497" s="46"/>
      <c r="G497" s="108"/>
      <c r="H497" s="100"/>
      <c r="I497" s="257"/>
      <c r="J497" s="108"/>
    </row>
    <row r="498" spans="1:10" x14ac:dyDescent="0.2">
      <c r="A498" s="108"/>
      <c r="B498" s="108"/>
      <c r="C498" s="108"/>
      <c r="D498" s="108"/>
      <c r="E498" s="109"/>
      <c r="F498" s="46"/>
      <c r="G498" s="108"/>
      <c r="H498" s="100"/>
      <c r="I498" s="257"/>
      <c r="J498" s="108"/>
    </row>
    <row r="499" spans="1:10" x14ac:dyDescent="0.2">
      <c r="A499" s="108"/>
      <c r="B499" s="108"/>
      <c r="C499" s="108"/>
      <c r="D499" s="108"/>
      <c r="E499" s="109"/>
      <c r="F499" s="46"/>
      <c r="G499" s="108"/>
      <c r="H499" s="100"/>
      <c r="I499" s="257"/>
      <c r="J499" s="108"/>
    </row>
    <row r="500" spans="1:10" x14ac:dyDescent="0.2">
      <c r="A500" s="108"/>
      <c r="B500" s="108"/>
      <c r="C500" s="108"/>
      <c r="D500" s="108"/>
      <c r="E500" s="109"/>
      <c r="F500" s="46"/>
      <c r="G500" s="108"/>
      <c r="H500" s="100"/>
      <c r="I500" s="257"/>
      <c r="J500" s="108"/>
    </row>
    <row r="501" spans="1:10" x14ac:dyDescent="0.2">
      <c r="A501" s="108"/>
      <c r="B501" s="108"/>
      <c r="C501" s="108"/>
      <c r="D501" s="108"/>
      <c r="E501" s="109"/>
      <c r="F501" s="46"/>
      <c r="G501" s="108"/>
      <c r="H501" s="100"/>
      <c r="I501" s="257"/>
      <c r="J501" s="108"/>
    </row>
    <row r="502" spans="1:10" x14ac:dyDescent="0.2">
      <c r="A502" s="108"/>
      <c r="B502" s="108"/>
      <c r="C502" s="108"/>
      <c r="D502" s="108"/>
      <c r="E502" s="109"/>
      <c r="F502" s="46"/>
      <c r="G502" s="108"/>
      <c r="H502" s="100"/>
      <c r="I502" s="257"/>
      <c r="J502" s="108"/>
    </row>
    <row r="503" spans="1:10" x14ac:dyDescent="0.2">
      <c r="A503" s="108"/>
      <c r="B503" s="108"/>
      <c r="C503" s="108"/>
      <c r="D503" s="108"/>
      <c r="E503" s="109"/>
      <c r="F503" s="46"/>
      <c r="G503" s="108"/>
      <c r="H503" s="100"/>
      <c r="I503" s="257"/>
      <c r="J503" s="108"/>
    </row>
    <row r="504" spans="1:10" x14ac:dyDescent="0.2">
      <c r="A504" s="108"/>
      <c r="B504" s="108"/>
      <c r="C504" s="108"/>
      <c r="D504" s="108"/>
      <c r="E504" s="109"/>
      <c r="F504" s="46"/>
      <c r="G504" s="108"/>
      <c r="H504" s="100"/>
      <c r="I504" s="257"/>
      <c r="J504" s="108"/>
    </row>
    <row r="505" spans="1:10" x14ac:dyDescent="0.2">
      <c r="A505" s="108"/>
      <c r="B505" s="108"/>
      <c r="C505" s="108"/>
      <c r="D505" s="108"/>
      <c r="E505" s="109"/>
      <c r="F505" s="46"/>
      <c r="G505" s="108"/>
      <c r="H505" s="100"/>
      <c r="I505" s="257"/>
      <c r="J505" s="108"/>
    </row>
    <row r="506" spans="1:10" x14ac:dyDescent="0.2">
      <c r="A506" s="108"/>
      <c r="B506" s="108"/>
      <c r="C506" s="108"/>
      <c r="D506" s="108"/>
      <c r="E506" s="109"/>
      <c r="F506" s="46"/>
      <c r="G506" s="108"/>
      <c r="H506" s="100"/>
      <c r="I506" s="257"/>
      <c r="J506" s="108"/>
    </row>
    <row r="507" spans="1:10" x14ac:dyDescent="0.2">
      <c r="A507" s="108"/>
      <c r="B507" s="108"/>
      <c r="C507" s="108"/>
      <c r="D507" s="108"/>
      <c r="E507" s="109"/>
      <c r="F507" s="46"/>
      <c r="G507" s="108"/>
      <c r="H507" s="100"/>
      <c r="I507" s="257"/>
      <c r="J507" s="108"/>
    </row>
    <row r="508" spans="1:10" x14ac:dyDescent="0.2">
      <c r="A508" s="108"/>
      <c r="B508" s="108"/>
      <c r="C508" s="108"/>
      <c r="D508" s="108"/>
      <c r="E508" s="109"/>
      <c r="F508" s="46"/>
      <c r="G508" s="108"/>
      <c r="H508" s="100"/>
      <c r="I508" s="257"/>
      <c r="J508" s="108"/>
    </row>
    <row r="509" spans="1:10" x14ac:dyDescent="0.2">
      <c r="A509" s="108"/>
      <c r="B509" s="108"/>
      <c r="C509" s="108"/>
      <c r="D509" s="108"/>
      <c r="E509" s="109"/>
      <c r="F509" s="46"/>
      <c r="G509" s="108"/>
      <c r="H509" s="100"/>
      <c r="I509" s="257"/>
      <c r="J509" s="108"/>
    </row>
    <row r="510" spans="1:10" x14ac:dyDescent="0.2">
      <c r="A510" s="108"/>
      <c r="B510" s="108"/>
      <c r="C510" s="108"/>
      <c r="D510" s="108"/>
      <c r="E510" s="109"/>
      <c r="F510" s="46"/>
      <c r="G510" s="108"/>
      <c r="H510" s="100"/>
      <c r="I510" s="257"/>
      <c r="J510" s="108"/>
    </row>
    <row r="511" spans="1:10" x14ac:dyDescent="0.2">
      <c r="A511" s="108"/>
      <c r="B511" s="108"/>
      <c r="C511" s="108"/>
      <c r="D511" s="108"/>
      <c r="E511" s="109"/>
      <c r="F511" s="46"/>
      <c r="G511" s="108"/>
      <c r="H511" s="100"/>
      <c r="I511" s="257"/>
      <c r="J511" s="108"/>
    </row>
    <row r="512" spans="1:10" x14ac:dyDescent="0.2">
      <c r="A512" s="108"/>
      <c r="B512" s="108"/>
      <c r="C512" s="108"/>
      <c r="D512" s="108"/>
      <c r="E512" s="109"/>
      <c r="F512" s="46"/>
      <c r="G512" s="108"/>
      <c r="H512" s="100"/>
      <c r="I512" s="257"/>
      <c r="J512" s="108"/>
    </row>
    <row r="513" spans="1:10" x14ac:dyDescent="0.2">
      <c r="A513" s="108"/>
      <c r="B513" s="108"/>
      <c r="C513" s="108"/>
      <c r="D513" s="108"/>
      <c r="E513" s="109"/>
      <c r="F513" s="46"/>
      <c r="G513" s="108"/>
      <c r="H513" s="100"/>
      <c r="I513" s="257"/>
      <c r="J513" s="108"/>
    </row>
    <row r="514" spans="1:10" x14ac:dyDescent="0.2">
      <c r="A514" s="108"/>
      <c r="B514" s="108"/>
      <c r="C514" s="108"/>
      <c r="D514" s="108"/>
      <c r="E514" s="109"/>
      <c r="F514" s="46"/>
      <c r="G514" s="108"/>
      <c r="H514" s="100"/>
      <c r="I514" s="257"/>
      <c r="J514" s="108"/>
    </row>
    <row r="515" spans="1:10" x14ac:dyDescent="0.2">
      <c r="A515" s="108"/>
      <c r="B515" s="108"/>
      <c r="C515" s="108"/>
      <c r="D515" s="108"/>
      <c r="E515" s="109"/>
      <c r="F515" s="46"/>
      <c r="G515" s="108"/>
      <c r="H515" s="100"/>
      <c r="I515" s="257"/>
      <c r="J515" s="108"/>
    </row>
    <row r="516" spans="1:10" x14ac:dyDescent="0.2">
      <c r="A516" s="108"/>
      <c r="B516" s="108"/>
      <c r="C516" s="108"/>
      <c r="D516" s="108"/>
      <c r="E516" s="109"/>
      <c r="F516" s="46"/>
      <c r="G516" s="108"/>
      <c r="H516" s="100"/>
      <c r="I516" s="257"/>
      <c r="J516" s="108"/>
    </row>
    <row r="517" spans="1:10" x14ac:dyDescent="0.2">
      <c r="A517" s="108"/>
      <c r="B517" s="108"/>
      <c r="C517" s="108"/>
      <c r="D517" s="108"/>
      <c r="E517" s="109"/>
      <c r="F517" s="46"/>
      <c r="G517" s="108"/>
      <c r="H517" s="100"/>
      <c r="I517" s="257"/>
      <c r="J517" s="108"/>
    </row>
    <row r="518" spans="1:10" x14ac:dyDescent="0.2">
      <c r="A518" s="108"/>
      <c r="B518" s="108"/>
      <c r="C518" s="108"/>
      <c r="D518" s="108"/>
      <c r="E518" s="109"/>
      <c r="F518" s="46"/>
      <c r="G518" s="108"/>
      <c r="H518" s="100"/>
      <c r="I518" s="257"/>
      <c r="J518" s="108"/>
    </row>
    <row r="519" spans="1:10" x14ac:dyDescent="0.2">
      <c r="A519" s="108"/>
      <c r="B519" s="108"/>
      <c r="C519" s="108"/>
      <c r="D519" s="108"/>
      <c r="E519" s="109"/>
      <c r="F519" s="46"/>
      <c r="G519" s="108"/>
      <c r="H519" s="100"/>
      <c r="I519" s="257"/>
      <c r="J519" s="108"/>
    </row>
    <row r="520" spans="1:10" x14ac:dyDescent="0.2">
      <c r="A520" s="108"/>
      <c r="B520" s="108"/>
      <c r="C520" s="108"/>
      <c r="D520" s="108"/>
      <c r="E520" s="109"/>
      <c r="F520" s="46"/>
      <c r="G520" s="108"/>
      <c r="H520" s="100"/>
      <c r="I520" s="257"/>
      <c r="J520" s="108"/>
    </row>
    <row r="521" spans="1:10" x14ac:dyDescent="0.2">
      <c r="A521" s="108"/>
      <c r="B521" s="108"/>
      <c r="C521" s="108"/>
      <c r="D521" s="108"/>
      <c r="E521" s="109"/>
      <c r="F521" s="46"/>
      <c r="G521" s="108"/>
      <c r="H521" s="100"/>
      <c r="I521" s="257"/>
      <c r="J521" s="108"/>
    </row>
    <row r="522" spans="1:10" x14ac:dyDescent="0.2">
      <c r="A522" s="108"/>
      <c r="B522" s="108"/>
      <c r="C522" s="108"/>
      <c r="D522" s="108"/>
      <c r="E522" s="109"/>
      <c r="F522" s="46"/>
      <c r="G522" s="108"/>
      <c r="H522" s="100"/>
      <c r="I522" s="257"/>
      <c r="J522" s="108"/>
    </row>
    <row r="523" spans="1:10" x14ac:dyDescent="0.2">
      <c r="A523" s="108"/>
      <c r="B523" s="108"/>
      <c r="C523" s="108"/>
      <c r="D523" s="108"/>
      <c r="E523" s="109"/>
      <c r="F523" s="46"/>
      <c r="G523" s="108"/>
      <c r="H523" s="100"/>
      <c r="I523" s="257"/>
      <c r="J523" s="108"/>
    </row>
    <row r="524" spans="1:10" x14ac:dyDescent="0.2">
      <c r="A524" s="108"/>
      <c r="B524" s="108"/>
      <c r="C524" s="108"/>
      <c r="D524" s="108"/>
      <c r="E524" s="109"/>
      <c r="F524" s="46"/>
      <c r="G524" s="108"/>
      <c r="H524" s="100"/>
      <c r="I524" s="257"/>
      <c r="J524" s="108"/>
    </row>
    <row r="525" spans="1:10" x14ac:dyDescent="0.2">
      <c r="A525" s="108"/>
      <c r="B525" s="108"/>
      <c r="C525" s="108"/>
      <c r="D525" s="108"/>
      <c r="E525" s="109"/>
      <c r="F525" s="46"/>
      <c r="G525" s="108"/>
      <c r="H525" s="100"/>
      <c r="I525" s="257"/>
      <c r="J525" s="108"/>
    </row>
    <row r="526" spans="1:10" x14ac:dyDescent="0.2">
      <c r="A526" s="108"/>
      <c r="B526" s="108"/>
      <c r="C526" s="108"/>
      <c r="D526" s="108"/>
      <c r="E526" s="109"/>
      <c r="F526" s="46"/>
      <c r="G526" s="108"/>
      <c r="H526" s="100"/>
      <c r="I526" s="257"/>
      <c r="J526" s="108"/>
    </row>
    <row r="527" spans="1:10" x14ac:dyDescent="0.2">
      <c r="A527" s="108"/>
      <c r="B527" s="108"/>
      <c r="C527" s="108"/>
      <c r="D527" s="108"/>
      <c r="E527" s="109"/>
      <c r="F527" s="46"/>
      <c r="G527" s="108"/>
      <c r="H527" s="100"/>
      <c r="I527" s="257"/>
      <c r="J527" s="108"/>
    </row>
    <row r="528" spans="1:10" x14ac:dyDescent="0.2">
      <c r="A528" s="108"/>
      <c r="B528" s="108"/>
      <c r="C528" s="108"/>
      <c r="D528" s="108"/>
      <c r="E528" s="109"/>
      <c r="F528" s="46"/>
      <c r="G528" s="108"/>
      <c r="H528" s="100"/>
      <c r="I528" s="257"/>
      <c r="J528" s="108"/>
    </row>
    <row r="529" spans="1:10" x14ac:dyDescent="0.2">
      <c r="A529" s="108"/>
      <c r="B529" s="108"/>
      <c r="C529" s="108"/>
      <c r="D529" s="108"/>
      <c r="E529" s="109"/>
      <c r="F529" s="46"/>
      <c r="G529" s="108"/>
      <c r="H529" s="100"/>
      <c r="I529" s="257"/>
      <c r="J529" s="108"/>
    </row>
    <row r="530" spans="1:10" x14ac:dyDescent="0.2">
      <c r="A530" s="108"/>
      <c r="B530" s="108"/>
      <c r="C530" s="108"/>
      <c r="D530" s="108"/>
      <c r="E530" s="109"/>
      <c r="F530" s="46"/>
      <c r="G530" s="108"/>
      <c r="H530" s="100"/>
      <c r="I530" s="257"/>
      <c r="J530" s="108"/>
    </row>
    <row r="531" spans="1:10" x14ac:dyDescent="0.2">
      <c r="A531" s="108"/>
      <c r="B531" s="108"/>
      <c r="C531" s="108"/>
      <c r="D531" s="108"/>
      <c r="E531" s="109"/>
      <c r="F531" s="46"/>
      <c r="G531" s="108"/>
      <c r="H531" s="100"/>
      <c r="I531" s="257"/>
      <c r="J531" s="108"/>
    </row>
    <row r="532" spans="1:10" x14ac:dyDescent="0.2">
      <c r="A532" s="108"/>
      <c r="B532" s="108"/>
      <c r="C532" s="108"/>
      <c r="D532" s="108"/>
      <c r="E532" s="109"/>
      <c r="F532" s="46"/>
      <c r="G532" s="108"/>
      <c r="H532" s="100"/>
      <c r="I532" s="257"/>
      <c r="J532" s="108"/>
    </row>
    <row r="533" spans="1:10" x14ac:dyDescent="0.2">
      <c r="A533" s="108"/>
      <c r="B533" s="108"/>
      <c r="C533" s="108"/>
      <c r="D533" s="108"/>
      <c r="E533" s="109"/>
      <c r="F533" s="46"/>
      <c r="G533" s="108"/>
      <c r="H533" s="100"/>
      <c r="I533" s="257"/>
      <c r="J533" s="108"/>
    </row>
    <row r="534" spans="1:10" x14ac:dyDescent="0.2">
      <c r="A534" s="108"/>
      <c r="B534" s="108"/>
      <c r="C534" s="108"/>
      <c r="D534" s="108"/>
      <c r="E534" s="109"/>
      <c r="F534" s="46"/>
      <c r="G534" s="108"/>
      <c r="H534" s="100"/>
      <c r="I534" s="257"/>
      <c r="J534" s="108"/>
    </row>
    <row r="535" spans="1:10" x14ac:dyDescent="0.2">
      <c r="A535" s="108"/>
      <c r="B535" s="108"/>
      <c r="C535" s="108"/>
      <c r="D535" s="108"/>
      <c r="E535" s="109"/>
      <c r="F535" s="46"/>
      <c r="G535" s="108"/>
      <c r="H535" s="100"/>
      <c r="I535" s="257"/>
      <c r="J535" s="108"/>
    </row>
    <row r="536" spans="1:10" x14ac:dyDescent="0.2">
      <c r="A536" s="108"/>
      <c r="B536" s="108"/>
      <c r="C536" s="108"/>
      <c r="D536" s="108"/>
      <c r="E536" s="109"/>
      <c r="F536" s="46"/>
      <c r="G536" s="108"/>
      <c r="H536" s="100"/>
      <c r="I536" s="257"/>
      <c r="J536" s="108"/>
    </row>
    <row r="537" spans="1:10" x14ac:dyDescent="0.2">
      <c r="A537" s="108"/>
      <c r="B537" s="108"/>
      <c r="C537" s="108"/>
      <c r="D537" s="108"/>
      <c r="E537" s="109"/>
      <c r="F537" s="46"/>
      <c r="G537" s="108"/>
      <c r="H537" s="100"/>
      <c r="I537" s="257"/>
      <c r="J537" s="108"/>
    </row>
    <row r="538" spans="1:10" x14ac:dyDescent="0.2">
      <c r="A538" s="108"/>
      <c r="B538" s="108"/>
      <c r="C538" s="108"/>
      <c r="D538" s="108"/>
      <c r="E538" s="109"/>
      <c r="F538" s="46"/>
      <c r="G538" s="108"/>
      <c r="H538" s="100"/>
      <c r="I538" s="257"/>
      <c r="J538" s="108"/>
    </row>
    <row r="539" spans="1:10" x14ac:dyDescent="0.2">
      <c r="A539" s="108"/>
      <c r="B539" s="108"/>
      <c r="C539" s="108"/>
      <c r="D539" s="108"/>
      <c r="E539" s="109"/>
      <c r="F539" s="46"/>
      <c r="G539" s="108"/>
      <c r="H539" s="100"/>
      <c r="I539" s="257"/>
      <c r="J539" s="108"/>
    </row>
    <row r="540" spans="1:10" x14ac:dyDescent="0.2">
      <c r="A540" s="108"/>
      <c r="B540" s="108"/>
      <c r="C540" s="108"/>
      <c r="D540" s="108"/>
      <c r="E540" s="109"/>
      <c r="F540" s="46"/>
      <c r="G540" s="108"/>
      <c r="H540" s="100"/>
      <c r="I540" s="257"/>
      <c r="J540" s="108"/>
    </row>
    <row r="541" spans="1:10" x14ac:dyDescent="0.2">
      <c r="A541" s="108"/>
      <c r="B541" s="108"/>
      <c r="C541" s="108"/>
      <c r="D541" s="108"/>
      <c r="E541" s="109"/>
      <c r="F541" s="46"/>
      <c r="G541" s="108"/>
      <c r="H541" s="100"/>
      <c r="I541" s="257"/>
      <c r="J541" s="108"/>
    </row>
    <row r="542" spans="1:10" x14ac:dyDescent="0.2">
      <c r="A542" s="108"/>
      <c r="B542" s="108"/>
      <c r="C542" s="108"/>
      <c r="D542" s="108"/>
      <c r="E542" s="109"/>
      <c r="F542" s="46"/>
      <c r="G542" s="108"/>
      <c r="H542" s="100"/>
      <c r="I542" s="257"/>
      <c r="J542" s="108"/>
    </row>
    <row r="543" spans="1:10" x14ac:dyDescent="0.2">
      <c r="A543" s="108"/>
      <c r="B543" s="108"/>
      <c r="C543" s="108"/>
      <c r="D543" s="108"/>
      <c r="E543" s="109"/>
      <c r="F543" s="46"/>
      <c r="G543" s="108"/>
      <c r="H543" s="100"/>
      <c r="I543" s="257"/>
      <c r="J543" s="108"/>
    </row>
    <row r="544" spans="1:10" x14ac:dyDescent="0.2">
      <c r="A544" s="108"/>
      <c r="B544" s="108"/>
      <c r="C544" s="108"/>
      <c r="D544" s="108"/>
      <c r="E544" s="109"/>
      <c r="F544" s="46"/>
      <c r="G544" s="108"/>
      <c r="H544" s="100"/>
      <c r="I544" s="257"/>
      <c r="J544" s="108"/>
    </row>
    <row r="545" spans="1:10" x14ac:dyDescent="0.2">
      <c r="A545" s="108"/>
      <c r="B545" s="108"/>
      <c r="C545" s="108"/>
      <c r="D545" s="108"/>
      <c r="E545" s="109"/>
      <c r="F545" s="46"/>
      <c r="G545" s="108"/>
      <c r="H545" s="100"/>
      <c r="I545" s="257"/>
      <c r="J545" s="108"/>
    </row>
    <row r="546" spans="1:10" x14ac:dyDescent="0.2">
      <c r="A546" s="108"/>
      <c r="B546" s="108"/>
      <c r="C546" s="108"/>
      <c r="D546" s="108"/>
      <c r="E546" s="109"/>
      <c r="F546" s="46"/>
      <c r="G546" s="108"/>
      <c r="H546" s="100"/>
      <c r="I546" s="257"/>
      <c r="J546" s="108"/>
    </row>
    <row r="547" spans="1:10" x14ac:dyDescent="0.2">
      <c r="A547" s="108"/>
      <c r="B547" s="108"/>
      <c r="C547" s="108"/>
      <c r="D547" s="108"/>
      <c r="E547" s="109"/>
      <c r="F547" s="46"/>
      <c r="G547" s="108"/>
      <c r="H547" s="100"/>
      <c r="I547" s="257"/>
      <c r="J547" s="108"/>
    </row>
    <row r="548" spans="1:10" x14ac:dyDescent="0.2">
      <c r="A548" s="108"/>
      <c r="B548" s="108"/>
      <c r="C548" s="108"/>
      <c r="D548" s="108"/>
      <c r="E548" s="109"/>
      <c r="F548" s="46"/>
      <c r="G548" s="108"/>
      <c r="H548" s="100"/>
      <c r="I548" s="257"/>
      <c r="J548" s="108"/>
    </row>
    <row r="549" spans="1:10" x14ac:dyDescent="0.2">
      <c r="A549" s="108"/>
      <c r="B549" s="108"/>
      <c r="C549" s="108"/>
      <c r="D549" s="108"/>
      <c r="E549" s="109"/>
      <c r="F549" s="46"/>
      <c r="G549" s="108"/>
      <c r="H549" s="100"/>
      <c r="I549" s="257"/>
      <c r="J549" s="108"/>
    </row>
    <row r="550" spans="1:10" x14ac:dyDescent="0.2">
      <c r="A550" s="108"/>
      <c r="B550" s="108"/>
      <c r="C550" s="108"/>
      <c r="D550" s="108"/>
      <c r="E550" s="109"/>
      <c r="F550" s="46"/>
      <c r="G550" s="108"/>
      <c r="H550" s="100"/>
      <c r="I550" s="257"/>
      <c r="J550" s="108"/>
    </row>
    <row r="551" spans="1:10" x14ac:dyDescent="0.2">
      <c r="A551" s="108"/>
      <c r="B551" s="108"/>
      <c r="C551" s="108"/>
      <c r="D551" s="108"/>
      <c r="E551" s="109"/>
      <c r="F551" s="46"/>
      <c r="G551" s="108"/>
      <c r="H551" s="100"/>
      <c r="I551" s="257"/>
      <c r="J551" s="108"/>
    </row>
    <row r="552" spans="1:10" x14ac:dyDescent="0.2">
      <c r="A552" s="108"/>
      <c r="B552" s="108"/>
      <c r="C552" s="108"/>
      <c r="D552" s="108"/>
      <c r="E552" s="109"/>
      <c r="F552" s="46"/>
      <c r="G552" s="108"/>
      <c r="H552" s="100"/>
      <c r="I552" s="257"/>
      <c r="J552" s="108"/>
    </row>
    <row r="553" spans="1:10" x14ac:dyDescent="0.2">
      <c r="A553" s="108"/>
      <c r="B553" s="108"/>
      <c r="C553" s="108"/>
      <c r="D553" s="108"/>
      <c r="E553" s="109"/>
      <c r="F553" s="46"/>
      <c r="G553" s="108"/>
      <c r="H553" s="100"/>
      <c r="I553" s="257"/>
      <c r="J553" s="108"/>
    </row>
    <row r="554" spans="1:10" x14ac:dyDescent="0.2">
      <c r="A554" s="108"/>
      <c r="B554" s="108"/>
      <c r="C554" s="108"/>
      <c r="D554" s="108"/>
      <c r="E554" s="109"/>
      <c r="F554" s="46"/>
      <c r="G554" s="108"/>
      <c r="H554" s="100"/>
      <c r="I554" s="257"/>
      <c r="J554" s="108"/>
    </row>
    <row r="555" spans="1:10" x14ac:dyDescent="0.2">
      <c r="A555" s="108"/>
      <c r="B555" s="108"/>
      <c r="C555" s="108"/>
      <c r="D555" s="108"/>
      <c r="E555" s="109"/>
      <c r="F555" s="46"/>
      <c r="G555" s="108"/>
      <c r="H555" s="100"/>
      <c r="I555" s="257"/>
      <c r="J555" s="108"/>
    </row>
    <row r="556" spans="1:10" x14ac:dyDescent="0.2">
      <c r="A556" s="108"/>
      <c r="B556" s="108"/>
      <c r="C556" s="108"/>
      <c r="D556" s="108"/>
      <c r="E556" s="109"/>
      <c r="F556" s="46"/>
      <c r="G556" s="108"/>
      <c r="H556" s="100"/>
      <c r="I556" s="257"/>
      <c r="J556" s="108"/>
    </row>
    <row r="557" spans="1:10" x14ac:dyDescent="0.2">
      <c r="A557" s="108"/>
      <c r="B557" s="108"/>
      <c r="C557" s="108"/>
      <c r="D557" s="108"/>
      <c r="E557" s="109"/>
      <c r="F557" s="46"/>
      <c r="G557" s="108"/>
      <c r="H557" s="100"/>
      <c r="I557" s="257"/>
      <c r="J557" s="108"/>
    </row>
    <row r="558" spans="1:10" x14ac:dyDescent="0.2">
      <c r="A558" s="108"/>
      <c r="B558" s="108"/>
      <c r="C558" s="108"/>
      <c r="D558" s="108"/>
      <c r="E558" s="109"/>
      <c r="F558" s="46"/>
      <c r="G558" s="108"/>
      <c r="H558" s="100"/>
      <c r="I558" s="257"/>
      <c r="J558" s="108"/>
    </row>
    <row r="559" spans="1:10" x14ac:dyDescent="0.2">
      <c r="A559" s="108"/>
      <c r="B559" s="108"/>
      <c r="C559" s="108"/>
      <c r="D559" s="108"/>
      <c r="E559" s="109"/>
      <c r="F559" s="46"/>
      <c r="G559" s="108"/>
      <c r="H559" s="100"/>
      <c r="I559" s="257"/>
      <c r="J559" s="108"/>
    </row>
    <row r="560" spans="1:10" x14ac:dyDescent="0.2">
      <c r="A560" s="108"/>
      <c r="B560" s="108"/>
      <c r="C560" s="108"/>
      <c r="D560" s="108"/>
      <c r="E560" s="109"/>
      <c r="F560" s="46"/>
      <c r="G560" s="108"/>
      <c r="H560" s="100"/>
      <c r="I560" s="257"/>
      <c r="J560" s="108"/>
    </row>
    <row r="561" spans="1:10" x14ac:dyDescent="0.2">
      <c r="A561" s="108"/>
      <c r="B561" s="108"/>
      <c r="C561" s="108"/>
      <c r="D561" s="108"/>
      <c r="E561" s="109"/>
      <c r="F561" s="46"/>
      <c r="G561" s="108"/>
      <c r="H561" s="100"/>
      <c r="I561" s="257"/>
      <c r="J561" s="108"/>
    </row>
    <row r="562" spans="1:10" x14ac:dyDescent="0.2">
      <c r="A562" s="108"/>
      <c r="B562" s="108"/>
      <c r="C562" s="108"/>
      <c r="D562" s="108"/>
      <c r="E562" s="109"/>
      <c r="F562" s="46"/>
      <c r="G562" s="108"/>
      <c r="H562" s="100"/>
      <c r="I562" s="257"/>
      <c r="J562" s="108"/>
    </row>
    <row r="563" spans="1:10" x14ac:dyDescent="0.2">
      <c r="A563" s="108"/>
      <c r="B563" s="108"/>
      <c r="C563" s="108"/>
      <c r="D563" s="108"/>
      <c r="E563" s="109"/>
      <c r="F563" s="46"/>
      <c r="G563" s="108"/>
      <c r="H563" s="100"/>
      <c r="I563" s="257"/>
      <c r="J563" s="108"/>
    </row>
    <row r="564" spans="1:10" x14ac:dyDescent="0.2">
      <c r="A564" s="108"/>
      <c r="B564" s="108"/>
      <c r="C564" s="108"/>
      <c r="D564" s="108"/>
      <c r="E564" s="109"/>
      <c r="F564" s="46"/>
      <c r="G564" s="108"/>
      <c r="H564" s="100"/>
      <c r="I564" s="257"/>
      <c r="J564" s="108"/>
    </row>
    <row r="565" spans="1:10" x14ac:dyDescent="0.2">
      <c r="A565" s="108"/>
      <c r="B565" s="108"/>
      <c r="C565" s="108"/>
      <c r="D565" s="108"/>
      <c r="E565" s="109"/>
      <c r="F565" s="46"/>
      <c r="G565" s="108"/>
      <c r="H565" s="100"/>
      <c r="I565" s="257"/>
      <c r="J565" s="108"/>
    </row>
    <row r="566" spans="1:10" x14ac:dyDescent="0.2">
      <c r="A566" s="108"/>
      <c r="B566" s="108"/>
      <c r="C566" s="108"/>
      <c r="D566" s="108"/>
      <c r="E566" s="109"/>
      <c r="F566" s="46"/>
      <c r="G566" s="108"/>
      <c r="H566" s="100"/>
      <c r="I566" s="257"/>
      <c r="J566" s="108"/>
    </row>
    <row r="567" spans="1:10" x14ac:dyDescent="0.2">
      <c r="A567" s="108"/>
      <c r="B567" s="108"/>
      <c r="C567" s="108"/>
      <c r="D567" s="108"/>
      <c r="E567" s="109"/>
      <c r="F567" s="46"/>
      <c r="G567" s="108"/>
      <c r="H567" s="100"/>
      <c r="I567" s="257"/>
      <c r="J567" s="108"/>
    </row>
    <row r="568" spans="1:10" x14ac:dyDescent="0.2">
      <c r="A568" s="108"/>
      <c r="B568" s="108"/>
      <c r="C568" s="108"/>
      <c r="D568" s="108"/>
      <c r="E568" s="109"/>
      <c r="F568" s="46"/>
      <c r="G568" s="108"/>
      <c r="H568" s="100"/>
      <c r="I568" s="257"/>
      <c r="J568" s="108"/>
    </row>
    <row r="569" spans="1:10" x14ac:dyDescent="0.2">
      <c r="A569" s="108"/>
      <c r="B569" s="108"/>
      <c r="C569" s="108"/>
      <c r="D569" s="108"/>
      <c r="E569" s="109"/>
      <c r="F569" s="46"/>
      <c r="G569" s="108"/>
      <c r="H569" s="100"/>
      <c r="I569" s="257"/>
      <c r="J569" s="108"/>
    </row>
    <row r="570" spans="1:10" x14ac:dyDescent="0.2">
      <c r="A570" s="108"/>
      <c r="B570" s="108"/>
      <c r="C570" s="108"/>
      <c r="D570" s="108"/>
      <c r="E570" s="109"/>
      <c r="F570" s="46"/>
      <c r="G570" s="108"/>
      <c r="H570" s="100"/>
      <c r="I570" s="257"/>
      <c r="J570" s="108"/>
    </row>
    <row r="571" spans="1:10" x14ac:dyDescent="0.2">
      <c r="A571" s="108"/>
      <c r="B571" s="108"/>
      <c r="C571" s="108"/>
      <c r="D571" s="108"/>
      <c r="E571" s="109"/>
      <c r="F571" s="46"/>
      <c r="G571" s="108"/>
      <c r="H571" s="100"/>
      <c r="I571" s="257"/>
      <c r="J571" s="108"/>
    </row>
    <row r="572" spans="1:10" x14ac:dyDescent="0.2">
      <c r="A572" s="108"/>
      <c r="B572" s="108"/>
      <c r="C572" s="108"/>
      <c r="D572" s="108"/>
      <c r="E572" s="109"/>
      <c r="F572" s="46"/>
      <c r="G572" s="108"/>
      <c r="H572" s="100"/>
      <c r="I572" s="257"/>
      <c r="J572" s="108"/>
    </row>
    <row r="573" spans="1:10" x14ac:dyDescent="0.2">
      <c r="A573" s="108"/>
      <c r="B573" s="108"/>
      <c r="C573" s="108"/>
      <c r="D573" s="108"/>
      <c r="E573" s="109"/>
      <c r="F573" s="46"/>
      <c r="G573" s="108"/>
      <c r="H573" s="100"/>
      <c r="I573" s="257"/>
      <c r="J573" s="108"/>
    </row>
    <row r="574" spans="1:10" x14ac:dyDescent="0.2">
      <c r="A574" s="108"/>
      <c r="B574" s="108"/>
      <c r="C574" s="108"/>
      <c r="D574" s="108"/>
      <c r="E574" s="109"/>
      <c r="F574" s="46"/>
      <c r="G574" s="108"/>
      <c r="H574" s="100"/>
      <c r="I574" s="257"/>
      <c r="J574" s="108"/>
    </row>
    <row r="575" spans="1:10" x14ac:dyDescent="0.2">
      <c r="A575" s="108"/>
      <c r="B575" s="108"/>
      <c r="C575" s="108"/>
      <c r="D575" s="108"/>
      <c r="E575" s="109"/>
      <c r="F575" s="46"/>
      <c r="G575" s="108"/>
      <c r="H575" s="100"/>
      <c r="I575" s="257"/>
      <c r="J575" s="108"/>
    </row>
    <row r="576" spans="1:10" x14ac:dyDescent="0.2">
      <c r="A576" s="108"/>
      <c r="B576" s="108"/>
      <c r="C576" s="108"/>
      <c r="D576" s="108"/>
      <c r="E576" s="109"/>
      <c r="F576" s="46"/>
      <c r="G576" s="108"/>
      <c r="H576" s="100"/>
      <c r="I576" s="257"/>
      <c r="J576" s="108"/>
    </row>
    <row r="577" spans="1:10" x14ac:dyDescent="0.2">
      <c r="A577" s="108"/>
      <c r="B577" s="108"/>
      <c r="C577" s="108"/>
      <c r="D577" s="108"/>
      <c r="E577" s="109"/>
      <c r="F577" s="46"/>
      <c r="G577" s="108"/>
      <c r="H577" s="100"/>
      <c r="I577" s="257"/>
      <c r="J577" s="108"/>
    </row>
    <row r="578" spans="1:10" x14ac:dyDescent="0.2">
      <c r="A578" s="108"/>
      <c r="B578" s="108"/>
      <c r="C578" s="108"/>
      <c r="D578" s="108"/>
      <c r="E578" s="109"/>
      <c r="F578" s="46"/>
      <c r="G578" s="108"/>
      <c r="H578" s="100"/>
      <c r="I578" s="257"/>
      <c r="J578" s="108"/>
    </row>
    <row r="579" spans="1:10" x14ac:dyDescent="0.2">
      <c r="A579" s="108"/>
      <c r="B579" s="108"/>
      <c r="C579" s="108"/>
      <c r="D579" s="108"/>
      <c r="E579" s="109"/>
      <c r="F579" s="46"/>
      <c r="G579" s="108"/>
      <c r="H579" s="100"/>
      <c r="I579" s="257"/>
      <c r="J579" s="108"/>
    </row>
    <row r="580" spans="1:10" x14ac:dyDescent="0.2">
      <c r="A580" s="108"/>
      <c r="B580" s="108"/>
      <c r="C580" s="108"/>
      <c r="D580" s="108"/>
      <c r="E580" s="109"/>
      <c r="F580" s="46"/>
      <c r="G580" s="108"/>
      <c r="H580" s="100"/>
      <c r="I580" s="257"/>
      <c r="J580" s="108"/>
    </row>
    <row r="581" spans="1:10" x14ac:dyDescent="0.2">
      <c r="A581" s="108"/>
      <c r="B581" s="108"/>
      <c r="C581" s="108"/>
      <c r="D581" s="108"/>
      <c r="E581" s="109"/>
      <c r="F581" s="46"/>
      <c r="G581" s="108"/>
      <c r="H581" s="100"/>
      <c r="I581" s="257"/>
      <c r="J581" s="108"/>
    </row>
    <row r="582" spans="1:10" x14ac:dyDescent="0.2">
      <c r="A582" s="108"/>
      <c r="B582" s="108"/>
      <c r="C582" s="108"/>
      <c r="D582" s="108"/>
      <c r="E582" s="109"/>
      <c r="F582" s="46"/>
      <c r="G582" s="108"/>
      <c r="H582" s="100"/>
      <c r="I582" s="257"/>
      <c r="J582" s="108"/>
    </row>
    <row r="583" spans="1:10" x14ac:dyDescent="0.2">
      <c r="A583" s="108"/>
      <c r="B583" s="108"/>
      <c r="C583" s="108"/>
      <c r="D583" s="108"/>
      <c r="E583" s="109"/>
      <c r="F583" s="46"/>
      <c r="G583" s="108"/>
      <c r="H583" s="100"/>
      <c r="I583" s="257"/>
      <c r="J583" s="108"/>
    </row>
    <row r="584" spans="1:10" x14ac:dyDescent="0.2">
      <c r="A584" s="108"/>
      <c r="B584" s="108"/>
      <c r="C584" s="108"/>
      <c r="D584" s="108"/>
      <c r="E584" s="109"/>
      <c r="F584" s="46"/>
      <c r="G584" s="108"/>
      <c r="H584" s="100"/>
      <c r="I584" s="257"/>
      <c r="J584" s="108"/>
    </row>
    <row r="585" spans="1:10" x14ac:dyDescent="0.2">
      <c r="A585" s="108"/>
      <c r="B585" s="108"/>
      <c r="C585" s="108"/>
      <c r="D585" s="108"/>
      <c r="E585" s="109"/>
      <c r="F585" s="46"/>
      <c r="G585" s="108"/>
      <c r="H585" s="100"/>
      <c r="I585" s="257"/>
      <c r="J585" s="108"/>
    </row>
    <row r="586" spans="1:10" x14ac:dyDescent="0.2">
      <c r="A586" s="108"/>
      <c r="B586" s="108"/>
      <c r="C586" s="108"/>
      <c r="D586" s="108"/>
      <c r="E586" s="109"/>
      <c r="F586" s="46"/>
      <c r="G586" s="108"/>
      <c r="H586" s="100"/>
      <c r="I586" s="257"/>
      <c r="J586" s="108"/>
    </row>
    <row r="587" spans="1:10" x14ac:dyDescent="0.2">
      <c r="A587" s="108"/>
      <c r="B587" s="108"/>
      <c r="C587" s="108"/>
      <c r="D587" s="108"/>
      <c r="E587" s="109"/>
      <c r="F587" s="46"/>
      <c r="G587" s="108"/>
      <c r="H587" s="100"/>
      <c r="I587" s="257"/>
      <c r="J587" s="108"/>
    </row>
    <row r="588" spans="1:10" x14ac:dyDescent="0.2">
      <c r="A588" s="108"/>
      <c r="B588" s="108"/>
      <c r="C588" s="108"/>
      <c r="D588" s="108"/>
      <c r="E588" s="109"/>
      <c r="F588" s="46"/>
      <c r="G588" s="108"/>
      <c r="H588" s="100"/>
      <c r="I588" s="257"/>
      <c r="J588" s="108"/>
    </row>
    <row r="589" spans="1:10" x14ac:dyDescent="0.2">
      <c r="A589" s="108"/>
      <c r="B589" s="108"/>
      <c r="C589" s="108"/>
      <c r="D589" s="108"/>
      <c r="E589" s="109"/>
      <c r="F589" s="46"/>
      <c r="G589" s="108"/>
      <c r="H589" s="100"/>
      <c r="I589" s="257"/>
      <c r="J589" s="108"/>
    </row>
    <row r="590" spans="1:10" x14ac:dyDescent="0.2">
      <c r="A590" s="108"/>
      <c r="B590" s="108"/>
      <c r="C590" s="108"/>
      <c r="D590" s="108"/>
      <c r="E590" s="109"/>
      <c r="F590" s="46"/>
      <c r="G590" s="108"/>
      <c r="H590" s="100"/>
      <c r="I590" s="257"/>
      <c r="J590" s="108"/>
    </row>
    <row r="591" spans="1:10" x14ac:dyDescent="0.2">
      <c r="A591" s="108"/>
      <c r="B591" s="108"/>
      <c r="C591" s="108"/>
      <c r="D591" s="108"/>
      <c r="E591" s="109"/>
      <c r="F591" s="46"/>
      <c r="G591" s="108"/>
      <c r="H591" s="100"/>
      <c r="I591" s="257"/>
      <c r="J591" s="108"/>
    </row>
    <row r="592" spans="1:10" x14ac:dyDescent="0.2">
      <c r="A592" s="108"/>
      <c r="B592" s="108"/>
      <c r="C592" s="108"/>
      <c r="D592" s="108"/>
      <c r="E592" s="109"/>
      <c r="F592" s="46"/>
      <c r="G592" s="108"/>
      <c r="H592" s="100"/>
      <c r="I592" s="257"/>
      <c r="J592" s="108"/>
    </row>
    <row r="593" spans="1:10" x14ac:dyDescent="0.2">
      <c r="A593" s="108"/>
      <c r="B593" s="108"/>
      <c r="C593" s="108"/>
      <c r="D593" s="108"/>
      <c r="E593" s="109"/>
      <c r="F593" s="46"/>
      <c r="G593" s="108"/>
      <c r="H593" s="100"/>
      <c r="I593" s="257"/>
      <c r="J593" s="108"/>
    </row>
    <row r="594" spans="1:10" x14ac:dyDescent="0.2">
      <c r="A594" s="108"/>
      <c r="B594" s="108"/>
      <c r="C594" s="108"/>
      <c r="D594" s="108"/>
      <c r="E594" s="109"/>
      <c r="F594" s="46"/>
      <c r="G594" s="108"/>
      <c r="H594" s="100"/>
      <c r="I594" s="257"/>
      <c r="J594" s="108"/>
    </row>
    <row r="595" spans="1:10" x14ac:dyDescent="0.2">
      <c r="A595" s="108"/>
      <c r="B595" s="108"/>
      <c r="C595" s="108"/>
      <c r="D595" s="108"/>
      <c r="E595" s="109"/>
      <c r="F595" s="46"/>
      <c r="G595" s="108"/>
      <c r="H595" s="100"/>
      <c r="I595" s="257"/>
      <c r="J595" s="108"/>
    </row>
    <row r="596" spans="1:10" x14ac:dyDescent="0.2">
      <c r="A596" s="108"/>
      <c r="B596" s="108"/>
      <c r="C596" s="108"/>
      <c r="D596" s="108"/>
      <c r="E596" s="109"/>
      <c r="F596" s="46"/>
      <c r="G596" s="108"/>
      <c r="H596" s="100"/>
      <c r="I596" s="257"/>
      <c r="J596" s="108"/>
    </row>
    <row r="597" spans="1:10" x14ac:dyDescent="0.2">
      <c r="A597" s="108"/>
      <c r="B597" s="108"/>
      <c r="C597" s="108"/>
      <c r="D597" s="108"/>
      <c r="E597" s="109"/>
      <c r="F597" s="46"/>
      <c r="G597" s="108"/>
      <c r="H597" s="100"/>
      <c r="I597" s="257"/>
      <c r="J597" s="108"/>
    </row>
    <row r="598" spans="1:10" x14ac:dyDescent="0.2">
      <c r="A598" s="108"/>
      <c r="B598" s="108"/>
      <c r="C598" s="108"/>
      <c r="D598" s="108"/>
      <c r="E598" s="109"/>
      <c r="F598" s="46"/>
      <c r="G598" s="108"/>
      <c r="H598" s="100"/>
      <c r="I598" s="257"/>
      <c r="J598" s="108"/>
    </row>
    <row r="599" spans="1:10" x14ac:dyDescent="0.2">
      <c r="A599" s="108"/>
      <c r="B599" s="108"/>
      <c r="C599" s="108"/>
      <c r="D599" s="108"/>
      <c r="E599" s="109"/>
      <c r="F599" s="46"/>
      <c r="G599" s="108"/>
      <c r="H599" s="100"/>
      <c r="I599" s="257"/>
      <c r="J599" s="108"/>
    </row>
    <row r="600" spans="1:10" x14ac:dyDescent="0.2">
      <c r="A600" s="108"/>
      <c r="B600" s="108"/>
      <c r="C600" s="108"/>
      <c r="D600" s="108"/>
      <c r="E600" s="109"/>
      <c r="F600" s="46"/>
      <c r="G600" s="108"/>
      <c r="H600" s="100"/>
      <c r="I600" s="257"/>
      <c r="J600" s="108"/>
    </row>
    <row r="601" spans="1:10" x14ac:dyDescent="0.2">
      <c r="A601" s="108"/>
      <c r="B601" s="108"/>
      <c r="C601" s="108"/>
      <c r="D601" s="108"/>
      <c r="E601" s="109"/>
      <c r="F601" s="46"/>
      <c r="G601" s="108"/>
      <c r="H601" s="100"/>
      <c r="I601" s="257"/>
      <c r="J601" s="108"/>
    </row>
    <row r="602" spans="1:10" x14ac:dyDescent="0.2">
      <c r="A602" s="108"/>
      <c r="B602" s="108"/>
      <c r="C602" s="108"/>
      <c r="D602" s="108"/>
      <c r="E602" s="109"/>
      <c r="F602" s="46"/>
      <c r="G602" s="108"/>
      <c r="H602" s="100"/>
      <c r="I602" s="257"/>
      <c r="J602" s="108"/>
    </row>
    <row r="603" spans="1:10" x14ac:dyDescent="0.2">
      <c r="A603" s="108"/>
      <c r="B603" s="108"/>
      <c r="C603" s="108"/>
      <c r="D603" s="108"/>
      <c r="E603" s="109"/>
      <c r="F603" s="46"/>
      <c r="G603" s="108"/>
      <c r="H603" s="100"/>
      <c r="I603" s="257"/>
      <c r="J603" s="108"/>
    </row>
    <row r="604" spans="1:10" x14ac:dyDescent="0.2">
      <c r="A604" s="108"/>
      <c r="B604" s="108"/>
      <c r="C604" s="108"/>
      <c r="D604" s="108"/>
      <c r="E604" s="109"/>
      <c r="F604" s="46"/>
      <c r="G604" s="108"/>
      <c r="H604" s="100"/>
      <c r="I604" s="257"/>
      <c r="J604" s="108"/>
    </row>
    <row r="605" spans="1:10" x14ac:dyDescent="0.2">
      <c r="A605" s="108"/>
      <c r="B605" s="108"/>
      <c r="C605" s="108"/>
      <c r="D605" s="108"/>
      <c r="E605" s="109"/>
      <c r="F605" s="46"/>
      <c r="G605" s="108"/>
      <c r="H605" s="100"/>
      <c r="I605" s="257"/>
      <c r="J605" s="108"/>
    </row>
    <row r="606" spans="1:10" x14ac:dyDescent="0.2">
      <c r="A606" s="108"/>
      <c r="B606" s="108"/>
      <c r="C606" s="108"/>
      <c r="D606" s="108"/>
      <c r="E606" s="109"/>
      <c r="F606" s="46"/>
      <c r="G606" s="108"/>
      <c r="H606" s="100"/>
      <c r="I606" s="257"/>
      <c r="J606" s="108"/>
    </row>
    <row r="607" spans="1:10" x14ac:dyDescent="0.2">
      <c r="A607" s="108"/>
      <c r="B607" s="108"/>
      <c r="C607" s="108"/>
      <c r="D607" s="108"/>
      <c r="E607" s="109"/>
      <c r="F607" s="46"/>
      <c r="G607" s="108"/>
      <c r="H607" s="100"/>
      <c r="I607" s="257"/>
      <c r="J607" s="108"/>
    </row>
    <row r="608" spans="1:10" x14ac:dyDescent="0.2">
      <c r="A608" s="108"/>
      <c r="B608" s="108"/>
      <c r="C608" s="108"/>
      <c r="D608" s="108"/>
      <c r="E608" s="109"/>
      <c r="F608" s="46"/>
      <c r="G608" s="108"/>
      <c r="H608" s="100"/>
      <c r="I608" s="257"/>
      <c r="J608" s="108"/>
    </row>
    <row r="609" spans="1:10" x14ac:dyDescent="0.2">
      <c r="A609" s="108"/>
      <c r="B609" s="108"/>
      <c r="C609" s="108"/>
      <c r="D609" s="108"/>
      <c r="E609" s="109"/>
      <c r="F609" s="46"/>
      <c r="G609" s="108"/>
      <c r="H609" s="100"/>
      <c r="I609" s="257"/>
      <c r="J609" s="108"/>
    </row>
    <row r="610" spans="1:10" x14ac:dyDescent="0.2">
      <c r="A610" s="108"/>
      <c r="B610" s="108"/>
      <c r="C610" s="108"/>
      <c r="D610" s="108"/>
      <c r="E610" s="109"/>
      <c r="F610" s="46"/>
      <c r="G610" s="108"/>
      <c r="H610" s="100"/>
      <c r="I610" s="257"/>
      <c r="J610" s="108"/>
    </row>
    <row r="611" spans="1:10" x14ac:dyDescent="0.2">
      <c r="A611" s="108"/>
      <c r="B611" s="108"/>
      <c r="C611" s="108"/>
      <c r="D611" s="108"/>
      <c r="E611" s="109"/>
      <c r="F611" s="46"/>
      <c r="G611" s="108"/>
      <c r="H611" s="100"/>
      <c r="I611" s="257"/>
      <c r="J611" s="108"/>
    </row>
    <row r="612" spans="1:10" x14ac:dyDescent="0.2">
      <c r="A612" s="108"/>
      <c r="B612" s="108"/>
      <c r="C612" s="108"/>
      <c r="D612" s="108"/>
      <c r="E612" s="109"/>
      <c r="F612" s="46"/>
      <c r="G612" s="108"/>
      <c r="H612" s="100"/>
      <c r="I612" s="257"/>
      <c r="J612" s="108"/>
    </row>
    <row r="613" spans="1:10" x14ac:dyDescent="0.2">
      <c r="A613" s="108"/>
      <c r="B613" s="108"/>
      <c r="C613" s="108"/>
      <c r="D613" s="108"/>
      <c r="E613" s="109"/>
      <c r="F613" s="46"/>
      <c r="G613" s="108"/>
      <c r="H613" s="100"/>
      <c r="I613" s="257"/>
      <c r="J613" s="108"/>
    </row>
    <row r="614" spans="1:10" x14ac:dyDescent="0.2">
      <c r="A614" s="108"/>
      <c r="B614" s="108"/>
      <c r="C614" s="108"/>
      <c r="D614" s="108"/>
      <c r="E614" s="109"/>
      <c r="F614" s="46"/>
      <c r="G614" s="108"/>
      <c r="H614" s="100"/>
      <c r="I614" s="257"/>
      <c r="J614" s="108"/>
    </row>
    <row r="615" spans="1:10" x14ac:dyDescent="0.2">
      <c r="A615" s="108"/>
      <c r="B615" s="108"/>
      <c r="C615" s="108"/>
      <c r="D615" s="108"/>
      <c r="E615" s="109"/>
      <c r="F615" s="46"/>
      <c r="G615" s="108"/>
      <c r="H615" s="100"/>
      <c r="I615" s="257"/>
      <c r="J615" s="108"/>
    </row>
    <row r="616" spans="1:10" x14ac:dyDescent="0.2">
      <c r="A616" s="108"/>
      <c r="B616" s="108"/>
      <c r="C616" s="108"/>
      <c r="D616" s="108"/>
      <c r="E616" s="109"/>
      <c r="F616" s="46"/>
      <c r="G616" s="108"/>
      <c r="H616" s="100"/>
      <c r="I616" s="257"/>
      <c r="J616" s="108"/>
    </row>
    <row r="617" spans="1:10" x14ac:dyDescent="0.2">
      <c r="A617" s="108"/>
      <c r="B617" s="108"/>
      <c r="C617" s="108"/>
      <c r="D617" s="108"/>
      <c r="E617" s="109"/>
      <c r="F617" s="46"/>
      <c r="G617" s="108"/>
      <c r="H617" s="100"/>
      <c r="I617" s="257"/>
      <c r="J617" s="108"/>
    </row>
    <row r="618" spans="1:10" x14ac:dyDescent="0.2">
      <c r="A618" s="108"/>
      <c r="B618" s="108"/>
      <c r="C618" s="108"/>
      <c r="D618" s="108"/>
      <c r="E618" s="109"/>
      <c r="F618" s="46"/>
      <c r="G618" s="108"/>
      <c r="H618" s="100"/>
      <c r="I618" s="257"/>
      <c r="J618" s="108"/>
    </row>
    <row r="619" spans="1:10" x14ac:dyDescent="0.2">
      <c r="A619" s="108"/>
      <c r="B619" s="108"/>
      <c r="C619" s="108"/>
      <c r="D619" s="108"/>
      <c r="E619" s="109"/>
      <c r="F619" s="46"/>
      <c r="G619" s="108"/>
      <c r="H619" s="100"/>
      <c r="I619" s="257"/>
      <c r="J619" s="108"/>
    </row>
    <row r="620" spans="1:10" x14ac:dyDescent="0.2">
      <c r="A620" s="108"/>
      <c r="B620" s="108"/>
      <c r="C620" s="108"/>
      <c r="D620" s="108"/>
      <c r="E620" s="109"/>
      <c r="F620" s="46"/>
      <c r="G620" s="108"/>
      <c r="H620" s="100"/>
      <c r="I620" s="257"/>
      <c r="J620" s="108"/>
    </row>
    <row r="621" spans="1:10" x14ac:dyDescent="0.2">
      <c r="A621" s="108"/>
      <c r="B621" s="108"/>
      <c r="C621" s="108"/>
      <c r="D621" s="108"/>
      <c r="E621" s="109"/>
      <c r="F621" s="46"/>
      <c r="G621" s="108"/>
      <c r="H621" s="100"/>
      <c r="I621" s="257"/>
      <c r="J621" s="108"/>
    </row>
    <row r="622" spans="1:10" x14ac:dyDescent="0.2">
      <c r="A622" s="108"/>
      <c r="B622" s="108"/>
      <c r="C622" s="108"/>
      <c r="D622" s="108"/>
      <c r="E622" s="109"/>
      <c r="F622" s="46"/>
      <c r="G622" s="108"/>
      <c r="H622" s="100"/>
      <c r="I622" s="257"/>
      <c r="J622" s="108"/>
    </row>
    <row r="623" spans="1:10" x14ac:dyDescent="0.2">
      <c r="A623" s="108"/>
      <c r="B623" s="108"/>
      <c r="C623" s="108"/>
      <c r="D623" s="108"/>
      <c r="E623" s="109"/>
      <c r="F623" s="46"/>
      <c r="G623" s="108"/>
      <c r="H623" s="100"/>
      <c r="I623" s="257"/>
      <c r="J623" s="108"/>
    </row>
    <row r="624" spans="1:10" x14ac:dyDescent="0.2">
      <c r="A624" s="108"/>
      <c r="B624" s="108"/>
      <c r="C624" s="108"/>
      <c r="D624" s="108"/>
      <c r="E624" s="109"/>
      <c r="F624" s="46"/>
      <c r="G624" s="108"/>
      <c r="H624" s="100"/>
      <c r="I624" s="257"/>
      <c r="J624" s="108"/>
    </row>
    <row r="625" spans="1:10" x14ac:dyDescent="0.2">
      <c r="A625" s="108"/>
      <c r="B625" s="108"/>
      <c r="C625" s="108"/>
      <c r="D625" s="108"/>
      <c r="E625" s="109"/>
      <c r="F625" s="46"/>
      <c r="G625" s="108"/>
      <c r="H625" s="100"/>
      <c r="I625" s="257"/>
      <c r="J625" s="108"/>
    </row>
    <row r="626" spans="1:10" x14ac:dyDescent="0.2">
      <c r="A626" s="108"/>
      <c r="B626" s="108"/>
      <c r="C626" s="108"/>
      <c r="D626" s="108"/>
      <c r="E626" s="109"/>
      <c r="F626" s="46"/>
      <c r="G626" s="108"/>
      <c r="H626" s="100"/>
      <c r="I626" s="257"/>
      <c r="J626" s="108"/>
    </row>
    <row r="627" spans="1:10" x14ac:dyDescent="0.2">
      <c r="A627" s="108"/>
      <c r="B627" s="108"/>
      <c r="C627" s="108"/>
      <c r="D627" s="108"/>
      <c r="E627" s="109"/>
      <c r="F627" s="46"/>
      <c r="G627" s="108"/>
      <c r="H627" s="100"/>
      <c r="I627" s="257"/>
      <c r="J627" s="108"/>
    </row>
    <row r="628" spans="1:10" x14ac:dyDescent="0.2">
      <c r="A628" s="108"/>
      <c r="B628" s="108"/>
      <c r="C628" s="108"/>
      <c r="D628" s="108"/>
      <c r="E628" s="109"/>
      <c r="F628" s="46"/>
      <c r="G628" s="108"/>
      <c r="H628" s="100"/>
      <c r="I628" s="257"/>
      <c r="J628" s="108"/>
    </row>
    <row r="629" spans="1:10" x14ac:dyDescent="0.2">
      <c r="A629" s="108"/>
      <c r="B629" s="108"/>
      <c r="C629" s="108"/>
      <c r="D629" s="108"/>
      <c r="E629" s="109"/>
      <c r="F629" s="46"/>
      <c r="G629" s="108"/>
      <c r="H629" s="100"/>
      <c r="I629" s="257"/>
      <c r="J629" s="108"/>
    </row>
    <row r="630" spans="1:10" x14ac:dyDescent="0.2">
      <c r="A630" s="108"/>
      <c r="B630" s="108"/>
      <c r="C630" s="108"/>
      <c r="D630" s="108"/>
      <c r="E630" s="109"/>
      <c r="F630" s="46"/>
      <c r="G630" s="108"/>
      <c r="H630" s="100"/>
      <c r="I630" s="257"/>
      <c r="J630" s="108"/>
    </row>
    <row r="631" spans="1:10" x14ac:dyDescent="0.2">
      <c r="A631" s="108"/>
      <c r="B631" s="108"/>
      <c r="C631" s="108"/>
      <c r="D631" s="108"/>
      <c r="E631" s="109"/>
      <c r="F631" s="46"/>
      <c r="G631" s="108"/>
      <c r="H631" s="100"/>
      <c r="I631" s="257"/>
      <c r="J631" s="108"/>
    </row>
    <row r="632" spans="1:10" x14ac:dyDescent="0.2">
      <c r="A632" s="108"/>
      <c r="B632" s="108"/>
      <c r="C632" s="108"/>
      <c r="D632" s="108"/>
      <c r="E632" s="109"/>
      <c r="F632" s="46"/>
      <c r="G632" s="108"/>
      <c r="H632" s="100"/>
      <c r="I632" s="257"/>
      <c r="J632" s="108"/>
    </row>
    <row r="633" spans="1:10" x14ac:dyDescent="0.2">
      <c r="A633" s="108"/>
      <c r="B633" s="108"/>
      <c r="C633" s="108"/>
      <c r="D633" s="108"/>
      <c r="E633" s="109"/>
      <c r="F633" s="46"/>
      <c r="G633" s="108"/>
      <c r="H633" s="100"/>
      <c r="I633" s="257"/>
      <c r="J633" s="108"/>
    </row>
    <row r="634" spans="1:10" x14ac:dyDescent="0.2">
      <c r="A634" s="108"/>
      <c r="B634" s="108"/>
      <c r="C634" s="108"/>
      <c r="D634" s="108"/>
      <c r="E634" s="109"/>
      <c r="F634" s="46"/>
      <c r="G634" s="108"/>
      <c r="H634" s="100"/>
      <c r="I634" s="257"/>
      <c r="J634" s="108"/>
    </row>
    <row r="635" spans="1:10" x14ac:dyDescent="0.2">
      <c r="A635" s="108"/>
      <c r="B635" s="108"/>
      <c r="C635" s="108"/>
      <c r="D635" s="108"/>
      <c r="E635" s="109"/>
      <c r="F635" s="46"/>
      <c r="G635" s="108"/>
      <c r="H635" s="100"/>
      <c r="I635" s="257"/>
      <c r="J635" s="108"/>
    </row>
    <row r="636" spans="1:10" x14ac:dyDescent="0.2">
      <c r="A636" s="108"/>
      <c r="B636" s="108"/>
      <c r="C636" s="108"/>
      <c r="D636" s="108"/>
      <c r="E636" s="109"/>
      <c r="F636" s="46"/>
      <c r="G636" s="108"/>
      <c r="H636" s="100"/>
      <c r="I636" s="257"/>
      <c r="J636" s="108"/>
    </row>
    <row r="637" spans="1:10" x14ac:dyDescent="0.2">
      <c r="A637" s="108"/>
      <c r="B637" s="108"/>
      <c r="C637" s="108"/>
      <c r="D637" s="108"/>
      <c r="E637" s="109"/>
      <c r="F637" s="46"/>
      <c r="G637" s="108"/>
      <c r="H637" s="100"/>
      <c r="I637" s="257"/>
      <c r="J637" s="108"/>
    </row>
    <row r="638" spans="1:10" x14ac:dyDescent="0.2">
      <c r="A638" s="108"/>
      <c r="B638" s="108"/>
      <c r="C638" s="108"/>
      <c r="D638" s="108"/>
      <c r="E638" s="109"/>
      <c r="F638" s="46"/>
      <c r="G638" s="108"/>
      <c r="H638" s="100"/>
      <c r="I638" s="257"/>
      <c r="J638" s="108"/>
    </row>
    <row r="639" spans="1:10" x14ac:dyDescent="0.2">
      <c r="A639" s="108"/>
      <c r="B639" s="108"/>
      <c r="C639" s="108"/>
      <c r="D639" s="108"/>
      <c r="E639" s="109"/>
      <c r="F639" s="46"/>
      <c r="G639" s="108"/>
      <c r="H639" s="100"/>
      <c r="I639" s="257"/>
      <c r="J639" s="108"/>
    </row>
    <row r="640" spans="1:10" x14ac:dyDescent="0.2">
      <c r="A640" s="108"/>
      <c r="B640" s="108"/>
      <c r="C640" s="108"/>
      <c r="D640" s="108"/>
      <c r="E640" s="109"/>
      <c r="F640" s="46"/>
      <c r="G640" s="108"/>
      <c r="H640" s="100"/>
      <c r="I640" s="257"/>
      <c r="J640" s="108"/>
    </row>
    <row r="641" spans="1:10" x14ac:dyDescent="0.2">
      <c r="A641" s="108"/>
      <c r="B641" s="108"/>
      <c r="C641" s="108"/>
      <c r="D641" s="108"/>
      <c r="E641" s="109"/>
      <c r="F641" s="46"/>
      <c r="G641" s="108"/>
      <c r="H641" s="100"/>
      <c r="I641" s="257"/>
      <c r="J641" s="108"/>
    </row>
    <row r="642" spans="1:10" x14ac:dyDescent="0.2">
      <c r="A642" s="108"/>
      <c r="B642" s="108"/>
      <c r="C642" s="108"/>
      <c r="D642" s="108"/>
      <c r="E642" s="109"/>
      <c r="F642" s="46"/>
      <c r="G642" s="108"/>
      <c r="H642" s="100"/>
      <c r="I642" s="257"/>
      <c r="J642" s="108"/>
    </row>
    <row r="643" spans="1:10" x14ac:dyDescent="0.2">
      <c r="A643" s="108"/>
      <c r="B643" s="108"/>
      <c r="C643" s="108"/>
      <c r="D643" s="108"/>
      <c r="E643" s="109"/>
      <c r="F643" s="46"/>
      <c r="G643" s="108"/>
      <c r="H643" s="100"/>
      <c r="I643" s="257"/>
      <c r="J643" s="108"/>
    </row>
    <row r="644" spans="1:10" x14ac:dyDescent="0.2">
      <c r="A644" s="108"/>
      <c r="B644" s="108"/>
      <c r="C644" s="108"/>
      <c r="D644" s="108"/>
      <c r="E644" s="109"/>
      <c r="F644" s="46"/>
      <c r="G644" s="108"/>
      <c r="H644" s="100"/>
      <c r="I644" s="257"/>
      <c r="J644" s="108"/>
    </row>
    <row r="645" spans="1:10" x14ac:dyDescent="0.2">
      <c r="A645" s="108"/>
      <c r="B645" s="108"/>
      <c r="C645" s="108"/>
      <c r="D645" s="108"/>
      <c r="E645" s="109"/>
      <c r="F645" s="46"/>
      <c r="G645" s="108"/>
      <c r="H645" s="100"/>
      <c r="I645" s="257"/>
      <c r="J645" s="108"/>
    </row>
    <row r="646" spans="1:10" x14ac:dyDescent="0.2">
      <c r="A646" s="108"/>
      <c r="B646" s="108"/>
      <c r="C646" s="108"/>
      <c r="D646" s="108"/>
      <c r="E646" s="109"/>
      <c r="F646" s="46"/>
      <c r="G646" s="108"/>
      <c r="H646" s="100"/>
      <c r="I646" s="257"/>
      <c r="J646" s="108"/>
    </row>
    <row r="647" spans="1:10" x14ac:dyDescent="0.2">
      <c r="A647" s="108"/>
      <c r="B647" s="108"/>
      <c r="C647" s="108"/>
      <c r="D647" s="108"/>
      <c r="E647" s="109"/>
      <c r="F647" s="46"/>
      <c r="G647" s="108"/>
      <c r="H647" s="100"/>
      <c r="I647" s="257"/>
      <c r="J647" s="108"/>
    </row>
    <row r="648" spans="1:10" x14ac:dyDescent="0.2">
      <c r="A648" s="108"/>
      <c r="B648" s="108"/>
      <c r="C648" s="108"/>
      <c r="D648" s="108"/>
      <c r="E648" s="109"/>
      <c r="F648" s="46"/>
      <c r="G648" s="108"/>
      <c r="H648" s="100"/>
      <c r="I648" s="257"/>
      <c r="J648" s="108"/>
    </row>
    <row r="649" spans="1:10" x14ac:dyDescent="0.2">
      <c r="A649" s="108"/>
      <c r="B649" s="108"/>
      <c r="C649" s="108"/>
      <c r="D649" s="108"/>
      <c r="E649" s="109"/>
      <c r="F649" s="46"/>
      <c r="G649" s="108"/>
      <c r="H649" s="100"/>
      <c r="I649" s="257"/>
      <c r="J649" s="108"/>
    </row>
    <row r="650" spans="1:10" x14ac:dyDescent="0.2">
      <c r="A650" s="108"/>
      <c r="B650" s="108"/>
      <c r="C650" s="108"/>
      <c r="D650" s="108"/>
      <c r="E650" s="109"/>
      <c r="F650" s="46"/>
      <c r="G650" s="108"/>
      <c r="H650" s="100"/>
      <c r="I650" s="257"/>
      <c r="J650" s="108"/>
    </row>
    <row r="651" spans="1:10" x14ac:dyDescent="0.2">
      <c r="A651" s="108"/>
      <c r="B651" s="108"/>
      <c r="C651" s="108"/>
      <c r="D651" s="108"/>
      <c r="E651" s="109"/>
      <c r="F651" s="46"/>
      <c r="G651" s="108"/>
      <c r="H651" s="100"/>
      <c r="I651" s="257"/>
      <c r="J651" s="108"/>
    </row>
    <row r="652" spans="1:10" x14ac:dyDescent="0.2">
      <c r="A652" s="108"/>
      <c r="B652" s="108"/>
      <c r="C652" s="108"/>
      <c r="D652" s="108"/>
      <c r="E652" s="109"/>
      <c r="F652" s="46"/>
      <c r="G652" s="108"/>
      <c r="H652" s="100"/>
      <c r="I652" s="257"/>
      <c r="J652" s="108"/>
    </row>
    <row r="653" spans="1:10" x14ac:dyDescent="0.2">
      <c r="A653" s="108"/>
      <c r="B653" s="108"/>
      <c r="C653" s="108"/>
      <c r="D653" s="108"/>
      <c r="E653" s="109"/>
      <c r="F653" s="46"/>
      <c r="G653" s="108"/>
      <c r="H653" s="100"/>
      <c r="I653" s="257"/>
      <c r="J653" s="108"/>
    </row>
    <row r="654" spans="1:10" x14ac:dyDescent="0.2">
      <c r="A654" s="108"/>
      <c r="B654" s="108"/>
      <c r="C654" s="108"/>
      <c r="D654" s="108"/>
      <c r="E654" s="109"/>
      <c r="F654" s="46"/>
      <c r="G654" s="108"/>
      <c r="H654" s="100"/>
      <c r="I654" s="257"/>
      <c r="J654" s="108"/>
    </row>
    <row r="655" spans="1:10" x14ac:dyDescent="0.2">
      <c r="A655" s="108"/>
      <c r="B655" s="108"/>
      <c r="C655" s="108"/>
      <c r="D655" s="108"/>
      <c r="E655" s="109"/>
      <c r="F655" s="46"/>
      <c r="G655" s="108"/>
      <c r="H655" s="100"/>
      <c r="I655" s="257"/>
      <c r="J655" s="108"/>
    </row>
    <row r="656" spans="1:10" x14ac:dyDescent="0.2">
      <c r="A656" s="108"/>
      <c r="B656" s="108"/>
      <c r="C656" s="108"/>
      <c r="D656" s="108"/>
      <c r="E656" s="109"/>
      <c r="F656" s="46"/>
      <c r="G656" s="108"/>
      <c r="H656" s="100"/>
      <c r="I656" s="257"/>
      <c r="J656" s="108"/>
    </row>
    <row r="657" spans="1:10" x14ac:dyDescent="0.2">
      <c r="A657" s="108"/>
      <c r="B657" s="108"/>
      <c r="C657" s="108"/>
      <c r="D657" s="108"/>
      <c r="E657" s="109"/>
      <c r="F657" s="46"/>
      <c r="G657" s="108"/>
      <c r="H657" s="100"/>
      <c r="I657" s="257"/>
      <c r="J657" s="108"/>
    </row>
    <row r="658" spans="1:10" x14ac:dyDescent="0.2">
      <c r="A658" s="108"/>
      <c r="B658" s="108"/>
      <c r="C658" s="108"/>
      <c r="D658" s="108"/>
      <c r="E658" s="109"/>
      <c r="F658" s="46"/>
      <c r="G658" s="108"/>
      <c r="H658" s="100"/>
      <c r="I658" s="257"/>
      <c r="J658" s="108"/>
    </row>
    <row r="659" spans="1:10" x14ac:dyDescent="0.2">
      <c r="A659" s="108"/>
      <c r="B659" s="108"/>
      <c r="C659" s="108"/>
      <c r="D659" s="108"/>
      <c r="E659" s="109"/>
      <c r="F659" s="46"/>
      <c r="G659" s="108"/>
      <c r="H659" s="100"/>
      <c r="I659" s="257"/>
      <c r="J659" s="108"/>
    </row>
    <row r="660" spans="1:10" x14ac:dyDescent="0.2">
      <c r="A660" s="108"/>
      <c r="B660" s="108"/>
      <c r="C660" s="108"/>
      <c r="D660" s="108"/>
      <c r="E660" s="109"/>
      <c r="F660" s="46"/>
      <c r="G660" s="108"/>
      <c r="H660" s="100"/>
      <c r="I660" s="257"/>
      <c r="J660" s="108"/>
    </row>
    <row r="661" spans="1:10" x14ac:dyDescent="0.2">
      <c r="A661" s="108"/>
      <c r="B661" s="108"/>
      <c r="C661" s="108"/>
      <c r="D661" s="108"/>
      <c r="E661" s="109"/>
      <c r="F661" s="46"/>
      <c r="G661" s="108"/>
      <c r="H661" s="100"/>
      <c r="I661" s="257"/>
      <c r="J661" s="108"/>
    </row>
    <row r="662" spans="1:10" x14ac:dyDescent="0.2">
      <c r="A662" s="108"/>
      <c r="B662" s="108"/>
      <c r="C662" s="108"/>
      <c r="D662" s="108"/>
      <c r="E662" s="109"/>
      <c r="F662" s="46"/>
      <c r="G662" s="108"/>
      <c r="H662" s="100"/>
      <c r="I662" s="257"/>
      <c r="J662" s="108"/>
    </row>
    <row r="663" spans="1:10" x14ac:dyDescent="0.2">
      <c r="A663" s="108"/>
      <c r="B663" s="108"/>
      <c r="C663" s="108"/>
      <c r="D663" s="108"/>
      <c r="E663" s="109"/>
      <c r="F663" s="46"/>
      <c r="G663" s="108"/>
      <c r="H663" s="100"/>
      <c r="I663" s="257"/>
      <c r="J663" s="108"/>
    </row>
    <row r="664" spans="1:10" x14ac:dyDescent="0.2">
      <c r="A664" s="108"/>
      <c r="B664" s="108"/>
      <c r="C664" s="108"/>
      <c r="D664" s="108"/>
      <c r="E664" s="109"/>
      <c r="F664" s="46"/>
      <c r="G664" s="108"/>
      <c r="H664" s="100"/>
      <c r="I664" s="257"/>
      <c r="J664" s="108"/>
    </row>
    <row r="665" spans="1:10" x14ac:dyDescent="0.2">
      <c r="A665" s="108"/>
      <c r="B665" s="108"/>
      <c r="C665" s="108"/>
      <c r="D665" s="108"/>
      <c r="E665" s="109"/>
      <c r="F665" s="46"/>
      <c r="G665" s="108"/>
      <c r="H665" s="100"/>
      <c r="I665" s="257"/>
      <c r="J665" s="108"/>
    </row>
    <row r="666" spans="1:10" x14ac:dyDescent="0.2">
      <c r="A666" s="108"/>
      <c r="B666" s="108"/>
      <c r="C666" s="108"/>
      <c r="D666" s="108"/>
      <c r="E666" s="109"/>
      <c r="F666" s="46"/>
      <c r="G666" s="108"/>
      <c r="H666" s="100"/>
      <c r="I666" s="257"/>
      <c r="J666" s="108"/>
    </row>
    <row r="667" spans="1:10" x14ac:dyDescent="0.2">
      <c r="A667" s="108"/>
      <c r="B667" s="108"/>
      <c r="C667" s="108"/>
      <c r="D667" s="108"/>
      <c r="E667" s="109"/>
      <c r="F667" s="46"/>
      <c r="G667" s="108"/>
      <c r="H667" s="100"/>
      <c r="I667" s="257"/>
      <c r="J667" s="108"/>
    </row>
    <row r="668" spans="1:10" x14ac:dyDescent="0.2">
      <c r="A668" s="108"/>
      <c r="B668" s="108"/>
      <c r="C668" s="108"/>
      <c r="D668" s="108"/>
      <c r="E668" s="109"/>
      <c r="F668" s="46"/>
      <c r="G668" s="108"/>
      <c r="H668" s="100"/>
      <c r="I668" s="257"/>
      <c r="J668" s="108"/>
    </row>
    <row r="669" spans="1:10" x14ac:dyDescent="0.2">
      <c r="A669" s="108"/>
      <c r="B669" s="108"/>
      <c r="C669" s="108"/>
      <c r="D669" s="108"/>
      <c r="E669" s="109"/>
      <c r="F669" s="46"/>
      <c r="G669" s="108"/>
      <c r="H669" s="100"/>
      <c r="I669" s="257"/>
      <c r="J669" s="108"/>
    </row>
    <row r="670" spans="1:10" x14ac:dyDescent="0.2">
      <c r="A670" s="108"/>
      <c r="B670" s="108"/>
      <c r="C670" s="108"/>
      <c r="D670" s="108"/>
      <c r="E670" s="109"/>
      <c r="F670" s="46"/>
      <c r="G670" s="108"/>
      <c r="H670" s="100"/>
      <c r="I670" s="257"/>
      <c r="J670" s="108"/>
    </row>
    <row r="671" spans="1:10" x14ac:dyDescent="0.2">
      <c r="A671" s="108"/>
      <c r="B671" s="108"/>
      <c r="C671" s="108"/>
      <c r="D671" s="108"/>
      <c r="E671" s="109"/>
      <c r="F671" s="46"/>
      <c r="G671" s="108"/>
      <c r="H671" s="100"/>
      <c r="I671" s="257"/>
      <c r="J671" s="108"/>
    </row>
    <row r="672" spans="1:10" x14ac:dyDescent="0.2">
      <c r="A672" s="108"/>
      <c r="B672" s="108"/>
      <c r="C672" s="108"/>
      <c r="D672" s="108"/>
      <c r="E672" s="109"/>
      <c r="F672" s="46"/>
      <c r="G672" s="108"/>
      <c r="H672" s="100"/>
      <c r="I672" s="257"/>
      <c r="J672" s="108"/>
    </row>
    <row r="673" spans="1:10" x14ac:dyDescent="0.2">
      <c r="A673" s="108"/>
      <c r="B673" s="108"/>
      <c r="C673" s="108"/>
      <c r="D673" s="108"/>
      <c r="E673" s="109"/>
      <c r="F673" s="46"/>
      <c r="G673" s="108"/>
      <c r="H673" s="100"/>
      <c r="I673" s="257"/>
      <c r="J673" s="108"/>
    </row>
    <row r="674" spans="1:10" x14ac:dyDescent="0.2">
      <c r="A674" s="108"/>
      <c r="B674" s="108"/>
      <c r="C674" s="108"/>
      <c r="D674" s="108"/>
      <c r="E674" s="109"/>
      <c r="F674" s="46"/>
      <c r="G674" s="108"/>
      <c r="H674" s="100"/>
      <c r="I674" s="257"/>
      <c r="J674" s="108"/>
    </row>
    <row r="675" spans="1:10" x14ac:dyDescent="0.2">
      <c r="A675" s="108"/>
      <c r="B675" s="108"/>
      <c r="C675" s="108"/>
      <c r="D675" s="108"/>
      <c r="E675" s="109"/>
      <c r="F675" s="46"/>
      <c r="G675" s="108"/>
      <c r="H675" s="100"/>
      <c r="I675" s="257"/>
      <c r="J675" s="108"/>
    </row>
    <row r="676" spans="1:10" x14ac:dyDescent="0.2">
      <c r="A676" s="108"/>
      <c r="B676" s="108"/>
      <c r="C676" s="108"/>
      <c r="D676" s="108"/>
      <c r="E676" s="109"/>
      <c r="F676" s="46"/>
      <c r="G676" s="108"/>
      <c r="H676" s="100"/>
      <c r="I676" s="257"/>
      <c r="J676" s="108"/>
    </row>
    <row r="677" spans="1:10" x14ac:dyDescent="0.2">
      <c r="A677" s="108"/>
      <c r="B677" s="108"/>
      <c r="C677" s="108"/>
      <c r="D677" s="108"/>
      <c r="E677" s="109"/>
      <c r="F677" s="46"/>
      <c r="G677" s="108"/>
      <c r="H677" s="100"/>
      <c r="I677" s="257"/>
      <c r="J677" s="108"/>
    </row>
    <row r="678" spans="1:10" x14ac:dyDescent="0.2">
      <c r="A678" s="108"/>
      <c r="B678" s="108"/>
      <c r="C678" s="108"/>
      <c r="D678" s="108"/>
      <c r="E678" s="109"/>
      <c r="F678" s="46"/>
      <c r="G678" s="108"/>
      <c r="H678" s="100"/>
      <c r="I678" s="257"/>
      <c r="J678" s="108"/>
    </row>
    <row r="679" spans="1:10" x14ac:dyDescent="0.2">
      <c r="A679" s="108"/>
      <c r="B679" s="108"/>
      <c r="C679" s="108"/>
      <c r="D679" s="108"/>
      <c r="E679" s="109"/>
      <c r="F679" s="46"/>
      <c r="G679" s="108"/>
      <c r="H679" s="100"/>
      <c r="I679" s="257"/>
      <c r="J679" s="108"/>
    </row>
    <row r="680" spans="1:10" x14ac:dyDescent="0.2">
      <c r="A680" s="108"/>
      <c r="B680" s="108"/>
      <c r="C680" s="108"/>
      <c r="D680" s="108"/>
      <c r="E680" s="109"/>
      <c r="F680" s="46"/>
      <c r="G680" s="108"/>
      <c r="H680" s="100"/>
      <c r="I680" s="257"/>
      <c r="J680" s="108"/>
    </row>
    <row r="681" spans="1:10" x14ac:dyDescent="0.2">
      <c r="A681" s="108"/>
      <c r="B681" s="108"/>
      <c r="C681" s="108"/>
      <c r="D681" s="108"/>
      <c r="E681" s="109"/>
      <c r="F681" s="46"/>
      <c r="G681" s="108"/>
      <c r="H681" s="100"/>
      <c r="I681" s="257"/>
      <c r="J681" s="108"/>
    </row>
    <row r="682" spans="1:10" x14ac:dyDescent="0.2">
      <c r="A682" s="108"/>
      <c r="B682" s="108"/>
      <c r="C682" s="108"/>
      <c r="D682" s="108"/>
      <c r="E682" s="109"/>
      <c r="F682" s="46"/>
      <c r="G682" s="108"/>
      <c r="H682" s="100"/>
      <c r="I682" s="257"/>
      <c r="J682" s="108"/>
    </row>
    <row r="683" spans="1:10" x14ac:dyDescent="0.2">
      <c r="A683" s="108"/>
      <c r="B683" s="108"/>
      <c r="C683" s="108"/>
      <c r="D683" s="108"/>
      <c r="E683" s="109"/>
      <c r="F683" s="46"/>
      <c r="G683" s="108"/>
      <c r="H683" s="100"/>
      <c r="I683" s="257"/>
      <c r="J683" s="108"/>
    </row>
    <row r="684" spans="1:10" x14ac:dyDescent="0.2">
      <c r="A684" s="108"/>
      <c r="B684" s="108"/>
      <c r="C684" s="108"/>
      <c r="D684" s="108"/>
      <c r="E684" s="109"/>
      <c r="F684" s="46"/>
      <c r="G684" s="108"/>
      <c r="H684" s="100"/>
      <c r="I684" s="257"/>
      <c r="J684" s="108"/>
    </row>
    <row r="685" spans="1:10" x14ac:dyDescent="0.2">
      <c r="A685" s="108"/>
      <c r="B685" s="108"/>
      <c r="C685" s="108"/>
      <c r="D685" s="108"/>
      <c r="E685" s="109"/>
      <c r="F685" s="46"/>
      <c r="G685" s="108"/>
      <c r="H685" s="100"/>
      <c r="I685" s="257"/>
      <c r="J685" s="108"/>
    </row>
    <row r="686" spans="1:10" x14ac:dyDescent="0.2">
      <c r="A686" s="108"/>
      <c r="B686" s="108"/>
      <c r="C686" s="108"/>
      <c r="D686" s="108"/>
      <c r="E686" s="109"/>
      <c r="F686" s="46"/>
      <c r="G686" s="108"/>
      <c r="H686" s="100"/>
      <c r="I686" s="257"/>
      <c r="J686" s="108"/>
    </row>
    <row r="687" spans="1:10" x14ac:dyDescent="0.2">
      <c r="A687" s="108"/>
      <c r="B687" s="108"/>
      <c r="C687" s="108"/>
      <c r="D687" s="108"/>
      <c r="E687" s="109"/>
      <c r="F687" s="46"/>
      <c r="G687" s="108"/>
      <c r="H687" s="100"/>
      <c r="I687" s="257"/>
      <c r="J687" s="108"/>
    </row>
    <row r="688" spans="1:10" x14ac:dyDescent="0.2">
      <c r="A688" s="108"/>
      <c r="B688" s="108"/>
      <c r="C688" s="108"/>
      <c r="D688" s="108"/>
      <c r="E688" s="109"/>
      <c r="F688" s="46"/>
      <c r="G688" s="108"/>
      <c r="H688" s="100"/>
      <c r="I688" s="257"/>
      <c r="J688" s="108"/>
    </row>
    <row r="689" spans="1:10" x14ac:dyDescent="0.2">
      <c r="A689" s="108"/>
      <c r="B689" s="108"/>
      <c r="C689" s="108"/>
      <c r="D689" s="108"/>
      <c r="E689" s="109"/>
      <c r="F689" s="46"/>
      <c r="G689" s="108"/>
      <c r="H689" s="100"/>
      <c r="I689" s="257"/>
      <c r="J689" s="108"/>
    </row>
    <row r="690" spans="1:10" x14ac:dyDescent="0.2">
      <c r="A690" s="108"/>
      <c r="B690" s="108"/>
      <c r="C690" s="108"/>
      <c r="D690" s="108"/>
      <c r="E690" s="109"/>
      <c r="F690" s="46"/>
      <c r="G690" s="108"/>
      <c r="H690" s="100"/>
      <c r="I690" s="257"/>
      <c r="J690" s="108"/>
    </row>
    <row r="691" spans="1:10" x14ac:dyDescent="0.2">
      <c r="A691" s="108"/>
      <c r="B691" s="108"/>
      <c r="C691" s="108"/>
      <c r="D691" s="108"/>
      <c r="E691" s="109"/>
      <c r="F691" s="46"/>
      <c r="G691" s="108"/>
      <c r="H691" s="100"/>
      <c r="I691" s="257"/>
      <c r="J691" s="108"/>
    </row>
    <row r="692" spans="1:10" x14ac:dyDescent="0.2">
      <c r="A692" s="108"/>
      <c r="B692" s="108"/>
      <c r="C692" s="108"/>
      <c r="D692" s="108"/>
      <c r="E692" s="109"/>
      <c r="F692" s="46"/>
      <c r="G692" s="108"/>
      <c r="H692" s="100"/>
      <c r="I692" s="257"/>
      <c r="J692" s="108"/>
    </row>
    <row r="693" spans="1:10" x14ac:dyDescent="0.2">
      <c r="A693" s="108"/>
      <c r="B693" s="108"/>
      <c r="C693" s="108"/>
      <c r="D693" s="108"/>
      <c r="E693" s="109"/>
      <c r="F693" s="46"/>
      <c r="G693" s="108"/>
      <c r="H693" s="100"/>
      <c r="I693" s="257"/>
      <c r="J693" s="108"/>
    </row>
    <row r="694" spans="1:10" x14ac:dyDescent="0.2">
      <c r="A694" s="108"/>
      <c r="B694" s="108"/>
      <c r="C694" s="108"/>
      <c r="D694" s="108"/>
      <c r="E694" s="109"/>
      <c r="F694" s="46"/>
      <c r="G694" s="108"/>
      <c r="H694" s="100"/>
      <c r="I694" s="257"/>
      <c r="J694" s="108"/>
    </row>
    <row r="695" spans="1:10" x14ac:dyDescent="0.2">
      <c r="A695" s="108"/>
      <c r="B695" s="108"/>
      <c r="C695" s="108"/>
      <c r="D695" s="108"/>
      <c r="E695" s="109"/>
      <c r="F695" s="46"/>
      <c r="G695" s="108"/>
      <c r="H695" s="100"/>
      <c r="I695" s="257"/>
      <c r="J695" s="108"/>
    </row>
    <row r="696" spans="1:10" x14ac:dyDescent="0.2">
      <c r="A696" s="108"/>
      <c r="B696" s="108"/>
      <c r="C696" s="108"/>
      <c r="D696" s="108"/>
      <c r="E696" s="109"/>
      <c r="F696" s="46"/>
      <c r="G696" s="108"/>
      <c r="H696" s="100"/>
      <c r="I696" s="257"/>
      <c r="J696" s="108"/>
    </row>
    <row r="697" spans="1:10" x14ac:dyDescent="0.2">
      <c r="A697" s="108"/>
      <c r="B697" s="108"/>
      <c r="C697" s="108"/>
      <c r="D697" s="108"/>
      <c r="E697" s="109"/>
      <c r="F697" s="46"/>
      <c r="G697" s="108"/>
      <c r="H697" s="100"/>
      <c r="I697" s="257"/>
      <c r="J697" s="108"/>
    </row>
    <row r="698" spans="1:10" x14ac:dyDescent="0.2">
      <c r="A698" s="108"/>
      <c r="B698" s="108"/>
      <c r="C698" s="108"/>
      <c r="D698" s="108"/>
      <c r="E698" s="109"/>
      <c r="F698" s="46"/>
      <c r="G698" s="108"/>
      <c r="H698" s="100"/>
      <c r="I698" s="257"/>
      <c r="J698" s="108"/>
    </row>
    <row r="699" spans="1:10" x14ac:dyDescent="0.2">
      <c r="A699" s="108"/>
      <c r="B699" s="108"/>
      <c r="C699" s="108"/>
      <c r="D699" s="108"/>
      <c r="E699" s="109"/>
      <c r="F699" s="46"/>
      <c r="G699" s="108"/>
      <c r="H699" s="100"/>
      <c r="I699" s="257"/>
      <c r="J699" s="108"/>
    </row>
    <row r="700" spans="1:10" x14ac:dyDescent="0.2">
      <c r="A700" s="108"/>
      <c r="B700" s="108"/>
      <c r="C700" s="108"/>
      <c r="D700" s="108"/>
      <c r="E700" s="109"/>
      <c r="F700" s="46"/>
      <c r="G700" s="108"/>
      <c r="H700" s="100"/>
      <c r="I700" s="257"/>
      <c r="J700" s="108"/>
    </row>
    <row r="701" spans="1:10" x14ac:dyDescent="0.2">
      <c r="A701" s="108"/>
      <c r="B701" s="108"/>
      <c r="C701" s="108"/>
      <c r="D701" s="108"/>
      <c r="E701" s="109"/>
      <c r="F701" s="46"/>
      <c r="G701" s="108"/>
      <c r="H701" s="100"/>
      <c r="I701" s="257"/>
      <c r="J701" s="108"/>
    </row>
    <row r="702" spans="1:10" x14ac:dyDescent="0.2">
      <c r="A702" s="108"/>
      <c r="B702" s="108"/>
      <c r="C702" s="108"/>
      <c r="D702" s="108"/>
      <c r="E702" s="109"/>
      <c r="F702" s="46"/>
      <c r="G702" s="108"/>
      <c r="H702" s="100"/>
      <c r="I702" s="257"/>
      <c r="J702" s="108"/>
    </row>
    <row r="703" spans="1:10" x14ac:dyDescent="0.2">
      <c r="A703" s="108"/>
      <c r="B703" s="108"/>
      <c r="C703" s="108"/>
      <c r="D703" s="108"/>
      <c r="E703" s="109"/>
      <c r="F703" s="46"/>
      <c r="G703" s="108"/>
      <c r="H703" s="100"/>
      <c r="I703" s="257"/>
      <c r="J703" s="108"/>
    </row>
    <row r="704" spans="1:10" x14ac:dyDescent="0.2">
      <c r="A704" s="108"/>
      <c r="B704" s="108"/>
      <c r="C704" s="108"/>
      <c r="D704" s="108"/>
      <c r="E704" s="109"/>
      <c r="F704" s="46"/>
      <c r="G704" s="108"/>
      <c r="H704" s="100"/>
      <c r="I704" s="257"/>
      <c r="J704" s="108"/>
    </row>
    <row r="705" spans="1:10" x14ac:dyDescent="0.2">
      <c r="A705" s="108"/>
      <c r="B705" s="108"/>
      <c r="C705" s="108"/>
      <c r="D705" s="108"/>
      <c r="E705" s="109"/>
      <c r="F705" s="46"/>
      <c r="G705" s="108"/>
      <c r="H705" s="100"/>
      <c r="I705" s="257"/>
      <c r="J705" s="108"/>
    </row>
    <row r="706" spans="1:10" x14ac:dyDescent="0.2">
      <c r="A706" s="108"/>
      <c r="B706" s="108"/>
      <c r="C706" s="108"/>
      <c r="D706" s="108"/>
      <c r="E706" s="109"/>
      <c r="F706" s="46"/>
      <c r="G706" s="108"/>
      <c r="H706" s="100"/>
      <c r="I706" s="257"/>
      <c r="J706" s="108"/>
    </row>
    <row r="707" spans="1:10" x14ac:dyDescent="0.2">
      <c r="A707" s="108"/>
      <c r="B707" s="108"/>
      <c r="C707" s="108"/>
      <c r="D707" s="108"/>
      <c r="E707" s="109"/>
      <c r="F707" s="46"/>
      <c r="G707" s="108"/>
      <c r="H707" s="100"/>
      <c r="I707" s="257"/>
      <c r="J707" s="108"/>
    </row>
    <row r="708" spans="1:10" x14ac:dyDescent="0.2">
      <c r="A708" s="108"/>
      <c r="B708" s="108"/>
      <c r="C708" s="108"/>
      <c r="D708" s="108"/>
      <c r="E708" s="109"/>
      <c r="F708" s="46"/>
      <c r="G708" s="108"/>
      <c r="H708" s="100"/>
      <c r="I708" s="257"/>
      <c r="J708" s="108"/>
    </row>
    <row r="709" spans="1:10" x14ac:dyDescent="0.2">
      <c r="A709" s="108"/>
      <c r="B709" s="108"/>
      <c r="C709" s="108"/>
      <c r="D709" s="108"/>
      <c r="E709" s="109"/>
      <c r="F709" s="46"/>
      <c r="G709" s="108"/>
      <c r="H709" s="100"/>
      <c r="I709" s="257"/>
      <c r="J709" s="108"/>
    </row>
    <row r="710" spans="1:10" x14ac:dyDescent="0.2">
      <c r="A710" s="108"/>
      <c r="B710" s="108"/>
      <c r="C710" s="108"/>
      <c r="D710" s="108"/>
      <c r="E710" s="109"/>
      <c r="F710" s="46"/>
      <c r="G710" s="108"/>
      <c r="H710" s="100"/>
      <c r="I710" s="257"/>
      <c r="J710" s="108"/>
    </row>
    <row r="711" spans="1:10" x14ac:dyDescent="0.2">
      <c r="A711" s="108"/>
      <c r="B711" s="108"/>
      <c r="C711" s="108"/>
      <c r="D711" s="108"/>
      <c r="E711" s="109"/>
      <c r="F711" s="46"/>
      <c r="G711" s="108"/>
      <c r="H711" s="100"/>
      <c r="I711" s="257"/>
      <c r="J711" s="108"/>
    </row>
    <row r="712" spans="1:10" x14ac:dyDescent="0.2">
      <c r="A712" s="108"/>
      <c r="B712" s="108"/>
      <c r="C712" s="108"/>
      <c r="D712" s="108"/>
      <c r="E712" s="109"/>
      <c r="F712" s="46"/>
      <c r="G712" s="108"/>
      <c r="H712" s="100"/>
      <c r="I712" s="257"/>
      <c r="J712" s="108"/>
    </row>
    <row r="713" spans="1:10" x14ac:dyDescent="0.2">
      <c r="A713" s="108"/>
      <c r="B713" s="108"/>
      <c r="C713" s="108"/>
      <c r="D713" s="108"/>
      <c r="E713" s="109"/>
      <c r="F713" s="46"/>
      <c r="G713" s="108"/>
      <c r="H713" s="100"/>
      <c r="I713" s="257"/>
      <c r="J713" s="108"/>
    </row>
    <row r="714" spans="1:10" x14ac:dyDescent="0.2">
      <c r="A714" s="108"/>
      <c r="B714" s="108"/>
      <c r="C714" s="108"/>
      <c r="D714" s="108"/>
      <c r="E714" s="109"/>
      <c r="F714" s="46"/>
      <c r="G714" s="108"/>
      <c r="H714" s="100"/>
      <c r="I714" s="257"/>
      <c r="J714" s="108"/>
    </row>
    <row r="715" spans="1:10" x14ac:dyDescent="0.2">
      <c r="A715" s="108"/>
      <c r="B715" s="108"/>
      <c r="C715" s="108"/>
      <c r="D715" s="108"/>
      <c r="E715" s="109"/>
      <c r="F715" s="46"/>
      <c r="G715" s="108"/>
      <c r="H715" s="100"/>
      <c r="I715" s="257"/>
      <c r="J715" s="108"/>
    </row>
    <row r="716" spans="1:10" x14ac:dyDescent="0.2">
      <c r="A716" s="108"/>
      <c r="B716" s="108"/>
      <c r="C716" s="108"/>
      <c r="D716" s="108"/>
      <c r="E716" s="109"/>
      <c r="F716" s="46"/>
      <c r="G716" s="108"/>
      <c r="H716" s="100"/>
      <c r="I716" s="257"/>
      <c r="J716" s="108"/>
    </row>
    <row r="717" spans="1:10" x14ac:dyDescent="0.2">
      <c r="A717" s="108"/>
      <c r="B717" s="108"/>
      <c r="C717" s="108"/>
      <c r="D717" s="108"/>
      <c r="E717" s="109"/>
      <c r="F717" s="46"/>
      <c r="G717" s="108"/>
      <c r="H717" s="100"/>
      <c r="I717" s="257"/>
      <c r="J717" s="108"/>
    </row>
    <row r="718" spans="1:10" x14ac:dyDescent="0.2">
      <c r="A718" s="108"/>
      <c r="B718" s="108"/>
      <c r="C718" s="108"/>
      <c r="D718" s="108"/>
      <c r="E718" s="109"/>
      <c r="F718" s="46"/>
      <c r="G718" s="108"/>
      <c r="H718" s="100"/>
      <c r="I718" s="257"/>
      <c r="J718" s="108"/>
    </row>
    <row r="719" spans="1:10" x14ac:dyDescent="0.2">
      <c r="A719" s="108"/>
      <c r="B719" s="108"/>
      <c r="C719" s="108"/>
      <c r="D719" s="108"/>
      <c r="E719" s="109"/>
      <c r="F719" s="46"/>
      <c r="G719" s="108"/>
      <c r="H719" s="100"/>
      <c r="I719" s="257"/>
      <c r="J719" s="108"/>
    </row>
    <row r="720" spans="1:10" x14ac:dyDescent="0.2">
      <c r="A720" s="108"/>
      <c r="B720" s="108"/>
      <c r="C720" s="108"/>
      <c r="D720" s="108"/>
      <c r="E720" s="109"/>
      <c r="F720" s="46"/>
      <c r="G720" s="108"/>
      <c r="H720" s="100"/>
      <c r="I720" s="257"/>
      <c r="J720" s="108"/>
    </row>
    <row r="721" spans="1:10" x14ac:dyDescent="0.2">
      <c r="A721" s="108"/>
      <c r="B721" s="108"/>
      <c r="C721" s="108"/>
      <c r="D721" s="108"/>
      <c r="E721" s="109"/>
      <c r="F721" s="46"/>
      <c r="G721" s="108"/>
      <c r="H721" s="100"/>
      <c r="I721" s="257"/>
      <c r="J721" s="108"/>
    </row>
    <row r="722" spans="1:10" x14ac:dyDescent="0.2">
      <c r="A722" s="108"/>
      <c r="B722" s="108"/>
      <c r="C722" s="108"/>
      <c r="D722" s="108"/>
      <c r="E722" s="109"/>
      <c r="F722" s="46"/>
      <c r="G722" s="108"/>
      <c r="H722" s="100"/>
      <c r="I722" s="257"/>
      <c r="J722" s="108"/>
    </row>
    <row r="723" spans="1:10" x14ac:dyDescent="0.2">
      <c r="A723" s="108"/>
      <c r="B723" s="108"/>
      <c r="C723" s="108"/>
      <c r="D723" s="108"/>
      <c r="E723" s="109"/>
      <c r="F723" s="46"/>
      <c r="G723" s="108"/>
      <c r="H723" s="100"/>
      <c r="I723" s="257"/>
      <c r="J723" s="108"/>
    </row>
    <row r="724" spans="1:10" x14ac:dyDescent="0.2">
      <c r="A724" s="108"/>
      <c r="B724" s="108"/>
      <c r="C724" s="108"/>
      <c r="D724" s="108"/>
      <c r="E724" s="109"/>
      <c r="F724" s="46"/>
      <c r="G724" s="108"/>
      <c r="H724" s="100"/>
      <c r="I724" s="257"/>
      <c r="J724" s="108"/>
    </row>
    <row r="725" spans="1:10" x14ac:dyDescent="0.2">
      <c r="A725" s="108"/>
      <c r="B725" s="108"/>
      <c r="C725" s="108"/>
      <c r="D725" s="108"/>
      <c r="E725" s="109"/>
      <c r="F725" s="46"/>
      <c r="G725" s="108"/>
      <c r="H725" s="100"/>
      <c r="I725" s="257"/>
      <c r="J725" s="108"/>
    </row>
    <row r="726" spans="1:10" x14ac:dyDescent="0.2">
      <c r="A726" s="108"/>
      <c r="B726" s="108"/>
      <c r="C726" s="108"/>
      <c r="D726" s="108"/>
      <c r="E726" s="109"/>
      <c r="F726" s="46"/>
      <c r="G726" s="108"/>
      <c r="H726" s="100"/>
      <c r="I726" s="257"/>
      <c r="J726" s="108"/>
    </row>
    <row r="727" spans="1:10" x14ac:dyDescent="0.2">
      <c r="A727" s="108"/>
      <c r="B727" s="108"/>
      <c r="C727" s="108"/>
      <c r="D727" s="108"/>
      <c r="E727" s="109"/>
      <c r="F727" s="46"/>
      <c r="G727" s="108"/>
      <c r="H727" s="100"/>
      <c r="I727" s="257"/>
      <c r="J727" s="108"/>
    </row>
    <row r="728" spans="1:10" x14ac:dyDescent="0.2">
      <c r="A728" s="108"/>
      <c r="B728" s="108"/>
      <c r="C728" s="108"/>
      <c r="D728" s="108"/>
      <c r="E728" s="109"/>
      <c r="F728" s="46"/>
      <c r="G728" s="108"/>
      <c r="H728" s="100"/>
      <c r="I728" s="257"/>
      <c r="J728" s="108"/>
    </row>
    <row r="729" spans="1:10" x14ac:dyDescent="0.2">
      <c r="A729" s="108"/>
      <c r="B729" s="108"/>
      <c r="C729" s="108"/>
      <c r="D729" s="108"/>
      <c r="E729" s="109"/>
      <c r="F729" s="46"/>
      <c r="G729" s="108"/>
      <c r="H729" s="100"/>
      <c r="I729" s="257"/>
      <c r="J729" s="108"/>
    </row>
    <row r="730" spans="1:10" x14ac:dyDescent="0.2">
      <c r="A730" s="108"/>
      <c r="B730" s="108"/>
      <c r="C730" s="108"/>
      <c r="D730" s="108"/>
      <c r="E730" s="109"/>
      <c r="F730" s="46"/>
      <c r="G730" s="108"/>
      <c r="H730" s="100"/>
      <c r="I730" s="257"/>
      <c r="J730" s="108"/>
    </row>
    <row r="731" spans="1:10" x14ac:dyDescent="0.2">
      <c r="A731" s="108"/>
      <c r="B731" s="108"/>
      <c r="C731" s="108"/>
      <c r="D731" s="108"/>
      <c r="E731" s="109"/>
      <c r="F731" s="46"/>
      <c r="G731" s="108"/>
      <c r="H731" s="100"/>
      <c r="I731" s="257"/>
      <c r="J731" s="108"/>
    </row>
    <row r="732" spans="1:10" x14ac:dyDescent="0.2">
      <c r="A732" s="108"/>
      <c r="B732" s="108"/>
      <c r="C732" s="108"/>
      <c r="D732" s="108"/>
      <c r="E732" s="109"/>
      <c r="F732" s="46"/>
      <c r="G732" s="108"/>
      <c r="H732" s="100"/>
      <c r="I732" s="257"/>
      <c r="J732" s="108"/>
    </row>
    <row r="733" spans="1:10" x14ac:dyDescent="0.2">
      <c r="A733" s="108"/>
      <c r="B733" s="108"/>
      <c r="C733" s="108"/>
      <c r="D733" s="108"/>
      <c r="E733" s="109"/>
      <c r="F733" s="46"/>
      <c r="G733" s="108"/>
      <c r="H733" s="100"/>
      <c r="I733" s="257"/>
      <c r="J733" s="108"/>
    </row>
    <row r="734" spans="1:10" x14ac:dyDescent="0.2">
      <c r="A734" s="108"/>
      <c r="B734" s="108"/>
      <c r="C734" s="108"/>
      <c r="D734" s="108"/>
      <c r="E734" s="109"/>
      <c r="F734" s="46"/>
      <c r="G734" s="108"/>
      <c r="H734" s="100"/>
      <c r="I734" s="257"/>
      <c r="J734" s="108"/>
    </row>
    <row r="735" spans="1:10" x14ac:dyDescent="0.2">
      <c r="A735" s="108"/>
      <c r="B735" s="108"/>
      <c r="C735" s="108"/>
      <c r="D735" s="108"/>
      <c r="E735" s="109"/>
      <c r="F735" s="46"/>
      <c r="G735" s="108"/>
      <c r="H735" s="100"/>
      <c r="I735" s="257"/>
      <c r="J735" s="108"/>
    </row>
    <row r="736" spans="1:10" x14ac:dyDescent="0.2">
      <c r="A736" s="108"/>
      <c r="B736" s="108"/>
      <c r="C736" s="108"/>
      <c r="D736" s="108"/>
      <c r="E736" s="109"/>
      <c r="F736" s="46"/>
      <c r="G736" s="108"/>
      <c r="H736" s="100"/>
      <c r="I736" s="257"/>
      <c r="J736" s="108"/>
    </row>
    <row r="737" spans="1:10" x14ac:dyDescent="0.2">
      <c r="A737" s="108"/>
      <c r="B737" s="108"/>
      <c r="C737" s="108"/>
      <c r="D737" s="108"/>
      <c r="E737" s="109"/>
      <c r="F737" s="46"/>
      <c r="G737" s="108"/>
      <c r="H737" s="100"/>
      <c r="I737" s="257"/>
      <c r="J737" s="108"/>
    </row>
    <row r="738" spans="1:10" x14ac:dyDescent="0.2">
      <c r="A738" s="108"/>
      <c r="B738" s="108"/>
      <c r="C738" s="108"/>
      <c r="D738" s="108"/>
      <c r="E738" s="109"/>
      <c r="F738" s="46"/>
      <c r="G738" s="108"/>
      <c r="H738" s="100"/>
      <c r="I738" s="257"/>
      <c r="J738" s="108"/>
    </row>
    <row r="739" spans="1:10" x14ac:dyDescent="0.2">
      <c r="A739" s="108"/>
      <c r="B739" s="108"/>
      <c r="C739" s="108"/>
      <c r="D739" s="108"/>
      <c r="E739" s="109"/>
      <c r="F739" s="46"/>
      <c r="G739" s="108"/>
      <c r="H739" s="100"/>
      <c r="I739" s="257"/>
      <c r="J739" s="108"/>
    </row>
    <row r="740" spans="1:10" x14ac:dyDescent="0.2">
      <c r="A740" s="108"/>
      <c r="B740" s="108"/>
      <c r="C740" s="108"/>
      <c r="D740" s="108"/>
      <c r="E740" s="109"/>
      <c r="F740" s="46"/>
      <c r="G740" s="108"/>
      <c r="H740" s="100"/>
      <c r="I740" s="257"/>
      <c r="J740" s="108"/>
    </row>
    <row r="741" spans="1:10" x14ac:dyDescent="0.2">
      <c r="A741" s="108"/>
      <c r="B741" s="108"/>
      <c r="C741" s="108"/>
      <c r="D741" s="108"/>
      <c r="E741" s="109"/>
      <c r="F741" s="46"/>
      <c r="G741" s="108"/>
      <c r="H741" s="100"/>
      <c r="I741" s="257"/>
      <c r="J741" s="108"/>
    </row>
    <row r="742" spans="1:10" x14ac:dyDescent="0.2">
      <c r="A742" s="108"/>
      <c r="B742" s="108"/>
      <c r="C742" s="108"/>
      <c r="D742" s="108"/>
      <c r="E742" s="109"/>
      <c r="F742" s="46"/>
      <c r="G742" s="108"/>
      <c r="H742" s="100"/>
      <c r="I742" s="257"/>
      <c r="J742" s="108"/>
    </row>
    <row r="743" spans="1:10" x14ac:dyDescent="0.2">
      <c r="A743" s="108"/>
      <c r="B743" s="108"/>
      <c r="C743" s="108"/>
      <c r="D743" s="108"/>
      <c r="E743" s="109"/>
      <c r="F743" s="46"/>
      <c r="G743" s="108"/>
      <c r="H743" s="100"/>
      <c r="I743" s="257"/>
      <c r="J743" s="108"/>
    </row>
    <row r="744" spans="1:10" x14ac:dyDescent="0.2">
      <c r="A744" s="108"/>
      <c r="B744" s="108"/>
      <c r="C744" s="108"/>
      <c r="D744" s="108"/>
      <c r="E744" s="109"/>
      <c r="F744" s="46"/>
      <c r="G744" s="108"/>
      <c r="H744" s="100"/>
      <c r="I744" s="257"/>
      <c r="J744" s="108"/>
    </row>
    <row r="745" spans="1:10" x14ac:dyDescent="0.2">
      <c r="A745" s="108"/>
      <c r="B745" s="108"/>
      <c r="C745" s="108"/>
      <c r="D745" s="108"/>
      <c r="E745" s="109"/>
      <c r="F745" s="46"/>
      <c r="G745" s="108"/>
      <c r="H745" s="100"/>
      <c r="I745" s="257"/>
      <c r="J745" s="108"/>
    </row>
    <row r="746" spans="1:10" x14ac:dyDescent="0.2">
      <c r="A746" s="108"/>
      <c r="B746" s="108"/>
      <c r="C746" s="108"/>
      <c r="D746" s="108"/>
      <c r="E746" s="109"/>
      <c r="F746" s="46"/>
      <c r="G746" s="108"/>
      <c r="H746" s="100"/>
      <c r="I746" s="257"/>
      <c r="J746" s="108"/>
    </row>
    <row r="747" spans="1:10" x14ac:dyDescent="0.2">
      <c r="A747" s="108"/>
      <c r="B747" s="108"/>
      <c r="C747" s="108"/>
      <c r="D747" s="108"/>
      <c r="E747" s="109"/>
      <c r="F747" s="46"/>
      <c r="G747" s="108"/>
      <c r="H747" s="100"/>
      <c r="I747" s="257"/>
      <c r="J747" s="108"/>
    </row>
    <row r="748" spans="1:10" x14ac:dyDescent="0.2">
      <c r="A748" s="108"/>
      <c r="B748" s="108"/>
      <c r="C748" s="108"/>
      <c r="D748" s="108"/>
      <c r="E748" s="109"/>
      <c r="F748" s="46"/>
      <c r="G748" s="108"/>
      <c r="H748" s="100"/>
      <c r="I748" s="257"/>
      <c r="J748" s="108"/>
    </row>
    <row r="749" spans="1:10" x14ac:dyDescent="0.2">
      <c r="A749" s="108"/>
      <c r="B749" s="108"/>
      <c r="C749" s="108"/>
      <c r="D749" s="108"/>
      <c r="E749" s="109"/>
      <c r="F749" s="46"/>
      <c r="G749" s="108"/>
      <c r="H749" s="100"/>
      <c r="I749" s="257"/>
      <c r="J749" s="108"/>
    </row>
    <row r="750" spans="1:10" x14ac:dyDescent="0.2">
      <c r="A750" s="108"/>
      <c r="B750" s="108"/>
      <c r="C750" s="108"/>
      <c r="D750" s="108"/>
      <c r="E750" s="109"/>
      <c r="F750" s="46"/>
      <c r="G750" s="108"/>
      <c r="H750" s="100"/>
      <c r="I750" s="257"/>
      <c r="J750" s="108"/>
    </row>
    <row r="751" spans="1:10" x14ac:dyDescent="0.2">
      <c r="A751" s="108"/>
      <c r="B751" s="108"/>
      <c r="C751" s="108"/>
      <c r="D751" s="108"/>
      <c r="E751" s="109"/>
      <c r="F751" s="46"/>
      <c r="G751" s="108"/>
      <c r="H751" s="100"/>
      <c r="I751" s="257"/>
      <c r="J751" s="108"/>
    </row>
    <row r="752" spans="1:10" x14ac:dyDescent="0.2">
      <c r="A752" s="108"/>
      <c r="B752" s="108"/>
      <c r="C752" s="108"/>
      <c r="D752" s="108"/>
      <c r="E752" s="109"/>
      <c r="F752" s="46"/>
      <c r="G752" s="108"/>
      <c r="H752" s="100"/>
      <c r="I752" s="257"/>
      <c r="J752" s="108"/>
    </row>
    <row r="753" spans="1:10" x14ac:dyDescent="0.2">
      <c r="A753" s="108"/>
      <c r="B753" s="108"/>
      <c r="C753" s="108"/>
      <c r="D753" s="108"/>
      <c r="E753" s="109"/>
      <c r="F753" s="46"/>
      <c r="G753" s="108"/>
      <c r="H753" s="100"/>
      <c r="I753" s="257"/>
      <c r="J753" s="108"/>
    </row>
    <row r="754" spans="1:10" x14ac:dyDescent="0.2">
      <c r="A754" s="108"/>
      <c r="B754" s="108"/>
      <c r="C754" s="108"/>
      <c r="D754" s="108"/>
      <c r="E754" s="109"/>
      <c r="F754" s="46"/>
      <c r="G754" s="108"/>
      <c r="H754" s="100"/>
      <c r="I754" s="257"/>
      <c r="J754" s="108"/>
    </row>
    <row r="755" spans="1:10" x14ac:dyDescent="0.2">
      <c r="A755" s="108"/>
      <c r="B755" s="108"/>
      <c r="C755" s="108"/>
      <c r="D755" s="108"/>
      <c r="E755" s="109"/>
      <c r="F755" s="46"/>
      <c r="G755" s="108"/>
      <c r="H755" s="100"/>
      <c r="I755" s="257"/>
      <c r="J755" s="108"/>
    </row>
    <row r="756" spans="1:10" x14ac:dyDescent="0.2">
      <c r="A756" s="108"/>
      <c r="B756" s="108"/>
      <c r="C756" s="108"/>
      <c r="D756" s="108"/>
      <c r="E756" s="109"/>
      <c r="F756" s="46"/>
      <c r="G756" s="108"/>
      <c r="H756" s="100"/>
      <c r="I756" s="257"/>
      <c r="J756" s="108"/>
    </row>
    <row r="757" spans="1:10" x14ac:dyDescent="0.2">
      <c r="A757" s="108"/>
      <c r="B757" s="108"/>
      <c r="C757" s="108"/>
      <c r="D757" s="108"/>
      <c r="E757" s="109"/>
      <c r="F757" s="46"/>
      <c r="G757" s="108"/>
      <c r="H757" s="100"/>
      <c r="I757" s="257"/>
      <c r="J757" s="108"/>
    </row>
    <row r="758" spans="1:10" x14ac:dyDescent="0.2">
      <c r="A758" s="108"/>
      <c r="B758" s="108"/>
      <c r="C758" s="108"/>
      <c r="D758" s="108"/>
      <c r="E758" s="109"/>
      <c r="F758" s="46"/>
      <c r="G758" s="108"/>
      <c r="H758" s="100"/>
      <c r="I758" s="257"/>
      <c r="J758" s="108"/>
    </row>
    <row r="759" spans="1:10" x14ac:dyDescent="0.2">
      <c r="A759" s="108"/>
      <c r="B759" s="108"/>
      <c r="C759" s="108"/>
      <c r="D759" s="108"/>
      <c r="E759" s="109"/>
      <c r="F759" s="46"/>
      <c r="G759" s="108"/>
      <c r="H759" s="100"/>
      <c r="I759" s="257"/>
      <c r="J759" s="108"/>
    </row>
    <row r="760" spans="1:10" x14ac:dyDescent="0.2">
      <c r="A760" s="108"/>
      <c r="B760" s="108"/>
      <c r="C760" s="108"/>
      <c r="D760" s="108"/>
      <c r="E760" s="109"/>
      <c r="F760" s="46"/>
      <c r="G760" s="108"/>
      <c r="H760" s="100"/>
      <c r="I760" s="257"/>
      <c r="J760" s="108"/>
    </row>
    <row r="761" spans="1:10" x14ac:dyDescent="0.2">
      <c r="A761" s="108"/>
      <c r="B761" s="108"/>
      <c r="C761" s="108"/>
      <c r="D761" s="108"/>
      <c r="E761" s="109"/>
      <c r="F761" s="46"/>
      <c r="G761" s="108"/>
      <c r="H761" s="100"/>
      <c r="I761" s="257"/>
      <c r="J761" s="108"/>
    </row>
    <row r="762" spans="1:10" x14ac:dyDescent="0.2">
      <c r="A762" s="108"/>
      <c r="B762" s="108"/>
      <c r="C762" s="108"/>
      <c r="D762" s="108"/>
      <c r="E762" s="109"/>
      <c r="F762" s="46"/>
      <c r="G762" s="108"/>
      <c r="H762" s="100"/>
      <c r="I762" s="257"/>
      <c r="J762" s="108"/>
    </row>
    <row r="763" spans="1:10" x14ac:dyDescent="0.2">
      <c r="A763" s="108"/>
      <c r="B763" s="108"/>
      <c r="C763" s="108"/>
      <c r="D763" s="108"/>
      <c r="E763" s="109"/>
      <c r="F763" s="46"/>
      <c r="G763" s="108"/>
      <c r="H763" s="100"/>
      <c r="I763" s="257"/>
      <c r="J763" s="108"/>
    </row>
    <row r="764" spans="1:10" x14ac:dyDescent="0.2">
      <c r="A764" s="108"/>
      <c r="B764" s="108"/>
      <c r="C764" s="108"/>
      <c r="D764" s="108"/>
      <c r="E764" s="109"/>
      <c r="F764" s="46"/>
      <c r="G764" s="108"/>
      <c r="H764" s="100"/>
      <c r="I764" s="257"/>
      <c r="J764" s="108"/>
    </row>
    <row r="765" spans="1:10" x14ac:dyDescent="0.2">
      <c r="A765" s="108"/>
      <c r="B765" s="108"/>
      <c r="C765" s="108"/>
      <c r="D765" s="108"/>
      <c r="E765" s="109"/>
      <c r="F765" s="46"/>
      <c r="G765" s="108"/>
      <c r="H765" s="100"/>
      <c r="I765" s="257"/>
      <c r="J765" s="108"/>
    </row>
    <row r="766" spans="1:10" x14ac:dyDescent="0.2">
      <c r="A766" s="108"/>
      <c r="B766" s="108"/>
      <c r="C766" s="108"/>
      <c r="D766" s="108"/>
      <c r="E766" s="109"/>
      <c r="F766" s="46"/>
      <c r="G766" s="108"/>
      <c r="H766" s="100"/>
      <c r="I766" s="257"/>
      <c r="J766" s="108"/>
    </row>
    <row r="767" spans="1:10" x14ac:dyDescent="0.2">
      <c r="A767" s="108"/>
      <c r="B767" s="108"/>
      <c r="C767" s="108"/>
      <c r="D767" s="108"/>
      <c r="E767" s="109"/>
      <c r="F767" s="46"/>
      <c r="G767" s="108"/>
      <c r="H767" s="100"/>
      <c r="I767" s="257"/>
      <c r="J767" s="108"/>
    </row>
    <row r="768" spans="1:10" x14ac:dyDescent="0.2">
      <c r="A768" s="108"/>
      <c r="B768" s="108"/>
      <c r="C768" s="108"/>
      <c r="D768" s="108"/>
      <c r="E768" s="109"/>
      <c r="F768" s="46"/>
      <c r="G768" s="108"/>
      <c r="H768" s="100"/>
      <c r="I768" s="257"/>
      <c r="J768" s="108"/>
    </row>
    <row r="769" spans="1:10" x14ac:dyDescent="0.2">
      <c r="A769" s="108"/>
      <c r="B769" s="108"/>
      <c r="C769" s="108"/>
      <c r="D769" s="108"/>
      <c r="E769" s="109"/>
      <c r="F769" s="46"/>
      <c r="G769" s="108"/>
      <c r="H769" s="100"/>
      <c r="I769" s="257"/>
      <c r="J769" s="108"/>
    </row>
    <row r="770" spans="1:10" x14ac:dyDescent="0.2">
      <c r="A770" s="108"/>
      <c r="B770" s="108"/>
      <c r="C770" s="108"/>
      <c r="D770" s="108"/>
      <c r="E770" s="109"/>
      <c r="F770" s="46"/>
      <c r="G770" s="108"/>
      <c r="H770" s="100"/>
      <c r="I770" s="257"/>
      <c r="J770" s="108"/>
    </row>
    <row r="771" spans="1:10" x14ac:dyDescent="0.2">
      <c r="A771" s="108"/>
      <c r="B771" s="108"/>
      <c r="C771" s="108"/>
      <c r="D771" s="108"/>
      <c r="E771" s="109"/>
      <c r="F771" s="46"/>
      <c r="G771" s="108"/>
      <c r="H771" s="100"/>
      <c r="I771" s="257"/>
      <c r="J771" s="108"/>
    </row>
    <row r="772" spans="1:10" x14ac:dyDescent="0.2">
      <c r="A772" s="108"/>
      <c r="B772" s="108"/>
      <c r="C772" s="108"/>
      <c r="D772" s="108"/>
      <c r="E772" s="109"/>
      <c r="F772" s="46"/>
      <c r="G772" s="108"/>
      <c r="H772" s="100"/>
      <c r="I772" s="257"/>
      <c r="J772" s="108"/>
    </row>
    <row r="773" spans="1:10" x14ac:dyDescent="0.2">
      <c r="A773" s="108"/>
      <c r="B773" s="108"/>
      <c r="C773" s="108"/>
      <c r="D773" s="108"/>
      <c r="E773" s="109"/>
      <c r="F773" s="46"/>
      <c r="G773" s="108"/>
      <c r="H773" s="100"/>
      <c r="I773" s="257"/>
      <c r="J773" s="108"/>
    </row>
    <row r="774" spans="1:10" x14ac:dyDescent="0.2">
      <c r="A774" s="108"/>
      <c r="B774" s="108"/>
      <c r="C774" s="108"/>
      <c r="D774" s="108"/>
      <c r="E774" s="109"/>
      <c r="F774" s="46"/>
      <c r="G774" s="108"/>
      <c r="H774" s="100"/>
      <c r="I774" s="257"/>
      <c r="J774" s="108"/>
    </row>
    <row r="775" spans="1:10" x14ac:dyDescent="0.2">
      <c r="A775" s="108"/>
      <c r="B775" s="108"/>
      <c r="C775" s="108"/>
      <c r="D775" s="108"/>
      <c r="E775" s="109"/>
      <c r="F775" s="46"/>
      <c r="G775" s="108"/>
      <c r="H775" s="100"/>
      <c r="I775" s="257"/>
      <c r="J775" s="108"/>
    </row>
    <row r="776" spans="1:10" x14ac:dyDescent="0.2">
      <c r="A776" s="108"/>
      <c r="B776" s="108"/>
      <c r="C776" s="108"/>
      <c r="D776" s="108"/>
      <c r="E776" s="109"/>
      <c r="F776" s="46"/>
      <c r="G776" s="108"/>
      <c r="H776" s="100"/>
      <c r="I776" s="257"/>
      <c r="J776" s="108"/>
    </row>
    <row r="777" spans="1:10" x14ac:dyDescent="0.2">
      <c r="A777" s="108"/>
      <c r="B777" s="108"/>
      <c r="C777" s="108"/>
      <c r="D777" s="108"/>
      <c r="E777" s="109"/>
      <c r="F777" s="46"/>
      <c r="G777" s="108"/>
      <c r="H777" s="100"/>
      <c r="I777" s="257"/>
      <c r="J777" s="108"/>
    </row>
    <row r="778" spans="1:10" x14ac:dyDescent="0.2">
      <c r="A778" s="108"/>
      <c r="B778" s="108"/>
      <c r="C778" s="108"/>
      <c r="D778" s="108"/>
      <c r="E778" s="109"/>
      <c r="F778" s="46"/>
      <c r="G778" s="108"/>
      <c r="H778" s="100"/>
      <c r="I778" s="257"/>
      <c r="J778" s="108"/>
    </row>
    <row r="779" spans="1:10" x14ac:dyDescent="0.2">
      <c r="A779" s="108"/>
      <c r="B779" s="108"/>
      <c r="C779" s="108"/>
      <c r="D779" s="108"/>
      <c r="E779" s="109"/>
      <c r="F779" s="46"/>
      <c r="G779" s="108"/>
      <c r="H779" s="100"/>
      <c r="I779" s="257"/>
      <c r="J779" s="108"/>
    </row>
    <row r="780" spans="1:10" x14ac:dyDescent="0.2">
      <c r="A780" s="108"/>
      <c r="B780" s="108"/>
      <c r="C780" s="108"/>
      <c r="D780" s="108"/>
      <c r="E780" s="109"/>
      <c r="F780" s="46"/>
      <c r="G780" s="108"/>
      <c r="H780" s="100"/>
      <c r="I780" s="257"/>
      <c r="J780" s="108"/>
    </row>
    <row r="781" spans="1:10" x14ac:dyDescent="0.2">
      <c r="A781" s="108"/>
      <c r="B781" s="108"/>
      <c r="C781" s="108"/>
      <c r="D781" s="108"/>
      <c r="E781" s="109"/>
      <c r="F781" s="46"/>
      <c r="G781" s="108"/>
      <c r="H781" s="100"/>
      <c r="I781" s="257"/>
      <c r="J781" s="108"/>
    </row>
    <row r="782" spans="1:10" x14ac:dyDescent="0.2">
      <c r="A782" s="108"/>
      <c r="B782" s="108"/>
      <c r="C782" s="108"/>
      <c r="D782" s="108"/>
      <c r="E782" s="109"/>
      <c r="F782" s="46"/>
      <c r="G782" s="108"/>
      <c r="H782" s="100"/>
      <c r="I782" s="257"/>
      <c r="J782" s="108"/>
    </row>
    <row r="783" spans="1:10" x14ac:dyDescent="0.2">
      <c r="A783" s="108"/>
      <c r="B783" s="108"/>
      <c r="C783" s="108"/>
      <c r="D783" s="108"/>
      <c r="E783" s="109"/>
      <c r="F783" s="46"/>
      <c r="G783" s="108"/>
      <c r="H783" s="100"/>
      <c r="I783" s="257"/>
      <c r="J783" s="108"/>
    </row>
    <row r="784" spans="1:10" x14ac:dyDescent="0.2">
      <c r="A784" s="108"/>
      <c r="B784" s="108"/>
      <c r="C784" s="108"/>
      <c r="D784" s="108"/>
      <c r="E784" s="109"/>
      <c r="F784" s="46"/>
      <c r="G784" s="108"/>
      <c r="H784" s="100"/>
      <c r="I784" s="257"/>
      <c r="J784" s="108"/>
    </row>
    <row r="785" spans="1:10" x14ac:dyDescent="0.2">
      <c r="A785" s="108"/>
      <c r="B785" s="108"/>
      <c r="C785" s="108"/>
      <c r="D785" s="108"/>
      <c r="E785" s="109"/>
      <c r="F785" s="46"/>
      <c r="G785" s="108"/>
      <c r="H785" s="100"/>
      <c r="I785" s="257"/>
      <c r="J785" s="108"/>
    </row>
    <row r="786" spans="1:10" x14ac:dyDescent="0.2">
      <c r="A786" s="108"/>
      <c r="B786" s="108"/>
      <c r="C786" s="108"/>
      <c r="D786" s="108"/>
      <c r="E786" s="109"/>
      <c r="F786" s="46"/>
      <c r="G786" s="108"/>
      <c r="H786" s="100"/>
      <c r="I786" s="257"/>
      <c r="J786" s="108"/>
    </row>
    <row r="787" spans="1:10" x14ac:dyDescent="0.2">
      <c r="A787" s="108"/>
      <c r="B787" s="108"/>
      <c r="C787" s="108"/>
      <c r="D787" s="108"/>
      <c r="E787" s="109"/>
      <c r="F787" s="46"/>
      <c r="G787" s="108"/>
      <c r="H787" s="100"/>
      <c r="I787" s="257"/>
      <c r="J787" s="108"/>
    </row>
    <row r="788" spans="1:10" x14ac:dyDescent="0.2">
      <c r="A788" s="108"/>
      <c r="B788" s="108"/>
      <c r="C788" s="108"/>
      <c r="D788" s="108"/>
      <c r="E788" s="109"/>
      <c r="F788" s="46"/>
      <c r="G788" s="108"/>
      <c r="H788" s="100"/>
      <c r="I788" s="257"/>
      <c r="J788" s="108"/>
    </row>
    <row r="789" spans="1:10" x14ac:dyDescent="0.2">
      <c r="A789" s="108"/>
      <c r="B789" s="108"/>
      <c r="C789" s="108"/>
      <c r="D789" s="108"/>
      <c r="E789" s="109"/>
      <c r="F789" s="46"/>
      <c r="G789" s="108"/>
      <c r="H789" s="100"/>
      <c r="I789" s="257"/>
      <c r="J789" s="108"/>
    </row>
    <row r="790" spans="1:10" x14ac:dyDescent="0.2">
      <c r="A790" s="108"/>
      <c r="B790" s="108"/>
      <c r="C790" s="108"/>
      <c r="D790" s="108"/>
      <c r="E790" s="109"/>
      <c r="F790" s="46"/>
      <c r="G790" s="108"/>
      <c r="H790" s="100"/>
      <c r="I790" s="257"/>
      <c r="J790" s="108"/>
    </row>
    <row r="791" spans="1:10" x14ac:dyDescent="0.2">
      <c r="A791" s="108"/>
      <c r="B791" s="108"/>
      <c r="C791" s="108"/>
      <c r="D791" s="108"/>
      <c r="E791" s="109"/>
      <c r="F791" s="46"/>
      <c r="G791" s="108"/>
      <c r="H791" s="100"/>
      <c r="I791" s="257"/>
      <c r="J791" s="108"/>
    </row>
    <row r="792" spans="1:10" x14ac:dyDescent="0.2">
      <c r="A792" s="108"/>
      <c r="B792" s="108"/>
      <c r="C792" s="108"/>
      <c r="D792" s="108"/>
      <c r="E792" s="109"/>
      <c r="F792" s="46"/>
      <c r="G792" s="108"/>
      <c r="H792" s="100"/>
      <c r="I792" s="257"/>
      <c r="J792" s="108"/>
    </row>
    <row r="793" spans="1:10" x14ac:dyDescent="0.2">
      <c r="A793" s="108"/>
      <c r="B793" s="108"/>
      <c r="C793" s="108"/>
      <c r="D793" s="108"/>
      <c r="E793" s="109"/>
      <c r="F793" s="46"/>
      <c r="G793" s="108"/>
      <c r="H793" s="100"/>
      <c r="I793" s="257"/>
      <c r="J793" s="108"/>
    </row>
    <row r="794" spans="1:10" x14ac:dyDescent="0.2">
      <c r="A794" s="108"/>
      <c r="B794" s="108"/>
      <c r="C794" s="108"/>
      <c r="D794" s="108"/>
      <c r="E794" s="109"/>
      <c r="F794" s="46"/>
      <c r="G794" s="108"/>
      <c r="H794" s="100"/>
      <c r="I794" s="257"/>
      <c r="J794" s="108"/>
    </row>
    <row r="795" spans="1:10" x14ac:dyDescent="0.2">
      <c r="A795" s="108"/>
      <c r="B795" s="108"/>
      <c r="C795" s="108"/>
      <c r="D795" s="108"/>
      <c r="E795" s="109"/>
      <c r="F795" s="46"/>
      <c r="G795" s="108"/>
      <c r="H795" s="100"/>
      <c r="I795" s="257"/>
      <c r="J795" s="108"/>
    </row>
    <row r="796" spans="1:10" x14ac:dyDescent="0.2">
      <c r="A796" s="108"/>
      <c r="B796" s="108"/>
      <c r="C796" s="108"/>
      <c r="D796" s="108"/>
      <c r="E796" s="109"/>
      <c r="F796" s="46"/>
      <c r="G796" s="108"/>
      <c r="H796" s="100"/>
      <c r="I796" s="257"/>
      <c r="J796" s="108"/>
    </row>
    <row r="797" spans="1:10" x14ac:dyDescent="0.2">
      <c r="A797" s="108"/>
      <c r="B797" s="108"/>
      <c r="C797" s="108"/>
      <c r="D797" s="108"/>
      <c r="E797" s="109"/>
      <c r="F797" s="46"/>
      <c r="G797" s="108"/>
      <c r="H797" s="100"/>
      <c r="I797" s="257"/>
      <c r="J797" s="108"/>
    </row>
    <row r="798" spans="1:10" x14ac:dyDescent="0.2">
      <c r="A798" s="108"/>
      <c r="B798" s="108"/>
      <c r="C798" s="108"/>
      <c r="D798" s="108"/>
      <c r="E798" s="109"/>
      <c r="F798" s="46"/>
      <c r="G798" s="108"/>
      <c r="H798" s="100"/>
      <c r="I798" s="257"/>
      <c r="J798" s="108"/>
    </row>
    <row r="799" spans="1:10" x14ac:dyDescent="0.2">
      <c r="A799" s="108"/>
      <c r="B799" s="108"/>
      <c r="C799" s="108"/>
      <c r="D799" s="108"/>
      <c r="E799" s="109"/>
      <c r="F799" s="46"/>
      <c r="G799" s="108"/>
      <c r="H799" s="100"/>
      <c r="I799" s="257"/>
      <c r="J799" s="108"/>
    </row>
    <row r="800" spans="1:10" x14ac:dyDescent="0.2">
      <c r="A800" s="108"/>
      <c r="B800" s="108"/>
      <c r="C800" s="108"/>
      <c r="D800" s="108"/>
      <c r="E800" s="109"/>
      <c r="F800" s="46"/>
      <c r="G800" s="108"/>
      <c r="H800" s="100"/>
      <c r="I800" s="257"/>
      <c r="J800" s="108"/>
    </row>
    <row r="801" spans="1:10" x14ac:dyDescent="0.2">
      <c r="A801" s="108"/>
      <c r="B801" s="108"/>
      <c r="C801" s="108"/>
      <c r="D801" s="108"/>
      <c r="E801" s="109"/>
      <c r="F801" s="46"/>
      <c r="G801" s="108"/>
      <c r="H801" s="100"/>
      <c r="I801" s="257"/>
      <c r="J801" s="108"/>
    </row>
    <row r="802" spans="1:10" x14ac:dyDescent="0.2">
      <c r="A802" s="108"/>
      <c r="B802" s="108"/>
      <c r="C802" s="108"/>
      <c r="D802" s="108"/>
      <c r="E802" s="109"/>
      <c r="F802" s="46"/>
      <c r="G802" s="108"/>
      <c r="H802" s="100"/>
      <c r="I802" s="257"/>
      <c r="J802" s="108"/>
    </row>
    <row r="803" spans="1:10" x14ac:dyDescent="0.2">
      <c r="A803" s="108"/>
      <c r="B803" s="108"/>
      <c r="C803" s="108"/>
      <c r="D803" s="108"/>
      <c r="E803" s="109"/>
      <c r="F803" s="46"/>
      <c r="G803" s="108"/>
      <c r="H803" s="100"/>
      <c r="I803" s="257"/>
      <c r="J803" s="108"/>
    </row>
    <row r="804" spans="1:10" x14ac:dyDescent="0.2">
      <c r="A804" s="108"/>
      <c r="B804" s="108"/>
      <c r="C804" s="108"/>
      <c r="D804" s="108"/>
      <c r="E804" s="109"/>
      <c r="F804" s="46"/>
      <c r="G804" s="108"/>
      <c r="H804" s="100"/>
      <c r="I804" s="257"/>
      <c r="J804" s="108"/>
    </row>
    <row r="805" spans="1:10" x14ac:dyDescent="0.2">
      <c r="A805" s="108"/>
      <c r="B805" s="108"/>
      <c r="C805" s="108"/>
      <c r="D805" s="108"/>
      <c r="E805" s="109"/>
      <c r="F805" s="46"/>
      <c r="G805" s="108"/>
      <c r="H805" s="100"/>
      <c r="I805" s="257"/>
      <c r="J805" s="108"/>
    </row>
    <row r="806" spans="1:10" x14ac:dyDescent="0.2">
      <c r="A806" s="108"/>
      <c r="B806" s="108"/>
      <c r="C806" s="108"/>
      <c r="D806" s="108"/>
      <c r="E806" s="109"/>
      <c r="F806" s="46"/>
      <c r="G806" s="108"/>
      <c r="H806" s="100"/>
      <c r="I806" s="257"/>
      <c r="J806" s="108"/>
    </row>
    <row r="807" spans="1:10" x14ac:dyDescent="0.2">
      <c r="A807" s="108"/>
      <c r="B807" s="108"/>
      <c r="C807" s="108"/>
      <c r="D807" s="108"/>
      <c r="E807" s="109"/>
      <c r="F807" s="46"/>
      <c r="G807" s="108"/>
      <c r="H807" s="100"/>
      <c r="I807" s="257"/>
      <c r="J807" s="108"/>
    </row>
    <row r="808" spans="1:10" x14ac:dyDescent="0.2">
      <c r="A808" s="108"/>
      <c r="B808" s="108"/>
      <c r="C808" s="108"/>
      <c r="D808" s="108"/>
      <c r="E808" s="109"/>
      <c r="F808" s="46"/>
      <c r="G808" s="108"/>
      <c r="H808" s="100"/>
      <c r="I808" s="257"/>
      <c r="J808" s="108"/>
    </row>
    <row r="809" spans="1:10" x14ac:dyDescent="0.2">
      <c r="A809" s="108"/>
      <c r="B809" s="108"/>
      <c r="C809" s="108"/>
      <c r="D809" s="108"/>
      <c r="E809" s="109"/>
      <c r="F809" s="46"/>
      <c r="G809" s="108"/>
      <c r="H809" s="100"/>
      <c r="I809" s="257"/>
      <c r="J809" s="108"/>
    </row>
    <row r="810" spans="1:10" x14ac:dyDescent="0.2">
      <c r="A810" s="108"/>
      <c r="B810" s="108"/>
      <c r="C810" s="108"/>
      <c r="D810" s="108"/>
      <c r="E810" s="109"/>
      <c r="F810" s="46"/>
      <c r="G810" s="108"/>
      <c r="H810" s="100"/>
      <c r="I810" s="257"/>
      <c r="J810" s="108"/>
    </row>
    <row r="811" spans="1:10" x14ac:dyDescent="0.2">
      <c r="A811" s="108"/>
      <c r="B811" s="108"/>
      <c r="C811" s="108"/>
      <c r="D811" s="108"/>
      <c r="E811" s="109"/>
      <c r="F811" s="46"/>
      <c r="G811" s="108"/>
      <c r="H811" s="100"/>
      <c r="I811" s="257"/>
      <c r="J811" s="108"/>
    </row>
    <row r="812" spans="1:10" x14ac:dyDescent="0.2">
      <c r="A812" s="108"/>
      <c r="B812" s="108"/>
      <c r="C812" s="108"/>
      <c r="D812" s="108"/>
      <c r="E812" s="109"/>
      <c r="F812" s="46"/>
      <c r="G812" s="108"/>
      <c r="H812" s="100"/>
      <c r="I812" s="257"/>
      <c r="J812" s="108"/>
    </row>
    <row r="813" spans="1:10" x14ac:dyDescent="0.2">
      <c r="A813" s="108"/>
      <c r="B813" s="108"/>
      <c r="C813" s="108"/>
      <c r="D813" s="108"/>
      <c r="E813" s="109"/>
      <c r="F813" s="46"/>
      <c r="G813" s="108"/>
      <c r="H813" s="100"/>
      <c r="I813" s="257"/>
      <c r="J813" s="108"/>
    </row>
    <row r="814" spans="1:10" x14ac:dyDescent="0.2">
      <c r="A814" s="108"/>
      <c r="B814" s="108"/>
      <c r="C814" s="108"/>
      <c r="D814" s="108"/>
      <c r="E814" s="109"/>
      <c r="F814" s="46"/>
      <c r="G814" s="108"/>
      <c r="H814" s="100"/>
      <c r="I814" s="257"/>
      <c r="J814" s="108"/>
    </row>
    <row r="815" spans="1:10" x14ac:dyDescent="0.2">
      <c r="A815" s="108"/>
      <c r="B815" s="108"/>
      <c r="C815" s="108"/>
      <c r="D815" s="108"/>
      <c r="E815" s="109"/>
      <c r="F815" s="46"/>
      <c r="G815" s="108"/>
      <c r="H815" s="100"/>
      <c r="I815" s="257"/>
      <c r="J815" s="108"/>
    </row>
    <row r="816" spans="1:10" x14ac:dyDescent="0.2">
      <c r="A816" s="108"/>
      <c r="B816" s="108"/>
      <c r="C816" s="108"/>
      <c r="D816" s="108"/>
      <c r="E816" s="109"/>
      <c r="F816" s="46"/>
      <c r="G816" s="108"/>
      <c r="H816" s="100"/>
      <c r="I816" s="257"/>
      <c r="J816" s="108"/>
    </row>
    <row r="817" spans="1:10" x14ac:dyDescent="0.2">
      <c r="A817" s="108"/>
      <c r="B817" s="108"/>
      <c r="C817" s="108"/>
      <c r="D817" s="108"/>
      <c r="E817" s="109"/>
      <c r="F817" s="46"/>
      <c r="G817" s="108"/>
      <c r="H817" s="100"/>
      <c r="I817" s="257"/>
      <c r="J817" s="108"/>
    </row>
    <row r="818" spans="1:10" x14ac:dyDescent="0.2">
      <c r="A818" s="108"/>
      <c r="B818" s="108"/>
      <c r="C818" s="108"/>
      <c r="D818" s="108"/>
      <c r="E818" s="109"/>
      <c r="F818" s="46"/>
      <c r="G818" s="108"/>
      <c r="H818" s="100"/>
      <c r="I818" s="257"/>
      <c r="J818" s="108"/>
    </row>
    <row r="819" spans="1:10" x14ac:dyDescent="0.2">
      <c r="A819" s="108"/>
      <c r="B819" s="108"/>
      <c r="C819" s="108"/>
      <c r="D819" s="108"/>
      <c r="E819" s="109"/>
      <c r="F819" s="46"/>
      <c r="G819" s="108"/>
      <c r="H819" s="100"/>
      <c r="I819" s="257"/>
      <c r="J819" s="108"/>
    </row>
    <row r="820" spans="1:10" x14ac:dyDescent="0.2">
      <c r="A820" s="108"/>
      <c r="B820" s="108"/>
      <c r="C820" s="108"/>
      <c r="D820" s="108"/>
      <c r="E820" s="109"/>
      <c r="F820" s="46"/>
      <c r="G820" s="108"/>
      <c r="H820" s="100"/>
      <c r="I820" s="257"/>
      <c r="J820" s="108"/>
    </row>
    <row r="821" spans="1:10" x14ac:dyDescent="0.2">
      <c r="A821" s="108"/>
      <c r="B821" s="108"/>
      <c r="C821" s="108"/>
      <c r="D821" s="108"/>
      <c r="E821" s="109"/>
      <c r="F821" s="46"/>
      <c r="G821" s="108"/>
      <c r="H821" s="100"/>
      <c r="I821" s="257"/>
      <c r="J821" s="108"/>
    </row>
    <row r="822" spans="1:10" x14ac:dyDescent="0.2">
      <c r="A822" s="108"/>
      <c r="B822" s="108"/>
      <c r="C822" s="108"/>
      <c r="D822" s="108"/>
      <c r="E822" s="109"/>
      <c r="F822" s="46"/>
      <c r="G822" s="108"/>
      <c r="H822" s="100"/>
      <c r="I822" s="257"/>
      <c r="J822" s="108"/>
    </row>
    <row r="823" spans="1:10" x14ac:dyDescent="0.2">
      <c r="A823" s="108"/>
      <c r="B823" s="108"/>
      <c r="C823" s="108"/>
      <c r="D823" s="108"/>
      <c r="E823" s="109"/>
      <c r="F823" s="46"/>
      <c r="G823" s="108"/>
      <c r="H823" s="100"/>
      <c r="I823" s="257"/>
      <c r="J823" s="108"/>
    </row>
    <row r="824" spans="1:10" x14ac:dyDescent="0.2">
      <c r="A824" s="108"/>
      <c r="B824" s="108"/>
      <c r="C824" s="108"/>
      <c r="D824" s="108"/>
      <c r="E824" s="109"/>
      <c r="F824" s="46"/>
      <c r="G824" s="108"/>
      <c r="H824" s="100"/>
      <c r="I824" s="257"/>
      <c r="J824" s="108"/>
    </row>
    <row r="825" spans="1:10" x14ac:dyDescent="0.2">
      <c r="A825" s="108"/>
      <c r="B825" s="108"/>
      <c r="C825" s="108"/>
      <c r="D825" s="108"/>
      <c r="E825" s="109"/>
      <c r="F825" s="46"/>
      <c r="G825" s="108"/>
      <c r="H825" s="100"/>
      <c r="I825" s="257"/>
      <c r="J825" s="108"/>
    </row>
    <row r="826" spans="1:10" x14ac:dyDescent="0.2">
      <c r="A826" s="108"/>
      <c r="B826" s="108"/>
      <c r="C826" s="108"/>
      <c r="D826" s="108"/>
      <c r="E826" s="109"/>
      <c r="F826" s="46"/>
      <c r="G826" s="108"/>
      <c r="H826" s="100"/>
      <c r="I826" s="257"/>
      <c r="J826" s="108"/>
    </row>
    <row r="827" spans="1:10" x14ac:dyDescent="0.2">
      <c r="A827" s="108"/>
      <c r="B827" s="108"/>
      <c r="C827" s="108"/>
      <c r="D827" s="108"/>
      <c r="E827" s="109"/>
      <c r="F827" s="46"/>
      <c r="G827" s="108"/>
      <c r="H827" s="100"/>
      <c r="I827" s="257"/>
      <c r="J827" s="108"/>
    </row>
    <row r="828" spans="1:10" x14ac:dyDescent="0.2">
      <c r="A828" s="108"/>
      <c r="B828" s="108"/>
      <c r="C828" s="108"/>
      <c r="D828" s="108"/>
      <c r="E828" s="109"/>
      <c r="F828" s="46"/>
      <c r="G828" s="108"/>
      <c r="H828" s="100"/>
      <c r="I828" s="257"/>
      <c r="J828" s="108"/>
    </row>
    <row r="829" spans="1:10" x14ac:dyDescent="0.2">
      <c r="A829" s="108"/>
      <c r="B829" s="108"/>
      <c r="C829" s="108"/>
      <c r="D829" s="108"/>
      <c r="E829" s="109"/>
      <c r="F829" s="46"/>
      <c r="G829" s="108"/>
      <c r="H829" s="100"/>
      <c r="I829" s="257"/>
      <c r="J829" s="108"/>
    </row>
    <row r="830" spans="1:10" x14ac:dyDescent="0.2">
      <c r="A830" s="108"/>
      <c r="B830" s="108"/>
      <c r="C830" s="108"/>
      <c r="D830" s="108"/>
      <c r="E830" s="109"/>
      <c r="F830" s="46"/>
      <c r="G830" s="108"/>
      <c r="H830" s="100"/>
      <c r="I830" s="257"/>
      <c r="J830" s="108"/>
    </row>
    <row r="831" spans="1:10" x14ac:dyDescent="0.2">
      <c r="A831" s="108"/>
      <c r="B831" s="108"/>
      <c r="C831" s="108"/>
      <c r="D831" s="108"/>
      <c r="E831" s="109"/>
      <c r="F831" s="46"/>
      <c r="G831" s="108"/>
      <c r="H831" s="100"/>
      <c r="I831" s="257"/>
      <c r="J831" s="108"/>
    </row>
    <row r="832" spans="1:10" x14ac:dyDescent="0.2">
      <c r="A832" s="108"/>
      <c r="B832" s="108"/>
      <c r="C832" s="108"/>
      <c r="D832" s="108"/>
      <c r="E832" s="109"/>
      <c r="F832" s="46"/>
      <c r="G832" s="108"/>
      <c r="H832" s="100"/>
      <c r="I832" s="257"/>
      <c r="J832" s="108"/>
    </row>
    <row r="833" spans="1:10" x14ac:dyDescent="0.2">
      <c r="A833" s="108"/>
      <c r="B833" s="108"/>
      <c r="C833" s="108"/>
      <c r="D833" s="108"/>
      <c r="E833" s="109"/>
      <c r="F833" s="46"/>
      <c r="G833" s="108"/>
      <c r="H833" s="100"/>
      <c r="I833" s="257"/>
      <c r="J833" s="108"/>
    </row>
    <row r="834" spans="1:10" x14ac:dyDescent="0.2">
      <c r="A834" s="108"/>
      <c r="B834" s="108"/>
      <c r="C834" s="108"/>
      <c r="D834" s="108"/>
      <c r="E834" s="109"/>
      <c r="F834" s="46"/>
      <c r="G834" s="108"/>
      <c r="H834" s="100"/>
      <c r="I834" s="257"/>
      <c r="J834" s="108"/>
    </row>
    <row r="835" spans="1:10" x14ac:dyDescent="0.2">
      <c r="A835" s="108"/>
      <c r="B835" s="108"/>
      <c r="C835" s="108"/>
      <c r="D835" s="108"/>
      <c r="E835" s="109"/>
      <c r="F835" s="46"/>
      <c r="G835" s="108"/>
      <c r="H835" s="100"/>
      <c r="I835" s="257"/>
      <c r="J835" s="108"/>
    </row>
    <row r="836" spans="1:10" x14ac:dyDescent="0.2">
      <c r="A836" s="108"/>
      <c r="B836" s="108"/>
      <c r="C836" s="108"/>
      <c r="D836" s="108"/>
      <c r="E836" s="109"/>
      <c r="F836" s="46"/>
      <c r="G836" s="108"/>
      <c r="H836" s="100"/>
      <c r="I836" s="257"/>
      <c r="J836" s="108"/>
    </row>
    <row r="837" spans="1:10" x14ac:dyDescent="0.2">
      <c r="A837" s="108"/>
      <c r="B837" s="108"/>
      <c r="C837" s="108"/>
      <c r="D837" s="108"/>
      <c r="E837" s="109"/>
      <c r="F837" s="46"/>
      <c r="G837" s="108"/>
      <c r="H837" s="100"/>
      <c r="I837" s="257"/>
      <c r="J837" s="108"/>
    </row>
    <row r="838" spans="1:10" x14ac:dyDescent="0.2">
      <c r="A838" s="108"/>
      <c r="B838" s="108"/>
      <c r="C838" s="108"/>
      <c r="D838" s="108"/>
      <c r="E838" s="109"/>
      <c r="F838" s="46"/>
      <c r="G838" s="108"/>
      <c r="H838" s="100"/>
      <c r="I838" s="257"/>
      <c r="J838" s="108"/>
    </row>
    <row r="839" spans="1:10" x14ac:dyDescent="0.2">
      <c r="A839" s="108"/>
      <c r="B839" s="108"/>
      <c r="C839" s="108"/>
      <c r="D839" s="108"/>
      <c r="E839" s="109"/>
      <c r="F839" s="46"/>
      <c r="G839" s="108"/>
      <c r="H839" s="100"/>
      <c r="I839" s="257"/>
      <c r="J839" s="108"/>
    </row>
    <row r="840" spans="1:10" x14ac:dyDescent="0.2">
      <c r="A840" s="108"/>
      <c r="B840" s="108"/>
      <c r="C840" s="108"/>
      <c r="D840" s="108"/>
      <c r="E840" s="109"/>
      <c r="F840" s="46"/>
      <c r="G840" s="108"/>
      <c r="H840" s="100"/>
      <c r="I840" s="257"/>
      <c r="J840" s="108"/>
    </row>
    <row r="841" spans="1:10" x14ac:dyDescent="0.2">
      <c r="A841" s="108"/>
      <c r="B841" s="108"/>
      <c r="C841" s="108"/>
      <c r="D841" s="108"/>
      <c r="E841" s="109"/>
      <c r="F841" s="46"/>
      <c r="G841" s="108"/>
      <c r="H841" s="100"/>
      <c r="I841" s="257"/>
      <c r="J841" s="108"/>
    </row>
    <row r="842" spans="1:10" x14ac:dyDescent="0.2">
      <c r="A842" s="108"/>
      <c r="B842" s="108"/>
      <c r="C842" s="108"/>
      <c r="D842" s="108"/>
      <c r="E842" s="109"/>
      <c r="F842" s="46"/>
      <c r="G842" s="108"/>
      <c r="H842" s="100"/>
      <c r="I842" s="257"/>
      <c r="J842" s="108"/>
    </row>
    <row r="843" spans="1:10" x14ac:dyDescent="0.2">
      <c r="A843" s="108"/>
      <c r="B843" s="108"/>
      <c r="C843" s="108"/>
      <c r="D843" s="108"/>
      <c r="E843" s="109"/>
      <c r="F843" s="46"/>
      <c r="G843" s="108"/>
      <c r="H843" s="100"/>
      <c r="I843" s="257"/>
      <c r="J843" s="108"/>
    </row>
    <row r="844" spans="1:10" x14ac:dyDescent="0.2">
      <c r="A844" s="108"/>
      <c r="B844" s="108"/>
      <c r="C844" s="108"/>
      <c r="D844" s="108"/>
      <c r="E844" s="109"/>
      <c r="F844" s="46"/>
      <c r="G844" s="108"/>
      <c r="H844" s="100"/>
      <c r="I844" s="257"/>
      <c r="J844" s="108"/>
    </row>
    <row r="845" spans="1:10" x14ac:dyDescent="0.2">
      <c r="A845" s="108"/>
      <c r="B845" s="108"/>
      <c r="C845" s="108"/>
      <c r="D845" s="108"/>
      <c r="E845" s="109"/>
      <c r="F845" s="46"/>
      <c r="G845" s="108"/>
      <c r="H845" s="100"/>
      <c r="I845" s="257"/>
      <c r="J845" s="108"/>
    </row>
    <row r="846" spans="1:10" x14ac:dyDescent="0.2">
      <c r="A846" s="108"/>
      <c r="B846" s="108"/>
      <c r="C846" s="108"/>
      <c r="D846" s="108"/>
      <c r="E846" s="109"/>
      <c r="F846" s="46"/>
      <c r="G846" s="108"/>
      <c r="H846" s="100"/>
      <c r="I846" s="257"/>
      <c r="J846" s="108"/>
    </row>
    <row r="847" spans="1:10" x14ac:dyDescent="0.2">
      <c r="A847" s="108"/>
      <c r="B847" s="108"/>
      <c r="C847" s="108"/>
      <c r="D847" s="108"/>
      <c r="E847" s="109"/>
      <c r="F847" s="46"/>
      <c r="G847" s="108"/>
      <c r="H847" s="100"/>
      <c r="I847" s="257"/>
      <c r="J847" s="108"/>
    </row>
    <row r="848" spans="1:10" x14ac:dyDescent="0.2">
      <c r="A848" s="108"/>
      <c r="B848" s="108"/>
      <c r="C848" s="108"/>
      <c r="D848" s="108"/>
      <c r="E848" s="109"/>
      <c r="F848" s="46"/>
      <c r="G848" s="108"/>
      <c r="H848" s="100"/>
      <c r="I848" s="257"/>
      <c r="J848" s="108"/>
    </row>
    <row r="849" spans="1:10" x14ac:dyDescent="0.2">
      <c r="A849" s="108"/>
      <c r="B849" s="108"/>
      <c r="C849" s="108"/>
      <c r="D849" s="108"/>
      <c r="E849" s="109"/>
      <c r="F849" s="46"/>
      <c r="G849" s="108"/>
      <c r="H849" s="100"/>
      <c r="I849" s="257"/>
      <c r="J849" s="108"/>
    </row>
    <row r="850" spans="1:10" x14ac:dyDescent="0.2">
      <c r="A850" s="108"/>
      <c r="B850" s="108"/>
      <c r="C850" s="108"/>
      <c r="D850" s="108"/>
      <c r="E850" s="109"/>
      <c r="F850" s="46"/>
      <c r="G850" s="108"/>
      <c r="H850" s="100"/>
      <c r="I850" s="257"/>
      <c r="J850" s="108"/>
    </row>
    <row r="851" spans="1:10" x14ac:dyDescent="0.2">
      <c r="A851" s="108"/>
      <c r="B851" s="108"/>
      <c r="C851" s="108"/>
      <c r="D851" s="108"/>
      <c r="E851" s="109"/>
      <c r="F851" s="46"/>
      <c r="G851" s="108"/>
      <c r="H851" s="100"/>
      <c r="I851" s="257"/>
      <c r="J851" s="108"/>
    </row>
    <row r="852" spans="1:10" x14ac:dyDescent="0.2">
      <c r="A852" s="108"/>
      <c r="B852" s="108"/>
      <c r="C852" s="108"/>
      <c r="D852" s="108"/>
      <c r="E852" s="109"/>
      <c r="F852" s="46"/>
      <c r="G852" s="108"/>
      <c r="H852" s="100"/>
      <c r="I852" s="257"/>
      <c r="J852" s="108"/>
    </row>
    <row r="853" spans="1:10" x14ac:dyDescent="0.2">
      <c r="A853" s="108"/>
      <c r="B853" s="108"/>
      <c r="C853" s="108"/>
      <c r="D853" s="108"/>
      <c r="E853" s="109"/>
      <c r="F853" s="46"/>
      <c r="G853" s="108"/>
      <c r="H853" s="100"/>
      <c r="I853" s="257"/>
      <c r="J853" s="108"/>
    </row>
    <row r="854" spans="1:10" x14ac:dyDescent="0.2">
      <c r="A854" s="108"/>
      <c r="B854" s="108"/>
      <c r="C854" s="108"/>
      <c r="D854" s="108"/>
      <c r="E854" s="109"/>
      <c r="F854" s="46"/>
      <c r="G854" s="108"/>
      <c r="H854" s="100"/>
      <c r="I854" s="257"/>
      <c r="J854" s="108"/>
    </row>
    <row r="855" spans="1:10" x14ac:dyDescent="0.2">
      <c r="A855" s="108"/>
      <c r="B855" s="108"/>
      <c r="C855" s="108"/>
      <c r="D855" s="108"/>
      <c r="E855" s="109"/>
      <c r="F855" s="46"/>
      <c r="G855" s="108"/>
      <c r="H855" s="100"/>
      <c r="I855" s="257"/>
      <c r="J855" s="108"/>
    </row>
    <row r="856" spans="1:10" x14ac:dyDescent="0.2">
      <c r="A856" s="108"/>
      <c r="B856" s="108"/>
      <c r="C856" s="108"/>
      <c r="D856" s="108"/>
      <c r="E856" s="109"/>
      <c r="F856" s="46"/>
      <c r="G856" s="108"/>
      <c r="H856" s="100"/>
      <c r="I856" s="257"/>
      <c r="J856" s="108"/>
    </row>
    <row r="857" spans="1:10" x14ac:dyDescent="0.2">
      <c r="A857" s="108"/>
      <c r="B857" s="108"/>
      <c r="C857" s="108"/>
      <c r="D857" s="108"/>
      <c r="E857" s="109"/>
      <c r="F857" s="46"/>
      <c r="G857" s="108"/>
      <c r="H857" s="100"/>
      <c r="I857" s="257"/>
      <c r="J857" s="108"/>
    </row>
    <row r="858" spans="1:10" x14ac:dyDescent="0.2">
      <c r="A858" s="108"/>
      <c r="B858" s="108"/>
      <c r="C858" s="108"/>
      <c r="D858" s="108"/>
      <c r="E858" s="109"/>
      <c r="F858" s="46"/>
      <c r="G858" s="108"/>
      <c r="H858" s="100"/>
      <c r="I858" s="257"/>
      <c r="J858" s="108"/>
    </row>
    <row r="859" spans="1:10" x14ac:dyDescent="0.2">
      <c r="A859" s="108"/>
      <c r="B859" s="108"/>
      <c r="C859" s="108"/>
      <c r="D859" s="108"/>
      <c r="E859" s="109"/>
      <c r="F859" s="46"/>
      <c r="G859" s="108"/>
      <c r="H859" s="100"/>
      <c r="I859" s="257"/>
      <c r="J859" s="108"/>
    </row>
    <row r="860" spans="1:10" x14ac:dyDescent="0.2">
      <c r="A860" s="108"/>
      <c r="B860" s="108"/>
      <c r="C860" s="108"/>
      <c r="D860" s="108"/>
      <c r="E860" s="109"/>
      <c r="F860" s="46"/>
      <c r="G860" s="108"/>
      <c r="H860" s="100"/>
      <c r="I860" s="257"/>
      <c r="J860" s="108"/>
    </row>
    <row r="861" spans="1:10" x14ac:dyDescent="0.2">
      <c r="A861" s="108"/>
      <c r="B861" s="108"/>
      <c r="C861" s="108"/>
      <c r="D861" s="108"/>
      <c r="E861" s="109"/>
      <c r="F861" s="46"/>
      <c r="G861" s="108"/>
      <c r="H861" s="100"/>
      <c r="I861" s="257"/>
      <c r="J861" s="108"/>
    </row>
    <row r="862" spans="1:10" x14ac:dyDescent="0.2">
      <c r="A862" s="108"/>
      <c r="B862" s="108"/>
      <c r="C862" s="108"/>
      <c r="D862" s="108"/>
      <c r="E862" s="109"/>
      <c r="F862" s="46"/>
      <c r="G862" s="108"/>
      <c r="H862" s="100"/>
      <c r="I862" s="257"/>
      <c r="J862" s="108"/>
    </row>
    <row r="863" spans="1:10" x14ac:dyDescent="0.2">
      <c r="A863" s="108"/>
      <c r="B863" s="108"/>
      <c r="C863" s="108"/>
      <c r="D863" s="108"/>
      <c r="E863" s="109"/>
      <c r="F863" s="46"/>
      <c r="G863" s="108"/>
      <c r="H863" s="100"/>
      <c r="I863" s="257"/>
      <c r="J863" s="108"/>
    </row>
    <row r="864" spans="1:10" x14ac:dyDescent="0.2">
      <c r="A864" s="108"/>
      <c r="B864" s="108"/>
      <c r="C864" s="108"/>
      <c r="D864" s="108"/>
      <c r="E864" s="109"/>
      <c r="F864" s="46"/>
      <c r="G864" s="108"/>
      <c r="H864" s="100"/>
      <c r="I864" s="257"/>
      <c r="J864" s="108"/>
    </row>
    <row r="865" spans="1:10" x14ac:dyDescent="0.2">
      <c r="A865" s="108"/>
      <c r="B865" s="108"/>
      <c r="C865" s="108"/>
      <c r="D865" s="108"/>
      <c r="E865" s="109"/>
      <c r="F865" s="46"/>
      <c r="G865" s="108"/>
      <c r="H865" s="100"/>
      <c r="I865" s="257"/>
      <c r="J865" s="108"/>
    </row>
    <row r="866" spans="1:10" x14ac:dyDescent="0.2">
      <c r="A866" s="108"/>
      <c r="B866" s="108"/>
      <c r="C866" s="108"/>
      <c r="D866" s="108"/>
      <c r="E866" s="109"/>
      <c r="F866" s="46"/>
      <c r="G866" s="108"/>
      <c r="H866" s="100"/>
      <c r="I866" s="257"/>
      <c r="J866" s="108"/>
    </row>
    <row r="867" spans="1:10" x14ac:dyDescent="0.2">
      <c r="A867" s="108"/>
      <c r="B867" s="108"/>
      <c r="C867" s="108"/>
      <c r="D867" s="108"/>
      <c r="E867" s="109"/>
      <c r="F867" s="46"/>
      <c r="G867" s="108"/>
      <c r="H867" s="100"/>
      <c r="I867" s="257"/>
      <c r="J867" s="108"/>
    </row>
    <row r="868" spans="1:10" x14ac:dyDescent="0.2">
      <c r="A868" s="108"/>
      <c r="B868" s="108"/>
      <c r="C868" s="108"/>
      <c r="D868" s="108"/>
      <c r="E868" s="109"/>
      <c r="F868" s="46"/>
      <c r="G868" s="108"/>
      <c r="H868" s="100"/>
      <c r="I868" s="257"/>
      <c r="J868" s="108"/>
    </row>
    <row r="869" spans="1:10" x14ac:dyDescent="0.2">
      <c r="A869" s="108"/>
      <c r="B869" s="108"/>
      <c r="C869" s="108"/>
      <c r="D869" s="108"/>
      <c r="E869" s="109"/>
      <c r="F869" s="46"/>
      <c r="G869" s="108"/>
      <c r="H869" s="100"/>
      <c r="I869" s="257"/>
      <c r="J869" s="108"/>
    </row>
    <row r="870" spans="1:10" x14ac:dyDescent="0.2">
      <c r="A870" s="108"/>
      <c r="B870" s="108"/>
      <c r="C870" s="108"/>
      <c r="D870" s="108"/>
      <c r="E870" s="109"/>
      <c r="F870" s="46"/>
      <c r="G870" s="108"/>
      <c r="H870" s="100"/>
      <c r="I870" s="257"/>
      <c r="J870" s="108"/>
    </row>
    <row r="871" spans="1:10" x14ac:dyDescent="0.2">
      <c r="A871" s="108"/>
      <c r="B871" s="108"/>
      <c r="C871" s="108"/>
      <c r="D871" s="108"/>
      <c r="E871" s="109"/>
      <c r="F871" s="46"/>
      <c r="G871" s="108"/>
      <c r="H871" s="100"/>
      <c r="I871" s="257"/>
      <c r="J871" s="108"/>
    </row>
    <row r="872" spans="1:10" x14ac:dyDescent="0.2">
      <c r="A872" s="108"/>
      <c r="B872" s="108"/>
      <c r="C872" s="108"/>
      <c r="D872" s="108"/>
      <c r="E872" s="109"/>
      <c r="F872" s="46"/>
      <c r="G872" s="108"/>
      <c r="H872" s="100"/>
      <c r="I872" s="257"/>
      <c r="J872" s="108"/>
    </row>
    <row r="873" spans="1:10" x14ac:dyDescent="0.2">
      <c r="A873" s="108"/>
      <c r="B873" s="108"/>
      <c r="C873" s="108"/>
      <c r="D873" s="108"/>
      <c r="E873" s="109"/>
      <c r="F873" s="46"/>
      <c r="G873" s="108"/>
      <c r="H873" s="100"/>
      <c r="I873" s="257"/>
      <c r="J873" s="108"/>
    </row>
    <row r="874" spans="1:10" x14ac:dyDescent="0.2">
      <c r="A874" s="108"/>
      <c r="B874" s="108"/>
      <c r="C874" s="108"/>
      <c r="D874" s="108"/>
      <c r="E874" s="109"/>
      <c r="F874" s="46"/>
      <c r="G874" s="108"/>
      <c r="H874" s="100"/>
      <c r="I874" s="257"/>
      <c r="J874" s="108"/>
    </row>
    <row r="875" spans="1:10" x14ac:dyDescent="0.2">
      <c r="A875" s="108"/>
      <c r="B875" s="108"/>
      <c r="C875" s="108"/>
      <c r="D875" s="108"/>
      <c r="E875" s="109"/>
      <c r="F875" s="46"/>
      <c r="G875" s="108"/>
      <c r="H875" s="100"/>
      <c r="I875" s="257"/>
      <c r="J875" s="108"/>
    </row>
    <row r="876" spans="1:10" x14ac:dyDescent="0.2">
      <c r="A876" s="108"/>
      <c r="B876" s="108"/>
      <c r="C876" s="108"/>
      <c r="D876" s="108"/>
      <c r="E876" s="109"/>
      <c r="F876" s="46"/>
      <c r="G876" s="108"/>
      <c r="H876" s="100"/>
      <c r="I876" s="257"/>
      <c r="J876" s="108"/>
    </row>
    <row r="877" spans="1:10" x14ac:dyDescent="0.2">
      <c r="A877" s="108"/>
      <c r="B877" s="108"/>
      <c r="C877" s="108"/>
      <c r="D877" s="108"/>
      <c r="E877" s="109"/>
      <c r="F877" s="46"/>
      <c r="G877" s="108"/>
      <c r="H877" s="100"/>
      <c r="I877" s="257"/>
      <c r="J877" s="108"/>
    </row>
    <row r="878" spans="1:10" x14ac:dyDescent="0.2">
      <c r="A878" s="108"/>
      <c r="B878" s="108"/>
      <c r="C878" s="108"/>
      <c r="D878" s="108"/>
      <c r="E878" s="109"/>
      <c r="F878" s="46"/>
      <c r="G878" s="108"/>
      <c r="H878" s="100"/>
      <c r="I878" s="257"/>
      <c r="J878" s="108"/>
    </row>
    <row r="879" spans="1:10" x14ac:dyDescent="0.2">
      <c r="A879" s="108"/>
      <c r="B879" s="108"/>
      <c r="C879" s="108"/>
      <c r="D879" s="108"/>
      <c r="E879" s="109"/>
      <c r="F879" s="46"/>
      <c r="G879" s="108"/>
      <c r="H879" s="100"/>
      <c r="I879" s="257"/>
      <c r="J879" s="108"/>
    </row>
    <row r="880" spans="1:10" x14ac:dyDescent="0.2">
      <c r="A880" s="108"/>
      <c r="B880" s="108"/>
      <c r="C880" s="108"/>
      <c r="D880" s="108"/>
      <c r="E880" s="109"/>
      <c r="F880" s="46"/>
      <c r="G880" s="108"/>
      <c r="H880" s="100"/>
      <c r="I880" s="257"/>
      <c r="J880" s="108"/>
    </row>
    <row r="881" spans="1:10" x14ac:dyDescent="0.2">
      <c r="A881" s="108"/>
      <c r="B881" s="108"/>
      <c r="C881" s="108"/>
      <c r="D881" s="108"/>
      <c r="E881" s="109"/>
      <c r="F881" s="46"/>
      <c r="G881" s="108"/>
      <c r="H881" s="100"/>
      <c r="I881" s="257"/>
      <c r="J881" s="108"/>
    </row>
    <row r="882" spans="1:10" x14ac:dyDescent="0.2">
      <c r="A882" s="108"/>
      <c r="B882" s="108"/>
      <c r="C882" s="108"/>
      <c r="D882" s="108"/>
      <c r="E882" s="109"/>
      <c r="F882" s="46"/>
      <c r="G882" s="108"/>
      <c r="H882" s="100"/>
      <c r="I882" s="257"/>
      <c r="J882" s="108"/>
    </row>
    <row r="883" spans="1:10" x14ac:dyDescent="0.2">
      <c r="A883" s="108"/>
      <c r="B883" s="108"/>
      <c r="C883" s="108"/>
      <c r="D883" s="108"/>
      <c r="E883" s="109"/>
      <c r="F883" s="46"/>
      <c r="G883" s="108"/>
      <c r="H883" s="100"/>
      <c r="I883" s="257"/>
      <c r="J883" s="108"/>
    </row>
    <row r="884" spans="1:10" x14ac:dyDescent="0.2">
      <c r="A884" s="108"/>
      <c r="B884" s="108"/>
      <c r="C884" s="108"/>
      <c r="D884" s="108"/>
      <c r="E884" s="109"/>
      <c r="F884" s="46"/>
      <c r="G884" s="108"/>
      <c r="H884" s="100"/>
      <c r="I884" s="257"/>
      <c r="J884" s="108"/>
    </row>
    <row r="885" spans="1:10" x14ac:dyDescent="0.2">
      <c r="A885" s="108"/>
      <c r="B885" s="108"/>
      <c r="C885" s="108"/>
      <c r="D885" s="108"/>
      <c r="E885" s="109"/>
      <c r="F885" s="46"/>
      <c r="G885" s="108"/>
      <c r="H885" s="100"/>
      <c r="I885" s="257"/>
      <c r="J885" s="108"/>
    </row>
    <row r="886" spans="1:10" x14ac:dyDescent="0.2">
      <c r="A886" s="108"/>
      <c r="B886" s="108"/>
      <c r="C886" s="108"/>
      <c r="D886" s="108"/>
      <c r="E886" s="109"/>
      <c r="F886" s="46"/>
      <c r="G886" s="108"/>
      <c r="H886" s="100"/>
      <c r="I886" s="257"/>
      <c r="J886" s="108"/>
    </row>
    <row r="887" spans="1:10" x14ac:dyDescent="0.2">
      <c r="A887" s="108"/>
      <c r="B887" s="108"/>
      <c r="C887" s="108"/>
      <c r="D887" s="108"/>
      <c r="E887" s="109"/>
      <c r="F887" s="46"/>
      <c r="G887" s="108"/>
      <c r="H887" s="100"/>
      <c r="I887" s="257"/>
      <c r="J887" s="108"/>
    </row>
    <row r="888" spans="1:10" x14ac:dyDescent="0.2">
      <c r="A888" s="108"/>
      <c r="B888" s="108"/>
      <c r="C888" s="108"/>
      <c r="D888" s="108"/>
      <c r="E888" s="109"/>
      <c r="F888" s="46"/>
      <c r="G888" s="108"/>
      <c r="H888" s="100"/>
      <c r="I888" s="257"/>
      <c r="J888" s="108"/>
    </row>
    <row r="889" spans="1:10" x14ac:dyDescent="0.2">
      <c r="A889" s="108"/>
      <c r="B889" s="108"/>
      <c r="C889" s="108"/>
      <c r="D889" s="108"/>
      <c r="E889" s="109"/>
      <c r="F889" s="46"/>
      <c r="G889" s="108"/>
      <c r="H889" s="100"/>
      <c r="I889" s="257"/>
      <c r="J889" s="108"/>
    </row>
    <row r="890" spans="1:10" x14ac:dyDescent="0.2">
      <c r="A890" s="108"/>
      <c r="B890" s="108"/>
      <c r="C890" s="108"/>
      <c r="D890" s="108"/>
      <c r="E890" s="109"/>
      <c r="F890" s="46"/>
      <c r="G890" s="108"/>
      <c r="H890" s="100"/>
      <c r="I890" s="257"/>
      <c r="J890" s="108"/>
    </row>
    <row r="891" spans="1:10" x14ac:dyDescent="0.2">
      <c r="A891" s="108"/>
      <c r="B891" s="108"/>
      <c r="C891" s="108"/>
      <c r="D891" s="108"/>
      <c r="E891" s="109"/>
      <c r="F891" s="46"/>
      <c r="G891" s="108"/>
      <c r="H891" s="100"/>
      <c r="I891" s="257"/>
      <c r="J891" s="108"/>
    </row>
    <row r="892" spans="1:10" x14ac:dyDescent="0.2">
      <c r="A892" s="108"/>
      <c r="B892" s="108"/>
      <c r="C892" s="108"/>
      <c r="D892" s="108"/>
      <c r="E892" s="109"/>
      <c r="F892" s="46"/>
      <c r="G892" s="108"/>
      <c r="H892" s="100"/>
      <c r="I892" s="257"/>
      <c r="J892" s="108"/>
    </row>
    <row r="893" spans="1:10" x14ac:dyDescent="0.2">
      <c r="A893" s="108"/>
      <c r="B893" s="108"/>
      <c r="C893" s="108"/>
      <c r="D893" s="108"/>
      <c r="E893" s="109"/>
      <c r="F893" s="46"/>
      <c r="G893" s="108"/>
      <c r="H893" s="100"/>
      <c r="I893" s="257"/>
      <c r="J893" s="108"/>
    </row>
    <row r="894" spans="1:10" x14ac:dyDescent="0.2">
      <c r="A894" s="108"/>
      <c r="B894" s="108"/>
      <c r="C894" s="108"/>
      <c r="D894" s="108"/>
      <c r="E894" s="109"/>
      <c r="F894" s="46"/>
      <c r="G894" s="108"/>
      <c r="H894" s="100"/>
      <c r="I894" s="257"/>
      <c r="J894" s="108"/>
    </row>
    <row r="895" spans="1:10" x14ac:dyDescent="0.2">
      <c r="A895" s="108"/>
      <c r="B895" s="108"/>
      <c r="C895" s="108"/>
      <c r="D895" s="108"/>
      <c r="E895" s="109"/>
      <c r="F895" s="46"/>
      <c r="G895" s="108"/>
      <c r="H895" s="100"/>
      <c r="I895" s="257"/>
      <c r="J895" s="108"/>
    </row>
    <row r="896" spans="1:10" x14ac:dyDescent="0.2">
      <c r="A896" s="108"/>
      <c r="B896" s="108"/>
      <c r="C896" s="108"/>
      <c r="D896" s="108"/>
      <c r="E896" s="109"/>
      <c r="F896" s="46"/>
      <c r="G896" s="108"/>
      <c r="H896" s="100"/>
      <c r="I896" s="257"/>
      <c r="J896" s="108"/>
    </row>
    <row r="897" spans="1:10" x14ac:dyDescent="0.2">
      <c r="A897" s="108"/>
      <c r="B897" s="108"/>
      <c r="C897" s="108"/>
      <c r="D897" s="108"/>
      <c r="E897" s="109"/>
      <c r="F897" s="46"/>
      <c r="G897" s="108"/>
      <c r="H897" s="100"/>
      <c r="I897" s="257"/>
      <c r="J897" s="108"/>
    </row>
    <row r="898" spans="1:10" x14ac:dyDescent="0.2">
      <c r="A898" s="108"/>
      <c r="B898" s="108"/>
      <c r="C898" s="108"/>
      <c r="D898" s="108"/>
      <c r="E898" s="109"/>
      <c r="F898" s="46"/>
      <c r="G898" s="108"/>
      <c r="H898" s="100"/>
      <c r="I898" s="257"/>
      <c r="J898" s="108"/>
    </row>
    <row r="899" spans="1:10" x14ac:dyDescent="0.2">
      <c r="A899" s="108"/>
      <c r="B899" s="108"/>
      <c r="C899" s="108"/>
      <c r="D899" s="108"/>
      <c r="E899" s="109"/>
      <c r="F899" s="46"/>
      <c r="G899" s="108"/>
      <c r="H899" s="100"/>
      <c r="I899" s="257"/>
      <c r="J899" s="108"/>
    </row>
    <row r="900" spans="1:10" x14ac:dyDescent="0.2">
      <c r="A900" s="108"/>
      <c r="B900" s="108"/>
      <c r="C900" s="108"/>
      <c r="D900" s="108"/>
      <c r="E900" s="109"/>
      <c r="F900" s="46"/>
      <c r="G900" s="108"/>
      <c r="H900" s="100"/>
      <c r="I900" s="257"/>
      <c r="J900" s="108"/>
    </row>
    <row r="901" spans="1:10" x14ac:dyDescent="0.2">
      <c r="A901" s="108"/>
      <c r="B901" s="108"/>
      <c r="C901" s="108"/>
      <c r="D901" s="108"/>
      <c r="E901" s="109"/>
      <c r="F901" s="46"/>
      <c r="G901" s="108"/>
      <c r="H901" s="100"/>
      <c r="I901" s="257"/>
      <c r="J901" s="108"/>
    </row>
    <row r="902" spans="1:10" x14ac:dyDescent="0.2">
      <c r="A902" s="108"/>
      <c r="B902" s="108"/>
      <c r="C902" s="108"/>
      <c r="D902" s="108"/>
      <c r="E902" s="109"/>
      <c r="F902" s="46"/>
      <c r="G902" s="108"/>
      <c r="H902" s="100"/>
      <c r="I902" s="257"/>
      <c r="J902" s="108"/>
    </row>
    <row r="903" spans="1:10" x14ac:dyDescent="0.2">
      <c r="A903" s="108"/>
      <c r="B903" s="108"/>
      <c r="C903" s="108"/>
      <c r="D903" s="108"/>
      <c r="E903" s="109"/>
      <c r="F903" s="46"/>
      <c r="G903" s="108"/>
      <c r="H903" s="100"/>
      <c r="I903" s="257"/>
      <c r="J903" s="108"/>
    </row>
    <row r="904" spans="1:10" x14ac:dyDescent="0.2">
      <c r="A904" s="108"/>
      <c r="B904" s="108"/>
      <c r="C904" s="108"/>
      <c r="D904" s="108"/>
      <c r="E904" s="109"/>
      <c r="F904" s="46"/>
      <c r="G904" s="108"/>
      <c r="H904" s="100"/>
      <c r="I904" s="257"/>
      <c r="J904" s="108"/>
    </row>
    <row r="905" spans="1:10" x14ac:dyDescent="0.2">
      <c r="A905" s="108"/>
      <c r="B905" s="108"/>
      <c r="C905" s="108"/>
      <c r="D905" s="108"/>
      <c r="E905" s="109"/>
      <c r="F905" s="46"/>
      <c r="G905" s="108"/>
      <c r="H905" s="100"/>
      <c r="I905" s="257"/>
      <c r="J905" s="108"/>
    </row>
    <row r="906" spans="1:10" x14ac:dyDescent="0.2">
      <c r="A906" s="108"/>
      <c r="B906" s="108"/>
      <c r="C906" s="108"/>
      <c r="D906" s="108"/>
      <c r="E906" s="109"/>
      <c r="F906" s="46"/>
      <c r="G906" s="108"/>
      <c r="H906" s="100"/>
      <c r="I906" s="257"/>
      <c r="J906" s="108"/>
    </row>
    <row r="907" spans="1:10" x14ac:dyDescent="0.2">
      <c r="A907" s="108"/>
      <c r="B907" s="108"/>
      <c r="C907" s="108"/>
      <c r="D907" s="108"/>
      <c r="E907" s="109"/>
      <c r="F907" s="46"/>
      <c r="G907" s="108"/>
      <c r="H907" s="100"/>
      <c r="I907" s="257"/>
      <c r="J907" s="108"/>
    </row>
    <row r="908" spans="1:10" x14ac:dyDescent="0.2">
      <c r="A908" s="108"/>
      <c r="B908" s="108"/>
      <c r="C908" s="108"/>
      <c r="D908" s="108"/>
      <c r="E908" s="109"/>
      <c r="F908" s="46"/>
      <c r="G908" s="108"/>
      <c r="H908" s="100"/>
      <c r="I908" s="257"/>
      <c r="J908" s="108"/>
    </row>
    <row r="909" spans="1:10" x14ac:dyDescent="0.2">
      <c r="A909" s="108"/>
      <c r="B909" s="108"/>
      <c r="C909" s="108"/>
      <c r="D909" s="108"/>
      <c r="E909" s="109"/>
      <c r="F909" s="46"/>
      <c r="G909" s="108"/>
      <c r="H909" s="100"/>
      <c r="I909" s="257"/>
      <c r="J909" s="108"/>
    </row>
    <row r="910" spans="1:10" x14ac:dyDescent="0.2">
      <c r="A910" s="108"/>
      <c r="B910" s="108"/>
      <c r="C910" s="108"/>
      <c r="D910" s="108"/>
      <c r="E910" s="109"/>
      <c r="F910" s="46"/>
      <c r="G910" s="108"/>
      <c r="H910" s="100"/>
      <c r="I910" s="257"/>
      <c r="J910" s="108"/>
    </row>
    <row r="911" spans="1:10" x14ac:dyDescent="0.2">
      <c r="A911" s="108"/>
      <c r="B911" s="108"/>
      <c r="C911" s="108"/>
      <c r="D911" s="108"/>
      <c r="E911" s="109"/>
      <c r="F911" s="46"/>
      <c r="G911" s="108"/>
      <c r="H911" s="100"/>
      <c r="I911" s="257"/>
      <c r="J911" s="108"/>
    </row>
    <row r="912" spans="1:10" x14ac:dyDescent="0.2">
      <c r="A912" s="108"/>
      <c r="B912" s="108"/>
      <c r="C912" s="108"/>
      <c r="D912" s="108"/>
      <c r="E912" s="109"/>
      <c r="F912" s="46"/>
      <c r="G912" s="108"/>
      <c r="H912" s="100"/>
      <c r="I912" s="257"/>
      <c r="J912" s="108"/>
    </row>
    <row r="913" spans="1:10" x14ac:dyDescent="0.2">
      <c r="A913" s="108"/>
      <c r="B913" s="108"/>
      <c r="C913" s="108"/>
      <c r="D913" s="108"/>
      <c r="E913" s="109"/>
      <c r="F913" s="46"/>
      <c r="G913" s="108"/>
      <c r="H913" s="100"/>
      <c r="I913" s="257"/>
      <c r="J913" s="108"/>
    </row>
    <row r="914" spans="1:10" x14ac:dyDescent="0.2">
      <c r="A914" s="108"/>
      <c r="B914" s="108"/>
      <c r="C914" s="108"/>
      <c r="D914" s="108"/>
      <c r="E914" s="109"/>
      <c r="F914" s="46"/>
      <c r="G914" s="108"/>
      <c r="H914" s="100"/>
      <c r="I914" s="257"/>
      <c r="J914" s="108"/>
    </row>
    <row r="915" spans="1:10" x14ac:dyDescent="0.2">
      <c r="A915" s="108"/>
      <c r="B915" s="108"/>
      <c r="C915" s="108"/>
      <c r="D915" s="108"/>
      <c r="E915" s="109"/>
      <c r="F915" s="46"/>
      <c r="G915" s="108"/>
      <c r="H915" s="100"/>
      <c r="I915" s="257"/>
      <c r="J915" s="108"/>
    </row>
    <row r="916" spans="1:10" x14ac:dyDescent="0.2">
      <c r="A916" s="108"/>
      <c r="B916" s="108"/>
      <c r="C916" s="108"/>
      <c r="D916" s="108"/>
      <c r="E916" s="109"/>
      <c r="F916" s="46"/>
      <c r="G916" s="108"/>
      <c r="H916" s="100"/>
      <c r="I916" s="257"/>
      <c r="J916" s="108"/>
    </row>
    <row r="917" spans="1:10" x14ac:dyDescent="0.2">
      <c r="A917" s="108"/>
      <c r="B917" s="108"/>
      <c r="C917" s="108"/>
      <c r="D917" s="108"/>
      <c r="E917" s="109"/>
      <c r="F917" s="46"/>
      <c r="G917" s="108"/>
      <c r="H917" s="100"/>
      <c r="I917" s="257"/>
      <c r="J917" s="108"/>
    </row>
    <row r="918" spans="1:10" x14ac:dyDescent="0.2">
      <c r="A918" s="108"/>
      <c r="B918" s="108"/>
      <c r="C918" s="108"/>
      <c r="D918" s="108"/>
      <c r="E918" s="109"/>
      <c r="F918" s="46"/>
      <c r="G918" s="108"/>
      <c r="H918" s="100"/>
      <c r="I918" s="257"/>
      <c r="J918" s="108"/>
    </row>
    <row r="919" spans="1:10" x14ac:dyDescent="0.2">
      <c r="A919" s="108"/>
      <c r="B919" s="108"/>
      <c r="C919" s="108"/>
      <c r="D919" s="108"/>
      <c r="E919" s="109"/>
      <c r="F919" s="46"/>
      <c r="G919" s="108"/>
      <c r="H919" s="100"/>
      <c r="I919" s="257"/>
      <c r="J919" s="108"/>
    </row>
    <row r="920" spans="1:10" x14ac:dyDescent="0.2">
      <c r="A920" s="108"/>
      <c r="B920" s="108"/>
      <c r="C920" s="108"/>
      <c r="D920" s="108"/>
      <c r="E920" s="109"/>
      <c r="F920" s="46"/>
      <c r="G920" s="108"/>
      <c r="H920" s="100"/>
      <c r="I920" s="257"/>
      <c r="J920" s="108"/>
    </row>
    <row r="921" spans="1:10" x14ac:dyDescent="0.2">
      <c r="A921" s="108"/>
      <c r="B921" s="108"/>
      <c r="C921" s="108"/>
      <c r="D921" s="108"/>
      <c r="E921" s="109"/>
      <c r="F921" s="46"/>
      <c r="G921" s="108"/>
      <c r="H921" s="100"/>
      <c r="I921" s="257"/>
      <c r="J921" s="108"/>
    </row>
    <row r="922" spans="1:10" x14ac:dyDescent="0.2">
      <c r="A922" s="108"/>
      <c r="B922" s="108"/>
      <c r="C922" s="108"/>
      <c r="D922" s="108"/>
      <c r="E922" s="109"/>
      <c r="F922" s="46"/>
      <c r="G922" s="108"/>
      <c r="H922" s="100"/>
      <c r="I922" s="257"/>
      <c r="J922" s="108"/>
    </row>
    <row r="923" spans="1:10" x14ac:dyDescent="0.2">
      <c r="A923" s="108"/>
      <c r="B923" s="108"/>
      <c r="C923" s="108"/>
      <c r="D923" s="108"/>
      <c r="E923" s="109"/>
      <c r="F923" s="46"/>
      <c r="G923" s="108"/>
      <c r="H923" s="100"/>
      <c r="I923" s="257"/>
      <c r="J923" s="108"/>
    </row>
    <row r="924" spans="1:10" x14ac:dyDescent="0.2">
      <c r="A924" s="108"/>
      <c r="B924" s="108"/>
      <c r="C924" s="108"/>
      <c r="D924" s="108"/>
      <c r="E924" s="109"/>
      <c r="F924" s="46"/>
      <c r="G924" s="108"/>
      <c r="H924" s="100"/>
      <c r="I924" s="257"/>
      <c r="J924" s="108"/>
    </row>
    <row r="925" spans="1:10" x14ac:dyDescent="0.2">
      <c r="A925" s="108"/>
      <c r="B925" s="108"/>
      <c r="C925" s="108"/>
      <c r="D925" s="108"/>
      <c r="E925" s="109"/>
      <c r="F925" s="46"/>
      <c r="G925" s="108"/>
      <c r="H925" s="100"/>
      <c r="I925" s="257"/>
      <c r="J925" s="108"/>
    </row>
    <row r="926" spans="1:10" x14ac:dyDescent="0.2">
      <c r="A926" s="108"/>
      <c r="B926" s="108"/>
      <c r="C926" s="108"/>
      <c r="D926" s="108"/>
      <c r="E926" s="109"/>
      <c r="F926" s="46"/>
      <c r="G926" s="108"/>
      <c r="H926" s="100"/>
      <c r="I926" s="257"/>
      <c r="J926" s="108"/>
    </row>
    <row r="927" spans="1:10" x14ac:dyDescent="0.2">
      <c r="A927" s="108"/>
      <c r="B927" s="108"/>
      <c r="C927" s="108"/>
      <c r="D927" s="108"/>
      <c r="E927" s="109"/>
      <c r="F927" s="46"/>
      <c r="G927" s="108"/>
      <c r="H927" s="100"/>
      <c r="I927" s="257"/>
      <c r="J927" s="108"/>
    </row>
    <row r="928" spans="1:10" x14ac:dyDescent="0.2">
      <c r="A928" s="108"/>
      <c r="B928" s="108"/>
      <c r="C928" s="108"/>
      <c r="D928" s="108"/>
      <c r="E928" s="109"/>
      <c r="F928" s="46"/>
      <c r="G928" s="108"/>
      <c r="H928" s="100"/>
      <c r="I928" s="257"/>
      <c r="J928" s="108"/>
    </row>
    <row r="929" spans="1:10" x14ac:dyDescent="0.2">
      <c r="A929" s="108"/>
      <c r="B929" s="108"/>
      <c r="C929" s="108"/>
      <c r="D929" s="108"/>
      <c r="E929" s="109"/>
      <c r="F929" s="46"/>
      <c r="G929" s="108"/>
      <c r="H929" s="100"/>
      <c r="I929" s="257"/>
      <c r="J929" s="108"/>
    </row>
    <row r="930" spans="1:10" x14ac:dyDescent="0.2">
      <c r="A930" s="108"/>
      <c r="B930" s="108"/>
      <c r="C930" s="108"/>
      <c r="D930" s="108"/>
      <c r="E930" s="109"/>
      <c r="F930" s="46"/>
      <c r="G930" s="108"/>
      <c r="H930" s="100"/>
      <c r="I930" s="257"/>
      <c r="J930" s="108"/>
    </row>
    <row r="931" spans="1:10" x14ac:dyDescent="0.2">
      <c r="A931" s="108"/>
      <c r="B931" s="108"/>
      <c r="C931" s="108"/>
      <c r="D931" s="108"/>
      <c r="E931" s="109"/>
      <c r="F931" s="46"/>
      <c r="G931" s="108"/>
      <c r="H931" s="100"/>
      <c r="I931" s="257"/>
      <c r="J931" s="108"/>
    </row>
    <row r="932" spans="1:10" x14ac:dyDescent="0.2">
      <c r="A932" s="108"/>
      <c r="B932" s="108"/>
      <c r="C932" s="108"/>
      <c r="D932" s="108"/>
      <c r="E932" s="109"/>
      <c r="F932" s="46"/>
      <c r="G932" s="108"/>
      <c r="H932" s="100"/>
      <c r="I932" s="257"/>
      <c r="J932" s="108"/>
    </row>
    <row r="933" spans="1:10" x14ac:dyDescent="0.2">
      <c r="A933" s="108"/>
      <c r="B933" s="108"/>
      <c r="C933" s="108"/>
      <c r="D933" s="108"/>
      <c r="E933" s="109"/>
      <c r="F933" s="46"/>
      <c r="G933" s="108"/>
      <c r="H933" s="100"/>
      <c r="I933" s="257"/>
      <c r="J933" s="108"/>
    </row>
    <row r="934" spans="1:10" x14ac:dyDescent="0.2">
      <c r="A934" s="108"/>
      <c r="B934" s="108"/>
      <c r="C934" s="108"/>
      <c r="D934" s="108"/>
      <c r="E934" s="109"/>
      <c r="F934" s="46"/>
      <c r="G934" s="108"/>
      <c r="H934" s="100"/>
      <c r="I934" s="257"/>
      <c r="J934" s="108"/>
    </row>
    <row r="935" spans="1:10" x14ac:dyDescent="0.2">
      <c r="A935" s="108"/>
      <c r="B935" s="108"/>
      <c r="C935" s="108"/>
      <c r="D935" s="108"/>
      <c r="E935" s="109"/>
      <c r="F935" s="46"/>
      <c r="G935" s="108"/>
      <c r="H935" s="100"/>
      <c r="I935" s="257"/>
      <c r="J935" s="108"/>
    </row>
    <row r="936" spans="1:10" x14ac:dyDescent="0.2">
      <c r="A936" s="108"/>
      <c r="B936" s="108"/>
      <c r="C936" s="108"/>
      <c r="D936" s="108"/>
      <c r="E936" s="109"/>
      <c r="F936" s="46"/>
      <c r="G936" s="108"/>
      <c r="H936" s="100"/>
      <c r="I936" s="257"/>
      <c r="J936" s="108"/>
    </row>
    <row r="937" spans="1:10" x14ac:dyDescent="0.2">
      <c r="A937" s="108"/>
      <c r="B937" s="108"/>
      <c r="C937" s="108"/>
      <c r="D937" s="108"/>
      <c r="E937" s="109"/>
      <c r="F937" s="46"/>
      <c r="G937" s="108"/>
      <c r="H937" s="100"/>
      <c r="I937" s="257"/>
      <c r="J937" s="108"/>
    </row>
    <row r="938" spans="1:10" x14ac:dyDescent="0.2">
      <c r="A938" s="108"/>
      <c r="B938" s="108"/>
      <c r="C938" s="108"/>
      <c r="D938" s="108"/>
      <c r="E938" s="109"/>
      <c r="F938" s="46"/>
      <c r="G938" s="108"/>
      <c r="H938" s="100"/>
      <c r="I938" s="257"/>
      <c r="J938" s="108"/>
    </row>
    <row r="939" spans="1:10" x14ac:dyDescent="0.2">
      <c r="A939" s="108"/>
      <c r="B939" s="108"/>
      <c r="C939" s="108"/>
      <c r="D939" s="108"/>
      <c r="E939" s="109"/>
      <c r="F939" s="46"/>
      <c r="G939" s="108"/>
      <c r="H939" s="100"/>
      <c r="I939" s="257"/>
      <c r="J939" s="108"/>
    </row>
    <row r="940" spans="1:10" x14ac:dyDescent="0.2">
      <c r="A940" s="108"/>
      <c r="B940" s="108"/>
      <c r="C940" s="108"/>
      <c r="D940" s="108"/>
      <c r="E940" s="109"/>
      <c r="F940" s="46"/>
      <c r="G940" s="108"/>
      <c r="H940" s="100"/>
      <c r="I940" s="257"/>
      <c r="J940" s="108"/>
    </row>
    <row r="941" spans="1:10" x14ac:dyDescent="0.2">
      <c r="A941" s="108"/>
      <c r="B941" s="108"/>
      <c r="C941" s="108"/>
      <c r="D941" s="108"/>
      <c r="E941" s="109"/>
      <c r="F941" s="46"/>
      <c r="G941" s="108"/>
      <c r="H941" s="100"/>
      <c r="I941" s="257"/>
      <c r="J941" s="108"/>
    </row>
    <row r="942" spans="1:10" x14ac:dyDescent="0.2">
      <c r="A942" s="108"/>
      <c r="B942" s="108"/>
      <c r="C942" s="108"/>
      <c r="D942" s="108"/>
      <c r="E942" s="109"/>
      <c r="F942" s="46"/>
      <c r="G942" s="108"/>
      <c r="H942" s="100"/>
      <c r="I942" s="257"/>
      <c r="J942" s="108"/>
    </row>
    <row r="943" spans="1:10" x14ac:dyDescent="0.2">
      <c r="A943" s="108"/>
      <c r="B943" s="108"/>
      <c r="C943" s="108"/>
      <c r="D943" s="108"/>
      <c r="E943" s="109"/>
      <c r="F943" s="46"/>
      <c r="G943" s="108"/>
      <c r="H943" s="100"/>
      <c r="I943" s="257"/>
      <c r="J943" s="108"/>
    </row>
    <row r="944" spans="1:10" x14ac:dyDescent="0.2">
      <c r="A944" s="108"/>
      <c r="B944" s="108"/>
      <c r="C944" s="108"/>
      <c r="D944" s="108"/>
      <c r="E944" s="109"/>
      <c r="F944" s="46"/>
      <c r="G944" s="108"/>
      <c r="H944" s="100"/>
      <c r="I944" s="257"/>
      <c r="J944" s="108"/>
    </row>
    <row r="945" spans="1:10" x14ac:dyDescent="0.2">
      <c r="A945" s="108"/>
      <c r="B945" s="108"/>
      <c r="C945" s="108"/>
      <c r="D945" s="108"/>
      <c r="E945" s="109"/>
      <c r="F945" s="46"/>
      <c r="G945" s="108"/>
      <c r="H945" s="100"/>
      <c r="I945" s="257"/>
      <c r="J945" s="108"/>
    </row>
    <row r="946" spans="1:10" x14ac:dyDescent="0.2">
      <c r="A946" s="108"/>
      <c r="B946" s="108"/>
      <c r="C946" s="108"/>
      <c r="D946" s="108"/>
      <c r="E946" s="109"/>
      <c r="F946" s="46"/>
      <c r="G946" s="108"/>
      <c r="H946" s="100"/>
      <c r="I946" s="257"/>
      <c r="J946" s="108"/>
    </row>
    <row r="947" spans="1:10" x14ac:dyDescent="0.2">
      <c r="A947" s="108"/>
      <c r="B947" s="108"/>
      <c r="C947" s="108"/>
      <c r="D947" s="108"/>
      <c r="E947" s="109"/>
      <c r="F947" s="46"/>
      <c r="G947" s="108"/>
      <c r="H947" s="100"/>
      <c r="I947" s="257"/>
      <c r="J947" s="108"/>
    </row>
    <row r="948" spans="1:10" x14ac:dyDescent="0.2">
      <c r="A948" s="108"/>
      <c r="B948" s="108"/>
      <c r="C948" s="108"/>
      <c r="D948" s="108"/>
      <c r="E948" s="109"/>
      <c r="F948" s="46"/>
      <c r="G948" s="108"/>
      <c r="H948" s="100"/>
      <c r="I948" s="257"/>
      <c r="J948" s="108"/>
    </row>
    <row r="949" spans="1:10" x14ac:dyDescent="0.2">
      <c r="A949" s="108"/>
      <c r="B949" s="108"/>
      <c r="C949" s="108"/>
      <c r="D949" s="108"/>
      <c r="E949" s="109"/>
      <c r="F949" s="46"/>
      <c r="G949" s="108"/>
      <c r="H949" s="100"/>
      <c r="I949" s="257"/>
      <c r="J949" s="108"/>
    </row>
    <row r="950" spans="1:10" x14ac:dyDescent="0.2">
      <c r="A950" s="108"/>
      <c r="B950" s="108"/>
      <c r="C950" s="108"/>
      <c r="D950" s="108"/>
      <c r="E950" s="109"/>
      <c r="F950" s="46"/>
      <c r="G950" s="108"/>
      <c r="H950" s="100"/>
      <c r="I950" s="257"/>
      <c r="J950" s="108"/>
    </row>
    <row r="951" spans="1:10" x14ac:dyDescent="0.2">
      <c r="A951" s="108"/>
      <c r="B951" s="108"/>
      <c r="C951" s="108"/>
      <c r="D951" s="108"/>
      <c r="E951" s="109"/>
      <c r="F951" s="46"/>
      <c r="G951" s="108"/>
      <c r="H951" s="100"/>
      <c r="I951" s="257"/>
      <c r="J951" s="108"/>
    </row>
    <row r="952" spans="1:10" x14ac:dyDescent="0.2">
      <c r="A952" s="108"/>
      <c r="B952" s="108"/>
      <c r="C952" s="108"/>
      <c r="D952" s="108"/>
      <c r="E952" s="109"/>
      <c r="F952" s="46"/>
      <c r="G952" s="108"/>
      <c r="H952" s="100"/>
      <c r="I952" s="257"/>
      <c r="J952" s="108"/>
    </row>
    <row r="953" spans="1:10" x14ac:dyDescent="0.2">
      <c r="A953" s="108"/>
      <c r="B953" s="108"/>
      <c r="C953" s="108"/>
      <c r="D953" s="108"/>
      <c r="E953" s="109"/>
      <c r="F953" s="46"/>
      <c r="G953" s="108"/>
      <c r="H953" s="100"/>
      <c r="I953" s="257"/>
      <c r="J953" s="108"/>
    </row>
    <row r="954" spans="1:10" x14ac:dyDescent="0.2">
      <c r="A954" s="108"/>
      <c r="B954" s="108"/>
      <c r="C954" s="108"/>
      <c r="D954" s="108"/>
      <c r="E954" s="109"/>
      <c r="F954" s="46"/>
      <c r="G954" s="108"/>
      <c r="H954" s="100"/>
      <c r="I954" s="257"/>
      <c r="J954" s="108"/>
    </row>
    <row r="955" spans="1:10" x14ac:dyDescent="0.2">
      <c r="A955" s="108"/>
      <c r="B955" s="108"/>
      <c r="C955" s="108"/>
      <c r="D955" s="108"/>
      <c r="E955" s="109"/>
      <c r="F955" s="46"/>
      <c r="G955" s="108"/>
      <c r="H955" s="100"/>
      <c r="I955" s="257"/>
      <c r="J955" s="108"/>
    </row>
    <row r="956" spans="1:10" x14ac:dyDescent="0.2">
      <c r="A956" s="108"/>
      <c r="B956" s="108"/>
      <c r="C956" s="108"/>
      <c r="D956" s="108"/>
      <c r="E956" s="109"/>
      <c r="F956" s="46"/>
      <c r="G956" s="108"/>
      <c r="H956" s="100"/>
      <c r="I956" s="257"/>
      <c r="J956" s="108"/>
    </row>
    <row r="957" spans="1:10" x14ac:dyDescent="0.2">
      <c r="A957" s="108"/>
      <c r="B957" s="108"/>
      <c r="C957" s="108"/>
      <c r="D957" s="108"/>
      <c r="E957" s="109"/>
      <c r="F957" s="46"/>
      <c r="G957" s="108"/>
      <c r="H957" s="100"/>
      <c r="I957" s="257"/>
      <c r="J957" s="108"/>
    </row>
    <row r="958" spans="1:10" x14ac:dyDescent="0.2">
      <c r="A958" s="108"/>
      <c r="B958" s="108"/>
      <c r="C958" s="108"/>
      <c r="D958" s="108"/>
      <c r="E958" s="109"/>
      <c r="F958" s="46"/>
      <c r="G958" s="108"/>
      <c r="H958" s="100"/>
      <c r="I958" s="257"/>
      <c r="J958" s="108"/>
    </row>
    <row r="959" spans="1:10" x14ac:dyDescent="0.2">
      <c r="A959" s="108"/>
      <c r="B959" s="108"/>
      <c r="C959" s="108"/>
      <c r="D959" s="108"/>
      <c r="E959" s="109"/>
      <c r="F959" s="46"/>
      <c r="G959" s="108"/>
      <c r="H959" s="100"/>
      <c r="I959" s="257"/>
      <c r="J959" s="108"/>
    </row>
    <row r="960" spans="1:10" x14ac:dyDescent="0.2">
      <c r="A960" s="108"/>
      <c r="B960" s="108"/>
      <c r="C960" s="108"/>
      <c r="D960" s="108"/>
      <c r="E960" s="109"/>
      <c r="F960" s="46"/>
      <c r="G960" s="108"/>
      <c r="H960" s="100"/>
      <c r="I960" s="257"/>
      <c r="J960" s="108"/>
    </row>
    <row r="961" spans="1:10" x14ac:dyDescent="0.2">
      <c r="A961" s="108"/>
      <c r="B961" s="108"/>
      <c r="C961" s="108"/>
      <c r="D961" s="108"/>
      <c r="E961" s="109"/>
      <c r="F961" s="46"/>
      <c r="G961" s="108"/>
      <c r="H961" s="100"/>
      <c r="I961" s="257"/>
      <c r="J961" s="108"/>
    </row>
    <row r="962" spans="1:10" x14ac:dyDescent="0.2">
      <c r="A962" s="108"/>
      <c r="B962" s="108"/>
      <c r="C962" s="108"/>
      <c r="D962" s="108"/>
      <c r="E962" s="109"/>
      <c r="F962" s="46"/>
      <c r="G962" s="108"/>
      <c r="H962" s="100"/>
      <c r="I962" s="257"/>
      <c r="J962" s="108"/>
    </row>
    <row r="963" spans="1:10" x14ac:dyDescent="0.2">
      <c r="A963" s="108"/>
      <c r="B963" s="108"/>
      <c r="C963" s="108"/>
      <c r="D963" s="108"/>
      <c r="E963" s="109"/>
      <c r="F963" s="46"/>
      <c r="G963" s="108"/>
      <c r="H963" s="100"/>
      <c r="I963" s="257"/>
      <c r="J963" s="108"/>
    </row>
    <row r="964" spans="1:10" x14ac:dyDescent="0.2">
      <c r="A964" s="108"/>
      <c r="B964" s="108"/>
      <c r="C964" s="108"/>
      <c r="D964" s="108"/>
      <c r="E964" s="109"/>
      <c r="F964" s="46"/>
      <c r="G964" s="108"/>
      <c r="H964" s="100"/>
      <c r="I964" s="257"/>
      <c r="J964" s="108"/>
    </row>
    <row r="965" spans="1:10" x14ac:dyDescent="0.2">
      <c r="A965" s="108"/>
      <c r="B965" s="108"/>
      <c r="C965" s="108"/>
      <c r="D965" s="108"/>
      <c r="E965" s="109"/>
      <c r="F965" s="46"/>
      <c r="G965" s="108"/>
      <c r="H965" s="100"/>
      <c r="I965" s="257"/>
      <c r="J965" s="108"/>
    </row>
    <row r="966" spans="1:10" x14ac:dyDescent="0.2">
      <c r="A966" s="108"/>
      <c r="B966" s="108"/>
      <c r="C966" s="108"/>
      <c r="D966" s="108"/>
      <c r="E966" s="109"/>
      <c r="F966" s="46"/>
      <c r="G966" s="108"/>
      <c r="H966" s="100"/>
      <c r="I966" s="257"/>
      <c r="J966" s="108"/>
    </row>
    <row r="967" spans="1:10" x14ac:dyDescent="0.2">
      <c r="A967" s="108"/>
      <c r="B967" s="108"/>
      <c r="C967" s="108"/>
      <c r="D967" s="108"/>
      <c r="E967" s="109"/>
      <c r="F967" s="46"/>
      <c r="G967" s="108"/>
      <c r="H967" s="100"/>
      <c r="I967" s="257"/>
      <c r="J967" s="108"/>
    </row>
    <row r="968" spans="1:10" x14ac:dyDescent="0.2">
      <c r="A968" s="108"/>
      <c r="B968" s="108"/>
      <c r="C968" s="108"/>
      <c r="D968" s="108"/>
      <c r="E968" s="109"/>
      <c r="F968" s="46"/>
      <c r="G968" s="108"/>
      <c r="H968" s="100"/>
      <c r="I968" s="257"/>
      <c r="J968" s="108"/>
    </row>
    <row r="969" spans="1:10" x14ac:dyDescent="0.2">
      <c r="A969" s="108"/>
      <c r="B969" s="108"/>
      <c r="C969" s="108"/>
      <c r="D969" s="108"/>
      <c r="E969" s="109"/>
      <c r="F969" s="46"/>
      <c r="G969" s="108"/>
      <c r="H969" s="100"/>
      <c r="I969" s="257"/>
      <c r="J969" s="108"/>
    </row>
    <row r="970" spans="1:10" x14ac:dyDescent="0.2">
      <c r="A970" s="108"/>
      <c r="B970" s="108"/>
      <c r="C970" s="108"/>
      <c r="D970" s="108"/>
      <c r="E970" s="109"/>
      <c r="F970" s="46"/>
      <c r="G970" s="108"/>
      <c r="H970" s="100"/>
      <c r="I970" s="257"/>
      <c r="J970" s="108"/>
    </row>
    <row r="971" spans="1:10" x14ac:dyDescent="0.2">
      <c r="A971" s="108"/>
      <c r="B971" s="108"/>
      <c r="C971" s="108"/>
      <c r="D971" s="108"/>
      <c r="E971" s="109"/>
      <c r="F971" s="46"/>
      <c r="G971" s="108"/>
      <c r="H971" s="100"/>
      <c r="I971" s="257"/>
      <c r="J971" s="108"/>
    </row>
    <row r="972" spans="1:10" x14ac:dyDescent="0.2">
      <c r="A972" s="108"/>
      <c r="B972" s="108"/>
      <c r="C972" s="108"/>
      <c r="D972" s="108"/>
      <c r="E972" s="109"/>
      <c r="F972" s="46"/>
      <c r="G972" s="108"/>
      <c r="H972" s="100"/>
      <c r="I972" s="257"/>
      <c r="J972" s="108"/>
    </row>
    <row r="973" spans="1:10" x14ac:dyDescent="0.2">
      <c r="A973" s="108"/>
      <c r="B973" s="108"/>
      <c r="C973" s="108"/>
      <c r="D973" s="108"/>
      <c r="E973" s="109"/>
      <c r="F973" s="46"/>
      <c r="G973" s="108"/>
      <c r="H973" s="100"/>
      <c r="I973" s="257"/>
      <c r="J973" s="108"/>
    </row>
    <row r="974" spans="1:10" x14ac:dyDescent="0.2">
      <c r="A974" s="108"/>
      <c r="B974" s="108"/>
      <c r="C974" s="108"/>
      <c r="D974" s="108"/>
      <c r="E974" s="109"/>
      <c r="F974" s="46"/>
      <c r="G974" s="108"/>
      <c r="H974" s="100"/>
      <c r="I974" s="257"/>
      <c r="J974" s="108"/>
    </row>
    <row r="975" spans="1:10" x14ac:dyDescent="0.2">
      <c r="A975" s="108"/>
      <c r="B975" s="108"/>
      <c r="C975" s="108"/>
      <c r="D975" s="108"/>
      <c r="E975" s="109"/>
      <c r="F975" s="46"/>
      <c r="G975" s="108"/>
      <c r="H975" s="100"/>
      <c r="I975" s="257"/>
      <c r="J975" s="108"/>
    </row>
    <row r="976" spans="1:10" x14ac:dyDescent="0.2">
      <c r="A976" s="108"/>
      <c r="B976" s="108"/>
      <c r="C976" s="108"/>
      <c r="D976" s="108"/>
      <c r="E976" s="109"/>
      <c r="F976" s="46"/>
      <c r="G976" s="108"/>
      <c r="H976" s="100"/>
      <c r="I976" s="257"/>
      <c r="J976" s="108"/>
    </row>
    <row r="977" spans="1:10" x14ac:dyDescent="0.2">
      <c r="A977" s="108"/>
      <c r="B977" s="108"/>
      <c r="C977" s="108"/>
      <c r="D977" s="108"/>
      <c r="E977" s="109"/>
      <c r="F977" s="46"/>
      <c r="G977" s="108"/>
      <c r="H977" s="100"/>
      <c r="I977" s="257"/>
      <c r="J977" s="108"/>
    </row>
    <row r="978" spans="1:10" x14ac:dyDescent="0.2">
      <c r="A978" s="108"/>
      <c r="B978" s="108"/>
      <c r="C978" s="108"/>
      <c r="D978" s="108"/>
      <c r="E978" s="109"/>
      <c r="F978" s="46"/>
      <c r="G978" s="108"/>
      <c r="H978" s="100"/>
      <c r="I978" s="257"/>
      <c r="J978" s="108"/>
    </row>
    <row r="979" spans="1:10" x14ac:dyDescent="0.2">
      <c r="A979" s="108"/>
      <c r="B979" s="108"/>
      <c r="C979" s="108"/>
      <c r="D979" s="108"/>
      <c r="E979" s="109"/>
      <c r="F979" s="46"/>
      <c r="G979" s="108"/>
      <c r="H979" s="100"/>
      <c r="I979" s="257"/>
      <c r="J979" s="108"/>
    </row>
    <row r="980" spans="1:10" x14ac:dyDescent="0.2">
      <c r="A980" s="108"/>
      <c r="B980" s="108"/>
      <c r="C980" s="108"/>
      <c r="D980" s="108"/>
      <c r="E980" s="109"/>
      <c r="F980" s="46"/>
      <c r="G980" s="108"/>
      <c r="H980" s="100"/>
      <c r="I980" s="257"/>
      <c r="J980" s="108"/>
    </row>
    <row r="981" spans="1:10" x14ac:dyDescent="0.2">
      <c r="A981" s="108"/>
      <c r="B981" s="108"/>
      <c r="C981" s="108"/>
      <c r="D981" s="108"/>
      <c r="E981" s="109"/>
      <c r="F981" s="46"/>
      <c r="G981" s="108"/>
      <c r="H981" s="100"/>
      <c r="I981" s="257"/>
      <c r="J981" s="108"/>
    </row>
    <row r="982" spans="1:10" x14ac:dyDescent="0.2">
      <c r="A982" s="108"/>
      <c r="B982" s="108"/>
      <c r="C982" s="108"/>
      <c r="D982" s="108"/>
      <c r="E982" s="109"/>
      <c r="F982" s="46"/>
      <c r="G982" s="108"/>
      <c r="H982" s="100"/>
      <c r="I982" s="257"/>
      <c r="J982" s="108"/>
    </row>
    <row r="983" spans="1:10" x14ac:dyDescent="0.2">
      <c r="A983" s="108"/>
      <c r="B983" s="108"/>
      <c r="C983" s="108"/>
      <c r="D983" s="108"/>
      <c r="E983" s="109"/>
      <c r="F983" s="46"/>
      <c r="G983" s="108"/>
      <c r="H983" s="100"/>
      <c r="I983" s="257"/>
      <c r="J983" s="108"/>
    </row>
    <row r="984" spans="1:10" x14ac:dyDescent="0.2">
      <c r="A984" s="108"/>
      <c r="B984" s="108"/>
      <c r="C984" s="108"/>
      <c r="D984" s="108"/>
      <c r="E984" s="109"/>
      <c r="F984" s="46"/>
      <c r="G984" s="108"/>
      <c r="H984" s="100"/>
      <c r="I984" s="257"/>
      <c r="J984" s="108"/>
    </row>
    <row r="985" spans="1:10" x14ac:dyDescent="0.2">
      <c r="A985" s="108"/>
      <c r="B985" s="108"/>
      <c r="C985" s="108"/>
      <c r="D985" s="108"/>
      <c r="E985" s="109"/>
      <c r="F985" s="46"/>
      <c r="G985" s="108"/>
      <c r="H985" s="100"/>
      <c r="I985" s="257"/>
      <c r="J985" s="108"/>
    </row>
    <row r="986" spans="1:10" x14ac:dyDescent="0.2">
      <c r="A986" s="108"/>
      <c r="B986" s="108"/>
      <c r="C986" s="108"/>
      <c r="D986" s="108"/>
      <c r="E986" s="109"/>
      <c r="F986" s="46"/>
      <c r="G986" s="108"/>
      <c r="H986" s="100"/>
      <c r="I986" s="257"/>
      <c r="J986" s="108"/>
    </row>
    <row r="987" spans="1:10" x14ac:dyDescent="0.2">
      <c r="A987" s="108"/>
      <c r="B987" s="108"/>
      <c r="C987" s="108"/>
      <c r="D987" s="108"/>
      <c r="E987" s="109"/>
      <c r="F987" s="46"/>
      <c r="G987" s="108"/>
      <c r="H987" s="100"/>
      <c r="I987" s="257"/>
      <c r="J987" s="108"/>
    </row>
    <row r="988" spans="1:10" x14ac:dyDescent="0.2">
      <c r="A988" s="108"/>
      <c r="B988" s="108"/>
      <c r="C988" s="108"/>
      <c r="D988" s="108"/>
      <c r="E988" s="109"/>
      <c r="F988" s="46"/>
      <c r="G988" s="108"/>
      <c r="H988" s="100"/>
      <c r="I988" s="257"/>
      <c r="J988" s="108"/>
    </row>
    <row r="989" spans="1:10" x14ac:dyDescent="0.2">
      <c r="A989" s="108"/>
      <c r="B989" s="108"/>
      <c r="C989" s="108"/>
      <c r="D989" s="108"/>
      <c r="E989" s="109"/>
      <c r="F989" s="46"/>
      <c r="G989" s="108"/>
      <c r="H989" s="100"/>
      <c r="I989" s="257"/>
      <c r="J989" s="108"/>
    </row>
    <row r="990" spans="1:10" x14ac:dyDescent="0.2">
      <c r="A990" s="108"/>
      <c r="B990" s="108"/>
      <c r="C990" s="108"/>
      <c r="D990" s="108"/>
      <c r="E990" s="109"/>
      <c r="F990" s="46"/>
      <c r="G990" s="108"/>
      <c r="H990" s="100"/>
      <c r="I990" s="257"/>
      <c r="J990" s="108"/>
    </row>
    <row r="991" spans="1:10" x14ac:dyDescent="0.2">
      <c r="A991" s="108"/>
      <c r="B991" s="108"/>
      <c r="C991" s="108"/>
      <c r="D991" s="108"/>
      <c r="E991" s="109"/>
      <c r="F991" s="46"/>
      <c r="G991" s="108"/>
      <c r="H991" s="100"/>
      <c r="I991" s="257"/>
      <c r="J991" s="108"/>
    </row>
    <row r="992" spans="1:10" x14ac:dyDescent="0.2">
      <c r="A992" s="108"/>
      <c r="B992" s="108"/>
      <c r="C992" s="108"/>
      <c r="D992" s="108"/>
      <c r="E992" s="109"/>
      <c r="F992" s="46"/>
      <c r="G992" s="108"/>
      <c r="H992" s="100"/>
      <c r="I992" s="257"/>
      <c r="J992" s="108"/>
    </row>
    <row r="993" spans="1:10" x14ac:dyDescent="0.2">
      <c r="A993" s="108"/>
      <c r="B993" s="108"/>
      <c r="C993" s="108"/>
      <c r="D993" s="108"/>
      <c r="E993" s="109"/>
      <c r="F993" s="46"/>
      <c r="G993" s="108"/>
      <c r="H993" s="100"/>
      <c r="I993" s="257"/>
      <c r="J993" s="108"/>
    </row>
    <row r="994" spans="1:10" x14ac:dyDescent="0.2">
      <c r="A994" s="108"/>
      <c r="B994" s="108"/>
      <c r="C994" s="108"/>
      <c r="D994" s="108"/>
      <c r="E994" s="109"/>
      <c r="F994" s="46"/>
      <c r="G994" s="108"/>
      <c r="H994" s="100"/>
      <c r="I994" s="257"/>
      <c r="J994" s="108"/>
    </row>
    <row r="995" spans="1:10" x14ac:dyDescent="0.2">
      <c r="A995" s="108"/>
      <c r="B995" s="108"/>
      <c r="C995" s="108"/>
      <c r="D995" s="108"/>
      <c r="E995" s="109"/>
      <c r="F995" s="46"/>
      <c r="G995" s="108"/>
      <c r="H995" s="100"/>
      <c r="I995" s="257"/>
      <c r="J995" s="108"/>
    </row>
    <row r="996" spans="1:10" x14ac:dyDescent="0.2">
      <c r="A996" s="108"/>
      <c r="B996" s="108"/>
      <c r="C996" s="108"/>
      <c r="D996" s="108"/>
      <c r="E996" s="109"/>
      <c r="F996" s="46"/>
      <c r="G996" s="108"/>
      <c r="H996" s="100"/>
      <c r="I996" s="257"/>
      <c r="J996" s="108"/>
    </row>
    <row r="997" spans="1:10" x14ac:dyDescent="0.2">
      <c r="A997" s="108"/>
      <c r="B997" s="108"/>
      <c r="C997" s="108"/>
      <c r="D997" s="108"/>
      <c r="E997" s="109"/>
      <c r="F997" s="46"/>
      <c r="G997" s="108"/>
      <c r="H997" s="100"/>
      <c r="I997" s="257"/>
      <c r="J997" s="108"/>
    </row>
    <row r="998" spans="1:10" x14ac:dyDescent="0.2">
      <c r="A998" s="108"/>
      <c r="B998" s="108"/>
      <c r="C998" s="108"/>
      <c r="D998" s="108"/>
      <c r="E998" s="109"/>
      <c r="F998" s="46"/>
      <c r="G998" s="108"/>
      <c r="H998" s="100"/>
      <c r="I998" s="257"/>
      <c r="J998" s="108"/>
    </row>
    <row r="999" spans="1:10" x14ac:dyDescent="0.2">
      <c r="A999" s="108"/>
      <c r="B999" s="108"/>
      <c r="C999" s="108"/>
      <c r="D999" s="108"/>
      <c r="E999" s="109"/>
      <c r="F999" s="46"/>
      <c r="G999" s="108"/>
      <c r="H999" s="100"/>
      <c r="I999" s="257"/>
      <c r="J999" s="108"/>
    </row>
    <row r="1000" spans="1:10" x14ac:dyDescent="0.2">
      <c r="A1000" s="108"/>
      <c r="B1000" s="108"/>
      <c r="C1000" s="108"/>
      <c r="D1000" s="108"/>
      <c r="E1000" s="109"/>
      <c r="F1000" s="46"/>
      <c r="G1000" s="108"/>
      <c r="H1000" s="100"/>
      <c r="I1000" s="257"/>
      <c r="J1000" s="108"/>
    </row>
    <row r="1001" spans="1:10" x14ac:dyDescent="0.2">
      <c r="A1001" s="108"/>
      <c r="B1001" s="108"/>
      <c r="C1001" s="108"/>
      <c r="D1001" s="108"/>
      <c r="E1001" s="109"/>
      <c r="F1001" s="46"/>
      <c r="G1001" s="108"/>
      <c r="H1001" s="100"/>
      <c r="I1001" s="257"/>
      <c r="J1001" s="108"/>
    </row>
    <row r="1002" spans="1:10" x14ac:dyDescent="0.2">
      <c r="A1002" s="108"/>
      <c r="B1002" s="108"/>
      <c r="C1002" s="108"/>
      <c r="D1002" s="108"/>
      <c r="E1002" s="109"/>
      <c r="F1002" s="46"/>
      <c r="G1002" s="108"/>
      <c r="H1002" s="100"/>
      <c r="I1002" s="257"/>
      <c r="J1002" s="108"/>
    </row>
    <row r="1003" spans="1:10" x14ac:dyDescent="0.2">
      <c r="A1003" s="108"/>
      <c r="B1003" s="108"/>
      <c r="C1003" s="108"/>
      <c r="D1003" s="108"/>
      <c r="E1003" s="109"/>
      <c r="F1003" s="46"/>
      <c r="G1003" s="108"/>
      <c r="H1003" s="100"/>
      <c r="I1003" s="257"/>
      <c r="J1003" s="108"/>
    </row>
    <row r="1004" spans="1:10" x14ac:dyDescent="0.2">
      <c r="A1004" s="108"/>
      <c r="B1004" s="108"/>
      <c r="C1004" s="108"/>
      <c r="D1004" s="108"/>
      <c r="E1004" s="109"/>
      <c r="F1004" s="46"/>
      <c r="G1004" s="108"/>
      <c r="H1004" s="100"/>
      <c r="I1004" s="257"/>
      <c r="J1004" s="108"/>
    </row>
    <row r="1005" spans="1:10" x14ac:dyDescent="0.2">
      <c r="A1005" s="108"/>
      <c r="B1005" s="108"/>
      <c r="C1005" s="108"/>
      <c r="D1005" s="108"/>
      <c r="E1005" s="109"/>
      <c r="F1005" s="46"/>
      <c r="G1005" s="108"/>
      <c r="H1005" s="100"/>
      <c r="I1005" s="257"/>
      <c r="J1005" s="108"/>
    </row>
    <row r="1006" spans="1:10" x14ac:dyDescent="0.2">
      <c r="A1006" s="108"/>
      <c r="B1006" s="108"/>
      <c r="C1006" s="108"/>
      <c r="D1006" s="108"/>
      <c r="E1006" s="109"/>
      <c r="F1006" s="46"/>
      <c r="G1006" s="108"/>
      <c r="H1006" s="100"/>
      <c r="I1006" s="257"/>
      <c r="J1006" s="108"/>
    </row>
    <row r="1007" spans="1:10" x14ac:dyDescent="0.2">
      <c r="A1007" s="108"/>
      <c r="B1007" s="108"/>
      <c r="C1007" s="108"/>
      <c r="D1007" s="108"/>
      <c r="E1007" s="109"/>
      <c r="F1007" s="46"/>
      <c r="G1007" s="108"/>
      <c r="H1007" s="100"/>
      <c r="I1007" s="257"/>
      <c r="J1007" s="108"/>
    </row>
    <row r="1008" spans="1:10" x14ac:dyDescent="0.2">
      <c r="A1008" s="108"/>
      <c r="B1008" s="108"/>
      <c r="C1008" s="108"/>
      <c r="D1008" s="108"/>
      <c r="E1008" s="109"/>
      <c r="F1008" s="46"/>
      <c r="G1008" s="108"/>
      <c r="H1008" s="100"/>
      <c r="I1008" s="257"/>
      <c r="J1008" s="108"/>
    </row>
    <row r="1009" spans="1:10" x14ac:dyDescent="0.2">
      <c r="A1009" s="108"/>
      <c r="B1009" s="108"/>
      <c r="C1009" s="108"/>
      <c r="D1009" s="108"/>
      <c r="E1009" s="109"/>
      <c r="F1009" s="46"/>
      <c r="G1009" s="108"/>
      <c r="H1009" s="100"/>
      <c r="I1009" s="257"/>
      <c r="J1009" s="108"/>
    </row>
    <row r="1010" spans="1:10" x14ac:dyDescent="0.2">
      <c r="A1010" s="108"/>
      <c r="B1010" s="108"/>
      <c r="C1010" s="108"/>
      <c r="D1010" s="108"/>
      <c r="E1010" s="109"/>
      <c r="F1010" s="46"/>
      <c r="G1010" s="108"/>
      <c r="H1010" s="100"/>
      <c r="I1010" s="257"/>
      <c r="J1010" s="108"/>
    </row>
    <row r="1011" spans="1:10" x14ac:dyDescent="0.2">
      <c r="A1011" s="108"/>
      <c r="B1011" s="108"/>
      <c r="C1011" s="108"/>
      <c r="D1011" s="108"/>
      <c r="E1011" s="109"/>
      <c r="F1011" s="46"/>
      <c r="G1011" s="108"/>
      <c r="H1011" s="100"/>
      <c r="I1011" s="257"/>
      <c r="J1011" s="108"/>
    </row>
    <row r="1012" spans="1:10" x14ac:dyDescent="0.2">
      <c r="A1012" s="108"/>
      <c r="B1012" s="108"/>
      <c r="C1012" s="108"/>
      <c r="D1012" s="108"/>
      <c r="E1012" s="109"/>
      <c r="F1012" s="46"/>
      <c r="G1012" s="108"/>
      <c r="H1012" s="100"/>
      <c r="I1012" s="257"/>
      <c r="J1012" s="108"/>
    </row>
    <row r="1013" spans="1:10" x14ac:dyDescent="0.2">
      <c r="A1013" s="108"/>
      <c r="B1013" s="108"/>
      <c r="C1013" s="108"/>
      <c r="D1013" s="108"/>
      <c r="E1013" s="109"/>
      <c r="F1013" s="46"/>
      <c r="G1013" s="108"/>
      <c r="H1013" s="100"/>
      <c r="I1013" s="257"/>
      <c r="J1013" s="108"/>
    </row>
    <row r="1014" spans="1:10" x14ac:dyDescent="0.2">
      <c r="A1014" s="108"/>
      <c r="B1014" s="108"/>
      <c r="C1014" s="108"/>
      <c r="D1014" s="108"/>
      <c r="E1014" s="109"/>
      <c r="F1014" s="46"/>
      <c r="G1014" s="108"/>
      <c r="H1014" s="100"/>
      <c r="I1014" s="257"/>
      <c r="J1014" s="108"/>
    </row>
    <row r="1015" spans="1:10" x14ac:dyDescent="0.2">
      <c r="A1015" s="108"/>
      <c r="B1015" s="108"/>
      <c r="C1015" s="108"/>
      <c r="D1015" s="108"/>
      <c r="E1015" s="109"/>
      <c r="F1015" s="46"/>
      <c r="G1015" s="108"/>
      <c r="H1015" s="100"/>
      <c r="I1015" s="257"/>
      <c r="J1015" s="108"/>
    </row>
    <row r="1016" spans="1:10" x14ac:dyDescent="0.2">
      <c r="A1016" s="108"/>
      <c r="B1016" s="108"/>
      <c r="C1016" s="108"/>
      <c r="D1016" s="108"/>
      <c r="E1016" s="109"/>
      <c r="F1016" s="46"/>
      <c r="G1016" s="108"/>
      <c r="H1016" s="100"/>
      <c r="I1016" s="257"/>
      <c r="J1016" s="108"/>
    </row>
    <row r="1017" spans="1:10" x14ac:dyDescent="0.2">
      <c r="A1017" s="108"/>
      <c r="B1017" s="108"/>
      <c r="C1017" s="108"/>
      <c r="D1017" s="108"/>
      <c r="E1017" s="109"/>
      <c r="F1017" s="46"/>
      <c r="G1017" s="108"/>
      <c r="H1017" s="100"/>
      <c r="I1017" s="257"/>
      <c r="J1017" s="108"/>
    </row>
    <row r="1018" spans="1:10" x14ac:dyDescent="0.2">
      <c r="A1018" s="108"/>
      <c r="B1018" s="108"/>
      <c r="C1018" s="108"/>
      <c r="D1018" s="108"/>
      <c r="E1018" s="109"/>
      <c r="F1018" s="46"/>
      <c r="G1018" s="108"/>
      <c r="H1018" s="100"/>
      <c r="I1018" s="257"/>
      <c r="J1018" s="108"/>
    </row>
    <row r="1019" spans="1:10" x14ac:dyDescent="0.2">
      <c r="A1019" s="108"/>
      <c r="B1019" s="108"/>
      <c r="C1019" s="108"/>
      <c r="D1019" s="108"/>
      <c r="E1019" s="109"/>
      <c r="F1019" s="46"/>
      <c r="G1019" s="108"/>
      <c r="H1019" s="100"/>
      <c r="I1019" s="257"/>
      <c r="J1019" s="108"/>
    </row>
    <row r="1020" spans="1:10" x14ac:dyDescent="0.2">
      <c r="A1020" s="108"/>
      <c r="B1020" s="108"/>
      <c r="C1020" s="108"/>
      <c r="D1020" s="108"/>
      <c r="E1020" s="109"/>
      <c r="F1020" s="46"/>
      <c r="G1020" s="108"/>
      <c r="H1020" s="100"/>
      <c r="I1020" s="257"/>
      <c r="J1020" s="108"/>
    </row>
    <row r="1021" spans="1:10" x14ac:dyDescent="0.2">
      <c r="A1021" s="108"/>
      <c r="B1021" s="108"/>
      <c r="C1021" s="108"/>
      <c r="D1021" s="108"/>
      <c r="E1021" s="109"/>
      <c r="F1021" s="46"/>
      <c r="G1021" s="108"/>
      <c r="H1021" s="100"/>
      <c r="I1021" s="257"/>
      <c r="J1021" s="108"/>
    </row>
    <row r="1022" spans="1:10" x14ac:dyDescent="0.2">
      <c r="A1022" s="108"/>
      <c r="B1022" s="108"/>
      <c r="C1022" s="108"/>
      <c r="D1022" s="108"/>
      <c r="E1022" s="109"/>
      <c r="F1022" s="46"/>
      <c r="G1022" s="108"/>
      <c r="H1022" s="100"/>
      <c r="I1022" s="257"/>
      <c r="J1022" s="108"/>
    </row>
    <row r="1023" spans="1:10" x14ac:dyDescent="0.2">
      <c r="A1023" s="108"/>
      <c r="B1023" s="108"/>
      <c r="C1023" s="108"/>
      <c r="D1023" s="108"/>
      <c r="E1023" s="109"/>
      <c r="F1023" s="46"/>
      <c r="G1023" s="108"/>
      <c r="H1023" s="100"/>
      <c r="I1023" s="257"/>
      <c r="J1023" s="108"/>
    </row>
    <row r="1024" spans="1:10" x14ac:dyDescent="0.2">
      <c r="A1024" s="108"/>
      <c r="B1024" s="108"/>
      <c r="C1024" s="108"/>
      <c r="D1024" s="108"/>
      <c r="E1024" s="109"/>
      <c r="F1024" s="46"/>
      <c r="G1024" s="108"/>
      <c r="H1024" s="100"/>
      <c r="I1024" s="257"/>
      <c r="J1024" s="108"/>
    </row>
    <row r="1025" spans="1:10" x14ac:dyDescent="0.2">
      <c r="A1025" s="108"/>
      <c r="B1025" s="108"/>
      <c r="C1025" s="108"/>
      <c r="D1025" s="108"/>
      <c r="E1025" s="109"/>
      <c r="F1025" s="46"/>
      <c r="G1025" s="108"/>
      <c r="H1025" s="100"/>
      <c r="I1025" s="257"/>
      <c r="J1025" s="108"/>
    </row>
    <row r="1026" spans="1:10" x14ac:dyDescent="0.2">
      <c r="A1026" s="108"/>
      <c r="B1026" s="108"/>
      <c r="C1026" s="108"/>
      <c r="D1026" s="108"/>
      <c r="E1026" s="109"/>
      <c r="F1026" s="46"/>
      <c r="G1026" s="108"/>
      <c r="H1026" s="100"/>
      <c r="I1026" s="257"/>
      <c r="J1026" s="108"/>
    </row>
    <row r="1027" spans="1:10" x14ac:dyDescent="0.2">
      <c r="A1027" s="108"/>
      <c r="B1027" s="108"/>
      <c r="C1027" s="108"/>
      <c r="D1027" s="108"/>
      <c r="E1027" s="109"/>
      <c r="F1027" s="46"/>
      <c r="G1027" s="108"/>
      <c r="H1027" s="100"/>
      <c r="I1027" s="257"/>
      <c r="J1027" s="108"/>
    </row>
    <row r="1028" spans="1:10" x14ac:dyDescent="0.2">
      <c r="A1028" s="108"/>
      <c r="B1028" s="108"/>
      <c r="C1028" s="108"/>
      <c r="D1028" s="108"/>
      <c r="E1028" s="109"/>
      <c r="F1028" s="46"/>
      <c r="G1028" s="108"/>
      <c r="H1028" s="100"/>
      <c r="I1028" s="257"/>
      <c r="J1028" s="108"/>
    </row>
    <row r="1029" spans="1:10" x14ac:dyDescent="0.2">
      <c r="A1029" s="108"/>
      <c r="B1029" s="108"/>
      <c r="C1029" s="108"/>
      <c r="D1029" s="108"/>
      <c r="E1029" s="109"/>
      <c r="F1029" s="46"/>
      <c r="G1029" s="108"/>
      <c r="H1029" s="100"/>
      <c r="I1029" s="257"/>
      <c r="J1029" s="108"/>
    </row>
    <row r="1030" spans="1:10" x14ac:dyDescent="0.2">
      <c r="A1030" s="108"/>
      <c r="B1030" s="108"/>
      <c r="C1030" s="108"/>
      <c r="D1030" s="108"/>
      <c r="E1030" s="109"/>
      <c r="F1030" s="46"/>
      <c r="G1030" s="108"/>
      <c r="H1030" s="100"/>
      <c r="I1030" s="257"/>
      <c r="J1030" s="108"/>
    </row>
    <row r="1031" spans="1:10" x14ac:dyDescent="0.2">
      <c r="A1031" s="108"/>
      <c r="B1031" s="108"/>
      <c r="C1031" s="108"/>
      <c r="D1031" s="108"/>
      <c r="E1031" s="109"/>
      <c r="F1031" s="46"/>
      <c r="G1031" s="108"/>
      <c r="H1031" s="100"/>
      <c r="I1031" s="257"/>
      <c r="J1031" s="108"/>
    </row>
    <row r="1032" spans="1:10" x14ac:dyDescent="0.2">
      <c r="A1032" s="108"/>
      <c r="B1032" s="108"/>
      <c r="C1032" s="108"/>
      <c r="D1032" s="108"/>
      <c r="E1032" s="109"/>
      <c r="F1032" s="46"/>
      <c r="G1032" s="108"/>
      <c r="H1032" s="100"/>
      <c r="I1032" s="257"/>
      <c r="J1032" s="108"/>
    </row>
    <row r="1033" spans="1:10" x14ac:dyDescent="0.2">
      <c r="A1033" s="108"/>
      <c r="B1033" s="108"/>
      <c r="C1033" s="108"/>
      <c r="D1033" s="108"/>
      <c r="E1033" s="109"/>
      <c r="F1033" s="46"/>
      <c r="G1033" s="108"/>
      <c r="H1033" s="100"/>
      <c r="I1033" s="257"/>
      <c r="J1033" s="108"/>
    </row>
    <row r="1034" spans="1:10" x14ac:dyDescent="0.2">
      <c r="A1034" s="108"/>
      <c r="B1034" s="108"/>
      <c r="C1034" s="108"/>
      <c r="D1034" s="108"/>
      <c r="E1034" s="109"/>
      <c r="F1034" s="46"/>
      <c r="G1034" s="108"/>
      <c r="H1034" s="100"/>
      <c r="I1034" s="257"/>
      <c r="J1034" s="108"/>
    </row>
    <row r="1035" spans="1:10" x14ac:dyDescent="0.2">
      <c r="A1035" s="108"/>
      <c r="B1035" s="108"/>
      <c r="C1035" s="108"/>
      <c r="D1035" s="108"/>
      <c r="E1035" s="109"/>
      <c r="F1035" s="46"/>
      <c r="G1035" s="108"/>
      <c r="H1035" s="100"/>
      <c r="I1035" s="257"/>
      <c r="J1035" s="108"/>
    </row>
    <row r="1036" spans="1:10" x14ac:dyDescent="0.2">
      <c r="A1036" s="108"/>
      <c r="B1036" s="108"/>
      <c r="C1036" s="108"/>
      <c r="D1036" s="108"/>
      <c r="E1036" s="109"/>
      <c r="F1036" s="46"/>
      <c r="G1036" s="108"/>
      <c r="H1036" s="100"/>
      <c r="I1036" s="257"/>
      <c r="J1036" s="108"/>
    </row>
    <row r="1037" spans="1:10" x14ac:dyDescent="0.2">
      <c r="A1037" s="108"/>
      <c r="B1037" s="108"/>
      <c r="C1037" s="108"/>
      <c r="D1037" s="108"/>
      <c r="E1037" s="109"/>
      <c r="F1037" s="46"/>
      <c r="G1037" s="108"/>
      <c r="H1037" s="100"/>
      <c r="I1037" s="257"/>
      <c r="J1037" s="108"/>
    </row>
    <row r="1038" spans="1:10" x14ac:dyDescent="0.2">
      <c r="A1038" s="108"/>
      <c r="B1038" s="108"/>
      <c r="C1038" s="108"/>
      <c r="D1038" s="108"/>
      <c r="E1038" s="109"/>
      <c r="F1038" s="46"/>
      <c r="G1038" s="108"/>
      <c r="H1038" s="100"/>
      <c r="I1038" s="257"/>
      <c r="J1038" s="108"/>
    </row>
    <row r="1039" spans="1:10" x14ac:dyDescent="0.2">
      <c r="A1039" s="108"/>
      <c r="B1039" s="108"/>
      <c r="C1039" s="108"/>
      <c r="D1039" s="108"/>
      <c r="E1039" s="109"/>
      <c r="F1039" s="46"/>
      <c r="G1039" s="108"/>
      <c r="H1039" s="100"/>
      <c r="I1039" s="257"/>
      <c r="J1039" s="108"/>
    </row>
    <row r="1040" spans="1:10" x14ac:dyDescent="0.2">
      <c r="A1040" s="108"/>
      <c r="B1040" s="108"/>
      <c r="C1040" s="108"/>
      <c r="D1040" s="108"/>
      <c r="E1040" s="109"/>
      <c r="F1040" s="46"/>
      <c r="G1040" s="108"/>
      <c r="H1040" s="100"/>
      <c r="I1040" s="257"/>
      <c r="J1040" s="108"/>
    </row>
    <row r="1041" spans="1:10" x14ac:dyDescent="0.2">
      <c r="A1041" s="108"/>
      <c r="B1041" s="108"/>
      <c r="C1041" s="108"/>
      <c r="D1041" s="108"/>
      <c r="E1041" s="109"/>
      <c r="F1041" s="46"/>
      <c r="G1041" s="108"/>
      <c r="H1041" s="100"/>
      <c r="I1041" s="257"/>
      <c r="J1041" s="108"/>
    </row>
    <row r="1042" spans="1:10" x14ac:dyDescent="0.2">
      <c r="A1042" s="108"/>
      <c r="B1042" s="108"/>
      <c r="C1042" s="108"/>
      <c r="D1042" s="108"/>
      <c r="E1042" s="109"/>
      <c r="F1042" s="46"/>
      <c r="G1042" s="108"/>
      <c r="H1042" s="100"/>
      <c r="I1042" s="257"/>
      <c r="J1042" s="108"/>
    </row>
    <row r="1043" spans="1:10" x14ac:dyDescent="0.2">
      <c r="A1043" s="108"/>
      <c r="B1043" s="108"/>
      <c r="C1043" s="108"/>
      <c r="D1043" s="108"/>
      <c r="E1043" s="109"/>
      <c r="F1043" s="46"/>
      <c r="G1043" s="108"/>
      <c r="H1043" s="100"/>
      <c r="I1043" s="257"/>
      <c r="J1043" s="108"/>
    </row>
    <row r="1044" spans="1:10" x14ac:dyDescent="0.2">
      <c r="A1044" s="108"/>
      <c r="B1044" s="108"/>
      <c r="C1044" s="108"/>
      <c r="D1044" s="108"/>
      <c r="E1044" s="109"/>
      <c r="F1044" s="46"/>
      <c r="G1044" s="108"/>
      <c r="H1044" s="100"/>
      <c r="I1044" s="257"/>
      <c r="J1044" s="108"/>
    </row>
    <row r="1045" spans="1:10" x14ac:dyDescent="0.2">
      <c r="A1045" s="108"/>
      <c r="B1045" s="108"/>
      <c r="C1045" s="108"/>
      <c r="D1045" s="108"/>
      <c r="E1045" s="109"/>
      <c r="F1045" s="46"/>
      <c r="G1045" s="108"/>
      <c r="H1045" s="100"/>
      <c r="I1045" s="257"/>
      <c r="J1045" s="108"/>
    </row>
    <row r="1046" spans="1:10" x14ac:dyDescent="0.2">
      <c r="A1046" s="108"/>
      <c r="B1046" s="108"/>
      <c r="C1046" s="108"/>
      <c r="D1046" s="108"/>
      <c r="E1046" s="109"/>
      <c r="F1046" s="46"/>
      <c r="G1046" s="108"/>
      <c r="H1046" s="100"/>
      <c r="I1046" s="257"/>
      <c r="J1046" s="108"/>
    </row>
    <row r="1047" spans="1:10" x14ac:dyDescent="0.2">
      <c r="A1047" s="108"/>
      <c r="B1047" s="108"/>
      <c r="C1047" s="108"/>
      <c r="D1047" s="108"/>
      <c r="E1047" s="109"/>
      <c r="F1047" s="46"/>
      <c r="G1047" s="108"/>
      <c r="H1047" s="100"/>
      <c r="I1047" s="257"/>
      <c r="J1047" s="108"/>
    </row>
    <row r="1048" spans="1:10" x14ac:dyDescent="0.2">
      <c r="A1048" s="108"/>
      <c r="B1048" s="108"/>
      <c r="C1048" s="108"/>
      <c r="D1048" s="108"/>
      <c r="E1048" s="109"/>
      <c r="F1048" s="46"/>
      <c r="G1048" s="108"/>
      <c r="H1048" s="100"/>
      <c r="I1048" s="257"/>
      <c r="J1048" s="108"/>
    </row>
    <row r="1049" spans="1:10" x14ac:dyDescent="0.2">
      <c r="A1049" s="108"/>
      <c r="B1049" s="108"/>
      <c r="C1049" s="108"/>
      <c r="D1049" s="108"/>
      <c r="E1049" s="109"/>
      <c r="F1049" s="46"/>
      <c r="G1049" s="108"/>
      <c r="H1049" s="100"/>
      <c r="I1049" s="257"/>
      <c r="J1049" s="108"/>
    </row>
    <row r="1050" spans="1:10" x14ac:dyDescent="0.2">
      <c r="A1050" s="108"/>
      <c r="B1050" s="108"/>
      <c r="C1050" s="108"/>
      <c r="D1050" s="108"/>
      <c r="E1050" s="109"/>
      <c r="F1050" s="46"/>
      <c r="G1050" s="108"/>
      <c r="H1050" s="100"/>
      <c r="I1050" s="257"/>
      <c r="J1050" s="108"/>
    </row>
    <row r="1051" spans="1:10" x14ac:dyDescent="0.2">
      <c r="A1051" s="108"/>
      <c r="B1051" s="108"/>
      <c r="C1051" s="108"/>
      <c r="D1051" s="108"/>
      <c r="E1051" s="109"/>
      <c r="F1051" s="46"/>
      <c r="G1051" s="108"/>
      <c r="H1051" s="100"/>
      <c r="I1051" s="257"/>
      <c r="J1051" s="108"/>
    </row>
    <row r="1052" spans="1:10" x14ac:dyDescent="0.2">
      <c r="A1052" s="108"/>
      <c r="B1052" s="108"/>
      <c r="C1052" s="108"/>
      <c r="D1052" s="108"/>
      <c r="E1052" s="109"/>
      <c r="F1052" s="46"/>
      <c r="G1052" s="108"/>
      <c r="H1052" s="100"/>
      <c r="I1052" s="257"/>
      <c r="J1052" s="108"/>
    </row>
    <row r="1053" spans="1:10" x14ac:dyDescent="0.2">
      <c r="A1053" s="108"/>
      <c r="B1053" s="108"/>
      <c r="C1053" s="108"/>
      <c r="D1053" s="108"/>
      <c r="E1053" s="109"/>
      <c r="F1053" s="46"/>
      <c r="G1053" s="108"/>
      <c r="H1053" s="100"/>
      <c r="I1053" s="257"/>
      <c r="J1053" s="108"/>
    </row>
    <row r="1054" spans="1:10" x14ac:dyDescent="0.2">
      <c r="A1054" s="108"/>
      <c r="B1054" s="108"/>
      <c r="C1054" s="108"/>
      <c r="D1054" s="108"/>
      <c r="E1054" s="109"/>
      <c r="F1054" s="46"/>
      <c r="G1054" s="108"/>
      <c r="H1054" s="100"/>
      <c r="I1054" s="257"/>
      <c r="J1054" s="108"/>
    </row>
    <row r="1055" spans="1:10" x14ac:dyDescent="0.2">
      <c r="A1055" s="108"/>
      <c r="B1055" s="108"/>
      <c r="C1055" s="108"/>
      <c r="D1055" s="108"/>
      <c r="E1055" s="109"/>
      <c r="F1055" s="46"/>
      <c r="G1055" s="108"/>
      <c r="H1055" s="100"/>
      <c r="I1055" s="257"/>
      <c r="J1055" s="108"/>
    </row>
    <row r="1056" spans="1:10" x14ac:dyDescent="0.2">
      <c r="A1056" s="108"/>
      <c r="B1056" s="108"/>
      <c r="C1056" s="108"/>
      <c r="D1056" s="108"/>
      <c r="E1056" s="109"/>
      <c r="F1056" s="46"/>
      <c r="G1056" s="108"/>
      <c r="H1056" s="100"/>
      <c r="I1056" s="257"/>
      <c r="J1056" s="108"/>
    </row>
    <row r="1057" spans="1:10" x14ac:dyDescent="0.2">
      <c r="A1057" s="108"/>
      <c r="B1057" s="108"/>
      <c r="C1057" s="108"/>
      <c r="D1057" s="108"/>
      <c r="E1057" s="109"/>
      <c r="F1057" s="46"/>
      <c r="G1057" s="108"/>
      <c r="H1057" s="100"/>
      <c r="I1057" s="257"/>
      <c r="J1057" s="108"/>
    </row>
    <row r="1058" spans="1:10" x14ac:dyDescent="0.2">
      <c r="A1058" s="108"/>
      <c r="B1058" s="108"/>
      <c r="C1058" s="108"/>
      <c r="D1058" s="108"/>
      <c r="E1058" s="109"/>
      <c r="F1058" s="46"/>
      <c r="G1058" s="108"/>
      <c r="H1058" s="100"/>
      <c r="I1058" s="257"/>
      <c r="J1058" s="108"/>
    </row>
    <row r="1059" spans="1:10" x14ac:dyDescent="0.2">
      <c r="A1059" s="108"/>
      <c r="B1059" s="108"/>
      <c r="C1059" s="108"/>
      <c r="D1059" s="108"/>
      <c r="E1059" s="109"/>
      <c r="F1059" s="46"/>
      <c r="G1059" s="108"/>
      <c r="H1059" s="100"/>
      <c r="I1059" s="257"/>
      <c r="J1059" s="108"/>
    </row>
    <row r="1060" spans="1:10" x14ac:dyDescent="0.2">
      <c r="A1060" s="108"/>
      <c r="B1060" s="108"/>
      <c r="C1060" s="108"/>
      <c r="D1060" s="108"/>
      <c r="E1060" s="109"/>
      <c r="F1060" s="46"/>
      <c r="G1060" s="108"/>
      <c r="H1060" s="100"/>
      <c r="I1060" s="257"/>
      <c r="J1060" s="108"/>
    </row>
    <row r="1061" spans="1:10" x14ac:dyDescent="0.2">
      <c r="A1061" s="108"/>
      <c r="B1061" s="108"/>
      <c r="C1061" s="108"/>
      <c r="D1061" s="108"/>
      <c r="E1061" s="109"/>
      <c r="F1061" s="46"/>
      <c r="G1061" s="108"/>
      <c r="H1061" s="100"/>
      <c r="I1061" s="257"/>
      <c r="J1061" s="108"/>
    </row>
    <row r="1062" spans="1:10" x14ac:dyDescent="0.2">
      <c r="A1062" s="108"/>
      <c r="B1062" s="108"/>
      <c r="C1062" s="108"/>
      <c r="D1062" s="108"/>
      <c r="E1062" s="109"/>
      <c r="F1062" s="46"/>
      <c r="G1062" s="108"/>
      <c r="H1062" s="100"/>
      <c r="I1062" s="257"/>
      <c r="J1062" s="108"/>
    </row>
    <row r="1063" spans="1:10" x14ac:dyDescent="0.2">
      <c r="A1063" s="108"/>
      <c r="B1063" s="108"/>
      <c r="C1063" s="108"/>
      <c r="D1063" s="108"/>
      <c r="E1063" s="109"/>
      <c r="F1063" s="46"/>
      <c r="G1063" s="108"/>
      <c r="H1063" s="100"/>
      <c r="I1063" s="257"/>
      <c r="J1063" s="108"/>
    </row>
    <row r="1064" spans="1:10" x14ac:dyDescent="0.2">
      <c r="A1064" s="108"/>
      <c r="B1064" s="108"/>
      <c r="C1064" s="108"/>
      <c r="D1064" s="108"/>
      <c r="E1064" s="109"/>
      <c r="F1064" s="46"/>
      <c r="G1064" s="108"/>
      <c r="H1064" s="100"/>
      <c r="I1064" s="257"/>
      <c r="J1064" s="108"/>
    </row>
    <row r="1065" spans="1:10" x14ac:dyDescent="0.2">
      <c r="A1065" s="108"/>
      <c r="B1065" s="108"/>
      <c r="C1065" s="108"/>
      <c r="D1065" s="108"/>
      <c r="E1065" s="109"/>
      <c r="F1065" s="46"/>
      <c r="G1065" s="108"/>
      <c r="H1065" s="100"/>
      <c r="I1065" s="257"/>
      <c r="J1065" s="108"/>
    </row>
    <row r="1066" spans="1:10" x14ac:dyDescent="0.2">
      <c r="A1066" s="108"/>
      <c r="B1066" s="108"/>
      <c r="C1066" s="108"/>
      <c r="D1066" s="108"/>
      <c r="E1066" s="109"/>
      <c r="F1066" s="46"/>
      <c r="G1066" s="108"/>
      <c r="H1066" s="100"/>
      <c r="I1066" s="257"/>
      <c r="J1066" s="108"/>
    </row>
    <row r="1067" spans="1:10" x14ac:dyDescent="0.2">
      <c r="A1067" s="108"/>
      <c r="B1067" s="108"/>
      <c r="C1067" s="108"/>
      <c r="D1067" s="108"/>
      <c r="E1067" s="109"/>
      <c r="F1067" s="46"/>
      <c r="G1067" s="108"/>
      <c r="H1067" s="100"/>
      <c r="I1067" s="257"/>
      <c r="J1067" s="108"/>
    </row>
    <row r="1068" spans="1:10" x14ac:dyDescent="0.2">
      <c r="A1068" s="108"/>
      <c r="B1068" s="108"/>
      <c r="C1068" s="108"/>
      <c r="D1068" s="108"/>
      <c r="E1068" s="109"/>
      <c r="F1068" s="46"/>
      <c r="G1068" s="108"/>
      <c r="H1068" s="100"/>
      <c r="I1068" s="257"/>
      <c r="J1068" s="108"/>
    </row>
    <row r="1069" spans="1:10" x14ac:dyDescent="0.2">
      <c r="A1069" s="108"/>
      <c r="B1069" s="108"/>
      <c r="C1069" s="108"/>
      <c r="D1069" s="108"/>
      <c r="E1069" s="109"/>
      <c r="F1069" s="46"/>
      <c r="G1069" s="108"/>
      <c r="H1069" s="100"/>
      <c r="I1069" s="257"/>
      <c r="J1069" s="108"/>
    </row>
    <row r="1070" spans="1:10" x14ac:dyDescent="0.2">
      <c r="A1070" s="108"/>
      <c r="B1070" s="108"/>
      <c r="C1070" s="108"/>
      <c r="D1070" s="108"/>
      <c r="E1070" s="109"/>
      <c r="F1070" s="46"/>
      <c r="G1070" s="108"/>
      <c r="H1070" s="100"/>
      <c r="I1070" s="257"/>
      <c r="J1070" s="108"/>
    </row>
    <row r="1071" spans="1:10" x14ac:dyDescent="0.2">
      <c r="A1071" s="108"/>
      <c r="B1071" s="108"/>
      <c r="C1071" s="108"/>
      <c r="D1071" s="108"/>
      <c r="E1071" s="109"/>
      <c r="F1071" s="46"/>
      <c r="G1071" s="108"/>
      <c r="H1071" s="100"/>
      <c r="I1071" s="257"/>
      <c r="J1071" s="108"/>
    </row>
    <row r="1072" spans="1:10" x14ac:dyDescent="0.2">
      <c r="A1072" s="108"/>
      <c r="B1072" s="108"/>
      <c r="C1072" s="108"/>
      <c r="D1072" s="108"/>
      <c r="E1072" s="109"/>
      <c r="F1072" s="46"/>
      <c r="G1072" s="108"/>
      <c r="H1072" s="100"/>
      <c r="I1072" s="257"/>
      <c r="J1072" s="108"/>
    </row>
    <row r="1073" spans="1:10" x14ac:dyDescent="0.2">
      <c r="A1073" s="108"/>
      <c r="B1073" s="108"/>
      <c r="C1073" s="108"/>
      <c r="D1073" s="108"/>
      <c r="E1073" s="109"/>
      <c r="F1073" s="46"/>
      <c r="G1073" s="108"/>
      <c r="H1073" s="100"/>
      <c r="I1073" s="257"/>
      <c r="J1073" s="108"/>
    </row>
    <row r="1074" spans="1:10" x14ac:dyDescent="0.2">
      <c r="A1074" s="108"/>
      <c r="B1074" s="108"/>
      <c r="C1074" s="108"/>
      <c r="D1074" s="108"/>
      <c r="E1074" s="109"/>
      <c r="F1074" s="46"/>
      <c r="G1074" s="108"/>
      <c r="H1074" s="100"/>
      <c r="I1074" s="257"/>
      <c r="J1074" s="108"/>
    </row>
    <row r="1075" spans="1:10" x14ac:dyDescent="0.2">
      <c r="A1075" s="108"/>
      <c r="B1075" s="108"/>
      <c r="C1075" s="108"/>
      <c r="D1075" s="108"/>
      <c r="E1075" s="109"/>
      <c r="F1075" s="46"/>
      <c r="G1075" s="108"/>
      <c r="H1075" s="100"/>
      <c r="I1075" s="257"/>
      <c r="J1075" s="108"/>
    </row>
    <row r="1076" spans="1:10" x14ac:dyDescent="0.2">
      <c r="A1076" s="108"/>
      <c r="B1076" s="108"/>
      <c r="C1076" s="108"/>
      <c r="D1076" s="108"/>
      <c r="E1076" s="109"/>
      <c r="F1076" s="46"/>
      <c r="G1076" s="108"/>
      <c r="H1076" s="100"/>
      <c r="I1076" s="257"/>
      <c r="J1076" s="108"/>
    </row>
    <row r="1077" spans="1:10" x14ac:dyDescent="0.2">
      <c r="A1077" s="108"/>
      <c r="B1077" s="108"/>
      <c r="C1077" s="108"/>
      <c r="D1077" s="108"/>
      <c r="E1077" s="109"/>
      <c r="F1077" s="46"/>
      <c r="G1077" s="108"/>
      <c r="H1077" s="100"/>
      <c r="I1077" s="257"/>
      <c r="J1077" s="108"/>
    </row>
    <row r="1078" spans="1:10" x14ac:dyDescent="0.2">
      <c r="A1078" s="108"/>
      <c r="B1078" s="108"/>
      <c r="C1078" s="108"/>
      <c r="D1078" s="108"/>
      <c r="E1078" s="109"/>
      <c r="F1078" s="46"/>
      <c r="G1078" s="108"/>
      <c r="H1078" s="100"/>
      <c r="I1078" s="257"/>
      <c r="J1078" s="108"/>
    </row>
    <row r="1079" spans="1:10" x14ac:dyDescent="0.2">
      <c r="A1079" s="108"/>
      <c r="B1079" s="108"/>
      <c r="C1079" s="108"/>
      <c r="D1079" s="108"/>
      <c r="E1079" s="109"/>
      <c r="F1079" s="46"/>
      <c r="G1079" s="108"/>
      <c r="H1079" s="100"/>
      <c r="I1079" s="257"/>
      <c r="J1079" s="108"/>
    </row>
    <row r="1080" spans="1:10" x14ac:dyDescent="0.2">
      <c r="A1080" s="108"/>
      <c r="B1080" s="108"/>
      <c r="C1080" s="108"/>
      <c r="D1080" s="108"/>
      <c r="E1080" s="109"/>
      <c r="F1080" s="46"/>
      <c r="G1080" s="108"/>
      <c r="H1080" s="100"/>
      <c r="I1080" s="257"/>
      <c r="J1080" s="108"/>
    </row>
    <row r="1081" spans="1:10" x14ac:dyDescent="0.2">
      <c r="A1081" s="108"/>
      <c r="B1081" s="108"/>
      <c r="C1081" s="108"/>
      <c r="D1081" s="108"/>
      <c r="E1081" s="109"/>
      <c r="F1081" s="46"/>
      <c r="G1081" s="108"/>
      <c r="H1081" s="100"/>
      <c r="I1081" s="257"/>
      <c r="J1081" s="108"/>
    </row>
    <row r="1082" spans="1:10" x14ac:dyDescent="0.2">
      <c r="A1082" s="108"/>
      <c r="B1082" s="108"/>
      <c r="C1082" s="108"/>
      <c r="D1082" s="108"/>
      <c r="E1082" s="109"/>
      <c r="F1082" s="46"/>
      <c r="G1082" s="108"/>
      <c r="H1082" s="100"/>
      <c r="I1082" s="257"/>
      <c r="J1082" s="108"/>
    </row>
    <row r="1083" spans="1:10" x14ac:dyDescent="0.2">
      <c r="A1083" s="108"/>
      <c r="B1083" s="108"/>
      <c r="C1083" s="108"/>
      <c r="D1083" s="108"/>
      <c r="E1083" s="109"/>
      <c r="F1083" s="46"/>
      <c r="G1083" s="108"/>
      <c r="H1083" s="100"/>
      <c r="I1083" s="257"/>
      <c r="J1083" s="108"/>
    </row>
    <row r="1084" spans="1:10" x14ac:dyDescent="0.2">
      <c r="A1084" s="108"/>
      <c r="B1084" s="108"/>
      <c r="C1084" s="108"/>
      <c r="D1084" s="108"/>
      <c r="E1084" s="109"/>
      <c r="F1084" s="46"/>
      <c r="G1084" s="108"/>
      <c r="H1084" s="100"/>
      <c r="I1084" s="257"/>
      <c r="J1084" s="108"/>
    </row>
    <row r="1085" spans="1:10" x14ac:dyDescent="0.2">
      <c r="A1085" s="108"/>
      <c r="B1085" s="108"/>
      <c r="C1085" s="108"/>
      <c r="D1085" s="108"/>
      <c r="E1085" s="109"/>
      <c r="F1085" s="46"/>
      <c r="G1085" s="108"/>
      <c r="H1085" s="100"/>
      <c r="I1085" s="257"/>
      <c r="J1085" s="108"/>
    </row>
    <row r="1086" spans="1:10" x14ac:dyDescent="0.2">
      <c r="A1086" s="108"/>
      <c r="B1086" s="108"/>
      <c r="C1086" s="108"/>
      <c r="D1086" s="108"/>
      <c r="E1086" s="109"/>
      <c r="F1086" s="46"/>
      <c r="G1086" s="108"/>
      <c r="H1086" s="100"/>
      <c r="I1086" s="257"/>
      <c r="J1086" s="108"/>
    </row>
    <row r="1087" spans="1:10" x14ac:dyDescent="0.2">
      <c r="A1087" s="108"/>
      <c r="B1087" s="108"/>
      <c r="C1087" s="108"/>
      <c r="D1087" s="108"/>
      <c r="E1087" s="109"/>
      <c r="F1087" s="46"/>
      <c r="G1087" s="108"/>
      <c r="H1087" s="100"/>
      <c r="I1087" s="257"/>
      <c r="J1087" s="108"/>
    </row>
    <row r="1088" spans="1:10" x14ac:dyDescent="0.2">
      <c r="A1088" s="108"/>
      <c r="B1088" s="108"/>
      <c r="C1088" s="108"/>
      <c r="D1088" s="108"/>
      <c r="E1088" s="109"/>
      <c r="F1088" s="46"/>
      <c r="G1088" s="108"/>
      <c r="H1088" s="100"/>
      <c r="I1088" s="257"/>
      <c r="J1088" s="108"/>
    </row>
    <row r="1089" spans="1:10" x14ac:dyDescent="0.2">
      <c r="A1089" s="108"/>
      <c r="B1089" s="108"/>
      <c r="C1089" s="108"/>
      <c r="D1089" s="108"/>
      <c r="E1089" s="109"/>
      <c r="F1089" s="46"/>
      <c r="G1089" s="108"/>
      <c r="H1089" s="100"/>
      <c r="I1089" s="257"/>
      <c r="J1089" s="108"/>
    </row>
    <row r="1090" spans="1:10" x14ac:dyDescent="0.2">
      <c r="A1090" s="108"/>
      <c r="B1090" s="108"/>
      <c r="C1090" s="108"/>
      <c r="D1090" s="108"/>
      <c r="E1090" s="109"/>
      <c r="F1090" s="46"/>
      <c r="G1090" s="108"/>
      <c r="H1090" s="100"/>
      <c r="I1090" s="257"/>
      <c r="J1090" s="108"/>
    </row>
    <row r="1091" spans="1:10" x14ac:dyDescent="0.2">
      <c r="A1091" s="108"/>
      <c r="B1091" s="108"/>
      <c r="C1091" s="108"/>
      <c r="D1091" s="108"/>
      <c r="E1091" s="109"/>
      <c r="F1091" s="46"/>
      <c r="G1091" s="108"/>
      <c r="H1091" s="100"/>
      <c r="I1091" s="257"/>
      <c r="J1091" s="108"/>
    </row>
    <row r="1092" spans="1:10" x14ac:dyDescent="0.2">
      <c r="A1092" s="108"/>
      <c r="B1092" s="108"/>
      <c r="C1092" s="108"/>
      <c r="D1092" s="108"/>
      <c r="E1092" s="109"/>
      <c r="F1092" s="46"/>
      <c r="G1092" s="108"/>
      <c r="H1092" s="100"/>
      <c r="I1092" s="257"/>
      <c r="J1092" s="108"/>
    </row>
    <row r="1093" spans="1:10" x14ac:dyDescent="0.2">
      <c r="A1093" s="108"/>
      <c r="B1093" s="108"/>
      <c r="C1093" s="108"/>
      <c r="D1093" s="108"/>
      <c r="E1093" s="109"/>
      <c r="F1093" s="46"/>
      <c r="G1093" s="108"/>
      <c r="H1093" s="100"/>
      <c r="I1093" s="257"/>
      <c r="J1093" s="108"/>
    </row>
    <row r="1094" spans="1:10" x14ac:dyDescent="0.2">
      <c r="A1094" s="108"/>
      <c r="B1094" s="108"/>
      <c r="C1094" s="108"/>
      <c r="D1094" s="108"/>
      <c r="E1094" s="109"/>
      <c r="F1094" s="46"/>
      <c r="G1094" s="108"/>
      <c r="H1094" s="100"/>
      <c r="I1094" s="257"/>
      <c r="J1094" s="108"/>
    </row>
    <row r="1095" spans="1:10" x14ac:dyDescent="0.2">
      <c r="A1095" s="108"/>
      <c r="B1095" s="108"/>
      <c r="C1095" s="108"/>
      <c r="D1095" s="108"/>
      <c r="E1095" s="109"/>
      <c r="F1095" s="46"/>
      <c r="G1095" s="108"/>
      <c r="H1095" s="100"/>
      <c r="I1095" s="257"/>
      <c r="J1095" s="108"/>
    </row>
    <row r="1096" spans="1:10" x14ac:dyDescent="0.2">
      <c r="A1096" s="108"/>
      <c r="B1096" s="108"/>
      <c r="C1096" s="108"/>
      <c r="D1096" s="108"/>
      <c r="E1096" s="109"/>
      <c r="F1096" s="46"/>
      <c r="G1096" s="108"/>
      <c r="H1096" s="100"/>
      <c r="I1096" s="257"/>
      <c r="J1096" s="108"/>
    </row>
    <row r="1097" spans="1:10" x14ac:dyDescent="0.2">
      <c r="A1097" s="108"/>
      <c r="B1097" s="108"/>
      <c r="C1097" s="108"/>
      <c r="D1097" s="108"/>
      <c r="E1097" s="109"/>
      <c r="F1097" s="46"/>
      <c r="G1097" s="108"/>
      <c r="H1097" s="100"/>
      <c r="I1097" s="257"/>
      <c r="J1097" s="108"/>
    </row>
    <row r="1098" spans="1:10" x14ac:dyDescent="0.2">
      <c r="A1098" s="108"/>
      <c r="B1098" s="108"/>
      <c r="C1098" s="108"/>
      <c r="D1098" s="108"/>
      <c r="E1098" s="109"/>
      <c r="F1098" s="46"/>
      <c r="G1098" s="108"/>
      <c r="H1098" s="100"/>
      <c r="I1098" s="257"/>
      <c r="J1098" s="108"/>
    </row>
    <row r="1099" spans="1:10" x14ac:dyDescent="0.2">
      <c r="A1099" s="108"/>
      <c r="B1099" s="108"/>
      <c r="C1099" s="108"/>
      <c r="D1099" s="108"/>
      <c r="E1099" s="109"/>
      <c r="F1099" s="46"/>
      <c r="G1099" s="108"/>
      <c r="H1099" s="100"/>
      <c r="I1099" s="257"/>
      <c r="J1099" s="108"/>
    </row>
    <row r="1100" spans="1:10" x14ac:dyDescent="0.2">
      <c r="A1100" s="108"/>
      <c r="B1100" s="108"/>
      <c r="C1100" s="108"/>
      <c r="D1100" s="108"/>
      <c r="E1100" s="109"/>
      <c r="F1100" s="46"/>
      <c r="G1100" s="108"/>
      <c r="H1100" s="100"/>
      <c r="I1100" s="257"/>
      <c r="J1100" s="108"/>
    </row>
    <row r="1101" spans="1:10" x14ac:dyDescent="0.2">
      <c r="A1101" s="108"/>
      <c r="B1101" s="108"/>
      <c r="C1101" s="108"/>
      <c r="D1101" s="108"/>
      <c r="E1101" s="109"/>
      <c r="F1101" s="46"/>
      <c r="G1101" s="108"/>
      <c r="H1101" s="100"/>
      <c r="I1101" s="257"/>
      <c r="J1101" s="108"/>
    </row>
    <row r="1102" spans="1:10" x14ac:dyDescent="0.2">
      <c r="A1102" s="108"/>
      <c r="B1102" s="108"/>
      <c r="C1102" s="108"/>
      <c r="D1102" s="108"/>
      <c r="E1102" s="109"/>
      <c r="F1102" s="46"/>
      <c r="G1102" s="108"/>
      <c r="H1102" s="100"/>
      <c r="I1102" s="257"/>
      <c r="J1102" s="108"/>
    </row>
    <row r="1103" spans="1:10" x14ac:dyDescent="0.2">
      <c r="A1103" s="108"/>
      <c r="B1103" s="108"/>
      <c r="C1103" s="108"/>
      <c r="D1103" s="108"/>
      <c r="E1103" s="109"/>
      <c r="F1103" s="46"/>
      <c r="G1103" s="108"/>
      <c r="H1103" s="100"/>
      <c r="I1103" s="257"/>
      <c r="J1103" s="108"/>
    </row>
    <row r="1104" spans="1:10" x14ac:dyDescent="0.2">
      <c r="A1104" s="108"/>
      <c r="B1104" s="108"/>
      <c r="C1104" s="108"/>
      <c r="D1104" s="108"/>
      <c r="E1104" s="109"/>
      <c r="F1104" s="46"/>
      <c r="G1104" s="108"/>
      <c r="H1104" s="100"/>
      <c r="I1104" s="257"/>
      <c r="J1104" s="108"/>
    </row>
    <row r="1105" spans="1:10" x14ac:dyDescent="0.2">
      <c r="A1105" s="108"/>
      <c r="B1105" s="108"/>
      <c r="C1105" s="108"/>
      <c r="D1105" s="108"/>
      <c r="E1105" s="109"/>
      <c r="F1105" s="46"/>
      <c r="G1105" s="108"/>
      <c r="H1105" s="100"/>
      <c r="I1105" s="257"/>
      <c r="J1105" s="108"/>
    </row>
    <row r="1106" spans="1:10" x14ac:dyDescent="0.2">
      <c r="A1106" s="108"/>
      <c r="B1106" s="108"/>
      <c r="C1106" s="108"/>
      <c r="D1106" s="108"/>
      <c r="E1106" s="109"/>
      <c r="F1106" s="46"/>
      <c r="G1106" s="108"/>
      <c r="H1106" s="100"/>
      <c r="I1106" s="257"/>
      <c r="J1106" s="108"/>
    </row>
    <row r="1107" spans="1:10" x14ac:dyDescent="0.2">
      <c r="A1107" s="108"/>
      <c r="B1107" s="108"/>
      <c r="C1107" s="108"/>
      <c r="D1107" s="108"/>
      <c r="E1107" s="109"/>
      <c r="F1107" s="46"/>
      <c r="G1107" s="108"/>
      <c r="H1107" s="100"/>
      <c r="I1107" s="257"/>
      <c r="J1107" s="108"/>
    </row>
    <row r="1108" spans="1:10" x14ac:dyDescent="0.2">
      <c r="A1108" s="108"/>
      <c r="B1108" s="108"/>
      <c r="C1108" s="108"/>
      <c r="D1108" s="108"/>
      <c r="E1108" s="109"/>
      <c r="F1108" s="46"/>
      <c r="G1108" s="108"/>
      <c r="H1108" s="100"/>
      <c r="I1108" s="257"/>
      <c r="J1108" s="108"/>
    </row>
    <row r="1109" spans="1:10" x14ac:dyDescent="0.2">
      <c r="A1109" s="108"/>
      <c r="B1109" s="108"/>
      <c r="C1109" s="108"/>
      <c r="D1109" s="108"/>
      <c r="E1109" s="109"/>
      <c r="F1109" s="46"/>
      <c r="G1109" s="108"/>
      <c r="H1109" s="100"/>
      <c r="I1109" s="257"/>
      <c r="J1109" s="108"/>
    </row>
    <row r="1110" spans="1:10" x14ac:dyDescent="0.2">
      <c r="A1110" s="108"/>
      <c r="B1110" s="108"/>
      <c r="C1110" s="108"/>
      <c r="D1110" s="108"/>
      <c r="E1110" s="109"/>
      <c r="F1110" s="46"/>
      <c r="G1110" s="108"/>
      <c r="H1110" s="100"/>
      <c r="I1110" s="257"/>
      <c r="J1110" s="108"/>
    </row>
    <row r="1111" spans="1:10" x14ac:dyDescent="0.2">
      <c r="A1111" s="108"/>
      <c r="B1111" s="108"/>
      <c r="C1111" s="108"/>
      <c r="D1111" s="108"/>
      <c r="E1111" s="109"/>
      <c r="F1111" s="46"/>
      <c r="G1111" s="108"/>
      <c r="H1111" s="100"/>
      <c r="I1111" s="257"/>
      <c r="J1111" s="108"/>
    </row>
    <row r="1112" spans="1:10" x14ac:dyDescent="0.2">
      <c r="A1112" s="108"/>
      <c r="B1112" s="108"/>
      <c r="C1112" s="108"/>
      <c r="D1112" s="108"/>
      <c r="E1112" s="109"/>
      <c r="F1112" s="46"/>
      <c r="G1112" s="108"/>
      <c r="H1112" s="100"/>
      <c r="I1112" s="257"/>
      <c r="J1112" s="108"/>
    </row>
    <row r="1113" spans="1:10" x14ac:dyDescent="0.2">
      <c r="A1113" s="108"/>
      <c r="B1113" s="108"/>
      <c r="C1113" s="108"/>
      <c r="D1113" s="108"/>
      <c r="E1113" s="109"/>
      <c r="F1113" s="46"/>
      <c r="G1113" s="108"/>
      <c r="H1113" s="100"/>
      <c r="I1113" s="257"/>
      <c r="J1113" s="108"/>
    </row>
    <row r="1114" spans="1:10" x14ac:dyDescent="0.2">
      <c r="A1114" s="108"/>
      <c r="B1114" s="108"/>
      <c r="C1114" s="108"/>
      <c r="D1114" s="108"/>
      <c r="E1114" s="109"/>
      <c r="F1114" s="46"/>
      <c r="G1114" s="108"/>
      <c r="H1114" s="100"/>
      <c r="I1114" s="257"/>
      <c r="J1114" s="108"/>
    </row>
    <row r="1115" spans="1:10" x14ac:dyDescent="0.2">
      <c r="A1115" s="108"/>
      <c r="B1115" s="108"/>
      <c r="C1115" s="108"/>
      <c r="D1115" s="108"/>
      <c r="E1115" s="109"/>
      <c r="F1115" s="46"/>
      <c r="G1115" s="108"/>
      <c r="H1115" s="100"/>
      <c r="I1115" s="257"/>
      <c r="J1115" s="108"/>
    </row>
    <row r="1116" spans="1:10" x14ac:dyDescent="0.2">
      <c r="A1116" s="108"/>
      <c r="B1116" s="108"/>
      <c r="C1116" s="108"/>
      <c r="D1116" s="108"/>
      <c r="E1116" s="109"/>
      <c r="F1116" s="46"/>
      <c r="G1116" s="108"/>
      <c r="H1116" s="100"/>
      <c r="I1116" s="257"/>
      <c r="J1116" s="108"/>
    </row>
    <row r="1117" spans="1:10" x14ac:dyDescent="0.2">
      <c r="A1117" s="108"/>
      <c r="B1117" s="108"/>
      <c r="C1117" s="108"/>
      <c r="D1117" s="108"/>
      <c r="E1117" s="109"/>
      <c r="F1117" s="46"/>
      <c r="G1117" s="108"/>
      <c r="H1117" s="100"/>
      <c r="I1117" s="257"/>
      <c r="J1117" s="108"/>
    </row>
    <row r="1118" spans="1:10" x14ac:dyDescent="0.2">
      <c r="A1118" s="108"/>
      <c r="B1118" s="108"/>
      <c r="C1118" s="108"/>
      <c r="D1118" s="108"/>
      <c r="E1118" s="109"/>
      <c r="F1118" s="46"/>
      <c r="G1118" s="108"/>
      <c r="H1118" s="100"/>
      <c r="I1118" s="257"/>
      <c r="J1118" s="108"/>
    </row>
    <row r="1119" spans="1:10" x14ac:dyDescent="0.2">
      <c r="A1119" s="108"/>
      <c r="B1119" s="108"/>
      <c r="C1119" s="108"/>
      <c r="D1119" s="108"/>
      <c r="E1119" s="109"/>
      <c r="F1119" s="46"/>
      <c r="G1119" s="108"/>
      <c r="H1119" s="100"/>
      <c r="I1119" s="257"/>
      <c r="J1119" s="108"/>
    </row>
    <row r="1120" spans="1:10" x14ac:dyDescent="0.2">
      <c r="A1120" s="108"/>
      <c r="B1120" s="108"/>
      <c r="C1120" s="108"/>
      <c r="D1120" s="108"/>
      <c r="E1120" s="109"/>
      <c r="F1120" s="46"/>
      <c r="G1120" s="108"/>
      <c r="H1120" s="100"/>
      <c r="I1120" s="257"/>
      <c r="J1120" s="108"/>
    </row>
    <row r="1121" spans="1:10" x14ac:dyDescent="0.2">
      <c r="A1121" s="108"/>
      <c r="B1121" s="108"/>
      <c r="C1121" s="108"/>
      <c r="D1121" s="108"/>
      <c r="E1121" s="109"/>
      <c r="F1121" s="46"/>
      <c r="G1121" s="108"/>
      <c r="H1121" s="100"/>
      <c r="I1121" s="257"/>
      <c r="J1121" s="108"/>
    </row>
    <row r="1122" spans="1:10" x14ac:dyDescent="0.2">
      <c r="A1122" s="108"/>
      <c r="B1122" s="108"/>
      <c r="C1122" s="108"/>
      <c r="D1122" s="108"/>
      <c r="E1122" s="109"/>
      <c r="F1122" s="46"/>
      <c r="G1122" s="108"/>
      <c r="H1122" s="100"/>
      <c r="I1122" s="257"/>
      <c r="J1122" s="108"/>
    </row>
    <row r="1123" spans="1:10" x14ac:dyDescent="0.2">
      <c r="A1123" s="108"/>
      <c r="B1123" s="108"/>
      <c r="C1123" s="108"/>
      <c r="D1123" s="108"/>
      <c r="E1123" s="109"/>
      <c r="F1123" s="46"/>
      <c r="G1123" s="108"/>
      <c r="H1123" s="100"/>
      <c r="I1123" s="257"/>
      <c r="J1123" s="108"/>
    </row>
    <row r="1124" spans="1:10" x14ac:dyDescent="0.2">
      <c r="A1124" s="108"/>
      <c r="B1124" s="108"/>
      <c r="C1124" s="108"/>
      <c r="D1124" s="108"/>
      <c r="E1124" s="109"/>
      <c r="F1124" s="46"/>
      <c r="G1124" s="108"/>
      <c r="H1124" s="100"/>
      <c r="I1124" s="257"/>
      <c r="J1124" s="108"/>
    </row>
    <row r="1125" spans="1:10" x14ac:dyDescent="0.2">
      <c r="A1125" s="108"/>
      <c r="B1125" s="108"/>
      <c r="C1125" s="108"/>
      <c r="D1125" s="108"/>
      <c r="E1125" s="109"/>
      <c r="F1125" s="46"/>
      <c r="G1125" s="108"/>
      <c r="H1125" s="100"/>
      <c r="I1125" s="257"/>
      <c r="J1125" s="108"/>
    </row>
    <row r="1126" spans="1:10" x14ac:dyDescent="0.2">
      <c r="A1126" s="108"/>
      <c r="B1126" s="108"/>
      <c r="C1126" s="108"/>
      <c r="D1126" s="108"/>
      <c r="E1126" s="109"/>
      <c r="F1126" s="46"/>
      <c r="G1126" s="108"/>
      <c r="H1126" s="100"/>
      <c r="I1126" s="257"/>
      <c r="J1126" s="108"/>
    </row>
    <row r="1127" spans="1:10" x14ac:dyDescent="0.2">
      <c r="A1127" s="108"/>
      <c r="B1127" s="108"/>
      <c r="C1127" s="108"/>
      <c r="D1127" s="108"/>
      <c r="E1127" s="109"/>
      <c r="F1127" s="46"/>
      <c r="G1127" s="108"/>
      <c r="H1127" s="100"/>
      <c r="I1127" s="257"/>
      <c r="J1127" s="108"/>
    </row>
    <row r="1128" spans="1:10" x14ac:dyDescent="0.2">
      <c r="A1128" s="108"/>
      <c r="B1128" s="108"/>
      <c r="C1128" s="108"/>
      <c r="D1128" s="108"/>
      <c r="E1128" s="109"/>
      <c r="F1128" s="46"/>
      <c r="G1128" s="108"/>
      <c r="H1128" s="100"/>
      <c r="I1128" s="257"/>
      <c r="J1128" s="108"/>
    </row>
    <row r="1129" spans="1:10" x14ac:dyDescent="0.2">
      <c r="A1129" s="108"/>
      <c r="B1129" s="108"/>
      <c r="C1129" s="108"/>
      <c r="D1129" s="108"/>
      <c r="E1129" s="109"/>
      <c r="F1129" s="46"/>
      <c r="G1129" s="108"/>
      <c r="H1129" s="100"/>
      <c r="I1129" s="257"/>
      <c r="J1129" s="108"/>
    </row>
    <row r="1130" spans="1:10" x14ac:dyDescent="0.2">
      <c r="A1130" s="108"/>
      <c r="B1130" s="108"/>
      <c r="C1130" s="108"/>
      <c r="D1130" s="108"/>
      <c r="E1130" s="109"/>
      <c r="F1130" s="46"/>
      <c r="G1130" s="108"/>
      <c r="H1130" s="100"/>
      <c r="I1130" s="257"/>
      <c r="J1130" s="108"/>
    </row>
    <row r="1131" spans="1:10" x14ac:dyDescent="0.2">
      <c r="A1131" s="108"/>
      <c r="B1131" s="108"/>
      <c r="C1131" s="108"/>
      <c r="D1131" s="108"/>
      <c r="E1131" s="109"/>
      <c r="F1131" s="46"/>
      <c r="G1131" s="108"/>
      <c r="H1131" s="100"/>
      <c r="I1131" s="257"/>
      <c r="J1131" s="108"/>
    </row>
    <row r="1132" spans="1:10" x14ac:dyDescent="0.2">
      <c r="A1132" s="108"/>
      <c r="B1132" s="108"/>
      <c r="C1132" s="108"/>
      <c r="D1132" s="108"/>
      <c r="E1132" s="109"/>
      <c r="F1132" s="46"/>
      <c r="G1132" s="108"/>
      <c r="H1132" s="100"/>
      <c r="I1132" s="257"/>
      <c r="J1132" s="108"/>
    </row>
    <row r="1133" spans="1:10" x14ac:dyDescent="0.2">
      <c r="A1133" s="108"/>
      <c r="B1133" s="108"/>
      <c r="C1133" s="108"/>
      <c r="D1133" s="108"/>
      <c r="E1133" s="109"/>
      <c r="F1133" s="46"/>
      <c r="G1133" s="108"/>
      <c r="H1133" s="100"/>
      <c r="I1133" s="257"/>
      <c r="J1133" s="108"/>
    </row>
    <row r="1134" spans="1:10" x14ac:dyDescent="0.2">
      <c r="A1134" s="108"/>
      <c r="B1134" s="108"/>
      <c r="C1134" s="108"/>
      <c r="D1134" s="108"/>
      <c r="E1134" s="109"/>
      <c r="F1134" s="46"/>
      <c r="G1134" s="108"/>
      <c r="H1134" s="100"/>
      <c r="I1134" s="257"/>
      <c r="J1134" s="108"/>
    </row>
    <row r="1135" spans="1:10" x14ac:dyDescent="0.2">
      <c r="A1135" s="108"/>
      <c r="B1135" s="108"/>
      <c r="C1135" s="108"/>
      <c r="D1135" s="108"/>
      <c r="E1135" s="109"/>
      <c r="F1135" s="46"/>
      <c r="G1135" s="108"/>
      <c r="H1135" s="100"/>
      <c r="I1135" s="257"/>
      <c r="J1135" s="108"/>
    </row>
    <row r="1136" spans="1:10" x14ac:dyDescent="0.2">
      <c r="A1136" s="108"/>
      <c r="B1136" s="108"/>
      <c r="C1136" s="108"/>
      <c r="D1136" s="108"/>
      <c r="E1136" s="109"/>
      <c r="F1136" s="46"/>
      <c r="G1136" s="108"/>
      <c r="H1136" s="100"/>
      <c r="I1136" s="257"/>
      <c r="J1136" s="108"/>
    </row>
    <row r="1137" spans="1:10" x14ac:dyDescent="0.2">
      <c r="A1137" s="108"/>
      <c r="B1137" s="108"/>
      <c r="C1137" s="108"/>
      <c r="D1137" s="108"/>
      <c r="E1137" s="109"/>
      <c r="F1137" s="46"/>
      <c r="G1137" s="108"/>
      <c r="H1137" s="100"/>
      <c r="I1137" s="257"/>
      <c r="J1137" s="108"/>
    </row>
    <row r="1138" spans="1:10" x14ac:dyDescent="0.2">
      <c r="A1138" s="108"/>
      <c r="B1138" s="108"/>
      <c r="C1138" s="108"/>
      <c r="D1138" s="108"/>
      <c r="E1138" s="109"/>
      <c r="F1138" s="46"/>
      <c r="G1138" s="108"/>
      <c r="H1138" s="100"/>
      <c r="I1138" s="257"/>
      <c r="J1138" s="108"/>
    </row>
    <row r="1139" spans="1:10" x14ac:dyDescent="0.2">
      <c r="A1139" s="108"/>
      <c r="B1139" s="108"/>
      <c r="C1139" s="108"/>
      <c r="D1139" s="108"/>
      <c r="E1139" s="109"/>
      <c r="F1139" s="46"/>
      <c r="G1139" s="108"/>
      <c r="H1139" s="100"/>
      <c r="I1139" s="257"/>
      <c r="J1139" s="108"/>
    </row>
    <row r="1140" spans="1:10" x14ac:dyDescent="0.2">
      <c r="A1140" s="108"/>
      <c r="B1140" s="108"/>
      <c r="C1140" s="108"/>
      <c r="D1140" s="108"/>
      <c r="E1140" s="109"/>
      <c r="F1140" s="46"/>
      <c r="G1140" s="108"/>
      <c r="H1140" s="100"/>
      <c r="I1140" s="257"/>
      <c r="J1140" s="108"/>
    </row>
    <row r="1141" spans="1:10" x14ac:dyDescent="0.2">
      <c r="A1141" s="108"/>
      <c r="B1141" s="108"/>
      <c r="C1141" s="108"/>
      <c r="D1141" s="108"/>
      <c r="E1141" s="109"/>
      <c r="F1141" s="46"/>
      <c r="G1141" s="108"/>
      <c r="H1141" s="100"/>
      <c r="I1141" s="257"/>
      <c r="J1141" s="108"/>
    </row>
    <row r="1142" spans="1:10" x14ac:dyDescent="0.2">
      <c r="A1142" s="108"/>
      <c r="B1142" s="108"/>
      <c r="C1142" s="108"/>
      <c r="D1142" s="108"/>
      <c r="E1142" s="109"/>
      <c r="F1142" s="46"/>
      <c r="G1142" s="108"/>
      <c r="H1142" s="100"/>
      <c r="I1142" s="257"/>
      <c r="J1142" s="108"/>
    </row>
    <row r="1143" spans="1:10" x14ac:dyDescent="0.2">
      <c r="A1143" s="108"/>
      <c r="B1143" s="108"/>
      <c r="C1143" s="108"/>
      <c r="D1143" s="108"/>
      <c r="E1143" s="109"/>
      <c r="F1143" s="46"/>
      <c r="G1143" s="108"/>
      <c r="H1143" s="100"/>
      <c r="I1143" s="257"/>
      <c r="J1143" s="108"/>
    </row>
    <row r="1144" spans="1:10" x14ac:dyDescent="0.2">
      <c r="A1144" s="108"/>
      <c r="B1144" s="108"/>
      <c r="C1144" s="108"/>
      <c r="D1144" s="108"/>
      <c r="E1144" s="109"/>
      <c r="F1144" s="46"/>
      <c r="G1144" s="108"/>
      <c r="H1144" s="100"/>
      <c r="I1144" s="257"/>
      <c r="J1144" s="108"/>
    </row>
    <row r="1145" spans="1:10" x14ac:dyDescent="0.2">
      <c r="A1145" s="108"/>
      <c r="B1145" s="108"/>
      <c r="C1145" s="108"/>
      <c r="D1145" s="108"/>
      <c r="E1145" s="109"/>
      <c r="F1145" s="46"/>
      <c r="G1145" s="108"/>
      <c r="H1145" s="100"/>
      <c r="I1145" s="257"/>
      <c r="J1145" s="108"/>
    </row>
    <row r="1146" spans="1:10" x14ac:dyDescent="0.2">
      <c r="A1146" s="108"/>
      <c r="B1146" s="108"/>
      <c r="C1146" s="108"/>
      <c r="D1146" s="108"/>
      <c r="E1146" s="109"/>
      <c r="F1146" s="46"/>
      <c r="G1146" s="108"/>
      <c r="H1146" s="100"/>
      <c r="I1146" s="257"/>
      <c r="J1146" s="108"/>
    </row>
    <row r="1147" spans="1:10" x14ac:dyDescent="0.2">
      <c r="A1147" s="108"/>
      <c r="B1147" s="108"/>
      <c r="C1147" s="108"/>
      <c r="D1147" s="108"/>
      <c r="E1147" s="109"/>
      <c r="F1147" s="46"/>
      <c r="G1147" s="108"/>
      <c r="H1147" s="100"/>
      <c r="I1147" s="257"/>
      <c r="J1147" s="108"/>
    </row>
    <row r="1148" spans="1:10" x14ac:dyDescent="0.2">
      <c r="A1148" s="108"/>
      <c r="B1148" s="108"/>
      <c r="C1148" s="108"/>
      <c r="D1148" s="108"/>
      <c r="E1148" s="109"/>
      <c r="F1148" s="46"/>
      <c r="G1148" s="108"/>
      <c r="H1148" s="100"/>
      <c r="I1148" s="257"/>
      <c r="J1148" s="108"/>
    </row>
    <row r="1149" spans="1:10" x14ac:dyDescent="0.2">
      <c r="A1149" s="108"/>
      <c r="B1149" s="108"/>
      <c r="C1149" s="108"/>
      <c r="D1149" s="108"/>
      <c r="E1149" s="109"/>
      <c r="F1149" s="46"/>
      <c r="G1149" s="108"/>
      <c r="H1149" s="100"/>
      <c r="I1149" s="257"/>
      <c r="J1149" s="108"/>
    </row>
    <row r="1150" spans="1:10" x14ac:dyDescent="0.2">
      <c r="A1150" s="108"/>
      <c r="B1150" s="108"/>
      <c r="C1150" s="108"/>
      <c r="D1150" s="108"/>
      <c r="E1150" s="109"/>
      <c r="F1150" s="46"/>
      <c r="G1150" s="108"/>
      <c r="H1150" s="100"/>
      <c r="I1150" s="257"/>
      <c r="J1150" s="108"/>
    </row>
    <row r="1151" spans="1:10" x14ac:dyDescent="0.2">
      <c r="A1151" s="108"/>
      <c r="B1151" s="108"/>
      <c r="C1151" s="108"/>
      <c r="D1151" s="108"/>
      <c r="E1151" s="109"/>
      <c r="F1151" s="46"/>
      <c r="G1151" s="108"/>
      <c r="H1151" s="100"/>
      <c r="I1151" s="257"/>
      <c r="J1151" s="108"/>
    </row>
    <row r="1152" spans="1:10" x14ac:dyDescent="0.2">
      <c r="A1152" s="108"/>
      <c r="B1152" s="108"/>
      <c r="C1152" s="108"/>
      <c r="D1152" s="108"/>
      <c r="E1152" s="109"/>
      <c r="F1152" s="46"/>
      <c r="G1152" s="108"/>
      <c r="H1152" s="100"/>
      <c r="I1152" s="257"/>
      <c r="J1152" s="108"/>
    </row>
    <row r="1153" spans="1:10" x14ac:dyDescent="0.2">
      <c r="A1153" s="108"/>
      <c r="B1153" s="108"/>
      <c r="C1153" s="108"/>
      <c r="D1153" s="108"/>
      <c r="E1153" s="109"/>
      <c r="F1153" s="46"/>
      <c r="G1153" s="108"/>
      <c r="H1153" s="100"/>
      <c r="I1153" s="257"/>
      <c r="J1153" s="108"/>
    </row>
    <row r="1154" spans="1:10" x14ac:dyDescent="0.2">
      <c r="A1154" s="108"/>
      <c r="B1154" s="108"/>
      <c r="C1154" s="108"/>
      <c r="D1154" s="108"/>
      <c r="E1154" s="109"/>
      <c r="F1154" s="46"/>
      <c r="G1154" s="108"/>
      <c r="H1154" s="100"/>
      <c r="I1154" s="257"/>
      <c r="J1154" s="108"/>
    </row>
    <row r="1155" spans="1:10" x14ac:dyDescent="0.2">
      <c r="A1155" s="108"/>
      <c r="B1155" s="108"/>
      <c r="C1155" s="108"/>
      <c r="D1155" s="108"/>
      <c r="E1155" s="109"/>
      <c r="F1155" s="46"/>
      <c r="G1155" s="108"/>
      <c r="H1155" s="100"/>
      <c r="I1155" s="257"/>
      <c r="J1155" s="108"/>
    </row>
    <row r="1156" spans="1:10" x14ac:dyDescent="0.2">
      <c r="A1156" s="108"/>
      <c r="B1156" s="108"/>
      <c r="C1156" s="108"/>
      <c r="D1156" s="108"/>
      <c r="E1156" s="109"/>
      <c r="F1156" s="46"/>
      <c r="G1156" s="108"/>
      <c r="H1156" s="100"/>
      <c r="I1156" s="257"/>
      <c r="J1156" s="108"/>
    </row>
    <row r="1157" spans="1:10" x14ac:dyDescent="0.2">
      <c r="A1157" s="108"/>
      <c r="B1157" s="108"/>
      <c r="C1157" s="108"/>
      <c r="D1157" s="108"/>
      <c r="E1157" s="109"/>
      <c r="F1157" s="46"/>
      <c r="G1157" s="108"/>
      <c r="H1157" s="100"/>
      <c r="I1157" s="257"/>
      <c r="J1157" s="108"/>
    </row>
    <row r="1158" spans="1:10" x14ac:dyDescent="0.2">
      <c r="A1158" s="108"/>
      <c r="B1158" s="108"/>
      <c r="C1158" s="108"/>
      <c r="D1158" s="108"/>
      <c r="E1158" s="109"/>
      <c r="F1158" s="46"/>
      <c r="G1158" s="108"/>
      <c r="H1158" s="100"/>
      <c r="I1158" s="257"/>
      <c r="J1158" s="108"/>
    </row>
    <row r="1159" spans="1:10" x14ac:dyDescent="0.2">
      <c r="A1159" s="108"/>
      <c r="B1159" s="108"/>
      <c r="C1159" s="108"/>
      <c r="D1159" s="108"/>
      <c r="E1159" s="109"/>
      <c r="F1159" s="46"/>
      <c r="G1159" s="108"/>
      <c r="H1159" s="100"/>
      <c r="I1159" s="257"/>
      <c r="J1159" s="108"/>
    </row>
    <row r="1160" spans="1:10" x14ac:dyDescent="0.2">
      <c r="A1160" s="108"/>
      <c r="B1160" s="108"/>
      <c r="C1160" s="108"/>
      <c r="D1160" s="108"/>
      <c r="E1160" s="109"/>
      <c r="F1160" s="46"/>
      <c r="G1160" s="108"/>
      <c r="H1160" s="100"/>
      <c r="I1160" s="257"/>
      <c r="J1160" s="108"/>
    </row>
    <row r="1161" spans="1:10" x14ac:dyDescent="0.2">
      <c r="A1161" s="108"/>
      <c r="B1161" s="108"/>
      <c r="C1161" s="108"/>
      <c r="D1161" s="108"/>
      <c r="E1161" s="109"/>
      <c r="F1161" s="46"/>
      <c r="G1161" s="108"/>
      <c r="H1161" s="100"/>
      <c r="I1161" s="257"/>
      <c r="J1161" s="108"/>
    </row>
    <row r="1162" spans="1:10" x14ac:dyDescent="0.2">
      <c r="A1162" s="108"/>
      <c r="B1162" s="108"/>
      <c r="C1162" s="108"/>
      <c r="D1162" s="108"/>
      <c r="E1162" s="109"/>
      <c r="F1162" s="46"/>
      <c r="G1162" s="108"/>
      <c r="H1162" s="100"/>
      <c r="I1162" s="257"/>
      <c r="J1162" s="108"/>
    </row>
    <row r="1163" spans="1:10" x14ac:dyDescent="0.2">
      <c r="A1163" s="108"/>
      <c r="B1163" s="108"/>
      <c r="C1163" s="108"/>
      <c r="D1163" s="108"/>
      <c r="E1163" s="109"/>
      <c r="F1163" s="46"/>
      <c r="G1163" s="108"/>
      <c r="H1163" s="100"/>
      <c r="I1163" s="257"/>
      <c r="J1163" s="108"/>
    </row>
    <row r="1164" spans="1:10" x14ac:dyDescent="0.2">
      <c r="A1164" s="108"/>
      <c r="B1164" s="108"/>
      <c r="C1164" s="108"/>
      <c r="D1164" s="108"/>
      <c r="E1164" s="109"/>
      <c r="F1164" s="46"/>
      <c r="G1164" s="108"/>
      <c r="H1164" s="100"/>
      <c r="I1164" s="257"/>
      <c r="J1164" s="108"/>
    </row>
    <row r="1165" spans="1:10" x14ac:dyDescent="0.2">
      <c r="A1165" s="108"/>
      <c r="B1165" s="108"/>
      <c r="C1165" s="108"/>
      <c r="D1165" s="108"/>
      <c r="E1165" s="109"/>
      <c r="F1165" s="46"/>
      <c r="G1165" s="108"/>
      <c r="H1165" s="100"/>
      <c r="I1165" s="257"/>
      <c r="J1165" s="108"/>
    </row>
    <row r="1166" spans="1:10" x14ac:dyDescent="0.2">
      <c r="A1166" s="108"/>
      <c r="B1166" s="108"/>
      <c r="C1166" s="108"/>
      <c r="D1166" s="108"/>
      <c r="E1166" s="109"/>
      <c r="F1166" s="46"/>
      <c r="G1166" s="108"/>
      <c r="H1166" s="100"/>
      <c r="I1166" s="257"/>
      <c r="J1166" s="108"/>
    </row>
    <row r="1167" spans="1:10" x14ac:dyDescent="0.2">
      <c r="A1167" s="108"/>
      <c r="B1167" s="108"/>
      <c r="C1167" s="108"/>
      <c r="D1167" s="108"/>
      <c r="E1167" s="109"/>
      <c r="F1167" s="46"/>
      <c r="G1167" s="108"/>
      <c r="H1167" s="100"/>
      <c r="I1167" s="257"/>
      <c r="J1167" s="108"/>
    </row>
    <row r="1168" spans="1:10" x14ac:dyDescent="0.2">
      <c r="A1168" s="108"/>
      <c r="B1168" s="108"/>
      <c r="C1168" s="108"/>
      <c r="D1168" s="108"/>
      <c r="E1168" s="109"/>
      <c r="F1168" s="46"/>
      <c r="G1168" s="108"/>
      <c r="H1168" s="100"/>
      <c r="I1168" s="257"/>
      <c r="J1168" s="108"/>
    </row>
    <row r="1169" spans="1:10" x14ac:dyDescent="0.2">
      <c r="A1169" s="108"/>
      <c r="B1169" s="108"/>
      <c r="C1169" s="108"/>
      <c r="D1169" s="108"/>
      <c r="E1169" s="109"/>
      <c r="F1169" s="46"/>
      <c r="G1169" s="108"/>
      <c r="H1169" s="100"/>
      <c r="I1169" s="257"/>
      <c r="J1169" s="108"/>
    </row>
    <row r="1170" spans="1:10" x14ac:dyDescent="0.2">
      <c r="A1170" s="108"/>
      <c r="B1170" s="108"/>
      <c r="C1170" s="108"/>
      <c r="D1170" s="108"/>
      <c r="E1170" s="109"/>
      <c r="F1170" s="46"/>
      <c r="G1170" s="108"/>
      <c r="H1170" s="100"/>
      <c r="I1170" s="257"/>
      <c r="J1170" s="108"/>
    </row>
    <row r="1171" spans="1:10" x14ac:dyDescent="0.2">
      <c r="A1171" s="108"/>
      <c r="B1171" s="108"/>
      <c r="C1171" s="108"/>
      <c r="D1171" s="108"/>
      <c r="E1171" s="109"/>
      <c r="F1171" s="46"/>
      <c r="G1171" s="108"/>
      <c r="H1171" s="100"/>
      <c r="I1171" s="257"/>
      <c r="J1171" s="108"/>
    </row>
    <row r="1172" spans="1:10" x14ac:dyDescent="0.2">
      <c r="A1172" s="108"/>
      <c r="B1172" s="108"/>
      <c r="C1172" s="108"/>
      <c r="D1172" s="108"/>
      <c r="E1172" s="109"/>
      <c r="F1172" s="46"/>
      <c r="G1172" s="108"/>
      <c r="H1172" s="100"/>
      <c r="I1172" s="257"/>
      <c r="J1172" s="108"/>
    </row>
    <row r="1173" spans="1:10" x14ac:dyDescent="0.2">
      <c r="A1173" s="108"/>
      <c r="B1173" s="108"/>
      <c r="C1173" s="108"/>
      <c r="D1173" s="108"/>
      <c r="E1173" s="109"/>
      <c r="F1173" s="46"/>
      <c r="G1173" s="108"/>
      <c r="H1173" s="100"/>
      <c r="I1173" s="257"/>
      <c r="J1173" s="108"/>
    </row>
    <row r="1174" spans="1:10" x14ac:dyDescent="0.2">
      <c r="A1174" s="108"/>
      <c r="B1174" s="108"/>
      <c r="C1174" s="108"/>
      <c r="D1174" s="108"/>
      <c r="E1174" s="109"/>
      <c r="F1174" s="46"/>
      <c r="G1174" s="108"/>
      <c r="H1174" s="100"/>
      <c r="I1174" s="257"/>
      <c r="J1174" s="108"/>
    </row>
    <row r="1175" spans="1:10" x14ac:dyDescent="0.2">
      <c r="A1175" s="108"/>
      <c r="B1175" s="108"/>
      <c r="C1175" s="108"/>
      <c r="D1175" s="108"/>
      <c r="E1175" s="109"/>
      <c r="F1175" s="46"/>
      <c r="G1175" s="108"/>
      <c r="H1175" s="100"/>
      <c r="I1175" s="257"/>
      <c r="J1175" s="108"/>
    </row>
    <row r="1176" spans="1:10" x14ac:dyDescent="0.2">
      <c r="A1176" s="108"/>
      <c r="B1176" s="108"/>
      <c r="C1176" s="108"/>
      <c r="D1176" s="108"/>
      <c r="E1176" s="109"/>
      <c r="F1176" s="46"/>
      <c r="G1176" s="108"/>
      <c r="H1176" s="100"/>
      <c r="I1176" s="257"/>
      <c r="J1176" s="108"/>
    </row>
    <row r="1177" spans="1:10" x14ac:dyDescent="0.2">
      <c r="A1177" s="108"/>
      <c r="B1177" s="108"/>
      <c r="C1177" s="108"/>
      <c r="D1177" s="108"/>
      <c r="E1177" s="109"/>
      <c r="F1177" s="46"/>
      <c r="G1177" s="108"/>
      <c r="H1177" s="100"/>
      <c r="I1177" s="257"/>
      <c r="J1177" s="108"/>
    </row>
    <row r="1178" spans="1:10" x14ac:dyDescent="0.2">
      <c r="A1178" s="108"/>
      <c r="B1178" s="108"/>
      <c r="C1178" s="108"/>
      <c r="D1178" s="108"/>
      <c r="E1178" s="109"/>
      <c r="F1178" s="46"/>
      <c r="G1178" s="108"/>
      <c r="H1178" s="100"/>
      <c r="I1178" s="257"/>
      <c r="J1178" s="108"/>
    </row>
    <row r="1179" spans="1:10" x14ac:dyDescent="0.2">
      <c r="A1179" s="108"/>
      <c r="B1179" s="108"/>
      <c r="C1179" s="108"/>
      <c r="D1179" s="108"/>
      <c r="E1179" s="109"/>
      <c r="F1179" s="46"/>
      <c r="G1179" s="108"/>
      <c r="H1179" s="100"/>
      <c r="I1179" s="257"/>
      <c r="J1179" s="108"/>
    </row>
    <row r="1180" spans="1:10" x14ac:dyDescent="0.2">
      <c r="A1180" s="108"/>
      <c r="B1180" s="108"/>
      <c r="C1180" s="108"/>
      <c r="D1180" s="108"/>
      <c r="E1180" s="109"/>
      <c r="F1180" s="46"/>
      <c r="G1180" s="108"/>
      <c r="H1180" s="100"/>
      <c r="I1180" s="257"/>
      <c r="J1180" s="108"/>
    </row>
    <row r="1181" spans="1:10" x14ac:dyDescent="0.2">
      <c r="A1181" s="108"/>
      <c r="B1181" s="108"/>
      <c r="C1181" s="108"/>
      <c r="D1181" s="108"/>
      <c r="E1181" s="109"/>
      <c r="F1181" s="46"/>
      <c r="G1181" s="108"/>
      <c r="H1181" s="100"/>
      <c r="I1181" s="257"/>
      <c r="J1181" s="108"/>
    </row>
    <row r="1182" spans="1:10" x14ac:dyDescent="0.2">
      <c r="A1182" s="108"/>
      <c r="B1182" s="108"/>
      <c r="C1182" s="108"/>
      <c r="D1182" s="108"/>
      <c r="E1182" s="109"/>
      <c r="F1182" s="46"/>
      <c r="G1182" s="108"/>
      <c r="H1182" s="100"/>
      <c r="I1182" s="257"/>
      <c r="J1182" s="108"/>
    </row>
    <row r="1183" spans="1:10" x14ac:dyDescent="0.2">
      <c r="A1183" s="108"/>
      <c r="B1183" s="108"/>
      <c r="C1183" s="108"/>
      <c r="D1183" s="108"/>
      <c r="E1183" s="109"/>
      <c r="F1183" s="46"/>
      <c r="G1183" s="108"/>
      <c r="H1183" s="100"/>
      <c r="I1183" s="257"/>
      <c r="J1183" s="108"/>
    </row>
    <row r="1184" spans="1:10" x14ac:dyDescent="0.2">
      <c r="A1184" s="108"/>
      <c r="B1184" s="108"/>
      <c r="C1184" s="108"/>
      <c r="D1184" s="108"/>
      <c r="E1184" s="109"/>
      <c r="F1184" s="46"/>
      <c r="G1184" s="108"/>
      <c r="H1184" s="100"/>
      <c r="I1184" s="257"/>
      <c r="J1184" s="108"/>
    </row>
    <row r="1185" spans="1:10" x14ac:dyDescent="0.2">
      <c r="A1185" s="108"/>
      <c r="B1185" s="108"/>
      <c r="C1185" s="108"/>
      <c r="D1185" s="108"/>
      <c r="E1185" s="109"/>
      <c r="F1185" s="46"/>
      <c r="G1185" s="108"/>
      <c r="H1185" s="100"/>
      <c r="I1185" s="257"/>
      <c r="J1185" s="108"/>
    </row>
    <row r="1186" spans="1:10" x14ac:dyDescent="0.2">
      <c r="A1186" s="108"/>
      <c r="B1186" s="108"/>
      <c r="C1186" s="108"/>
      <c r="D1186" s="108"/>
      <c r="E1186" s="109"/>
      <c r="F1186" s="46"/>
      <c r="G1186" s="108"/>
      <c r="H1186" s="100"/>
      <c r="I1186" s="257"/>
      <c r="J1186" s="108"/>
    </row>
    <row r="1187" spans="1:10" x14ac:dyDescent="0.2">
      <c r="A1187" s="108"/>
      <c r="B1187" s="108"/>
      <c r="C1187" s="108"/>
      <c r="D1187" s="108"/>
      <c r="E1187" s="109"/>
      <c r="F1187" s="46"/>
      <c r="G1187" s="108"/>
      <c r="H1187" s="100"/>
      <c r="I1187" s="257"/>
      <c r="J1187" s="108"/>
    </row>
    <row r="1188" spans="1:10" x14ac:dyDescent="0.2">
      <c r="A1188" s="108"/>
      <c r="B1188" s="108"/>
      <c r="C1188" s="108"/>
      <c r="D1188" s="108"/>
      <c r="E1188" s="109"/>
      <c r="F1188" s="46"/>
      <c r="G1188" s="108"/>
      <c r="H1188" s="100"/>
      <c r="I1188" s="257"/>
      <c r="J1188" s="108"/>
    </row>
    <row r="1189" spans="1:10" x14ac:dyDescent="0.2">
      <c r="A1189" s="108"/>
      <c r="B1189" s="108"/>
      <c r="C1189" s="108"/>
      <c r="D1189" s="108"/>
      <c r="E1189" s="109"/>
      <c r="F1189" s="46"/>
      <c r="G1189" s="108"/>
      <c r="H1189" s="100"/>
      <c r="I1189" s="257"/>
      <c r="J1189" s="108"/>
    </row>
    <row r="1190" spans="1:10" x14ac:dyDescent="0.2">
      <c r="A1190" s="108"/>
      <c r="B1190" s="108"/>
      <c r="C1190" s="108"/>
      <c r="D1190" s="108"/>
      <c r="E1190" s="109"/>
      <c r="F1190" s="46"/>
      <c r="G1190" s="108"/>
      <c r="H1190" s="100"/>
      <c r="I1190" s="257"/>
      <c r="J1190" s="108"/>
    </row>
    <row r="1191" spans="1:10" x14ac:dyDescent="0.2">
      <c r="A1191" s="108"/>
      <c r="B1191" s="108"/>
      <c r="C1191" s="108"/>
      <c r="D1191" s="108"/>
      <c r="E1191" s="109"/>
      <c r="F1191" s="46"/>
      <c r="G1191" s="108"/>
      <c r="H1191" s="100"/>
      <c r="I1191" s="257"/>
      <c r="J1191" s="108"/>
    </row>
    <row r="1192" spans="1:10" x14ac:dyDescent="0.2">
      <c r="A1192" s="108"/>
      <c r="B1192" s="108"/>
      <c r="C1192" s="108"/>
      <c r="D1192" s="108"/>
      <c r="E1192" s="109"/>
      <c r="F1192" s="46"/>
      <c r="G1192" s="108"/>
      <c r="H1192" s="100"/>
      <c r="I1192" s="257"/>
      <c r="J1192" s="108"/>
    </row>
    <row r="1193" spans="1:10" x14ac:dyDescent="0.2">
      <c r="A1193" s="108"/>
      <c r="B1193" s="108"/>
      <c r="C1193" s="108"/>
      <c r="D1193" s="108"/>
      <c r="E1193" s="109"/>
      <c r="F1193" s="46"/>
      <c r="G1193" s="108"/>
      <c r="H1193" s="100"/>
      <c r="I1193" s="257"/>
      <c r="J1193" s="108"/>
    </row>
    <row r="1194" spans="1:10" x14ac:dyDescent="0.2">
      <c r="A1194" s="108"/>
      <c r="B1194" s="108"/>
      <c r="C1194" s="108"/>
      <c r="D1194" s="108"/>
      <c r="E1194" s="109"/>
      <c r="F1194" s="46"/>
      <c r="G1194" s="108"/>
      <c r="H1194" s="100"/>
      <c r="I1194" s="257"/>
      <c r="J1194" s="108"/>
    </row>
    <row r="1195" spans="1:10" x14ac:dyDescent="0.2">
      <c r="A1195" s="108"/>
      <c r="B1195" s="108"/>
      <c r="C1195" s="108"/>
      <c r="D1195" s="108"/>
      <c r="E1195" s="109"/>
      <c r="F1195" s="46"/>
      <c r="G1195" s="108"/>
      <c r="H1195" s="100"/>
      <c r="I1195" s="257"/>
      <c r="J1195" s="108"/>
    </row>
    <row r="1196" spans="1:10" x14ac:dyDescent="0.2">
      <c r="A1196" s="108"/>
      <c r="B1196" s="108"/>
      <c r="C1196" s="108"/>
      <c r="D1196" s="108"/>
      <c r="E1196" s="109"/>
      <c r="F1196" s="46"/>
      <c r="G1196" s="108"/>
      <c r="H1196" s="100"/>
      <c r="I1196" s="257"/>
      <c r="J1196" s="108"/>
    </row>
    <row r="1197" spans="1:10" x14ac:dyDescent="0.2">
      <c r="A1197" s="108"/>
      <c r="B1197" s="108"/>
      <c r="C1197" s="108"/>
      <c r="D1197" s="108"/>
      <c r="E1197" s="109"/>
      <c r="F1197" s="46"/>
      <c r="G1197" s="108"/>
      <c r="H1197" s="100"/>
      <c r="I1197" s="257"/>
      <c r="J1197" s="108"/>
    </row>
    <row r="1198" spans="1:10" x14ac:dyDescent="0.2">
      <c r="A1198" s="108"/>
      <c r="B1198" s="108"/>
      <c r="C1198" s="108"/>
      <c r="D1198" s="108"/>
      <c r="E1198" s="109"/>
      <c r="F1198" s="46"/>
      <c r="G1198" s="108"/>
      <c r="H1198" s="100"/>
      <c r="I1198" s="257"/>
      <c r="J1198" s="108"/>
    </row>
    <row r="1199" spans="1:10" x14ac:dyDescent="0.2">
      <c r="A1199" s="108"/>
      <c r="B1199" s="108"/>
      <c r="C1199" s="108"/>
      <c r="D1199" s="108"/>
      <c r="E1199" s="109"/>
      <c r="F1199" s="46"/>
      <c r="G1199" s="108"/>
      <c r="H1199" s="100"/>
      <c r="I1199" s="257"/>
      <c r="J1199" s="108"/>
    </row>
    <row r="1200" spans="1:10" x14ac:dyDescent="0.2">
      <c r="A1200" s="108"/>
      <c r="B1200" s="108"/>
      <c r="C1200" s="108"/>
      <c r="D1200" s="108"/>
      <c r="E1200" s="109"/>
      <c r="F1200" s="46"/>
      <c r="G1200" s="108"/>
      <c r="H1200" s="100"/>
      <c r="I1200" s="257"/>
      <c r="J1200" s="108"/>
    </row>
    <row r="1201" spans="1:10" x14ac:dyDescent="0.2">
      <c r="A1201" s="108"/>
      <c r="B1201" s="108"/>
      <c r="C1201" s="108"/>
      <c r="D1201" s="108"/>
      <c r="E1201" s="109"/>
      <c r="F1201" s="46"/>
      <c r="G1201" s="108"/>
      <c r="H1201" s="100"/>
      <c r="I1201" s="257"/>
      <c r="J1201" s="108"/>
    </row>
    <row r="1202" spans="1:10" x14ac:dyDescent="0.2">
      <c r="A1202" s="108"/>
      <c r="B1202" s="108"/>
      <c r="C1202" s="108"/>
      <c r="D1202" s="108"/>
      <c r="E1202" s="109"/>
      <c r="F1202" s="46"/>
      <c r="G1202" s="108"/>
      <c r="H1202" s="100"/>
      <c r="I1202" s="257"/>
      <c r="J1202" s="108"/>
    </row>
    <row r="1203" spans="1:10" x14ac:dyDescent="0.2">
      <c r="A1203" s="108"/>
      <c r="B1203" s="108"/>
      <c r="C1203" s="108"/>
      <c r="D1203" s="108"/>
      <c r="E1203" s="109"/>
      <c r="F1203" s="46"/>
      <c r="G1203" s="108"/>
      <c r="H1203" s="100"/>
      <c r="I1203" s="257"/>
      <c r="J1203" s="108"/>
    </row>
    <row r="1204" spans="1:10" x14ac:dyDescent="0.2">
      <c r="A1204" s="108"/>
      <c r="B1204" s="108"/>
      <c r="C1204" s="108"/>
      <c r="D1204" s="108"/>
      <c r="E1204" s="109"/>
      <c r="F1204" s="46"/>
      <c r="G1204" s="108"/>
      <c r="H1204" s="100"/>
      <c r="I1204" s="257"/>
      <c r="J1204" s="108"/>
    </row>
    <row r="1205" spans="1:10" x14ac:dyDescent="0.2">
      <c r="A1205" s="108"/>
      <c r="B1205" s="108"/>
      <c r="C1205" s="108"/>
      <c r="D1205" s="108"/>
      <c r="E1205" s="109"/>
      <c r="F1205" s="46"/>
      <c r="G1205" s="108"/>
      <c r="H1205" s="100"/>
      <c r="I1205" s="257"/>
      <c r="J1205" s="108"/>
    </row>
    <row r="1206" spans="1:10" x14ac:dyDescent="0.2">
      <c r="A1206" s="108"/>
      <c r="B1206" s="108"/>
      <c r="C1206" s="108"/>
      <c r="D1206" s="108"/>
      <c r="E1206" s="109"/>
      <c r="F1206" s="46"/>
      <c r="G1206" s="108"/>
      <c r="H1206" s="100"/>
      <c r="I1206" s="257"/>
      <c r="J1206" s="108"/>
    </row>
    <row r="1207" spans="1:10" x14ac:dyDescent="0.2">
      <c r="A1207" s="108"/>
      <c r="B1207" s="108"/>
      <c r="C1207" s="108"/>
      <c r="D1207" s="108"/>
      <c r="E1207" s="109"/>
      <c r="F1207" s="46"/>
      <c r="G1207" s="108"/>
      <c r="H1207" s="100"/>
      <c r="I1207" s="257"/>
      <c r="J1207" s="108"/>
    </row>
    <row r="1208" spans="1:10" x14ac:dyDescent="0.2">
      <c r="A1208" s="108"/>
      <c r="B1208" s="108"/>
      <c r="C1208" s="108"/>
      <c r="D1208" s="108"/>
      <c r="E1208" s="109"/>
      <c r="F1208" s="46"/>
      <c r="G1208" s="108"/>
      <c r="H1208" s="100"/>
      <c r="I1208" s="257"/>
      <c r="J1208" s="108"/>
    </row>
    <row r="1209" spans="1:10" x14ac:dyDescent="0.2">
      <c r="A1209" s="108"/>
      <c r="B1209" s="108"/>
      <c r="C1209" s="108"/>
      <c r="D1209" s="108"/>
      <c r="E1209" s="109"/>
      <c r="F1209" s="46"/>
      <c r="G1209" s="108"/>
      <c r="H1209" s="100"/>
      <c r="I1209" s="257"/>
      <c r="J1209" s="108"/>
    </row>
    <row r="1210" spans="1:10" x14ac:dyDescent="0.2">
      <c r="A1210" s="108"/>
      <c r="B1210" s="108"/>
      <c r="C1210" s="108"/>
      <c r="D1210" s="108"/>
      <c r="E1210" s="109"/>
      <c r="F1210" s="46"/>
      <c r="G1210" s="108"/>
      <c r="H1210" s="100"/>
      <c r="I1210" s="257"/>
      <c r="J1210" s="108"/>
    </row>
    <row r="1211" spans="1:10" x14ac:dyDescent="0.2">
      <c r="A1211" s="108"/>
      <c r="B1211" s="108"/>
      <c r="C1211" s="108"/>
      <c r="D1211" s="108"/>
      <c r="E1211" s="109"/>
      <c r="F1211" s="46"/>
      <c r="G1211" s="108"/>
      <c r="H1211" s="100"/>
      <c r="I1211" s="257"/>
      <c r="J1211" s="108"/>
    </row>
    <row r="1212" spans="1:10" x14ac:dyDescent="0.2">
      <c r="A1212" s="108"/>
      <c r="B1212" s="108"/>
      <c r="C1212" s="108"/>
      <c r="D1212" s="108"/>
      <c r="E1212" s="109"/>
      <c r="F1212" s="46"/>
      <c r="G1212" s="108"/>
      <c r="H1212" s="100"/>
      <c r="I1212" s="257"/>
      <c r="J1212" s="108"/>
    </row>
    <row r="1213" spans="1:10" x14ac:dyDescent="0.2">
      <c r="A1213" s="108"/>
      <c r="B1213" s="108"/>
      <c r="C1213" s="108"/>
      <c r="D1213" s="108"/>
      <c r="E1213" s="109"/>
      <c r="F1213" s="46"/>
      <c r="G1213" s="108"/>
      <c r="H1213" s="100"/>
      <c r="I1213" s="257"/>
      <c r="J1213" s="108"/>
    </row>
    <row r="1214" spans="1:10" x14ac:dyDescent="0.2">
      <c r="A1214" s="108"/>
      <c r="B1214" s="108"/>
      <c r="C1214" s="108"/>
      <c r="D1214" s="108"/>
      <c r="E1214" s="109"/>
      <c r="F1214" s="46"/>
      <c r="G1214" s="108"/>
      <c r="H1214" s="100"/>
      <c r="I1214" s="257"/>
      <c r="J1214" s="108"/>
    </row>
    <row r="1215" spans="1:10" x14ac:dyDescent="0.2">
      <c r="A1215" s="108"/>
      <c r="B1215" s="108"/>
      <c r="C1215" s="108"/>
      <c r="D1215" s="108"/>
      <c r="E1215" s="109"/>
      <c r="F1215" s="46"/>
      <c r="G1215" s="108"/>
      <c r="H1215" s="100"/>
      <c r="I1215" s="257"/>
      <c r="J1215" s="108"/>
    </row>
    <row r="1216" spans="1:10" x14ac:dyDescent="0.2">
      <c r="A1216" s="108"/>
      <c r="B1216" s="108"/>
      <c r="C1216" s="108"/>
      <c r="D1216" s="108"/>
      <c r="E1216" s="109"/>
      <c r="F1216" s="46"/>
      <c r="G1216" s="108"/>
      <c r="H1216" s="100"/>
      <c r="I1216" s="257"/>
      <c r="J1216" s="108"/>
    </row>
    <row r="1217" spans="1:10" x14ac:dyDescent="0.2">
      <c r="A1217" s="108"/>
      <c r="B1217" s="108"/>
      <c r="C1217" s="108"/>
      <c r="D1217" s="108"/>
      <c r="E1217" s="109"/>
      <c r="F1217" s="46"/>
      <c r="G1217" s="108"/>
      <c r="H1217" s="100"/>
      <c r="I1217" s="257"/>
      <c r="J1217" s="108"/>
    </row>
    <row r="1218" spans="1:10" x14ac:dyDescent="0.2">
      <c r="A1218" s="108"/>
      <c r="B1218" s="108"/>
      <c r="C1218" s="108"/>
      <c r="D1218" s="108"/>
      <c r="E1218" s="109"/>
      <c r="F1218" s="46"/>
      <c r="G1218" s="108"/>
      <c r="H1218" s="100"/>
      <c r="I1218" s="257"/>
      <c r="J1218" s="108"/>
    </row>
    <row r="1219" spans="1:10" x14ac:dyDescent="0.2">
      <c r="A1219" s="108"/>
      <c r="B1219" s="108"/>
      <c r="C1219" s="108"/>
      <c r="D1219" s="108"/>
      <c r="E1219" s="109"/>
      <c r="F1219" s="46"/>
      <c r="G1219" s="108"/>
      <c r="H1219" s="100"/>
      <c r="I1219" s="257"/>
      <c r="J1219" s="108"/>
    </row>
    <row r="1220" spans="1:10" x14ac:dyDescent="0.2">
      <c r="A1220" s="108"/>
      <c r="B1220" s="108"/>
      <c r="C1220" s="108"/>
      <c r="D1220" s="108"/>
      <c r="E1220" s="109"/>
      <c r="F1220" s="46"/>
      <c r="G1220" s="108"/>
      <c r="H1220" s="100"/>
      <c r="I1220" s="257"/>
      <c r="J1220" s="108"/>
    </row>
    <row r="1221" spans="1:10" x14ac:dyDescent="0.2">
      <c r="A1221" s="108"/>
      <c r="B1221" s="108"/>
      <c r="C1221" s="108"/>
      <c r="D1221" s="108"/>
      <c r="E1221" s="109"/>
      <c r="F1221" s="46"/>
      <c r="G1221" s="108"/>
      <c r="H1221" s="100"/>
      <c r="I1221" s="257"/>
      <c r="J1221" s="108"/>
    </row>
    <row r="1222" spans="1:10" x14ac:dyDescent="0.2">
      <c r="A1222" s="108"/>
      <c r="B1222" s="108"/>
      <c r="C1222" s="108"/>
      <c r="D1222" s="108"/>
      <c r="E1222" s="109"/>
      <c r="F1222" s="46"/>
      <c r="G1222" s="108"/>
      <c r="H1222" s="100"/>
      <c r="I1222" s="257"/>
      <c r="J1222" s="108"/>
    </row>
    <row r="1223" spans="1:10" x14ac:dyDescent="0.2">
      <c r="A1223" s="108"/>
      <c r="B1223" s="108"/>
      <c r="C1223" s="108"/>
      <c r="D1223" s="108"/>
      <c r="E1223" s="109"/>
      <c r="F1223" s="46"/>
      <c r="G1223" s="108"/>
      <c r="H1223" s="100"/>
      <c r="I1223" s="257"/>
      <c r="J1223" s="108"/>
    </row>
    <row r="1224" spans="1:10" x14ac:dyDescent="0.2">
      <c r="A1224" s="108"/>
      <c r="B1224" s="108"/>
      <c r="C1224" s="108"/>
      <c r="D1224" s="108"/>
      <c r="E1224" s="109"/>
      <c r="F1224" s="46"/>
      <c r="G1224" s="108"/>
      <c r="H1224" s="100"/>
      <c r="I1224" s="257"/>
      <c r="J1224" s="108"/>
    </row>
    <row r="1225" spans="1:10" x14ac:dyDescent="0.2">
      <c r="A1225" s="108"/>
      <c r="B1225" s="108"/>
      <c r="C1225" s="108"/>
      <c r="D1225" s="108"/>
      <c r="E1225" s="109"/>
      <c r="F1225" s="46"/>
      <c r="G1225" s="108"/>
      <c r="H1225" s="100"/>
      <c r="I1225" s="257"/>
      <c r="J1225" s="108"/>
    </row>
    <row r="1226" spans="1:10" x14ac:dyDescent="0.2">
      <c r="A1226" s="108"/>
      <c r="B1226" s="108"/>
      <c r="C1226" s="108"/>
      <c r="D1226" s="108"/>
      <c r="E1226" s="109"/>
      <c r="F1226" s="46"/>
      <c r="G1226" s="108"/>
      <c r="H1226" s="100"/>
      <c r="I1226" s="257"/>
      <c r="J1226" s="108"/>
    </row>
    <row r="1227" spans="1:10" x14ac:dyDescent="0.2">
      <c r="A1227" s="108"/>
      <c r="B1227" s="108"/>
      <c r="C1227" s="108"/>
      <c r="D1227" s="108"/>
      <c r="E1227" s="109"/>
      <c r="F1227" s="46"/>
      <c r="G1227" s="108"/>
      <c r="H1227" s="100"/>
      <c r="I1227" s="257"/>
      <c r="J1227" s="108"/>
    </row>
    <row r="1228" spans="1:10" x14ac:dyDescent="0.2">
      <c r="A1228" s="108"/>
      <c r="B1228" s="108"/>
      <c r="C1228" s="108"/>
      <c r="D1228" s="108"/>
      <c r="E1228" s="109"/>
      <c r="F1228" s="46"/>
      <c r="G1228" s="108"/>
      <c r="H1228" s="100"/>
      <c r="I1228" s="257"/>
      <c r="J1228" s="108"/>
    </row>
    <row r="1229" spans="1:10" x14ac:dyDescent="0.2">
      <c r="A1229" s="108"/>
      <c r="B1229" s="108"/>
      <c r="C1229" s="108"/>
      <c r="D1229" s="108"/>
      <c r="E1229" s="109"/>
      <c r="F1229" s="46"/>
      <c r="G1229" s="108"/>
      <c r="H1229" s="100"/>
      <c r="I1229" s="257"/>
      <c r="J1229" s="108"/>
    </row>
    <row r="1230" spans="1:10" x14ac:dyDescent="0.2">
      <c r="A1230" s="108"/>
      <c r="B1230" s="108"/>
      <c r="C1230" s="108"/>
      <c r="D1230" s="108"/>
      <c r="E1230" s="109"/>
      <c r="F1230" s="46"/>
      <c r="G1230" s="108"/>
      <c r="H1230" s="100"/>
      <c r="I1230" s="257"/>
      <c r="J1230" s="108"/>
    </row>
    <row r="1231" spans="1:10" x14ac:dyDescent="0.2">
      <c r="A1231" s="108"/>
      <c r="B1231" s="108"/>
      <c r="C1231" s="108"/>
      <c r="D1231" s="108"/>
      <c r="E1231" s="109"/>
      <c r="F1231" s="46"/>
      <c r="G1231" s="108"/>
      <c r="H1231" s="100"/>
      <c r="I1231" s="257"/>
      <c r="J1231" s="108"/>
    </row>
    <row r="1232" spans="1:10" x14ac:dyDescent="0.2">
      <c r="A1232" s="108"/>
      <c r="B1232" s="108"/>
      <c r="C1232" s="108"/>
      <c r="D1232" s="108"/>
      <c r="E1232" s="109"/>
      <c r="F1232" s="46"/>
      <c r="G1232" s="108"/>
      <c r="H1232" s="100"/>
      <c r="I1232" s="257"/>
      <c r="J1232" s="108"/>
    </row>
    <row r="1233" spans="1:10" x14ac:dyDescent="0.2">
      <c r="A1233" s="108"/>
      <c r="B1233" s="108"/>
      <c r="C1233" s="108"/>
      <c r="D1233" s="108"/>
      <c r="E1233" s="109"/>
      <c r="F1233" s="46"/>
      <c r="G1233" s="108"/>
      <c r="H1233" s="100"/>
      <c r="I1233" s="257"/>
      <c r="J1233" s="108"/>
    </row>
    <row r="1234" spans="1:10" x14ac:dyDescent="0.2">
      <c r="A1234" s="108"/>
      <c r="B1234" s="108"/>
      <c r="C1234" s="108"/>
      <c r="D1234" s="108"/>
      <c r="E1234" s="109"/>
      <c r="F1234" s="46"/>
      <c r="G1234" s="108"/>
      <c r="H1234" s="100"/>
      <c r="I1234" s="257"/>
      <c r="J1234" s="108"/>
    </row>
    <row r="1235" spans="1:10" x14ac:dyDescent="0.2">
      <c r="A1235" s="108"/>
      <c r="B1235" s="108"/>
      <c r="C1235" s="108"/>
      <c r="D1235" s="108"/>
      <c r="E1235" s="109"/>
      <c r="F1235" s="46"/>
      <c r="G1235" s="108"/>
      <c r="H1235" s="100"/>
      <c r="I1235" s="257"/>
      <c r="J1235" s="108"/>
    </row>
    <row r="1236" spans="1:10" x14ac:dyDescent="0.2">
      <c r="A1236" s="108"/>
      <c r="B1236" s="108"/>
      <c r="C1236" s="108"/>
      <c r="D1236" s="108"/>
      <c r="E1236" s="109"/>
      <c r="F1236" s="46"/>
      <c r="G1236" s="108"/>
      <c r="H1236" s="100"/>
      <c r="I1236" s="257"/>
      <c r="J1236" s="108"/>
    </row>
    <row r="1237" spans="1:10" x14ac:dyDescent="0.2">
      <c r="A1237" s="108"/>
      <c r="B1237" s="108"/>
      <c r="C1237" s="108"/>
      <c r="D1237" s="108"/>
      <c r="E1237" s="109"/>
      <c r="F1237" s="46"/>
      <c r="G1237" s="108"/>
      <c r="H1237" s="100"/>
      <c r="I1237" s="257"/>
      <c r="J1237" s="108"/>
    </row>
    <row r="1238" spans="1:10" x14ac:dyDescent="0.2">
      <c r="A1238" s="108"/>
      <c r="B1238" s="108"/>
      <c r="C1238" s="108"/>
      <c r="D1238" s="108"/>
      <c r="E1238" s="109"/>
      <c r="F1238" s="46"/>
      <c r="G1238" s="108"/>
      <c r="H1238" s="100"/>
      <c r="I1238" s="257"/>
      <c r="J1238" s="108"/>
    </row>
    <row r="1239" spans="1:10" x14ac:dyDescent="0.2">
      <c r="A1239" s="108"/>
      <c r="B1239" s="108"/>
      <c r="C1239" s="108"/>
      <c r="D1239" s="108"/>
      <c r="E1239" s="109"/>
      <c r="F1239" s="46"/>
      <c r="G1239" s="108"/>
      <c r="H1239" s="100"/>
      <c r="I1239" s="257"/>
      <c r="J1239" s="108"/>
    </row>
    <row r="1240" spans="1:10" x14ac:dyDescent="0.2">
      <c r="A1240" s="108"/>
      <c r="B1240" s="108"/>
      <c r="C1240" s="108"/>
      <c r="D1240" s="108"/>
      <c r="E1240" s="109"/>
      <c r="F1240" s="46"/>
      <c r="G1240" s="108"/>
      <c r="H1240" s="100"/>
      <c r="I1240" s="257"/>
      <c r="J1240" s="108"/>
    </row>
    <row r="1241" spans="1:10" x14ac:dyDescent="0.2">
      <c r="A1241" s="108"/>
      <c r="B1241" s="108"/>
      <c r="C1241" s="108"/>
      <c r="D1241" s="108"/>
      <c r="E1241" s="109"/>
      <c r="F1241" s="46"/>
      <c r="G1241" s="108"/>
      <c r="H1241" s="100"/>
      <c r="I1241" s="257"/>
      <c r="J1241" s="108"/>
    </row>
    <row r="1242" spans="1:10" x14ac:dyDescent="0.2">
      <c r="A1242" s="108"/>
      <c r="B1242" s="108"/>
      <c r="C1242" s="108"/>
      <c r="D1242" s="108"/>
      <c r="E1242" s="109"/>
      <c r="F1242" s="46"/>
      <c r="G1242" s="108"/>
      <c r="H1242" s="100"/>
      <c r="I1242" s="257"/>
      <c r="J1242" s="108"/>
    </row>
    <row r="1243" spans="1:10" x14ac:dyDescent="0.2">
      <c r="A1243" s="108"/>
      <c r="B1243" s="108"/>
      <c r="C1243" s="108"/>
      <c r="D1243" s="108"/>
      <c r="E1243" s="109"/>
      <c r="F1243" s="46"/>
      <c r="G1243" s="108"/>
      <c r="H1243" s="100"/>
      <c r="I1243" s="257"/>
      <c r="J1243" s="108"/>
    </row>
    <row r="1244" spans="1:10" x14ac:dyDescent="0.2">
      <c r="A1244" s="108"/>
      <c r="B1244" s="108"/>
      <c r="C1244" s="108"/>
      <c r="D1244" s="108"/>
      <c r="E1244" s="109"/>
      <c r="F1244" s="46"/>
      <c r="G1244" s="108"/>
      <c r="H1244" s="100"/>
      <c r="I1244" s="257"/>
      <c r="J1244" s="108"/>
    </row>
    <row r="1245" spans="1:10" x14ac:dyDescent="0.2">
      <c r="A1245" s="108"/>
      <c r="B1245" s="108"/>
      <c r="C1245" s="108"/>
      <c r="D1245" s="108"/>
      <c r="E1245" s="109"/>
      <c r="F1245" s="46"/>
      <c r="G1245" s="108"/>
      <c r="H1245" s="100"/>
      <c r="I1245" s="257"/>
      <c r="J1245" s="108"/>
    </row>
    <row r="1246" spans="1:10" x14ac:dyDescent="0.2">
      <c r="A1246" s="108"/>
      <c r="B1246" s="108"/>
      <c r="C1246" s="108"/>
      <c r="D1246" s="108"/>
      <c r="E1246" s="109"/>
      <c r="F1246" s="46"/>
      <c r="G1246" s="108"/>
      <c r="H1246" s="100"/>
      <c r="I1246" s="257"/>
      <c r="J1246" s="108"/>
    </row>
    <row r="1247" spans="1:10" x14ac:dyDescent="0.2">
      <c r="A1247" s="108"/>
      <c r="B1247" s="108"/>
      <c r="C1247" s="108"/>
      <c r="D1247" s="108"/>
      <c r="E1247" s="109"/>
      <c r="F1247" s="46"/>
      <c r="G1247" s="108"/>
      <c r="H1247" s="100"/>
      <c r="I1247" s="257"/>
      <c r="J1247" s="108"/>
    </row>
    <row r="1248" spans="1:10" x14ac:dyDescent="0.2">
      <c r="A1248" s="108"/>
      <c r="B1248" s="108"/>
      <c r="C1248" s="108"/>
      <c r="D1248" s="108"/>
      <c r="E1248" s="109"/>
      <c r="F1248" s="46"/>
      <c r="G1248" s="108"/>
      <c r="H1248" s="100"/>
      <c r="I1248" s="257"/>
      <c r="J1248" s="108"/>
    </row>
    <row r="1249" spans="1:10" x14ac:dyDescent="0.2">
      <c r="A1249" s="108"/>
      <c r="B1249" s="108"/>
      <c r="C1249" s="108"/>
      <c r="D1249" s="108"/>
      <c r="E1249" s="109"/>
      <c r="F1249" s="46"/>
      <c r="G1249" s="108"/>
      <c r="H1249" s="100"/>
      <c r="I1249" s="257"/>
      <c r="J1249" s="108"/>
    </row>
    <row r="1250" spans="1:10" x14ac:dyDescent="0.2">
      <c r="A1250" s="108"/>
      <c r="B1250" s="108"/>
      <c r="C1250" s="108"/>
      <c r="D1250" s="108"/>
      <c r="E1250" s="109"/>
      <c r="F1250" s="46"/>
      <c r="G1250" s="108"/>
      <c r="H1250" s="100"/>
      <c r="I1250" s="257"/>
      <c r="J1250" s="108"/>
    </row>
    <row r="1251" spans="1:10" x14ac:dyDescent="0.2">
      <c r="A1251" s="108"/>
      <c r="B1251" s="108"/>
      <c r="C1251" s="108"/>
      <c r="D1251" s="108"/>
      <c r="E1251" s="109"/>
      <c r="F1251" s="46"/>
      <c r="G1251" s="108"/>
      <c r="H1251" s="100"/>
      <c r="I1251" s="257"/>
      <c r="J1251" s="108"/>
    </row>
    <row r="1252" spans="1:10" x14ac:dyDescent="0.2">
      <c r="A1252" s="108"/>
      <c r="B1252" s="108"/>
      <c r="C1252" s="108"/>
      <c r="D1252" s="108"/>
      <c r="E1252" s="109"/>
      <c r="F1252" s="46"/>
      <c r="G1252" s="108"/>
      <c r="H1252" s="100"/>
      <c r="I1252" s="257"/>
      <c r="J1252" s="108"/>
    </row>
    <row r="1253" spans="1:10" x14ac:dyDescent="0.2">
      <c r="A1253" s="108"/>
      <c r="B1253" s="108"/>
      <c r="C1253" s="108"/>
      <c r="D1253" s="108"/>
      <c r="E1253" s="109"/>
      <c r="F1253" s="46"/>
      <c r="G1253" s="108"/>
      <c r="H1253" s="100"/>
      <c r="I1253" s="257"/>
      <c r="J1253" s="108"/>
    </row>
    <row r="1254" spans="1:10" x14ac:dyDescent="0.2">
      <c r="A1254" s="108"/>
      <c r="B1254" s="108"/>
      <c r="C1254" s="108"/>
      <c r="D1254" s="108"/>
      <c r="E1254" s="109"/>
      <c r="F1254" s="46"/>
      <c r="G1254" s="108"/>
      <c r="H1254" s="100"/>
      <c r="I1254" s="257"/>
      <c r="J1254" s="108"/>
    </row>
    <row r="1255" spans="1:10" x14ac:dyDescent="0.2">
      <c r="A1255" s="108"/>
      <c r="B1255" s="108"/>
      <c r="C1255" s="108"/>
      <c r="D1255" s="108"/>
      <c r="E1255" s="109"/>
      <c r="F1255" s="46"/>
      <c r="G1255" s="108"/>
      <c r="H1255" s="100"/>
      <c r="I1255" s="257"/>
      <c r="J1255" s="108"/>
    </row>
    <row r="1256" spans="1:10" x14ac:dyDescent="0.2">
      <c r="A1256" s="108"/>
      <c r="B1256" s="108"/>
      <c r="C1256" s="108"/>
      <c r="D1256" s="108"/>
      <c r="E1256" s="109"/>
      <c r="F1256" s="46"/>
      <c r="G1256" s="108"/>
      <c r="H1256" s="100"/>
      <c r="I1256" s="257"/>
      <c r="J1256" s="108"/>
    </row>
    <row r="1257" spans="1:10" x14ac:dyDescent="0.2">
      <c r="A1257" s="108"/>
      <c r="B1257" s="108"/>
      <c r="C1257" s="108"/>
      <c r="D1257" s="108"/>
      <c r="E1257" s="109"/>
      <c r="F1257" s="46"/>
      <c r="G1257" s="108"/>
      <c r="H1257" s="100"/>
      <c r="I1257" s="257"/>
      <c r="J1257" s="108"/>
    </row>
    <row r="1258" spans="1:10" x14ac:dyDescent="0.2">
      <c r="A1258" s="108"/>
      <c r="B1258" s="108"/>
      <c r="C1258" s="108"/>
      <c r="D1258" s="108"/>
      <c r="E1258" s="109"/>
      <c r="F1258" s="46"/>
      <c r="G1258" s="108"/>
      <c r="H1258" s="100"/>
      <c r="I1258" s="257"/>
      <c r="J1258" s="108"/>
    </row>
    <row r="1259" spans="1:10" x14ac:dyDescent="0.2">
      <c r="A1259" s="108"/>
      <c r="B1259" s="108"/>
      <c r="C1259" s="108"/>
      <c r="D1259" s="108"/>
      <c r="E1259" s="109"/>
      <c r="F1259" s="46"/>
      <c r="G1259" s="108"/>
      <c r="H1259" s="100"/>
      <c r="I1259" s="257"/>
      <c r="J1259" s="108"/>
    </row>
    <row r="1260" spans="1:10" x14ac:dyDescent="0.2">
      <c r="A1260" s="108"/>
      <c r="B1260" s="108"/>
      <c r="C1260" s="108"/>
      <c r="D1260" s="108"/>
      <c r="E1260" s="109"/>
      <c r="F1260" s="46"/>
      <c r="G1260" s="108"/>
      <c r="H1260" s="100"/>
      <c r="I1260" s="257"/>
      <c r="J1260" s="108"/>
    </row>
    <row r="1261" spans="1:10" x14ac:dyDescent="0.2">
      <c r="A1261" s="108"/>
      <c r="B1261" s="108"/>
      <c r="C1261" s="108"/>
      <c r="D1261" s="108"/>
      <c r="E1261" s="109"/>
      <c r="F1261" s="46"/>
      <c r="G1261" s="108"/>
      <c r="H1261" s="100"/>
      <c r="I1261" s="257"/>
      <c r="J1261" s="108"/>
    </row>
    <row r="1262" spans="1:10" x14ac:dyDescent="0.2">
      <c r="A1262" s="108"/>
      <c r="B1262" s="108"/>
      <c r="C1262" s="108"/>
      <c r="D1262" s="108"/>
      <c r="E1262" s="109"/>
      <c r="F1262" s="46"/>
      <c r="G1262" s="108"/>
      <c r="H1262" s="100"/>
      <c r="I1262" s="257"/>
      <c r="J1262" s="108"/>
    </row>
    <row r="1263" spans="1:10" x14ac:dyDescent="0.2">
      <c r="A1263" s="108"/>
      <c r="B1263" s="108"/>
      <c r="C1263" s="108"/>
      <c r="D1263" s="108"/>
      <c r="E1263" s="109"/>
      <c r="F1263" s="46"/>
      <c r="G1263" s="108"/>
      <c r="H1263" s="100"/>
      <c r="I1263" s="257"/>
      <c r="J1263" s="108"/>
    </row>
    <row r="1264" spans="1:10" x14ac:dyDescent="0.2">
      <c r="A1264" s="108"/>
      <c r="B1264" s="108"/>
      <c r="C1264" s="108"/>
      <c r="D1264" s="108"/>
      <c r="E1264" s="109"/>
      <c r="F1264" s="46"/>
      <c r="G1264" s="108"/>
      <c r="H1264" s="100"/>
      <c r="I1264" s="257"/>
      <c r="J1264" s="108"/>
    </row>
    <row r="1265" spans="1:10" x14ac:dyDescent="0.2">
      <c r="A1265" s="108"/>
      <c r="B1265" s="108"/>
      <c r="C1265" s="108"/>
      <c r="D1265" s="108"/>
      <c r="E1265" s="109"/>
      <c r="F1265" s="46"/>
      <c r="G1265" s="108"/>
      <c r="H1265" s="100"/>
      <c r="I1265" s="257"/>
      <c r="J1265" s="108"/>
    </row>
    <row r="1266" spans="1:10" x14ac:dyDescent="0.2">
      <c r="A1266" s="108"/>
      <c r="B1266" s="108"/>
      <c r="C1266" s="108"/>
      <c r="D1266" s="108"/>
      <c r="E1266" s="109"/>
      <c r="F1266" s="46"/>
      <c r="G1266" s="108"/>
      <c r="H1266" s="100"/>
      <c r="I1266" s="257"/>
      <c r="J1266" s="108"/>
    </row>
    <row r="1267" spans="1:10" x14ac:dyDescent="0.2">
      <c r="A1267" s="108"/>
      <c r="B1267" s="108"/>
      <c r="C1267" s="108"/>
      <c r="D1267" s="108"/>
      <c r="E1267" s="109"/>
      <c r="F1267" s="46"/>
      <c r="G1267" s="108"/>
      <c r="H1267" s="100"/>
      <c r="I1267" s="257"/>
      <c r="J1267" s="108"/>
    </row>
    <row r="1268" spans="1:10" x14ac:dyDescent="0.2">
      <c r="A1268" s="108"/>
      <c r="B1268" s="108"/>
      <c r="C1268" s="108"/>
      <c r="D1268" s="108"/>
      <c r="E1268" s="109"/>
      <c r="F1268" s="46"/>
      <c r="G1268" s="108"/>
      <c r="H1268" s="100"/>
      <c r="I1268" s="257"/>
      <c r="J1268" s="108"/>
    </row>
    <row r="1269" spans="1:10" x14ac:dyDescent="0.2">
      <c r="A1269" s="108"/>
      <c r="B1269" s="108"/>
      <c r="C1269" s="108"/>
      <c r="D1269" s="108"/>
      <c r="E1269" s="109"/>
      <c r="F1269" s="46"/>
      <c r="G1269" s="108"/>
      <c r="H1269" s="100"/>
      <c r="I1269" s="257"/>
      <c r="J1269" s="108"/>
    </row>
    <row r="1270" spans="1:10" x14ac:dyDescent="0.2">
      <c r="A1270" s="108"/>
      <c r="B1270" s="108"/>
      <c r="C1270" s="108"/>
      <c r="D1270" s="108"/>
      <c r="E1270" s="109"/>
      <c r="F1270" s="46"/>
      <c r="G1270" s="108"/>
      <c r="H1270" s="100"/>
      <c r="I1270" s="257"/>
      <c r="J1270" s="108"/>
    </row>
    <row r="1271" spans="1:10" x14ac:dyDescent="0.2">
      <c r="A1271" s="108"/>
      <c r="B1271" s="108"/>
      <c r="C1271" s="108"/>
      <c r="D1271" s="108"/>
      <c r="E1271" s="109"/>
      <c r="F1271" s="46"/>
      <c r="G1271" s="108"/>
      <c r="H1271" s="100"/>
      <c r="I1271" s="257"/>
      <c r="J1271" s="108"/>
    </row>
    <row r="1272" spans="1:10" x14ac:dyDescent="0.2">
      <c r="A1272" s="108"/>
      <c r="B1272" s="108"/>
      <c r="C1272" s="108"/>
      <c r="D1272" s="108"/>
      <c r="E1272" s="109"/>
      <c r="F1272" s="46"/>
      <c r="G1272" s="108"/>
      <c r="H1272" s="100"/>
      <c r="I1272" s="257"/>
      <c r="J1272" s="108"/>
    </row>
    <row r="1273" spans="1:10" x14ac:dyDescent="0.2">
      <c r="A1273" s="108"/>
      <c r="B1273" s="108"/>
      <c r="C1273" s="108"/>
      <c r="D1273" s="108"/>
      <c r="E1273" s="109"/>
      <c r="F1273" s="46"/>
      <c r="G1273" s="108"/>
      <c r="H1273" s="100"/>
      <c r="I1273" s="257"/>
      <c r="J1273" s="108"/>
    </row>
    <row r="1274" spans="1:10" x14ac:dyDescent="0.2">
      <c r="A1274" s="108"/>
      <c r="B1274" s="108"/>
      <c r="C1274" s="108"/>
      <c r="D1274" s="108"/>
      <c r="E1274" s="109"/>
      <c r="F1274" s="46"/>
      <c r="G1274" s="108"/>
      <c r="H1274" s="100"/>
      <c r="I1274" s="257"/>
      <c r="J1274" s="108"/>
    </row>
    <row r="1275" spans="1:10" x14ac:dyDescent="0.2">
      <c r="A1275" s="108"/>
      <c r="B1275" s="108"/>
      <c r="C1275" s="108"/>
      <c r="D1275" s="108"/>
      <c r="E1275" s="109"/>
      <c r="F1275" s="46"/>
      <c r="G1275" s="108"/>
      <c r="H1275" s="100"/>
      <c r="I1275" s="257"/>
      <c r="J1275" s="108"/>
    </row>
    <row r="1276" spans="1:10" x14ac:dyDescent="0.2">
      <c r="A1276" s="108"/>
      <c r="B1276" s="108"/>
      <c r="C1276" s="108"/>
      <c r="D1276" s="108"/>
      <c r="E1276" s="109"/>
      <c r="F1276" s="46"/>
      <c r="G1276" s="108"/>
      <c r="H1276" s="100"/>
      <c r="I1276" s="257"/>
      <c r="J1276" s="108"/>
    </row>
    <row r="1277" spans="1:10" x14ac:dyDescent="0.2">
      <c r="A1277" s="108"/>
      <c r="B1277" s="108"/>
      <c r="C1277" s="108"/>
      <c r="D1277" s="108"/>
      <c r="E1277" s="109"/>
      <c r="F1277" s="46"/>
      <c r="G1277" s="108"/>
      <c r="H1277" s="100"/>
      <c r="I1277" s="257"/>
      <c r="J1277" s="108"/>
    </row>
    <row r="1278" spans="1:10" x14ac:dyDescent="0.2">
      <c r="A1278" s="108"/>
      <c r="B1278" s="108"/>
      <c r="C1278" s="108"/>
      <c r="D1278" s="108"/>
      <c r="E1278" s="109"/>
      <c r="F1278" s="46"/>
      <c r="G1278" s="108"/>
      <c r="H1278" s="100"/>
      <c r="I1278" s="257"/>
      <c r="J1278" s="108"/>
    </row>
    <row r="1279" spans="1:10" x14ac:dyDescent="0.2">
      <c r="A1279" s="108"/>
      <c r="B1279" s="108"/>
      <c r="C1279" s="108"/>
      <c r="D1279" s="108"/>
      <c r="E1279" s="109"/>
      <c r="F1279" s="46"/>
      <c r="G1279" s="108"/>
      <c r="H1279" s="100"/>
      <c r="I1279" s="257"/>
      <c r="J1279" s="108"/>
    </row>
    <row r="1280" spans="1:10" x14ac:dyDescent="0.2">
      <c r="A1280" s="108"/>
      <c r="B1280" s="108"/>
      <c r="C1280" s="108"/>
      <c r="D1280" s="108"/>
      <c r="E1280" s="109"/>
      <c r="F1280" s="46"/>
      <c r="G1280" s="108"/>
      <c r="H1280" s="100"/>
      <c r="I1280" s="257"/>
      <c r="J1280" s="108"/>
    </row>
    <row r="1281" spans="1:10" x14ac:dyDescent="0.2">
      <c r="A1281" s="108"/>
      <c r="B1281" s="108"/>
      <c r="C1281" s="108"/>
      <c r="D1281" s="108"/>
      <c r="E1281" s="109"/>
      <c r="F1281" s="46"/>
      <c r="G1281" s="108"/>
      <c r="H1281" s="100"/>
      <c r="I1281" s="257"/>
      <c r="J1281" s="108"/>
    </row>
    <row r="1282" spans="1:10" x14ac:dyDescent="0.2">
      <c r="A1282" s="108"/>
      <c r="B1282" s="108"/>
      <c r="C1282" s="108"/>
      <c r="D1282" s="108"/>
      <c r="E1282" s="109"/>
      <c r="F1282" s="46"/>
      <c r="G1282" s="108"/>
      <c r="H1282" s="100"/>
      <c r="I1282" s="257"/>
      <c r="J1282" s="108"/>
    </row>
    <row r="1283" spans="1:10" x14ac:dyDescent="0.2">
      <c r="A1283" s="108"/>
      <c r="B1283" s="108"/>
      <c r="C1283" s="108"/>
      <c r="D1283" s="108"/>
      <c r="E1283" s="109"/>
      <c r="F1283" s="46"/>
      <c r="G1283" s="108"/>
      <c r="H1283" s="100"/>
      <c r="I1283" s="257"/>
      <c r="J1283" s="108"/>
    </row>
    <row r="1284" spans="1:10" x14ac:dyDescent="0.2">
      <c r="A1284" s="108"/>
      <c r="B1284" s="108"/>
      <c r="C1284" s="108"/>
      <c r="D1284" s="108"/>
      <c r="E1284" s="109"/>
      <c r="F1284" s="46"/>
      <c r="G1284" s="108"/>
      <c r="H1284" s="100"/>
      <c r="I1284" s="257"/>
      <c r="J1284" s="108"/>
    </row>
    <row r="1285" spans="1:10" x14ac:dyDescent="0.2">
      <c r="A1285" s="108"/>
      <c r="B1285" s="108"/>
      <c r="C1285" s="108"/>
      <c r="D1285" s="108"/>
      <c r="E1285" s="109"/>
      <c r="F1285" s="46"/>
      <c r="G1285" s="108"/>
      <c r="H1285" s="100"/>
      <c r="I1285" s="257"/>
      <c r="J1285" s="108"/>
    </row>
    <row r="1286" spans="1:10" x14ac:dyDescent="0.2">
      <c r="A1286" s="108"/>
      <c r="B1286" s="108"/>
      <c r="C1286" s="108"/>
      <c r="D1286" s="108"/>
      <c r="E1286" s="109"/>
      <c r="F1286" s="46"/>
      <c r="G1286" s="108"/>
      <c r="H1286" s="100"/>
      <c r="I1286" s="257"/>
      <c r="J1286" s="108"/>
    </row>
    <row r="1287" spans="1:10" x14ac:dyDescent="0.2">
      <c r="A1287" s="108"/>
      <c r="B1287" s="108"/>
      <c r="C1287" s="108"/>
      <c r="D1287" s="108"/>
      <c r="E1287" s="109"/>
      <c r="F1287" s="46"/>
      <c r="G1287" s="108"/>
      <c r="H1287" s="100"/>
      <c r="I1287" s="257"/>
      <c r="J1287" s="108"/>
    </row>
    <row r="1288" spans="1:10" x14ac:dyDescent="0.2">
      <c r="A1288" s="108"/>
      <c r="B1288" s="108"/>
      <c r="C1288" s="108"/>
      <c r="D1288" s="108"/>
      <c r="E1288" s="109"/>
      <c r="F1288" s="46"/>
      <c r="G1288" s="108"/>
      <c r="H1288" s="100"/>
      <c r="I1288" s="257"/>
      <c r="J1288" s="108"/>
    </row>
    <row r="1289" spans="1:10" x14ac:dyDescent="0.2">
      <c r="A1289" s="108"/>
      <c r="B1289" s="108"/>
      <c r="C1289" s="108"/>
      <c r="D1289" s="108"/>
      <c r="E1289" s="109"/>
      <c r="F1289" s="46"/>
      <c r="G1289" s="108"/>
      <c r="H1289" s="100"/>
      <c r="I1289" s="257"/>
      <c r="J1289" s="108"/>
    </row>
    <row r="1290" spans="1:10" x14ac:dyDescent="0.2">
      <c r="A1290" s="108"/>
      <c r="B1290" s="108"/>
      <c r="C1290" s="108"/>
      <c r="D1290" s="108"/>
      <c r="E1290" s="109"/>
      <c r="F1290" s="46"/>
      <c r="G1290" s="108"/>
      <c r="H1290" s="100"/>
      <c r="I1290" s="257"/>
      <c r="J1290" s="108"/>
    </row>
    <row r="1291" spans="1:10" x14ac:dyDescent="0.2">
      <c r="A1291" s="108"/>
      <c r="B1291" s="108"/>
      <c r="C1291" s="108"/>
      <c r="D1291" s="108"/>
      <c r="E1291" s="109"/>
      <c r="F1291" s="46"/>
      <c r="G1291" s="108"/>
      <c r="H1291" s="100"/>
      <c r="I1291" s="257"/>
      <c r="J1291" s="108"/>
    </row>
    <row r="1292" spans="1:10" x14ac:dyDescent="0.2">
      <c r="A1292" s="108"/>
      <c r="B1292" s="108"/>
      <c r="C1292" s="108"/>
      <c r="D1292" s="108"/>
      <c r="E1292" s="109"/>
      <c r="F1292" s="46"/>
      <c r="G1292" s="108"/>
      <c r="H1292" s="100"/>
      <c r="I1292" s="257"/>
      <c r="J1292" s="108"/>
    </row>
    <row r="1293" spans="1:10" x14ac:dyDescent="0.2">
      <c r="A1293" s="108"/>
      <c r="B1293" s="108"/>
      <c r="C1293" s="108"/>
      <c r="D1293" s="108"/>
      <c r="E1293" s="109"/>
      <c r="F1293" s="46"/>
      <c r="G1293" s="108"/>
      <c r="H1293" s="100"/>
      <c r="I1293" s="257"/>
      <c r="J1293" s="108"/>
    </row>
    <row r="1294" spans="1:10" x14ac:dyDescent="0.2">
      <c r="A1294" s="108"/>
      <c r="B1294" s="108"/>
      <c r="C1294" s="108"/>
      <c r="D1294" s="108"/>
      <c r="E1294" s="109"/>
      <c r="F1294" s="46"/>
      <c r="G1294" s="108"/>
      <c r="H1294" s="100"/>
      <c r="I1294" s="257"/>
      <c r="J1294" s="108"/>
    </row>
    <row r="1295" spans="1:10" x14ac:dyDescent="0.2">
      <c r="A1295" s="108"/>
      <c r="B1295" s="108"/>
      <c r="C1295" s="108"/>
      <c r="D1295" s="108"/>
      <c r="E1295" s="109"/>
      <c r="F1295" s="46"/>
      <c r="G1295" s="108"/>
      <c r="H1295" s="100"/>
      <c r="I1295" s="257"/>
      <c r="J1295" s="108"/>
    </row>
    <row r="1296" spans="1:10" x14ac:dyDescent="0.2">
      <c r="A1296" s="108"/>
      <c r="B1296" s="108"/>
      <c r="C1296" s="108"/>
      <c r="D1296" s="108"/>
      <c r="E1296" s="109"/>
      <c r="F1296" s="46"/>
      <c r="G1296" s="108"/>
      <c r="H1296" s="100"/>
      <c r="I1296" s="257"/>
      <c r="J1296" s="108"/>
    </row>
    <row r="1297" spans="1:10" x14ac:dyDescent="0.2">
      <c r="A1297" s="108"/>
      <c r="B1297" s="108"/>
      <c r="C1297" s="108"/>
      <c r="D1297" s="108"/>
      <c r="E1297" s="109"/>
      <c r="F1297" s="46"/>
      <c r="G1297" s="108"/>
      <c r="H1297" s="100"/>
      <c r="I1297" s="257"/>
      <c r="J1297" s="108"/>
    </row>
    <row r="1298" spans="1:10" x14ac:dyDescent="0.2">
      <c r="A1298" s="108"/>
      <c r="B1298" s="108"/>
      <c r="C1298" s="108"/>
      <c r="D1298" s="108"/>
      <c r="E1298" s="109"/>
      <c r="F1298" s="46"/>
      <c r="G1298" s="108"/>
      <c r="H1298" s="100"/>
      <c r="I1298" s="257"/>
      <c r="J1298" s="108"/>
    </row>
    <row r="1299" spans="1:10" x14ac:dyDescent="0.2">
      <c r="A1299" s="108"/>
      <c r="B1299" s="108"/>
      <c r="C1299" s="108"/>
      <c r="D1299" s="108"/>
      <c r="E1299" s="109"/>
      <c r="F1299" s="46"/>
      <c r="G1299" s="108"/>
      <c r="H1299" s="100"/>
      <c r="I1299" s="257"/>
      <c r="J1299" s="108"/>
    </row>
    <row r="1300" spans="1:10" x14ac:dyDescent="0.2">
      <c r="A1300" s="108"/>
      <c r="B1300" s="108"/>
      <c r="C1300" s="108"/>
      <c r="D1300" s="108"/>
      <c r="E1300" s="109"/>
      <c r="F1300" s="46"/>
      <c r="G1300" s="108"/>
      <c r="H1300" s="100"/>
      <c r="I1300" s="257"/>
      <c r="J1300" s="108"/>
    </row>
    <row r="1301" spans="1:10" x14ac:dyDescent="0.2">
      <c r="A1301" s="108"/>
      <c r="B1301" s="108"/>
      <c r="C1301" s="108"/>
      <c r="D1301" s="108"/>
      <c r="E1301" s="109"/>
      <c r="F1301" s="46"/>
      <c r="G1301" s="108"/>
      <c r="H1301" s="100"/>
      <c r="I1301" s="257"/>
      <c r="J1301" s="108"/>
    </row>
    <row r="1302" spans="1:10" x14ac:dyDescent="0.2">
      <c r="A1302" s="108"/>
      <c r="B1302" s="108"/>
      <c r="C1302" s="108"/>
      <c r="D1302" s="108"/>
      <c r="E1302" s="109"/>
      <c r="F1302" s="46"/>
      <c r="G1302" s="108"/>
      <c r="H1302" s="100"/>
      <c r="I1302" s="257"/>
      <c r="J1302" s="108"/>
    </row>
    <row r="1303" spans="1:10" x14ac:dyDescent="0.2">
      <c r="A1303" s="108"/>
      <c r="B1303" s="108"/>
      <c r="C1303" s="108"/>
      <c r="D1303" s="108"/>
      <c r="E1303" s="109"/>
      <c r="F1303" s="46"/>
      <c r="G1303" s="108"/>
      <c r="H1303" s="100"/>
      <c r="I1303" s="257"/>
      <c r="J1303" s="108"/>
    </row>
    <row r="1304" spans="1:10" x14ac:dyDescent="0.2">
      <c r="A1304" s="108"/>
      <c r="B1304" s="108"/>
      <c r="C1304" s="108"/>
      <c r="D1304" s="108"/>
      <c r="E1304" s="109"/>
      <c r="F1304" s="46"/>
      <c r="G1304" s="108"/>
      <c r="H1304" s="100"/>
      <c r="I1304" s="257"/>
      <c r="J1304" s="108"/>
    </row>
    <row r="1305" spans="1:10" x14ac:dyDescent="0.2">
      <c r="A1305" s="108"/>
      <c r="B1305" s="108"/>
      <c r="C1305" s="108"/>
      <c r="D1305" s="108"/>
      <c r="E1305" s="109"/>
      <c r="F1305" s="46"/>
      <c r="G1305" s="108"/>
      <c r="H1305" s="100"/>
      <c r="I1305" s="257"/>
      <c r="J1305" s="108"/>
    </row>
    <row r="1306" spans="1:10" x14ac:dyDescent="0.2">
      <c r="A1306" s="108"/>
      <c r="B1306" s="108"/>
      <c r="C1306" s="108"/>
      <c r="D1306" s="108"/>
      <c r="E1306" s="109"/>
      <c r="F1306" s="46"/>
      <c r="G1306" s="108"/>
      <c r="H1306" s="100"/>
      <c r="I1306" s="257"/>
      <c r="J1306" s="108"/>
    </row>
    <row r="1307" spans="1:10" x14ac:dyDescent="0.2">
      <c r="A1307" s="108"/>
      <c r="B1307" s="108"/>
      <c r="C1307" s="108"/>
      <c r="D1307" s="108"/>
      <c r="E1307" s="109"/>
      <c r="F1307" s="46"/>
      <c r="G1307" s="108"/>
      <c r="H1307" s="100"/>
      <c r="I1307" s="257"/>
      <c r="J1307" s="108"/>
    </row>
    <row r="1308" spans="1:10" x14ac:dyDescent="0.2">
      <c r="A1308" s="108"/>
      <c r="B1308" s="108"/>
      <c r="C1308" s="108"/>
      <c r="D1308" s="108"/>
      <c r="E1308" s="109"/>
      <c r="F1308" s="46"/>
      <c r="G1308" s="108"/>
      <c r="H1308" s="100"/>
      <c r="I1308" s="257"/>
      <c r="J1308" s="108"/>
    </row>
    <row r="1309" spans="1:10" x14ac:dyDescent="0.2">
      <c r="A1309" s="108"/>
      <c r="B1309" s="108"/>
      <c r="C1309" s="108"/>
      <c r="D1309" s="108"/>
      <c r="E1309" s="109"/>
      <c r="F1309" s="46"/>
      <c r="G1309" s="108"/>
      <c r="H1309" s="100"/>
      <c r="I1309" s="257"/>
      <c r="J1309" s="108"/>
    </row>
    <row r="1310" spans="1:10" x14ac:dyDescent="0.2">
      <c r="A1310" s="108"/>
      <c r="B1310" s="108"/>
      <c r="C1310" s="108"/>
      <c r="D1310" s="108"/>
      <c r="E1310" s="109"/>
      <c r="F1310" s="46"/>
      <c r="G1310" s="108"/>
      <c r="H1310" s="100"/>
      <c r="I1310" s="257"/>
      <c r="J1310" s="108"/>
    </row>
    <row r="1311" spans="1:10" x14ac:dyDescent="0.2">
      <c r="A1311" s="108"/>
      <c r="B1311" s="108"/>
      <c r="C1311" s="108"/>
      <c r="D1311" s="108"/>
      <c r="E1311" s="109"/>
      <c r="F1311" s="46"/>
      <c r="G1311" s="108"/>
      <c r="H1311" s="100"/>
      <c r="I1311" s="257"/>
      <c r="J1311" s="108"/>
    </row>
    <row r="1312" spans="1:10" x14ac:dyDescent="0.2">
      <c r="A1312" s="108"/>
      <c r="B1312" s="108"/>
      <c r="C1312" s="108"/>
      <c r="D1312" s="108"/>
      <c r="E1312" s="109"/>
      <c r="F1312" s="46"/>
      <c r="G1312" s="108"/>
      <c r="H1312" s="100"/>
      <c r="I1312" s="257"/>
      <c r="J1312" s="108"/>
    </row>
    <row r="1313" spans="1:10" x14ac:dyDescent="0.2">
      <c r="A1313" s="108"/>
      <c r="B1313" s="108"/>
      <c r="C1313" s="108"/>
      <c r="D1313" s="108"/>
      <c r="E1313" s="109"/>
      <c r="F1313" s="46"/>
      <c r="G1313" s="108"/>
      <c r="H1313" s="100"/>
      <c r="I1313" s="257"/>
      <c r="J1313" s="108"/>
    </row>
    <row r="1314" spans="1:10" x14ac:dyDescent="0.2">
      <c r="A1314" s="108"/>
      <c r="B1314" s="108"/>
      <c r="C1314" s="108"/>
      <c r="D1314" s="108"/>
      <c r="E1314" s="109"/>
      <c r="F1314" s="46"/>
      <c r="G1314" s="108"/>
      <c r="H1314" s="100"/>
      <c r="I1314" s="257"/>
      <c r="J1314" s="108"/>
    </row>
    <row r="1315" spans="1:10" x14ac:dyDescent="0.2">
      <c r="A1315" s="108"/>
      <c r="B1315" s="108"/>
      <c r="C1315" s="108"/>
      <c r="D1315" s="108"/>
      <c r="E1315" s="109"/>
      <c r="F1315" s="46"/>
      <c r="G1315" s="108"/>
      <c r="H1315" s="100"/>
      <c r="I1315" s="257"/>
      <c r="J1315" s="108"/>
    </row>
    <row r="1316" spans="1:10" x14ac:dyDescent="0.2">
      <c r="A1316" s="108"/>
      <c r="B1316" s="108"/>
      <c r="C1316" s="108"/>
      <c r="D1316" s="108"/>
      <c r="E1316" s="109"/>
      <c r="F1316" s="46"/>
      <c r="G1316" s="108"/>
      <c r="H1316" s="100"/>
      <c r="I1316" s="257"/>
      <c r="J1316" s="108"/>
    </row>
    <row r="1317" spans="1:10" x14ac:dyDescent="0.2">
      <c r="A1317" s="108"/>
      <c r="B1317" s="108"/>
      <c r="C1317" s="108"/>
      <c r="D1317" s="108"/>
      <c r="E1317" s="109"/>
      <c r="F1317" s="46"/>
      <c r="G1317" s="108"/>
      <c r="H1317" s="100"/>
      <c r="I1317" s="257"/>
      <c r="J1317" s="108"/>
    </row>
    <row r="1318" spans="1:10" x14ac:dyDescent="0.2">
      <c r="A1318" s="108"/>
      <c r="B1318" s="108"/>
      <c r="C1318" s="108"/>
      <c r="D1318" s="108"/>
      <c r="E1318" s="109"/>
      <c r="F1318" s="46"/>
      <c r="G1318" s="108"/>
      <c r="H1318" s="100"/>
      <c r="I1318" s="257"/>
      <c r="J1318" s="108"/>
    </row>
    <row r="1319" spans="1:10" x14ac:dyDescent="0.2">
      <c r="A1319" s="108"/>
      <c r="B1319" s="108"/>
      <c r="C1319" s="108"/>
      <c r="D1319" s="108"/>
      <c r="E1319" s="109"/>
      <c r="F1319" s="46"/>
      <c r="G1319" s="108"/>
      <c r="H1319" s="100"/>
      <c r="I1319" s="257"/>
      <c r="J1319" s="108"/>
    </row>
    <row r="1320" spans="1:10" x14ac:dyDescent="0.2">
      <c r="A1320" s="108"/>
      <c r="B1320" s="108"/>
      <c r="C1320" s="108"/>
      <c r="D1320" s="108"/>
      <c r="E1320" s="109"/>
      <c r="F1320" s="46"/>
      <c r="G1320" s="108"/>
      <c r="H1320" s="100"/>
      <c r="I1320" s="257"/>
      <c r="J1320" s="108"/>
    </row>
    <row r="1321" spans="1:10" x14ac:dyDescent="0.2">
      <c r="A1321" s="108"/>
      <c r="B1321" s="108"/>
      <c r="C1321" s="108"/>
      <c r="D1321" s="108"/>
      <c r="E1321" s="109"/>
      <c r="F1321" s="46"/>
      <c r="G1321" s="108"/>
      <c r="H1321" s="100"/>
      <c r="I1321" s="257"/>
      <c r="J1321" s="108"/>
    </row>
    <row r="1322" spans="1:10" x14ac:dyDescent="0.2">
      <c r="A1322" s="108"/>
      <c r="B1322" s="108"/>
      <c r="C1322" s="108"/>
      <c r="D1322" s="108"/>
      <c r="E1322" s="109"/>
      <c r="F1322" s="46"/>
      <c r="G1322" s="108"/>
      <c r="H1322" s="100"/>
      <c r="I1322" s="257"/>
      <c r="J1322" s="108"/>
    </row>
    <row r="1323" spans="1:10" x14ac:dyDescent="0.2">
      <c r="A1323" s="108"/>
      <c r="B1323" s="108"/>
      <c r="C1323" s="108"/>
      <c r="D1323" s="108"/>
      <c r="E1323" s="109"/>
      <c r="F1323" s="46"/>
      <c r="G1323" s="108"/>
      <c r="H1323" s="100"/>
      <c r="I1323" s="257"/>
      <c r="J1323" s="108"/>
    </row>
    <row r="1324" spans="1:10" x14ac:dyDescent="0.2">
      <c r="A1324" s="108"/>
      <c r="B1324" s="108"/>
      <c r="C1324" s="108"/>
      <c r="D1324" s="108"/>
      <c r="E1324" s="109"/>
      <c r="F1324" s="46"/>
      <c r="G1324" s="108"/>
      <c r="H1324" s="100"/>
      <c r="I1324" s="257"/>
      <c r="J1324" s="108"/>
    </row>
    <row r="1325" spans="1:10" x14ac:dyDescent="0.2">
      <c r="A1325" s="108"/>
      <c r="B1325" s="108"/>
      <c r="C1325" s="108"/>
      <c r="D1325" s="108"/>
      <c r="E1325" s="109"/>
      <c r="F1325" s="46"/>
      <c r="G1325" s="108"/>
      <c r="H1325" s="100"/>
      <c r="I1325" s="257"/>
      <c r="J1325" s="108"/>
    </row>
    <row r="1326" spans="1:10" x14ac:dyDescent="0.2">
      <c r="A1326" s="108"/>
      <c r="B1326" s="108"/>
      <c r="C1326" s="108"/>
      <c r="D1326" s="108"/>
      <c r="E1326" s="109"/>
      <c r="F1326" s="46"/>
      <c r="G1326" s="108"/>
      <c r="H1326" s="100"/>
      <c r="I1326" s="257"/>
      <c r="J1326" s="108"/>
    </row>
    <row r="1327" spans="1:10" x14ac:dyDescent="0.2">
      <c r="A1327" s="108"/>
      <c r="B1327" s="108"/>
      <c r="C1327" s="108"/>
      <c r="D1327" s="108"/>
      <c r="E1327" s="109"/>
      <c r="F1327" s="46"/>
      <c r="G1327" s="108"/>
      <c r="H1327" s="100"/>
      <c r="I1327" s="257"/>
      <c r="J1327" s="108"/>
    </row>
    <row r="1328" spans="1:10" x14ac:dyDescent="0.2">
      <c r="A1328" s="108"/>
      <c r="B1328" s="108"/>
      <c r="C1328" s="108"/>
      <c r="D1328" s="108"/>
      <c r="E1328" s="109"/>
      <c r="F1328" s="46"/>
      <c r="G1328" s="108"/>
      <c r="H1328" s="100"/>
      <c r="I1328" s="257"/>
      <c r="J1328" s="108"/>
    </row>
    <row r="1329" spans="1:10" x14ac:dyDescent="0.2">
      <c r="A1329" s="108"/>
      <c r="B1329" s="108"/>
      <c r="C1329" s="108"/>
      <c r="D1329" s="108"/>
      <c r="E1329" s="109"/>
      <c r="F1329" s="46"/>
      <c r="G1329" s="108"/>
      <c r="H1329" s="100"/>
      <c r="I1329" s="257"/>
      <c r="J1329" s="108"/>
    </row>
    <row r="1330" spans="1:10" x14ac:dyDescent="0.2">
      <c r="A1330" s="108"/>
      <c r="B1330" s="108"/>
      <c r="C1330" s="108"/>
      <c r="D1330" s="108"/>
      <c r="E1330" s="109"/>
      <c r="F1330" s="46"/>
      <c r="G1330" s="108"/>
      <c r="H1330" s="100"/>
      <c r="I1330" s="257"/>
      <c r="J1330" s="108"/>
    </row>
    <row r="1331" spans="1:10" x14ac:dyDescent="0.2">
      <c r="A1331" s="108"/>
      <c r="B1331" s="108"/>
      <c r="C1331" s="108"/>
      <c r="D1331" s="108"/>
      <c r="E1331" s="109"/>
      <c r="F1331" s="46"/>
      <c r="G1331" s="108"/>
      <c r="H1331" s="100"/>
      <c r="I1331" s="257"/>
      <c r="J1331" s="108"/>
    </row>
    <row r="1332" spans="1:10" x14ac:dyDescent="0.2">
      <c r="A1332" s="108"/>
      <c r="B1332" s="108"/>
      <c r="C1332" s="108"/>
      <c r="D1332" s="108"/>
      <c r="E1332" s="109"/>
      <c r="F1332" s="46"/>
      <c r="G1332" s="108"/>
      <c r="H1332" s="100"/>
      <c r="I1332" s="257"/>
      <c r="J1332" s="108"/>
    </row>
    <row r="1333" spans="1:10" x14ac:dyDescent="0.2">
      <c r="A1333" s="108"/>
      <c r="B1333" s="108"/>
      <c r="C1333" s="108"/>
      <c r="D1333" s="108"/>
      <c r="E1333" s="109"/>
      <c r="F1333" s="46"/>
      <c r="G1333" s="108"/>
      <c r="H1333" s="100"/>
      <c r="I1333" s="257"/>
      <c r="J1333" s="108"/>
    </row>
    <row r="1334" spans="1:10" x14ac:dyDescent="0.2">
      <c r="A1334" s="108"/>
      <c r="B1334" s="108"/>
      <c r="C1334" s="108"/>
      <c r="D1334" s="108"/>
      <c r="E1334" s="109"/>
      <c r="F1334" s="46"/>
      <c r="G1334" s="108"/>
      <c r="H1334" s="100"/>
      <c r="I1334" s="257"/>
      <c r="J1334" s="108"/>
    </row>
    <row r="1335" spans="1:10" x14ac:dyDescent="0.2">
      <c r="A1335" s="108"/>
      <c r="B1335" s="108"/>
      <c r="C1335" s="108"/>
      <c r="D1335" s="108"/>
      <c r="E1335" s="109"/>
      <c r="F1335" s="46"/>
      <c r="G1335" s="108"/>
      <c r="H1335" s="100"/>
      <c r="I1335" s="257"/>
      <c r="J1335" s="108"/>
    </row>
    <row r="1336" spans="1:10" x14ac:dyDescent="0.2">
      <c r="A1336" s="108"/>
      <c r="B1336" s="108"/>
      <c r="C1336" s="108"/>
      <c r="D1336" s="108"/>
      <c r="E1336" s="109"/>
      <c r="F1336" s="46"/>
      <c r="G1336" s="108"/>
      <c r="H1336" s="100"/>
      <c r="I1336" s="257"/>
      <c r="J1336" s="108"/>
    </row>
    <row r="1337" spans="1:10" x14ac:dyDescent="0.2">
      <c r="A1337" s="108"/>
      <c r="B1337" s="108"/>
      <c r="C1337" s="108"/>
      <c r="D1337" s="108"/>
      <c r="E1337" s="109"/>
      <c r="F1337" s="46"/>
      <c r="G1337" s="108"/>
      <c r="H1337" s="100"/>
      <c r="I1337" s="257"/>
      <c r="J1337" s="108"/>
    </row>
    <row r="1338" spans="1:10" x14ac:dyDescent="0.2">
      <c r="A1338" s="108"/>
      <c r="B1338" s="108"/>
      <c r="C1338" s="108"/>
      <c r="D1338" s="108"/>
      <c r="E1338" s="109"/>
      <c r="F1338" s="46"/>
      <c r="G1338" s="108"/>
      <c r="H1338" s="100"/>
      <c r="I1338" s="257"/>
      <c r="J1338" s="108"/>
    </row>
    <row r="1339" spans="1:10" x14ac:dyDescent="0.2">
      <c r="A1339" s="108"/>
      <c r="B1339" s="108"/>
      <c r="C1339" s="108"/>
      <c r="D1339" s="108"/>
      <c r="E1339" s="109"/>
      <c r="F1339" s="46"/>
      <c r="G1339" s="108"/>
      <c r="H1339" s="100"/>
      <c r="I1339" s="257"/>
      <c r="J1339" s="108"/>
    </row>
    <row r="1340" spans="1:10" x14ac:dyDescent="0.2">
      <c r="A1340" s="108"/>
      <c r="B1340" s="108"/>
      <c r="C1340" s="108"/>
      <c r="D1340" s="108"/>
      <c r="E1340" s="109"/>
      <c r="F1340" s="46"/>
      <c r="G1340" s="108"/>
      <c r="H1340" s="100"/>
      <c r="I1340" s="257"/>
      <c r="J1340" s="108"/>
    </row>
    <row r="1341" spans="1:10" x14ac:dyDescent="0.2">
      <c r="A1341" s="108"/>
      <c r="B1341" s="108"/>
      <c r="C1341" s="108"/>
      <c r="D1341" s="108"/>
      <c r="E1341" s="109"/>
      <c r="F1341" s="46"/>
      <c r="G1341" s="108"/>
      <c r="H1341" s="100"/>
      <c r="I1341" s="257"/>
      <c r="J1341" s="108"/>
    </row>
    <row r="1342" spans="1:10" x14ac:dyDescent="0.2">
      <c r="A1342" s="108"/>
      <c r="B1342" s="108"/>
      <c r="C1342" s="108"/>
      <c r="D1342" s="108"/>
      <c r="E1342" s="109"/>
      <c r="F1342" s="46"/>
      <c r="G1342" s="108"/>
      <c r="H1342" s="100"/>
      <c r="I1342" s="257"/>
      <c r="J1342" s="108"/>
    </row>
    <row r="1343" spans="1:10" x14ac:dyDescent="0.2">
      <c r="A1343" s="108"/>
      <c r="B1343" s="108"/>
      <c r="C1343" s="108"/>
      <c r="D1343" s="108"/>
      <c r="E1343" s="109"/>
      <c r="F1343" s="46"/>
      <c r="G1343" s="108"/>
      <c r="H1343" s="100"/>
      <c r="I1343" s="257"/>
      <c r="J1343" s="108"/>
    </row>
    <row r="1344" spans="1:10" x14ac:dyDescent="0.2">
      <c r="A1344" s="108"/>
      <c r="B1344" s="108"/>
      <c r="C1344" s="108"/>
      <c r="D1344" s="108"/>
      <c r="E1344" s="109"/>
      <c r="F1344" s="46"/>
      <c r="G1344" s="108"/>
      <c r="H1344" s="100"/>
      <c r="I1344" s="257"/>
      <c r="J1344" s="108"/>
    </row>
    <row r="1345" spans="1:10" x14ac:dyDescent="0.2">
      <c r="A1345" s="108"/>
      <c r="B1345" s="108"/>
      <c r="C1345" s="108"/>
      <c r="D1345" s="108"/>
      <c r="E1345" s="109"/>
      <c r="F1345" s="46"/>
      <c r="G1345" s="108"/>
      <c r="H1345" s="100"/>
      <c r="I1345" s="257"/>
      <c r="J1345" s="108"/>
    </row>
    <row r="1346" spans="1:10" x14ac:dyDescent="0.2">
      <c r="A1346" s="108"/>
      <c r="B1346" s="108"/>
      <c r="C1346" s="108"/>
      <c r="D1346" s="108"/>
      <c r="E1346" s="109"/>
      <c r="F1346" s="46"/>
      <c r="G1346" s="108"/>
      <c r="H1346" s="100"/>
      <c r="I1346" s="257"/>
      <c r="J1346" s="108"/>
    </row>
    <row r="1347" spans="1:10" x14ac:dyDescent="0.2">
      <c r="A1347" s="108"/>
      <c r="B1347" s="108"/>
      <c r="C1347" s="108"/>
      <c r="D1347" s="108"/>
      <c r="E1347" s="109"/>
      <c r="F1347" s="46"/>
      <c r="G1347" s="108"/>
      <c r="H1347" s="100"/>
      <c r="I1347" s="257"/>
      <c r="J1347" s="108"/>
    </row>
    <row r="1348" spans="1:10" x14ac:dyDescent="0.2">
      <c r="A1348" s="108"/>
      <c r="B1348" s="108"/>
      <c r="C1348" s="108"/>
      <c r="D1348" s="108"/>
      <c r="E1348" s="109"/>
      <c r="F1348" s="46"/>
      <c r="G1348" s="108"/>
      <c r="H1348" s="100"/>
      <c r="I1348" s="257"/>
      <c r="J1348" s="108"/>
    </row>
    <row r="1349" spans="1:10" x14ac:dyDescent="0.2">
      <c r="A1349" s="108"/>
      <c r="B1349" s="108"/>
      <c r="C1349" s="108"/>
      <c r="D1349" s="108"/>
      <c r="E1349" s="109"/>
      <c r="F1349" s="46"/>
      <c r="G1349" s="108"/>
      <c r="H1349" s="100"/>
      <c r="I1349" s="257"/>
      <c r="J1349" s="108"/>
    </row>
    <row r="1350" spans="1:10" x14ac:dyDescent="0.2">
      <c r="A1350" s="108"/>
      <c r="B1350" s="108"/>
      <c r="C1350" s="108"/>
      <c r="D1350" s="108"/>
      <c r="E1350" s="109"/>
      <c r="F1350" s="46"/>
      <c r="G1350" s="108"/>
      <c r="H1350" s="100"/>
      <c r="I1350" s="257"/>
      <c r="J1350" s="108"/>
    </row>
    <row r="1351" spans="1:10" x14ac:dyDescent="0.2">
      <c r="A1351" s="108"/>
      <c r="B1351" s="108"/>
      <c r="C1351" s="108"/>
      <c r="D1351" s="108"/>
      <c r="E1351" s="109"/>
      <c r="F1351" s="46"/>
      <c r="G1351" s="108"/>
      <c r="H1351" s="100"/>
      <c r="I1351" s="257"/>
      <c r="J1351" s="108"/>
    </row>
    <row r="1352" spans="1:10" x14ac:dyDescent="0.2">
      <c r="A1352" s="108"/>
      <c r="B1352" s="108"/>
      <c r="C1352" s="108"/>
      <c r="D1352" s="108"/>
      <c r="E1352" s="109"/>
      <c r="F1352" s="46"/>
      <c r="G1352" s="108"/>
      <c r="H1352" s="100"/>
      <c r="I1352" s="257"/>
      <c r="J1352" s="108"/>
    </row>
    <row r="1353" spans="1:10" x14ac:dyDescent="0.2">
      <c r="A1353" s="108"/>
      <c r="B1353" s="108"/>
      <c r="C1353" s="108"/>
      <c r="D1353" s="108"/>
      <c r="E1353" s="109"/>
      <c r="F1353" s="46"/>
      <c r="G1353" s="108"/>
      <c r="H1353" s="100"/>
      <c r="I1353" s="257"/>
      <c r="J1353" s="108"/>
    </row>
    <row r="1354" spans="1:10" x14ac:dyDescent="0.2">
      <c r="A1354" s="108"/>
      <c r="B1354" s="108"/>
      <c r="C1354" s="108"/>
      <c r="D1354" s="108"/>
      <c r="E1354" s="109"/>
      <c r="F1354" s="46"/>
      <c r="G1354" s="108"/>
      <c r="H1354" s="100"/>
      <c r="I1354" s="257"/>
      <c r="J1354" s="108"/>
    </row>
    <row r="1355" spans="1:10" x14ac:dyDescent="0.2">
      <c r="A1355" s="108"/>
      <c r="B1355" s="108"/>
      <c r="C1355" s="108"/>
      <c r="D1355" s="108"/>
      <c r="E1355" s="109"/>
      <c r="F1355" s="46"/>
      <c r="G1355" s="108"/>
      <c r="H1355" s="100"/>
      <c r="I1355" s="257"/>
      <c r="J1355" s="108"/>
    </row>
    <row r="1356" spans="1:10" x14ac:dyDescent="0.2">
      <c r="A1356" s="108"/>
      <c r="B1356" s="108"/>
      <c r="C1356" s="108"/>
      <c r="D1356" s="108"/>
      <c r="E1356" s="109"/>
      <c r="F1356" s="46"/>
      <c r="G1356" s="108"/>
      <c r="H1356" s="100"/>
      <c r="I1356" s="257"/>
      <c r="J1356" s="108"/>
    </row>
    <row r="1357" spans="1:10" x14ac:dyDescent="0.2">
      <c r="A1357" s="108"/>
      <c r="B1357" s="108"/>
      <c r="C1357" s="108"/>
      <c r="D1357" s="108"/>
      <c r="E1357" s="109"/>
      <c r="F1357" s="46"/>
      <c r="G1357" s="108"/>
      <c r="H1357" s="100"/>
      <c r="I1357" s="257"/>
      <c r="J1357" s="108"/>
    </row>
    <row r="1358" spans="1:10" x14ac:dyDescent="0.2">
      <c r="A1358" s="108"/>
      <c r="B1358" s="108"/>
      <c r="C1358" s="108"/>
      <c r="D1358" s="108"/>
      <c r="E1358" s="109"/>
      <c r="F1358" s="46"/>
      <c r="G1358" s="108"/>
      <c r="H1358" s="100"/>
      <c r="I1358" s="257"/>
      <c r="J1358" s="108"/>
    </row>
    <row r="1359" spans="1:10" x14ac:dyDescent="0.2">
      <c r="A1359" s="108"/>
      <c r="B1359" s="108"/>
      <c r="C1359" s="108"/>
      <c r="D1359" s="108"/>
      <c r="E1359" s="109"/>
      <c r="F1359" s="46"/>
      <c r="G1359" s="108"/>
      <c r="H1359" s="100"/>
      <c r="I1359" s="257"/>
      <c r="J1359" s="108"/>
    </row>
    <row r="1360" spans="1:10" x14ac:dyDescent="0.2">
      <c r="A1360" s="108"/>
      <c r="B1360" s="108"/>
      <c r="C1360" s="108"/>
      <c r="D1360" s="108"/>
      <c r="E1360" s="109"/>
      <c r="F1360" s="46"/>
      <c r="G1360" s="108"/>
      <c r="H1360" s="100"/>
      <c r="I1360" s="257"/>
      <c r="J1360" s="108"/>
    </row>
    <row r="1361" spans="1:10" x14ac:dyDescent="0.2">
      <c r="A1361" s="108"/>
      <c r="B1361" s="108"/>
      <c r="C1361" s="108"/>
      <c r="D1361" s="108"/>
      <c r="E1361" s="109"/>
      <c r="F1361" s="46"/>
      <c r="G1361" s="108"/>
      <c r="H1361" s="100"/>
      <c r="I1361" s="257"/>
      <c r="J1361" s="108"/>
    </row>
    <row r="1362" spans="1:10" x14ac:dyDescent="0.2">
      <c r="A1362" s="108"/>
      <c r="B1362" s="108"/>
      <c r="C1362" s="108"/>
      <c r="D1362" s="108"/>
      <c r="E1362" s="109"/>
      <c r="F1362" s="46"/>
      <c r="G1362" s="108"/>
      <c r="H1362" s="100"/>
      <c r="I1362" s="257"/>
      <c r="J1362" s="108"/>
    </row>
    <row r="1363" spans="1:10" x14ac:dyDescent="0.2">
      <c r="A1363" s="108"/>
      <c r="B1363" s="108"/>
      <c r="C1363" s="108"/>
      <c r="D1363" s="108"/>
      <c r="E1363" s="109"/>
      <c r="F1363" s="46"/>
      <c r="G1363" s="108"/>
      <c r="H1363" s="100"/>
      <c r="I1363" s="257"/>
      <c r="J1363" s="108"/>
    </row>
    <row r="1364" spans="1:10" x14ac:dyDescent="0.2">
      <c r="A1364" s="108"/>
      <c r="B1364" s="108"/>
      <c r="C1364" s="108"/>
      <c r="D1364" s="108"/>
      <c r="E1364" s="109"/>
      <c r="F1364" s="46"/>
      <c r="G1364" s="108"/>
      <c r="H1364" s="100"/>
      <c r="I1364" s="257"/>
      <c r="J1364" s="108"/>
    </row>
    <row r="1365" spans="1:10" x14ac:dyDescent="0.2">
      <c r="A1365" s="108"/>
      <c r="B1365" s="108"/>
      <c r="C1365" s="108"/>
      <c r="D1365" s="108"/>
      <c r="E1365" s="109"/>
      <c r="F1365" s="46"/>
      <c r="G1365" s="108"/>
      <c r="H1365" s="100"/>
      <c r="I1365" s="257"/>
      <c r="J1365" s="108"/>
    </row>
    <row r="1366" spans="1:10" x14ac:dyDescent="0.2">
      <c r="A1366" s="108"/>
      <c r="B1366" s="108"/>
      <c r="C1366" s="108"/>
      <c r="D1366" s="108"/>
      <c r="E1366" s="109"/>
      <c r="F1366" s="46"/>
      <c r="G1366" s="108"/>
      <c r="H1366" s="100"/>
      <c r="I1366" s="257"/>
      <c r="J1366" s="108"/>
    </row>
    <row r="1367" spans="1:10" x14ac:dyDescent="0.2">
      <c r="A1367" s="108"/>
      <c r="B1367" s="108"/>
      <c r="C1367" s="108"/>
      <c r="D1367" s="108"/>
      <c r="E1367" s="109"/>
      <c r="F1367" s="46"/>
      <c r="G1367" s="108"/>
      <c r="H1367" s="100"/>
      <c r="I1367" s="257"/>
      <c r="J1367" s="108"/>
    </row>
    <row r="1368" spans="1:10" x14ac:dyDescent="0.2">
      <c r="A1368" s="108"/>
      <c r="B1368" s="108"/>
      <c r="C1368" s="108"/>
      <c r="D1368" s="108"/>
      <c r="E1368" s="109"/>
      <c r="F1368" s="46"/>
      <c r="G1368" s="108"/>
      <c r="H1368" s="100"/>
      <c r="I1368" s="257"/>
      <c r="J1368" s="108"/>
    </row>
    <row r="1369" spans="1:10" x14ac:dyDescent="0.2">
      <c r="A1369" s="108"/>
      <c r="B1369" s="108"/>
      <c r="C1369" s="108"/>
      <c r="D1369" s="108"/>
      <c r="E1369" s="109"/>
      <c r="F1369" s="46"/>
      <c r="G1369" s="108"/>
      <c r="H1369" s="100"/>
      <c r="I1369" s="257"/>
      <c r="J1369" s="108"/>
    </row>
    <row r="1370" spans="1:10" x14ac:dyDescent="0.2">
      <c r="A1370" s="108"/>
      <c r="B1370" s="108"/>
      <c r="C1370" s="108"/>
      <c r="D1370" s="108"/>
      <c r="E1370" s="109"/>
      <c r="F1370" s="46"/>
      <c r="G1370" s="108"/>
      <c r="H1370" s="100"/>
      <c r="I1370" s="257"/>
      <c r="J1370" s="108"/>
    </row>
    <row r="1371" spans="1:10" x14ac:dyDescent="0.2">
      <c r="A1371" s="108"/>
      <c r="B1371" s="108"/>
      <c r="C1371" s="108"/>
      <c r="D1371" s="108"/>
      <c r="E1371" s="109"/>
      <c r="F1371" s="46"/>
      <c r="G1371" s="108"/>
      <c r="H1371" s="100"/>
      <c r="I1371" s="257"/>
      <c r="J1371" s="108"/>
    </row>
    <row r="1372" spans="1:10" x14ac:dyDescent="0.2">
      <c r="A1372" s="108"/>
      <c r="B1372" s="108"/>
      <c r="C1372" s="108"/>
      <c r="D1372" s="108"/>
      <c r="E1372" s="109"/>
      <c r="F1372" s="46"/>
      <c r="G1372" s="108"/>
      <c r="H1372" s="100"/>
      <c r="I1372" s="257"/>
      <c r="J1372" s="108"/>
    </row>
    <row r="1373" spans="1:10" x14ac:dyDescent="0.2">
      <c r="A1373" s="108"/>
      <c r="B1373" s="108"/>
      <c r="C1373" s="108"/>
      <c r="D1373" s="108"/>
      <c r="E1373" s="109"/>
      <c r="F1373" s="46"/>
      <c r="G1373" s="108"/>
      <c r="H1373" s="100"/>
      <c r="I1373" s="257"/>
      <c r="J1373" s="108"/>
    </row>
    <row r="1374" spans="1:10" x14ac:dyDescent="0.2">
      <c r="A1374" s="108"/>
      <c r="B1374" s="108"/>
      <c r="C1374" s="108"/>
      <c r="D1374" s="108"/>
      <c r="E1374" s="109"/>
      <c r="F1374" s="46"/>
      <c r="G1374" s="108"/>
      <c r="H1374" s="100"/>
      <c r="I1374" s="257"/>
      <c r="J1374" s="108"/>
    </row>
    <row r="1375" spans="1:10" x14ac:dyDescent="0.2">
      <c r="A1375" s="108"/>
      <c r="B1375" s="108"/>
      <c r="C1375" s="108"/>
      <c r="D1375" s="108"/>
      <c r="E1375" s="109"/>
      <c r="F1375" s="46"/>
      <c r="G1375" s="108"/>
      <c r="H1375" s="100"/>
      <c r="I1375" s="257"/>
      <c r="J1375" s="108"/>
    </row>
    <row r="1376" spans="1:10" x14ac:dyDescent="0.2">
      <c r="A1376" s="108"/>
      <c r="B1376" s="108"/>
      <c r="C1376" s="108"/>
      <c r="D1376" s="108"/>
      <c r="E1376" s="109"/>
      <c r="F1376" s="46"/>
      <c r="G1376" s="108"/>
      <c r="H1376" s="100"/>
      <c r="I1376" s="257"/>
      <c r="J1376" s="108"/>
    </row>
    <row r="1377" spans="1:10" x14ac:dyDescent="0.2">
      <c r="A1377" s="108"/>
      <c r="B1377" s="108"/>
      <c r="C1377" s="108"/>
      <c r="D1377" s="108"/>
      <c r="E1377" s="109"/>
      <c r="F1377" s="46"/>
      <c r="G1377" s="108"/>
      <c r="H1377" s="100"/>
      <c r="I1377" s="257"/>
      <c r="J1377" s="108"/>
    </row>
    <row r="1378" spans="1:10" x14ac:dyDescent="0.2">
      <c r="A1378" s="108"/>
      <c r="B1378" s="108"/>
      <c r="C1378" s="108"/>
      <c r="D1378" s="108"/>
      <c r="E1378" s="109"/>
      <c r="F1378" s="46"/>
      <c r="G1378" s="108"/>
      <c r="H1378" s="100"/>
      <c r="I1378" s="257"/>
      <c r="J1378" s="108"/>
    </row>
    <row r="1379" spans="1:10" x14ac:dyDescent="0.2">
      <c r="A1379" s="108"/>
      <c r="B1379" s="108"/>
      <c r="C1379" s="108"/>
      <c r="D1379" s="108"/>
      <c r="E1379" s="109"/>
      <c r="F1379" s="46"/>
      <c r="G1379" s="108"/>
      <c r="H1379" s="100"/>
      <c r="I1379" s="257"/>
      <c r="J1379" s="108"/>
    </row>
    <row r="1380" spans="1:10" x14ac:dyDescent="0.2">
      <c r="A1380" s="108"/>
      <c r="B1380" s="108"/>
      <c r="C1380" s="108"/>
      <c r="D1380" s="108"/>
      <c r="E1380" s="109"/>
      <c r="F1380" s="46"/>
      <c r="G1380" s="108"/>
      <c r="H1380" s="100"/>
      <c r="I1380" s="257"/>
      <c r="J1380" s="108"/>
    </row>
    <row r="1381" spans="1:10" x14ac:dyDescent="0.2">
      <c r="A1381" s="108"/>
      <c r="B1381" s="108"/>
      <c r="C1381" s="108"/>
      <c r="D1381" s="108"/>
      <c r="E1381" s="109"/>
      <c r="F1381" s="46"/>
      <c r="G1381" s="108"/>
      <c r="H1381" s="100"/>
      <c r="I1381" s="257"/>
      <c r="J1381" s="108"/>
    </row>
    <row r="1382" spans="1:10" x14ac:dyDescent="0.2">
      <c r="A1382" s="108"/>
      <c r="B1382" s="108"/>
      <c r="C1382" s="108"/>
      <c r="D1382" s="108"/>
      <c r="E1382" s="109"/>
      <c r="F1382" s="46"/>
      <c r="G1382" s="108"/>
      <c r="H1382" s="100"/>
      <c r="I1382" s="257"/>
      <c r="J1382" s="108"/>
    </row>
    <row r="1383" spans="1:10" x14ac:dyDescent="0.2">
      <c r="A1383" s="108"/>
      <c r="B1383" s="108"/>
      <c r="C1383" s="108"/>
      <c r="D1383" s="108"/>
      <c r="E1383" s="109"/>
      <c r="F1383" s="46"/>
      <c r="G1383" s="108"/>
      <c r="H1383" s="100"/>
      <c r="I1383" s="257"/>
      <c r="J1383" s="108"/>
    </row>
    <row r="1384" spans="1:10" x14ac:dyDescent="0.2">
      <c r="A1384" s="108"/>
      <c r="B1384" s="108"/>
      <c r="C1384" s="108"/>
      <c r="D1384" s="108"/>
      <c r="E1384" s="109"/>
      <c r="F1384" s="46"/>
      <c r="G1384" s="108"/>
      <c r="H1384" s="100"/>
      <c r="I1384" s="257"/>
      <c r="J1384" s="108"/>
    </row>
    <row r="1385" spans="1:10" x14ac:dyDescent="0.2">
      <c r="A1385" s="108"/>
      <c r="B1385" s="108"/>
      <c r="C1385" s="108"/>
      <c r="D1385" s="108"/>
      <c r="E1385" s="109"/>
      <c r="F1385" s="46"/>
      <c r="G1385" s="108"/>
      <c r="H1385" s="100"/>
      <c r="I1385" s="257"/>
      <c r="J1385" s="108"/>
    </row>
    <row r="1386" spans="1:10" x14ac:dyDescent="0.2">
      <c r="A1386" s="108"/>
      <c r="B1386" s="108"/>
      <c r="C1386" s="108"/>
      <c r="D1386" s="108"/>
      <c r="E1386" s="109"/>
      <c r="F1386" s="46"/>
      <c r="G1386" s="108"/>
      <c r="H1386" s="100"/>
      <c r="I1386" s="257"/>
      <c r="J1386" s="108"/>
    </row>
    <row r="1387" spans="1:10" x14ac:dyDescent="0.2">
      <c r="A1387" s="108"/>
      <c r="B1387" s="108"/>
      <c r="C1387" s="108"/>
      <c r="D1387" s="108"/>
      <c r="E1387" s="109"/>
      <c r="F1387" s="46"/>
      <c r="G1387" s="108"/>
      <c r="H1387" s="100"/>
      <c r="I1387" s="257"/>
      <c r="J1387" s="108"/>
    </row>
    <row r="1388" spans="1:10" x14ac:dyDescent="0.2">
      <c r="A1388" s="108"/>
      <c r="B1388" s="108"/>
      <c r="C1388" s="108"/>
      <c r="D1388" s="108"/>
      <c r="E1388" s="109"/>
      <c r="F1388" s="46"/>
      <c r="G1388" s="108"/>
      <c r="H1388" s="100"/>
      <c r="I1388" s="257"/>
      <c r="J1388" s="108"/>
    </row>
    <row r="1389" spans="1:10" x14ac:dyDescent="0.2">
      <c r="A1389" s="108"/>
      <c r="B1389" s="108"/>
      <c r="C1389" s="108"/>
      <c r="D1389" s="108"/>
      <c r="E1389" s="109"/>
      <c r="F1389" s="46"/>
      <c r="G1389" s="108"/>
      <c r="H1389" s="100"/>
      <c r="I1389" s="257"/>
      <c r="J1389" s="108"/>
    </row>
    <row r="1390" spans="1:10" x14ac:dyDescent="0.2">
      <c r="A1390" s="108"/>
      <c r="B1390" s="108"/>
      <c r="C1390" s="108"/>
      <c r="D1390" s="108"/>
      <c r="E1390" s="109"/>
      <c r="F1390" s="46"/>
      <c r="G1390" s="108"/>
      <c r="H1390" s="100"/>
      <c r="I1390" s="257"/>
      <c r="J1390" s="108"/>
    </row>
    <row r="1391" spans="1:10" x14ac:dyDescent="0.2">
      <c r="A1391" s="108"/>
      <c r="B1391" s="108"/>
      <c r="C1391" s="108"/>
      <c r="D1391" s="108"/>
      <c r="E1391" s="109"/>
      <c r="F1391" s="46"/>
      <c r="G1391" s="108"/>
      <c r="H1391" s="100"/>
      <c r="I1391" s="257"/>
      <c r="J1391" s="108"/>
    </row>
    <row r="1392" spans="1:10" x14ac:dyDescent="0.2">
      <c r="A1392" s="108"/>
      <c r="B1392" s="108"/>
      <c r="C1392" s="108"/>
      <c r="D1392" s="108"/>
      <c r="E1392" s="109"/>
      <c r="F1392" s="46"/>
      <c r="G1392" s="108"/>
      <c r="H1392" s="100"/>
      <c r="I1392" s="257"/>
      <c r="J1392" s="108"/>
    </row>
    <row r="1393" spans="1:10" x14ac:dyDescent="0.2">
      <c r="A1393" s="108"/>
      <c r="B1393" s="108"/>
      <c r="C1393" s="108"/>
      <c r="D1393" s="108"/>
      <c r="E1393" s="109"/>
      <c r="F1393" s="46"/>
      <c r="G1393" s="108"/>
      <c r="H1393" s="100"/>
      <c r="I1393" s="257"/>
      <c r="J1393" s="108"/>
    </row>
    <row r="1394" spans="1:10" x14ac:dyDescent="0.2">
      <c r="A1394" s="108"/>
      <c r="B1394" s="108"/>
      <c r="C1394" s="108"/>
      <c r="D1394" s="108"/>
      <c r="E1394" s="109"/>
      <c r="F1394" s="46"/>
      <c r="G1394" s="108"/>
      <c r="H1394" s="100"/>
      <c r="I1394" s="257"/>
      <c r="J1394" s="108"/>
    </row>
    <row r="1395" spans="1:10" x14ac:dyDescent="0.2">
      <c r="A1395" s="108"/>
      <c r="B1395" s="108"/>
      <c r="C1395" s="108"/>
      <c r="D1395" s="108"/>
      <c r="E1395" s="109"/>
      <c r="F1395" s="46"/>
      <c r="G1395" s="108"/>
      <c r="H1395" s="100"/>
      <c r="I1395" s="257"/>
      <c r="J1395" s="108"/>
    </row>
    <row r="1396" spans="1:10" x14ac:dyDescent="0.2">
      <c r="A1396" s="108"/>
      <c r="B1396" s="108"/>
      <c r="C1396" s="108"/>
      <c r="D1396" s="108"/>
      <c r="E1396" s="109"/>
      <c r="F1396" s="46"/>
      <c r="G1396" s="108"/>
      <c r="H1396" s="100"/>
      <c r="I1396" s="257"/>
      <c r="J1396" s="108"/>
    </row>
    <row r="1397" spans="1:10" x14ac:dyDescent="0.2">
      <c r="A1397" s="108"/>
      <c r="B1397" s="108"/>
      <c r="C1397" s="108"/>
      <c r="D1397" s="108"/>
      <c r="E1397" s="109"/>
      <c r="F1397" s="46"/>
      <c r="G1397" s="108"/>
      <c r="H1397" s="100"/>
      <c r="I1397" s="257"/>
      <c r="J1397" s="108"/>
    </row>
    <row r="1398" spans="1:10" x14ac:dyDescent="0.2">
      <c r="A1398" s="108"/>
      <c r="B1398" s="108"/>
      <c r="C1398" s="108"/>
      <c r="D1398" s="108"/>
      <c r="E1398" s="109"/>
      <c r="F1398" s="46"/>
      <c r="G1398" s="108"/>
      <c r="H1398" s="100"/>
      <c r="I1398" s="257"/>
      <c r="J1398" s="108"/>
    </row>
    <row r="1399" spans="1:10" x14ac:dyDescent="0.2">
      <c r="A1399" s="108"/>
      <c r="B1399" s="108"/>
      <c r="C1399" s="108"/>
      <c r="D1399" s="108"/>
      <c r="E1399" s="109"/>
      <c r="F1399" s="46"/>
      <c r="G1399" s="108"/>
      <c r="H1399" s="100"/>
      <c r="I1399" s="257"/>
      <c r="J1399" s="108"/>
    </row>
    <row r="1400" spans="1:10" x14ac:dyDescent="0.2">
      <c r="A1400" s="108"/>
      <c r="B1400" s="108"/>
      <c r="C1400" s="108"/>
      <c r="D1400" s="108"/>
      <c r="E1400" s="109"/>
      <c r="F1400" s="46"/>
      <c r="G1400" s="108"/>
      <c r="H1400" s="100"/>
      <c r="I1400" s="257"/>
      <c r="J1400" s="108"/>
    </row>
    <row r="1401" spans="1:10" x14ac:dyDescent="0.2">
      <c r="A1401" s="108"/>
      <c r="B1401" s="108"/>
      <c r="C1401" s="108"/>
      <c r="D1401" s="108"/>
      <c r="E1401" s="109"/>
      <c r="F1401" s="46"/>
      <c r="G1401" s="108"/>
      <c r="H1401" s="100"/>
      <c r="I1401" s="257"/>
      <c r="J1401" s="108"/>
    </row>
    <row r="1402" spans="1:10" x14ac:dyDescent="0.2">
      <c r="A1402" s="108"/>
      <c r="B1402" s="108"/>
      <c r="C1402" s="108"/>
      <c r="D1402" s="108"/>
      <c r="E1402" s="109"/>
      <c r="F1402" s="46"/>
      <c r="G1402" s="108"/>
      <c r="H1402" s="100"/>
      <c r="I1402" s="257"/>
      <c r="J1402" s="108"/>
    </row>
    <row r="1403" spans="1:10" x14ac:dyDescent="0.2">
      <c r="A1403" s="108"/>
      <c r="B1403" s="108"/>
      <c r="C1403" s="108"/>
      <c r="D1403" s="108"/>
      <c r="E1403" s="109"/>
      <c r="F1403" s="46"/>
      <c r="G1403" s="108"/>
      <c r="H1403" s="100"/>
      <c r="I1403" s="257"/>
      <c r="J1403" s="108"/>
    </row>
    <row r="1404" spans="1:10" x14ac:dyDescent="0.2">
      <c r="A1404" s="108"/>
      <c r="B1404" s="108"/>
      <c r="C1404" s="108"/>
      <c r="D1404" s="108"/>
      <c r="E1404" s="109"/>
      <c r="F1404" s="46"/>
      <c r="G1404" s="108"/>
      <c r="H1404" s="100"/>
      <c r="I1404" s="257"/>
      <c r="J1404" s="108"/>
    </row>
    <row r="1405" spans="1:10" x14ac:dyDescent="0.2">
      <c r="A1405" s="108"/>
      <c r="B1405" s="108"/>
      <c r="C1405" s="108"/>
      <c r="D1405" s="108"/>
      <c r="E1405" s="109"/>
      <c r="F1405" s="46"/>
      <c r="G1405" s="108"/>
      <c r="H1405" s="100"/>
      <c r="I1405" s="257"/>
      <c r="J1405" s="108"/>
    </row>
    <row r="1406" spans="1:10" x14ac:dyDescent="0.2">
      <c r="A1406" s="108"/>
      <c r="B1406" s="108"/>
      <c r="C1406" s="108"/>
      <c r="D1406" s="108"/>
      <c r="E1406" s="109"/>
      <c r="F1406" s="46"/>
      <c r="G1406" s="108"/>
      <c r="H1406" s="100"/>
      <c r="I1406" s="257"/>
      <c r="J1406" s="108"/>
    </row>
    <row r="1407" spans="1:10" x14ac:dyDescent="0.2">
      <c r="A1407" s="108"/>
      <c r="B1407" s="108"/>
      <c r="C1407" s="108"/>
      <c r="D1407" s="108"/>
      <c r="E1407" s="109"/>
      <c r="F1407" s="46"/>
      <c r="G1407" s="108"/>
      <c r="H1407" s="100"/>
      <c r="I1407" s="257"/>
      <c r="J1407" s="108"/>
    </row>
    <row r="1408" spans="1:10" x14ac:dyDescent="0.2">
      <c r="A1408" s="108"/>
      <c r="B1408" s="108"/>
      <c r="C1408" s="108"/>
      <c r="D1408" s="108"/>
      <c r="E1408" s="109"/>
      <c r="F1408" s="46"/>
      <c r="G1408" s="108"/>
      <c r="H1408" s="100"/>
      <c r="I1408" s="257"/>
      <c r="J1408" s="108"/>
    </row>
    <row r="1409" spans="1:10" x14ac:dyDescent="0.2">
      <c r="A1409" s="108"/>
      <c r="B1409" s="108"/>
      <c r="C1409" s="108"/>
      <c r="D1409" s="108"/>
      <c r="E1409" s="109"/>
      <c r="F1409" s="46"/>
      <c r="G1409" s="108"/>
      <c r="H1409" s="100"/>
      <c r="I1409" s="257"/>
      <c r="J1409" s="108"/>
    </row>
    <row r="1410" spans="1:10" x14ac:dyDescent="0.2">
      <c r="A1410" s="108"/>
      <c r="B1410" s="108"/>
      <c r="C1410" s="108"/>
      <c r="D1410" s="108"/>
      <c r="E1410" s="109"/>
      <c r="F1410" s="46"/>
      <c r="G1410" s="108"/>
      <c r="H1410" s="100"/>
      <c r="I1410" s="257"/>
      <c r="J1410" s="108"/>
    </row>
    <row r="1411" spans="1:10" x14ac:dyDescent="0.2">
      <c r="A1411" s="108"/>
      <c r="B1411" s="108"/>
      <c r="C1411" s="108"/>
      <c r="D1411" s="108"/>
      <c r="E1411" s="109"/>
      <c r="F1411" s="46"/>
      <c r="G1411" s="108"/>
      <c r="H1411" s="100"/>
      <c r="I1411" s="257"/>
      <c r="J1411" s="108"/>
    </row>
    <row r="1412" spans="1:10" x14ac:dyDescent="0.2">
      <c r="A1412" s="108"/>
      <c r="B1412" s="108"/>
      <c r="C1412" s="108"/>
      <c r="D1412" s="108"/>
      <c r="E1412" s="109"/>
      <c r="F1412" s="46"/>
      <c r="G1412" s="108"/>
      <c r="H1412" s="100"/>
      <c r="I1412" s="257"/>
      <c r="J1412" s="108"/>
    </row>
    <row r="1413" spans="1:10" x14ac:dyDescent="0.2">
      <c r="A1413" s="108"/>
      <c r="B1413" s="108"/>
      <c r="C1413" s="108"/>
      <c r="D1413" s="108"/>
      <c r="E1413" s="109"/>
      <c r="F1413" s="46"/>
      <c r="G1413" s="108"/>
      <c r="H1413" s="100"/>
      <c r="I1413" s="257"/>
      <c r="J1413" s="108"/>
    </row>
    <row r="1414" spans="1:10" x14ac:dyDescent="0.2">
      <c r="A1414" s="108"/>
      <c r="B1414" s="108"/>
      <c r="C1414" s="108"/>
      <c r="D1414" s="108"/>
      <c r="E1414" s="109"/>
      <c r="F1414" s="46"/>
      <c r="G1414" s="108"/>
      <c r="H1414" s="100"/>
      <c r="I1414" s="257"/>
      <c r="J1414" s="108"/>
    </row>
    <row r="1415" spans="1:10" x14ac:dyDescent="0.2">
      <c r="A1415" s="108"/>
      <c r="B1415" s="108"/>
      <c r="C1415" s="108"/>
      <c r="D1415" s="108"/>
      <c r="E1415" s="109"/>
      <c r="F1415" s="46"/>
      <c r="G1415" s="108"/>
      <c r="H1415" s="100"/>
      <c r="I1415" s="257"/>
      <c r="J1415" s="108"/>
    </row>
    <row r="1416" spans="1:10" x14ac:dyDescent="0.2">
      <c r="A1416" s="108"/>
      <c r="B1416" s="108"/>
      <c r="C1416" s="108"/>
      <c r="D1416" s="110"/>
      <c r="E1416" s="109"/>
      <c r="F1416" s="46"/>
      <c r="G1416" s="108"/>
      <c r="H1416" s="100"/>
      <c r="I1416" s="257"/>
      <c r="J1416" s="108"/>
    </row>
    <row r="1417" spans="1:10" x14ac:dyDescent="0.2">
      <c r="A1417" s="108"/>
      <c r="B1417" s="108"/>
      <c r="C1417" s="108"/>
      <c r="D1417" s="108"/>
      <c r="E1417" s="109"/>
      <c r="F1417" s="46"/>
      <c r="G1417" s="108"/>
      <c r="H1417" s="100"/>
      <c r="I1417" s="257"/>
      <c r="J1417" s="108"/>
    </row>
    <row r="1418" spans="1:10" x14ac:dyDescent="0.2">
      <c r="A1418" s="108"/>
      <c r="B1418" s="108"/>
      <c r="C1418" s="108"/>
      <c r="D1418" s="108"/>
      <c r="E1418" s="109"/>
      <c r="F1418" s="46"/>
      <c r="G1418" s="108"/>
      <c r="H1418" s="100"/>
      <c r="I1418" s="257"/>
      <c r="J1418" s="108"/>
    </row>
    <row r="1419" spans="1:10" x14ac:dyDescent="0.2">
      <c r="A1419" s="108"/>
      <c r="B1419" s="108"/>
      <c r="C1419" s="108"/>
      <c r="D1419" s="108"/>
      <c r="E1419" s="109"/>
      <c r="F1419" s="46"/>
      <c r="G1419" s="108"/>
      <c r="H1419" s="100"/>
      <c r="I1419" s="257"/>
      <c r="J1419" s="108"/>
    </row>
    <row r="1420" spans="1:10" x14ac:dyDescent="0.2">
      <c r="A1420" s="108"/>
      <c r="B1420" s="108"/>
      <c r="C1420" s="108"/>
      <c r="D1420" s="108"/>
      <c r="E1420" s="109"/>
      <c r="F1420" s="46"/>
      <c r="G1420" s="108"/>
      <c r="H1420" s="100"/>
      <c r="I1420" s="257"/>
      <c r="J1420" s="108"/>
    </row>
    <row r="1421" spans="1:10" x14ac:dyDescent="0.2">
      <c r="A1421" s="108"/>
      <c r="B1421" s="108"/>
      <c r="C1421" s="108"/>
      <c r="D1421" s="108"/>
      <c r="E1421" s="109"/>
      <c r="F1421" s="46"/>
      <c r="G1421" s="108"/>
      <c r="H1421" s="100"/>
      <c r="I1421" s="257"/>
      <c r="J1421" s="108"/>
    </row>
    <row r="1422" spans="1:10" x14ac:dyDescent="0.2">
      <c r="A1422" s="108"/>
      <c r="B1422" s="108"/>
      <c r="C1422" s="108"/>
      <c r="D1422" s="108"/>
      <c r="E1422" s="109"/>
      <c r="F1422" s="46"/>
      <c r="G1422" s="108"/>
      <c r="H1422" s="100"/>
      <c r="I1422" s="257"/>
      <c r="J1422" s="108"/>
    </row>
    <row r="1423" spans="1:10" x14ac:dyDescent="0.2">
      <c r="A1423" s="108"/>
      <c r="B1423" s="108"/>
      <c r="C1423" s="108"/>
      <c r="D1423" s="108"/>
      <c r="E1423" s="109"/>
      <c r="F1423" s="46"/>
      <c r="G1423" s="108"/>
      <c r="H1423" s="100"/>
      <c r="I1423" s="257"/>
      <c r="J1423" s="108"/>
    </row>
    <row r="1424" spans="1:10" x14ac:dyDescent="0.2">
      <c r="A1424" s="108"/>
      <c r="B1424" s="108"/>
      <c r="C1424" s="108"/>
      <c r="D1424" s="108"/>
      <c r="E1424" s="109"/>
      <c r="F1424" s="46"/>
      <c r="G1424" s="108"/>
      <c r="H1424" s="100"/>
      <c r="I1424" s="257"/>
      <c r="J1424" s="108"/>
    </row>
    <row r="1425" spans="1:10" x14ac:dyDescent="0.2">
      <c r="A1425" s="108"/>
      <c r="B1425" s="108"/>
      <c r="C1425" s="108"/>
      <c r="D1425" s="108"/>
      <c r="E1425" s="109"/>
      <c r="F1425" s="46"/>
      <c r="G1425" s="108"/>
      <c r="H1425" s="100"/>
      <c r="I1425" s="257"/>
      <c r="J1425" s="108"/>
    </row>
    <row r="1426" spans="1:10" x14ac:dyDescent="0.2">
      <c r="A1426" s="108"/>
      <c r="B1426" s="108"/>
      <c r="C1426" s="108"/>
      <c r="D1426" s="108"/>
      <c r="E1426" s="109"/>
      <c r="F1426" s="46"/>
      <c r="G1426" s="108"/>
      <c r="H1426" s="100"/>
      <c r="I1426" s="257"/>
      <c r="J1426" s="108"/>
    </row>
    <row r="1427" spans="1:10" x14ac:dyDescent="0.2">
      <c r="A1427" s="108"/>
      <c r="B1427" s="108"/>
      <c r="C1427" s="108"/>
      <c r="D1427" s="108"/>
      <c r="E1427" s="109"/>
      <c r="F1427" s="46"/>
      <c r="G1427" s="108"/>
      <c r="H1427" s="100"/>
      <c r="I1427" s="257"/>
      <c r="J1427" s="108"/>
    </row>
    <row r="1428" spans="1:10" x14ac:dyDescent="0.2">
      <c r="A1428" s="108"/>
      <c r="B1428" s="108"/>
      <c r="C1428" s="108"/>
      <c r="D1428" s="108"/>
      <c r="E1428" s="109"/>
      <c r="F1428" s="46"/>
      <c r="G1428" s="108"/>
      <c r="H1428" s="100"/>
      <c r="I1428" s="257"/>
      <c r="J1428" s="108"/>
    </row>
    <row r="1429" spans="1:10" x14ac:dyDescent="0.2">
      <c r="A1429" s="108"/>
      <c r="B1429" s="108"/>
      <c r="C1429" s="108"/>
      <c r="D1429" s="108"/>
      <c r="E1429" s="109"/>
      <c r="F1429" s="46"/>
      <c r="G1429" s="108"/>
      <c r="H1429" s="100"/>
      <c r="I1429" s="257"/>
      <c r="J1429" s="108"/>
    </row>
    <row r="1430" spans="1:10" x14ac:dyDescent="0.2">
      <c r="A1430" s="108"/>
      <c r="B1430" s="108"/>
      <c r="C1430" s="108"/>
      <c r="D1430" s="108"/>
      <c r="E1430" s="109"/>
      <c r="F1430" s="46"/>
      <c r="G1430" s="108"/>
      <c r="H1430" s="100"/>
      <c r="I1430" s="257"/>
      <c r="J1430" s="108"/>
    </row>
    <row r="1431" spans="1:10" x14ac:dyDescent="0.2">
      <c r="A1431" s="108"/>
      <c r="B1431" s="108"/>
      <c r="C1431" s="108"/>
      <c r="D1431" s="108"/>
      <c r="E1431" s="109"/>
      <c r="F1431" s="46"/>
      <c r="G1431" s="108"/>
      <c r="H1431" s="100"/>
      <c r="I1431" s="257"/>
      <c r="J1431" s="108"/>
    </row>
    <row r="1432" spans="1:10" x14ac:dyDescent="0.2">
      <c r="A1432" s="108"/>
      <c r="B1432" s="108"/>
      <c r="C1432" s="108"/>
      <c r="D1432" s="108"/>
      <c r="E1432" s="109"/>
      <c r="F1432" s="46"/>
      <c r="G1432" s="108"/>
      <c r="H1432" s="100"/>
      <c r="I1432" s="257"/>
      <c r="J1432" s="108"/>
    </row>
    <row r="1433" spans="1:10" x14ac:dyDescent="0.2">
      <c r="A1433" s="108"/>
      <c r="B1433" s="108"/>
      <c r="C1433" s="108"/>
      <c r="D1433" s="108"/>
      <c r="E1433" s="109"/>
      <c r="F1433" s="46"/>
      <c r="G1433" s="108"/>
      <c r="H1433" s="100"/>
      <c r="I1433" s="257"/>
      <c r="J1433" s="108"/>
    </row>
    <row r="1434" spans="1:10" x14ac:dyDescent="0.2">
      <c r="A1434" s="108"/>
      <c r="B1434" s="108"/>
      <c r="C1434" s="108"/>
      <c r="D1434" s="108"/>
      <c r="E1434" s="109"/>
      <c r="F1434" s="46"/>
      <c r="G1434" s="108"/>
      <c r="H1434" s="100"/>
      <c r="I1434" s="257"/>
      <c r="J1434" s="108"/>
    </row>
    <row r="1435" spans="1:10" x14ac:dyDescent="0.2">
      <c r="A1435" s="108"/>
      <c r="B1435" s="108"/>
      <c r="C1435" s="108"/>
      <c r="D1435" s="108"/>
      <c r="E1435" s="109"/>
      <c r="F1435" s="46"/>
      <c r="G1435" s="108"/>
      <c r="H1435" s="100"/>
      <c r="I1435" s="257"/>
      <c r="J1435" s="108"/>
    </row>
    <row r="1436" spans="1:10" x14ac:dyDescent="0.2">
      <c r="A1436" s="108"/>
      <c r="B1436" s="108"/>
      <c r="C1436" s="108"/>
      <c r="D1436" s="108"/>
      <c r="E1436" s="109"/>
      <c r="F1436" s="46"/>
      <c r="G1436" s="108"/>
      <c r="H1436" s="100"/>
      <c r="I1436" s="257"/>
      <c r="J1436" s="108"/>
    </row>
    <row r="1437" spans="1:10" x14ac:dyDescent="0.2">
      <c r="A1437" s="108"/>
      <c r="B1437" s="108"/>
      <c r="C1437" s="108"/>
      <c r="D1437" s="108"/>
      <c r="E1437" s="109"/>
      <c r="F1437" s="46"/>
      <c r="G1437" s="108"/>
      <c r="H1437" s="100"/>
      <c r="I1437" s="257"/>
      <c r="J1437" s="108"/>
    </row>
    <row r="1438" spans="1:10" x14ac:dyDescent="0.2">
      <c r="A1438" s="108"/>
      <c r="B1438" s="108"/>
      <c r="C1438" s="108"/>
      <c r="D1438" s="108"/>
      <c r="E1438" s="109"/>
      <c r="F1438" s="46"/>
      <c r="G1438" s="108"/>
      <c r="H1438" s="100"/>
      <c r="I1438" s="257"/>
      <c r="J1438" s="108"/>
    </row>
    <row r="1439" spans="1:10" x14ac:dyDescent="0.2">
      <c r="A1439" s="108"/>
      <c r="B1439" s="108"/>
      <c r="C1439" s="108"/>
      <c r="D1439" s="108"/>
      <c r="E1439" s="109"/>
      <c r="F1439" s="46"/>
      <c r="G1439" s="108"/>
      <c r="H1439" s="100"/>
      <c r="I1439" s="257"/>
      <c r="J1439" s="108"/>
    </row>
    <row r="1440" spans="1:10" x14ac:dyDescent="0.2">
      <c r="A1440" s="108"/>
      <c r="B1440" s="108"/>
      <c r="C1440" s="108"/>
      <c r="D1440" s="108"/>
      <c r="E1440" s="109"/>
      <c r="F1440" s="46"/>
      <c r="G1440" s="108"/>
      <c r="H1440" s="100"/>
      <c r="I1440" s="257"/>
      <c r="J1440" s="108"/>
    </row>
    <row r="1441" spans="1:10" x14ac:dyDescent="0.2">
      <c r="A1441" s="108"/>
      <c r="B1441" s="108"/>
      <c r="C1441" s="108"/>
      <c r="D1441" s="108"/>
      <c r="E1441" s="109"/>
      <c r="F1441" s="46"/>
      <c r="G1441" s="108"/>
      <c r="H1441" s="100"/>
      <c r="I1441" s="257"/>
      <c r="J1441" s="108"/>
    </row>
    <row r="1442" spans="1:10" x14ac:dyDescent="0.2">
      <c r="A1442" s="108"/>
      <c r="B1442" s="108"/>
      <c r="C1442" s="108"/>
      <c r="D1442" s="108"/>
      <c r="E1442" s="109"/>
      <c r="F1442" s="46"/>
      <c r="G1442" s="108"/>
      <c r="H1442" s="100"/>
      <c r="I1442" s="257"/>
      <c r="J1442" s="108"/>
    </row>
    <row r="1443" spans="1:10" x14ac:dyDescent="0.2">
      <c r="A1443" s="108"/>
      <c r="B1443" s="108"/>
      <c r="C1443" s="108"/>
      <c r="D1443" s="108"/>
      <c r="E1443" s="109"/>
      <c r="F1443" s="46"/>
      <c r="G1443" s="108"/>
      <c r="H1443" s="100"/>
      <c r="I1443" s="257"/>
      <c r="J1443" s="108"/>
    </row>
    <row r="1444" spans="1:10" x14ac:dyDescent="0.2">
      <c r="A1444" s="108"/>
      <c r="B1444" s="108"/>
      <c r="C1444" s="108"/>
      <c r="D1444" s="108"/>
      <c r="E1444" s="109"/>
      <c r="F1444" s="46"/>
      <c r="G1444" s="108"/>
      <c r="H1444" s="100"/>
      <c r="I1444" s="257"/>
      <c r="J1444" s="108"/>
    </row>
    <row r="1445" spans="1:10" x14ac:dyDescent="0.2">
      <c r="A1445" s="108"/>
      <c r="B1445" s="108"/>
      <c r="C1445" s="108"/>
      <c r="D1445" s="108"/>
      <c r="E1445" s="109"/>
      <c r="F1445" s="46"/>
      <c r="G1445" s="108"/>
      <c r="H1445" s="100"/>
      <c r="I1445" s="257"/>
      <c r="J1445" s="108"/>
    </row>
    <row r="1446" spans="1:10" x14ac:dyDescent="0.2">
      <c r="A1446" s="108"/>
      <c r="B1446" s="108"/>
      <c r="C1446" s="108"/>
      <c r="D1446" s="108"/>
      <c r="E1446" s="109"/>
      <c r="F1446" s="46"/>
      <c r="G1446" s="108"/>
      <c r="H1446" s="100"/>
      <c r="I1446" s="257"/>
      <c r="J1446" s="108"/>
    </row>
    <row r="1447" spans="1:10" x14ac:dyDescent="0.2">
      <c r="A1447" s="108"/>
      <c r="B1447" s="108"/>
      <c r="C1447" s="108"/>
      <c r="D1447" s="108"/>
      <c r="E1447" s="109"/>
      <c r="F1447" s="46"/>
      <c r="G1447" s="108"/>
      <c r="H1447" s="100"/>
      <c r="I1447" s="257"/>
      <c r="J1447" s="108"/>
    </row>
    <row r="1448" spans="1:10" x14ac:dyDescent="0.2">
      <c r="A1448" s="108"/>
      <c r="B1448" s="108"/>
      <c r="C1448" s="108"/>
      <c r="D1448" s="108"/>
      <c r="E1448" s="109"/>
      <c r="F1448" s="46"/>
      <c r="G1448" s="108"/>
      <c r="H1448" s="100"/>
      <c r="I1448" s="257"/>
      <c r="J1448" s="108"/>
    </row>
    <row r="1449" spans="1:10" x14ac:dyDescent="0.2">
      <c r="A1449" s="108"/>
      <c r="B1449" s="108"/>
      <c r="C1449" s="108"/>
      <c r="D1449" s="108"/>
      <c r="E1449" s="109"/>
      <c r="F1449" s="46"/>
      <c r="G1449" s="108"/>
      <c r="H1449" s="100"/>
      <c r="I1449" s="257"/>
      <c r="J1449" s="108"/>
    </row>
    <row r="1450" spans="1:10" x14ac:dyDescent="0.2">
      <c r="A1450" s="108"/>
      <c r="B1450" s="108"/>
      <c r="C1450" s="108"/>
      <c r="D1450" s="108"/>
      <c r="E1450" s="109"/>
      <c r="F1450" s="46"/>
      <c r="G1450" s="108"/>
      <c r="H1450" s="100"/>
      <c r="I1450" s="257"/>
      <c r="J1450" s="108"/>
    </row>
    <row r="1451" spans="1:10" x14ac:dyDescent="0.2">
      <c r="A1451" s="108"/>
      <c r="B1451" s="108"/>
      <c r="C1451" s="108"/>
      <c r="D1451" s="108"/>
      <c r="E1451" s="109"/>
      <c r="F1451" s="46"/>
      <c r="G1451" s="108"/>
      <c r="H1451" s="100"/>
      <c r="I1451" s="257"/>
      <c r="J1451" s="108"/>
    </row>
    <row r="1452" spans="1:10" x14ac:dyDescent="0.2">
      <c r="A1452" s="108"/>
      <c r="B1452" s="108"/>
      <c r="C1452" s="108"/>
      <c r="D1452" s="108"/>
      <c r="E1452" s="109"/>
      <c r="F1452" s="46"/>
      <c r="G1452" s="108"/>
      <c r="H1452" s="100"/>
      <c r="I1452" s="257"/>
      <c r="J1452" s="108"/>
    </row>
    <row r="1453" spans="1:10" x14ac:dyDescent="0.2">
      <c r="A1453" s="108"/>
      <c r="B1453" s="108"/>
      <c r="C1453" s="108"/>
      <c r="D1453" s="108"/>
      <c r="E1453" s="109"/>
      <c r="F1453" s="46"/>
      <c r="G1453" s="108"/>
      <c r="H1453" s="100"/>
      <c r="I1453" s="257"/>
      <c r="J1453" s="108"/>
    </row>
    <row r="1454" spans="1:10" x14ac:dyDescent="0.2">
      <c r="A1454" s="108"/>
      <c r="B1454" s="108"/>
      <c r="C1454" s="108"/>
      <c r="D1454" s="108"/>
      <c r="E1454" s="109"/>
      <c r="F1454" s="46"/>
      <c r="G1454" s="108"/>
      <c r="H1454" s="100"/>
      <c r="I1454" s="257"/>
      <c r="J1454" s="108"/>
    </row>
    <row r="1455" spans="1:10" x14ac:dyDescent="0.2">
      <c r="A1455" s="108"/>
      <c r="B1455" s="108"/>
      <c r="C1455" s="108"/>
      <c r="D1455" s="108"/>
      <c r="E1455" s="109"/>
      <c r="F1455" s="46"/>
      <c r="G1455" s="108"/>
      <c r="H1455" s="100"/>
      <c r="I1455" s="257"/>
      <c r="J1455" s="108"/>
    </row>
    <row r="1456" spans="1:10" x14ac:dyDescent="0.2">
      <c r="A1456" s="108"/>
      <c r="B1456" s="108"/>
      <c r="C1456" s="108"/>
      <c r="D1456" s="108"/>
      <c r="E1456" s="109"/>
      <c r="F1456" s="46"/>
      <c r="G1456" s="108"/>
      <c r="H1456" s="100"/>
      <c r="I1456" s="257"/>
      <c r="J1456" s="108"/>
    </row>
    <row r="1457" spans="1:10" x14ac:dyDescent="0.2">
      <c r="A1457" s="108"/>
      <c r="B1457" s="108"/>
      <c r="C1457" s="108"/>
      <c r="D1457" s="108"/>
      <c r="E1457" s="109"/>
      <c r="F1457" s="46"/>
      <c r="G1457" s="108"/>
      <c r="H1457" s="100"/>
      <c r="I1457" s="257"/>
      <c r="J1457" s="108"/>
    </row>
    <row r="1458" spans="1:10" x14ac:dyDescent="0.2">
      <c r="A1458" s="108"/>
      <c r="B1458" s="108"/>
      <c r="C1458" s="108"/>
      <c r="D1458" s="108"/>
      <c r="E1458" s="109"/>
      <c r="F1458" s="46"/>
      <c r="G1458" s="108"/>
      <c r="H1458" s="100"/>
      <c r="I1458" s="257"/>
      <c r="J1458" s="108"/>
    </row>
    <row r="1459" spans="1:10" x14ac:dyDescent="0.2">
      <c r="A1459" s="108"/>
      <c r="B1459" s="108"/>
      <c r="C1459" s="108"/>
      <c r="D1459" s="108"/>
      <c r="E1459" s="109"/>
      <c r="F1459" s="46"/>
      <c r="G1459" s="108"/>
      <c r="H1459" s="100"/>
      <c r="I1459" s="257"/>
      <c r="J1459" s="108"/>
    </row>
    <row r="1460" spans="1:10" x14ac:dyDescent="0.2">
      <c r="A1460" s="108"/>
      <c r="B1460" s="108"/>
      <c r="C1460" s="108"/>
      <c r="D1460" s="108"/>
      <c r="E1460" s="109"/>
      <c r="F1460" s="46"/>
      <c r="G1460" s="108"/>
      <c r="H1460" s="100"/>
      <c r="I1460" s="257"/>
      <c r="J1460" s="108"/>
    </row>
    <row r="1461" spans="1:10" x14ac:dyDescent="0.2">
      <c r="A1461" s="108"/>
      <c r="B1461" s="108"/>
      <c r="C1461" s="108"/>
      <c r="D1461" s="108"/>
      <c r="E1461" s="109"/>
      <c r="F1461" s="46"/>
      <c r="G1461" s="108"/>
      <c r="H1461" s="100"/>
      <c r="I1461" s="257"/>
      <c r="J1461" s="108"/>
    </row>
    <row r="1462" spans="1:10" x14ac:dyDescent="0.2">
      <c r="A1462" s="108"/>
      <c r="B1462" s="108"/>
      <c r="C1462" s="108"/>
      <c r="D1462" s="108"/>
      <c r="E1462" s="109"/>
      <c r="F1462" s="46"/>
      <c r="G1462" s="108"/>
      <c r="H1462" s="100"/>
      <c r="I1462" s="257"/>
      <c r="J1462" s="108"/>
    </row>
    <row r="1463" spans="1:10" x14ac:dyDescent="0.2">
      <c r="A1463" s="108"/>
      <c r="B1463" s="108"/>
      <c r="C1463" s="108"/>
      <c r="D1463" s="108"/>
      <c r="E1463" s="109"/>
      <c r="F1463" s="46"/>
      <c r="G1463" s="108"/>
      <c r="H1463" s="100"/>
      <c r="I1463" s="257"/>
      <c r="J1463" s="108"/>
    </row>
    <row r="1464" spans="1:10" x14ac:dyDescent="0.2">
      <c r="A1464" s="108"/>
      <c r="B1464" s="108"/>
      <c r="C1464" s="108"/>
      <c r="D1464" s="108"/>
      <c r="E1464" s="109"/>
      <c r="F1464" s="46"/>
      <c r="G1464" s="108"/>
      <c r="H1464" s="100"/>
      <c r="I1464" s="257"/>
      <c r="J1464" s="108"/>
    </row>
    <row r="1465" spans="1:10" x14ac:dyDescent="0.2">
      <c r="A1465" s="108"/>
      <c r="B1465" s="108"/>
      <c r="C1465" s="108"/>
      <c r="D1465" s="108"/>
      <c r="E1465" s="109"/>
      <c r="F1465" s="46"/>
      <c r="G1465" s="108"/>
      <c r="H1465" s="100"/>
      <c r="I1465" s="257"/>
      <c r="J1465" s="108"/>
    </row>
    <row r="1466" spans="1:10" x14ac:dyDescent="0.2">
      <c r="A1466" s="108"/>
      <c r="B1466" s="108"/>
      <c r="C1466" s="108"/>
      <c r="D1466" s="108"/>
      <c r="E1466" s="109"/>
      <c r="F1466" s="46"/>
      <c r="G1466" s="108"/>
      <c r="H1466" s="100"/>
      <c r="I1466" s="257"/>
      <c r="J1466" s="108"/>
    </row>
    <row r="1467" spans="1:10" x14ac:dyDescent="0.2">
      <c r="A1467" s="108"/>
      <c r="B1467" s="108"/>
      <c r="C1467" s="108"/>
      <c r="D1467" s="108"/>
      <c r="E1467" s="109"/>
      <c r="F1467" s="46"/>
      <c r="G1467" s="108"/>
      <c r="H1467" s="100"/>
      <c r="I1467" s="257"/>
      <c r="J1467" s="108"/>
    </row>
    <row r="1468" spans="1:10" x14ac:dyDescent="0.2">
      <c r="A1468" s="108"/>
      <c r="B1468" s="108"/>
      <c r="C1468" s="108"/>
      <c r="D1468" s="108"/>
      <c r="E1468" s="109"/>
      <c r="F1468" s="46"/>
      <c r="G1468" s="108"/>
      <c r="H1468" s="100"/>
      <c r="I1468" s="257"/>
      <c r="J1468" s="108"/>
    </row>
    <row r="1469" spans="1:10" x14ac:dyDescent="0.2">
      <c r="A1469" s="108"/>
      <c r="B1469" s="108"/>
      <c r="C1469" s="108"/>
      <c r="D1469" s="108"/>
      <c r="E1469" s="109"/>
      <c r="F1469" s="46"/>
      <c r="G1469" s="108"/>
      <c r="H1469" s="100"/>
      <c r="I1469" s="257"/>
      <c r="J1469" s="108"/>
    </row>
    <row r="1470" spans="1:10" x14ac:dyDescent="0.2">
      <c r="A1470" s="108"/>
      <c r="B1470" s="108"/>
      <c r="C1470" s="108"/>
      <c r="D1470" s="108"/>
      <c r="E1470" s="109"/>
      <c r="F1470" s="46"/>
      <c r="G1470" s="108"/>
      <c r="H1470" s="100"/>
      <c r="I1470" s="257"/>
      <c r="J1470" s="108"/>
    </row>
    <row r="1471" spans="1:10" x14ac:dyDescent="0.2">
      <c r="A1471" s="108"/>
      <c r="B1471" s="108"/>
      <c r="C1471" s="108"/>
      <c r="D1471" s="108"/>
      <c r="E1471" s="109"/>
      <c r="F1471" s="46"/>
      <c r="G1471" s="108"/>
      <c r="H1471" s="100"/>
      <c r="I1471" s="257"/>
      <c r="J1471" s="108"/>
    </row>
    <row r="1472" spans="1:10" x14ac:dyDescent="0.2">
      <c r="A1472" s="108"/>
      <c r="B1472" s="108"/>
      <c r="C1472" s="108"/>
      <c r="D1472" s="108"/>
      <c r="E1472" s="109"/>
      <c r="F1472" s="46"/>
      <c r="G1472" s="108"/>
      <c r="H1472" s="100"/>
      <c r="I1472" s="257"/>
      <c r="J1472" s="108"/>
    </row>
    <row r="1473" spans="1:10" x14ac:dyDescent="0.2">
      <c r="A1473" s="108"/>
      <c r="B1473" s="108"/>
      <c r="C1473" s="108"/>
      <c r="D1473" s="108"/>
      <c r="E1473" s="109"/>
      <c r="F1473" s="46"/>
      <c r="G1473" s="108"/>
      <c r="H1473" s="100"/>
      <c r="I1473" s="257"/>
      <c r="J1473" s="108"/>
    </row>
    <row r="1474" spans="1:10" x14ac:dyDescent="0.2">
      <c r="A1474" s="108"/>
      <c r="B1474" s="108"/>
      <c r="C1474" s="108"/>
      <c r="D1474" s="108"/>
      <c r="E1474" s="109"/>
      <c r="F1474" s="46"/>
      <c r="G1474" s="108"/>
      <c r="H1474" s="100"/>
      <c r="I1474" s="257"/>
      <c r="J1474" s="108"/>
    </row>
    <row r="1475" spans="1:10" x14ac:dyDescent="0.2">
      <c r="A1475" s="108"/>
      <c r="B1475" s="108"/>
      <c r="C1475" s="108"/>
      <c r="D1475" s="108"/>
      <c r="E1475" s="109"/>
      <c r="F1475" s="46"/>
      <c r="G1475" s="108"/>
      <c r="H1475" s="100"/>
      <c r="I1475" s="257"/>
      <c r="J1475" s="108"/>
    </row>
    <row r="1476" spans="1:10" x14ac:dyDescent="0.2">
      <c r="A1476" s="108"/>
      <c r="B1476" s="108"/>
      <c r="C1476" s="108"/>
      <c r="D1476" s="108"/>
      <c r="E1476" s="109"/>
      <c r="F1476" s="46"/>
      <c r="G1476" s="108"/>
      <c r="H1476" s="100"/>
      <c r="I1476" s="257"/>
      <c r="J1476" s="108"/>
    </row>
    <row r="1477" spans="1:10" x14ac:dyDescent="0.2">
      <c r="A1477" s="108"/>
      <c r="B1477" s="108"/>
      <c r="C1477" s="108"/>
      <c r="D1477" s="108"/>
      <c r="E1477" s="109"/>
      <c r="F1477" s="46"/>
      <c r="G1477" s="108"/>
      <c r="H1477" s="100"/>
      <c r="I1477" s="257"/>
      <c r="J1477" s="108"/>
    </row>
    <row r="1478" spans="1:10" x14ac:dyDescent="0.2">
      <c r="A1478" s="108"/>
      <c r="B1478" s="108"/>
      <c r="C1478" s="108"/>
      <c r="D1478" s="108"/>
      <c r="E1478" s="109"/>
      <c r="F1478" s="46"/>
      <c r="G1478" s="108"/>
      <c r="H1478" s="100"/>
      <c r="I1478" s="257"/>
      <c r="J1478" s="108"/>
    </row>
    <row r="1479" spans="1:10" x14ac:dyDescent="0.2">
      <c r="A1479" s="108"/>
      <c r="B1479" s="108"/>
      <c r="C1479" s="108"/>
      <c r="D1479" s="108"/>
      <c r="E1479" s="109"/>
      <c r="F1479" s="46"/>
      <c r="G1479" s="108"/>
      <c r="H1479" s="100"/>
      <c r="I1479" s="257"/>
      <c r="J1479" s="108"/>
    </row>
    <row r="1480" spans="1:10" x14ac:dyDescent="0.2">
      <c r="A1480" s="108"/>
      <c r="B1480" s="108"/>
      <c r="C1480" s="108"/>
      <c r="D1480" s="108"/>
      <c r="E1480" s="109"/>
      <c r="F1480" s="46"/>
      <c r="G1480" s="108"/>
      <c r="H1480" s="100"/>
      <c r="I1480" s="257"/>
      <c r="J1480" s="108"/>
    </row>
    <row r="1481" spans="1:10" x14ac:dyDescent="0.2">
      <c r="A1481" s="108"/>
      <c r="B1481" s="108"/>
      <c r="C1481" s="108"/>
      <c r="D1481" s="108"/>
      <c r="E1481" s="109"/>
      <c r="F1481" s="46"/>
      <c r="G1481" s="108"/>
      <c r="H1481" s="100"/>
      <c r="I1481" s="257"/>
      <c r="J1481" s="108"/>
    </row>
    <row r="1482" spans="1:10" x14ac:dyDescent="0.2">
      <c r="A1482" s="108"/>
      <c r="B1482" s="108"/>
      <c r="C1482" s="108"/>
      <c r="D1482" s="108"/>
      <c r="E1482" s="109"/>
      <c r="F1482" s="46"/>
      <c r="G1482" s="108"/>
      <c r="H1482" s="100"/>
      <c r="I1482" s="257"/>
      <c r="J1482" s="108"/>
    </row>
    <row r="1483" spans="1:10" x14ac:dyDescent="0.2">
      <c r="A1483" s="108"/>
      <c r="B1483" s="108"/>
      <c r="C1483" s="108"/>
      <c r="D1483" s="108"/>
      <c r="E1483" s="109"/>
      <c r="F1483" s="46"/>
      <c r="G1483" s="108"/>
      <c r="H1483" s="100"/>
      <c r="I1483" s="257"/>
      <c r="J1483" s="108"/>
    </row>
    <row r="1484" spans="1:10" x14ac:dyDescent="0.2">
      <c r="A1484" s="108"/>
      <c r="B1484" s="108"/>
      <c r="C1484" s="108"/>
      <c r="D1484" s="108"/>
      <c r="E1484" s="109"/>
      <c r="F1484" s="46"/>
      <c r="G1484" s="108"/>
      <c r="H1484" s="100"/>
      <c r="I1484" s="257"/>
      <c r="J1484" s="108"/>
    </row>
    <row r="1485" spans="1:10" x14ac:dyDescent="0.2">
      <c r="A1485" s="108"/>
      <c r="B1485" s="108"/>
      <c r="C1485" s="108"/>
      <c r="D1485" s="108"/>
      <c r="E1485" s="109"/>
      <c r="F1485" s="46"/>
      <c r="G1485" s="108"/>
      <c r="H1485" s="100"/>
      <c r="I1485" s="257"/>
      <c r="J1485" s="108"/>
    </row>
    <row r="1486" spans="1:10" x14ac:dyDescent="0.2">
      <c r="A1486" s="108"/>
      <c r="B1486" s="108"/>
      <c r="C1486" s="108"/>
      <c r="D1486" s="108"/>
      <c r="E1486" s="109"/>
      <c r="F1486" s="46"/>
      <c r="G1486" s="108"/>
      <c r="H1486" s="100"/>
      <c r="I1486" s="257"/>
      <c r="J1486" s="108"/>
    </row>
    <row r="1487" spans="1:10" x14ac:dyDescent="0.2">
      <c r="A1487" s="108"/>
      <c r="B1487" s="108"/>
      <c r="C1487" s="108"/>
      <c r="D1487" s="108"/>
      <c r="E1487" s="109"/>
      <c r="F1487" s="46"/>
      <c r="G1487" s="108"/>
      <c r="H1487" s="100"/>
      <c r="I1487" s="257"/>
      <c r="J1487" s="108"/>
    </row>
    <row r="1488" spans="1:10" x14ac:dyDescent="0.2">
      <c r="A1488" s="108"/>
      <c r="B1488" s="108"/>
      <c r="C1488" s="108"/>
      <c r="D1488" s="108"/>
      <c r="E1488" s="109"/>
      <c r="F1488" s="46"/>
      <c r="G1488" s="108"/>
      <c r="H1488" s="100"/>
      <c r="I1488" s="257"/>
      <c r="J1488" s="108"/>
    </row>
    <row r="1489" spans="1:10" x14ac:dyDescent="0.2">
      <c r="A1489" s="108"/>
      <c r="B1489" s="108"/>
      <c r="C1489" s="108"/>
      <c r="D1489" s="108"/>
      <c r="E1489" s="109"/>
      <c r="F1489" s="46"/>
      <c r="G1489" s="108"/>
      <c r="H1489" s="100"/>
      <c r="I1489" s="257"/>
      <c r="J1489" s="108"/>
    </row>
    <row r="1490" spans="1:10" x14ac:dyDescent="0.2">
      <c r="A1490" s="108"/>
      <c r="B1490" s="108"/>
      <c r="C1490" s="108"/>
      <c r="D1490" s="108"/>
      <c r="E1490" s="109"/>
      <c r="F1490" s="46"/>
      <c r="G1490" s="108"/>
      <c r="H1490" s="100"/>
      <c r="I1490" s="257"/>
      <c r="J1490" s="108"/>
    </row>
    <row r="1491" spans="1:10" x14ac:dyDescent="0.2">
      <c r="A1491" s="108"/>
      <c r="B1491" s="108"/>
      <c r="C1491" s="108"/>
      <c r="D1491" s="108"/>
      <c r="E1491" s="109"/>
      <c r="F1491" s="46"/>
      <c r="G1491" s="108"/>
      <c r="H1491" s="100"/>
      <c r="I1491" s="257"/>
      <c r="J1491" s="108"/>
    </row>
    <row r="1492" spans="1:10" x14ac:dyDescent="0.2">
      <c r="A1492" s="108"/>
      <c r="B1492" s="108"/>
      <c r="C1492" s="108"/>
      <c r="D1492" s="108"/>
      <c r="E1492" s="109"/>
      <c r="F1492" s="46"/>
      <c r="G1492" s="108"/>
      <c r="H1492" s="100"/>
      <c r="I1492" s="257"/>
      <c r="J1492" s="108"/>
    </row>
    <row r="1493" spans="1:10" x14ac:dyDescent="0.2">
      <c r="A1493" s="108"/>
      <c r="B1493" s="108"/>
      <c r="C1493" s="108"/>
      <c r="D1493" s="108"/>
      <c r="E1493" s="109"/>
      <c r="F1493" s="46"/>
      <c r="G1493" s="108"/>
      <c r="H1493" s="100"/>
      <c r="I1493" s="257"/>
      <c r="J1493" s="108"/>
    </row>
    <row r="1494" spans="1:10" x14ac:dyDescent="0.2">
      <c r="A1494" s="108"/>
      <c r="B1494" s="108"/>
      <c r="C1494" s="108"/>
      <c r="D1494" s="108"/>
      <c r="E1494" s="109"/>
      <c r="F1494" s="46"/>
      <c r="G1494" s="108"/>
      <c r="H1494" s="100"/>
      <c r="I1494" s="257"/>
      <c r="J1494" s="108"/>
    </row>
    <row r="1495" spans="1:10" x14ac:dyDescent="0.2">
      <c r="A1495" s="108"/>
      <c r="B1495" s="108"/>
      <c r="C1495" s="108"/>
      <c r="D1495" s="108"/>
      <c r="E1495" s="109"/>
      <c r="F1495" s="46"/>
      <c r="G1495" s="108"/>
      <c r="H1495" s="100"/>
      <c r="I1495" s="257"/>
      <c r="J1495" s="108"/>
    </row>
    <row r="1496" spans="1:10" x14ac:dyDescent="0.2">
      <c r="A1496" s="108"/>
      <c r="B1496" s="108"/>
      <c r="C1496" s="108"/>
      <c r="D1496" s="108"/>
      <c r="E1496" s="109"/>
      <c r="F1496" s="46"/>
      <c r="G1496" s="108"/>
      <c r="H1496" s="100"/>
      <c r="I1496" s="257"/>
      <c r="J1496" s="108"/>
    </row>
    <row r="1497" spans="1:10" x14ac:dyDescent="0.2">
      <c r="A1497" s="108"/>
      <c r="B1497" s="108"/>
      <c r="C1497" s="108"/>
      <c r="D1497" s="108"/>
      <c r="E1497" s="109"/>
      <c r="F1497" s="46"/>
      <c r="G1497" s="108"/>
      <c r="H1497" s="100"/>
      <c r="I1497" s="257"/>
      <c r="J1497" s="108"/>
    </row>
    <row r="1498" spans="1:10" x14ac:dyDescent="0.2">
      <c r="A1498" s="108"/>
      <c r="B1498" s="108"/>
      <c r="C1498" s="108"/>
      <c r="D1498" s="108"/>
      <c r="E1498" s="109"/>
      <c r="F1498" s="46"/>
      <c r="G1498" s="108"/>
      <c r="H1498" s="100"/>
      <c r="I1498" s="257"/>
      <c r="J1498" s="108"/>
    </row>
    <row r="1499" spans="1:10" x14ac:dyDescent="0.2">
      <c r="A1499" s="108"/>
      <c r="B1499" s="108"/>
      <c r="C1499" s="108"/>
      <c r="D1499" s="108"/>
      <c r="E1499" s="109"/>
      <c r="F1499" s="46"/>
      <c r="G1499" s="108"/>
      <c r="H1499" s="100"/>
      <c r="I1499" s="257"/>
      <c r="J1499" s="108"/>
    </row>
    <row r="1500" spans="1:10" x14ac:dyDescent="0.2">
      <c r="A1500" s="108"/>
      <c r="B1500" s="108"/>
      <c r="C1500" s="108"/>
      <c r="D1500" s="108"/>
      <c r="E1500" s="109"/>
      <c r="F1500" s="46"/>
      <c r="G1500" s="108"/>
      <c r="H1500" s="100"/>
      <c r="I1500" s="257"/>
      <c r="J1500" s="108"/>
    </row>
    <row r="1501" spans="1:10" x14ac:dyDescent="0.2">
      <c r="A1501" s="108"/>
      <c r="B1501" s="108"/>
      <c r="C1501" s="108"/>
      <c r="D1501" s="108"/>
      <c r="E1501" s="109"/>
      <c r="F1501" s="46"/>
      <c r="G1501" s="108"/>
      <c r="H1501" s="100"/>
      <c r="I1501" s="257"/>
      <c r="J1501" s="108"/>
    </row>
    <row r="1502" spans="1:10" x14ac:dyDescent="0.2">
      <c r="A1502" s="108"/>
      <c r="B1502" s="108"/>
      <c r="C1502" s="108"/>
      <c r="D1502" s="108"/>
      <c r="E1502" s="109"/>
      <c r="F1502" s="46"/>
      <c r="G1502" s="108"/>
      <c r="H1502" s="100"/>
      <c r="I1502" s="257"/>
      <c r="J1502" s="108"/>
    </row>
    <row r="1503" spans="1:10" x14ac:dyDescent="0.2">
      <c r="A1503" s="108"/>
      <c r="B1503" s="108"/>
      <c r="C1503" s="108"/>
      <c r="D1503" s="108"/>
      <c r="E1503" s="109"/>
      <c r="F1503" s="46"/>
      <c r="G1503" s="108"/>
      <c r="H1503" s="100"/>
      <c r="I1503" s="257"/>
      <c r="J1503" s="108"/>
    </row>
    <row r="1504" spans="1:10" x14ac:dyDescent="0.2">
      <c r="A1504" s="108"/>
      <c r="B1504" s="108"/>
      <c r="C1504" s="108"/>
      <c r="D1504" s="108"/>
      <c r="E1504" s="109"/>
      <c r="F1504" s="46"/>
      <c r="G1504" s="108"/>
      <c r="H1504" s="100"/>
      <c r="I1504" s="257"/>
      <c r="J1504" s="108"/>
    </row>
    <row r="1505" spans="1:10" x14ac:dyDescent="0.2">
      <c r="A1505" s="108"/>
      <c r="B1505" s="108"/>
      <c r="C1505" s="108"/>
      <c r="D1505" s="108"/>
      <c r="E1505" s="109"/>
      <c r="F1505" s="46"/>
      <c r="G1505" s="108"/>
      <c r="H1505" s="100"/>
      <c r="I1505" s="257"/>
      <c r="J1505" s="108"/>
    </row>
    <row r="1506" spans="1:10" x14ac:dyDescent="0.2">
      <c r="A1506" s="108"/>
      <c r="B1506" s="108"/>
      <c r="C1506" s="108"/>
      <c r="D1506" s="108"/>
      <c r="E1506" s="109"/>
      <c r="F1506" s="46"/>
      <c r="G1506" s="108"/>
      <c r="H1506" s="100"/>
      <c r="I1506" s="257"/>
      <c r="J1506" s="108"/>
    </row>
    <row r="1507" spans="1:10" x14ac:dyDescent="0.2">
      <c r="A1507" s="108"/>
      <c r="B1507" s="108"/>
      <c r="C1507" s="108"/>
      <c r="D1507" s="108"/>
      <c r="E1507" s="109"/>
      <c r="F1507" s="46"/>
      <c r="G1507" s="108"/>
      <c r="H1507" s="100"/>
      <c r="I1507" s="257"/>
      <c r="J1507" s="108"/>
    </row>
    <row r="1508" spans="1:10" x14ac:dyDescent="0.2">
      <c r="A1508" s="108"/>
      <c r="B1508" s="108"/>
      <c r="C1508" s="108"/>
      <c r="D1508" s="108"/>
      <c r="E1508" s="109"/>
      <c r="F1508" s="46"/>
      <c r="G1508" s="108"/>
      <c r="H1508" s="100"/>
      <c r="I1508" s="257"/>
      <c r="J1508" s="108"/>
    </row>
    <row r="1509" spans="1:10" x14ac:dyDescent="0.2">
      <c r="A1509" s="108"/>
      <c r="B1509" s="108"/>
      <c r="C1509" s="108"/>
      <c r="D1509" s="108"/>
      <c r="E1509" s="109"/>
      <c r="F1509" s="46"/>
      <c r="G1509" s="108"/>
      <c r="H1509" s="100"/>
      <c r="I1509" s="257"/>
      <c r="J1509" s="108"/>
    </row>
    <row r="1510" spans="1:10" x14ac:dyDescent="0.2">
      <c r="A1510" s="108"/>
      <c r="B1510" s="108"/>
      <c r="C1510" s="108"/>
      <c r="D1510" s="108"/>
      <c r="E1510" s="109"/>
      <c r="F1510" s="46"/>
      <c r="G1510" s="108"/>
      <c r="H1510" s="100"/>
      <c r="I1510" s="257"/>
      <c r="J1510" s="108"/>
    </row>
    <row r="1511" spans="1:10" x14ac:dyDescent="0.2">
      <c r="A1511" s="108"/>
      <c r="B1511" s="108"/>
      <c r="C1511" s="108"/>
      <c r="D1511" s="108"/>
      <c r="E1511" s="109"/>
      <c r="F1511" s="46"/>
      <c r="G1511" s="108"/>
      <c r="H1511" s="100"/>
      <c r="I1511" s="257"/>
      <c r="J1511" s="108"/>
    </row>
    <row r="1512" spans="1:10" x14ac:dyDescent="0.2">
      <c r="A1512" s="108"/>
      <c r="B1512" s="108"/>
      <c r="C1512" s="108"/>
      <c r="D1512" s="108"/>
      <c r="E1512" s="109"/>
      <c r="F1512" s="46"/>
      <c r="G1512" s="108"/>
      <c r="H1512" s="100"/>
      <c r="I1512" s="257"/>
      <c r="J1512" s="108"/>
    </row>
    <row r="1513" spans="1:10" x14ac:dyDescent="0.2">
      <c r="A1513" s="108"/>
      <c r="B1513" s="108"/>
      <c r="C1513" s="108"/>
      <c r="D1513" s="108"/>
      <c r="E1513" s="109"/>
      <c r="F1513" s="46"/>
      <c r="G1513" s="108"/>
      <c r="H1513" s="100"/>
      <c r="I1513" s="257"/>
      <c r="J1513" s="108"/>
    </row>
    <row r="1514" spans="1:10" x14ac:dyDescent="0.2">
      <c r="A1514" s="108"/>
      <c r="B1514" s="108"/>
      <c r="C1514" s="108"/>
      <c r="D1514" s="108"/>
      <c r="E1514" s="109"/>
      <c r="F1514" s="46"/>
      <c r="G1514" s="108"/>
      <c r="H1514" s="100"/>
      <c r="I1514" s="257"/>
      <c r="J1514" s="108"/>
    </row>
    <row r="1515" spans="1:10" x14ac:dyDescent="0.2">
      <c r="A1515" s="108"/>
      <c r="B1515" s="108"/>
      <c r="C1515" s="108"/>
      <c r="D1515" s="108"/>
      <c r="E1515" s="109"/>
      <c r="F1515" s="46"/>
      <c r="G1515" s="108"/>
      <c r="H1515" s="100"/>
      <c r="I1515" s="257"/>
      <c r="J1515" s="108"/>
    </row>
    <row r="1516" spans="1:10" x14ac:dyDescent="0.2">
      <c r="A1516" s="108"/>
      <c r="B1516" s="108"/>
      <c r="C1516" s="108"/>
      <c r="D1516" s="108"/>
      <c r="E1516" s="109"/>
      <c r="F1516" s="46"/>
      <c r="G1516" s="108"/>
      <c r="H1516" s="100"/>
      <c r="I1516" s="257"/>
      <c r="J1516" s="108"/>
    </row>
    <row r="1517" spans="1:10" x14ac:dyDescent="0.2">
      <c r="A1517" s="108"/>
      <c r="B1517" s="108"/>
      <c r="C1517" s="108"/>
      <c r="D1517" s="108"/>
      <c r="E1517" s="109"/>
      <c r="F1517" s="46"/>
      <c r="G1517" s="108"/>
      <c r="H1517" s="100"/>
      <c r="I1517" s="257"/>
      <c r="J1517" s="108"/>
    </row>
    <row r="1518" spans="1:10" x14ac:dyDescent="0.2">
      <c r="A1518" s="108"/>
      <c r="B1518" s="108"/>
      <c r="C1518" s="108"/>
      <c r="D1518" s="108"/>
      <c r="E1518" s="109"/>
      <c r="F1518" s="46"/>
      <c r="G1518" s="108"/>
      <c r="H1518" s="100"/>
      <c r="I1518" s="257"/>
      <c r="J1518" s="108"/>
    </row>
    <row r="1519" spans="1:10" x14ac:dyDescent="0.2">
      <c r="A1519" s="108"/>
      <c r="B1519" s="108"/>
      <c r="C1519" s="108"/>
      <c r="D1519" s="108"/>
      <c r="E1519" s="109"/>
      <c r="F1519" s="46"/>
      <c r="G1519" s="108"/>
      <c r="H1519" s="100"/>
      <c r="I1519" s="257"/>
      <c r="J1519" s="108"/>
    </row>
    <row r="1520" spans="1:10" x14ac:dyDescent="0.2">
      <c r="A1520" s="108"/>
      <c r="B1520" s="108"/>
      <c r="C1520" s="108"/>
      <c r="D1520" s="108"/>
      <c r="E1520" s="109"/>
      <c r="F1520" s="46"/>
      <c r="G1520" s="108"/>
      <c r="H1520" s="100"/>
      <c r="I1520" s="257"/>
      <c r="J1520" s="108"/>
    </row>
    <row r="1521" spans="1:10" x14ac:dyDescent="0.2">
      <c r="A1521" s="108"/>
      <c r="B1521" s="108"/>
      <c r="C1521" s="108"/>
      <c r="D1521" s="108"/>
      <c r="E1521" s="109"/>
      <c r="F1521" s="46"/>
      <c r="G1521" s="108"/>
      <c r="H1521" s="100"/>
      <c r="I1521" s="257"/>
      <c r="J1521" s="108"/>
    </row>
    <row r="1522" spans="1:10" x14ac:dyDescent="0.2">
      <c r="A1522" s="108"/>
      <c r="B1522" s="108"/>
      <c r="C1522" s="108"/>
      <c r="D1522" s="108"/>
      <c r="E1522" s="109"/>
      <c r="F1522" s="46"/>
      <c r="G1522" s="108"/>
      <c r="H1522" s="100"/>
      <c r="I1522" s="257"/>
      <c r="J1522" s="108"/>
    </row>
    <row r="1523" spans="1:10" x14ac:dyDescent="0.2">
      <c r="A1523" s="108"/>
      <c r="B1523" s="108"/>
      <c r="C1523" s="108"/>
      <c r="D1523" s="108"/>
      <c r="E1523" s="109"/>
      <c r="F1523" s="46"/>
      <c r="G1523" s="108"/>
      <c r="H1523" s="100"/>
      <c r="I1523" s="257"/>
      <c r="J1523" s="108"/>
    </row>
    <row r="1524" spans="1:10" x14ac:dyDescent="0.2">
      <c r="A1524" s="108"/>
      <c r="B1524" s="108"/>
      <c r="C1524" s="108"/>
      <c r="D1524" s="108"/>
      <c r="E1524" s="109"/>
      <c r="F1524" s="46"/>
      <c r="G1524" s="108"/>
      <c r="H1524" s="100"/>
      <c r="I1524" s="257"/>
      <c r="J1524" s="108"/>
    </row>
    <row r="1525" spans="1:10" x14ac:dyDescent="0.2">
      <c r="A1525" s="108"/>
      <c r="B1525" s="108"/>
      <c r="C1525" s="108"/>
      <c r="D1525" s="108"/>
      <c r="E1525" s="109"/>
      <c r="F1525" s="46"/>
      <c r="G1525" s="108"/>
      <c r="H1525" s="100"/>
      <c r="I1525" s="257"/>
      <c r="J1525" s="108"/>
    </row>
    <row r="1526" spans="1:10" x14ac:dyDescent="0.2">
      <c r="A1526" s="108"/>
      <c r="B1526" s="108"/>
      <c r="C1526" s="108"/>
      <c r="D1526" s="108"/>
      <c r="E1526" s="109"/>
      <c r="F1526" s="46"/>
      <c r="G1526" s="108"/>
      <c r="H1526" s="100"/>
      <c r="I1526" s="257"/>
      <c r="J1526" s="108"/>
    </row>
    <row r="1527" spans="1:10" x14ac:dyDescent="0.2">
      <c r="A1527" s="108"/>
      <c r="B1527" s="108"/>
      <c r="C1527" s="108"/>
      <c r="D1527" s="108"/>
      <c r="E1527" s="109"/>
      <c r="F1527" s="46"/>
      <c r="G1527" s="108"/>
      <c r="H1527" s="100"/>
      <c r="I1527" s="257"/>
      <c r="J1527" s="108"/>
    </row>
    <row r="1528" spans="1:10" x14ac:dyDescent="0.2">
      <c r="A1528" s="108"/>
      <c r="B1528" s="108"/>
      <c r="C1528" s="108"/>
      <c r="D1528" s="108"/>
      <c r="E1528" s="109"/>
      <c r="F1528" s="46"/>
      <c r="G1528" s="108"/>
      <c r="H1528" s="100"/>
      <c r="I1528" s="257"/>
      <c r="J1528" s="108"/>
    </row>
    <row r="1529" spans="1:10" x14ac:dyDescent="0.2">
      <c r="A1529" s="108"/>
      <c r="B1529" s="108"/>
      <c r="C1529" s="108"/>
      <c r="D1529" s="108"/>
      <c r="E1529" s="109"/>
      <c r="F1529" s="46"/>
      <c r="G1529" s="108"/>
      <c r="H1529" s="100"/>
      <c r="I1529" s="257"/>
      <c r="J1529" s="108"/>
    </row>
    <row r="1530" spans="1:10" x14ac:dyDescent="0.2">
      <c r="A1530" s="108"/>
      <c r="B1530" s="108"/>
      <c r="C1530" s="108"/>
      <c r="D1530" s="108"/>
      <c r="E1530" s="109"/>
      <c r="F1530" s="46"/>
      <c r="G1530" s="108"/>
      <c r="H1530" s="100"/>
      <c r="I1530" s="257"/>
      <c r="J1530" s="108"/>
    </row>
    <row r="1531" spans="1:10" x14ac:dyDescent="0.2">
      <c r="A1531" s="108"/>
      <c r="B1531" s="108"/>
      <c r="C1531" s="108"/>
      <c r="D1531" s="108"/>
      <c r="E1531" s="109"/>
      <c r="F1531" s="46"/>
      <c r="G1531" s="108"/>
      <c r="H1531" s="100"/>
      <c r="I1531" s="257"/>
      <c r="J1531" s="108"/>
    </row>
    <row r="1532" spans="1:10" x14ac:dyDescent="0.2">
      <c r="A1532" s="108"/>
      <c r="B1532" s="108"/>
      <c r="C1532" s="108"/>
      <c r="D1532" s="108"/>
      <c r="E1532" s="109"/>
      <c r="F1532" s="46"/>
      <c r="G1532" s="108"/>
      <c r="H1532" s="100"/>
      <c r="I1532" s="257"/>
      <c r="J1532" s="108"/>
    </row>
    <row r="1533" spans="1:10" x14ac:dyDescent="0.2">
      <c r="A1533" s="108"/>
      <c r="B1533" s="108"/>
      <c r="C1533" s="108"/>
      <c r="D1533" s="108"/>
      <c r="E1533" s="109"/>
      <c r="F1533" s="46"/>
      <c r="G1533" s="108"/>
      <c r="H1533" s="100"/>
      <c r="I1533" s="257"/>
      <c r="J1533" s="108"/>
    </row>
    <row r="1534" spans="1:10" x14ac:dyDescent="0.2">
      <c r="A1534" s="108"/>
      <c r="B1534" s="108"/>
      <c r="C1534" s="108"/>
      <c r="D1534" s="108"/>
      <c r="E1534" s="109"/>
      <c r="F1534" s="46"/>
      <c r="G1534" s="108"/>
      <c r="H1534" s="100"/>
      <c r="I1534" s="257"/>
      <c r="J1534" s="108"/>
    </row>
    <row r="1535" spans="1:10" x14ac:dyDescent="0.2">
      <c r="A1535" s="108"/>
      <c r="B1535" s="108"/>
      <c r="C1535" s="108"/>
      <c r="D1535" s="108"/>
      <c r="E1535" s="109"/>
      <c r="F1535" s="46"/>
      <c r="G1535" s="108"/>
      <c r="H1535" s="100"/>
      <c r="I1535" s="257"/>
      <c r="J1535" s="108"/>
    </row>
    <row r="1536" spans="1:10" x14ac:dyDescent="0.2">
      <c r="A1536" s="108"/>
      <c r="B1536" s="108"/>
      <c r="C1536" s="108"/>
      <c r="D1536" s="108"/>
      <c r="E1536" s="109"/>
      <c r="F1536" s="46"/>
      <c r="G1536" s="108"/>
      <c r="H1536" s="100"/>
      <c r="I1536" s="257"/>
      <c r="J1536" s="108"/>
    </row>
    <row r="1537" spans="1:10" x14ac:dyDescent="0.2">
      <c r="A1537" s="108"/>
      <c r="B1537" s="108"/>
      <c r="C1537" s="108"/>
      <c r="D1537" s="108"/>
      <c r="E1537" s="109"/>
      <c r="F1537" s="46"/>
      <c r="G1537" s="108"/>
      <c r="H1537" s="100"/>
      <c r="I1537" s="257"/>
      <c r="J1537" s="108"/>
    </row>
    <row r="1538" spans="1:10" x14ac:dyDescent="0.2">
      <c r="A1538" s="108"/>
      <c r="B1538" s="108"/>
      <c r="C1538" s="108"/>
      <c r="D1538" s="108"/>
      <c r="E1538" s="109"/>
      <c r="F1538" s="46"/>
      <c r="G1538" s="108"/>
      <c r="H1538" s="100"/>
      <c r="I1538" s="257"/>
      <c r="J1538" s="108"/>
    </row>
    <row r="1539" spans="1:10" x14ac:dyDescent="0.2">
      <c r="A1539" s="108"/>
      <c r="B1539" s="108"/>
      <c r="C1539" s="108"/>
      <c r="D1539" s="108"/>
      <c r="E1539" s="109"/>
      <c r="F1539" s="46"/>
      <c r="G1539" s="108"/>
      <c r="H1539" s="100"/>
      <c r="I1539" s="257"/>
      <c r="J1539" s="108"/>
    </row>
    <row r="1540" spans="1:10" x14ac:dyDescent="0.2">
      <c r="A1540" s="108"/>
      <c r="B1540" s="108"/>
      <c r="C1540" s="108"/>
      <c r="D1540" s="108"/>
      <c r="E1540" s="109"/>
      <c r="F1540" s="46"/>
      <c r="G1540" s="108"/>
      <c r="H1540" s="100"/>
      <c r="I1540" s="257"/>
      <c r="J1540" s="108"/>
    </row>
    <row r="1541" spans="1:10" x14ac:dyDescent="0.2">
      <c r="A1541" s="108"/>
      <c r="B1541" s="108"/>
      <c r="C1541" s="108"/>
      <c r="D1541" s="108"/>
      <c r="E1541" s="109"/>
      <c r="F1541" s="46"/>
      <c r="G1541" s="108"/>
      <c r="H1541" s="100"/>
      <c r="I1541" s="257"/>
      <c r="J1541" s="108"/>
    </row>
    <row r="1542" spans="1:10" x14ac:dyDescent="0.2">
      <c r="A1542" s="108"/>
      <c r="B1542" s="108"/>
      <c r="C1542" s="108"/>
      <c r="D1542" s="108"/>
      <c r="E1542" s="109"/>
      <c r="F1542" s="46"/>
      <c r="G1542" s="108"/>
      <c r="H1542" s="100"/>
      <c r="I1542" s="257"/>
      <c r="J1542" s="108"/>
    </row>
    <row r="1543" spans="1:10" x14ac:dyDescent="0.2">
      <c r="A1543" s="108"/>
      <c r="B1543" s="108"/>
      <c r="C1543" s="108"/>
      <c r="D1543" s="108"/>
      <c r="E1543" s="109"/>
      <c r="F1543" s="46"/>
      <c r="G1543" s="108"/>
      <c r="H1543" s="100"/>
      <c r="I1543" s="257"/>
      <c r="J1543" s="108"/>
    </row>
    <row r="1544" spans="1:10" x14ac:dyDescent="0.2">
      <c r="A1544" s="108"/>
      <c r="B1544" s="108"/>
      <c r="C1544" s="108"/>
      <c r="D1544" s="108"/>
      <c r="E1544" s="109"/>
      <c r="F1544" s="46"/>
      <c r="G1544" s="108"/>
      <c r="H1544" s="100"/>
      <c r="I1544" s="257"/>
      <c r="J1544" s="108"/>
    </row>
    <row r="1545" spans="1:10" x14ac:dyDescent="0.2">
      <c r="A1545" s="108"/>
      <c r="B1545" s="108"/>
      <c r="C1545" s="108"/>
      <c r="D1545" s="108"/>
      <c r="E1545" s="109"/>
      <c r="F1545" s="46"/>
      <c r="G1545" s="108"/>
      <c r="H1545" s="100"/>
      <c r="I1545" s="257"/>
      <c r="J1545" s="108"/>
    </row>
    <row r="1546" spans="1:10" x14ac:dyDescent="0.2">
      <c r="A1546" s="108"/>
      <c r="B1546" s="108"/>
      <c r="C1546" s="108"/>
      <c r="D1546" s="108"/>
      <c r="E1546" s="109"/>
      <c r="F1546" s="46"/>
      <c r="G1546" s="108"/>
      <c r="H1546" s="100"/>
      <c r="I1546" s="257"/>
      <c r="J1546" s="108"/>
    </row>
    <row r="1547" spans="1:10" x14ac:dyDescent="0.2">
      <c r="A1547" s="108"/>
      <c r="B1547" s="108"/>
      <c r="C1547" s="108"/>
      <c r="D1547" s="108"/>
      <c r="E1547" s="109"/>
      <c r="F1547" s="46"/>
      <c r="G1547" s="108"/>
      <c r="H1547" s="100"/>
      <c r="I1547" s="257"/>
      <c r="J1547" s="108"/>
    </row>
    <row r="1548" spans="1:10" x14ac:dyDescent="0.2">
      <c r="A1548" s="108"/>
      <c r="B1548" s="108"/>
      <c r="C1548" s="108"/>
      <c r="D1548" s="108"/>
      <c r="E1548" s="109"/>
      <c r="F1548" s="46"/>
      <c r="G1548" s="108"/>
      <c r="H1548" s="100"/>
      <c r="I1548" s="257"/>
      <c r="J1548" s="108"/>
    </row>
    <row r="1549" spans="1:10" x14ac:dyDescent="0.2">
      <c r="A1549" s="108"/>
      <c r="B1549" s="108"/>
      <c r="C1549" s="108"/>
      <c r="D1549" s="108"/>
      <c r="E1549" s="109"/>
      <c r="F1549" s="46"/>
      <c r="G1549" s="108"/>
      <c r="H1549" s="100"/>
      <c r="I1549" s="257"/>
      <c r="J1549" s="108"/>
    </row>
    <row r="1550" spans="1:10" x14ac:dyDescent="0.2">
      <c r="A1550" s="108"/>
      <c r="B1550" s="108"/>
      <c r="C1550" s="108"/>
      <c r="D1550" s="108"/>
      <c r="E1550" s="109"/>
      <c r="F1550" s="46"/>
      <c r="G1550" s="108"/>
      <c r="H1550" s="100"/>
      <c r="I1550" s="257"/>
      <c r="J1550" s="108"/>
    </row>
    <row r="1551" spans="1:10" x14ac:dyDescent="0.2">
      <c r="A1551" s="108"/>
      <c r="B1551" s="108"/>
      <c r="C1551" s="108"/>
      <c r="D1551" s="108"/>
      <c r="E1551" s="109"/>
      <c r="F1551" s="46"/>
      <c r="G1551" s="108"/>
      <c r="H1551" s="100"/>
      <c r="I1551" s="257"/>
      <c r="J1551" s="108"/>
    </row>
    <row r="1552" spans="1:10" x14ac:dyDescent="0.2">
      <c r="A1552" s="108"/>
      <c r="B1552" s="108"/>
      <c r="C1552" s="108"/>
      <c r="D1552" s="108"/>
      <c r="E1552" s="109"/>
      <c r="F1552" s="46"/>
      <c r="G1552" s="108"/>
      <c r="H1552" s="100"/>
      <c r="I1552" s="257"/>
      <c r="J1552" s="108"/>
    </row>
    <row r="1553" spans="1:10" x14ac:dyDescent="0.2">
      <c r="A1553" s="108"/>
      <c r="B1553" s="108"/>
      <c r="C1553" s="108"/>
      <c r="D1553" s="108"/>
      <c r="E1553" s="109"/>
      <c r="F1553" s="46"/>
      <c r="G1553" s="108"/>
      <c r="H1553" s="100"/>
      <c r="I1553" s="257"/>
      <c r="J1553" s="108"/>
    </row>
    <row r="1554" spans="1:10" x14ac:dyDescent="0.2">
      <c r="A1554" s="108"/>
      <c r="B1554" s="108"/>
      <c r="C1554" s="108"/>
      <c r="D1554" s="108"/>
      <c r="E1554" s="109"/>
      <c r="F1554" s="46"/>
      <c r="G1554" s="108"/>
      <c r="H1554" s="100"/>
      <c r="I1554" s="257"/>
      <c r="J1554" s="108"/>
    </row>
    <row r="1555" spans="1:10" x14ac:dyDescent="0.2">
      <c r="A1555" s="108"/>
      <c r="B1555" s="108"/>
      <c r="C1555" s="108"/>
      <c r="D1555" s="108"/>
      <c r="E1555" s="109"/>
      <c r="F1555" s="46"/>
      <c r="G1555" s="108"/>
      <c r="H1555" s="100"/>
      <c r="I1555" s="257"/>
      <c r="J1555" s="108"/>
    </row>
    <row r="1556" spans="1:10" x14ac:dyDescent="0.2">
      <c r="A1556" s="108"/>
      <c r="B1556" s="108"/>
      <c r="C1556" s="108"/>
      <c r="D1556" s="108"/>
      <c r="E1556" s="109"/>
      <c r="F1556" s="46"/>
      <c r="G1556" s="108"/>
      <c r="H1556" s="100"/>
      <c r="I1556" s="257"/>
      <c r="J1556" s="108"/>
    </row>
    <row r="1557" spans="1:10" x14ac:dyDescent="0.2">
      <c r="A1557" s="108"/>
      <c r="B1557" s="108"/>
      <c r="C1557" s="108"/>
      <c r="D1557" s="108"/>
      <c r="E1557" s="109"/>
      <c r="F1557" s="46"/>
      <c r="G1557" s="108"/>
      <c r="H1557" s="100"/>
      <c r="I1557" s="257"/>
      <c r="J1557" s="108"/>
    </row>
    <row r="1558" spans="1:10" x14ac:dyDescent="0.2">
      <c r="A1558" s="108"/>
      <c r="B1558" s="108"/>
      <c r="C1558" s="108"/>
      <c r="D1558" s="108"/>
      <c r="E1558" s="109"/>
      <c r="F1558" s="46"/>
      <c r="G1558" s="108"/>
      <c r="H1558" s="100"/>
      <c r="I1558" s="257"/>
      <c r="J1558" s="108"/>
    </row>
    <row r="1559" spans="1:10" x14ac:dyDescent="0.2">
      <c r="A1559" s="108"/>
      <c r="B1559" s="108"/>
      <c r="C1559" s="108"/>
      <c r="D1559" s="108"/>
      <c r="E1559" s="109"/>
      <c r="F1559" s="46"/>
      <c r="G1559" s="108"/>
      <c r="H1559" s="100"/>
      <c r="I1559" s="257"/>
      <c r="J1559" s="108"/>
    </row>
    <row r="1560" spans="1:10" x14ac:dyDescent="0.2">
      <c r="A1560" s="108"/>
      <c r="B1560" s="108"/>
      <c r="C1560" s="108"/>
      <c r="D1560" s="108"/>
      <c r="E1560" s="109"/>
      <c r="F1560" s="46"/>
      <c r="G1560" s="108"/>
      <c r="H1560" s="100"/>
      <c r="I1560" s="257"/>
      <c r="J1560" s="108"/>
    </row>
    <row r="1561" spans="1:10" x14ac:dyDescent="0.2">
      <c r="A1561" s="108"/>
      <c r="B1561" s="108"/>
      <c r="C1561" s="108"/>
      <c r="D1561" s="108"/>
      <c r="E1561" s="109"/>
      <c r="F1561" s="46"/>
      <c r="G1561" s="108"/>
      <c r="H1561" s="100"/>
      <c r="I1561" s="257"/>
      <c r="J1561" s="108"/>
    </row>
    <row r="1562" spans="1:10" x14ac:dyDescent="0.2">
      <c r="A1562" s="108"/>
      <c r="B1562" s="108"/>
      <c r="C1562" s="108"/>
      <c r="D1562" s="108"/>
      <c r="E1562" s="109"/>
      <c r="F1562" s="46"/>
      <c r="G1562" s="108"/>
      <c r="H1562" s="100"/>
      <c r="I1562" s="257"/>
      <c r="J1562" s="108"/>
    </row>
    <row r="1563" spans="1:10" x14ac:dyDescent="0.2">
      <c r="A1563" s="108"/>
      <c r="B1563" s="108"/>
      <c r="C1563" s="108"/>
      <c r="D1563" s="108"/>
      <c r="E1563" s="109"/>
      <c r="F1563" s="46"/>
      <c r="G1563" s="108"/>
      <c r="H1563" s="100"/>
      <c r="I1563" s="257"/>
      <c r="J1563" s="108"/>
    </row>
    <row r="1564" spans="1:10" x14ac:dyDescent="0.2">
      <c r="A1564" s="108"/>
      <c r="B1564" s="108"/>
      <c r="C1564" s="108"/>
      <c r="D1564" s="108"/>
      <c r="E1564" s="109"/>
      <c r="F1564" s="46"/>
      <c r="G1564" s="108"/>
      <c r="H1564" s="100"/>
      <c r="I1564" s="257"/>
      <c r="J1564" s="108"/>
    </row>
    <row r="1565" spans="1:10" x14ac:dyDescent="0.2">
      <c r="A1565" s="108"/>
      <c r="B1565" s="108"/>
      <c r="C1565" s="108"/>
      <c r="D1565" s="108"/>
      <c r="E1565" s="109"/>
      <c r="F1565" s="46"/>
      <c r="G1565" s="108"/>
      <c r="H1565" s="100"/>
      <c r="I1565" s="257"/>
      <c r="J1565" s="108"/>
    </row>
    <row r="1566" spans="1:10" x14ac:dyDescent="0.2">
      <c r="A1566" s="108"/>
      <c r="B1566" s="108"/>
      <c r="C1566" s="108"/>
      <c r="D1566" s="108"/>
      <c r="E1566" s="109"/>
      <c r="F1566" s="46"/>
      <c r="G1566" s="108"/>
      <c r="H1566" s="100"/>
      <c r="I1566" s="257"/>
      <c r="J1566" s="108"/>
    </row>
    <row r="1567" spans="1:10" x14ac:dyDescent="0.2">
      <c r="A1567" s="108"/>
      <c r="B1567" s="108"/>
      <c r="C1567" s="108"/>
      <c r="D1567" s="108"/>
      <c r="E1567" s="109"/>
      <c r="F1567" s="46"/>
      <c r="G1567" s="108"/>
      <c r="H1567" s="100"/>
      <c r="I1567" s="257"/>
      <c r="J1567" s="108"/>
    </row>
    <row r="1568" spans="1:10" x14ac:dyDescent="0.2">
      <c r="A1568" s="108"/>
      <c r="B1568" s="108"/>
      <c r="C1568" s="108"/>
      <c r="D1568" s="108"/>
      <c r="E1568" s="109"/>
      <c r="F1568" s="46"/>
      <c r="G1568" s="108"/>
      <c r="H1568" s="100"/>
      <c r="I1568" s="257"/>
      <c r="J1568" s="108"/>
    </row>
    <row r="1569" spans="1:10" x14ac:dyDescent="0.2">
      <c r="A1569" s="108"/>
      <c r="B1569" s="108"/>
      <c r="C1569" s="108"/>
      <c r="D1569" s="108"/>
      <c r="E1569" s="109"/>
      <c r="F1569" s="46"/>
      <c r="G1569" s="108"/>
      <c r="H1569" s="100"/>
      <c r="I1569" s="257"/>
      <c r="J1569" s="108"/>
    </row>
    <row r="1570" spans="1:10" x14ac:dyDescent="0.2">
      <c r="A1570" s="108"/>
      <c r="B1570" s="108"/>
      <c r="C1570" s="108"/>
      <c r="D1570" s="108"/>
      <c r="E1570" s="109"/>
      <c r="F1570" s="46"/>
      <c r="G1570" s="108"/>
      <c r="H1570" s="100"/>
      <c r="I1570" s="257"/>
      <c r="J1570" s="108"/>
    </row>
    <row r="1571" spans="1:10" x14ac:dyDescent="0.2">
      <c r="A1571" s="108"/>
      <c r="B1571" s="108"/>
      <c r="C1571" s="108"/>
      <c r="D1571" s="108"/>
      <c r="E1571" s="109"/>
      <c r="F1571" s="46"/>
      <c r="G1571" s="108"/>
      <c r="H1571" s="100"/>
      <c r="I1571" s="257"/>
      <c r="J1571" s="108"/>
    </row>
    <row r="1572" spans="1:10" x14ac:dyDescent="0.2">
      <c r="A1572" s="108"/>
      <c r="B1572" s="108"/>
      <c r="C1572" s="108"/>
      <c r="D1572" s="108"/>
      <c r="E1572" s="109"/>
      <c r="F1572" s="46"/>
      <c r="G1572" s="108"/>
      <c r="H1572" s="100"/>
      <c r="I1572" s="257"/>
      <c r="J1572" s="108"/>
    </row>
    <row r="1573" spans="1:10" x14ac:dyDescent="0.2">
      <c r="A1573" s="108"/>
      <c r="B1573" s="108"/>
      <c r="C1573" s="108"/>
      <c r="D1573" s="108"/>
      <c r="E1573" s="109"/>
      <c r="F1573" s="46"/>
      <c r="G1573" s="108"/>
      <c r="H1573" s="100"/>
      <c r="I1573" s="257"/>
      <c r="J1573" s="108"/>
    </row>
    <row r="1574" spans="1:10" x14ac:dyDescent="0.2">
      <c r="A1574" s="108"/>
      <c r="B1574" s="108"/>
      <c r="C1574" s="108"/>
      <c r="D1574" s="108"/>
      <c r="E1574" s="109"/>
      <c r="F1574" s="46"/>
      <c r="G1574" s="108"/>
      <c r="H1574" s="100"/>
      <c r="I1574" s="257"/>
      <c r="J1574" s="108"/>
    </row>
    <row r="1575" spans="1:10" x14ac:dyDescent="0.2">
      <c r="A1575" s="108"/>
      <c r="B1575" s="108"/>
      <c r="C1575" s="108"/>
      <c r="D1575" s="108"/>
      <c r="E1575" s="109"/>
      <c r="F1575" s="46"/>
      <c r="G1575" s="108"/>
      <c r="H1575" s="100"/>
      <c r="I1575" s="257"/>
      <c r="J1575" s="108"/>
    </row>
    <row r="1576" spans="1:10" x14ac:dyDescent="0.2">
      <c r="A1576" s="108"/>
      <c r="B1576" s="108"/>
      <c r="C1576" s="108"/>
      <c r="D1576" s="108"/>
      <c r="E1576" s="109"/>
      <c r="F1576" s="46"/>
      <c r="G1576" s="108"/>
      <c r="H1576" s="100"/>
      <c r="I1576" s="257"/>
      <c r="J1576" s="108"/>
    </row>
    <row r="1577" spans="1:10" x14ac:dyDescent="0.2">
      <c r="A1577" s="108"/>
      <c r="B1577" s="108"/>
      <c r="C1577" s="108"/>
      <c r="D1577" s="108"/>
      <c r="E1577" s="109"/>
      <c r="F1577" s="46"/>
      <c r="G1577" s="108"/>
      <c r="H1577" s="100"/>
      <c r="I1577" s="257"/>
      <c r="J1577" s="108"/>
    </row>
    <row r="1578" spans="1:10" x14ac:dyDescent="0.2">
      <c r="A1578" s="108"/>
      <c r="B1578" s="108"/>
      <c r="C1578" s="108"/>
      <c r="D1578" s="108"/>
      <c r="E1578" s="109"/>
      <c r="F1578" s="46"/>
      <c r="G1578" s="108"/>
      <c r="H1578" s="100"/>
      <c r="I1578" s="257"/>
      <c r="J1578" s="108"/>
    </row>
    <row r="1579" spans="1:10" x14ac:dyDescent="0.2">
      <c r="A1579" s="108"/>
      <c r="B1579" s="108"/>
      <c r="C1579" s="108"/>
      <c r="D1579" s="108"/>
      <c r="E1579" s="109"/>
      <c r="F1579" s="46"/>
      <c r="G1579" s="108"/>
      <c r="H1579" s="100"/>
      <c r="I1579" s="257"/>
      <c r="J1579" s="108"/>
    </row>
    <row r="1580" spans="1:10" x14ac:dyDescent="0.2">
      <c r="A1580" s="108"/>
      <c r="B1580" s="108"/>
      <c r="C1580" s="108"/>
      <c r="D1580" s="108"/>
      <c r="E1580" s="109"/>
      <c r="F1580" s="46"/>
      <c r="G1580" s="108"/>
      <c r="H1580" s="100"/>
      <c r="I1580" s="257"/>
      <c r="J1580" s="108"/>
    </row>
    <row r="1581" spans="1:10" x14ac:dyDescent="0.2">
      <c r="A1581" s="108"/>
      <c r="B1581" s="108"/>
      <c r="C1581" s="108"/>
      <c r="D1581" s="108"/>
      <c r="E1581" s="109"/>
      <c r="F1581" s="46"/>
      <c r="G1581" s="108"/>
      <c r="H1581" s="100"/>
      <c r="I1581" s="257"/>
      <c r="J1581" s="108"/>
    </row>
    <row r="1582" spans="1:10" x14ac:dyDescent="0.2">
      <c r="A1582" s="108"/>
      <c r="B1582" s="108"/>
      <c r="C1582" s="108"/>
      <c r="D1582" s="108"/>
      <c r="E1582" s="109"/>
      <c r="F1582" s="46"/>
      <c r="G1582" s="108"/>
      <c r="H1582" s="100"/>
      <c r="I1582" s="257"/>
      <c r="J1582" s="108"/>
    </row>
    <row r="1583" spans="1:10" x14ac:dyDescent="0.2">
      <c r="A1583" s="108"/>
      <c r="B1583" s="108"/>
      <c r="C1583" s="108"/>
      <c r="D1583" s="108"/>
      <c r="E1583" s="109"/>
      <c r="F1583" s="46"/>
      <c r="G1583" s="108"/>
      <c r="H1583" s="100"/>
      <c r="I1583" s="257"/>
      <c r="J1583" s="108"/>
    </row>
    <row r="1584" spans="1:10" x14ac:dyDescent="0.2">
      <c r="A1584" s="108"/>
      <c r="B1584" s="108"/>
      <c r="C1584" s="108"/>
      <c r="D1584" s="108"/>
      <c r="E1584" s="109"/>
      <c r="F1584" s="46"/>
      <c r="G1584" s="108"/>
      <c r="H1584" s="100"/>
      <c r="I1584" s="257"/>
      <c r="J1584" s="108"/>
    </row>
    <row r="1585" spans="1:10" x14ac:dyDescent="0.2">
      <c r="A1585" s="108"/>
      <c r="B1585" s="108"/>
      <c r="C1585" s="108"/>
      <c r="D1585" s="108"/>
      <c r="E1585" s="109"/>
      <c r="F1585" s="46"/>
      <c r="G1585" s="108"/>
      <c r="H1585" s="100"/>
      <c r="I1585" s="257"/>
      <c r="J1585" s="108"/>
    </row>
    <row r="1586" spans="1:10" x14ac:dyDescent="0.2">
      <c r="A1586" s="108"/>
      <c r="B1586" s="108"/>
      <c r="C1586" s="108"/>
      <c r="D1586" s="108"/>
      <c r="E1586" s="109"/>
      <c r="F1586" s="46"/>
      <c r="G1586" s="108"/>
      <c r="H1586" s="100"/>
      <c r="I1586" s="257"/>
      <c r="J1586" s="108"/>
    </row>
    <row r="1587" spans="1:10" x14ac:dyDescent="0.2">
      <c r="A1587" s="108"/>
      <c r="B1587" s="108"/>
      <c r="C1587" s="108"/>
      <c r="D1587" s="108"/>
      <c r="E1587" s="109"/>
      <c r="F1587" s="46"/>
      <c r="G1587" s="108"/>
      <c r="H1587" s="100"/>
      <c r="I1587" s="257"/>
      <c r="J1587" s="108"/>
    </row>
    <row r="1588" spans="1:10" x14ac:dyDescent="0.2">
      <c r="A1588" s="108"/>
      <c r="B1588" s="108"/>
      <c r="C1588" s="108"/>
      <c r="D1588" s="108"/>
      <c r="E1588" s="109"/>
      <c r="F1588" s="46"/>
      <c r="G1588" s="108"/>
      <c r="H1588" s="100"/>
      <c r="I1588" s="257"/>
      <c r="J1588" s="108"/>
    </row>
    <row r="1589" spans="1:10" x14ac:dyDescent="0.2">
      <c r="A1589" s="108"/>
      <c r="B1589" s="108"/>
      <c r="C1589" s="108"/>
      <c r="D1589" s="108"/>
      <c r="E1589" s="109"/>
      <c r="F1589" s="46"/>
      <c r="G1589" s="108"/>
      <c r="H1589" s="100"/>
      <c r="I1589" s="257"/>
      <c r="J1589" s="108"/>
    </row>
    <row r="1590" spans="1:10" x14ac:dyDescent="0.2">
      <c r="A1590" s="108"/>
      <c r="B1590" s="108"/>
      <c r="C1590" s="108"/>
      <c r="D1590" s="108"/>
      <c r="E1590" s="109"/>
      <c r="F1590" s="46"/>
      <c r="G1590" s="108"/>
      <c r="H1590" s="100"/>
      <c r="I1590" s="257"/>
      <c r="J1590" s="108"/>
    </row>
    <row r="1591" spans="1:10" x14ac:dyDescent="0.2">
      <c r="A1591" s="108"/>
      <c r="B1591" s="108"/>
      <c r="C1591" s="108"/>
      <c r="D1591" s="108"/>
      <c r="E1591" s="109"/>
      <c r="F1591" s="46"/>
      <c r="G1591" s="108"/>
      <c r="H1591" s="100"/>
      <c r="I1591" s="257"/>
      <c r="J1591" s="108"/>
    </row>
    <row r="1592" spans="1:10" x14ac:dyDescent="0.2">
      <c r="A1592" s="108"/>
      <c r="B1592" s="108"/>
      <c r="C1592" s="108"/>
      <c r="D1592" s="108"/>
      <c r="E1592" s="109"/>
      <c r="F1592" s="46"/>
      <c r="G1592" s="108"/>
      <c r="H1592" s="100"/>
      <c r="I1592" s="257"/>
      <c r="J1592" s="108"/>
    </row>
    <row r="1593" spans="1:10" x14ac:dyDescent="0.2">
      <c r="A1593" s="108"/>
      <c r="B1593" s="108"/>
      <c r="C1593" s="108"/>
      <c r="D1593" s="108"/>
      <c r="E1593" s="109"/>
      <c r="F1593" s="46"/>
      <c r="G1593" s="108"/>
      <c r="H1593" s="100"/>
      <c r="I1593" s="257"/>
      <c r="J1593" s="108"/>
    </row>
    <row r="1594" spans="1:10" x14ac:dyDescent="0.2">
      <c r="A1594" s="108"/>
      <c r="B1594" s="108"/>
      <c r="C1594" s="108"/>
      <c r="D1594" s="108"/>
      <c r="E1594" s="109"/>
      <c r="F1594" s="46"/>
      <c r="G1594" s="108"/>
      <c r="H1594" s="100"/>
      <c r="I1594" s="257"/>
      <c r="J1594" s="108"/>
    </row>
    <row r="1595" spans="1:10" x14ac:dyDescent="0.2">
      <c r="A1595" s="108"/>
      <c r="B1595" s="108"/>
      <c r="C1595" s="108"/>
      <c r="D1595" s="108"/>
      <c r="E1595" s="109"/>
      <c r="F1595" s="46"/>
      <c r="G1595" s="108"/>
      <c r="H1595" s="100"/>
      <c r="I1595" s="257"/>
      <c r="J1595" s="108"/>
    </row>
    <row r="1596" spans="1:10" x14ac:dyDescent="0.2">
      <c r="A1596" s="108"/>
      <c r="B1596" s="108"/>
      <c r="C1596" s="108"/>
      <c r="D1596" s="108"/>
      <c r="E1596" s="109"/>
      <c r="F1596" s="46"/>
      <c r="G1596" s="108"/>
      <c r="H1596" s="100"/>
      <c r="I1596" s="257"/>
      <c r="J1596" s="108"/>
    </row>
    <row r="1597" spans="1:10" x14ac:dyDescent="0.2">
      <c r="A1597" s="108"/>
      <c r="B1597" s="108"/>
      <c r="C1597" s="108"/>
      <c r="D1597" s="108"/>
      <c r="E1597" s="109"/>
      <c r="F1597" s="46"/>
      <c r="G1597" s="108"/>
      <c r="H1597" s="100"/>
      <c r="I1597" s="257"/>
      <c r="J1597" s="108"/>
    </row>
    <row r="1598" spans="1:10" x14ac:dyDescent="0.2">
      <c r="A1598" s="108"/>
      <c r="B1598" s="108"/>
      <c r="C1598" s="108"/>
      <c r="D1598" s="108"/>
      <c r="E1598" s="109"/>
      <c r="F1598" s="46"/>
      <c r="G1598" s="108"/>
      <c r="H1598" s="100"/>
      <c r="I1598" s="257"/>
      <c r="J1598" s="108"/>
    </row>
    <row r="1599" spans="1:10" x14ac:dyDescent="0.2">
      <c r="A1599" s="108"/>
      <c r="B1599" s="108"/>
      <c r="C1599" s="108"/>
      <c r="D1599" s="108"/>
      <c r="E1599" s="109"/>
      <c r="F1599" s="46"/>
      <c r="G1599" s="108"/>
      <c r="H1599" s="100"/>
      <c r="I1599" s="257"/>
      <c r="J1599" s="108"/>
    </row>
    <row r="1600" spans="1:10" x14ac:dyDescent="0.2">
      <c r="A1600" s="108"/>
      <c r="B1600" s="108"/>
      <c r="C1600" s="108"/>
      <c r="D1600" s="108"/>
      <c r="E1600" s="109"/>
      <c r="F1600" s="46"/>
      <c r="G1600" s="108"/>
      <c r="H1600" s="100"/>
      <c r="I1600" s="257"/>
      <c r="J1600" s="108"/>
    </row>
    <row r="1601" spans="1:10" x14ac:dyDescent="0.2">
      <c r="A1601" s="108"/>
      <c r="B1601" s="108"/>
      <c r="C1601" s="108"/>
      <c r="D1601" s="108"/>
      <c r="E1601" s="109"/>
      <c r="F1601" s="46"/>
      <c r="G1601" s="108"/>
      <c r="H1601" s="100"/>
      <c r="I1601" s="257"/>
      <c r="J1601" s="108"/>
    </row>
    <row r="1602" spans="1:10" x14ac:dyDescent="0.2">
      <c r="A1602" s="108"/>
      <c r="B1602" s="108"/>
      <c r="C1602" s="108"/>
      <c r="D1602" s="108"/>
      <c r="E1602" s="109"/>
      <c r="F1602" s="46"/>
      <c r="G1602" s="108"/>
      <c r="H1602" s="100"/>
      <c r="I1602" s="257"/>
      <c r="J1602" s="108"/>
    </row>
    <row r="1603" spans="1:10" x14ac:dyDescent="0.2">
      <c r="A1603" s="108"/>
      <c r="B1603" s="108"/>
      <c r="C1603" s="108"/>
      <c r="D1603" s="108"/>
      <c r="E1603" s="109"/>
      <c r="F1603" s="46"/>
      <c r="G1603" s="108"/>
      <c r="H1603" s="100"/>
      <c r="I1603" s="257"/>
      <c r="J1603" s="108"/>
    </row>
    <row r="1604" spans="1:10" x14ac:dyDescent="0.2">
      <c r="A1604" s="108"/>
      <c r="B1604" s="108"/>
      <c r="C1604" s="108"/>
      <c r="D1604" s="108"/>
      <c r="E1604" s="109"/>
      <c r="F1604" s="46"/>
      <c r="G1604" s="108"/>
      <c r="H1604" s="100"/>
      <c r="I1604" s="257"/>
      <c r="J1604" s="108"/>
    </row>
    <row r="1605" spans="1:10" x14ac:dyDescent="0.2">
      <c r="A1605" s="108"/>
      <c r="B1605" s="108"/>
      <c r="C1605" s="108"/>
      <c r="D1605" s="108"/>
      <c r="E1605" s="109"/>
      <c r="F1605" s="46"/>
      <c r="G1605" s="108"/>
      <c r="H1605" s="100"/>
      <c r="I1605" s="257"/>
      <c r="J1605" s="108"/>
    </row>
    <row r="1606" spans="1:10" x14ac:dyDescent="0.2">
      <c r="A1606" s="108"/>
      <c r="B1606" s="108"/>
      <c r="C1606" s="108"/>
      <c r="D1606" s="108"/>
      <c r="E1606" s="109"/>
      <c r="F1606" s="46"/>
      <c r="G1606" s="108"/>
      <c r="H1606" s="100"/>
      <c r="I1606" s="257"/>
      <c r="J1606" s="108"/>
    </row>
    <row r="1607" spans="1:10" x14ac:dyDescent="0.2">
      <c r="A1607" s="108"/>
      <c r="B1607" s="108"/>
      <c r="C1607" s="108"/>
      <c r="D1607" s="108"/>
      <c r="E1607" s="109"/>
      <c r="F1607" s="46"/>
      <c r="G1607" s="108"/>
      <c r="H1607" s="100"/>
      <c r="I1607" s="257"/>
      <c r="J1607" s="108"/>
    </row>
    <row r="1608" spans="1:10" x14ac:dyDescent="0.2">
      <c r="A1608" s="108"/>
      <c r="B1608" s="108"/>
      <c r="C1608" s="108"/>
      <c r="D1608" s="108"/>
      <c r="E1608" s="109"/>
      <c r="F1608" s="46"/>
      <c r="G1608" s="108"/>
      <c r="H1608" s="100"/>
      <c r="I1608" s="257"/>
      <c r="J1608" s="108"/>
    </row>
    <row r="1609" spans="1:10" x14ac:dyDescent="0.2">
      <c r="A1609" s="108"/>
      <c r="B1609" s="108"/>
      <c r="C1609" s="108"/>
      <c r="D1609" s="108"/>
      <c r="E1609" s="109"/>
      <c r="F1609" s="46"/>
      <c r="G1609" s="108"/>
      <c r="H1609" s="100"/>
      <c r="I1609" s="257"/>
      <c r="J1609" s="108"/>
    </row>
    <row r="1610" spans="1:10" x14ac:dyDescent="0.2">
      <c r="A1610" s="108"/>
      <c r="B1610" s="108"/>
      <c r="C1610" s="108"/>
      <c r="D1610" s="108"/>
      <c r="E1610" s="109"/>
      <c r="F1610" s="46"/>
      <c r="G1610" s="108"/>
      <c r="H1610" s="100"/>
      <c r="I1610" s="257"/>
      <c r="J1610" s="108"/>
    </row>
    <row r="1611" spans="1:10" x14ac:dyDescent="0.2">
      <c r="A1611" s="108"/>
      <c r="B1611" s="108"/>
      <c r="C1611" s="108"/>
      <c r="D1611" s="108"/>
      <c r="E1611" s="109"/>
      <c r="F1611" s="46"/>
      <c r="G1611" s="108"/>
      <c r="H1611" s="100"/>
      <c r="I1611" s="257"/>
      <c r="J1611" s="108"/>
    </row>
    <row r="1612" spans="1:10" x14ac:dyDescent="0.2">
      <c r="A1612" s="108"/>
      <c r="B1612" s="108"/>
      <c r="C1612" s="108"/>
      <c r="D1612" s="108"/>
      <c r="E1612" s="109"/>
      <c r="F1612" s="46"/>
      <c r="G1612" s="108"/>
      <c r="H1612" s="100"/>
      <c r="I1612" s="257"/>
      <c r="J1612" s="108"/>
    </row>
    <row r="1613" spans="1:10" x14ac:dyDescent="0.2">
      <c r="A1613" s="108"/>
      <c r="B1613" s="108"/>
      <c r="C1613" s="108"/>
      <c r="D1613" s="108"/>
      <c r="E1613" s="109"/>
      <c r="F1613" s="46"/>
      <c r="G1613" s="108"/>
      <c r="H1613" s="100"/>
      <c r="I1613" s="257"/>
      <c r="J1613" s="108"/>
    </row>
    <row r="1614" spans="1:10" x14ac:dyDescent="0.2">
      <c r="A1614" s="108"/>
      <c r="B1614" s="108"/>
      <c r="C1614" s="108"/>
      <c r="D1614" s="108"/>
      <c r="E1614" s="109"/>
      <c r="F1614" s="46"/>
      <c r="G1614" s="108"/>
      <c r="H1614" s="100"/>
      <c r="I1614" s="257"/>
      <c r="J1614" s="108"/>
    </row>
    <row r="1615" spans="1:10" x14ac:dyDescent="0.2">
      <c r="A1615" s="108"/>
      <c r="B1615" s="108"/>
      <c r="C1615" s="108"/>
      <c r="D1615" s="108"/>
      <c r="E1615" s="109"/>
      <c r="F1615" s="46"/>
      <c r="G1615" s="108"/>
      <c r="H1615" s="100"/>
      <c r="I1615" s="257"/>
      <c r="J1615" s="108"/>
    </row>
    <row r="1616" spans="1:10" x14ac:dyDescent="0.2">
      <c r="A1616" s="108"/>
      <c r="B1616" s="108"/>
      <c r="C1616" s="108"/>
      <c r="D1616" s="108"/>
      <c r="E1616" s="109"/>
      <c r="F1616" s="46"/>
      <c r="G1616" s="108"/>
      <c r="H1616" s="100"/>
      <c r="I1616" s="257"/>
      <c r="J1616" s="108"/>
    </row>
    <row r="1617" spans="1:10" x14ac:dyDescent="0.2">
      <c r="A1617" s="108"/>
      <c r="B1617" s="108"/>
      <c r="C1617" s="108"/>
      <c r="D1617" s="108"/>
      <c r="E1617" s="109"/>
      <c r="F1617" s="46"/>
      <c r="G1617" s="108"/>
      <c r="H1617" s="100"/>
      <c r="I1617" s="257"/>
      <c r="J1617" s="108"/>
    </row>
    <row r="1618" spans="1:10" x14ac:dyDescent="0.2">
      <c r="A1618" s="108"/>
      <c r="B1618" s="108"/>
      <c r="C1618" s="108"/>
      <c r="D1618" s="108"/>
      <c r="E1618" s="109"/>
      <c r="F1618" s="46"/>
      <c r="G1618" s="108"/>
      <c r="H1618" s="100"/>
      <c r="I1618" s="257"/>
      <c r="J1618" s="108"/>
    </row>
    <row r="1619" spans="1:10" x14ac:dyDescent="0.2">
      <c r="A1619" s="108"/>
      <c r="B1619" s="108"/>
      <c r="C1619" s="108"/>
      <c r="D1619" s="108"/>
      <c r="E1619" s="109"/>
      <c r="F1619" s="46"/>
      <c r="G1619" s="108"/>
      <c r="H1619" s="100"/>
      <c r="I1619" s="257"/>
      <c r="J1619" s="108"/>
    </row>
    <row r="1620" spans="1:10" x14ac:dyDescent="0.2">
      <c r="A1620" s="108"/>
      <c r="B1620" s="108"/>
      <c r="C1620" s="108"/>
      <c r="D1620" s="108"/>
      <c r="E1620" s="109"/>
      <c r="F1620" s="46"/>
      <c r="G1620" s="108"/>
      <c r="H1620" s="100"/>
      <c r="I1620" s="257"/>
      <c r="J1620" s="108"/>
    </row>
    <row r="1621" spans="1:10" x14ac:dyDescent="0.2">
      <c r="A1621" s="108"/>
      <c r="B1621" s="108"/>
      <c r="C1621" s="108"/>
      <c r="D1621" s="108"/>
      <c r="E1621" s="109"/>
      <c r="F1621" s="46"/>
      <c r="G1621" s="108"/>
      <c r="H1621" s="100"/>
      <c r="I1621" s="257"/>
      <c r="J1621" s="108"/>
    </row>
    <row r="1622" spans="1:10" x14ac:dyDescent="0.2">
      <c r="A1622" s="108"/>
      <c r="B1622" s="108"/>
      <c r="C1622" s="108"/>
      <c r="D1622" s="108"/>
      <c r="E1622" s="109"/>
      <c r="F1622" s="46"/>
      <c r="G1622" s="108"/>
      <c r="H1622" s="100"/>
      <c r="I1622" s="257"/>
      <c r="J1622" s="108"/>
    </row>
    <row r="1623" spans="1:10" x14ac:dyDescent="0.2">
      <c r="A1623" s="108"/>
      <c r="B1623" s="108"/>
      <c r="C1623" s="108"/>
      <c r="D1623" s="108"/>
      <c r="E1623" s="109"/>
      <c r="F1623" s="46"/>
      <c r="G1623" s="108"/>
      <c r="H1623" s="100"/>
      <c r="I1623" s="257"/>
      <c r="J1623" s="108"/>
    </row>
    <row r="1624" spans="1:10" x14ac:dyDescent="0.2">
      <c r="A1624" s="108"/>
      <c r="B1624" s="108"/>
      <c r="C1624" s="108"/>
      <c r="D1624" s="108"/>
      <c r="E1624" s="109"/>
      <c r="F1624" s="46"/>
      <c r="G1624" s="108"/>
      <c r="H1624" s="100"/>
      <c r="I1624" s="257"/>
      <c r="J1624" s="108"/>
    </row>
    <row r="1625" spans="1:10" x14ac:dyDescent="0.2">
      <c r="A1625" s="108"/>
      <c r="B1625" s="108"/>
      <c r="C1625" s="108"/>
      <c r="D1625" s="108"/>
      <c r="E1625" s="109"/>
      <c r="F1625" s="46"/>
      <c r="G1625" s="108"/>
      <c r="H1625" s="100"/>
      <c r="I1625" s="257"/>
      <c r="J1625" s="108"/>
    </row>
    <row r="1626" spans="1:10" x14ac:dyDescent="0.2">
      <c r="A1626" s="108"/>
      <c r="B1626" s="108"/>
      <c r="C1626" s="108"/>
      <c r="D1626" s="108"/>
      <c r="E1626" s="109"/>
      <c r="F1626" s="46"/>
      <c r="G1626" s="108"/>
      <c r="H1626" s="100"/>
      <c r="I1626" s="257"/>
      <c r="J1626" s="108"/>
    </row>
    <row r="1627" spans="1:10" x14ac:dyDescent="0.2">
      <c r="A1627" s="108"/>
      <c r="B1627" s="108"/>
      <c r="C1627" s="108"/>
      <c r="D1627" s="108"/>
      <c r="E1627" s="109"/>
      <c r="F1627" s="46"/>
      <c r="G1627" s="108"/>
      <c r="H1627" s="100"/>
      <c r="I1627" s="257"/>
      <c r="J1627" s="108"/>
    </row>
    <row r="1628" spans="1:10" x14ac:dyDescent="0.2">
      <c r="A1628" s="108"/>
      <c r="B1628" s="108"/>
      <c r="C1628" s="108"/>
      <c r="D1628" s="108"/>
      <c r="E1628" s="109"/>
      <c r="F1628" s="46"/>
      <c r="G1628" s="108"/>
      <c r="H1628" s="100"/>
      <c r="I1628" s="257"/>
      <c r="J1628" s="108"/>
    </row>
    <row r="1629" spans="1:10" x14ac:dyDescent="0.2">
      <c r="A1629" s="108"/>
      <c r="B1629" s="108"/>
      <c r="C1629" s="108"/>
      <c r="D1629" s="108"/>
      <c r="E1629" s="109"/>
      <c r="F1629" s="46"/>
      <c r="G1629" s="108"/>
      <c r="H1629" s="100"/>
      <c r="I1629" s="257"/>
      <c r="J1629" s="108"/>
    </row>
    <row r="1630" spans="1:10" x14ac:dyDescent="0.2">
      <c r="A1630" s="108"/>
      <c r="B1630" s="108"/>
      <c r="C1630" s="108"/>
      <c r="D1630" s="108"/>
      <c r="E1630" s="109"/>
      <c r="F1630" s="46"/>
      <c r="G1630" s="108"/>
      <c r="H1630" s="100"/>
      <c r="I1630" s="257"/>
      <c r="J1630" s="108"/>
    </row>
    <row r="1631" spans="1:10" x14ac:dyDescent="0.2">
      <c r="A1631" s="108"/>
      <c r="B1631" s="108"/>
      <c r="C1631" s="108"/>
      <c r="D1631" s="108"/>
      <c r="E1631" s="109"/>
      <c r="F1631" s="46"/>
      <c r="G1631" s="108"/>
      <c r="H1631" s="100"/>
      <c r="I1631" s="257"/>
      <c r="J1631" s="108"/>
    </row>
    <row r="1632" spans="1:10" x14ac:dyDescent="0.2">
      <c r="A1632" s="108"/>
      <c r="B1632" s="108"/>
      <c r="C1632" s="108"/>
      <c r="D1632" s="108"/>
      <c r="E1632" s="109"/>
      <c r="F1632" s="46"/>
      <c r="G1632" s="108"/>
      <c r="H1632" s="100"/>
      <c r="I1632" s="257"/>
      <c r="J1632" s="108"/>
    </row>
    <row r="1633" spans="1:10" x14ac:dyDescent="0.2">
      <c r="A1633" s="108"/>
      <c r="B1633" s="108"/>
      <c r="C1633" s="108"/>
      <c r="D1633" s="108"/>
      <c r="E1633" s="109"/>
      <c r="F1633" s="46"/>
      <c r="G1633" s="108"/>
      <c r="H1633" s="100"/>
      <c r="I1633" s="257"/>
      <c r="J1633" s="108"/>
    </row>
    <row r="1634" spans="1:10" x14ac:dyDescent="0.2">
      <c r="A1634" s="108"/>
      <c r="B1634" s="108"/>
      <c r="C1634" s="108"/>
      <c r="D1634" s="108"/>
      <c r="E1634" s="109"/>
      <c r="F1634" s="46"/>
      <c r="G1634" s="108"/>
      <c r="H1634" s="100"/>
      <c r="I1634" s="257"/>
      <c r="J1634" s="108"/>
    </row>
    <row r="1635" spans="1:10" x14ac:dyDescent="0.2">
      <c r="A1635" s="108"/>
      <c r="B1635" s="108"/>
      <c r="C1635" s="108"/>
      <c r="D1635" s="108"/>
      <c r="E1635" s="109"/>
      <c r="F1635" s="46"/>
      <c r="G1635" s="108"/>
      <c r="H1635" s="100"/>
      <c r="I1635" s="257"/>
      <c r="J1635" s="108"/>
    </row>
    <row r="1636" spans="1:10" x14ac:dyDescent="0.2">
      <c r="A1636" s="108"/>
      <c r="B1636" s="108"/>
      <c r="C1636" s="108"/>
      <c r="D1636" s="108"/>
      <c r="E1636" s="109"/>
      <c r="F1636" s="46"/>
      <c r="G1636" s="108"/>
      <c r="H1636" s="100"/>
      <c r="I1636" s="257"/>
      <c r="J1636" s="108"/>
    </row>
    <row r="1637" spans="1:10" x14ac:dyDescent="0.2">
      <c r="A1637" s="108"/>
      <c r="B1637" s="108"/>
      <c r="C1637" s="108"/>
      <c r="D1637" s="108"/>
      <c r="E1637" s="109"/>
      <c r="F1637" s="46"/>
      <c r="G1637" s="108"/>
      <c r="H1637" s="100"/>
      <c r="I1637" s="257"/>
      <c r="J1637" s="108"/>
    </row>
    <row r="1638" spans="1:10" x14ac:dyDescent="0.2">
      <c r="A1638" s="108"/>
      <c r="B1638" s="108"/>
      <c r="C1638" s="108"/>
      <c r="D1638" s="108"/>
      <c r="E1638" s="109"/>
      <c r="F1638" s="46"/>
      <c r="G1638" s="108"/>
      <c r="H1638" s="100"/>
      <c r="I1638" s="257"/>
      <c r="J1638" s="108"/>
    </row>
    <row r="1639" spans="1:10" x14ac:dyDescent="0.2">
      <c r="A1639" s="108"/>
      <c r="B1639" s="108"/>
      <c r="C1639" s="108"/>
      <c r="D1639" s="108"/>
      <c r="E1639" s="109"/>
      <c r="F1639" s="46"/>
      <c r="G1639" s="108"/>
      <c r="H1639" s="100"/>
      <c r="I1639" s="257"/>
      <c r="J1639" s="108"/>
    </row>
    <row r="1640" spans="1:10" x14ac:dyDescent="0.2">
      <c r="A1640" s="108"/>
      <c r="B1640" s="108"/>
      <c r="C1640" s="108"/>
      <c r="D1640" s="108"/>
      <c r="E1640" s="109"/>
      <c r="F1640" s="46"/>
      <c r="G1640" s="108"/>
      <c r="H1640" s="100"/>
      <c r="I1640" s="257"/>
      <c r="J1640" s="108"/>
    </row>
    <row r="1641" spans="1:10" x14ac:dyDescent="0.2">
      <c r="A1641" s="108"/>
      <c r="B1641" s="108"/>
      <c r="C1641" s="108"/>
      <c r="D1641" s="108"/>
      <c r="E1641" s="109"/>
      <c r="F1641" s="46"/>
      <c r="G1641" s="108"/>
      <c r="H1641" s="100"/>
      <c r="I1641" s="257"/>
      <c r="J1641" s="108"/>
    </row>
    <row r="1642" spans="1:10" x14ac:dyDescent="0.2">
      <c r="A1642" s="108"/>
      <c r="B1642" s="108"/>
      <c r="C1642" s="108"/>
      <c r="D1642" s="108"/>
      <c r="E1642" s="109"/>
      <c r="F1642" s="46"/>
      <c r="G1642" s="108"/>
      <c r="H1642" s="100"/>
      <c r="I1642" s="257"/>
      <c r="J1642" s="108"/>
    </row>
    <row r="1643" spans="1:10" x14ac:dyDescent="0.2">
      <c r="A1643" s="108"/>
      <c r="B1643" s="108"/>
      <c r="C1643" s="108"/>
      <c r="D1643" s="108"/>
      <c r="E1643" s="109"/>
      <c r="F1643" s="46"/>
      <c r="G1643" s="108"/>
      <c r="H1643" s="100"/>
      <c r="I1643" s="257"/>
      <c r="J1643" s="108"/>
    </row>
    <row r="1644" spans="1:10" x14ac:dyDescent="0.2">
      <c r="A1644" s="108"/>
      <c r="B1644" s="108"/>
      <c r="C1644" s="108"/>
      <c r="D1644" s="108"/>
      <c r="E1644" s="109"/>
      <c r="F1644" s="46"/>
      <c r="G1644" s="108"/>
      <c r="H1644" s="100"/>
      <c r="I1644" s="257"/>
      <c r="J1644" s="108"/>
    </row>
    <row r="1645" spans="1:10" x14ac:dyDescent="0.2">
      <c r="A1645" s="108"/>
      <c r="B1645" s="108"/>
      <c r="C1645" s="108"/>
      <c r="D1645" s="108"/>
      <c r="E1645" s="109"/>
      <c r="F1645" s="46"/>
      <c r="G1645" s="108"/>
      <c r="H1645" s="100"/>
      <c r="I1645" s="257"/>
      <c r="J1645" s="108"/>
    </row>
    <row r="1646" spans="1:10" x14ac:dyDescent="0.2">
      <c r="A1646" s="108"/>
      <c r="B1646" s="108"/>
      <c r="C1646" s="108"/>
      <c r="D1646" s="108"/>
      <c r="E1646" s="109"/>
      <c r="F1646" s="46"/>
      <c r="G1646" s="108"/>
      <c r="H1646" s="100"/>
      <c r="I1646" s="257"/>
      <c r="J1646" s="108"/>
    </row>
    <row r="1647" spans="1:10" x14ac:dyDescent="0.2">
      <c r="A1647" s="108"/>
      <c r="B1647" s="108"/>
      <c r="C1647" s="108"/>
      <c r="D1647" s="108"/>
      <c r="E1647" s="109"/>
      <c r="F1647" s="46"/>
      <c r="G1647" s="108"/>
      <c r="H1647" s="100"/>
      <c r="I1647" s="257"/>
      <c r="J1647" s="108"/>
    </row>
    <row r="1648" spans="1:10" x14ac:dyDescent="0.2">
      <c r="A1648" s="108"/>
      <c r="B1648" s="108"/>
      <c r="C1648" s="108"/>
      <c r="D1648" s="108"/>
      <c r="E1648" s="109"/>
      <c r="F1648" s="46"/>
      <c r="G1648" s="108"/>
      <c r="H1648" s="100"/>
      <c r="I1648" s="257"/>
      <c r="J1648" s="108"/>
    </row>
    <row r="1649" spans="1:10" x14ac:dyDescent="0.2">
      <c r="A1649" s="108"/>
      <c r="B1649" s="108"/>
      <c r="C1649" s="108"/>
      <c r="D1649" s="108"/>
      <c r="E1649" s="109"/>
      <c r="F1649" s="46"/>
      <c r="G1649" s="108"/>
      <c r="H1649" s="100"/>
      <c r="I1649" s="257"/>
      <c r="J1649" s="108"/>
    </row>
    <row r="1650" spans="1:10" x14ac:dyDescent="0.2">
      <c r="A1650" s="108"/>
      <c r="B1650" s="108"/>
      <c r="C1650" s="108"/>
      <c r="D1650" s="108"/>
      <c r="E1650" s="109"/>
      <c r="F1650" s="46"/>
      <c r="G1650" s="108"/>
      <c r="H1650" s="100"/>
      <c r="I1650" s="257"/>
      <c r="J1650" s="108"/>
    </row>
    <row r="1651" spans="1:10" x14ac:dyDescent="0.2">
      <c r="A1651" s="108"/>
      <c r="B1651" s="108"/>
      <c r="C1651" s="108"/>
      <c r="D1651" s="108"/>
      <c r="E1651" s="109"/>
      <c r="F1651" s="46"/>
      <c r="G1651" s="108"/>
      <c r="H1651" s="100"/>
      <c r="I1651" s="257"/>
      <c r="J1651" s="108"/>
    </row>
    <row r="1652" spans="1:10" x14ac:dyDescent="0.2">
      <c r="A1652" s="108"/>
      <c r="B1652" s="108"/>
      <c r="C1652" s="108"/>
      <c r="D1652" s="108"/>
      <c r="E1652" s="109"/>
      <c r="F1652" s="46"/>
      <c r="G1652" s="108"/>
      <c r="H1652" s="100"/>
      <c r="I1652" s="257"/>
      <c r="J1652" s="108"/>
    </row>
    <row r="1653" spans="1:10" x14ac:dyDescent="0.2">
      <c r="A1653" s="108"/>
      <c r="B1653" s="108"/>
      <c r="C1653" s="108"/>
      <c r="D1653" s="108"/>
      <c r="E1653" s="109"/>
      <c r="F1653" s="46"/>
      <c r="G1653" s="108"/>
      <c r="H1653" s="100"/>
      <c r="I1653" s="257"/>
      <c r="J1653" s="108"/>
    </row>
    <row r="1654" spans="1:10" x14ac:dyDescent="0.2">
      <c r="A1654" s="108"/>
      <c r="B1654" s="108"/>
      <c r="C1654" s="108"/>
      <c r="D1654" s="108"/>
      <c r="E1654" s="109"/>
      <c r="F1654" s="46"/>
      <c r="G1654" s="108"/>
      <c r="H1654" s="100"/>
      <c r="I1654" s="257"/>
      <c r="J1654" s="108"/>
    </row>
    <row r="1655" spans="1:10" x14ac:dyDescent="0.2">
      <c r="A1655" s="108"/>
      <c r="B1655" s="108"/>
      <c r="C1655" s="108"/>
      <c r="D1655" s="108"/>
      <c r="E1655" s="109"/>
      <c r="F1655" s="46"/>
      <c r="G1655" s="108"/>
      <c r="H1655" s="100"/>
      <c r="I1655" s="257"/>
      <c r="J1655" s="108"/>
    </row>
    <row r="1656" spans="1:10" x14ac:dyDescent="0.2">
      <c r="A1656" s="108"/>
      <c r="B1656" s="108"/>
      <c r="C1656" s="108"/>
      <c r="D1656" s="108"/>
      <c r="E1656" s="109"/>
      <c r="F1656" s="46"/>
      <c r="G1656" s="108"/>
      <c r="H1656" s="100"/>
      <c r="I1656" s="257"/>
      <c r="J1656" s="108"/>
    </row>
    <row r="1657" spans="1:10" x14ac:dyDescent="0.2">
      <c r="A1657" s="108"/>
      <c r="B1657" s="108"/>
      <c r="C1657" s="108"/>
      <c r="D1657" s="108"/>
      <c r="E1657" s="109"/>
      <c r="F1657" s="46"/>
      <c r="G1657" s="108"/>
      <c r="H1657" s="100"/>
      <c r="I1657" s="257"/>
      <c r="J1657" s="108"/>
    </row>
    <row r="1658" spans="1:10" x14ac:dyDescent="0.2">
      <c r="A1658" s="108"/>
      <c r="B1658" s="108"/>
      <c r="C1658" s="108"/>
      <c r="D1658" s="108"/>
      <c r="E1658" s="109"/>
      <c r="F1658" s="46"/>
      <c r="G1658" s="108"/>
      <c r="H1658" s="100"/>
      <c r="I1658" s="257"/>
      <c r="J1658" s="108"/>
    </row>
    <row r="1659" spans="1:10" x14ac:dyDescent="0.2">
      <c r="A1659" s="108"/>
      <c r="B1659" s="108"/>
      <c r="C1659" s="108"/>
      <c r="D1659" s="108"/>
      <c r="E1659" s="109"/>
      <c r="F1659" s="46"/>
      <c r="G1659" s="108"/>
      <c r="H1659" s="100"/>
      <c r="I1659" s="257"/>
      <c r="J1659" s="108"/>
    </row>
    <row r="1660" spans="1:10" x14ac:dyDescent="0.2">
      <c r="A1660" s="108"/>
      <c r="B1660" s="108"/>
      <c r="C1660" s="108"/>
      <c r="D1660" s="108"/>
      <c r="E1660" s="109"/>
      <c r="F1660" s="46"/>
      <c r="G1660" s="108"/>
      <c r="H1660" s="100"/>
      <c r="I1660" s="257"/>
      <c r="J1660" s="108"/>
    </row>
    <row r="1661" spans="1:10" x14ac:dyDescent="0.2">
      <c r="A1661" s="108"/>
      <c r="B1661" s="108"/>
      <c r="C1661" s="108"/>
      <c r="D1661" s="108"/>
      <c r="E1661" s="109"/>
      <c r="F1661" s="46"/>
      <c r="G1661" s="108"/>
      <c r="H1661" s="100"/>
      <c r="I1661" s="257"/>
      <c r="J1661" s="108"/>
    </row>
    <row r="1662" spans="1:10" x14ac:dyDescent="0.2">
      <c r="A1662" s="108"/>
      <c r="B1662" s="108"/>
      <c r="C1662" s="108"/>
      <c r="D1662" s="108"/>
      <c r="E1662" s="109"/>
      <c r="F1662" s="46"/>
      <c r="G1662" s="108"/>
      <c r="H1662" s="100"/>
      <c r="I1662" s="257"/>
      <c r="J1662" s="108"/>
    </row>
    <row r="1663" spans="1:10" x14ac:dyDescent="0.2">
      <c r="A1663" s="108"/>
      <c r="B1663" s="108"/>
      <c r="C1663" s="108"/>
      <c r="D1663" s="108"/>
      <c r="E1663" s="109"/>
      <c r="F1663" s="46"/>
      <c r="G1663" s="108"/>
      <c r="H1663" s="100"/>
      <c r="I1663" s="257"/>
      <c r="J1663" s="108"/>
    </row>
    <row r="1664" spans="1:10" x14ac:dyDescent="0.2">
      <c r="A1664" s="108"/>
      <c r="B1664" s="108"/>
      <c r="C1664" s="108"/>
      <c r="D1664" s="108"/>
      <c r="E1664" s="109"/>
      <c r="F1664" s="46"/>
      <c r="G1664" s="108"/>
      <c r="H1664" s="100"/>
      <c r="I1664" s="257"/>
      <c r="J1664" s="108"/>
    </row>
    <row r="1665" spans="1:10" x14ac:dyDescent="0.2">
      <c r="A1665" s="108"/>
      <c r="B1665" s="108"/>
      <c r="C1665" s="108"/>
      <c r="D1665" s="108"/>
      <c r="E1665" s="109"/>
      <c r="F1665" s="46"/>
      <c r="G1665" s="108"/>
      <c r="H1665" s="100"/>
      <c r="I1665" s="257"/>
      <c r="J1665" s="108"/>
    </row>
    <row r="1666" spans="1:10" x14ac:dyDescent="0.2">
      <c r="A1666" s="108"/>
      <c r="B1666" s="108"/>
      <c r="C1666" s="108"/>
      <c r="D1666" s="108"/>
      <c r="E1666" s="109"/>
      <c r="F1666" s="46"/>
      <c r="G1666" s="108"/>
      <c r="H1666" s="100"/>
      <c r="I1666" s="257"/>
      <c r="J1666" s="108"/>
    </row>
    <row r="1667" spans="1:10" x14ac:dyDescent="0.2">
      <c r="A1667" s="108"/>
      <c r="B1667" s="108"/>
      <c r="C1667" s="108"/>
      <c r="D1667" s="108"/>
      <c r="E1667" s="109"/>
      <c r="F1667" s="46"/>
      <c r="G1667" s="108"/>
      <c r="H1667" s="100"/>
      <c r="I1667" s="257"/>
      <c r="J1667" s="108"/>
    </row>
    <row r="1668" spans="1:10" x14ac:dyDescent="0.2">
      <c r="A1668" s="108"/>
      <c r="B1668" s="108"/>
      <c r="C1668" s="108"/>
      <c r="D1668" s="108"/>
      <c r="E1668" s="109"/>
      <c r="F1668" s="46"/>
      <c r="G1668" s="108"/>
      <c r="H1668" s="100"/>
      <c r="I1668" s="257"/>
      <c r="J1668" s="108"/>
    </row>
    <row r="1669" spans="1:10" x14ac:dyDescent="0.2">
      <c r="A1669" s="108"/>
      <c r="B1669" s="108"/>
      <c r="C1669" s="108"/>
      <c r="D1669" s="108"/>
      <c r="E1669" s="109"/>
      <c r="F1669" s="46"/>
      <c r="G1669" s="108"/>
      <c r="H1669" s="100"/>
      <c r="I1669" s="257"/>
      <c r="J1669" s="108"/>
    </row>
    <row r="1670" spans="1:10" x14ac:dyDescent="0.2">
      <c r="A1670" s="108"/>
      <c r="B1670" s="108"/>
      <c r="C1670" s="108"/>
      <c r="D1670" s="108"/>
      <c r="E1670" s="109"/>
      <c r="F1670" s="46"/>
      <c r="G1670" s="108"/>
      <c r="H1670" s="100"/>
      <c r="I1670" s="257"/>
      <c r="J1670" s="108"/>
    </row>
    <row r="1671" spans="1:10" x14ac:dyDescent="0.2">
      <c r="A1671" s="108"/>
      <c r="B1671" s="108"/>
      <c r="C1671" s="108"/>
      <c r="D1671" s="108"/>
      <c r="E1671" s="109"/>
      <c r="F1671" s="46"/>
      <c r="G1671" s="108"/>
      <c r="H1671" s="100"/>
      <c r="I1671" s="257"/>
      <c r="J1671" s="108"/>
    </row>
    <row r="1672" spans="1:10" x14ac:dyDescent="0.2">
      <c r="A1672" s="108"/>
      <c r="B1672" s="108"/>
      <c r="C1672" s="108"/>
      <c r="D1672" s="108"/>
      <c r="E1672" s="109"/>
      <c r="F1672" s="46"/>
      <c r="G1672" s="108"/>
      <c r="H1672" s="100"/>
      <c r="I1672" s="257"/>
      <c r="J1672" s="108"/>
    </row>
    <row r="1673" spans="1:10" x14ac:dyDescent="0.2">
      <c r="A1673" s="108"/>
      <c r="B1673" s="108"/>
      <c r="C1673" s="108"/>
      <c r="D1673" s="108"/>
      <c r="E1673" s="109"/>
      <c r="F1673" s="46"/>
      <c r="G1673" s="108"/>
      <c r="H1673" s="100"/>
      <c r="I1673" s="257"/>
      <c r="J1673" s="108"/>
    </row>
    <row r="1674" spans="1:10" x14ac:dyDescent="0.2">
      <c r="A1674" s="108"/>
      <c r="B1674" s="108"/>
      <c r="C1674" s="108"/>
      <c r="D1674" s="108"/>
      <c r="E1674" s="109"/>
      <c r="F1674" s="46"/>
      <c r="G1674" s="108"/>
      <c r="H1674" s="100"/>
      <c r="I1674" s="257"/>
      <c r="J1674" s="108"/>
    </row>
    <row r="1675" spans="1:10" x14ac:dyDescent="0.2">
      <c r="A1675" s="108"/>
      <c r="B1675" s="108"/>
      <c r="C1675" s="108"/>
      <c r="D1675" s="108"/>
      <c r="E1675" s="109"/>
      <c r="F1675" s="46"/>
      <c r="G1675" s="108"/>
      <c r="H1675" s="100"/>
      <c r="I1675" s="257"/>
      <c r="J1675" s="108"/>
    </row>
    <row r="1676" spans="1:10" x14ac:dyDescent="0.2">
      <c r="A1676" s="108"/>
      <c r="B1676" s="108"/>
      <c r="C1676" s="108"/>
      <c r="D1676" s="108"/>
      <c r="E1676" s="109"/>
      <c r="F1676" s="46"/>
      <c r="G1676" s="108"/>
      <c r="H1676" s="100"/>
      <c r="I1676" s="257"/>
      <c r="J1676" s="108"/>
    </row>
    <row r="1677" spans="1:10" x14ac:dyDescent="0.2">
      <c r="A1677" s="108"/>
      <c r="B1677" s="108"/>
      <c r="C1677" s="108"/>
      <c r="D1677" s="108"/>
      <c r="E1677" s="109"/>
      <c r="F1677" s="46"/>
      <c r="G1677" s="108"/>
      <c r="H1677" s="100"/>
      <c r="I1677" s="257"/>
      <c r="J1677" s="108"/>
    </row>
    <row r="1678" spans="1:10" x14ac:dyDescent="0.2">
      <c r="A1678" s="108"/>
      <c r="B1678" s="108"/>
      <c r="C1678" s="108"/>
      <c r="D1678" s="108"/>
      <c r="E1678" s="109"/>
      <c r="F1678" s="46"/>
      <c r="G1678" s="108"/>
      <c r="H1678" s="100"/>
      <c r="I1678" s="257"/>
      <c r="J1678" s="108"/>
    </row>
    <row r="1679" spans="1:10" x14ac:dyDescent="0.2">
      <c r="A1679" s="108"/>
      <c r="B1679" s="108"/>
      <c r="C1679" s="108"/>
      <c r="D1679" s="108"/>
      <c r="E1679" s="109"/>
      <c r="F1679" s="46"/>
      <c r="G1679" s="108"/>
      <c r="H1679" s="100"/>
      <c r="I1679" s="257"/>
      <c r="J1679" s="108"/>
    </row>
    <row r="1680" spans="1:10" x14ac:dyDescent="0.2">
      <c r="A1680" s="108"/>
      <c r="B1680" s="108"/>
      <c r="C1680" s="108"/>
      <c r="D1680" s="108"/>
      <c r="E1680" s="109"/>
      <c r="F1680" s="46"/>
      <c r="G1680" s="108"/>
      <c r="H1680" s="100"/>
      <c r="I1680" s="257"/>
      <c r="J1680" s="108"/>
    </row>
    <row r="1681" spans="1:10" x14ac:dyDescent="0.2">
      <c r="A1681" s="108"/>
      <c r="B1681" s="108"/>
      <c r="C1681" s="108"/>
      <c r="D1681" s="108"/>
      <c r="E1681" s="109"/>
      <c r="F1681" s="46"/>
      <c r="G1681" s="108"/>
      <c r="H1681" s="100"/>
      <c r="I1681" s="257"/>
      <c r="J1681" s="108"/>
    </row>
    <row r="1682" spans="1:10" x14ac:dyDescent="0.2">
      <c r="A1682" s="108"/>
      <c r="B1682" s="108"/>
      <c r="C1682" s="108"/>
      <c r="D1682" s="108"/>
      <c r="E1682" s="109"/>
      <c r="F1682" s="46"/>
      <c r="G1682" s="108"/>
      <c r="H1682" s="100"/>
      <c r="I1682" s="257"/>
      <c r="J1682" s="108"/>
    </row>
    <row r="1683" spans="1:10" x14ac:dyDescent="0.2">
      <c r="A1683" s="108"/>
      <c r="B1683" s="108"/>
      <c r="C1683" s="108"/>
      <c r="D1683" s="108"/>
      <c r="E1683" s="109"/>
      <c r="F1683" s="46"/>
      <c r="G1683" s="108"/>
      <c r="H1683" s="100"/>
      <c r="I1683" s="257"/>
      <c r="J1683" s="108"/>
    </row>
    <row r="1684" spans="1:10" x14ac:dyDescent="0.2">
      <c r="A1684" s="108"/>
      <c r="B1684" s="108"/>
      <c r="C1684" s="108"/>
      <c r="D1684" s="108"/>
      <c r="E1684" s="109"/>
      <c r="F1684" s="46"/>
      <c r="G1684" s="108"/>
      <c r="H1684" s="100"/>
      <c r="I1684" s="257"/>
      <c r="J1684" s="108"/>
    </row>
    <row r="1685" spans="1:10" x14ac:dyDescent="0.2">
      <c r="A1685" s="108"/>
      <c r="B1685" s="108"/>
      <c r="C1685" s="108"/>
      <c r="D1685" s="108"/>
      <c r="E1685" s="109"/>
      <c r="F1685" s="46"/>
      <c r="G1685" s="108"/>
      <c r="H1685" s="100"/>
      <c r="I1685" s="257"/>
      <c r="J1685" s="108"/>
    </row>
    <row r="1686" spans="1:10" x14ac:dyDescent="0.2">
      <c r="A1686" s="108"/>
      <c r="B1686" s="108"/>
      <c r="C1686" s="108"/>
      <c r="D1686" s="108"/>
      <c r="E1686" s="109"/>
      <c r="F1686" s="46"/>
      <c r="G1686" s="108"/>
      <c r="H1686" s="100"/>
      <c r="I1686" s="257"/>
      <c r="J1686" s="108"/>
    </row>
    <row r="1687" spans="1:10" x14ac:dyDescent="0.2">
      <c r="A1687" s="108"/>
      <c r="B1687" s="108"/>
      <c r="C1687" s="108"/>
      <c r="D1687" s="108"/>
      <c r="E1687" s="109"/>
      <c r="F1687" s="46"/>
      <c r="G1687" s="108"/>
      <c r="H1687" s="100"/>
      <c r="I1687" s="257"/>
      <c r="J1687" s="108"/>
    </row>
    <row r="1688" spans="1:10" x14ac:dyDescent="0.2">
      <c r="A1688" s="108"/>
      <c r="B1688" s="108"/>
      <c r="C1688" s="108"/>
      <c r="D1688" s="108"/>
      <c r="E1688" s="109"/>
      <c r="F1688" s="46"/>
      <c r="G1688" s="108"/>
      <c r="H1688" s="100"/>
      <c r="I1688" s="257"/>
      <c r="J1688" s="108"/>
    </row>
    <row r="1689" spans="1:10" x14ac:dyDescent="0.2">
      <c r="A1689" s="108"/>
      <c r="B1689" s="108"/>
      <c r="C1689" s="108"/>
      <c r="D1689" s="108"/>
      <c r="E1689" s="109"/>
      <c r="F1689" s="46"/>
      <c r="G1689" s="108"/>
      <c r="H1689" s="100"/>
      <c r="I1689" s="257"/>
      <c r="J1689" s="108"/>
    </row>
    <row r="1690" spans="1:10" x14ac:dyDescent="0.2">
      <c r="A1690" s="108"/>
      <c r="B1690" s="108"/>
      <c r="C1690" s="108"/>
      <c r="D1690" s="108"/>
      <c r="E1690" s="109"/>
      <c r="F1690" s="46"/>
      <c r="G1690" s="108"/>
      <c r="H1690" s="100"/>
      <c r="I1690" s="257"/>
      <c r="J1690" s="108"/>
    </row>
    <row r="1691" spans="1:10" x14ac:dyDescent="0.2">
      <c r="A1691" s="108"/>
      <c r="B1691" s="108"/>
      <c r="C1691" s="108"/>
      <c r="D1691" s="108"/>
      <c r="E1691" s="109"/>
      <c r="F1691" s="46"/>
      <c r="G1691" s="108"/>
      <c r="H1691" s="100"/>
      <c r="I1691" s="257"/>
      <c r="J1691" s="108"/>
    </row>
    <row r="1692" spans="1:10" x14ac:dyDescent="0.2">
      <c r="A1692" s="108"/>
      <c r="B1692" s="108"/>
      <c r="C1692" s="108"/>
      <c r="D1692" s="108"/>
      <c r="E1692" s="109"/>
      <c r="F1692" s="46"/>
      <c r="G1692" s="108"/>
      <c r="H1692" s="100"/>
      <c r="I1692" s="257"/>
      <c r="J1692" s="108"/>
    </row>
    <row r="1693" spans="1:10" x14ac:dyDescent="0.2">
      <c r="A1693" s="108"/>
      <c r="B1693" s="108"/>
      <c r="C1693" s="108"/>
      <c r="D1693" s="108"/>
      <c r="E1693" s="109"/>
      <c r="F1693" s="46"/>
      <c r="G1693" s="108"/>
      <c r="H1693" s="100"/>
      <c r="I1693" s="257"/>
      <c r="J1693" s="108"/>
    </row>
    <row r="1694" spans="1:10" x14ac:dyDescent="0.2">
      <c r="A1694" s="108"/>
      <c r="B1694" s="108"/>
      <c r="C1694" s="108"/>
      <c r="D1694" s="108"/>
      <c r="E1694" s="109"/>
      <c r="F1694" s="46"/>
      <c r="G1694" s="108"/>
      <c r="H1694" s="100"/>
      <c r="I1694" s="257"/>
      <c r="J1694" s="108"/>
    </row>
    <row r="1695" spans="1:10" x14ac:dyDescent="0.2">
      <c r="A1695" s="108"/>
      <c r="B1695" s="108"/>
      <c r="C1695" s="108"/>
      <c r="D1695" s="108"/>
      <c r="E1695" s="109"/>
      <c r="F1695" s="46"/>
      <c r="G1695" s="108"/>
      <c r="H1695" s="100"/>
      <c r="I1695" s="257"/>
      <c r="J1695" s="108"/>
    </row>
    <row r="1696" spans="1:10" x14ac:dyDescent="0.2">
      <c r="A1696" s="108"/>
      <c r="B1696" s="108"/>
      <c r="C1696" s="108"/>
      <c r="D1696" s="108"/>
      <c r="E1696" s="109"/>
      <c r="F1696" s="46"/>
      <c r="G1696" s="108"/>
      <c r="H1696" s="100"/>
      <c r="I1696" s="257"/>
      <c r="J1696" s="108"/>
    </row>
    <row r="1697" spans="1:10" x14ac:dyDescent="0.2">
      <c r="A1697" s="108"/>
      <c r="B1697" s="108"/>
      <c r="C1697" s="108"/>
      <c r="D1697" s="108"/>
      <c r="E1697" s="109"/>
      <c r="F1697" s="46"/>
      <c r="G1697" s="108"/>
      <c r="H1697" s="100"/>
      <c r="I1697" s="257"/>
      <c r="J1697" s="108"/>
    </row>
    <row r="1698" spans="1:10" x14ac:dyDescent="0.2">
      <c r="A1698" s="108"/>
      <c r="B1698" s="108"/>
      <c r="C1698" s="108"/>
      <c r="D1698" s="108"/>
      <c r="E1698" s="109"/>
      <c r="F1698" s="46"/>
      <c r="G1698" s="108"/>
      <c r="H1698" s="100"/>
      <c r="I1698" s="257"/>
      <c r="J1698" s="108"/>
    </row>
    <row r="1699" spans="1:10" x14ac:dyDescent="0.2">
      <c r="A1699" s="108"/>
      <c r="B1699" s="108"/>
      <c r="C1699" s="108"/>
      <c r="D1699" s="108"/>
      <c r="E1699" s="109"/>
      <c r="F1699" s="46"/>
      <c r="G1699" s="108"/>
      <c r="H1699" s="100"/>
      <c r="I1699" s="257"/>
      <c r="J1699" s="108"/>
    </row>
    <row r="1700" spans="1:10" x14ac:dyDescent="0.2">
      <c r="A1700" s="108"/>
      <c r="B1700" s="108"/>
      <c r="C1700" s="108"/>
      <c r="D1700" s="108"/>
      <c r="E1700" s="109"/>
      <c r="F1700" s="46"/>
      <c r="G1700" s="108"/>
      <c r="H1700" s="100"/>
      <c r="I1700" s="257"/>
      <c r="J1700" s="108"/>
    </row>
    <row r="1701" spans="1:10" x14ac:dyDescent="0.2">
      <c r="A1701" s="108"/>
      <c r="B1701" s="108"/>
      <c r="C1701" s="108"/>
      <c r="D1701" s="108"/>
      <c r="E1701" s="109"/>
      <c r="F1701" s="46"/>
      <c r="G1701" s="108"/>
      <c r="H1701" s="100"/>
      <c r="I1701" s="257"/>
      <c r="J1701" s="108"/>
    </row>
    <row r="1702" spans="1:10" x14ac:dyDescent="0.2">
      <c r="A1702" s="108"/>
      <c r="B1702" s="108"/>
      <c r="C1702" s="108"/>
      <c r="D1702" s="108"/>
      <c r="E1702" s="109"/>
      <c r="F1702" s="46"/>
      <c r="G1702" s="108"/>
      <c r="H1702" s="100"/>
      <c r="I1702" s="257"/>
      <c r="J1702" s="108"/>
    </row>
    <row r="1703" spans="1:10" x14ac:dyDescent="0.2">
      <c r="A1703" s="108"/>
      <c r="B1703" s="108"/>
      <c r="C1703" s="108"/>
      <c r="D1703" s="108"/>
      <c r="E1703" s="109"/>
      <c r="F1703" s="46"/>
      <c r="G1703" s="108"/>
      <c r="H1703" s="100"/>
      <c r="I1703" s="257"/>
      <c r="J1703" s="108"/>
    </row>
    <row r="1704" spans="1:10" x14ac:dyDescent="0.2">
      <c r="A1704" s="108"/>
      <c r="B1704" s="108"/>
      <c r="C1704" s="108"/>
      <c r="D1704" s="108"/>
      <c r="E1704" s="109"/>
      <c r="F1704" s="46"/>
      <c r="G1704" s="108"/>
      <c r="H1704" s="100"/>
      <c r="I1704" s="257"/>
      <c r="J1704" s="108"/>
    </row>
    <row r="1705" spans="1:10" x14ac:dyDescent="0.2">
      <c r="A1705" s="108"/>
      <c r="B1705" s="108"/>
      <c r="C1705" s="108"/>
      <c r="D1705" s="108"/>
      <c r="E1705" s="109"/>
      <c r="F1705" s="46"/>
      <c r="G1705" s="108"/>
      <c r="H1705" s="100"/>
      <c r="I1705" s="257"/>
      <c r="J1705" s="108"/>
    </row>
    <row r="1706" spans="1:10" x14ac:dyDescent="0.2">
      <c r="A1706" s="108"/>
      <c r="B1706" s="108"/>
      <c r="C1706" s="108"/>
      <c r="D1706" s="108"/>
      <c r="E1706" s="109"/>
      <c r="F1706" s="46"/>
      <c r="G1706" s="108"/>
      <c r="H1706" s="100"/>
      <c r="I1706" s="257"/>
      <c r="J1706" s="108"/>
    </row>
    <row r="1707" spans="1:10" x14ac:dyDescent="0.2">
      <c r="A1707" s="108"/>
      <c r="B1707" s="108"/>
      <c r="C1707" s="108"/>
      <c r="D1707" s="108"/>
      <c r="E1707" s="109"/>
      <c r="F1707" s="46"/>
      <c r="G1707" s="108"/>
      <c r="H1707" s="100"/>
      <c r="I1707" s="257"/>
      <c r="J1707" s="108"/>
    </row>
    <row r="1708" spans="1:10" x14ac:dyDescent="0.2">
      <c r="A1708" s="108"/>
      <c r="B1708" s="108"/>
      <c r="C1708" s="108"/>
      <c r="D1708" s="108"/>
      <c r="E1708" s="109"/>
      <c r="F1708" s="46"/>
      <c r="G1708" s="108"/>
      <c r="H1708" s="100"/>
      <c r="I1708" s="257"/>
      <c r="J1708" s="108"/>
    </row>
    <row r="1709" spans="1:10" x14ac:dyDescent="0.2">
      <c r="A1709" s="108"/>
      <c r="B1709" s="108"/>
      <c r="C1709" s="108"/>
      <c r="D1709" s="108"/>
      <c r="E1709" s="109"/>
      <c r="F1709" s="46"/>
      <c r="G1709" s="108"/>
      <c r="H1709" s="100"/>
      <c r="I1709" s="257"/>
      <c r="J1709" s="108"/>
    </row>
    <row r="1710" spans="1:10" x14ac:dyDescent="0.2">
      <c r="A1710" s="108"/>
      <c r="B1710" s="108"/>
      <c r="C1710" s="108"/>
      <c r="D1710" s="108"/>
      <c r="E1710" s="109"/>
      <c r="F1710" s="46"/>
      <c r="G1710" s="108"/>
      <c r="H1710" s="100"/>
      <c r="I1710" s="257"/>
      <c r="J1710" s="108"/>
    </row>
    <row r="1711" spans="1:10" x14ac:dyDescent="0.2">
      <c r="A1711" s="108"/>
      <c r="B1711" s="108"/>
      <c r="C1711" s="108"/>
      <c r="D1711" s="108"/>
      <c r="E1711" s="109"/>
      <c r="F1711" s="46"/>
      <c r="G1711" s="108"/>
      <c r="H1711" s="100"/>
      <c r="I1711" s="257"/>
      <c r="J1711" s="108"/>
    </row>
    <row r="1712" spans="1:10" x14ac:dyDescent="0.2">
      <c r="A1712" s="108"/>
      <c r="B1712" s="108"/>
      <c r="C1712" s="108"/>
      <c r="D1712" s="108"/>
      <c r="E1712" s="109"/>
      <c r="F1712" s="46"/>
      <c r="G1712" s="108"/>
      <c r="H1712" s="100"/>
      <c r="I1712" s="257"/>
      <c r="J1712" s="108"/>
    </row>
    <row r="1713" spans="1:10" x14ac:dyDescent="0.2">
      <c r="A1713" s="108"/>
      <c r="B1713" s="108"/>
      <c r="C1713" s="108"/>
      <c r="D1713" s="108"/>
      <c r="E1713" s="109"/>
      <c r="F1713" s="46"/>
      <c r="G1713" s="108"/>
      <c r="H1713" s="100"/>
      <c r="I1713" s="257"/>
      <c r="J1713" s="108"/>
    </row>
    <row r="1714" spans="1:10" x14ac:dyDescent="0.2">
      <c r="A1714" s="108"/>
      <c r="B1714" s="108"/>
      <c r="C1714" s="108"/>
      <c r="D1714" s="108"/>
      <c r="E1714" s="109"/>
      <c r="F1714" s="46"/>
      <c r="G1714" s="108"/>
      <c r="H1714" s="100"/>
      <c r="I1714" s="257"/>
      <c r="J1714" s="108"/>
    </row>
    <row r="1715" spans="1:10" x14ac:dyDescent="0.2">
      <c r="A1715" s="108"/>
      <c r="B1715" s="108"/>
      <c r="C1715" s="108"/>
      <c r="D1715" s="108"/>
      <c r="E1715" s="109"/>
      <c r="F1715" s="46"/>
      <c r="G1715" s="108"/>
      <c r="H1715" s="100"/>
      <c r="I1715" s="257"/>
      <c r="J1715" s="108"/>
    </row>
    <row r="1716" spans="1:10" x14ac:dyDescent="0.2">
      <c r="A1716" s="108"/>
      <c r="B1716" s="108"/>
      <c r="C1716" s="108"/>
      <c r="D1716" s="108"/>
      <c r="E1716" s="109"/>
      <c r="F1716" s="46"/>
      <c r="G1716" s="108"/>
      <c r="H1716" s="100"/>
      <c r="I1716" s="257"/>
      <c r="J1716" s="108"/>
    </row>
    <row r="1717" spans="1:10" x14ac:dyDescent="0.2">
      <c r="A1717" s="108"/>
      <c r="B1717" s="108"/>
      <c r="C1717" s="108"/>
      <c r="D1717" s="108"/>
      <c r="E1717" s="109"/>
      <c r="F1717" s="46"/>
      <c r="G1717" s="108"/>
      <c r="H1717" s="100"/>
      <c r="I1717" s="257"/>
      <c r="J1717" s="108"/>
    </row>
    <row r="1718" spans="1:10" x14ac:dyDescent="0.2">
      <c r="A1718" s="108"/>
      <c r="B1718" s="108"/>
      <c r="C1718" s="108"/>
      <c r="D1718" s="108"/>
      <c r="E1718" s="109"/>
      <c r="F1718" s="46"/>
      <c r="G1718" s="108"/>
      <c r="H1718" s="100"/>
      <c r="I1718" s="257"/>
      <c r="J1718" s="108"/>
    </row>
    <row r="1719" spans="1:10" x14ac:dyDescent="0.2">
      <c r="A1719" s="108"/>
      <c r="B1719" s="108"/>
      <c r="C1719" s="108"/>
      <c r="D1719" s="108"/>
      <c r="E1719" s="109"/>
      <c r="F1719" s="46"/>
      <c r="G1719" s="108"/>
      <c r="H1719" s="100"/>
      <c r="I1719" s="257"/>
      <c r="J1719" s="108"/>
    </row>
    <row r="1720" spans="1:10" x14ac:dyDescent="0.2">
      <c r="A1720" s="108"/>
      <c r="B1720" s="108"/>
      <c r="C1720" s="108"/>
      <c r="D1720" s="108"/>
      <c r="E1720" s="109"/>
      <c r="F1720" s="46"/>
      <c r="G1720" s="108"/>
      <c r="H1720" s="100"/>
      <c r="I1720" s="257"/>
      <c r="J1720" s="108"/>
    </row>
    <row r="1721" spans="1:10" x14ac:dyDescent="0.2">
      <c r="A1721" s="108"/>
      <c r="B1721" s="108"/>
      <c r="C1721" s="108"/>
      <c r="D1721" s="108"/>
      <c r="E1721" s="109"/>
      <c r="F1721" s="46"/>
      <c r="G1721" s="108"/>
      <c r="H1721" s="100"/>
      <c r="I1721" s="257"/>
      <c r="J1721" s="108"/>
    </row>
    <row r="1722" spans="1:10" x14ac:dyDescent="0.2">
      <c r="A1722" s="108"/>
      <c r="B1722" s="108"/>
      <c r="C1722" s="108"/>
      <c r="D1722" s="108"/>
      <c r="E1722" s="109"/>
      <c r="F1722" s="46"/>
      <c r="G1722" s="108"/>
      <c r="H1722" s="100"/>
      <c r="I1722" s="257"/>
      <c r="J1722" s="108"/>
    </row>
    <row r="1723" spans="1:10" x14ac:dyDescent="0.2">
      <c r="A1723" s="108"/>
      <c r="B1723" s="108"/>
      <c r="C1723" s="108"/>
      <c r="D1723" s="108"/>
      <c r="E1723" s="109"/>
      <c r="F1723" s="46"/>
      <c r="G1723" s="108"/>
      <c r="H1723" s="100"/>
      <c r="I1723" s="257"/>
      <c r="J1723" s="108"/>
    </row>
    <row r="1724" spans="1:10" x14ac:dyDescent="0.2">
      <c r="A1724" s="108"/>
      <c r="B1724" s="108"/>
      <c r="C1724" s="108"/>
      <c r="D1724" s="108"/>
      <c r="E1724" s="109"/>
      <c r="F1724" s="46"/>
      <c r="G1724" s="108"/>
      <c r="H1724" s="100"/>
      <c r="I1724" s="257"/>
      <c r="J1724" s="108"/>
    </row>
    <row r="1725" spans="1:10" x14ac:dyDescent="0.2">
      <c r="A1725" s="108"/>
      <c r="B1725" s="108"/>
      <c r="C1725" s="108"/>
      <c r="D1725" s="108"/>
      <c r="E1725" s="109"/>
      <c r="F1725" s="46"/>
      <c r="G1725" s="108"/>
      <c r="H1725" s="100"/>
      <c r="I1725" s="257"/>
      <c r="J1725" s="108"/>
    </row>
    <row r="1726" spans="1:10" x14ac:dyDescent="0.2">
      <c r="A1726" s="108"/>
      <c r="B1726" s="108"/>
      <c r="C1726" s="108"/>
      <c r="D1726" s="108"/>
      <c r="E1726" s="109"/>
      <c r="F1726" s="46"/>
      <c r="G1726" s="108"/>
      <c r="H1726" s="100"/>
      <c r="I1726" s="257"/>
      <c r="J1726" s="108"/>
    </row>
    <row r="1727" spans="1:10" x14ac:dyDescent="0.2">
      <c r="A1727" s="108"/>
      <c r="B1727" s="108"/>
      <c r="C1727" s="108"/>
      <c r="D1727" s="108"/>
      <c r="E1727" s="109"/>
      <c r="F1727" s="46"/>
      <c r="G1727" s="108"/>
      <c r="H1727" s="100"/>
      <c r="I1727" s="257"/>
      <c r="J1727" s="108"/>
    </row>
    <row r="1728" spans="1:10" x14ac:dyDescent="0.2">
      <c r="A1728" s="108"/>
      <c r="B1728" s="108"/>
      <c r="C1728" s="108"/>
      <c r="D1728" s="108"/>
      <c r="E1728" s="109"/>
      <c r="F1728" s="46"/>
      <c r="G1728" s="108"/>
      <c r="H1728" s="100"/>
      <c r="I1728" s="257"/>
      <c r="J1728" s="108"/>
    </row>
    <row r="1729" spans="1:10" x14ac:dyDescent="0.2">
      <c r="A1729" s="108"/>
      <c r="B1729" s="108"/>
      <c r="C1729" s="108"/>
      <c r="D1729" s="108"/>
      <c r="E1729" s="109"/>
      <c r="F1729" s="46"/>
      <c r="G1729" s="108"/>
      <c r="H1729" s="100"/>
      <c r="I1729" s="257"/>
      <c r="J1729" s="108"/>
    </row>
    <row r="1730" spans="1:10" x14ac:dyDescent="0.2">
      <c r="A1730" s="108"/>
      <c r="B1730" s="108"/>
      <c r="C1730" s="108"/>
      <c r="D1730" s="108"/>
      <c r="E1730" s="109"/>
      <c r="F1730" s="46"/>
      <c r="G1730" s="108"/>
      <c r="H1730" s="100"/>
      <c r="I1730" s="257"/>
      <c r="J1730" s="108"/>
    </row>
    <row r="1731" spans="1:10" x14ac:dyDescent="0.2">
      <c r="A1731" s="108"/>
      <c r="B1731" s="108"/>
      <c r="C1731" s="108"/>
      <c r="D1731" s="108"/>
      <c r="E1731" s="109"/>
      <c r="F1731" s="46"/>
      <c r="G1731" s="108"/>
      <c r="H1731" s="100"/>
      <c r="I1731" s="257"/>
      <c r="J1731" s="108"/>
    </row>
    <row r="1732" spans="1:10" x14ac:dyDescent="0.2">
      <c r="A1732" s="108"/>
      <c r="B1732" s="108"/>
      <c r="C1732" s="108"/>
      <c r="D1732" s="108"/>
      <c r="E1732" s="109"/>
      <c r="F1732" s="46"/>
      <c r="G1732" s="108"/>
      <c r="H1732" s="100"/>
      <c r="I1732" s="257"/>
      <c r="J1732" s="108"/>
    </row>
    <row r="1733" spans="1:10" x14ac:dyDescent="0.2">
      <c r="A1733" s="108"/>
      <c r="B1733" s="108"/>
      <c r="C1733" s="108"/>
      <c r="D1733" s="108"/>
      <c r="E1733" s="109"/>
      <c r="F1733" s="46"/>
      <c r="G1733" s="108"/>
      <c r="H1733" s="100"/>
      <c r="I1733" s="257"/>
      <c r="J1733" s="108"/>
    </row>
    <row r="1734" spans="1:10" x14ac:dyDescent="0.2">
      <c r="A1734" s="108"/>
      <c r="B1734" s="108"/>
      <c r="C1734" s="108"/>
      <c r="D1734" s="108"/>
      <c r="E1734" s="109"/>
      <c r="F1734" s="46"/>
      <c r="G1734" s="108"/>
      <c r="H1734" s="100"/>
      <c r="I1734" s="257"/>
      <c r="J1734" s="108"/>
    </row>
    <row r="1735" spans="1:10" x14ac:dyDescent="0.2">
      <c r="A1735" s="108"/>
      <c r="B1735" s="108"/>
      <c r="C1735" s="108"/>
      <c r="D1735" s="108"/>
      <c r="E1735" s="109"/>
      <c r="F1735" s="46"/>
      <c r="G1735" s="108"/>
      <c r="H1735" s="100"/>
      <c r="I1735" s="257"/>
      <c r="J1735" s="108"/>
    </row>
    <row r="1736" spans="1:10" x14ac:dyDescent="0.2">
      <c r="A1736" s="108"/>
      <c r="B1736" s="108"/>
      <c r="C1736" s="108"/>
      <c r="D1736" s="108"/>
      <c r="E1736" s="109"/>
      <c r="F1736" s="46"/>
      <c r="G1736" s="108"/>
      <c r="H1736" s="100"/>
      <c r="I1736" s="257"/>
      <c r="J1736" s="108"/>
    </row>
    <row r="1737" spans="1:10" x14ac:dyDescent="0.2">
      <c r="A1737" s="108"/>
      <c r="B1737" s="108"/>
      <c r="C1737" s="108"/>
      <c r="D1737" s="108"/>
      <c r="E1737" s="109"/>
      <c r="F1737" s="46"/>
      <c r="G1737" s="108"/>
      <c r="H1737" s="100"/>
      <c r="I1737" s="257"/>
      <c r="J1737" s="108"/>
    </row>
    <row r="1738" spans="1:10" x14ac:dyDescent="0.2">
      <c r="A1738" s="108"/>
      <c r="B1738" s="108"/>
      <c r="C1738" s="108"/>
      <c r="D1738" s="108"/>
      <c r="E1738" s="109"/>
      <c r="F1738" s="46"/>
      <c r="G1738" s="108"/>
      <c r="H1738" s="100"/>
      <c r="I1738" s="257"/>
      <c r="J1738" s="108"/>
    </row>
    <row r="1739" spans="1:10" x14ac:dyDescent="0.2">
      <c r="A1739" s="108"/>
      <c r="B1739" s="108"/>
      <c r="C1739" s="108"/>
      <c r="D1739" s="108"/>
      <c r="E1739" s="109"/>
      <c r="F1739" s="46"/>
      <c r="G1739" s="108"/>
      <c r="H1739" s="100"/>
      <c r="I1739" s="257"/>
      <c r="J1739" s="108"/>
    </row>
    <row r="1740" spans="1:10" x14ac:dyDescent="0.2">
      <c r="A1740" s="108"/>
      <c r="B1740" s="108"/>
      <c r="C1740" s="108"/>
      <c r="D1740" s="108"/>
      <c r="E1740" s="109"/>
      <c r="F1740" s="46"/>
      <c r="G1740" s="108"/>
      <c r="H1740" s="100"/>
      <c r="I1740" s="257"/>
      <c r="J1740" s="108"/>
    </row>
    <row r="1741" spans="1:10" x14ac:dyDescent="0.2">
      <c r="A1741" s="108"/>
      <c r="B1741" s="108"/>
      <c r="C1741" s="108"/>
      <c r="D1741" s="108"/>
      <c r="E1741" s="109"/>
      <c r="F1741" s="46"/>
      <c r="G1741" s="108"/>
      <c r="H1741" s="100"/>
      <c r="I1741" s="257"/>
      <c r="J1741" s="108"/>
    </row>
    <row r="1742" spans="1:10" x14ac:dyDescent="0.2">
      <c r="A1742" s="108"/>
      <c r="B1742" s="108"/>
      <c r="C1742" s="108"/>
      <c r="D1742" s="108"/>
      <c r="E1742" s="109"/>
      <c r="F1742" s="46"/>
      <c r="G1742" s="108"/>
      <c r="H1742" s="100"/>
      <c r="I1742" s="257"/>
      <c r="J1742" s="108"/>
    </row>
    <row r="1743" spans="1:10" x14ac:dyDescent="0.2">
      <c r="A1743" s="108"/>
      <c r="B1743" s="108"/>
      <c r="C1743" s="108"/>
      <c r="D1743" s="108"/>
      <c r="E1743" s="109"/>
      <c r="F1743" s="46"/>
      <c r="G1743" s="108"/>
      <c r="H1743" s="100"/>
      <c r="I1743" s="257"/>
      <c r="J1743" s="108"/>
    </row>
    <row r="1744" spans="1:10" x14ac:dyDescent="0.2">
      <c r="A1744" s="108"/>
      <c r="B1744" s="108"/>
      <c r="C1744" s="108"/>
      <c r="D1744" s="108"/>
      <c r="E1744" s="109"/>
      <c r="F1744" s="46"/>
      <c r="G1744" s="108"/>
      <c r="H1744" s="100"/>
      <c r="I1744" s="257"/>
      <c r="J1744" s="108"/>
    </row>
    <row r="1745" spans="1:10" x14ac:dyDescent="0.2">
      <c r="A1745" s="108"/>
      <c r="B1745" s="108"/>
      <c r="C1745" s="108"/>
      <c r="D1745" s="108"/>
      <c r="E1745" s="109"/>
      <c r="F1745" s="46"/>
      <c r="G1745" s="108"/>
      <c r="H1745" s="100"/>
      <c r="I1745" s="257"/>
      <c r="J1745" s="108"/>
    </row>
    <row r="1746" spans="1:10" x14ac:dyDescent="0.2">
      <c r="A1746" s="108"/>
      <c r="B1746" s="108"/>
      <c r="C1746" s="108"/>
      <c r="D1746" s="108"/>
      <c r="E1746" s="109"/>
      <c r="F1746" s="46"/>
      <c r="G1746" s="108"/>
      <c r="H1746" s="100"/>
      <c r="I1746" s="257"/>
      <c r="J1746" s="108"/>
    </row>
    <row r="1747" spans="1:10" x14ac:dyDescent="0.2">
      <c r="A1747" s="108"/>
      <c r="B1747" s="108"/>
      <c r="C1747" s="108"/>
      <c r="D1747" s="108"/>
      <c r="E1747" s="109"/>
      <c r="F1747" s="46"/>
      <c r="G1747" s="108"/>
      <c r="H1747" s="100"/>
      <c r="I1747" s="257"/>
      <c r="J1747" s="108"/>
    </row>
    <row r="1748" spans="1:10" x14ac:dyDescent="0.2">
      <c r="A1748" s="108"/>
      <c r="B1748" s="108"/>
      <c r="C1748" s="108"/>
      <c r="D1748" s="108"/>
      <c r="E1748" s="109"/>
      <c r="F1748" s="46"/>
      <c r="G1748" s="108"/>
      <c r="H1748" s="100"/>
      <c r="I1748" s="257"/>
      <c r="J1748" s="108"/>
    </row>
    <row r="1749" spans="1:10" x14ac:dyDescent="0.2">
      <c r="A1749" s="108"/>
      <c r="B1749" s="108"/>
      <c r="C1749" s="108"/>
      <c r="D1749" s="108"/>
      <c r="E1749" s="109"/>
      <c r="F1749" s="46"/>
      <c r="G1749" s="108"/>
      <c r="H1749" s="100"/>
      <c r="I1749" s="257"/>
      <c r="J1749" s="108"/>
    </row>
    <row r="1750" spans="1:10" x14ac:dyDescent="0.2">
      <c r="A1750" s="108"/>
      <c r="B1750" s="108"/>
      <c r="C1750" s="108"/>
      <c r="D1750" s="108"/>
      <c r="E1750" s="109"/>
      <c r="F1750" s="46"/>
      <c r="G1750" s="108"/>
      <c r="H1750" s="100"/>
      <c r="I1750" s="257"/>
      <c r="J1750" s="108"/>
    </row>
    <row r="1751" spans="1:10" x14ac:dyDescent="0.2">
      <c r="A1751" s="108"/>
      <c r="B1751" s="108"/>
      <c r="C1751" s="108"/>
      <c r="D1751" s="108"/>
      <c r="E1751" s="109"/>
      <c r="F1751" s="46"/>
      <c r="G1751" s="108"/>
      <c r="H1751" s="100"/>
      <c r="I1751" s="257"/>
      <c r="J1751" s="108"/>
    </row>
    <row r="1752" spans="1:10" x14ac:dyDescent="0.2">
      <c r="A1752" s="108"/>
      <c r="B1752" s="108"/>
      <c r="C1752" s="108"/>
      <c r="D1752" s="108"/>
      <c r="E1752" s="109"/>
      <c r="F1752" s="46"/>
      <c r="G1752" s="108"/>
      <c r="H1752" s="100"/>
      <c r="I1752" s="257"/>
      <c r="J1752" s="108"/>
    </row>
    <row r="1753" spans="1:10" x14ac:dyDescent="0.2">
      <c r="A1753" s="108"/>
      <c r="B1753" s="108"/>
      <c r="C1753" s="108"/>
      <c r="D1753" s="108"/>
      <c r="E1753" s="109"/>
      <c r="F1753" s="46"/>
      <c r="G1753" s="108"/>
      <c r="H1753" s="100"/>
      <c r="I1753" s="257"/>
      <c r="J1753" s="108"/>
    </row>
    <row r="1754" spans="1:10" x14ac:dyDescent="0.2">
      <c r="A1754" s="108"/>
      <c r="B1754" s="108"/>
      <c r="C1754" s="108"/>
      <c r="D1754" s="108"/>
      <c r="E1754" s="109"/>
      <c r="F1754" s="46"/>
      <c r="G1754" s="108"/>
      <c r="H1754" s="100"/>
      <c r="I1754" s="257"/>
      <c r="J1754" s="108"/>
    </row>
    <row r="1755" spans="1:10" x14ac:dyDescent="0.2">
      <c r="A1755" s="108"/>
      <c r="B1755" s="108"/>
      <c r="C1755" s="108"/>
      <c r="D1755" s="108"/>
      <c r="E1755" s="109"/>
      <c r="F1755" s="46"/>
      <c r="G1755" s="108"/>
      <c r="H1755" s="100"/>
      <c r="I1755" s="257"/>
      <c r="J1755" s="108"/>
    </row>
    <row r="1756" spans="1:10" x14ac:dyDescent="0.2">
      <c r="A1756" s="108"/>
      <c r="B1756" s="108"/>
      <c r="C1756" s="108"/>
      <c r="D1756" s="108"/>
      <c r="E1756" s="109"/>
      <c r="F1756" s="46"/>
      <c r="G1756" s="108"/>
      <c r="H1756" s="100"/>
      <c r="I1756" s="257"/>
      <c r="J1756" s="108"/>
    </row>
    <row r="1757" spans="1:10" x14ac:dyDescent="0.2">
      <c r="A1757" s="108"/>
      <c r="B1757" s="108"/>
      <c r="C1757" s="108"/>
      <c r="D1757" s="108"/>
      <c r="E1757" s="109"/>
      <c r="F1757" s="46"/>
      <c r="G1757" s="108"/>
      <c r="H1757" s="100"/>
      <c r="I1757" s="257"/>
      <c r="J1757" s="108"/>
    </row>
    <row r="1758" spans="1:10" x14ac:dyDescent="0.2">
      <c r="A1758" s="108"/>
      <c r="B1758" s="108"/>
      <c r="C1758" s="108"/>
      <c r="D1758" s="108"/>
      <c r="E1758" s="109"/>
      <c r="F1758" s="46"/>
      <c r="G1758" s="108"/>
      <c r="H1758" s="100"/>
      <c r="I1758" s="257"/>
      <c r="J1758" s="108"/>
    </row>
    <row r="1759" spans="1:10" x14ac:dyDescent="0.2">
      <c r="A1759" s="108"/>
      <c r="B1759" s="108"/>
      <c r="C1759" s="108"/>
      <c r="D1759" s="108"/>
      <c r="E1759" s="109"/>
      <c r="F1759" s="46"/>
      <c r="G1759" s="108"/>
      <c r="H1759" s="100"/>
      <c r="I1759" s="257"/>
      <c r="J1759" s="108"/>
    </row>
    <row r="1760" spans="1:10" x14ac:dyDescent="0.2">
      <c r="A1760" s="108"/>
      <c r="B1760" s="108"/>
      <c r="C1760" s="108"/>
      <c r="D1760" s="108"/>
      <c r="E1760" s="109"/>
      <c r="F1760" s="46"/>
      <c r="G1760" s="108"/>
      <c r="H1760" s="100"/>
      <c r="I1760" s="257"/>
      <c r="J1760" s="108"/>
    </row>
    <row r="1761" spans="1:10" x14ac:dyDescent="0.2">
      <c r="A1761" s="108"/>
      <c r="B1761" s="108"/>
      <c r="C1761" s="108"/>
      <c r="D1761" s="108"/>
      <c r="E1761" s="109"/>
      <c r="F1761" s="46"/>
      <c r="G1761" s="108"/>
      <c r="H1761" s="100"/>
      <c r="I1761" s="257"/>
      <c r="J1761" s="108"/>
    </row>
    <row r="1762" spans="1:10" x14ac:dyDescent="0.2">
      <c r="A1762" s="108"/>
      <c r="B1762" s="108"/>
      <c r="C1762" s="108"/>
      <c r="D1762" s="108"/>
      <c r="E1762" s="109"/>
      <c r="F1762" s="46"/>
      <c r="G1762" s="108"/>
      <c r="H1762" s="100"/>
      <c r="I1762" s="257"/>
      <c r="J1762" s="108"/>
    </row>
    <row r="1763" spans="1:10" x14ac:dyDescent="0.2">
      <c r="A1763" s="108"/>
      <c r="B1763" s="108"/>
      <c r="C1763" s="108"/>
      <c r="D1763" s="108"/>
      <c r="E1763" s="109"/>
      <c r="F1763" s="46"/>
      <c r="G1763" s="108"/>
      <c r="H1763" s="100"/>
      <c r="I1763" s="257"/>
      <c r="J1763" s="108"/>
    </row>
    <row r="1764" spans="1:10" x14ac:dyDescent="0.2">
      <c r="A1764" s="108"/>
      <c r="B1764" s="108"/>
      <c r="C1764" s="108"/>
      <c r="D1764" s="108"/>
      <c r="E1764" s="109"/>
      <c r="F1764" s="46"/>
      <c r="G1764" s="108"/>
      <c r="H1764" s="100"/>
      <c r="I1764" s="257"/>
      <c r="J1764" s="108"/>
    </row>
    <row r="1765" spans="1:10" x14ac:dyDescent="0.2">
      <c r="A1765" s="108"/>
      <c r="B1765" s="108"/>
      <c r="C1765" s="108"/>
      <c r="D1765" s="108"/>
      <c r="E1765" s="109"/>
      <c r="F1765" s="46"/>
      <c r="G1765" s="108"/>
      <c r="H1765" s="100"/>
      <c r="I1765" s="257"/>
      <c r="J1765" s="108"/>
    </row>
    <row r="1766" spans="1:10" x14ac:dyDescent="0.2">
      <c r="A1766" s="108"/>
      <c r="B1766" s="108"/>
      <c r="C1766" s="108"/>
      <c r="D1766" s="108"/>
      <c r="E1766" s="109"/>
      <c r="F1766" s="46"/>
      <c r="G1766" s="108"/>
      <c r="H1766" s="100"/>
      <c r="I1766" s="257"/>
      <c r="J1766" s="108"/>
    </row>
    <row r="1767" spans="1:10" x14ac:dyDescent="0.2">
      <c r="A1767" s="108"/>
      <c r="B1767" s="108"/>
      <c r="C1767" s="108"/>
      <c r="D1767" s="108"/>
      <c r="E1767" s="109"/>
      <c r="F1767" s="46"/>
      <c r="G1767" s="108"/>
      <c r="H1767" s="100"/>
      <c r="I1767" s="257"/>
      <c r="J1767" s="108"/>
    </row>
    <row r="1768" spans="1:10" x14ac:dyDescent="0.2">
      <c r="A1768" s="108"/>
      <c r="B1768" s="108"/>
      <c r="C1768" s="108"/>
      <c r="D1768" s="108"/>
      <c r="E1768" s="109"/>
      <c r="F1768" s="46"/>
      <c r="G1768" s="108"/>
      <c r="H1768" s="100"/>
      <c r="I1768" s="257"/>
      <c r="J1768" s="108"/>
    </row>
    <row r="1769" spans="1:10" x14ac:dyDescent="0.2">
      <c r="A1769" s="108"/>
      <c r="B1769" s="108"/>
      <c r="C1769" s="108"/>
      <c r="D1769" s="108"/>
      <c r="E1769" s="109"/>
      <c r="F1769" s="46"/>
      <c r="G1769" s="108"/>
      <c r="H1769" s="100"/>
      <c r="I1769" s="257"/>
      <c r="J1769" s="108"/>
    </row>
    <row r="1770" spans="1:10" x14ac:dyDescent="0.2">
      <c r="A1770" s="108"/>
      <c r="B1770" s="108"/>
      <c r="C1770" s="108"/>
      <c r="D1770" s="108"/>
      <c r="E1770" s="109"/>
      <c r="F1770" s="46"/>
      <c r="G1770" s="108"/>
      <c r="H1770" s="100"/>
      <c r="I1770" s="257"/>
      <c r="J1770" s="108"/>
    </row>
    <row r="1771" spans="1:10" x14ac:dyDescent="0.2">
      <c r="A1771" s="108"/>
      <c r="B1771" s="108"/>
      <c r="C1771" s="108"/>
      <c r="D1771" s="108"/>
      <c r="E1771" s="109"/>
      <c r="F1771" s="46"/>
      <c r="G1771" s="108"/>
      <c r="H1771" s="100"/>
      <c r="I1771" s="257"/>
      <c r="J1771" s="108"/>
    </row>
    <row r="1772" spans="1:10" x14ac:dyDescent="0.2">
      <c r="F1772" s="62"/>
    </row>
  </sheetData>
  <sortState ref="A2:M2112">
    <sortCondition ref="B2:B2112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2"/>
  <dimension ref="A1:M14"/>
  <sheetViews>
    <sheetView workbookViewId="0">
      <selection activeCell="A2" sqref="A2:XFD2"/>
    </sheetView>
  </sheetViews>
  <sheetFormatPr defaultColWidth="9.140625" defaultRowHeight="12.75" x14ac:dyDescent="0.2"/>
  <cols>
    <col min="1" max="1" width="7.5703125" customWidth="1"/>
    <col min="2" max="2" width="27.5703125" hidden="1" customWidth="1"/>
    <col min="3" max="3" width="5.7109375" customWidth="1"/>
    <col min="4" max="4" width="17.5703125" customWidth="1"/>
    <col min="5" max="5" width="17.42578125" customWidth="1"/>
    <col min="6" max="6" width="11.5703125" style="101" customWidth="1"/>
    <col min="7" max="7" width="16" customWidth="1"/>
    <col min="8" max="8" width="11.140625" style="101" customWidth="1"/>
    <col min="9" max="9" width="14.7109375" style="101" customWidth="1"/>
    <col min="10" max="10" width="12.85546875" customWidth="1"/>
    <col min="11" max="11" width="22.7109375" customWidth="1"/>
    <col min="12" max="12" width="14.140625" customWidth="1"/>
  </cols>
  <sheetData>
    <row r="1" spans="1:13" x14ac:dyDescent="0.2">
      <c r="A1" s="347" t="s">
        <v>888</v>
      </c>
      <c r="B1" s="347" t="s">
        <v>0</v>
      </c>
      <c r="C1" s="347" t="s">
        <v>889</v>
      </c>
      <c r="D1" s="347" t="s">
        <v>1</v>
      </c>
      <c r="E1" s="347" t="s">
        <v>31</v>
      </c>
      <c r="F1" s="347" t="s">
        <v>32</v>
      </c>
      <c r="G1" s="347" t="s">
        <v>40</v>
      </c>
      <c r="H1" s="347" t="s">
        <v>33</v>
      </c>
      <c r="I1" s="343" t="s">
        <v>2</v>
      </c>
      <c r="J1" s="347" t="s">
        <v>36</v>
      </c>
      <c r="K1" s="347" t="s">
        <v>3</v>
      </c>
      <c r="L1" s="347" t="s">
        <v>34</v>
      </c>
      <c r="M1" s="347" t="s">
        <v>35</v>
      </c>
    </row>
    <row r="2" spans="1:13" x14ac:dyDescent="0.2">
      <c r="A2" s="346" t="s">
        <v>890</v>
      </c>
      <c r="B2" s="346" t="s">
        <v>282</v>
      </c>
      <c r="C2" s="346" t="s">
        <v>892</v>
      </c>
      <c r="D2" s="346" t="s">
        <v>369</v>
      </c>
      <c r="E2" s="346" t="s">
        <v>370</v>
      </c>
      <c r="F2" s="346" t="s">
        <v>371</v>
      </c>
      <c r="G2" s="346" t="s">
        <v>372</v>
      </c>
      <c r="H2" s="348">
        <v>42074</v>
      </c>
      <c r="I2" s="344">
        <f>89.04*-1</f>
        <v>-89.04</v>
      </c>
      <c r="J2" s="346"/>
      <c r="K2" s="346" t="s">
        <v>104</v>
      </c>
      <c r="L2" s="348">
        <v>42104</v>
      </c>
      <c r="M2" s="346" t="s">
        <v>4</v>
      </c>
    </row>
    <row r="3" spans="1:13" x14ac:dyDescent="0.2">
      <c r="A3" s="261"/>
      <c r="B3" s="261"/>
      <c r="C3" s="261"/>
      <c r="D3" s="261"/>
      <c r="E3" s="261"/>
      <c r="F3" s="261"/>
      <c r="G3" s="262"/>
      <c r="H3" s="261"/>
      <c r="I3" s="345">
        <f>SUM(I2:I2)</f>
        <v>-89.04</v>
      </c>
      <c r="J3" s="261"/>
      <c r="K3" s="261"/>
    </row>
    <row r="4" spans="1:13" x14ac:dyDescent="0.2">
      <c r="A4" s="127"/>
      <c r="B4" s="127"/>
      <c r="C4" s="127"/>
      <c r="D4" s="127"/>
      <c r="E4" s="128"/>
      <c r="F4" s="115"/>
      <c r="G4" s="127"/>
      <c r="H4" s="187"/>
      <c r="I4" s="344"/>
      <c r="J4" s="127"/>
    </row>
    <row r="5" spans="1:13" x14ac:dyDescent="0.2">
      <c r="A5" s="127"/>
      <c r="B5" s="127"/>
      <c r="C5" s="127"/>
      <c r="D5" s="127"/>
      <c r="E5" s="128"/>
      <c r="F5" s="115"/>
      <c r="G5" s="127"/>
      <c r="H5" s="187"/>
      <c r="I5" s="344"/>
      <c r="J5" s="127"/>
    </row>
    <row r="6" spans="1:13" x14ac:dyDescent="0.2">
      <c r="A6" s="127"/>
      <c r="B6" s="127"/>
      <c r="C6" s="127"/>
      <c r="D6" s="127"/>
      <c r="E6" s="128"/>
      <c r="F6" s="115"/>
      <c r="G6" s="127"/>
      <c r="H6" s="187"/>
      <c r="I6" s="344"/>
      <c r="J6" s="127"/>
    </row>
    <row r="7" spans="1:13" x14ac:dyDescent="0.2">
      <c r="A7" s="127"/>
      <c r="B7" s="127"/>
      <c r="C7" s="127"/>
      <c r="D7" s="127"/>
      <c r="E7" s="128"/>
      <c r="F7" s="115"/>
      <c r="G7" s="127"/>
      <c r="H7" s="187"/>
      <c r="I7" s="344"/>
      <c r="J7" s="127"/>
    </row>
    <row r="8" spans="1:13" x14ac:dyDescent="0.2">
      <c r="A8" s="127"/>
      <c r="B8" s="127"/>
      <c r="C8" s="127"/>
      <c r="D8" s="127"/>
      <c r="E8" s="128"/>
      <c r="F8" s="115"/>
      <c r="G8" s="127"/>
      <c r="H8" s="187"/>
      <c r="I8" s="344"/>
      <c r="J8" s="127"/>
    </row>
    <row r="9" spans="1:13" x14ac:dyDescent="0.2">
      <c r="A9" s="127"/>
      <c r="B9" s="127"/>
      <c r="C9" s="127"/>
      <c r="D9" s="127"/>
      <c r="E9" s="128"/>
      <c r="F9" s="115"/>
      <c r="G9" s="127"/>
      <c r="H9" s="187"/>
      <c r="I9" s="344"/>
      <c r="J9" s="127"/>
    </row>
    <row r="10" spans="1:13" x14ac:dyDescent="0.2">
      <c r="A10" s="127"/>
      <c r="B10" s="127"/>
      <c r="C10" s="127"/>
      <c r="D10" s="127"/>
      <c r="E10" s="128"/>
      <c r="F10" s="115"/>
      <c r="G10" s="127"/>
      <c r="H10" s="187"/>
      <c r="I10" s="344"/>
      <c r="J10" s="127"/>
    </row>
    <row r="11" spans="1:13" x14ac:dyDescent="0.2">
      <c r="A11" s="127"/>
      <c r="B11" s="127"/>
      <c r="C11" s="127"/>
      <c r="D11" s="127"/>
      <c r="E11" s="128"/>
      <c r="F11" s="115"/>
      <c r="G11" s="127"/>
      <c r="H11" s="187"/>
      <c r="I11" s="344"/>
      <c r="J11" s="127"/>
    </row>
    <row r="12" spans="1:13" x14ac:dyDescent="0.2">
      <c r="A12" s="127"/>
      <c r="B12" s="127"/>
      <c r="C12" s="127"/>
      <c r="D12" s="127"/>
      <c r="E12" s="128"/>
      <c r="F12" s="115"/>
      <c r="G12" s="127"/>
      <c r="H12" s="187"/>
      <c r="I12" s="344"/>
      <c r="J12" s="127"/>
    </row>
    <row r="13" spans="1:13" x14ac:dyDescent="0.2">
      <c r="A13" s="127"/>
      <c r="B13" s="127"/>
      <c r="C13" s="127"/>
      <c r="D13" s="127"/>
      <c r="E13" s="128"/>
      <c r="F13" s="115"/>
      <c r="G13" s="127"/>
      <c r="H13" s="187"/>
      <c r="I13" s="344"/>
      <c r="J13" s="127"/>
    </row>
    <row r="14" spans="1:13" x14ac:dyDescent="0.2">
      <c r="F14" s="62"/>
    </row>
  </sheetData>
  <sortState ref="A2:M109">
    <sortCondition ref="B2:B109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3"/>
  <dimension ref="A1:M1361"/>
  <sheetViews>
    <sheetView workbookViewId="0">
      <selection activeCell="A2" sqref="A2:XFD8"/>
    </sheetView>
  </sheetViews>
  <sheetFormatPr defaultColWidth="10.7109375" defaultRowHeight="12.75" x14ac:dyDescent="0.2"/>
  <cols>
    <col min="1" max="1" width="8.85546875" customWidth="1"/>
    <col min="2" max="2" width="9.7109375" customWidth="1"/>
    <col min="3" max="3" width="4.28515625" customWidth="1"/>
    <col min="4" max="4" width="8.85546875" customWidth="1"/>
    <col min="6" max="8" width="10.7109375" style="101"/>
    <col min="9" max="9" width="18.5703125" style="363" customWidth="1"/>
  </cols>
  <sheetData>
    <row r="1" spans="1:13" x14ac:dyDescent="0.2">
      <c r="A1" s="342" t="s">
        <v>888</v>
      </c>
      <c r="B1" s="342" t="s">
        <v>0</v>
      </c>
      <c r="C1" s="342" t="s">
        <v>889</v>
      </c>
      <c r="D1" s="342" t="s">
        <v>1</v>
      </c>
      <c r="E1" s="342" t="s">
        <v>31</v>
      </c>
      <c r="F1" s="342" t="s">
        <v>32</v>
      </c>
      <c r="G1" s="342" t="s">
        <v>40</v>
      </c>
      <c r="H1" s="342" t="s">
        <v>33</v>
      </c>
      <c r="I1" s="385" t="s">
        <v>2</v>
      </c>
      <c r="J1" s="342" t="s">
        <v>36</v>
      </c>
      <c r="K1" s="342" t="s">
        <v>3</v>
      </c>
      <c r="L1" s="342" t="s">
        <v>34</v>
      </c>
      <c r="M1" s="342" t="s">
        <v>35</v>
      </c>
    </row>
    <row r="2" spans="1:13" x14ac:dyDescent="0.2">
      <c r="A2" s="421" t="s">
        <v>890</v>
      </c>
      <c r="B2" s="421" t="s">
        <v>282</v>
      </c>
      <c r="C2" s="421" t="s">
        <v>891</v>
      </c>
      <c r="D2" s="421" t="s">
        <v>471</v>
      </c>
      <c r="E2" s="421" t="s">
        <v>472</v>
      </c>
      <c r="F2" s="421" t="s">
        <v>473</v>
      </c>
      <c r="G2" s="421" t="s">
        <v>474</v>
      </c>
      <c r="H2" s="422">
        <v>42093</v>
      </c>
      <c r="I2" s="387">
        <v>39.93</v>
      </c>
      <c r="J2" s="421"/>
      <c r="K2" s="421" t="s">
        <v>112</v>
      </c>
      <c r="L2" s="422">
        <v>42111</v>
      </c>
      <c r="M2" s="421" t="s">
        <v>72</v>
      </c>
    </row>
    <row r="3" spans="1:13" x14ac:dyDescent="0.2">
      <c r="A3" s="421" t="s">
        <v>890</v>
      </c>
      <c r="B3" s="421" t="s">
        <v>282</v>
      </c>
      <c r="C3" s="421" t="s">
        <v>891</v>
      </c>
      <c r="D3" s="421" t="s">
        <v>197</v>
      </c>
      <c r="E3" s="421" t="s">
        <v>198</v>
      </c>
      <c r="F3" s="421" t="s">
        <v>199</v>
      </c>
      <c r="G3" s="421" t="s">
        <v>470</v>
      </c>
      <c r="H3" s="422">
        <v>42085</v>
      </c>
      <c r="I3" s="387">
        <v>593.54999999999995</v>
      </c>
      <c r="J3" s="421"/>
      <c r="K3" s="421" t="s">
        <v>469</v>
      </c>
      <c r="L3" s="422">
        <v>42114</v>
      </c>
      <c r="M3" s="421" t="s">
        <v>72</v>
      </c>
    </row>
    <row r="4" spans="1:13" x14ac:dyDescent="0.2">
      <c r="A4" s="421" t="s">
        <v>890</v>
      </c>
      <c r="B4" s="421" t="s">
        <v>282</v>
      </c>
      <c r="C4" s="421" t="s">
        <v>891</v>
      </c>
      <c r="D4" s="421" t="s">
        <v>197</v>
      </c>
      <c r="E4" s="421" t="s">
        <v>198</v>
      </c>
      <c r="F4" s="421" t="s">
        <v>199</v>
      </c>
      <c r="G4" s="421" t="s">
        <v>468</v>
      </c>
      <c r="H4" s="422">
        <v>42085</v>
      </c>
      <c r="I4" s="387">
        <v>101.64</v>
      </c>
      <c r="J4" s="421"/>
      <c r="K4" s="421" t="s">
        <v>469</v>
      </c>
      <c r="L4" s="422">
        <v>42114</v>
      </c>
      <c r="M4" s="421" t="s">
        <v>72</v>
      </c>
    </row>
    <row r="5" spans="1:13" x14ac:dyDescent="0.2">
      <c r="A5" s="421" t="s">
        <v>890</v>
      </c>
      <c r="B5" s="421" t="s">
        <v>282</v>
      </c>
      <c r="C5" s="421" t="s">
        <v>891</v>
      </c>
      <c r="D5" s="421" t="s">
        <v>326</v>
      </c>
      <c r="E5" s="421" t="s">
        <v>327</v>
      </c>
      <c r="F5" s="421" t="s">
        <v>328</v>
      </c>
      <c r="G5" s="421" t="s">
        <v>467</v>
      </c>
      <c r="H5" s="422">
        <v>42094</v>
      </c>
      <c r="I5" s="387">
        <v>95.02</v>
      </c>
      <c r="J5" s="421" t="s">
        <v>439</v>
      </c>
      <c r="K5" s="421" t="s">
        <v>417</v>
      </c>
      <c r="L5" s="422">
        <v>42104</v>
      </c>
      <c r="M5" s="421" t="s">
        <v>72</v>
      </c>
    </row>
    <row r="6" spans="1:13" x14ac:dyDescent="0.2">
      <c r="A6" s="421" t="s">
        <v>890</v>
      </c>
      <c r="B6" s="421" t="s">
        <v>282</v>
      </c>
      <c r="C6" s="421" t="s">
        <v>892</v>
      </c>
      <c r="D6" s="421" t="s">
        <v>461</v>
      </c>
      <c r="E6" s="421" t="s">
        <v>462</v>
      </c>
      <c r="F6" s="421" t="s">
        <v>463</v>
      </c>
      <c r="G6" s="421" t="s">
        <v>464</v>
      </c>
      <c r="H6" s="422">
        <v>42101</v>
      </c>
      <c r="I6" s="387">
        <f>16.72*-1</f>
        <v>-16.72</v>
      </c>
      <c r="J6" s="421" t="s">
        <v>465</v>
      </c>
      <c r="K6" s="421" t="s">
        <v>466</v>
      </c>
      <c r="L6" s="422">
        <v>42102</v>
      </c>
      <c r="M6" s="421" t="s">
        <v>72</v>
      </c>
    </row>
    <row r="7" spans="1:13" x14ac:dyDescent="0.2">
      <c r="A7" s="421" t="s">
        <v>890</v>
      </c>
      <c r="B7" s="421" t="s">
        <v>89</v>
      </c>
      <c r="C7" s="421" t="s">
        <v>891</v>
      </c>
      <c r="D7" s="421" t="s">
        <v>456</v>
      </c>
      <c r="E7" s="421" t="s">
        <v>457</v>
      </c>
      <c r="F7" s="421" t="s">
        <v>458</v>
      </c>
      <c r="G7" s="421" t="s">
        <v>459</v>
      </c>
      <c r="H7" s="422">
        <v>41976</v>
      </c>
      <c r="I7" s="387">
        <v>200</v>
      </c>
      <c r="J7" s="421"/>
      <c r="K7" s="421" t="s">
        <v>389</v>
      </c>
      <c r="L7" s="422">
        <v>42109</v>
      </c>
      <c r="M7" s="421" t="s">
        <v>72</v>
      </c>
    </row>
    <row r="8" spans="1:13" x14ac:dyDescent="0.2">
      <c r="A8" s="421" t="s">
        <v>890</v>
      </c>
      <c r="B8" s="421" t="s">
        <v>693</v>
      </c>
      <c r="C8" s="421" t="s">
        <v>891</v>
      </c>
      <c r="D8" s="421" t="s">
        <v>326</v>
      </c>
      <c r="E8" s="421" t="s">
        <v>327</v>
      </c>
      <c r="F8" s="421" t="s">
        <v>328</v>
      </c>
      <c r="G8" s="421" t="s">
        <v>732</v>
      </c>
      <c r="H8" s="422">
        <v>40581</v>
      </c>
      <c r="I8" s="387">
        <v>217.12</v>
      </c>
      <c r="J8" s="421"/>
      <c r="K8" s="421" t="s">
        <v>417</v>
      </c>
      <c r="L8" s="422">
        <v>42123</v>
      </c>
      <c r="M8" s="421" t="s">
        <v>72</v>
      </c>
    </row>
    <row r="9" spans="1:13" x14ac:dyDescent="0.2">
      <c r="A9" s="129"/>
      <c r="B9" s="129"/>
      <c r="C9" s="129"/>
      <c r="D9" s="129"/>
      <c r="E9" s="130"/>
      <c r="F9" s="180"/>
      <c r="G9" s="246"/>
      <c r="H9" s="187"/>
      <c r="I9" s="248">
        <f>SUM(I2:I8)</f>
        <v>1230.54</v>
      </c>
      <c r="J9" s="129"/>
    </row>
    <row r="10" spans="1:13" x14ac:dyDescent="0.2">
      <c r="A10" s="129"/>
      <c r="B10" s="129"/>
      <c r="C10" s="129"/>
      <c r="D10" s="129"/>
      <c r="E10" s="130"/>
      <c r="F10" s="180"/>
      <c r="G10" s="246"/>
      <c r="H10" s="187"/>
      <c r="I10" s="387"/>
      <c r="J10" s="129"/>
    </row>
    <row r="11" spans="1:13" x14ac:dyDescent="0.2">
      <c r="A11" s="129"/>
      <c r="B11" s="129"/>
      <c r="C11" s="129"/>
      <c r="D11" s="129"/>
      <c r="E11" s="130"/>
      <c r="F11" s="180"/>
      <c r="G11" s="246"/>
      <c r="H11" s="187"/>
      <c r="I11" s="387"/>
      <c r="J11" s="129"/>
    </row>
    <row r="12" spans="1:13" x14ac:dyDescent="0.2">
      <c r="A12" s="467"/>
      <c r="B12" s="467"/>
      <c r="C12" s="467"/>
      <c r="D12" s="467"/>
      <c r="E12" s="467"/>
      <c r="F12" s="467"/>
      <c r="G12" s="467"/>
      <c r="H12" s="468"/>
      <c r="I12" s="469"/>
      <c r="J12" s="467"/>
      <c r="K12" s="467"/>
      <c r="L12" s="468"/>
      <c r="M12" s="467"/>
    </row>
    <row r="13" spans="1:13" x14ac:dyDescent="0.2">
      <c r="A13" s="644"/>
      <c r="B13" s="644"/>
      <c r="C13" s="644"/>
      <c r="D13" s="644"/>
      <c r="E13" s="644"/>
      <c r="F13" s="644"/>
      <c r="G13" s="644"/>
      <c r="H13" s="645"/>
      <c r="I13" s="646"/>
      <c r="J13" s="644"/>
      <c r="K13" s="644"/>
      <c r="L13" s="645"/>
      <c r="M13" s="644"/>
    </row>
    <row r="14" spans="1:13" x14ac:dyDescent="0.2">
      <c r="A14" s="647"/>
      <c r="B14" s="647"/>
      <c r="C14" s="647"/>
      <c r="D14" s="647"/>
      <c r="E14" s="647"/>
      <c r="F14" s="647"/>
      <c r="G14" s="647"/>
      <c r="H14" s="648"/>
      <c r="I14" s="649"/>
      <c r="J14" s="647"/>
      <c r="K14" s="647"/>
      <c r="L14" s="648"/>
      <c r="M14" s="647"/>
    </row>
    <row r="15" spans="1:13" x14ac:dyDescent="0.2">
      <c r="A15" s="647"/>
      <c r="B15" s="647"/>
      <c r="C15" s="647"/>
      <c r="D15" s="647"/>
      <c r="E15" s="647"/>
      <c r="F15" s="647"/>
      <c r="G15" s="647"/>
      <c r="H15" s="648"/>
      <c r="I15" s="649"/>
      <c r="J15" s="647"/>
      <c r="K15" s="647"/>
      <c r="L15" s="648"/>
      <c r="M15" s="647"/>
    </row>
    <row r="16" spans="1:13" x14ac:dyDescent="0.2">
      <c r="A16" s="647"/>
      <c r="B16" s="647"/>
      <c r="C16" s="647"/>
      <c r="D16" s="647"/>
      <c r="E16" s="647"/>
      <c r="F16" s="647"/>
      <c r="G16" s="647"/>
      <c r="H16" s="648"/>
      <c r="I16" s="649"/>
      <c r="J16" s="647"/>
      <c r="K16" s="647"/>
      <c r="L16" s="648"/>
      <c r="M16" s="647"/>
    </row>
    <row r="17" spans="1:13" x14ac:dyDescent="0.2">
      <c r="A17" s="647"/>
      <c r="B17" s="647"/>
      <c r="C17" s="647"/>
      <c r="D17" s="647"/>
      <c r="E17" s="647"/>
      <c r="F17" s="647"/>
      <c r="G17" s="647"/>
      <c r="H17" s="648"/>
      <c r="I17" s="649"/>
      <c r="J17" s="647"/>
      <c r="K17" s="647"/>
      <c r="L17" s="648"/>
      <c r="M17" s="647"/>
    </row>
    <row r="18" spans="1:13" x14ac:dyDescent="0.2">
      <c r="A18" s="647"/>
      <c r="B18" s="647"/>
      <c r="C18" s="647"/>
      <c r="D18" s="647"/>
      <c r="E18" s="647"/>
      <c r="F18" s="647"/>
      <c r="G18" s="647"/>
      <c r="H18" s="648"/>
      <c r="I18" s="649"/>
      <c r="J18" s="647"/>
      <c r="K18" s="647"/>
      <c r="L18" s="648"/>
      <c r="M18" s="647"/>
    </row>
    <row r="19" spans="1:13" x14ac:dyDescent="0.2">
      <c r="A19" s="647"/>
      <c r="B19" s="647"/>
      <c r="C19" s="647"/>
      <c r="D19" s="647"/>
      <c r="E19" s="647"/>
      <c r="F19" s="647"/>
      <c r="G19" s="647"/>
      <c r="H19" s="648"/>
      <c r="I19" s="649"/>
      <c r="J19" s="647"/>
      <c r="K19" s="647"/>
      <c r="L19" s="648"/>
      <c r="M19" s="647"/>
    </row>
    <row r="20" spans="1:13" x14ac:dyDescent="0.2">
      <c r="A20" s="647"/>
      <c r="B20" s="647"/>
      <c r="C20" s="647"/>
      <c r="D20" s="647"/>
      <c r="E20" s="647"/>
      <c r="F20" s="647"/>
      <c r="G20" s="647"/>
      <c r="H20" s="648"/>
      <c r="I20" s="649"/>
      <c r="J20" s="647"/>
      <c r="K20" s="647"/>
      <c r="L20" s="648"/>
      <c r="M20" s="647"/>
    </row>
    <row r="21" spans="1:13" x14ac:dyDescent="0.2">
      <c r="A21" s="129"/>
      <c r="B21" s="129"/>
      <c r="C21" s="129"/>
      <c r="D21" s="129"/>
      <c r="E21" s="130"/>
      <c r="F21" s="180"/>
      <c r="G21" s="246"/>
      <c r="H21" s="187"/>
      <c r="I21" s="387"/>
      <c r="J21" s="129"/>
    </row>
    <row r="22" spans="1:13" x14ac:dyDescent="0.2">
      <c r="A22" s="129"/>
      <c r="B22" s="129"/>
      <c r="C22" s="129"/>
      <c r="D22" s="129"/>
      <c r="E22" s="130"/>
      <c r="F22" s="180"/>
      <c r="G22" s="246"/>
      <c r="H22" s="187"/>
      <c r="I22" s="387"/>
      <c r="J22" s="129"/>
    </row>
    <row r="23" spans="1:13" x14ac:dyDescent="0.2">
      <c r="A23" s="129"/>
      <c r="B23" s="129"/>
      <c r="C23" s="129"/>
      <c r="D23" s="129"/>
      <c r="E23" s="130"/>
      <c r="F23" s="180"/>
      <c r="G23" s="246"/>
      <c r="H23" s="187"/>
      <c r="I23" s="387"/>
      <c r="J23" s="129"/>
    </row>
    <row r="24" spans="1:13" x14ac:dyDescent="0.2">
      <c r="A24" s="129"/>
      <c r="B24" s="129"/>
      <c r="C24" s="129"/>
      <c r="D24" s="129"/>
      <c r="E24" s="130"/>
      <c r="F24" s="180"/>
      <c r="G24" s="246"/>
      <c r="H24" s="187"/>
      <c r="I24" s="387"/>
      <c r="J24" s="129"/>
    </row>
    <row r="25" spans="1:13" x14ac:dyDescent="0.2">
      <c r="A25" s="129"/>
      <c r="B25" s="129"/>
      <c r="C25" s="129"/>
      <c r="D25" s="129"/>
      <c r="E25" s="130"/>
      <c r="F25" s="180"/>
      <c r="G25" s="246"/>
      <c r="H25" s="187"/>
      <c r="I25" s="387"/>
      <c r="J25" s="129"/>
    </row>
    <row r="26" spans="1:13" x14ac:dyDescent="0.2">
      <c r="A26" s="129"/>
      <c r="B26" s="129"/>
      <c r="C26" s="129"/>
      <c r="D26" s="129"/>
      <c r="E26" s="130"/>
      <c r="F26" s="180"/>
      <c r="G26" s="246"/>
      <c r="H26" s="187"/>
      <c r="I26" s="387"/>
      <c r="J26" s="129"/>
    </row>
    <row r="27" spans="1:13" x14ac:dyDescent="0.2">
      <c r="A27" s="129"/>
      <c r="B27" s="129"/>
      <c r="C27" s="129"/>
      <c r="D27" s="129"/>
      <c r="E27" s="130"/>
      <c r="F27" s="180"/>
      <c r="G27" s="246"/>
      <c r="H27" s="187"/>
      <c r="I27" s="387"/>
      <c r="J27" s="129"/>
    </row>
    <row r="28" spans="1:13" x14ac:dyDescent="0.2">
      <c r="A28" s="129"/>
      <c r="B28" s="129"/>
      <c r="C28" s="129"/>
      <c r="D28" s="129"/>
      <c r="E28" s="130"/>
      <c r="F28" s="180"/>
      <c r="G28" s="246"/>
      <c r="H28" s="187"/>
      <c r="I28" s="387"/>
      <c r="J28" s="129"/>
    </row>
    <row r="29" spans="1:13" x14ac:dyDescent="0.2">
      <c r="A29" s="129"/>
      <c r="B29" s="129"/>
      <c r="C29" s="129"/>
      <c r="D29" s="129"/>
      <c r="E29" s="130"/>
      <c r="F29" s="180"/>
      <c r="G29" s="246"/>
      <c r="H29" s="187"/>
      <c r="I29" s="387"/>
      <c r="J29" s="129"/>
    </row>
    <row r="30" spans="1:13" x14ac:dyDescent="0.2">
      <c r="A30" s="129"/>
      <c r="B30" s="129"/>
      <c r="C30" s="129"/>
      <c r="D30" s="129"/>
      <c r="E30" s="130"/>
      <c r="F30" s="180"/>
      <c r="G30" s="246"/>
      <c r="H30" s="187"/>
      <c r="I30" s="387"/>
      <c r="J30" s="129"/>
    </row>
    <row r="31" spans="1:13" x14ac:dyDescent="0.2">
      <c r="A31" s="129"/>
      <c r="B31" s="129"/>
      <c r="C31" s="129"/>
      <c r="D31" s="129"/>
      <c r="E31" s="130"/>
      <c r="F31" s="180"/>
      <c r="G31" s="246"/>
      <c r="H31" s="187"/>
      <c r="I31" s="387"/>
      <c r="J31" s="129"/>
    </row>
    <row r="32" spans="1:13" x14ac:dyDescent="0.2">
      <c r="A32" s="129"/>
      <c r="B32" s="129"/>
      <c r="C32" s="129"/>
      <c r="D32" s="129"/>
      <c r="E32" s="130"/>
      <c r="F32" s="180"/>
      <c r="G32" s="246"/>
      <c r="H32" s="187"/>
      <c r="I32" s="387"/>
      <c r="J32" s="129"/>
    </row>
    <row r="33" spans="1:10" x14ac:dyDescent="0.2">
      <c r="A33" s="129"/>
      <c r="B33" s="129"/>
      <c r="C33" s="129"/>
      <c r="D33" s="129"/>
      <c r="E33" s="130"/>
      <c r="F33" s="180"/>
      <c r="G33" s="246"/>
      <c r="H33" s="187"/>
      <c r="I33" s="387"/>
      <c r="J33" s="129"/>
    </row>
    <row r="34" spans="1:10" x14ac:dyDescent="0.2">
      <c r="A34" s="129"/>
      <c r="B34" s="129"/>
      <c r="C34" s="129"/>
      <c r="D34" s="129"/>
      <c r="E34" s="130"/>
      <c r="F34" s="180"/>
      <c r="G34" s="246"/>
      <c r="H34" s="187"/>
      <c r="I34" s="387"/>
      <c r="J34" s="129"/>
    </row>
    <row r="35" spans="1:10" x14ac:dyDescent="0.2">
      <c r="A35" s="129"/>
      <c r="B35" s="129"/>
      <c r="C35" s="129"/>
      <c r="D35" s="129"/>
      <c r="E35" s="130"/>
      <c r="F35" s="180"/>
      <c r="G35" s="246"/>
      <c r="H35" s="187"/>
      <c r="I35" s="387"/>
      <c r="J35" s="129"/>
    </row>
    <row r="36" spans="1:10" x14ac:dyDescent="0.2">
      <c r="A36" s="129"/>
      <c r="B36" s="129"/>
      <c r="C36" s="129"/>
      <c r="D36" s="129"/>
      <c r="E36" s="130"/>
      <c r="F36" s="180"/>
      <c r="G36" s="246"/>
      <c r="H36" s="187"/>
      <c r="I36" s="387"/>
      <c r="J36" s="129"/>
    </row>
    <row r="37" spans="1:10" x14ac:dyDescent="0.2">
      <c r="A37" s="129"/>
      <c r="B37" s="129"/>
      <c r="C37" s="129"/>
      <c r="D37" s="129"/>
      <c r="E37" s="130"/>
      <c r="F37" s="180"/>
      <c r="G37" s="246"/>
      <c r="H37" s="187"/>
      <c r="I37" s="387"/>
      <c r="J37" s="129"/>
    </row>
    <row r="38" spans="1:10" x14ac:dyDescent="0.2">
      <c r="A38" s="129"/>
      <c r="B38" s="129"/>
      <c r="C38" s="129"/>
      <c r="D38" s="129"/>
      <c r="E38" s="130"/>
      <c r="F38" s="180"/>
      <c r="G38" s="246"/>
      <c r="H38" s="187"/>
      <c r="I38" s="387"/>
      <c r="J38" s="129"/>
    </row>
    <row r="39" spans="1:10" x14ac:dyDescent="0.2">
      <c r="A39" s="129"/>
      <c r="B39" s="129"/>
      <c r="C39" s="129"/>
      <c r="D39" s="129"/>
      <c r="E39" s="130"/>
      <c r="F39" s="180"/>
      <c r="G39" s="246"/>
      <c r="H39" s="187"/>
      <c r="I39" s="387"/>
      <c r="J39" s="129"/>
    </row>
    <row r="40" spans="1:10" x14ac:dyDescent="0.2">
      <c r="A40" s="129"/>
      <c r="B40" s="129"/>
      <c r="C40" s="129"/>
      <c r="D40" s="129"/>
      <c r="E40" s="130"/>
      <c r="F40" s="180"/>
      <c r="G40" s="246"/>
      <c r="H40" s="187"/>
      <c r="I40" s="387"/>
      <c r="J40" s="129"/>
    </row>
    <row r="41" spans="1:10" x14ac:dyDescent="0.2">
      <c r="A41" s="129"/>
      <c r="B41" s="129"/>
      <c r="C41" s="129"/>
      <c r="D41" s="129"/>
      <c r="E41" s="130"/>
      <c r="F41" s="180"/>
      <c r="G41" s="246"/>
      <c r="H41" s="187"/>
      <c r="I41" s="387"/>
      <c r="J41" s="129"/>
    </row>
    <row r="42" spans="1:10" x14ac:dyDescent="0.2">
      <c r="A42" s="129"/>
      <c r="B42" s="129"/>
      <c r="C42" s="129"/>
      <c r="D42" s="129"/>
      <c r="E42" s="130"/>
      <c r="F42" s="180"/>
      <c r="G42" s="246"/>
      <c r="H42" s="187"/>
      <c r="I42" s="387"/>
      <c r="J42" s="129"/>
    </row>
    <row r="43" spans="1:10" x14ac:dyDescent="0.2">
      <c r="A43" s="129"/>
      <c r="B43" s="129"/>
      <c r="C43" s="129"/>
      <c r="D43" s="129"/>
      <c r="E43" s="130"/>
      <c r="F43" s="180"/>
      <c r="G43" s="246"/>
      <c r="H43" s="187"/>
      <c r="I43" s="387"/>
      <c r="J43" s="129"/>
    </row>
    <row r="44" spans="1:10" x14ac:dyDescent="0.2">
      <c r="A44" s="129"/>
      <c r="B44" s="129"/>
      <c r="C44" s="129"/>
      <c r="D44" s="129"/>
      <c r="E44" s="130"/>
      <c r="F44" s="180"/>
      <c r="G44" s="246"/>
      <c r="H44" s="187"/>
      <c r="I44" s="387"/>
      <c r="J44" s="129"/>
    </row>
    <row r="45" spans="1:10" x14ac:dyDescent="0.2">
      <c r="A45" s="129"/>
      <c r="B45" s="129"/>
      <c r="C45" s="129"/>
      <c r="D45" s="129"/>
      <c r="E45" s="130"/>
      <c r="F45" s="180"/>
      <c r="G45" s="246"/>
      <c r="H45" s="187"/>
      <c r="I45" s="387"/>
      <c r="J45" s="129"/>
    </row>
    <row r="46" spans="1:10" x14ac:dyDescent="0.2">
      <c r="A46" s="129"/>
      <c r="B46" s="129"/>
      <c r="C46" s="129"/>
      <c r="D46" s="129"/>
      <c r="E46" s="130"/>
      <c r="F46" s="180"/>
      <c r="G46" s="246"/>
      <c r="H46" s="187"/>
      <c r="I46" s="387"/>
      <c r="J46" s="129"/>
    </row>
    <row r="47" spans="1:10" x14ac:dyDescent="0.2">
      <c r="A47" s="129"/>
      <c r="B47" s="129"/>
      <c r="C47" s="129"/>
      <c r="D47" s="129"/>
      <c r="E47" s="130"/>
      <c r="F47" s="180"/>
      <c r="G47" s="246"/>
      <c r="H47" s="187"/>
      <c r="I47" s="387"/>
      <c r="J47" s="129"/>
    </row>
    <row r="48" spans="1:10" x14ac:dyDescent="0.2">
      <c r="A48" s="129"/>
      <c r="B48" s="129"/>
      <c r="C48" s="129"/>
      <c r="D48" s="129"/>
      <c r="E48" s="130"/>
      <c r="F48" s="180"/>
      <c r="G48" s="246"/>
      <c r="H48" s="187"/>
      <c r="I48" s="387"/>
      <c r="J48" s="129"/>
    </row>
    <row r="49" spans="1:10" x14ac:dyDescent="0.2">
      <c r="A49" s="129"/>
      <c r="B49" s="129"/>
      <c r="C49" s="129"/>
      <c r="D49" s="129"/>
      <c r="E49" s="130"/>
      <c r="F49" s="180"/>
      <c r="G49" s="246"/>
      <c r="H49" s="187"/>
      <c r="I49" s="387"/>
      <c r="J49" s="129"/>
    </row>
    <row r="50" spans="1:10" x14ac:dyDescent="0.2">
      <c r="A50" s="129"/>
      <c r="B50" s="129"/>
      <c r="C50" s="129"/>
      <c r="D50" s="129"/>
      <c r="E50" s="130"/>
      <c r="F50" s="180"/>
      <c r="G50" s="246"/>
      <c r="H50" s="187"/>
      <c r="I50" s="387"/>
      <c r="J50" s="129"/>
    </row>
    <row r="51" spans="1:10" x14ac:dyDescent="0.2">
      <c r="A51" s="129"/>
      <c r="B51" s="129"/>
      <c r="C51" s="129"/>
      <c r="D51" s="129"/>
      <c r="E51" s="130"/>
      <c r="F51" s="180"/>
      <c r="G51" s="246"/>
      <c r="H51" s="187"/>
      <c r="I51" s="387"/>
      <c r="J51" s="129"/>
    </row>
    <row r="52" spans="1:10" x14ac:dyDescent="0.2">
      <c r="A52" s="129"/>
      <c r="B52" s="129"/>
      <c r="C52" s="129"/>
      <c r="D52" s="129"/>
      <c r="E52" s="130"/>
      <c r="F52" s="180"/>
      <c r="G52" s="246"/>
      <c r="H52" s="187"/>
      <c r="I52" s="387"/>
      <c r="J52" s="129"/>
    </row>
    <row r="53" spans="1:10" x14ac:dyDescent="0.2">
      <c r="A53" s="129"/>
      <c r="B53" s="129"/>
      <c r="C53" s="129"/>
      <c r="D53" s="129"/>
      <c r="E53" s="130"/>
      <c r="F53" s="180"/>
      <c r="G53" s="246"/>
      <c r="H53" s="187"/>
      <c r="I53" s="387"/>
      <c r="J53" s="129"/>
    </row>
    <row r="54" spans="1:10" x14ac:dyDescent="0.2">
      <c r="A54" s="129"/>
      <c r="B54" s="129"/>
      <c r="C54" s="129"/>
      <c r="D54" s="129"/>
      <c r="E54" s="130"/>
      <c r="F54" s="180"/>
      <c r="G54" s="246"/>
      <c r="H54" s="187"/>
      <c r="I54" s="387"/>
      <c r="J54" s="129"/>
    </row>
    <row r="55" spans="1:10" x14ac:dyDescent="0.2">
      <c r="A55" s="129"/>
      <c r="B55" s="129"/>
      <c r="C55" s="129"/>
      <c r="D55" s="129"/>
      <c r="E55" s="130"/>
      <c r="F55" s="180"/>
      <c r="G55" s="246"/>
      <c r="H55" s="187"/>
      <c r="I55" s="387"/>
      <c r="J55" s="129"/>
    </row>
    <row r="56" spans="1:10" x14ac:dyDescent="0.2">
      <c r="A56" s="129"/>
      <c r="B56" s="129"/>
      <c r="C56" s="129"/>
      <c r="D56" s="129"/>
      <c r="E56" s="130"/>
      <c r="F56" s="180"/>
      <c r="G56" s="246"/>
      <c r="H56" s="187"/>
      <c r="I56" s="387"/>
      <c r="J56" s="129"/>
    </row>
    <row r="57" spans="1:10" x14ac:dyDescent="0.2">
      <c r="A57" s="129"/>
      <c r="B57" s="129"/>
      <c r="C57" s="129"/>
      <c r="D57" s="129"/>
      <c r="E57" s="130"/>
      <c r="F57" s="180"/>
      <c r="G57" s="246"/>
      <c r="H57" s="187"/>
      <c r="I57" s="387"/>
      <c r="J57" s="129"/>
    </row>
    <row r="58" spans="1:10" x14ac:dyDescent="0.2">
      <c r="A58" s="129"/>
      <c r="B58" s="129"/>
      <c r="C58" s="129"/>
      <c r="D58" s="129"/>
      <c r="E58" s="130"/>
      <c r="F58" s="180"/>
      <c r="G58" s="246"/>
      <c r="H58" s="187"/>
      <c r="I58" s="387"/>
      <c r="J58" s="129"/>
    </row>
    <row r="59" spans="1:10" x14ac:dyDescent="0.2">
      <c r="A59" s="129"/>
      <c r="B59" s="129"/>
      <c r="C59" s="129"/>
      <c r="D59" s="129"/>
      <c r="E59" s="130"/>
      <c r="F59" s="180"/>
      <c r="G59" s="246"/>
      <c r="H59" s="187"/>
      <c r="I59" s="387"/>
      <c r="J59" s="129"/>
    </row>
    <row r="60" spans="1:10" x14ac:dyDescent="0.2">
      <c r="A60" s="129"/>
      <c r="B60" s="129"/>
      <c r="C60" s="129"/>
      <c r="D60" s="129"/>
      <c r="E60" s="130"/>
      <c r="F60" s="180"/>
      <c r="G60" s="246"/>
      <c r="H60" s="187"/>
      <c r="I60" s="387"/>
      <c r="J60" s="129"/>
    </row>
    <row r="61" spans="1:10" x14ac:dyDescent="0.2">
      <c r="A61" s="129"/>
      <c r="B61" s="129"/>
      <c r="C61" s="129"/>
      <c r="D61" s="129"/>
      <c r="E61" s="130"/>
      <c r="F61" s="180"/>
      <c r="G61" s="246"/>
      <c r="H61" s="187"/>
      <c r="I61" s="387"/>
      <c r="J61" s="129"/>
    </row>
    <row r="62" spans="1:10" x14ac:dyDescent="0.2">
      <c r="A62" s="129"/>
      <c r="B62" s="129"/>
      <c r="C62" s="129"/>
      <c r="D62" s="129"/>
      <c r="E62" s="130"/>
      <c r="F62" s="180"/>
      <c r="G62" s="246"/>
      <c r="H62" s="187"/>
      <c r="I62" s="387"/>
      <c r="J62" s="129"/>
    </row>
    <row r="63" spans="1:10" x14ac:dyDescent="0.2">
      <c r="A63" s="129"/>
      <c r="B63" s="129"/>
      <c r="C63" s="129"/>
      <c r="D63" s="129"/>
      <c r="E63" s="130"/>
      <c r="F63" s="180"/>
      <c r="G63" s="246"/>
      <c r="H63" s="187"/>
      <c r="I63" s="387"/>
      <c r="J63" s="129"/>
    </row>
    <row r="64" spans="1:10" x14ac:dyDescent="0.2">
      <c r="A64" s="129"/>
      <c r="B64" s="129"/>
      <c r="C64" s="129"/>
      <c r="D64" s="129"/>
      <c r="E64" s="130"/>
      <c r="F64" s="180"/>
      <c r="G64" s="246"/>
      <c r="H64" s="187"/>
      <c r="I64" s="387"/>
      <c r="J64" s="129"/>
    </row>
    <row r="65" spans="1:10" x14ac:dyDescent="0.2">
      <c r="A65" s="129"/>
      <c r="B65" s="129"/>
      <c r="C65" s="129"/>
      <c r="D65" s="129"/>
      <c r="E65" s="130"/>
      <c r="F65" s="180"/>
      <c r="G65" s="246"/>
      <c r="H65" s="187"/>
      <c r="I65" s="387"/>
      <c r="J65" s="129"/>
    </row>
    <row r="66" spans="1:10" x14ac:dyDescent="0.2">
      <c r="A66" s="129"/>
      <c r="B66" s="129"/>
      <c r="C66" s="129"/>
      <c r="D66" s="129"/>
      <c r="E66" s="130"/>
      <c r="F66" s="180"/>
      <c r="G66" s="246"/>
      <c r="H66" s="187"/>
      <c r="I66" s="387"/>
      <c r="J66" s="129"/>
    </row>
    <row r="67" spans="1:10" x14ac:dyDescent="0.2">
      <c r="A67" s="129"/>
      <c r="B67" s="129"/>
      <c r="C67" s="129"/>
      <c r="D67" s="129"/>
      <c r="E67" s="130"/>
      <c r="F67" s="180"/>
      <c r="G67" s="246"/>
      <c r="H67" s="187"/>
      <c r="I67" s="387"/>
      <c r="J67" s="129"/>
    </row>
    <row r="68" spans="1:10" x14ac:dyDescent="0.2">
      <c r="A68" s="129"/>
      <c r="B68" s="129"/>
      <c r="C68" s="129"/>
      <c r="D68" s="129"/>
      <c r="E68" s="130"/>
      <c r="F68" s="180"/>
      <c r="G68" s="246"/>
      <c r="H68" s="187"/>
      <c r="I68" s="387"/>
      <c r="J68" s="129"/>
    </row>
    <row r="69" spans="1:10" x14ac:dyDescent="0.2">
      <c r="A69" s="129"/>
      <c r="B69" s="129"/>
      <c r="C69" s="129"/>
      <c r="D69" s="129"/>
      <c r="E69" s="130"/>
      <c r="F69" s="180"/>
      <c r="G69" s="246"/>
      <c r="H69" s="187"/>
      <c r="I69" s="387"/>
      <c r="J69" s="129"/>
    </row>
    <row r="70" spans="1:10" x14ac:dyDescent="0.2">
      <c r="A70" s="129"/>
      <c r="B70" s="129"/>
      <c r="C70" s="129"/>
      <c r="D70" s="129"/>
      <c r="E70" s="130"/>
      <c r="F70" s="180"/>
      <c r="G70" s="246"/>
      <c r="H70" s="187"/>
      <c r="I70" s="387"/>
      <c r="J70" s="129"/>
    </row>
    <row r="71" spans="1:10" x14ac:dyDescent="0.2">
      <c r="A71" s="129"/>
      <c r="B71" s="129"/>
      <c r="C71" s="129"/>
      <c r="D71" s="129"/>
      <c r="E71" s="130"/>
      <c r="F71" s="180"/>
      <c r="G71" s="246"/>
      <c r="H71" s="187"/>
      <c r="I71" s="387"/>
      <c r="J71" s="129"/>
    </row>
    <row r="72" spans="1:10" x14ac:dyDescent="0.2">
      <c r="A72" s="129"/>
      <c r="B72" s="129"/>
      <c r="C72" s="129"/>
      <c r="D72" s="129"/>
      <c r="E72" s="130"/>
      <c r="F72" s="180"/>
      <c r="G72" s="246"/>
      <c r="H72" s="187"/>
      <c r="I72" s="387"/>
      <c r="J72" s="129"/>
    </row>
    <row r="73" spans="1:10" x14ac:dyDescent="0.2">
      <c r="A73" s="129"/>
      <c r="B73" s="129"/>
      <c r="C73" s="129"/>
      <c r="D73" s="129"/>
      <c r="E73" s="130"/>
      <c r="F73" s="180"/>
      <c r="G73" s="246"/>
      <c r="H73" s="187"/>
      <c r="I73" s="387"/>
      <c r="J73" s="129"/>
    </row>
    <row r="74" spans="1:10" x14ac:dyDescent="0.2">
      <c r="A74" s="129"/>
      <c r="B74" s="129"/>
      <c r="C74" s="129"/>
      <c r="D74" s="129"/>
      <c r="E74" s="130"/>
      <c r="F74" s="180"/>
      <c r="G74" s="246"/>
      <c r="H74" s="187"/>
      <c r="I74" s="387"/>
      <c r="J74" s="129"/>
    </row>
    <row r="75" spans="1:10" x14ac:dyDescent="0.2">
      <c r="A75" s="129"/>
      <c r="B75" s="129"/>
      <c r="C75" s="129"/>
      <c r="D75" s="129"/>
      <c r="E75" s="130"/>
      <c r="F75" s="180"/>
      <c r="G75" s="246"/>
      <c r="H75" s="187"/>
      <c r="I75" s="387"/>
      <c r="J75" s="129"/>
    </row>
    <row r="76" spans="1:10" x14ac:dyDescent="0.2">
      <c r="A76" s="129"/>
      <c r="B76" s="129"/>
      <c r="C76" s="129"/>
      <c r="D76" s="129"/>
      <c r="E76" s="130"/>
      <c r="F76" s="180"/>
      <c r="G76" s="246"/>
      <c r="H76" s="187"/>
      <c r="I76" s="387"/>
      <c r="J76" s="129"/>
    </row>
    <row r="77" spans="1:10" x14ac:dyDescent="0.2">
      <c r="A77" s="129"/>
      <c r="B77" s="129"/>
      <c r="C77" s="129"/>
      <c r="D77" s="129"/>
      <c r="E77" s="130"/>
      <c r="F77" s="180"/>
      <c r="G77" s="246"/>
      <c r="H77" s="187"/>
      <c r="I77" s="387"/>
      <c r="J77" s="129"/>
    </row>
    <row r="78" spans="1:10" x14ac:dyDescent="0.2">
      <c r="A78" s="129"/>
      <c r="B78" s="129"/>
      <c r="C78" s="129"/>
      <c r="D78" s="129"/>
      <c r="E78" s="130"/>
      <c r="F78" s="180"/>
      <c r="G78" s="246"/>
      <c r="H78" s="187"/>
      <c r="I78" s="387"/>
      <c r="J78" s="129"/>
    </row>
    <row r="79" spans="1:10" x14ac:dyDescent="0.2">
      <c r="A79" s="129"/>
      <c r="B79" s="129"/>
      <c r="C79" s="129"/>
      <c r="D79" s="129"/>
      <c r="E79" s="130"/>
      <c r="F79" s="180"/>
      <c r="G79" s="246"/>
      <c r="H79" s="187"/>
      <c r="I79" s="387"/>
      <c r="J79" s="129"/>
    </row>
    <row r="80" spans="1:10" x14ac:dyDescent="0.2">
      <c r="A80" s="129"/>
      <c r="B80" s="129"/>
      <c r="C80" s="129"/>
      <c r="D80" s="129"/>
      <c r="E80" s="130"/>
      <c r="F80" s="180"/>
      <c r="G80" s="246"/>
      <c r="H80" s="187"/>
      <c r="I80" s="387"/>
      <c r="J80" s="129"/>
    </row>
    <row r="81" spans="1:10" x14ac:dyDescent="0.2">
      <c r="A81" s="129"/>
      <c r="B81" s="129"/>
      <c r="C81" s="129"/>
      <c r="D81" s="129"/>
      <c r="E81" s="130"/>
      <c r="F81" s="180"/>
      <c r="G81" s="246"/>
      <c r="H81" s="187"/>
      <c r="I81" s="387"/>
      <c r="J81" s="129"/>
    </row>
    <row r="82" spans="1:10" x14ac:dyDescent="0.2">
      <c r="A82" s="129"/>
      <c r="B82" s="129"/>
      <c r="C82" s="129"/>
      <c r="D82" s="129"/>
      <c r="E82" s="130"/>
      <c r="F82" s="180"/>
      <c r="G82" s="246"/>
      <c r="H82" s="187"/>
      <c r="I82" s="387"/>
      <c r="J82" s="129"/>
    </row>
    <row r="83" spans="1:10" x14ac:dyDescent="0.2">
      <c r="A83" s="129"/>
      <c r="B83" s="129"/>
      <c r="C83" s="129"/>
      <c r="D83" s="129"/>
      <c r="E83" s="130"/>
      <c r="F83" s="180"/>
      <c r="G83" s="246"/>
      <c r="H83" s="187"/>
      <c r="I83" s="387"/>
      <c r="J83" s="129"/>
    </row>
    <row r="84" spans="1:10" x14ac:dyDescent="0.2">
      <c r="A84" s="129"/>
      <c r="B84" s="129"/>
      <c r="C84" s="129"/>
      <c r="D84" s="129"/>
      <c r="E84" s="130"/>
      <c r="F84" s="180"/>
      <c r="G84" s="246"/>
      <c r="H84" s="187"/>
      <c r="I84" s="387"/>
      <c r="J84" s="129"/>
    </row>
    <row r="85" spans="1:10" x14ac:dyDescent="0.2">
      <c r="A85" s="129"/>
      <c r="B85" s="129"/>
      <c r="C85" s="129"/>
      <c r="D85" s="129"/>
      <c r="E85" s="130"/>
      <c r="F85" s="180"/>
      <c r="G85" s="246"/>
      <c r="H85" s="187"/>
      <c r="I85" s="387"/>
      <c r="J85" s="129"/>
    </row>
    <row r="86" spans="1:10" x14ac:dyDescent="0.2">
      <c r="A86" s="129"/>
      <c r="B86" s="129"/>
      <c r="C86" s="129"/>
      <c r="D86" s="129"/>
      <c r="E86" s="130"/>
      <c r="F86" s="180"/>
      <c r="G86" s="246"/>
      <c r="H86" s="187"/>
      <c r="I86" s="387"/>
      <c r="J86" s="129"/>
    </row>
    <row r="87" spans="1:10" x14ac:dyDescent="0.2">
      <c r="A87" s="129"/>
      <c r="B87" s="129"/>
      <c r="C87" s="129"/>
      <c r="D87" s="129"/>
      <c r="E87" s="130"/>
      <c r="F87" s="180"/>
      <c r="G87" s="246"/>
      <c r="H87" s="187"/>
      <c r="I87" s="387"/>
      <c r="J87" s="129"/>
    </row>
    <row r="88" spans="1:10" x14ac:dyDescent="0.2">
      <c r="A88" s="129"/>
      <c r="B88" s="129"/>
      <c r="C88" s="129"/>
      <c r="D88" s="129"/>
      <c r="E88" s="130"/>
      <c r="F88" s="180"/>
      <c r="G88" s="246"/>
      <c r="H88" s="187"/>
      <c r="I88" s="387"/>
      <c r="J88" s="129"/>
    </row>
    <row r="89" spans="1:10" x14ac:dyDescent="0.2">
      <c r="A89" s="129"/>
      <c r="B89" s="129"/>
      <c r="C89" s="129"/>
      <c r="D89" s="129"/>
      <c r="E89" s="130"/>
      <c r="F89" s="180"/>
      <c r="G89" s="246"/>
      <c r="H89" s="187"/>
      <c r="I89" s="387"/>
      <c r="J89" s="129"/>
    </row>
    <row r="90" spans="1:10" x14ac:dyDescent="0.2">
      <c r="A90" s="129"/>
      <c r="B90" s="129"/>
      <c r="C90" s="129"/>
      <c r="D90" s="129"/>
      <c r="E90" s="130"/>
      <c r="F90" s="180"/>
      <c r="G90" s="246"/>
      <c r="H90" s="187"/>
      <c r="I90" s="387"/>
      <c r="J90" s="129"/>
    </row>
    <row r="91" spans="1:10" x14ac:dyDescent="0.2">
      <c r="A91" s="129"/>
      <c r="B91" s="129"/>
      <c r="C91" s="129"/>
      <c r="D91" s="129"/>
      <c r="E91" s="130"/>
      <c r="F91" s="180"/>
      <c r="G91" s="246"/>
      <c r="H91" s="187"/>
      <c r="I91" s="387"/>
      <c r="J91" s="129"/>
    </row>
    <row r="92" spans="1:10" x14ac:dyDescent="0.2">
      <c r="A92" s="129"/>
      <c r="B92" s="129"/>
      <c r="C92" s="129"/>
      <c r="D92" s="129"/>
      <c r="E92" s="130"/>
      <c r="F92" s="180"/>
      <c r="G92" s="246"/>
      <c r="H92" s="187"/>
      <c r="I92" s="387"/>
      <c r="J92" s="129"/>
    </row>
    <row r="93" spans="1:10" x14ac:dyDescent="0.2">
      <c r="A93" s="129"/>
      <c r="B93" s="129"/>
      <c r="C93" s="129"/>
      <c r="D93" s="129"/>
      <c r="E93" s="130"/>
      <c r="F93" s="180"/>
      <c r="G93" s="246"/>
      <c r="H93" s="187"/>
      <c r="I93" s="387"/>
      <c r="J93" s="129"/>
    </row>
    <row r="94" spans="1:10" x14ac:dyDescent="0.2">
      <c r="A94" s="129"/>
      <c r="B94" s="129"/>
      <c r="C94" s="129"/>
      <c r="D94" s="129"/>
      <c r="E94" s="130"/>
      <c r="F94" s="180"/>
      <c r="G94" s="246"/>
      <c r="H94" s="187"/>
      <c r="I94" s="387"/>
      <c r="J94" s="129"/>
    </row>
    <row r="95" spans="1:10" x14ac:dyDescent="0.2">
      <c r="A95" s="129"/>
      <c r="B95" s="129"/>
      <c r="C95" s="129"/>
      <c r="D95" s="129"/>
      <c r="E95" s="130"/>
      <c r="F95" s="180"/>
      <c r="G95" s="246"/>
      <c r="H95" s="187"/>
      <c r="I95" s="387"/>
      <c r="J95" s="129"/>
    </row>
    <row r="96" spans="1:10" x14ac:dyDescent="0.2">
      <c r="A96" s="129"/>
      <c r="B96" s="129"/>
      <c r="C96" s="129"/>
      <c r="D96" s="129"/>
      <c r="E96" s="130"/>
      <c r="F96" s="180"/>
      <c r="G96" s="246"/>
      <c r="H96" s="187"/>
      <c r="I96" s="387"/>
      <c r="J96" s="129"/>
    </row>
    <row r="97" spans="1:10" x14ac:dyDescent="0.2">
      <c r="A97" s="129"/>
      <c r="B97" s="129"/>
      <c r="C97" s="129"/>
      <c r="D97" s="129"/>
      <c r="E97" s="130"/>
      <c r="F97" s="180"/>
      <c r="G97" s="246"/>
      <c r="H97" s="187"/>
      <c r="I97" s="387"/>
      <c r="J97" s="129"/>
    </row>
    <row r="98" spans="1:10" x14ac:dyDescent="0.2">
      <c r="A98" s="129"/>
      <c r="B98" s="129"/>
      <c r="C98" s="129"/>
      <c r="D98" s="129"/>
      <c r="E98" s="130"/>
      <c r="F98" s="180"/>
      <c r="G98" s="246"/>
      <c r="H98" s="187"/>
      <c r="I98" s="387"/>
      <c r="J98" s="129"/>
    </row>
    <row r="99" spans="1:10" x14ac:dyDescent="0.2">
      <c r="A99" s="129"/>
      <c r="B99" s="129"/>
      <c r="C99" s="129"/>
      <c r="D99" s="129"/>
      <c r="E99" s="130"/>
      <c r="F99" s="180"/>
      <c r="G99" s="246"/>
      <c r="H99" s="187"/>
      <c r="I99" s="387"/>
      <c r="J99" s="129"/>
    </row>
    <row r="100" spans="1:10" x14ac:dyDescent="0.2">
      <c r="A100" s="129"/>
      <c r="B100" s="129"/>
      <c r="C100" s="129"/>
      <c r="D100" s="129"/>
      <c r="E100" s="130"/>
      <c r="F100" s="180"/>
      <c r="G100" s="246"/>
      <c r="H100" s="187"/>
      <c r="I100" s="387"/>
      <c r="J100" s="129"/>
    </row>
    <row r="101" spans="1:10" x14ac:dyDescent="0.2">
      <c r="A101" s="129"/>
      <c r="B101" s="129"/>
      <c r="C101" s="129"/>
      <c r="D101" s="129"/>
      <c r="E101" s="130"/>
      <c r="F101" s="180"/>
      <c r="G101" s="246"/>
      <c r="H101" s="187"/>
      <c r="I101" s="387"/>
      <c r="J101" s="129"/>
    </row>
    <row r="102" spans="1:10" x14ac:dyDescent="0.2">
      <c r="A102" s="129"/>
      <c r="B102" s="129"/>
      <c r="C102" s="129"/>
      <c r="D102" s="129"/>
      <c r="E102" s="130"/>
      <c r="F102" s="180"/>
      <c r="G102" s="246"/>
      <c r="H102" s="187"/>
      <c r="I102" s="387"/>
      <c r="J102" s="129"/>
    </row>
    <row r="103" spans="1:10" x14ac:dyDescent="0.2">
      <c r="A103" s="129"/>
      <c r="B103" s="129"/>
      <c r="C103" s="129"/>
      <c r="D103" s="129"/>
      <c r="E103" s="130"/>
      <c r="F103" s="180"/>
      <c r="G103" s="246"/>
      <c r="H103" s="187"/>
      <c r="I103" s="387"/>
      <c r="J103" s="129"/>
    </row>
    <row r="104" spans="1:10" x14ac:dyDescent="0.2">
      <c r="A104" s="129"/>
      <c r="B104" s="129"/>
      <c r="C104" s="129"/>
      <c r="D104" s="129"/>
      <c r="E104" s="130"/>
      <c r="F104" s="180"/>
      <c r="G104" s="246"/>
      <c r="H104" s="187"/>
      <c r="I104" s="387"/>
      <c r="J104" s="129"/>
    </row>
    <row r="105" spans="1:10" x14ac:dyDescent="0.2">
      <c r="A105" s="129"/>
      <c r="B105" s="129"/>
      <c r="C105" s="129"/>
      <c r="D105" s="129"/>
      <c r="E105" s="130"/>
      <c r="F105" s="180"/>
      <c r="G105" s="246"/>
      <c r="H105" s="187"/>
      <c r="I105" s="387"/>
      <c r="J105" s="129"/>
    </row>
    <row r="106" spans="1:10" x14ac:dyDescent="0.2">
      <c r="A106" s="129"/>
      <c r="B106" s="129"/>
      <c r="C106" s="129"/>
      <c r="D106" s="129"/>
      <c r="E106" s="130"/>
      <c r="F106" s="180"/>
      <c r="G106" s="246"/>
      <c r="H106" s="187"/>
      <c r="I106" s="387"/>
      <c r="J106" s="129"/>
    </row>
    <row r="107" spans="1:10" x14ac:dyDescent="0.2">
      <c r="A107" s="129"/>
      <c r="B107" s="129"/>
      <c r="C107" s="129"/>
      <c r="D107" s="129"/>
      <c r="E107" s="130"/>
      <c r="F107" s="180"/>
      <c r="G107" s="246"/>
      <c r="H107" s="187"/>
      <c r="I107" s="387"/>
      <c r="J107" s="129"/>
    </row>
    <row r="108" spans="1:10" x14ac:dyDescent="0.2">
      <c r="A108" s="129"/>
      <c r="B108" s="129"/>
      <c r="C108" s="129"/>
      <c r="D108" s="129"/>
      <c r="E108" s="130"/>
      <c r="F108" s="180"/>
      <c r="G108" s="246"/>
      <c r="H108" s="187"/>
      <c r="I108" s="387"/>
      <c r="J108" s="129"/>
    </row>
    <row r="109" spans="1:10" x14ac:dyDescent="0.2">
      <c r="A109" s="129"/>
      <c r="B109" s="129"/>
      <c r="C109" s="129"/>
      <c r="D109" s="129"/>
      <c r="E109" s="130"/>
      <c r="F109" s="180"/>
      <c r="G109" s="246"/>
      <c r="H109" s="187"/>
      <c r="I109" s="387"/>
      <c r="J109" s="129"/>
    </row>
    <row r="110" spans="1:10" x14ac:dyDescent="0.2">
      <c r="A110" s="129"/>
      <c r="B110" s="129"/>
      <c r="C110" s="129"/>
      <c r="D110" s="129"/>
      <c r="E110" s="130"/>
      <c r="F110" s="180"/>
      <c r="G110" s="246"/>
      <c r="H110" s="187"/>
      <c r="I110" s="387"/>
      <c r="J110" s="129"/>
    </row>
    <row r="111" spans="1:10" x14ac:dyDescent="0.2">
      <c r="A111" s="129"/>
      <c r="B111" s="129"/>
      <c r="C111" s="129"/>
      <c r="D111" s="129"/>
      <c r="E111" s="130"/>
      <c r="F111" s="180"/>
      <c r="G111" s="246"/>
      <c r="H111" s="187"/>
      <c r="I111" s="387"/>
      <c r="J111" s="129"/>
    </row>
    <row r="112" spans="1:10" x14ac:dyDescent="0.2">
      <c r="A112" s="129"/>
      <c r="B112" s="129"/>
      <c r="C112" s="129"/>
      <c r="D112" s="129"/>
      <c r="E112" s="130"/>
      <c r="F112" s="180"/>
      <c r="G112" s="246"/>
      <c r="H112" s="187"/>
      <c r="I112" s="387"/>
      <c r="J112" s="129"/>
    </row>
    <row r="113" spans="1:10" x14ac:dyDescent="0.2">
      <c r="A113" s="129"/>
      <c r="B113" s="129"/>
      <c r="C113" s="129"/>
      <c r="D113" s="129"/>
      <c r="E113" s="130"/>
      <c r="F113" s="180"/>
      <c r="G113" s="246"/>
      <c r="H113" s="187"/>
      <c r="I113" s="387"/>
      <c r="J113" s="129"/>
    </row>
    <row r="114" spans="1:10" x14ac:dyDescent="0.2">
      <c r="A114" s="129"/>
      <c r="B114" s="129"/>
      <c r="C114" s="129"/>
      <c r="D114" s="129"/>
      <c r="E114" s="130"/>
      <c r="F114" s="180"/>
      <c r="G114" s="246"/>
      <c r="H114" s="187"/>
      <c r="I114" s="387"/>
      <c r="J114" s="129"/>
    </row>
    <row r="115" spans="1:10" x14ac:dyDescent="0.2">
      <c r="A115" s="129"/>
      <c r="B115" s="129"/>
      <c r="C115" s="129"/>
      <c r="D115" s="129"/>
      <c r="E115" s="130"/>
      <c r="F115" s="180"/>
      <c r="G115" s="246"/>
      <c r="H115" s="187"/>
      <c r="I115" s="387"/>
      <c r="J115" s="129"/>
    </row>
    <row r="116" spans="1:10" x14ac:dyDescent="0.2">
      <c r="A116" s="129"/>
      <c r="B116" s="129"/>
      <c r="C116" s="129"/>
      <c r="D116" s="129"/>
      <c r="E116" s="130"/>
      <c r="F116" s="180"/>
      <c r="G116" s="246"/>
      <c r="H116" s="187"/>
      <c r="I116" s="387"/>
      <c r="J116" s="129"/>
    </row>
    <row r="117" spans="1:10" x14ac:dyDescent="0.2">
      <c r="A117" s="129"/>
      <c r="B117" s="129"/>
      <c r="C117" s="129"/>
      <c r="D117" s="129"/>
      <c r="E117" s="130"/>
      <c r="F117" s="180"/>
      <c r="G117" s="246"/>
      <c r="H117" s="187"/>
      <c r="I117" s="387"/>
      <c r="J117" s="129"/>
    </row>
    <row r="118" spans="1:10" x14ac:dyDescent="0.2">
      <c r="A118" s="129"/>
      <c r="B118" s="129"/>
      <c r="C118" s="129"/>
      <c r="D118" s="129"/>
      <c r="E118" s="130"/>
      <c r="F118" s="180"/>
      <c r="G118" s="246"/>
      <c r="H118" s="187"/>
      <c r="I118" s="387"/>
      <c r="J118" s="129"/>
    </row>
    <row r="119" spans="1:10" x14ac:dyDescent="0.2">
      <c r="A119" s="129"/>
      <c r="B119" s="129"/>
      <c r="C119" s="129"/>
      <c r="D119" s="129"/>
      <c r="E119" s="130"/>
      <c r="F119" s="180"/>
      <c r="G119" s="246"/>
      <c r="H119" s="187"/>
      <c r="I119" s="387"/>
      <c r="J119" s="129"/>
    </row>
    <row r="120" spans="1:10" x14ac:dyDescent="0.2">
      <c r="A120" s="129"/>
      <c r="B120" s="129"/>
      <c r="C120" s="129"/>
      <c r="D120" s="129"/>
      <c r="E120" s="130"/>
      <c r="F120" s="180"/>
      <c r="G120" s="246"/>
      <c r="H120" s="187"/>
      <c r="I120" s="387"/>
      <c r="J120" s="129"/>
    </row>
    <row r="121" spans="1:10" x14ac:dyDescent="0.2">
      <c r="A121" s="129"/>
      <c r="B121" s="129"/>
      <c r="C121" s="129"/>
      <c r="D121" s="129"/>
      <c r="E121" s="130"/>
      <c r="F121" s="180"/>
      <c r="G121" s="246"/>
      <c r="H121" s="187"/>
      <c r="I121" s="387"/>
      <c r="J121" s="129"/>
    </row>
    <row r="122" spans="1:10" x14ac:dyDescent="0.2">
      <c r="A122" s="129"/>
      <c r="B122" s="129"/>
      <c r="C122" s="129"/>
      <c r="D122" s="129"/>
      <c r="E122" s="130"/>
      <c r="F122" s="180"/>
      <c r="G122" s="246"/>
      <c r="H122" s="187"/>
      <c r="I122" s="387"/>
      <c r="J122" s="129"/>
    </row>
    <row r="123" spans="1:10" x14ac:dyDescent="0.2">
      <c r="A123" s="129"/>
      <c r="B123" s="129"/>
      <c r="C123" s="129"/>
      <c r="D123" s="129"/>
      <c r="E123" s="130"/>
      <c r="F123" s="180"/>
      <c r="G123" s="246"/>
      <c r="H123" s="187"/>
      <c r="I123" s="387"/>
      <c r="J123" s="129"/>
    </row>
    <row r="124" spans="1:10" x14ac:dyDescent="0.2">
      <c r="A124" s="129"/>
      <c r="B124" s="129"/>
      <c r="C124" s="129"/>
      <c r="D124" s="129"/>
      <c r="E124" s="130"/>
      <c r="F124" s="180"/>
      <c r="G124" s="246"/>
      <c r="H124" s="187"/>
      <c r="I124" s="387"/>
      <c r="J124" s="129"/>
    </row>
    <row r="125" spans="1:10" x14ac:dyDescent="0.2">
      <c r="A125" s="129"/>
      <c r="B125" s="129"/>
      <c r="C125" s="129"/>
      <c r="D125" s="129"/>
      <c r="E125" s="130"/>
      <c r="F125" s="180"/>
      <c r="G125" s="246"/>
      <c r="H125" s="187"/>
      <c r="I125" s="387"/>
      <c r="J125" s="129"/>
    </row>
    <row r="126" spans="1:10" x14ac:dyDescent="0.2">
      <c r="A126" s="129"/>
      <c r="B126" s="129"/>
      <c r="C126" s="129"/>
      <c r="D126" s="129"/>
      <c r="E126" s="130"/>
      <c r="F126" s="180"/>
      <c r="G126" s="246"/>
      <c r="H126" s="187"/>
      <c r="I126" s="387"/>
      <c r="J126" s="129"/>
    </row>
    <row r="127" spans="1:10" x14ac:dyDescent="0.2">
      <c r="A127" s="129"/>
      <c r="B127" s="129"/>
      <c r="C127" s="129"/>
      <c r="D127" s="129"/>
      <c r="E127" s="130"/>
      <c r="F127" s="180"/>
      <c r="G127" s="246"/>
      <c r="H127" s="187"/>
      <c r="I127" s="387"/>
      <c r="J127" s="129"/>
    </row>
    <row r="128" spans="1:10" x14ac:dyDescent="0.2">
      <c r="A128" s="129"/>
      <c r="B128" s="129"/>
      <c r="C128" s="129"/>
      <c r="D128" s="129"/>
      <c r="E128" s="130"/>
      <c r="F128" s="180"/>
      <c r="G128" s="246"/>
      <c r="H128" s="187"/>
      <c r="I128" s="387"/>
      <c r="J128" s="129"/>
    </row>
    <row r="129" spans="1:10" x14ac:dyDescent="0.2">
      <c r="A129" s="129"/>
      <c r="B129" s="129"/>
      <c r="C129" s="129"/>
      <c r="D129" s="129"/>
      <c r="E129" s="130"/>
      <c r="F129" s="180"/>
      <c r="G129" s="246"/>
      <c r="H129" s="187"/>
      <c r="I129" s="387"/>
      <c r="J129" s="129"/>
    </row>
    <row r="130" spans="1:10" x14ac:dyDescent="0.2">
      <c r="A130" s="129"/>
      <c r="B130" s="129"/>
      <c r="C130" s="129"/>
      <c r="D130" s="129"/>
      <c r="E130" s="130"/>
      <c r="F130" s="180"/>
      <c r="G130" s="246"/>
      <c r="H130" s="187"/>
      <c r="I130" s="387"/>
      <c r="J130" s="129"/>
    </row>
    <row r="131" spans="1:10" x14ac:dyDescent="0.2">
      <c r="A131" s="129"/>
      <c r="B131" s="129"/>
      <c r="C131" s="129"/>
      <c r="D131" s="129"/>
      <c r="E131" s="130"/>
      <c r="F131" s="180"/>
      <c r="G131" s="246"/>
      <c r="H131" s="187"/>
      <c r="I131" s="387"/>
      <c r="J131" s="129"/>
    </row>
    <row r="132" spans="1:10" x14ac:dyDescent="0.2">
      <c r="A132" s="129"/>
      <c r="B132" s="129"/>
      <c r="C132" s="129"/>
      <c r="D132" s="129"/>
      <c r="E132" s="130"/>
      <c r="F132" s="180"/>
      <c r="G132" s="246"/>
      <c r="H132" s="187"/>
      <c r="I132" s="387"/>
      <c r="J132" s="129"/>
    </row>
    <row r="133" spans="1:10" x14ac:dyDescent="0.2">
      <c r="A133" s="129"/>
      <c r="B133" s="129"/>
      <c r="C133" s="129"/>
      <c r="D133" s="129"/>
      <c r="E133" s="130"/>
      <c r="F133" s="180"/>
      <c r="G133" s="246"/>
      <c r="H133" s="187"/>
      <c r="I133" s="387"/>
      <c r="J133" s="129"/>
    </row>
    <row r="134" spans="1:10" x14ac:dyDescent="0.2">
      <c r="A134" s="129"/>
      <c r="B134" s="129"/>
      <c r="C134" s="129"/>
      <c r="D134" s="129"/>
      <c r="E134" s="130"/>
      <c r="F134" s="180"/>
      <c r="G134" s="246"/>
      <c r="H134" s="187"/>
      <c r="I134" s="387"/>
      <c r="J134" s="129"/>
    </row>
    <row r="135" spans="1:10" x14ac:dyDescent="0.2">
      <c r="A135" s="129"/>
      <c r="B135" s="129"/>
      <c r="C135" s="129"/>
      <c r="D135" s="129"/>
      <c r="E135" s="130"/>
      <c r="F135" s="180"/>
      <c r="G135" s="246"/>
      <c r="H135" s="187"/>
      <c r="I135" s="387"/>
      <c r="J135" s="129"/>
    </row>
    <row r="136" spans="1:10" x14ac:dyDescent="0.2">
      <c r="A136" s="129"/>
      <c r="B136" s="129"/>
      <c r="C136" s="129"/>
      <c r="D136" s="129"/>
      <c r="E136" s="130"/>
      <c r="F136" s="180"/>
      <c r="G136" s="246"/>
      <c r="H136" s="187"/>
      <c r="I136" s="387"/>
      <c r="J136" s="129"/>
    </row>
    <row r="137" spans="1:10" x14ac:dyDescent="0.2">
      <c r="A137" s="129"/>
      <c r="B137" s="129"/>
      <c r="C137" s="129"/>
      <c r="D137" s="129"/>
      <c r="E137" s="130"/>
      <c r="F137" s="180"/>
      <c r="G137" s="246"/>
      <c r="H137" s="187"/>
      <c r="I137" s="387"/>
      <c r="J137" s="129"/>
    </row>
    <row r="138" spans="1:10" x14ac:dyDescent="0.2">
      <c r="A138" s="129"/>
      <c r="B138" s="129"/>
      <c r="C138" s="129"/>
      <c r="D138" s="129"/>
      <c r="E138" s="130"/>
      <c r="F138" s="180"/>
      <c r="G138" s="246"/>
      <c r="H138" s="187"/>
      <c r="I138" s="387"/>
      <c r="J138" s="129"/>
    </row>
    <row r="139" spans="1:10" x14ac:dyDescent="0.2">
      <c r="A139" s="129"/>
      <c r="B139" s="129"/>
      <c r="C139" s="129"/>
      <c r="D139" s="129"/>
      <c r="E139" s="130"/>
      <c r="F139" s="180"/>
      <c r="G139" s="246"/>
      <c r="H139" s="187"/>
      <c r="I139" s="387"/>
      <c r="J139" s="129"/>
    </row>
    <row r="140" spans="1:10" x14ac:dyDescent="0.2">
      <c r="A140" s="129"/>
      <c r="B140" s="129"/>
      <c r="C140" s="129"/>
      <c r="D140" s="129"/>
      <c r="E140" s="130"/>
      <c r="F140" s="180"/>
      <c r="G140" s="246"/>
      <c r="H140" s="187"/>
      <c r="I140" s="387"/>
      <c r="J140" s="129"/>
    </row>
    <row r="141" spans="1:10" x14ac:dyDescent="0.2">
      <c r="A141" s="129"/>
      <c r="B141" s="129"/>
      <c r="C141" s="129"/>
      <c r="D141" s="129"/>
      <c r="E141" s="130"/>
      <c r="F141" s="180"/>
      <c r="G141" s="246"/>
      <c r="H141" s="187"/>
      <c r="I141" s="387"/>
      <c r="J141" s="129"/>
    </row>
    <row r="142" spans="1:10" x14ac:dyDescent="0.2">
      <c r="A142" s="129"/>
      <c r="B142" s="129"/>
      <c r="C142" s="129"/>
      <c r="D142" s="129"/>
      <c r="E142" s="130"/>
      <c r="F142" s="180"/>
      <c r="G142" s="246"/>
      <c r="H142" s="187"/>
      <c r="I142" s="387"/>
      <c r="J142" s="129"/>
    </row>
    <row r="143" spans="1:10" x14ac:dyDescent="0.2">
      <c r="A143" s="129"/>
      <c r="B143" s="129"/>
      <c r="C143" s="129"/>
      <c r="D143" s="129"/>
      <c r="E143" s="130"/>
      <c r="F143" s="180"/>
      <c r="G143" s="246"/>
      <c r="H143" s="187"/>
      <c r="I143" s="387"/>
      <c r="J143" s="129"/>
    </row>
    <row r="144" spans="1:10" x14ac:dyDescent="0.2">
      <c r="A144" s="129"/>
      <c r="B144" s="129"/>
      <c r="C144" s="129"/>
      <c r="D144" s="129"/>
      <c r="E144" s="130"/>
      <c r="F144" s="180"/>
      <c r="G144" s="246"/>
      <c r="H144" s="187"/>
      <c r="I144" s="387"/>
      <c r="J144" s="129"/>
    </row>
    <row r="145" spans="1:10" x14ac:dyDescent="0.2">
      <c r="A145" s="129"/>
      <c r="B145" s="129"/>
      <c r="C145" s="129"/>
      <c r="D145" s="129"/>
      <c r="E145" s="130"/>
      <c r="F145" s="180"/>
      <c r="G145" s="246"/>
      <c r="H145" s="187"/>
      <c r="I145" s="387"/>
      <c r="J145" s="129"/>
    </row>
    <row r="146" spans="1:10" x14ac:dyDescent="0.2">
      <c r="A146" s="129"/>
      <c r="B146" s="129"/>
      <c r="C146" s="129"/>
      <c r="D146" s="129"/>
      <c r="E146" s="130"/>
      <c r="F146" s="180"/>
      <c r="G146" s="246"/>
      <c r="H146" s="187"/>
      <c r="I146" s="387"/>
      <c r="J146" s="129"/>
    </row>
    <row r="147" spans="1:10" x14ac:dyDescent="0.2">
      <c r="A147" s="129"/>
      <c r="B147" s="129"/>
      <c r="C147" s="129"/>
      <c r="D147" s="129"/>
      <c r="E147" s="130"/>
      <c r="F147" s="180"/>
      <c r="G147" s="246"/>
      <c r="H147" s="187"/>
      <c r="I147" s="387"/>
      <c r="J147" s="129"/>
    </row>
    <row r="148" spans="1:10" x14ac:dyDescent="0.2">
      <c r="A148" s="129"/>
      <c r="B148" s="129"/>
      <c r="C148" s="129"/>
      <c r="D148" s="129"/>
      <c r="E148" s="130"/>
      <c r="F148" s="180"/>
      <c r="G148" s="246"/>
      <c r="H148" s="187"/>
      <c r="I148" s="387"/>
      <c r="J148" s="129"/>
    </row>
    <row r="149" spans="1:10" x14ac:dyDescent="0.2">
      <c r="A149" s="129"/>
      <c r="B149" s="129"/>
      <c r="C149" s="129"/>
      <c r="D149" s="129"/>
      <c r="E149" s="130"/>
      <c r="F149" s="180"/>
      <c r="G149" s="246"/>
      <c r="H149" s="187"/>
      <c r="I149" s="387"/>
      <c r="J149" s="129"/>
    </row>
    <row r="150" spans="1:10" x14ac:dyDescent="0.2">
      <c r="A150" s="129"/>
      <c r="B150" s="129"/>
      <c r="C150" s="129"/>
      <c r="D150" s="129"/>
      <c r="E150" s="130"/>
      <c r="F150" s="180"/>
      <c r="G150" s="246"/>
      <c r="H150" s="187"/>
      <c r="I150" s="387"/>
      <c r="J150" s="129"/>
    </row>
    <row r="151" spans="1:10" x14ac:dyDescent="0.2">
      <c r="A151" s="129"/>
      <c r="B151" s="129"/>
      <c r="C151" s="129"/>
      <c r="D151" s="129"/>
      <c r="E151" s="130"/>
      <c r="F151" s="180"/>
      <c r="G151" s="246"/>
      <c r="H151" s="187"/>
      <c r="I151" s="387"/>
      <c r="J151" s="129"/>
    </row>
    <row r="152" spans="1:10" x14ac:dyDescent="0.2">
      <c r="A152" s="129"/>
      <c r="B152" s="129"/>
      <c r="C152" s="129"/>
      <c r="D152" s="129"/>
      <c r="E152" s="130"/>
      <c r="F152" s="180"/>
      <c r="G152" s="246"/>
      <c r="H152" s="187"/>
      <c r="I152" s="387"/>
      <c r="J152" s="129"/>
    </row>
    <row r="153" spans="1:10" x14ac:dyDescent="0.2">
      <c r="A153" s="129"/>
      <c r="B153" s="129"/>
      <c r="C153" s="129"/>
      <c r="D153" s="129"/>
      <c r="E153" s="130"/>
      <c r="F153" s="180"/>
      <c r="G153" s="246"/>
      <c r="H153" s="187"/>
      <c r="I153" s="387"/>
      <c r="J153" s="129"/>
    </row>
    <row r="154" spans="1:10" x14ac:dyDescent="0.2">
      <c r="A154" s="129"/>
      <c r="B154" s="129"/>
      <c r="C154" s="129"/>
      <c r="D154" s="129"/>
      <c r="E154" s="130"/>
      <c r="F154" s="180"/>
      <c r="G154" s="246"/>
      <c r="H154" s="187"/>
      <c r="I154" s="387"/>
      <c r="J154" s="129"/>
    </row>
    <row r="155" spans="1:10" x14ac:dyDescent="0.2">
      <c r="A155" s="129"/>
      <c r="B155" s="129"/>
      <c r="C155" s="129"/>
      <c r="D155" s="129"/>
      <c r="E155" s="130"/>
      <c r="F155" s="180"/>
      <c r="G155" s="246"/>
      <c r="H155" s="187"/>
      <c r="I155" s="387"/>
      <c r="J155" s="129"/>
    </row>
    <row r="156" spans="1:10" x14ac:dyDescent="0.2">
      <c r="A156" s="129"/>
      <c r="B156" s="129"/>
      <c r="C156" s="129"/>
      <c r="D156" s="129"/>
      <c r="E156" s="130"/>
      <c r="F156" s="180"/>
      <c r="G156" s="246"/>
      <c r="H156" s="187"/>
      <c r="I156" s="387"/>
      <c r="J156" s="129"/>
    </row>
    <row r="157" spans="1:10" x14ac:dyDescent="0.2">
      <c r="A157" s="129"/>
      <c r="B157" s="129"/>
      <c r="C157" s="129"/>
      <c r="D157" s="129"/>
      <c r="E157" s="130"/>
      <c r="F157" s="180"/>
      <c r="G157" s="246"/>
      <c r="H157" s="187"/>
      <c r="I157" s="387"/>
      <c r="J157" s="129"/>
    </row>
    <row r="158" spans="1:10" x14ac:dyDescent="0.2">
      <c r="A158" s="129"/>
      <c r="B158" s="129"/>
      <c r="C158" s="129"/>
      <c r="D158" s="129"/>
      <c r="E158" s="130"/>
      <c r="F158" s="180"/>
      <c r="G158" s="246"/>
      <c r="H158" s="187"/>
      <c r="I158" s="387"/>
      <c r="J158" s="129"/>
    </row>
    <row r="159" spans="1:10" x14ac:dyDescent="0.2">
      <c r="A159" s="129"/>
      <c r="B159" s="129"/>
      <c r="C159" s="129"/>
      <c r="D159" s="129"/>
      <c r="E159" s="130"/>
      <c r="F159" s="180"/>
      <c r="G159" s="246"/>
      <c r="H159" s="187"/>
      <c r="I159" s="387"/>
      <c r="J159" s="129"/>
    </row>
    <row r="160" spans="1:10" x14ac:dyDescent="0.2">
      <c r="A160" s="129"/>
      <c r="B160" s="129"/>
      <c r="C160" s="129"/>
      <c r="D160" s="129"/>
      <c r="E160" s="130"/>
      <c r="F160" s="180"/>
      <c r="G160" s="246"/>
      <c r="H160" s="187"/>
      <c r="I160" s="387"/>
      <c r="J160" s="129"/>
    </row>
    <row r="161" spans="1:10" x14ac:dyDescent="0.2">
      <c r="A161" s="129"/>
      <c r="B161" s="129"/>
      <c r="C161" s="129"/>
      <c r="D161" s="129"/>
      <c r="E161" s="130"/>
      <c r="F161" s="180"/>
      <c r="G161" s="246"/>
      <c r="H161" s="187"/>
      <c r="I161" s="387"/>
      <c r="J161" s="129"/>
    </row>
    <row r="162" spans="1:10" x14ac:dyDescent="0.2">
      <c r="A162" s="129"/>
      <c r="B162" s="129"/>
      <c r="C162" s="129"/>
      <c r="D162" s="129"/>
      <c r="E162" s="130"/>
      <c r="F162" s="180"/>
      <c r="G162" s="246"/>
      <c r="H162" s="187"/>
      <c r="I162" s="387"/>
      <c r="J162" s="129"/>
    </row>
    <row r="163" spans="1:10" x14ac:dyDescent="0.2">
      <c r="A163" s="129"/>
      <c r="B163" s="129"/>
      <c r="C163" s="129"/>
      <c r="D163" s="129"/>
      <c r="E163" s="130"/>
      <c r="F163" s="180"/>
      <c r="G163" s="246"/>
      <c r="H163" s="187"/>
      <c r="I163" s="387"/>
      <c r="J163" s="129"/>
    </row>
    <row r="164" spans="1:10" x14ac:dyDescent="0.2">
      <c r="A164" s="129"/>
      <c r="B164" s="129"/>
      <c r="C164" s="129"/>
      <c r="D164" s="129"/>
      <c r="E164" s="130"/>
      <c r="F164" s="180"/>
      <c r="G164" s="246"/>
      <c r="H164" s="187"/>
      <c r="I164" s="387"/>
      <c r="J164" s="129"/>
    </row>
    <row r="165" spans="1:10" x14ac:dyDescent="0.2">
      <c r="A165" s="129"/>
      <c r="B165" s="129"/>
      <c r="C165" s="129"/>
      <c r="D165" s="129"/>
      <c r="E165" s="130"/>
      <c r="F165" s="180"/>
      <c r="G165" s="246"/>
      <c r="H165" s="187"/>
      <c r="I165" s="387"/>
      <c r="J165" s="129"/>
    </row>
    <row r="166" spans="1:10" x14ac:dyDescent="0.2">
      <c r="A166" s="129"/>
      <c r="B166" s="129"/>
      <c r="C166" s="129"/>
      <c r="D166" s="129"/>
      <c r="E166" s="130"/>
      <c r="F166" s="180"/>
      <c r="G166" s="246"/>
      <c r="H166" s="187"/>
      <c r="I166" s="387"/>
      <c r="J166" s="129"/>
    </row>
    <row r="167" spans="1:10" x14ac:dyDescent="0.2">
      <c r="A167" s="129"/>
      <c r="B167" s="129"/>
      <c r="C167" s="129"/>
      <c r="D167" s="129"/>
      <c r="E167" s="130"/>
      <c r="F167" s="180"/>
      <c r="G167" s="246"/>
      <c r="H167" s="187"/>
      <c r="I167" s="387"/>
      <c r="J167" s="129"/>
    </row>
    <row r="168" spans="1:10" x14ac:dyDescent="0.2">
      <c r="A168" s="129"/>
      <c r="B168" s="129"/>
      <c r="C168" s="129"/>
      <c r="D168" s="129"/>
      <c r="E168" s="130"/>
      <c r="F168" s="180"/>
      <c r="G168" s="246"/>
      <c r="H168" s="187"/>
      <c r="I168" s="387"/>
      <c r="J168" s="129"/>
    </row>
    <row r="169" spans="1:10" x14ac:dyDescent="0.2">
      <c r="A169" s="129"/>
      <c r="B169" s="129"/>
      <c r="C169" s="129"/>
      <c r="D169" s="129"/>
      <c r="E169" s="130"/>
      <c r="F169" s="180"/>
      <c r="G169" s="246"/>
      <c r="H169" s="187"/>
      <c r="I169" s="387"/>
      <c r="J169" s="129"/>
    </row>
    <row r="170" spans="1:10" x14ac:dyDescent="0.2">
      <c r="A170" s="129"/>
      <c r="B170" s="129"/>
      <c r="C170" s="129"/>
      <c r="D170" s="129"/>
      <c r="E170" s="130"/>
      <c r="F170" s="180"/>
      <c r="G170" s="246"/>
      <c r="H170" s="187"/>
      <c r="I170" s="387"/>
      <c r="J170" s="129"/>
    </row>
    <row r="171" spans="1:10" x14ac:dyDescent="0.2">
      <c r="A171" s="129"/>
      <c r="B171" s="129"/>
      <c r="C171" s="129"/>
      <c r="D171" s="129"/>
      <c r="E171" s="130"/>
      <c r="F171" s="180"/>
      <c r="G171" s="246"/>
      <c r="H171" s="187"/>
      <c r="I171" s="387"/>
      <c r="J171" s="129"/>
    </row>
    <row r="172" spans="1:10" x14ac:dyDescent="0.2">
      <c r="A172" s="129"/>
      <c r="B172" s="129"/>
      <c r="C172" s="129"/>
      <c r="D172" s="129"/>
      <c r="E172" s="130"/>
      <c r="F172" s="180"/>
      <c r="G172" s="246"/>
      <c r="H172" s="187"/>
      <c r="I172" s="387"/>
      <c r="J172" s="129"/>
    </row>
    <row r="173" spans="1:10" x14ac:dyDescent="0.2">
      <c r="A173" s="129"/>
      <c r="B173" s="129"/>
      <c r="C173" s="129"/>
      <c r="D173" s="129"/>
      <c r="E173" s="130"/>
      <c r="F173" s="180"/>
      <c r="G173" s="246"/>
      <c r="H173" s="187"/>
      <c r="I173" s="387"/>
      <c r="J173" s="129"/>
    </row>
    <row r="174" spans="1:10" x14ac:dyDescent="0.2">
      <c r="A174" s="129"/>
      <c r="B174" s="129"/>
      <c r="C174" s="129"/>
      <c r="D174" s="129"/>
      <c r="E174" s="130"/>
      <c r="F174" s="180"/>
      <c r="G174" s="246"/>
      <c r="H174" s="187"/>
      <c r="I174" s="387"/>
      <c r="J174" s="129"/>
    </row>
    <row r="175" spans="1:10" x14ac:dyDescent="0.2">
      <c r="A175" s="129"/>
      <c r="B175" s="129"/>
      <c r="C175" s="129"/>
      <c r="D175" s="129"/>
      <c r="E175" s="130"/>
      <c r="F175" s="180"/>
      <c r="G175" s="246"/>
      <c r="H175" s="187"/>
      <c r="I175" s="387"/>
      <c r="J175" s="129"/>
    </row>
    <row r="176" spans="1:10" x14ac:dyDescent="0.2">
      <c r="A176" s="129"/>
      <c r="B176" s="129"/>
      <c r="C176" s="129"/>
      <c r="D176" s="129"/>
      <c r="E176" s="130"/>
      <c r="F176" s="180"/>
      <c r="G176" s="246"/>
      <c r="H176" s="187"/>
      <c r="I176" s="387"/>
      <c r="J176" s="129"/>
    </row>
    <row r="177" spans="1:10" x14ac:dyDescent="0.2">
      <c r="A177" s="129"/>
      <c r="B177" s="129"/>
      <c r="C177" s="129"/>
      <c r="D177" s="129"/>
      <c r="E177" s="130"/>
      <c r="F177" s="180"/>
      <c r="G177" s="246"/>
      <c r="H177" s="187"/>
      <c r="I177" s="387"/>
      <c r="J177" s="129"/>
    </row>
    <row r="178" spans="1:10" x14ac:dyDescent="0.2">
      <c r="A178" s="129"/>
      <c r="B178" s="129"/>
      <c r="C178" s="129"/>
      <c r="D178" s="129"/>
      <c r="E178" s="130"/>
      <c r="F178" s="180"/>
      <c r="G178" s="246"/>
      <c r="H178" s="187"/>
      <c r="I178" s="387"/>
      <c r="J178" s="129"/>
    </row>
    <row r="179" spans="1:10" x14ac:dyDescent="0.2">
      <c r="A179" s="129"/>
      <c r="B179" s="129"/>
      <c r="C179" s="129"/>
      <c r="D179" s="129"/>
      <c r="E179" s="130"/>
      <c r="F179" s="180"/>
      <c r="G179" s="246"/>
      <c r="H179" s="187"/>
      <c r="I179" s="387"/>
      <c r="J179" s="129"/>
    </row>
    <row r="180" spans="1:10" x14ac:dyDescent="0.2">
      <c r="A180" s="129"/>
      <c r="B180" s="129"/>
      <c r="C180" s="129"/>
      <c r="D180" s="129"/>
      <c r="E180" s="130"/>
      <c r="F180" s="180"/>
      <c r="G180" s="246"/>
      <c r="H180" s="187"/>
      <c r="I180" s="387"/>
      <c r="J180" s="129"/>
    </row>
    <row r="181" spans="1:10" x14ac:dyDescent="0.2">
      <c r="A181" s="129"/>
      <c r="B181" s="129"/>
      <c r="C181" s="129"/>
      <c r="D181" s="129"/>
      <c r="E181" s="130"/>
      <c r="F181" s="180"/>
      <c r="G181" s="246"/>
      <c r="H181" s="187"/>
      <c r="I181" s="387"/>
      <c r="J181" s="129"/>
    </row>
    <row r="182" spans="1:10" x14ac:dyDescent="0.2">
      <c r="A182" s="129"/>
      <c r="B182" s="129"/>
      <c r="C182" s="129"/>
      <c r="D182" s="129"/>
      <c r="E182" s="130"/>
      <c r="F182" s="180"/>
      <c r="G182" s="246"/>
      <c r="H182" s="187"/>
      <c r="I182" s="387"/>
      <c r="J182" s="129"/>
    </row>
    <row r="183" spans="1:10" x14ac:dyDescent="0.2">
      <c r="A183" s="129"/>
      <c r="B183" s="129"/>
      <c r="C183" s="129"/>
      <c r="D183" s="129"/>
      <c r="E183" s="130"/>
      <c r="F183" s="180"/>
      <c r="G183" s="246"/>
      <c r="H183" s="187"/>
      <c r="I183" s="387"/>
      <c r="J183" s="129"/>
    </row>
    <row r="184" spans="1:10" x14ac:dyDescent="0.2">
      <c r="A184" s="129"/>
      <c r="B184" s="129"/>
      <c r="C184" s="129"/>
      <c r="D184" s="129"/>
      <c r="E184" s="130"/>
      <c r="F184" s="180"/>
      <c r="G184" s="246"/>
      <c r="H184" s="187"/>
      <c r="I184" s="387"/>
      <c r="J184" s="129"/>
    </row>
    <row r="185" spans="1:10" x14ac:dyDescent="0.2">
      <c r="A185" s="129"/>
      <c r="B185" s="129"/>
      <c r="C185" s="129"/>
      <c r="D185" s="129"/>
      <c r="E185" s="130"/>
      <c r="F185" s="180"/>
      <c r="G185" s="246"/>
      <c r="H185" s="187"/>
      <c r="I185" s="387"/>
      <c r="J185" s="129"/>
    </row>
    <row r="186" spans="1:10" x14ac:dyDescent="0.2">
      <c r="A186" s="129"/>
      <c r="B186" s="129"/>
      <c r="C186" s="129"/>
      <c r="D186" s="129"/>
      <c r="E186" s="130"/>
      <c r="F186" s="180"/>
      <c r="G186" s="246"/>
      <c r="H186" s="187"/>
      <c r="I186" s="387"/>
      <c r="J186" s="129"/>
    </row>
    <row r="187" spans="1:10" x14ac:dyDescent="0.2">
      <c r="A187" s="129"/>
      <c r="B187" s="129"/>
      <c r="C187" s="129"/>
      <c r="D187" s="129"/>
      <c r="E187" s="130"/>
      <c r="F187" s="180"/>
      <c r="G187" s="246"/>
      <c r="H187" s="187"/>
      <c r="I187" s="387"/>
      <c r="J187" s="129"/>
    </row>
    <row r="188" spans="1:10" x14ac:dyDescent="0.2">
      <c r="A188" s="129"/>
      <c r="B188" s="129"/>
      <c r="C188" s="129"/>
      <c r="D188" s="129"/>
      <c r="E188" s="130"/>
      <c r="F188" s="180"/>
      <c r="G188" s="246"/>
      <c r="H188" s="187"/>
      <c r="I188" s="387"/>
      <c r="J188" s="129"/>
    </row>
    <row r="189" spans="1:10" x14ac:dyDescent="0.2">
      <c r="A189" s="129"/>
      <c r="B189" s="129"/>
      <c r="C189" s="129"/>
      <c r="D189" s="129"/>
      <c r="E189" s="130"/>
      <c r="F189" s="180"/>
      <c r="G189" s="246"/>
      <c r="H189" s="187"/>
      <c r="I189" s="387"/>
      <c r="J189" s="129"/>
    </row>
    <row r="190" spans="1:10" x14ac:dyDescent="0.2">
      <c r="A190" s="129"/>
      <c r="B190" s="129"/>
      <c r="C190" s="129"/>
      <c r="D190" s="129"/>
      <c r="E190" s="130"/>
      <c r="F190" s="180"/>
      <c r="G190" s="246"/>
      <c r="H190" s="187"/>
      <c r="I190" s="387"/>
      <c r="J190" s="129"/>
    </row>
    <row r="191" spans="1:10" x14ac:dyDescent="0.2">
      <c r="A191" s="129"/>
      <c r="B191" s="129"/>
      <c r="C191" s="129"/>
      <c r="D191" s="129"/>
      <c r="E191" s="130"/>
      <c r="F191" s="180"/>
      <c r="G191" s="246"/>
      <c r="H191" s="187"/>
      <c r="I191" s="387"/>
      <c r="J191" s="129"/>
    </row>
    <row r="192" spans="1:10" x14ac:dyDescent="0.2">
      <c r="A192" s="129"/>
      <c r="B192" s="129"/>
      <c r="C192" s="129"/>
      <c r="D192" s="129"/>
      <c r="E192" s="130"/>
      <c r="F192" s="180"/>
      <c r="G192" s="246"/>
      <c r="H192" s="187"/>
      <c r="I192" s="387"/>
      <c r="J192" s="129"/>
    </row>
    <row r="193" spans="1:10" x14ac:dyDescent="0.2">
      <c r="A193" s="129"/>
      <c r="B193" s="129"/>
      <c r="C193" s="129"/>
      <c r="D193" s="129"/>
      <c r="E193" s="130"/>
      <c r="F193" s="180"/>
      <c r="G193" s="246"/>
      <c r="H193" s="187"/>
      <c r="I193" s="387"/>
      <c r="J193" s="129"/>
    </row>
    <row r="194" spans="1:10" x14ac:dyDescent="0.2">
      <c r="A194" s="129"/>
      <c r="B194" s="129"/>
      <c r="C194" s="129"/>
      <c r="D194" s="129"/>
      <c r="E194" s="130"/>
      <c r="F194" s="180"/>
      <c r="G194" s="246"/>
      <c r="H194" s="187"/>
      <c r="I194" s="387"/>
      <c r="J194" s="129"/>
    </row>
    <row r="195" spans="1:10" x14ac:dyDescent="0.2">
      <c r="A195" s="129"/>
      <c r="B195" s="129"/>
      <c r="C195" s="129"/>
      <c r="D195" s="129"/>
      <c r="E195" s="130"/>
      <c r="F195" s="180"/>
      <c r="G195" s="246"/>
      <c r="H195" s="187"/>
      <c r="I195" s="387"/>
      <c r="J195" s="129"/>
    </row>
    <row r="196" spans="1:10" x14ac:dyDescent="0.2">
      <c r="A196" s="129"/>
      <c r="B196" s="129"/>
      <c r="C196" s="129"/>
      <c r="D196" s="129"/>
      <c r="E196" s="130"/>
      <c r="F196" s="180"/>
      <c r="G196" s="246"/>
      <c r="H196" s="187"/>
      <c r="I196" s="387"/>
      <c r="J196" s="129"/>
    </row>
    <row r="197" spans="1:10" x14ac:dyDescent="0.2">
      <c r="A197" s="129"/>
      <c r="B197" s="129"/>
      <c r="C197" s="129"/>
      <c r="D197" s="129"/>
      <c r="E197" s="130"/>
      <c r="F197" s="180"/>
      <c r="G197" s="246"/>
      <c r="H197" s="187"/>
      <c r="I197" s="387"/>
      <c r="J197" s="129"/>
    </row>
    <row r="198" spans="1:10" x14ac:dyDescent="0.2">
      <c r="A198" s="129"/>
      <c r="B198" s="129"/>
      <c r="C198" s="129"/>
      <c r="D198" s="129"/>
      <c r="E198" s="130"/>
      <c r="F198" s="180"/>
      <c r="G198" s="246"/>
      <c r="H198" s="187"/>
      <c r="I198" s="387"/>
      <c r="J198" s="129"/>
    </row>
    <row r="199" spans="1:10" x14ac:dyDescent="0.2">
      <c r="A199" s="129"/>
      <c r="B199" s="129"/>
      <c r="C199" s="129"/>
      <c r="D199" s="129"/>
      <c r="E199" s="130"/>
      <c r="F199" s="180"/>
      <c r="G199" s="246"/>
      <c r="H199" s="187"/>
      <c r="I199" s="387"/>
      <c r="J199" s="129"/>
    </row>
    <row r="200" spans="1:10" x14ac:dyDescent="0.2">
      <c r="A200" s="129"/>
      <c r="B200" s="129"/>
      <c r="C200" s="129"/>
      <c r="D200" s="129"/>
      <c r="E200" s="130"/>
      <c r="F200" s="180"/>
      <c r="G200" s="246"/>
      <c r="H200" s="187"/>
      <c r="I200" s="387"/>
      <c r="J200" s="129"/>
    </row>
    <row r="201" spans="1:10" x14ac:dyDescent="0.2">
      <c r="A201" s="129"/>
      <c r="B201" s="129"/>
      <c r="C201" s="129"/>
      <c r="D201" s="129"/>
      <c r="E201" s="130"/>
      <c r="F201" s="180"/>
      <c r="G201" s="246"/>
      <c r="H201" s="187"/>
      <c r="I201" s="387"/>
      <c r="J201" s="129"/>
    </row>
    <row r="202" spans="1:10" x14ac:dyDescent="0.2">
      <c r="A202" s="129"/>
      <c r="B202" s="129"/>
      <c r="C202" s="129"/>
      <c r="D202" s="129"/>
      <c r="E202" s="130"/>
      <c r="F202" s="180"/>
      <c r="G202" s="246"/>
      <c r="H202" s="187"/>
      <c r="I202" s="387"/>
      <c r="J202" s="129"/>
    </row>
    <row r="203" spans="1:10" x14ac:dyDescent="0.2">
      <c r="A203" s="129"/>
      <c r="B203" s="129"/>
      <c r="C203" s="129"/>
      <c r="D203" s="129"/>
      <c r="E203" s="130"/>
      <c r="F203" s="180"/>
      <c r="G203" s="246"/>
      <c r="H203" s="187"/>
      <c r="I203" s="387"/>
      <c r="J203" s="129"/>
    </row>
    <row r="204" spans="1:10" x14ac:dyDescent="0.2">
      <c r="A204" s="129"/>
      <c r="B204" s="129"/>
      <c r="C204" s="129"/>
      <c r="D204" s="129"/>
      <c r="E204" s="130"/>
      <c r="F204" s="180"/>
      <c r="G204" s="246"/>
      <c r="H204" s="187"/>
      <c r="I204" s="387"/>
      <c r="J204" s="129"/>
    </row>
    <row r="205" spans="1:10" x14ac:dyDescent="0.2">
      <c r="A205" s="129"/>
      <c r="B205" s="129"/>
      <c r="C205" s="129"/>
      <c r="D205" s="129"/>
      <c r="E205" s="130"/>
      <c r="F205" s="180"/>
      <c r="G205" s="246"/>
      <c r="H205" s="187"/>
      <c r="I205" s="387"/>
      <c r="J205" s="129"/>
    </row>
    <row r="206" spans="1:10" x14ac:dyDescent="0.2">
      <c r="A206" s="129"/>
      <c r="B206" s="129"/>
      <c r="C206" s="129"/>
      <c r="D206" s="129"/>
      <c r="E206" s="130"/>
      <c r="F206" s="180"/>
      <c r="G206" s="246"/>
      <c r="H206" s="187"/>
      <c r="I206" s="387"/>
      <c r="J206" s="129"/>
    </row>
    <row r="207" spans="1:10" x14ac:dyDescent="0.2">
      <c r="A207" s="129"/>
      <c r="B207" s="129"/>
      <c r="C207" s="129"/>
      <c r="D207" s="129"/>
      <c r="E207" s="130"/>
      <c r="F207" s="180"/>
      <c r="G207" s="246"/>
      <c r="H207" s="187"/>
      <c r="I207" s="387"/>
      <c r="J207" s="129"/>
    </row>
    <row r="208" spans="1:10" x14ac:dyDescent="0.2">
      <c r="A208" s="129"/>
      <c r="B208" s="129"/>
      <c r="C208" s="129"/>
      <c r="D208" s="129"/>
      <c r="E208" s="130"/>
      <c r="F208" s="180"/>
      <c r="G208" s="246"/>
      <c r="H208" s="187"/>
      <c r="I208" s="387"/>
      <c r="J208" s="129"/>
    </row>
    <row r="209" spans="1:10" x14ac:dyDescent="0.2">
      <c r="A209" s="129"/>
      <c r="B209" s="129"/>
      <c r="C209" s="129"/>
      <c r="D209" s="129"/>
      <c r="E209" s="130"/>
      <c r="F209" s="180"/>
      <c r="G209" s="246"/>
      <c r="H209" s="187"/>
      <c r="I209" s="387"/>
      <c r="J209" s="129"/>
    </row>
    <row r="210" spans="1:10" x14ac:dyDescent="0.2">
      <c r="A210" s="129"/>
      <c r="B210" s="129"/>
      <c r="C210" s="129"/>
      <c r="D210" s="129"/>
      <c r="E210" s="130"/>
      <c r="F210" s="180"/>
      <c r="G210" s="246"/>
      <c r="H210" s="187"/>
      <c r="I210" s="387"/>
      <c r="J210" s="129"/>
    </row>
    <row r="211" spans="1:10" x14ac:dyDescent="0.2">
      <c r="A211" s="129"/>
      <c r="B211" s="129"/>
      <c r="C211" s="129"/>
      <c r="D211" s="129"/>
      <c r="E211" s="130"/>
      <c r="F211" s="180"/>
      <c r="G211" s="246"/>
      <c r="H211" s="187"/>
      <c r="I211" s="387"/>
      <c r="J211" s="129"/>
    </row>
    <row r="212" spans="1:10" x14ac:dyDescent="0.2">
      <c r="A212" s="129"/>
      <c r="B212" s="129"/>
      <c r="C212" s="129"/>
      <c r="D212" s="129"/>
      <c r="E212" s="130"/>
      <c r="F212" s="180"/>
      <c r="G212" s="246"/>
      <c r="H212" s="187"/>
      <c r="I212" s="387"/>
      <c r="J212" s="129"/>
    </row>
    <row r="213" spans="1:10" x14ac:dyDescent="0.2">
      <c r="A213" s="129"/>
      <c r="B213" s="129"/>
      <c r="C213" s="129"/>
      <c r="D213" s="129"/>
      <c r="E213" s="130"/>
      <c r="F213" s="180"/>
      <c r="G213" s="246"/>
      <c r="H213" s="187"/>
      <c r="I213" s="387"/>
      <c r="J213" s="129"/>
    </row>
    <row r="214" spans="1:10" x14ac:dyDescent="0.2">
      <c r="A214" s="129"/>
      <c r="B214" s="129"/>
      <c r="C214" s="129"/>
      <c r="D214" s="129"/>
      <c r="E214" s="130"/>
      <c r="F214" s="180"/>
      <c r="G214" s="246"/>
      <c r="H214" s="187"/>
      <c r="I214" s="387"/>
      <c r="J214" s="129"/>
    </row>
    <row r="215" spans="1:10" x14ac:dyDescent="0.2">
      <c r="A215" s="129"/>
      <c r="B215" s="129"/>
      <c r="C215" s="129"/>
      <c r="D215" s="129"/>
      <c r="E215" s="130"/>
      <c r="F215" s="180"/>
      <c r="G215" s="246"/>
      <c r="H215" s="187"/>
      <c r="I215" s="387"/>
      <c r="J215" s="129"/>
    </row>
    <row r="216" spans="1:10" x14ac:dyDescent="0.2">
      <c r="A216" s="129"/>
      <c r="B216" s="129"/>
      <c r="C216" s="129"/>
      <c r="D216" s="129"/>
      <c r="E216" s="130"/>
      <c r="F216" s="180"/>
      <c r="G216" s="246"/>
      <c r="H216" s="187"/>
      <c r="I216" s="387"/>
      <c r="J216" s="129"/>
    </row>
    <row r="217" spans="1:10" x14ac:dyDescent="0.2">
      <c r="A217" s="129"/>
      <c r="B217" s="129"/>
      <c r="C217" s="129"/>
      <c r="D217" s="129"/>
      <c r="E217" s="130"/>
      <c r="F217" s="180"/>
      <c r="G217" s="246"/>
      <c r="H217" s="187"/>
      <c r="I217" s="387"/>
      <c r="J217" s="129"/>
    </row>
    <row r="218" spans="1:10" x14ac:dyDescent="0.2">
      <c r="A218" s="129"/>
      <c r="B218" s="129"/>
      <c r="C218" s="129"/>
      <c r="D218" s="129"/>
      <c r="E218" s="130"/>
      <c r="F218" s="180"/>
      <c r="G218" s="246"/>
      <c r="H218" s="187"/>
      <c r="I218" s="387"/>
      <c r="J218" s="129"/>
    </row>
    <row r="219" spans="1:10" x14ac:dyDescent="0.2">
      <c r="A219" s="129"/>
      <c r="B219" s="129"/>
      <c r="C219" s="129"/>
      <c r="D219" s="129"/>
      <c r="E219" s="130"/>
      <c r="F219" s="180"/>
      <c r="G219" s="246"/>
      <c r="H219" s="187"/>
      <c r="I219" s="387"/>
      <c r="J219" s="129"/>
    </row>
    <row r="220" spans="1:10" x14ac:dyDescent="0.2">
      <c r="A220" s="129"/>
      <c r="B220" s="129"/>
      <c r="C220" s="129"/>
      <c r="D220" s="129"/>
      <c r="E220" s="130"/>
      <c r="F220" s="180"/>
      <c r="G220" s="246"/>
      <c r="H220" s="187"/>
      <c r="I220" s="387"/>
      <c r="J220" s="129"/>
    </row>
    <row r="221" spans="1:10" x14ac:dyDescent="0.2">
      <c r="A221" s="129"/>
      <c r="B221" s="129"/>
      <c r="C221" s="129"/>
      <c r="D221" s="129"/>
      <c r="E221" s="130"/>
      <c r="F221" s="180"/>
      <c r="G221" s="246"/>
      <c r="H221" s="187"/>
      <c r="I221" s="387"/>
      <c r="J221" s="129"/>
    </row>
    <row r="222" spans="1:10" x14ac:dyDescent="0.2">
      <c r="A222" s="129"/>
      <c r="B222" s="129"/>
      <c r="C222" s="129"/>
      <c r="D222" s="129"/>
      <c r="E222" s="130"/>
      <c r="F222" s="180"/>
      <c r="G222" s="246"/>
      <c r="H222" s="187"/>
      <c r="I222" s="387"/>
      <c r="J222" s="129"/>
    </row>
    <row r="223" spans="1:10" x14ac:dyDescent="0.2">
      <c r="A223" s="129"/>
      <c r="B223" s="129"/>
      <c r="C223" s="129"/>
      <c r="D223" s="129"/>
      <c r="E223" s="130"/>
      <c r="F223" s="180"/>
      <c r="G223" s="246"/>
      <c r="H223" s="187"/>
      <c r="I223" s="387"/>
      <c r="J223" s="129"/>
    </row>
    <row r="224" spans="1:10" x14ac:dyDescent="0.2">
      <c r="A224" s="129"/>
      <c r="B224" s="129"/>
      <c r="C224" s="129"/>
      <c r="D224" s="129"/>
      <c r="E224" s="130"/>
      <c r="F224" s="180"/>
      <c r="G224" s="246"/>
      <c r="H224" s="187"/>
      <c r="I224" s="387"/>
      <c r="J224" s="129"/>
    </row>
    <row r="225" spans="1:10" x14ac:dyDescent="0.2">
      <c r="A225" s="129"/>
      <c r="B225" s="129"/>
      <c r="C225" s="129"/>
      <c r="D225" s="129"/>
      <c r="E225" s="130"/>
      <c r="F225" s="180"/>
      <c r="G225" s="246"/>
      <c r="H225" s="187"/>
      <c r="I225" s="387"/>
      <c r="J225" s="129"/>
    </row>
    <row r="226" spans="1:10" x14ac:dyDescent="0.2">
      <c r="A226" s="129"/>
      <c r="B226" s="129"/>
      <c r="C226" s="129"/>
      <c r="D226" s="129"/>
      <c r="E226" s="130"/>
      <c r="F226" s="180"/>
      <c r="G226" s="246"/>
      <c r="H226" s="187"/>
      <c r="I226" s="387"/>
      <c r="J226" s="129"/>
    </row>
    <row r="227" spans="1:10" x14ac:dyDescent="0.2">
      <c r="A227" s="129"/>
      <c r="B227" s="129"/>
      <c r="C227" s="129"/>
      <c r="D227" s="129"/>
      <c r="E227" s="130"/>
      <c r="F227" s="180"/>
      <c r="G227" s="246"/>
      <c r="H227" s="187"/>
      <c r="I227" s="387"/>
      <c r="J227" s="129"/>
    </row>
    <row r="228" spans="1:10" x14ac:dyDescent="0.2">
      <c r="A228" s="129"/>
      <c r="B228" s="129"/>
      <c r="C228" s="129"/>
      <c r="D228" s="129"/>
      <c r="E228" s="130"/>
      <c r="F228" s="180"/>
      <c r="G228" s="246"/>
      <c r="H228" s="187"/>
      <c r="I228" s="387"/>
      <c r="J228" s="129"/>
    </row>
    <row r="229" spans="1:10" x14ac:dyDescent="0.2">
      <c r="A229" s="129"/>
      <c r="B229" s="129"/>
      <c r="C229" s="129"/>
      <c r="D229" s="129"/>
      <c r="E229" s="130"/>
      <c r="F229" s="180"/>
      <c r="G229" s="246"/>
      <c r="H229" s="187"/>
      <c r="I229" s="387"/>
      <c r="J229" s="129"/>
    </row>
    <row r="230" spans="1:10" x14ac:dyDescent="0.2">
      <c r="A230" s="129"/>
      <c r="B230" s="129"/>
      <c r="C230" s="129"/>
      <c r="D230" s="129"/>
      <c r="E230" s="130"/>
      <c r="F230" s="180"/>
      <c r="G230" s="246"/>
      <c r="H230" s="187"/>
      <c r="I230" s="387"/>
      <c r="J230" s="129"/>
    </row>
    <row r="231" spans="1:10" x14ac:dyDescent="0.2">
      <c r="A231" s="129"/>
      <c r="B231" s="129"/>
      <c r="C231" s="129"/>
      <c r="D231" s="129"/>
      <c r="E231" s="130"/>
      <c r="F231" s="180"/>
      <c r="G231" s="246"/>
      <c r="H231" s="187"/>
      <c r="I231" s="387"/>
      <c r="J231" s="129"/>
    </row>
    <row r="232" spans="1:10" x14ac:dyDescent="0.2">
      <c r="A232" s="129"/>
      <c r="B232" s="129"/>
      <c r="C232" s="129"/>
      <c r="D232" s="129"/>
      <c r="E232" s="130"/>
      <c r="F232" s="180"/>
      <c r="G232" s="246"/>
      <c r="H232" s="187"/>
      <c r="I232" s="387"/>
      <c r="J232" s="129"/>
    </row>
    <row r="233" spans="1:10" x14ac:dyDescent="0.2">
      <c r="A233" s="129"/>
      <c r="B233" s="129"/>
      <c r="C233" s="129"/>
      <c r="D233" s="129"/>
      <c r="E233" s="130"/>
      <c r="F233" s="180"/>
      <c r="G233" s="246"/>
      <c r="H233" s="187"/>
      <c r="I233" s="387"/>
      <c r="J233" s="129"/>
    </row>
    <row r="234" spans="1:10" x14ac:dyDescent="0.2">
      <c r="A234" s="129"/>
      <c r="B234" s="129"/>
      <c r="C234" s="129"/>
      <c r="D234" s="129"/>
      <c r="E234" s="130"/>
      <c r="F234" s="180"/>
      <c r="G234" s="246"/>
      <c r="H234" s="187"/>
      <c r="I234" s="387"/>
      <c r="J234" s="129"/>
    </row>
    <row r="235" spans="1:10" x14ac:dyDescent="0.2">
      <c r="A235" s="129"/>
      <c r="B235" s="129"/>
      <c r="C235" s="129"/>
      <c r="D235" s="129"/>
      <c r="E235" s="130"/>
      <c r="F235" s="180"/>
      <c r="G235" s="246"/>
      <c r="H235" s="187"/>
      <c r="I235" s="387"/>
      <c r="J235" s="129"/>
    </row>
    <row r="236" spans="1:10" x14ac:dyDescent="0.2">
      <c r="A236" s="129"/>
      <c r="B236" s="129"/>
      <c r="C236" s="129"/>
      <c r="D236" s="129"/>
      <c r="E236" s="130"/>
      <c r="F236" s="180"/>
      <c r="G236" s="246"/>
      <c r="H236" s="187"/>
      <c r="I236" s="387"/>
      <c r="J236" s="129"/>
    </row>
    <row r="237" spans="1:10" x14ac:dyDescent="0.2">
      <c r="A237" s="129"/>
      <c r="B237" s="129"/>
      <c r="C237" s="129"/>
      <c r="D237" s="129"/>
      <c r="E237" s="130"/>
      <c r="F237" s="180"/>
      <c r="G237" s="246"/>
      <c r="H237" s="187"/>
      <c r="I237" s="387"/>
      <c r="J237" s="129"/>
    </row>
    <row r="238" spans="1:10" x14ac:dyDescent="0.2">
      <c r="A238" s="129"/>
      <c r="B238" s="129"/>
      <c r="C238" s="129"/>
      <c r="D238" s="129"/>
      <c r="E238" s="130"/>
      <c r="F238" s="180"/>
      <c r="G238" s="246"/>
      <c r="H238" s="187"/>
      <c r="I238" s="387"/>
      <c r="J238" s="129"/>
    </row>
    <row r="239" spans="1:10" x14ac:dyDescent="0.2">
      <c r="A239" s="129"/>
      <c r="B239" s="129"/>
      <c r="C239" s="129"/>
      <c r="D239" s="129"/>
      <c r="E239" s="130"/>
      <c r="F239" s="180"/>
      <c r="G239" s="246"/>
      <c r="H239" s="187"/>
      <c r="I239" s="387"/>
      <c r="J239" s="129"/>
    </row>
    <row r="240" spans="1:10" x14ac:dyDescent="0.2">
      <c r="A240" s="129"/>
      <c r="B240" s="129"/>
      <c r="C240" s="129"/>
      <c r="D240" s="129"/>
      <c r="E240" s="130"/>
      <c r="F240" s="180"/>
      <c r="G240" s="246"/>
      <c r="H240" s="187"/>
      <c r="I240" s="387"/>
      <c r="J240" s="129"/>
    </row>
    <row r="241" spans="1:10" x14ac:dyDescent="0.2">
      <c r="A241" s="129"/>
      <c r="B241" s="129"/>
      <c r="C241" s="129"/>
      <c r="D241" s="129"/>
      <c r="E241" s="130"/>
      <c r="F241" s="180"/>
      <c r="G241" s="246"/>
      <c r="H241" s="187"/>
      <c r="I241" s="387"/>
      <c r="J241" s="129"/>
    </row>
    <row r="242" spans="1:10" x14ac:dyDescent="0.2">
      <c r="A242" s="129"/>
      <c r="B242" s="129"/>
      <c r="C242" s="129"/>
      <c r="D242" s="129"/>
      <c r="E242" s="130"/>
      <c r="F242" s="180"/>
      <c r="G242" s="246"/>
      <c r="H242" s="187"/>
      <c r="I242" s="387"/>
      <c r="J242" s="129"/>
    </row>
    <row r="243" spans="1:10" x14ac:dyDescent="0.2">
      <c r="A243" s="129"/>
      <c r="B243" s="129"/>
      <c r="C243" s="129"/>
      <c r="D243" s="129"/>
      <c r="E243" s="130"/>
      <c r="F243" s="180"/>
      <c r="G243" s="246"/>
      <c r="H243" s="187"/>
      <c r="I243" s="387"/>
      <c r="J243" s="129"/>
    </row>
    <row r="244" spans="1:10" x14ac:dyDescent="0.2">
      <c r="A244" s="129"/>
      <c r="B244" s="129"/>
      <c r="C244" s="129"/>
      <c r="D244" s="129"/>
      <c r="E244" s="130"/>
      <c r="F244" s="180"/>
      <c r="G244" s="246"/>
      <c r="H244" s="187"/>
      <c r="I244" s="387"/>
      <c r="J244" s="129"/>
    </row>
    <row r="245" spans="1:10" x14ac:dyDescent="0.2">
      <c r="A245" s="129"/>
      <c r="B245" s="129"/>
      <c r="C245" s="129"/>
      <c r="D245" s="129"/>
      <c r="E245" s="130"/>
      <c r="F245" s="180"/>
      <c r="G245" s="246"/>
      <c r="H245" s="187"/>
      <c r="I245" s="387"/>
      <c r="J245" s="129"/>
    </row>
    <row r="246" spans="1:10" x14ac:dyDescent="0.2">
      <c r="A246" s="129"/>
      <c r="B246" s="129"/>
      <c r="C246" s="129"/>
      <c r="D246" s="129"/>
      <c r="E246" s="130"/>
      <c r="F246" s="180"/>
      <c r="G246" s="246"/>
      <c r="H246" s="187"/>
      <c r="I246" s="387"/>
      <c r="J246" s="129"/>
    </row>
    <row r="247" spans="1:10" x14ac:dyDescent="0.2">
      <c r="A247" s="129"/>
      <c r="B247" s="129"/>
      <c r="C247" s="129"/>
      <c r="D247" s="129"/>
      <c r="E247" s="130"/>
      <c r="F247" s="180"/>
      <c r="G247" s="246"/>
      <c r="H247" s="187"/>
      <c r="I247" s="387"/>
      <c r="J247" s="129"/>
    </row>
    <row r="248" spans="1:10" x14ac:dyDescent="0.2">
      <c r="A248" s="129"/>
      <c r="B248" s="129"/>
      <c r="C248" s="129"/>
      <c r="D248" s="129"/>
      <c r="E248" s="130"/>
      <c r="F248" s="180"/>
      <c r="G248" s="246"/>
      <c r="H248" s="187"/>
      <c r="I248" s="387"/>
      <c r="J248" s="129"/>
    </row>
    <row r="249" spans="1:10" x14ac:dyDescent="0.2">
      <c r="A249" s="129"/>
      <c r="B249" s="129"/>
      <c r="C249" s="129"/>
      <c r="D249" s="129"/>
      <c r="E249" s="130"/>
      <c r="F249" s="180"/>
      <c r="G249" s="246"/>
      <c r="H249" s="187"/>
      <c r="I249" s="387"/>
      <c r="J249" s="129"/>
    </row>
    <row r="250" spans="1:10" x14ac:dyDescent="0.2">
      <c r="A250" s="129"/>
      <c r="B250" s="129"/>
      <c r="C250" s="129"/>
      <c r="D250" s="129"/>
      <c r="E250" s="130"/>
      <c r="F250" s="180"/>
      <c r="G250" s="246"/>
      <c r="H250" s="187"/>
      <c r="I250" s="387"/>
      <c r="J250" s="129"/>
    </row>
    <row r="251" spans="1:10" x14ac:dyDescent="0.2">
      <c r="A251" s="129"/>
      <c r="B251" s="129"/>
      <c r="C251" s="129"/>
      <c r="D251" s="129"/>
      <c r="E251" s="130"/>
      <c r="F251" s="180"/>
      <c r="G251" s="246"/>
      <c r="H251" s="187"/>
      <c r="I251" s="387"/>
      <c r="J251" s="129"/>
    </row>
    <row r="252" spans="1:10" x14ac:dyDescent="0.2">
      <c r="A252" s="129"/>
      <c r="B252" s="129"/>
      <c r="C252" s="129"/>
      <c r="D252" s="129"/>
      <c r="E252" s="130"/>
      <c r="F252" s="180"/>
      <c r="G252" s="246"/>
      <c r="H252" s="187"/>
      <c r="I252" s="387"/>
      <c r="J252" s="129"/>
    </row>
    <row r="253" spans="1:10" x14ac:dyDescent="0.2">
      <c r="A253" s="129"/>
      <c r="B253" s="129"/>
      <c r="C253" s="129"/>
      <c r="D253" s="129"/>
      <c r="E253" s="130"/>
      <c r="F253" s="180"/>
      <c r="G253" s="246"/>
      <c r="H253" s="187"/>
      <c r="I253" s="387"/>
      <c r="J253" s="129"/>
    </row>
    <row r="254" spans="1:10" x14ac:dyDescent="0.2">
      <c r="A254" s="129"/>
      <c r="B254" s="129"/>
      <c r="C254" s="129"/>
      <c r="D254" s="129"/>
      <c r="E254" s="130"/>
      <c r="F254" s="180"/>
      <c r="G254" s="246"/>
      <c r="H254" s="187"/>
      <c r="I254" s="387"/>
      <c r="J254" s="129"/>
    </row>
    <row r="255" spans="1:10" x14ac:dyDescent="0.2">
      <c r="A255" s="129"/>
      <c r="B255" s="129"/>
      <c r="C255" s="129"/>
      <c r="D255" s="129"/>
      <c r="E255" s="130"/>
      <c r="F255" s="180"/>
      <c r="G255" s="246"/>
      <c r="H255" s="187"/>
      <c r="I255" s="387"/>
      <c r="J255" s="129"/>
    </row>
    <row r="256" spans="1:10" x14ac:dyDescent="0.2">
      <c r="A256" s="129"/>
      <c r="B256" s="129"/>
      <c r="C256" s="129"/>
      <c r="D256" s="129"/>
      <c r="E256" s="130"/>
      <c r="F256" s="180"/>
      <c r="G256" s="246"/>
      <c r="H256" s="187"/>
      <c r="I256" s="387"/>
      <c r="J256" s="129"/>
    </row>
    <row r="257" spans="1:10" x14ac:dyDescent="0.2">
      <c r="A257" s="129"/>
      <c r="B257" s="129"/>
      <c r="C257" s="129"/>
      <c r="D257" s="129"/>
      <c r="E257" s="130"/>
      <c r="F257" s="180"/>
      <c r="G257" s="246"/>
      <c r="H257" s="187"/>
      <c r="I257" s="387"/>
      <c r="J257" s="129"/>
    </row>
    <row r="258" spans="1:10" x14ac:dyDescent="0.2">
      <c r="A258" s="129"/>
      <c r="B258" s="129"/>
      <c r="C258" s="129"/>
      <c r="D258" s="129"/>
      <c r="E258" s="130"/>
      <c r="F258" s="180"/>
      <c r="G258" s="246"/>
      <c r="H258" s="187"/>
      <c r="I258" s="387"/>
      <c r="J258" s="129"/>
    </row>
    <row r="259" spans="1:10" x14ac:dyDescent="0.2">
      <c r="A259" s="129"/>
      <c r="B259" s="129"/>
      <c r="C259" s="129"/>
      <c r="D259" s="129"/>
      <c r="E259" s="130"/>
      <c r="F259" s="180"/>
      <c r="G259" s="246"/>
      <c r="H259" s="187"/>
      <c r="I259" s="387"/>
      <c r="J259" s="129"/>
    </row>
    <row r="260" spans="1:10" x14ac:dyDescent="0.2">
      <c r="A260" s="129"/>
      <c r="B260" s="129"/>
      <c r="C260" s="129"/>
      <c r="D260" s="129"/>
      <c r="E260" s="130"/>
      <c r="F260" s="180"/>
      <c r="G260" s="246"/>
      <c r="H260" s="187"/>
      <c r="I260" s="387"/>
      <c r="J260" s="129"/>
    </row>
    <row r="261" spans="1:10" x14ac:dyDescent="0.2">
      <c r="A261" s="129"/>
      <c r="B261" s="129"/>
      <c r="C261" s="129"/>
      <c r="D261" s="129"/>
      <c r="E261" s="130"/>
      <c r="F261" s="180"/>
      <c r="G261" s="246"/>
      <c r="H261" s="187"/>
      <c r="I261" s="387"/>
      <c r="J261" s="129"/>
    </row>
    <row r="262" spans="1:10" x14ac:dyDescent="0.2">
      <c r="A262" s="129"/>
      <c r="B262" s="129"/>
      <c r="C262" s="129"/>
      <c r="D262" s="129"/>
      <c r="E262" s="130"/>
      <c r="F262" s="180"/>
      <c r="G262" s="246"/>
      <c r="H262" s="187"/>
      <c r="I262" s="387"/>
      <c r="J262" s="129"/>
    </row>
    <row r="263" spans="1:10" x14ac:dyDescent="0.2">
      <c r="A263" s="129"/>
      <c r="B263" s="129"/>
      <c r="C263" s="129"/>
      <c r="D263" s="129"/>
      <c r="E263" s="130"/>
      <c r="F263" s="180"/>
      <c r="G263" s="246"/>
      <c r="H263" s="187"/>
      <c r="I263" s="387"/>
      <c r="J263" s="129"/>
    </row>
    <row r="264" spans="1:10" x14ac:dyDescent="0.2">
      <c r="A264" s="129"/>
      <c r="B264" s="129"/>
      <c r="C264" s="129"/>
      <c r="D264" s="129"/>
      <c r="E264" s="130"/>
      <c r="F264" s="180"/>
      <c r="G264" s="246"/>
      <c r="H264" s="187"/>
      <c r="I264" s="387"/>
      <c r="J264" s="129"/>
    </row>
    <row r="265" spans="1:10" x14ac:dyDescent="0.2">
      <c r="A265" s="129"/>
      <c r="B265" s="129"/>
      <c r="C265" s="129"/>
      <c r="D265" s="129"/>
      <c r="E265" s="130"/>
      <c r="F265" s="180"/>
      <c r="G265" s="246"/>
      <c r="H265" s="187"/>
      <c r="I265" s="387"/>
      <c r="J265" s="129"/>
    </row>
    <row r="266" spans="1:10" x14ac:dyDescent="0.2">
      <c r="A266" s="129"/>
      <c r="B266" s="129"/>
      <c r="C266" s="129"/>
      <c r="D266" s="129"/>
      <c r="E266" s="130"/>
      <c r="F266" s="180"/>
      <c r="G266" s="246"/>
      <c r="H266" s="187"/>
      <c r="I266" s="387"/>
      <c r="J266" s="129"/>
    </row>
    <row r="267" spans="1:10" x14ac:dyDescent="0.2">
      <c r="A267" s="129"/>
      <c r="B267" s="129"/>
      <c r="C267" s="129"/>
      <c r="D267" s="129"/>
      <c r="E267" s="130"/>
      <c r="F267" s="180"/>
      <c r="G267" s="246"/>
      <c r="H267" s="187"/>
      <c r="I267" s="387"/>
      <c r="J267" s="129"/>
    </row>
    <row r="268" spans="1:10" x14ac:dyDescent="0.2">
      <c r="A268" s="129"/>
      <c r="B268" s="129"/>
      <c r="C268" s="129"/>
      <c r="D268" s="129"/>
      <c r="E268" s="130"/>
      <c r="F268" s="180"/>
      <c r="G268" s="246"/>
      <c r="H268" s="187"/>
      <c r="I268" s="387"/>
      <c r="J268" s="129"/>
    </row>
    <row r="269" spans="1:10" x14ac:dyDescent="0.2">
      <c r="A269" s="129"/>
      <c r="B269" s="129"/>
      <c r="C269" s="129"/>
      <c r="D269" s="129"/>
      <c r="E269" s="130"/>
      <c r="F269" s="180"/>
      <c r="G269" s="246"/>
      <c r="H269" s="187"/>
      <c r="I269" s="387"/>
      <c r="J269" s="129"/>
    </row>
    <row r="270" spans="1:10" x14ac:dyDescent="0.2">
      <c r="A270" s="129"/>
      <c r="B270" s="129"/>
      <c r="C270" s="129"/>
      <c r="D270" s="129"/>
      <c r="E270" s="130"/>
      <c r="F270" s="180"/>
      <c r="G270" s="246"/>
      <c r="H270" s="187"/>
      <c r="I270" s="387"/>
      <c r="J270" s="129"/>
    </row>
    <row r="271" spans="1:10" x14ac:dyDescent="0.2">
      <c r="A271" s="129"/>
      <c r="B271" s="129"/>
      <c r="C271" s="129"/>
      <c r="D271" s="129"/>
      <c r="E271" s="130"/>
      <c r="F271" s="180"/>
      <c r="G271" s="246"/>
      <c r="H271" s="187"/>
      <c r="I271" s="387"/>
      <c r="J271" s="129"/>
    </row>
    <row r="272" spans="1:10" x14ac:dyDescent="0.2">
      <c r="A272" s="129"/>
      <c r="B272" s="129"/>
      <c r="C272" s="129"/>
      <c r="D272" s="129"/>
      <c r="E272" s="130"/>
      <c r="F272" s="180"/>
      <c r="G272" s="246"/>
      <c r="H272" s="187"/>
      <c r="I272" s="387"/>
      <c r="J272" s="129"/>
    </row>
    <row r="273" spans="1:10" x14ac:dyDescent="0.2">
      <c r="A273" s="129"/>
      <c r="B273" s="129"/>
      <c r="C273" s="129"/>
      <c r="D273" s="129"/>
      <c r="E273" s="130"/>
      <c r="F273" s="180"/>
      <c r="G273" s="246"/>
      <c r="H273" s="187"/>
      <c r="I273" s="387"/>
      <c r="J273" s="129"/>
    </row>
    <row r="274" spans="1:10" x14ac:dyDescent="0.2">
      <c r="A274" s="129"/>
      <c r="B274" s="129"/>
      <c r="C274" s="129"/>
      <c r="D274" s="129"/>
      <c r="E274" s="130"/>
      <c r="F274" s="180"/>
      <c r="G274" s="246"/>
      <c r="H274" s="187"/>
      <c r="I274" s="387"/>
      <c r="J274" s="129"/>
    </row>
    <row r="275" spans="1:10" x14ac:dyDescent="0.2">
      <c r="A275" s="129"/>
      <c r="B275" s="129"/>
      <c r="C275" s="129"/>
      <c r="D275" s="129"/>
      <c r="E275" s="130"/>
      <c r="F275" s="180"/>
      <c r="G275" s="246"/>
      <c r="H275" s="187"/>
      <c r="I275" s="387"/>
      <c r="J275" s="129"/>
    </row>
    <row r="276" spans="1:10" x14ac:dyDescent="0.2">
      <c r="A276" s="129"/>
      <c r="B276" s="129"/>
      <c r="C276" s="129"/>
      <c r="D276" s="129"/>
      <c r="E276" s="130"/>
      <c r="F276" s="180"/>
      <c r="G276" s="246"/>
      <c r="H276" s="187"/>
      <c r="I276" s="387"/>
      <c r="J276" s="129"/>
    </row>
    <row r="277" spans="1:10" x14ac:dyDescent="0.2">
      <c r="A277" s="129"/>
      <c r="B277" s="129"/>
      <c r="C277" s="129"/>
      <c r="D277" s="129"/>
      <c r="E277" s="130"/>
      <c r="F277" s="180"/>
      <c r="G277" s="246"/>
      <c r="H277" s="187"/>
      <c r="I277" s="387"/>
      <c r="J277" s="129"/>
    </row>
    <row r="278" spans="1:10" x14ac:dyDescent="0.2">
      <c r="A278" s="129"/>
      <c r="B278" s="129"/>
      <c r="C278" s="129"/>
      <c r="D278" s="129"/>
      <c r="E278" s="130"/>
      <c r="F278" s="180"/>
      <c r="G278" s="246"/>
      <c r="H278" s="187"/>
      <c r="I278" s="387"/>
      <c r="J278" s="129"/>
    </row>
    <row r="279" spans="1:10" x14ac:dyDescent="0.2">
      <c r="A279" s="129"/>
      <c r="B279" s="129"/>
      <c r="C279" s="129"/>
      <c r="D279" s="129"/>
      <c r="E279" s="130"/>
      <c r="F279" s="180"/>
      <c r="G279" s="246"/>
      <c r="H279" s="187"/>
      <c r="I279" s="387"/>
      <c r="J279" s="129"/>
    </row>
    <row r="280" spans="1:10" x14ac:dyDescent="0.2">
      <c r="A280" s="129"/>
      <c r="B280" s="129"/>
      <c r="C280" s="129"/>
      <c r="D280" s="129"/>
      <c r="E280" s="130"/>
      <c r="F280" s="180"/>
      <c r="G280" s="246"/>
      <c r="H280" s="187"/>
      <c r="I280" s="387"/>
      <c r="J280" s="129"/>
    </row>
    <row r="281" spans="1:10" x14ac:dyDescent="0.2">
      <c r="A281" s="129"/>
      <c r="B281" s="129"/>
      <c r="C281" s="129"/>
      <c r="D281" s="129"/>
      <c r="E281" s="130"/>
      <c r="F281" s="180"/>
      <c r="G281" s="246"/>
      <c r="H281" s="187"/>
      <c r="I281" s="387"/>
      <c r="J281" s="129"/>
    </row>
    <row r="282" spans="1:10" x14ac:dyDescent="0.2">
      <c r="A282" s="129"/>
      <c r="B282" s="129"/>
      <c r="C282" s="129"/>
      <c r="D282" s="129"/>
      <c r="E282" s="130"/>
      <c r="F282" s="180"/>
      <c r="G282" s="246"/>
      <c r="H282" s="187"/>
      <c r="I282" s="387"/>
      <c r="J282" s="129"/>
    </row>
    <row r="283" spans="1:10" x14ac:dyDescent="0.2">
      <c r="A283" s="129"/>
      <c r="B283" s="129"/>
      <c r="C283" s="129"/>
      <c r="D283" s="129"/>
      <c r="E283" s="130"/>
      <c r="F283" s="180"/>
      <c r="G283" s="246"/>
      <c r="H283" s="187"/>
      <c r="I283" s="387"/>
      <c r="J283" s="129"/>
    </row>
    <row r="284" spans="1:10" x14ac:dyDescent="0.2">
      <c r="A284" s="129"/>
      <c r="B284" s="129"/>
      <c r="C284" s="129"/>
      <c r="D284" s="129"/>
      <c r="E284" s="130"/>
      <c r="F284" s="180"/>
      <c r="G284" s="246"/>
      <c r="H284" s="187"/>
      <c r="I284" s="387"/>
      <c r="J284" s="129"/>
    </row>
    <row r="285" spans="1:10" x14ac:dyDescent="0.2">
      <c r="A285" s="129"/>
      <c r="B285" s="129"/>
      <c r="C285" s="129"/>
      <c r="D285" s="129"/>
      <c r="E285" s="130"/>
      <c r="F285" s="180"/>
      <c r="G285" s="246"/>
      <c r="H285" s="187"/>
      <c r="I285" s="387"/>
      <c r="J285" s="129"/>
    </row>
    <row r="286" spans="1:10" x14ac:dyDescent="0.2">
      <c r="A286" s="129"/>
      <c r="B286" s="129"/>
      <c r="C286" s="129"/>
      <c r="D286" s="129"/>
      <c r="E286" s="130"/>
      <c r="F286" s="180"/>
      <c r="G286" s="246"/>
      <c r="H286" s="187"/>
      <c r="I286" s="387"/>
      <c r="J286" s="129"/>
    </row>
    <row r="287" spans="1:10" x14ac:dyDescent="0.2">
      <c r="A287" s="129"/>
      <c r="B287" s="129"/>
      <c r="C287" s="129"/>
      <c r="D287" s="129"/>
      <c r="E287" s="130"/>
      <c r="F287" s="180"/>
      <c r="G287" s="246"/>
      <c r="H287" s="187"/>
      <c r="I287" s="387"/>
      <c r="J287" s="129"/>
    </row>
    <row r="288" spans="1:10" x14ac:dyDescent="0.2">
      <c r="A288" s="129"/>
      <c r="B288" s="129"/>
      <c r="C288" s="129"/>
      <c r="D288" s="129"/>
      <c r="E288" s="130"/>
      <c r="F288" s="180"/>
      <c r="G288" s="246"/>
      <c r="H288" s="187"/>
      <c r="I288" s="387"/>
      <c r="J288" s="129"/>
    </row>
    <row r="289" spans="1:10" x14ac:dyDescent="0.2">
      <c r="A289" s="129"/>
      <c r="B289" s="129"/>
      <c r="C289" s="129"/>
      <c r="D289" s="129"/>
      <c r="E289" s="130"/>
      <c r="F289" s="180"/>
      <c r="G289" s="246"/>
      <c r="H289" s="187"/>
      <c r="I289" s="387"/>
      <c r="J289" s="129"/>
    </row>
    <row r="290" spans="1:10" x14ac:dyDescent="0.2">
      <c r="A290" s="129"/>
      <c r="B290" s="129"/>
      <c r="C290" s="129"/>
      <c r="D290" s="129"/>
      <c r="E290" s="130"/>
      <c r="F290" s="180"/>
      <c r="G290" s="246"/>
      <c r="H290" s="187"/>
      <c r="I290" s="387"/>
      <c r="J290" s="129"/>
    </row>
    <row r="291" spans="1:10" x14ac:dyDescent="0.2">
      <c r="A291" s="129"/>
      <c r="B291" s="129"/>
      <c r="C291" s="129"/>
      <c r="D291" s="129"/>
      <c r="E291" s="130"/>
      <c r="F291" s="180"/>
      <c r="G291" s="246"/>
      <c r="H291" s="187"/>
      <c r="I291" s="387"/>
      <c r="J291" s="129"/>
    </row>
    <row r="292" spans="1:10" x14ac:dyDescent="0.2">
      <c r="A292" s="129"/>
      <c r="B292" s="129"/>
      <c r="C292" s="129"/>
      <c r="D292" s="129"/>
      <c r="E292" s="130"/>
      <c r="F292" s="180"/>
      <c r="G292" s="246"/>
      <c r="H292" s="187"/>
      <c r="I292" s="387"/>
      <c r="J292" s="129"/>
    </row>
    <row r="293" spans="1:10" x14ac:dyDescent="0.2">
      <c r="A293" s="129"/>
      <c r="B293" s="129"/>
      <c r="C293" s="129"/>
      <c r="D293" s="129"/>
      <c r="E293" s="130"/>
      <c r="F293" s="180"/>
      <c r="G293" s="246"/>
      <c r="H293" s="187"/>
      <c r="I293" s="387"/>
      <c r="J293" s="129"/>
    </row>
    <row r="294" spans="1:10" x14ac:dyDescent="0.2">
      <c r="A294" s="129"/>
      <c r="B294" s="129"/>
      <c r="C294" s="129"/>
      <c r="D294" s="129"/>
      <c r="E294" s="130"/>
      <c r="F294" s="180"/>
      <c r="G294" s="246"/>
      <c r="H294" s="187"/>
      <c r="I294" s="387"/>
      <c r="J294" s="129"/>
    </row>
    <row r="295" spans="1:10" x14ac:dyDescent="0.2">
      <c r="A295" s="129"/>
      <c r="B295" s="129"/>
      <c r="C295" s="129"/>
      <c r="D295" s="129"/>
      <c r="E295" s="130"/>
      <c r="F295" s="180"/>
      <c r="G295" s="246"/>
      <c r="H295" s="187"/>
      <c r="I295" s="387"/>
      <c r="J295" s="129"/>
    </row>
    <row r="296" spans="1:10" x14ac:dyDescent="0.2">
      <c r="A296" s="129"/>
      <c r="B296" s="129"/>
      <c r="C296" s="129"/>
      <c r="D296" s="129"/>
      <c r="E296" s="130"/>
      <c r="F296" s="180"/>
      <c r="G296" s="246"/>
      <c r="H296" s="187"/>
      <c r="I296" s="387"/>
      <c r="J296" s="129"/>
    </row>
    <row r="297" spans="1:10" x14ac:dyDescent="0.2">
      <c r="A297" s="129"/>
      <c r="B297" s="129"/>
      <c r="C297" s="129"/>
      <c r="D297" s="129"/>
      <c r="E297" s="130"/>
      <c r="F297" s="180"/>
      <c r="G297" s="246"/>
      <c r="H297" s="187"/>
      <c r="I297" s="387"/>
      <c r="J297" s="129"/>
    </row>
    <row r="298" spans="1:10" x14ac:dyDescent="0.2">
      <c r="A298" s="129"/>
      <c r="B298" s="129"/>
      <c r="C298" s="129"/>
      <c r="D298" s="129"/>
      <c r="E298" s="130"/>
      <c r="F298" s="180"/>
      <c r="G298" s="246"/>
      <c r="H298" s="187"/>
      <c r="I298" s="387"/>
      <c r="J298" s="129"/>
    </row>
    <row r="299" spans="1:10" x14ac:dyDescent="0.2">
      <c r="A299" s="129"/>
      <c r="B299" s="129"/>
      <c r="C299" s="129"/>
      <c r="D299" s="129"/>
      <c r="E299" s="130"/>
      <c r="F299" s="180"/>
      <c r="G299" s="246"/>
      <c r="H299" s="187"/>
      <c r="I299" s="387"/>
      <c r="J299" s="129"/>
    </row>
    <row r="300" spans="1:10" x14ac:dyDescent="0.2">
      <c r="A300" s="129"/>
      <c r="B300" s="129"/>
      <c r="C300" s="129"/>
      <c r="D300" s="129"/>
      <c r="E300" s="130"/>
      <c r="F300" s="180"/>
      <c r="G300" s="246"/>
      <c r="H300" s="187"/>
      <c r="I300" s="387"/>
      <c r="J300" s="129"/>
    </row>
    <row r="301" spans="1:10" x14ac:dyDescent="0.2">
      <c r="A301" s="129"/>
      <c r="B301" s="129"/>
      <c r="C301" s="129"/>
      <c r="D301" s="129"/>
      <c r="E301" s="130"/>
      <c r="F301" s="180"/>
      <c r="G301" s="246"/>
      <c r="H301" s="187"/>
      <c r="I301" s="387"/>
      <c r="J301" s="129"/>
    </row>
    <row r="302" spans="1:10" x14ac:dyDescent="0.2">
      <c r="A302" s="129"/>
      <c r="B302" s="129"/>
      <c r="C302" s="129"/>
      <c r="D302" s="129"/>
      <c r="E302" s="130"/>
      <c r="F302" s="180"/>
      <c r="G302" s="246"/>
      <c r="H302" s="187"/>
      <c r="I302" s="387"/>
      <c r="J302" s="129"/>
    </row>
    <row r="303" spans="1:10" x14ac:dyDescent="0.2">
      <c r="A303" s="129"/>
      <c r="B303" s="129"/>
      <c r="C303" s="129"/>
      <c r="D303" s="129"/>
      <c r="E303" s="130"/>
      <c r="F303" s="180"/>
      <c r="G303" s="246"/>
      <c r="H303" s="187"/>
      <c r="I303" s="387"/>
      <c r="J303" s="129"/>
    </row>
    <row r="304" spans="1:10" x14ac:dyDescent="0.2">
      <c r="A304" s="129"/>
      <c r="B304" s="129"/>
      <c r="C304" s="129"/>
      <c r="D304" s="129"/>
      <c r="E304" s="130"/>
      <c r="F304" s="180"/>
      <c r="G304" s="246"/>
      <c r="H304" s="187"/>
      <c r="I304" s="387"/>
      <c r="J304" s="129"/>
    </row>
    <row r="305" spans="1:10" x14ac:dyDescent="0.2">
      <c r="A305" s="129"/>
      <c r="B305" s="129"/>
      <c r="C305" s="129"/>
      <c r="D305" s="129"/>
      <c r="E305" s="130"/>
      <c r="F305" s="180"/>
      <c r="G305" s="246"/>
      <c r="H305" s="187"/>
      <c r="I305" s="387"/>
      <c r="J305" s="129"/>
    </row>
    <row r="306" spans="1:10" x14ac:dyDescent="0.2">
      <c r="A306" s="129"/>
      <c r="B306" s="129"/>
      <c r="C306" s="129"/>
      <c r="D306" s="129"/>
      <c r="E306" s="130"/>
      <c r="F306" s="180"/>
      <c r="G306" s="246"/>
      <c r="H306" s="187"/>
      <c r="I306" s="387"/>
      <c r="J306" s="129"/>
    </row>
    <row r="307" spans="1:10" x14ac:dyDescent="0.2">
      <c r="A307" s="129"/>
      <c r="B307" s="129"/>
      <c r="C307" s="129"/>
      <c r="D307" s="129"/>
      <c r="E307" s="130"/>
      <c r="F307" s="180"/>
      <c r="G307" s="246"/>
      <c r="H307" s="187"/>
      <c r="I307" s="387"/>
      <c r="J307" s="129"/>
    </row>
    <row r="308" spans="1:10" x14ac:dyDescent="0.2">
      <c r="A308" s="129"/>
      <c r="B308" s="129"/>
      <c r="C308" s="129"/>
      <c r="D308" s="129"/>
      <c r="E308" s="130"/>
      <c r="F308" s="180"/>
      <c r="G308" s="246"/>
      <c r="H308" s="187"/>
      <c r="I308" s="387"/>
      <c r="J308" s="129"/>
    </row>
    <row r="309" spans="1:10" x14ac:dyDescent="0.2">
      <c r="A309" s="129"/>
      <c r="B309" s="129"/>
      <c r="C309" s="129"/>
      <c r="D309" s="129"/>
      <c r="E309" s="130"/>
      <c r="F309" s="180"/>
      <c r="G309" s="246"/>
      <c r="H309" s="187"/>
      <c r="I309" s="387"/>
      <c r="J309" s="129"/>
    </row>
    <row r="310" spans="1:10" x14ac:dyDescent="0.2">
      <c r="A310" s="129"/>
      <c r="B310" s="129"/>
      <c r="C310" s="129"/>
      <c r="D310" s="129"/>
      <c r="E310" s="130"/>
      <c r="F310" s="180"/>
      <c r="G310" s="246"/>
      <c r="H310" s="187"/>
      <c r="I310" s="387"/>
      <c r="J310" s="129"/>
    </row>
    <row r="311" spans="1:10" x14ac:dyDescent="0.2">
      <c r="A311" s="129"/>
      <c r="B311" s="129"/>
      <c r="C311" s="129"/>
      <c r="D311" s="129"/>
      <c r="E311" s="130"/>
      <c r="F311" s="180"/>
      <c r="G311" s="246"/>
      <c r="H311" s="187"/>
      <c r="I311" s="387"/>
      <c r="J311" s="129"/>
    </row>
    <row r="312" spans="1:10" x14ac:dyDescent="0.2">
      <c r="A312" s="129"/>
      <c r="B312" s="129"/>
      <c r="C312" s="129"/>
      <c r="D312" s="129"/>
      <c r="E312" s="130"/>
      <c r="F312" s="180"/>
      <c r="G312" s="246"/>
      <c r="H312" s="187"/>
      <c r="I312" s="387"/>
      <c r="J312" s="129"/>
    </row>
    <row r="313" spans="1:10" x14ac:dyDescent="0.2">
      <c r="A313" s="129"/>
      <c r="B313" s="129"/>
      <c r="C313" s="129"/>
      <c r="D313" s="129"/>
      <c r="E313" s="130"/>
      <c r="F313" s="180"/>
      <c r="G313" s="246"/>
      <c r="H313" s="187"/>
      <c r="I313" s="387"/>
      <c r="J313" s="129"/>
    </row>
    <row r="314" spans="1:10" x14ac:dyDescent="0.2">
      <c r="A314" s="129"/>
      <c r="B314" s="129"/>
      <c r="C314" s="129"/>
      <c r="D314" s="129"/>
      <c r="E314" s="130"/>
      <c r="F314" s="180"/>
      <c r="G314" s="246"/>
      <c r="H314" s="187"/>
      <c r="I314" s="387"/>
      <c r="J314" s="129"/>
    </row>
    <row r="315" spans="1:10" x14ac:dyDescent="0.2">
      <c r="A315" s="129"/>
      <c r="B315" s="129"/>
      <c r="C315" s="129"/>
      <c r="D315" s="129"/>
      <c r="E315" s="130"/>
      <c r="F315" s="180"/>
      <c r="G315" s="246"/>
      <c r="H315" s="187"/>
      <c r="I315" s="387"/>
      <c r="J315" s="129"/>
    </row>
    <row r="316" spans="1:10" x14ac:dyDescent="0.2">
      <c r="A316" s="129"/>
      <c r="B316" s="129"/>
      <c r="C316" s="129"/>
      <c r="D316" s="129"/>
      <c r="E316" s="130"/>
      <c r="F316" s="180"/>
      <c r="G316" s="246"/>
      <c r="H316" s="187"/>
      <c r="I316" s="387"/>
      <c r="J316" s="129"/>
    </row>
    <row r="317" spans="1:10" x14ac:dyDescent="0.2">
      <c r="A317" s="129"/>
      <c r="B317" s="129"/>
      <c r="C317" s="129"/>
      <c r="D317" s="129"/>
      <c r="E317" s="130"/>
      <c r="F317" s="180"/>
      <c r="G317" s="246"/>
      <c r="H317" s="187"/>
      <c r="I317" s="387"/>
      <c r="J317" s="129"/>
    </row>
    <row r="318" spans="1:10" x14ac:dyDescent="0.2">
      <c r="A318" s="129"/>
      <c r="B318" s="129"/>
      <c r="C318" s="129"/>
      <c r="D318" s="129"/>
      <c r="E318" s="130"/>
      <c r="F318" s="180"/>
      <c r="G318" s="246"/>
      <c r="H318" s="187"/>
      <c r="I318" s="387"/>
      <c r="J318" s="129"/>
    </row>
    <row r="319" spans="1:10" x14ac:dyDescent="0.2">
      <c r="A319" s="129"/>
      <c r="B319" s="129"/>
      <c r="C319" s="129"/>
      <c r="D319" s="129"/>
      <c r="E319" s="130"/>
      <c r="F319" s="180"/>
      <c r="G319" s="246"/>
      <c r="H319" s="187"/>
      <c r="I319" s="387"/>
      <c r="J319" s="129"/>
    </row>
    <row r="320" spans="1:10" x14ac:dyDescent="0.2">
      <c r="A320" s="129"/>
      <c r="B320" s="129"/>
      <c r="C320" s="129"/>
      <c r="D320" s="129"/>
      <c r="E320" s="130"/>
      <c r="F320" s="180"/>
      <c r="G320" s="246"/>
      <c r="H320" s="187"/>
      <c r="I320" s="387"/>
      <c r="J320" s="129"/>
    </row>
    <row r="321" spans="1:10" x14ac:dyDescent="0.2">
      <c r="A321" s="129"/>
      <c r="B321" s="129"/>
      <c r="C321" s="129"/>
      <c r="D321" s="129"/>
      <c r="E321" s="130"/>
      <c r="F321" s="180"/>
      <c r="G321" s="246"/>
      <c r="H321" s="187"/>
      <c r="I321" s="387"/>
      <c r="J321" s="129"/>
    </row>
    <row r="322" spans="1:10" x14ac:dyDescent="0.2">
      <c r="A322" s="129"/>
      <c r="B322" s="129"/>
      <c r="C322" s="129"/>
      <c r="D322" s="129"/>
      <c r="E322" s="130"/>
      <c r="F322" s="180"/>
      <c r="G322" s="246"/>
      <c r="H322" s="187"/>
      <c r="I322" s="387"/>
      <c r="J322" s="129"/>
    </row>
    <row r="323" spans="1:10" x14ac:dyDescent="0.2">
      <c r="A323" s="129"/>
      <c r="B323" s="129"/>
      <c r="C323" s="129"/>
      <c r="D323" s="129"/>
      <c r="E323" s="130"/>
      <c r="F323" s="180"/>
      <c r="G323" s="246"/>
      <c r="H323" s="187"/>
      <c r="I323" s="387"/>
      <c r="J323" s="129"/>
    </row>
    <row r="324" spans="1:10" x14ac:dyDescent="0.2">
      <c r="A324" s="129"/>
      <c r="B324" s="129"/>
      <c r="C324" s="129"/>
      <c r="D324" s="129"/>
      <c r="E324" s="130"/>
      <c r="F324" s="180"/>
      <c r="G324" s="246"/>
      <c r="H324" s="187"/>
      <c r="I324" s="387"/>
      <c r="J324" s="129"/>
    </row>
    <row r="325" spans="1:10" x14ac:dyDescent="0.2">
      <c r="A325" s="129"/>
      <c r="B325" s="129"/>
      <c r="C325" s="129"/>
      <c r="D325" s="129"/>
      <c r="E325" s="130"/>
      <c r="F325" s="180"/>
      <c r="G325" s="246"/>
      <c r="H325" s="187"/>
      <c r="I325" s="387"/>
      <c r="J325" s="129"/>
    </row>
    <row r="326" spans="1:10" x14ac:dyDescent="0.2">
      <c r="A326" s="129"/>
      <c r="B326" s="129"/>
      <c r="C326" s="129"/>
      <c r="D326" s="129"/>
      <c r="E326" s="130"/>
      <c r="F326" s="180"/>
      <c r="G326" s="246"/>
      <c r="H326" s="187"/>
      <c r="I326" s="387"/>
      <c r="J326" s="129"/>
    </row>
    <row r="327" spans="1:10" x14ac:dyDescent="0.2">
      <c r="A327" s="129"/>
      <c r="B327" s="129"/>
      <c r="C327" s="129"/>
      <c r="D327" s="129"/>
      <c r="E327" s="130"/>
      <c r="F327" s="180"/>
      <c r="G327" s="246"/>
      <c r="H327" s="187"/>
      <c r="I327" s="387"/>
      <c r="J327" s="129"/>
    </row>
    <row r="328" spans="1:10" x14ac:dyDescent="0.2">
      <c r="A328" s="129"/>
      <c r="B328" s="129"/>
      <c r="C328" s="129"/>
      <c r="D328" s="129"/>
      <c r="E328" s="130"/>
      <c r="F328" s="180"/>
      <c r="G328" s="246"/>
      <c r="H328" s="187"/>
      <c r="I328" s="387"/>
      <c r="J328" s="129"/>
    </row>
    <row r="329" spans="1:10" x14ac:dyDescent="0.2">
      <c r="A329" s="129"/>
      <c r="B329" s="129"/>
      <c r="C329" s="129"/>
      <c r="D329" s="129"/>
      <c r="E329" s="130"/>
      <c r="F329" s="180"/>
      <c r="G329" s="246"/>
      <c r="H329" s="187"/>
      <c r="I329" s="387"/>
      <c r="J329" s="129"/>
    </row>
    <row r="330" spans="1:10" x14ac:dyDescent="0.2">
      <c r="A330" s="129"/>
      <c r="B330" s="129"/>
      <c r="C330" s="129"/>
      <c r="D330" s="129"/>
      <c r="E330" s="130"/>
      <c r="F330" s="180"/>
      <c r="G330" s="246"/>
      <c r="H330" s="187"/>
      <c r="I330" s="387"/>
      <c r="J330" s="129"/>
    </row>
    <row r="331" spans="1:10" x14ac:dyDescent="0.2">
      <c r="A331" s="129"/>
      <c r="B331" s="129"/>
      <c r="C331" s="129"/>
      <c r="D331" s="129"/>
      <c r="E331" s="130"/>
      <c r="F331" s="180"/>
      <c r="G331" s="246"/>
      <c r="H331" s="187"/>
      <c r="I331" s="387"/>
      <c r="J331" s="129"/>
    </row>
    <row r="332" spans="1:10" x14ac:dyDescent="0.2">
      <c r="A332" s="129"/>
      <c r="B332" s="129"/>
      <c r="C332" s="129"/>
      <c r="D332" s="129"/>
      <c r="E332" s="130"/>
      <c r="F332" s="180"/>
      <c r="G332" s="246"/>
      <c r="H332" s="187"/>
      <c r="I332" s="387"/>
      <c r="J332" s="129"/>
    </row>
    <row r="333" spans="1:10" x14ac:dyDescent="0.2">
      <c r="A333" s="129"/>
      <c r="B333" s="129"/>
      <c r="C333" s="129"/>
      <c r="D333" s="129"/>
      <c r="E333" s="130"/>
      <c r="F333" s="180"/>
      <c r="G333" s="246"/>
      <c r="H333" s="187"/>
      <c r="I333" s="387"/>
      <c r="J333" s="129"/>
    </row>
    <row r="334" spans="1:10" x14ac:dyDescent="0.2">
      <c r="A334" s="129"/>
      <c r="B334" s="129"/>
      <c r="C334" s="129"/>
      <c r="D334" s="129"/>
      <c r="E334" s="130"/>
      <c r="F334" s="180"/>
      <c r="G334" s="246"/>
      <c r="H334" s="187"/>
      <c r="I334" s="387"/>
      <c r="J334" s="129"/>
    </row>
    <row r="335" spans="1:10" x14ac:dyDescent="0.2">
      <c r="A335" s="129"/>
      <c r="B335" s="129"/>
      <c r="C335" s="129"/>
      <c r="D335" s="129"/>
      <c r="E335" s="130"/>
      <c r="F335" s="180"/>
      <c r="G335" s="246"/>
      <c r="H335" s="187"/>
      <c r="I335" s="387"/>
      <c r="J335" s="129"/>
    </row>
    <row r="336" spans="1:10" x14ac:dyDescent="0.2">
      <c r="A336" s="129"/>
      <c r="B336" s="129"/>
      <c r="C336" s="129"/>
      <c r="D336" s="129"/>
      <c r="E336" s="130"/>
      <c r="F336" s="180"/>
      <c r="G336" s="246"/>
      <c r="H336" s="187"/>
      <c r="I336" s="387"/>
      <c r="J336" s="129"/>
    </row>
    <row r="337" spans="1:10" x14ac:dyDescent="0.2">
      <c r="A337" s="129"/>
      <c r="B337" s="129"/>
      <c r="C337" s="129"/>
      <c r="D337" s="129"/>
      <c r="E337" s="130"/>
      <c r="F337" s="180"/>
      <c r="G337" s="246"/>
      <c r="H337" s="187"/>
      <c r="I337" s="387"/>
      <c r="J337" s="129"/>
    </row>
    <row r="338" spans="1:10" x14ac:dyDescent="0.2">
      <c r="A338" s="129"/>
      <c r="B338" s="129"/>
      <c r="C338" s="129"/>
      <c r="D338" s="129"/>
      <c r="E338" s="130"/>
      <c r="F338" s="180"/>
      <c r="G338" s="246"/>
      <c r="H338" s="187"/>
      <c r="I338" s="387"/>
      <c r="J338" s="129"/>
    </row>
    <row r="339" spans="1:10" x14ac:dyDescent="0.2">
      <c r="A339" s="129"/>
      <c r="B339" s="129"/>
      <c r="C339" s="129"/>
      <c r="D339" s="129"/>
      <c r="E339" s="130"/>
      <c r="F339" s="180"/>
      <c r="G339" s="246"/>
      <c r="H339" s="187"/>
      <c r="I339" s="387"/>
      <c r="J339" s="129"/>
    </row>
    <row r="340" spans="1:10" x14ac:dyDescent="0.2">
      <c r="A340" s="129"/>
      <c r="B340" s="129"/>
      <c r="C340" s="129"/>
      <c r="D340" s="129"/>
      <c r="E340" s="130"/>
      <c r="F340" s="180"/>
      <c r="G340" s="246"/>
      <c r="H340" s="187"/>
      <c r="I340" s="387"/>
      <c r="J340" s="129"/>
    </row>
    <row r="341" spans="1:10" x14ac:dyDescent="0.2">
      <c r="A341" s="129"/>
      <c r="B341" s="129"/>
      <c r="C341" s="129"/>
      <c r="D341" s="129"/>
      <c r="E341" s="130"/>
      <c r="F341" s="180"/>
      <c r="G341" s="246"/>
      <c r="H341" s="187"/>
      <c r="I341" s="387"/>
      <c r="J341" s="129"/>
    </row>
    <row r="342" spans="1:10" x14ac:dyDescent="0.2">
      <c r="A342" s="129"/>
      <c r="B342" s="129"/>
      <c r="C342" s="129"/>
      <c r="D342" s="129"/>
      <c r="E342" s="130"/>
      <c r="F342" s="180"/>
      <c r="G342" s="246"/>
      <c r="H342" s="187"/>
      <c r="I342" s="387"/>
      <c r="J342" s="129"/>
    </row>
    <row r="343" spans="1:10" x14ac:dyDescent="0.2">
      <c r="A343" s="129"/>
      <c r="B343" s="129"/>
      <c r="C343" s="129"/>
      <c r="D343" s="129"/>
      <c r="E343" s="130"/>
      <c r="F343" s="180"/>
      <c r="G343" s="246"/>
      <c r="H343" s="187"/>
      <c r="I343" s="387"/>
      <c r="J343" s="129"/>
    </row>
    <row r="344" spans="1:10" x14ac:dyDescent="0.2">
      <c r="A344" s="129"/>
      <c r="B344" s="129"/>
      <c r="C344" s="129"/>
      <c r="D344" s="129"/>
      <c r="E344" s="130"/>
      <c r="F344" s="180"/>
      <c r="G344" s="246"/>
      <c r="H344" s="187"/>
      <c r="I344" s="387"/>
      <c r="J344" s="129"/>
    </row>
    <row r="345" spans="1:10" x14ac:dyDescent="0.2">
      <c r="A345" s="129"/>
      <c r="B345" s="129"/>
      <c r="C345" s="129"/>
      <c r="D345" s="129"/>
      <c r="E345" s="130"/>
      <c r="F345" s="180"/>
      <c r="G345" s="246"/>
      <c r="H345" s="187"/>
      <c r="I345" s="387"/>
      <c r="J345" s="129"/>
    </row>
    <row r="346" spans="1:10" x14ac:dyDescent="0.2">
      <c r="A346" s="129"/>
      <c r="B346" s="129"/>
      <c r="C346" s="129"/>
      <c r="D346" s="129"/>
      <c r="E346" s="130"/>
      <c r="F346" s="180"/>
      <c r="G346" s="246"/>
      <c r="H346" s="187"/>
      <c r="I346" s="387"/>
      <c r="J346" s="129"/>
    </row>
    <row r="347" spans="1:10" x14ac:dyDescent="0.2">
      <c r="A347" s="129"/>
      <c r="B347" s="129"/>
      <c r="C347" s="129"/>
      <c r="D347" s="129"/>
      <c r="E347" s="130"/>
      <c r="F347" s="180"/>
      <c r="G347" s="246"/>
      <c r="H347" s="187"/>
      <c r="I347" s="387"/>
      <c r="J347" s="129"/>
    </row>
    <row r="348" spans="1:10" x14ac:dyDescent="0.2">
      <c r="A348" s="129"/>
      <c r="B348" s="129"/>
      <c r="C348" s="129"/>
      <c r="D348" s="129"/>
      <c r="E348" s="130"/>
      <c r="F348" s="180"/>
      <c r="G348" s="246"/>
      <c r="H348" s="187"/>
      <c r="I348" s="387"/>
      <c r="J348" s="129"/>
    </row>
    <row r="349" spans="1:10" x14ac:dyDescent="0.2">
      <c r="A349" s="129"/>
      <c r="B349" s="129"/>
      <c r="C349" s="129"/>
      <c r="D349" s="129"/>
      <c r="E349" s="130"/>
      <c r="F349" s="180"/>
      <c r="G349" s="246"/>
      <c r="H349" s="187"/>
      <c r="I349" s="387"/>
      <c r="J349" s="129"/>
    </row>
    <row r="350" spans="1:10" x14ac:dyDescent="0.2">
      <c r="A350" s="129"/>
      <c r="B350" s="129"/>
      <c r="C350" s="129"/>
      <c r="D350" s="129"/>
      <c r="E350" s="130"/>
      <c r="F350" s="180"/>
      <c r="G350" s="246"/>
      <c r="H350" s="187"/>
      <c r="I350" s="387"/>
      <c r="J350" s="129"/>
    </row>
    <row r="351" spans="1:10" x14ac:dyDescent="0.2">
      <c r="A351" s="129"/>
      <c r="B351" s="129"/>
      <c r="C351" s="129"/>
      <c r="D351" s="129"/>
      <c r="E351" s="130"/>
      <c r="F351" s="180"/>
      <c r="G351" s="246"/>
      <c r="H351" s="187"/>
      <c r="I351" s="387"/>
      <c r="J351" s="129"/>
    </row>
    <row r="352" spans="1:10" x14ac:dyDescent="0.2">
      <c r="A352" s="129"/>
      <c r="B352" s="129"/>
      <c r="C352" s="129"/>
      <c r="D352" s="129"/>
      <c r="E352" s="130"/>
      <c r="F352" s="180"/>
      <c r="G352" s="246"/>
      <c r="H352" s="187"/>
      <c r="I352" s="387"/>
      <c r="J352" s="129"/>
    </row>
    <row r="353" spans="1:10" x14ac:dyDescent="0.2">
      <c r="A353" s="129"/>
      <c r="B353" s="129"/>
      <c r="C353" s="129"/>
      <c r="D353" s="129"/>
      <c r="E353" s="130"/>
      <c r="F353" s="180"/>
      <c r="G353" s="246"/>
      <c r="H353" s="187"/>
      <c r="I353" s="387"/>
      <c r="J353" s="129"/>
    </row>
    <row r="354" spans="1:10" x14ac:dyDescent="0.2">
      <c r="A354" s="129"/>
      <c r="B354" s="129"/>
      <c r="C354" s="129"/>
      <c r="D354" s="129"/>
      <c r="E354" s="130"/>
      <c r="F354" s="180"/>
      <c r="G354" s="246"/>
      <c r="H354" s="187"/>
      <c r="I354" s="387"/>
      <c r="J354" s="129"/>
    </row>
    <row r="355" spans="1:10" x14ac:dyDescent="0.2">
      <c r="A355" s="129"/>
      <c r="B355" s="129"/>
      <c r="C355" s="129"/>
      <c r="D355" s="129"/>
      <c r="E355" s="130"/>
      <c r="F355" s="180"/>
      <c r="G355" s="246"/>
      <c r="H355" s="187"/>
      <c r="I355" s="387"/>
      <c r="J355" s="129"/>
    </row>
    <row r="356" spans="1:10" x14ac:dyDescent="0.2">
      <c r="A356" s="129"/>
      <c r="B356" s="129"/>
      <c r="C356" s="129"/>
      <c r="D356" s="129"/>
      <c r="E356" s="130"/>
      <c r="F356" s="180"/>
      <c r="G356" s="246"/>
      <c r="H356" s="187"/>
      <c r="I356" s="387"/>
      <c r="J356" s="129"/>
    </row>
    <row r="357" spans="1:10" x14ac:dyDescent="0.2">
      <c r="A357" s="129"/>
      <c r="B357" s="129"/>
      <c r="C357" s="129"/>
      <c r="D357" s="129"/>
      <c r="E357" s="130"/>
      <c r="F357" s="180"/>
      <c r="G357" s="246"/>
      <c r="H357" s="187"/>
      <c r="I357" s="387"/>
      <c r="J357" s="129"/>
    </row>
    <row r="358" spans="1:10" x14ac:dyDescent="0.2">
      <c r="A358" s="129"/>
      <c r="B358" s="129"/>
      <c r="C358" s="129"/>
      <c r="D358" s="129"/>
      <c r="E358" s="130"/>
      <c r="F358" s="180"/>
      <c r="G358" s="246"/>
      <c r="H358" s="187"/>
      <c r="I358" s="387"/>
      <c r="J358" s="129"/>
    </row>
    <row r="359" spans="1:10" x14ac:dyDescent="0.2">
      <c r="A359" s="129"/>
      <c r="B359" s="129"/>
      <c r="C359" s="129"/>
      <c r="D359" s="129"/>
      <c r="E359" s="130"/>
      <c r="F359" s="180"/>
      <c r="G359" s="246"/>
      <c r="H359" s="187"/>
      <c r="I359" s="387"/>
      <c r="J359" s="129"/>
    </row>
    <row r="360" spans="1:10" x14ac:dyDescent="0.2">
      <c r="A360" s="129"/>
      <c r="B360" s="129"/>
      <c r="C360" s="129"/>
      <c r="D360" s="129"/>
      <c r="E360" s="130"/>
      <c r="F360" s="180"/>
      <c r="G360" s="246"/>
      <c r="H360" s="187"/>
      <c r="I360" s="387"/>
      <c r="J360" s="129"/>
    </row>
    <row r="361" spans="1:10" x14ac:dyDescent="0.2">
      <c r="A361" s="129"/>
      <c r="B361" s="129"/>
      <c r="C361" s="129"/>
      <c r="D361" s="129"/>
      <c r="E361" s="130"/>
      <c r="F361" s="180"/>
      <c r="G361" s="246"/>
      <c r="H361" s="187"/>
      <c r="I361" s="387"/>
      <c r="J361" s="129"/>
    </row>
    <row r="362" spans="1:10" x14ac:dyDescent="0.2">
      <c r="A362" s="129"/>
      <c r="B362" s="129"/>
      <c r="C362" s="129"/>
      <c r="D362" s="129"/>
      <c r="E362" s="130"/>
      <c r="F362" s="180"/>
      <c r="G362" s="246"/>
      <c r="H362" s="187"/>
      <c r="I362" s="387"/>
      <c r="J362" s="129"/>
    </row>
    <row r="363" spans="1:10" x14ac:dyDescent="0.2">
      <c r="A363" s="129"/>
      <c r="B363" s="129"/>
      <c r="C363" s="129"/>
      <c r="D363" s="129"/>
      <c r="E363" s="130"/>
      <c r="F363" s="180"/>
      <c r="G363" s="246"/>
      <c r="H363" s="187"/>
      <c r="I363" s="387"/>
      <c r="J363" s="129"/>
    </row>
    <row r="364" spans="1:10" x14ac:dyDescent="0.2">
      <c r="A364" s="129"/>
      <c r="B364" s="129"/>
      <c r="C364" s="129"/>
      <c r="D364" s="129"/>
      <c r="E364" s="130"/>
      <c r="F364" s="180"/>
      <c r="G364" s="246"/>
      <c r="H364" s="187"/>
      <c r="I364" s="387"/>
      <c r="J364" s="129"/>
    </row>
    <row r="365" spans="1:10" x14ac:dyDescent="0.2">
      <c r="A365" s="129"/>
      <c r="B365" s="129"/>
      <c r="C365" s="129"/>
      <c r="D365" s="129"/>
      <c r="E365" s="130"/>
      <c r="F365" s="180"/>
      <c r="G365" s="246"/>
      <c r="H365" s="187"/>
      <c r="I365" s="387"/>
      <c r="J365" s="129"/>
    </row>
    <row r="366" spans="1:10" x14ac:dyDescent="0.2">
      <c r="A366" s="129"/>
      <c r="B366" s="129"/>
      <c r="C366" s="129"/>
      <c r="D366" s="129"/>
      <c r="E366" s="130"/>
      <c r="F366" s="180"/>
      <c r="G366" s="246"/>
      <c r="H366" s="187"/>
      <c r="I366" s="387"/>
      <c r="J366" s="129"/>
    </row>
    <row r="367" spans="1:10" x14ac:dyDescent="0.2">
      <c r="A367" s="129"/>
      <c r="B367" s="129"/>
      <c r="C367" s="129"/>
      <c r="D367" s="129"/>
      <c r="E367" s="130"/>
      <c r="F367" s="180"/>
      <c r="G367" s="246"/>
      <c r="H367" s="187"/>
      <c r="I367" s="387"/>
      <c r="J367" s="129"/>
    </row>
    <row r="368" spans="1:10" x14ac:dyDescent="0.2">
      <c r="A368" s="129"/>
      <c r="B368" s="129"/>
      <c r="C368" s="129"/>
      <c r="D368" s="129"/>
      <c r="E368" s="130"/>
      <c r="F368" s="180"/>
      <c r="G368" s="246"/>
      <c r="H368" s="187"/>
      <c r="I368" s="387"/>
      <c r="J368" s="129"/>
    </row>
    <row r="369" spans="1:10" x14ac:dyDescent="0.2">
      <c r="A369" s="129"/>
      <c r="B369" s="129"/>
      <c r="C369" s="129"/>
      <c r="D369" s="129"/>
      <c r="E369" s="130"/>
      <c r="F369" s="180"/>
      <c r="G369" s="246"/>
      <c r="H369" s="187"/>
      <c r="I369" s="387"/>
      <c r="J369" s="129"/>
    </row>
    <row r="370" spans="1:10" x14ac:dyDescent="0.2">
      <c r="A370" s="129"/>
      <c r="B370" s="129"/>
      <c r="C370" s="129"/>
      <c r="D370" s="129"/>
      <c r="E370" s="130"/>
      <c r="F370" s="180"/>
      <c r="G370" s="246"/>
      <c r="H370" s="187"/>
      <c r="I370" s="387"/>
      <c r="J370" s="129"/>
    </row>
    <row r="371" spans="1:10" x14ac:dyDescent="0.2">
      <c r="A371" s="129"/>
      <c r="B371" s="129"/>
      <c r="C371" s="129"/>
      <c r="D371" s="129"/>
      <c r="E371" s="130"/>
      <c r="F371" s="180"/>
      <c r="G371" s="246"/>
      <c r="H371" s="187"/>
      <c r="I371" s="387"/>
      <c r="J371" s="129"/>
    </row>
    <row r="372" spans="1:10" x14ac:dyDescent="0.2">
      <c r="A372" s="129"/>
      <c r="B372" s="129"/>
      <c r="C372" s="129"/>
      <c r="D372" s="129"/>
      <c r="E372" s="130"/>
      <c r="F372" s="180"/>
      <c r="G372" s="246"/>
      <c r="H372" s="187"/>
      <c r="I372" s="387"/>
      <c r="J372" s="129"/>
    </row>
    <row r="373" spans="1:10" x14ac:dyDescent="0.2">
      <c r="A373" s="129"/>
      <c r="B373" s="129"/>
      <c r="C373" s="129"/>
      <c r="D373" s="129"/>
      <c r="E373" s="130"/>
      <c r="F373" s="180"/>
      <c r="G373" s="246"/>
      <c r="H373" s="187"/>
      <c r="I373" s="387"/>
      <c r="J373" s="129"/>
    </row>
    <row r="374" spans="1:10" x14ac:dyDescent="0.2">
      <c r="A374" s="129"/>
      <c r="B374" s="129"/>
      <c r="C374" s="129"/>
      <c r="D374" s="129"/>
      <c r="E374" s="130"/>
      <c r="F374" s="180"/>
      <c r="G374" s="246"/>
      <c r="H374" s="187"/>
      <c r="I374" s="387"/>
      <c r="J374" s="129"/>
    </row>
    <row r="375" spans="1:10" x14ac:dyDescent="0.2">
      <c r="A375" s="129"/>
      <c r="B375" s="129"/>
      <c r="C375" s="129"/>
      <c r="D375" s="129"/>
      <c r="E375" s="130"/>
      <c r="F375" s="180"/>
      <c r="G375" s="246"/>
      <c r="H375" s="187"/>
      <c r="I375" s="387"/>
      <c r="J375" s="129"/>
    </row>
    <row r="376" spans="1:10" x14ac:dyDescent="0.2">
      <c r="A376" s="129"/>
      <c r="B376" s="129"/>
      <c r="C376" s="129"/>
      <c r="D376" s="129"/>
      <c r="E376" s="130"/>
      <c r="F376" s="180"/>
      <c r="G376" s="246"/>
      <c r="H376" s="187"/>
      <c r="I376" s="387"/>
      <c r="J376" s="129"/>
    </row>
    <row r="377" spans="1:10" x14ac:dyDescent="0.2">
      <c r="A377" s="129"/>
      <c r="B377" s="129"/>
      <c r="C377" s="129"/>
      <c r="D377" s="129"/>
      <c r="E377" s="130"/>
      <c r="F377" s="180"/>
      <c r="G377" s="246"/>
      <c r="H377" s="187"/>
      <c r="I377" s="387"/>
      <c r="J377" s="129"/>
    </row>
    <row r="378" spans="1:10" x14ac:dyDescent="0.2">
      <c r="A378" s="129"/>
      <c r="B378" s="129"/>
      <c r="C378" s="129"/>
      <c r="D378" s="129"/>
      <c r="E378" s="130"/>
      <c r="F378" s="180"/>
      <c r="G378" s="246"/>
      <c r="H378" s="187"/>
      <c r="I378" s="387"/>
      <c r="J378" s="129"/>
    </row>
    <row r="379" spans="1:10" x14ac:dyDescent="0.2">
      <c r="A379" s="129"/>
      <c r="B379" s="129"/>
      <c r="C379" s="129"/>
      <c r="D379" s="129"/>
      <c r="E379" s="130"/>
      <c r="F379" s="180"/>
      <c r="G379" s="246"/>
      <c r="H379" s="187"/>
      <c r="I379" s="387"/>
      <c r="J379" s="129"/>
    </row>
    <row r="380" spans="1:10" x14ac:dyDescent="0.2">
      <c r="A380" s="129"/>
      <c r="B380" s="129"/>
      <c r="C380" s="129"/>
      <c r="D380" s="129"/>
      <c r="E380" s="130"/>
      <c r="F380" s="180"/>
      <c r="G380" s="246"/>
      <c r="H380" s="187"/>
      <c r="I380" s="387"/>
      <c r="J380" s="129"/>
    </row>
    <row r="381" spans="1:10" x14ac:dyDescent="0.2">
      <c r="A381" s="129"/>
      <c r="B381" s="129"/>
      <c r="C381" s="129"/>
      <c r="D381" s="129"/>
      <c r="E381" s="130"/>
      <c r="F381" s="180"/>
      <c r="G381" s="246"/>
      <c r="H381" s="187"/>
      <c r="I381" s="387"/>
      <c r="J381" s="129"/>
    </row>
    <row r="382" spans="1:10" x14ac:dyDescent="0.2">
      <c r="A382" s="129"/>
      <c r="B382" s="129"/>
      <c r="C382" s="129"/>
      <c r="D382" s="129"/>
      <c r="E382" s="130"/>
      <c r="F382" s="180"/>
      <c r="G382" s="246"/>
      <c r="H382" s="187"/>
      <c r="I382" s="387"/>
      <c r="J382" s="129"/>
    </row>
    <row r="383" spans="1:10" x14ac:dyDescent="0.2">
      <c r="A383" s="129"/>
      <c r="B383" s="129"/>
      <c r="C383" s="129"/>
      <c r="D383" s="129"/>
      <c r="E383" s="130"/>
      <c r="F383" s="180"/>
      <c r="G383" s="246"/>
      <c r="H383" s="187"/>
      <c r="I383" s="387"/>
      <c r="J383" s="129"/>
    </row>
    <row r="384" spans="1:10" x14ac:dyDescent="0.2">
      <c r="A384" s="129"/>
      <c r="B384" s="129"/>
      <c r="C384" s="129"/>
      <c r="D384" s="129"/>
      <c r="E384" s="130"/>
      <c r="F384" s="180"/>
      <c r="G384" s="246"/>
      <c r="H384" s="187"/>
      <c r="I384" s="387"/>
      <c r="J384" s="129"/>
    </row>
    <row r="385" spans="1:10" x14ac:dyDescent="0.2">
      <c r="A385" s="129"/>
      <c r="B385" s="129"/>
      <c r="C385" s="129"/>
      <c r="D385" s="129"/>
      <c r="E385" s="130"/>
      <c r="F385" s="180"/>
      <c r="G385" s="246"/>
      <c r="H385" s="187"/>
      <c r="I385" s="387"/>
      <c r="J385" s="129"/>
    </row>
    <row r="386" spans="1:10" x14ac:dyDescent="0.2">
      <c r="A386" s="129"/>
      <c r="B386" s="129"/>
      <c r="C386" s="129"/>
      <c r="D386" s="129"/>
      <c r="E386" s="130"/>
      <c r="F386" s="180"/>
      <c r="G386" s="246"/>
      <c r="H386" s="187"/>
      <c r="I386" s="387"/>
      <c r="J386" s="129"/>
    </row>
    <row r="387" spans="1:10" x14ac:dyDescent="0.2">
      <c r="A387" s="129"/>
      <c r="B387" s="129"/>
      <c r="C387" s="129"/>
      <c r="D387" s="129"/>
      <c r="E387" s="130"/>
      <c r="F387" s="180"/>
      <c r="G387" s="246"/>
      <c r="H387" s="187"/>
      <c r="I387" s="387"/>
      <c r="J387" s="129"/>
    </row>
    <row r="388" spans="1:10" x14ac:dyDescent="0.2">
      <c r="A388" s="129"/>
      <c r="B388" s="129"/>
      <c r="C388" s="129"/>
      <c r="D388" s="129"/>
      <c r="E388" s="130"/>
      <c r="F388" s="180"/>
      <c r="G388" s="246"/>
      <c r="H388" s="187"/>
      <c r="I388" s="387"/>
      <c r="J388" s="129"/>
    </row>
    <row r="389" spans="1:10" x14ac:dyDescent="0.2">
      <c r="A389" s="129"/>
      <c r="B389" s="129"/>
      <c r="C389" s="129"/>
      <c r="D389" s="129"/>
      <c r="E389" s="130"/>
      <c r="F389" s="180"/>
      <c r="G389" s="246"/>
      <c r="H389" s="187"/>
      <c r="I389" s="387"/>
      <c r="J389" s="129"/>
    </row>
    <row r="390" spans="1:10" x14ac:dyDescent="0.2">
      <c r="A390" s="129"/>
      <c r="B390" s="129"/>
      <c r="C390" s="129"/>
      <c r="D390" s="129"/>
      <c r="E390" s="130"/>
      <c r="F390" s="180"/>
      <c r="G390" s="246"/>
      <c r="H390" s="187"/>
      <c r="I390" s="387"/>
      <c r="J390" s="129"/>
    </row>
    <row r="391" spans="1:10" x14ac:dyDescent="0.2">
      <c r="A391" s="129"/>
      <c r="B391" s="129"/>
      <c r="C391" s="129"/>
      <c r="D391" s="129"/>
      <c r="E391" s="130"/>
      <c r="F391" s="180"/>
      <c r="G391" s="246"/>
      <c r="H391" s="187"/>
      <c r="I391" s="387"/>
      <c r="J391" s="129"/>
    </row>
    <row r="392" spans="1:10" x14ac:dyDescent="0.2">
      <c r="A392" s="129"/>
      <c r="B392" s="129"/>
      <c r="C392" s="129"/>
      <c r="D392" s="129"/>
      <c r="E392" s="130"/>
      <c r="F392" s="180"/>
      <c r="G392" s="246"/>
      <c r="H392" s="187"/>
      <c r="I392" s="387"/>
      <c r="J392" s="129"/>
    </row>
    <row r="393" spans="1:10" x14ac:dyDescent="0.2">
      <c r="A393" s="129"/>
      <c r="B393" s="129"/>
      <c r="C393" s="129"/>
      <c r="D393" s="129"/>
      <c r="E393" s="130"/>
      <c r="F393" s="180"/>
      <c r="G393" s="246"/>
      <c r="H393" s="187"/>
      <c r="I393" s="387"/>
      <c r="J393" s="129"/>
    </row>
    <row r="394" spans="1:10" x14ac:dyDescent="0.2">
      <c r="A394" s="129"/>
      <c r="B394" s="129"/>
      <c r="C394" s="129"/>
      <c r="D394" s="129"/>
      <c r="E394" s="130"/>
      <c r="F394" s="180"/>
      <c r="G394" s="246"/>
      <c r="H394" s="187"/>
      <c r="I394" s="387"/>
      <c r="J394" s="129"/>
    </row>
    <row r="395" spans="1:10" x14ac:dyDescent="0.2">
      <c r="A395" s="129"/>
      <c r="B395" s="129"/>
      <c r="C395" s="129"/>
      <c r="D395" s="129"/>
      <c r="E395" s="130"/>
      <c r="F395" s="180"/>
      <c r="G395" s="246"/>
      <c r="H395" s="187"/>
      <c r="I395" s="387"/>
      <c r="J395" s="129"/>
    </row>
    <row r="396" spans="1:10" x14ac:dyDescent="0.2">
      <c r="A396" s="129"/>
      <c r="B396" s="129"/>
      <c r="C396" s="129"/>
      <c r="D396" s="129"/>
      <c r="E396" s="130"/>
      <c r="F396" s="180"/>
      <c r="G396" s="246"/>
      <c r="H396" s="187"/>
      <c r="I396" s="387"/>
      <c r="J396" s="129"/>
    </row>
    <row r="397" spans="1:10" x14ac:dyDescent="0.2">
      <c r="A397" s="129"/>
      <c r="B397" s="129"/>
      <c r="C397" s="129"/>
      <c r="D397" s="129"/>
      <c r="E397" s="130"/>
      <c r="F397" s="180"/>
      <c r="G397" s="246"/>
      <c r="H397" s="187"/>
      <c r="I397" s="387"/>
      <c r="J397" s="129"/>
    </row>
    <row r="398" spans="1:10" x14ac:dyDescent="0.2">
      <c r="A398" s="129"/>
      <c r="B398" s="129"/>
      <c r="C398" s="129"/>
      <c r="D398" s="129"/>
      <c r="E398" s="130"/>
      <c r="F398" s="180"/>
      <c r="G398" s="246"/>
      <c r="H398" s="187"/>
      <c r="I398" s="387"/>
      <c r="J398" s="129"/>
    </row>
    <row r="399" spans="1:10" x14ac:dyDescent="0.2">
      <c r="A399" s="129"/>
      <c r="B399" s="129"/>
      <c r="C399" s="129"/>
      <c r="D399" s="129"/>
      <c r="E399" s="130"/>
      <c r="F399" s="180"/>
      <c r="G399" s="246"/>
      <c r="H399" s="187"/>
      <c r="I399" s="387"/>
      <c r="J399" s="129"/>
    </row>
    <row r="400" spans="1:10" x14ac:dyDescent="0.2">
      <c r="A400" s="129"/>
      <c r="B400" s="129"/>
      <c r="C400" s="129"/>
      <c r="D400" s="129"/>
      <c r="E400" s="130"/>
      <c r="F400" s="180"/>
      <c r="G400" s="246"/>
      <c r="H400" s="187"/>
      <c r="I400" s="387"/>
      <c r="J400" s="129"/>
    </row>
    <row r="401" spans="1:10" x14ac:dyDescent="0.2">
      <c r="A401" s="129"/>
      <c r="B401" s="129"/>
      <c r="C401" s="129"/>
      <c r="D401" s="129"/>
      <c r="E401" s="130"/>
      <c r="F401" s="180"/>
      <c r="G401" s="246"/>
      <c r="H401" s="187"/>
      <c r="I401" s="387"/>
      <c r="J401" s="129"/>
    </row>
    <row r="402" spans="1:10" x14ac:dyDescent="0.2">
      <c r="A402" s="129"/>
      <c r="B402" s="129"/>
      <c r="C402" s="129"/>
      <c r="D402" s="129"/>
      <c r="E402" s="130"/>
      <c r="F402" s="180"/>
      <c r="G402" s="246"/>
      <c r="H402" s="187"/>
      <c r="I402" s="387"/>
      <c r="J402" s="129"/>
    </row>
    <row r="403" spans="1:10" x14ac:dyDescent="0.2">
      <c r="A403" s="129"/>
      <c r="B403" s="129"/>
      <c r="C403" s="129"/>
      <c r="D403" s="129"/>
      <c r="E403" s="130"/>
      <c r="F403" s="180"/>
      <c r="G403" s="246"/>
      <c r="H403" s="187"/>
      <c r="I403" s="387"/>
      <c r="J403" s="129"/>
    </row>
    <row r="404" spans="1:10" x14ac:dyDescent="0.2">
      <c r="A404" s="129"/>
      <c r="B404" s="129"/>
      <c r="C404" s="129"/>
      <c r="D404" s="129"/>
      <c r="E404" s="130"/>
      <c r="F404" s="180"/>
      <c r="G404" s="246"/>
      <c r="H404" s="187"/>
      <c r="I404" s="387"/>
      <c r="J404" s="129"/>
    </row>
    <row r="405" spans="1:10" x14ac:dyDescent="0.2">
      <c r="A405" s="129"/>
      <c r="B405" s="129"/>
      <c r="C405" s="129"/>
      <c r="D405" s="129"/>
      <c r="E405" s="130"/>
      <c r="F405" s="180"/>
      <c r="G405" s="246"/>
      <c r="H405" s="187"/>
      <c r="I405" s="387"/>
      <c r="J405" s="129"/>
    </row>
    <row r="406" spans="1:10" x14ac:dyDescent="0.2">
      <c r="A406" s="129"/>
      <c r="B406" s="129"/>
      <c r="C406" s="129"/>
      <c r="D406" s="129"/>
      <c r="E406" s="130"/>
      <c r="F406" s="180"/>
      <c r="G406" s="246"/>
      <c r="H406" s="187"/>
      <c r="I406" s="387"/>
      <c r="J406" s="129"/>
    </row>
    <row r="407" spans="1:10" x14ac:dyDescent="0.2">
      <c r="A407" s="129"/>
      <c r="B407" s="129"/>
      <c r="C407" s="129"/>
      <c r="D407" s="129"/>
      <c r="E407" s="130"/>
      <c r="F407" s="180"/>
      <c r="G407" s="246"/>
      <c r="H407" s="187"/>
      <c r="I407" s="387"/>
      <c r="J407" s="129"/>
    </row>
    <row r="408" spans="1:10" x14ac:dyDescent="0.2">
      <c r="A408" s="129"/>
      <c r="B408" s="129"/>
      <c r="C408" s="129"/>
      <c r="D408" s="129"/>
      <c r="E408" s="130"/>
      <c r="F408" s="180"/>
      <c r="G408" s="246"/>
      <c r="H408" s="187"/>
      <c r="I408" s="387"/>
      <c r="J408" s="129"/>
    </row>
    <row r="409" spans="1:10" x14ac:dyDescent="0.2">
      <c r="A409" s="129"/>
      <c r="B409" s="129"/>
      <c r="C409" s="129"/>
      <c r="D409" s="129"/>
      <c r="E409" s="130"/>
      <c r="F409" s="180"/>
      <c r="G409" s="246"/>
      <c r="H409" s="187"/>
      <c r="I409" s="387"/>
      <c r="J409" s="129"/>
    </row>
    <row r="410" spans="1:10" x14ac:dyDescent="0.2">
      <c r="A410" s="129"/>
      <c r="B410" s="129"/>
      <c r="C410" s="129"/>
      <c r="D410" s="129"/>
      <c r="E410" s="130"/>
      <c r="F410" s="180"/>
      <c r="G410" s="246"/>
      <c r="H410" s="187"/>
      <c r="I410" s="387"/>
      <c r="J410" s="129"/>
    </row>
    <row r="411" spans="1:10" x14ac:dyDescent="0.2">
      <c r="A411" s="129"/>
      <c r="B411" s="129"/>
      <c r="C411" s="129"/>
      <c r="D411" s="129"/>
      <c r="E411" s="130"/>
      <c r="F411" s="180"/>
      <c r="G411" s="246"/>
      <c r="H411" s="187"/>
      <c r="I411" s="387"/>
      <c r="J411" s="129"/>
    </row>
    <row r="412" spans="1:10" x14ac:dyDescent="0.2">
      <c r="A412" s="129"/>
      <c r="B412" s="129"/>
      <c r="C412" s="129"/>
      <c r="D412" s="129"/>
      <c r="E412" s="130"/>
      <c r="F412" s="180"/>
      <c r="G412" s="246"/>
      <c r="H412" s="187"/>
      <c r="I412" s="387"/>
      <c r="J412" s="129"/>
    </row>
    <row r="413" spans="1:10" x14ac:dyDescent="0.2">
      <c r="A413" s="129"/>
      <c r="B413" s="129"/>
      <c r="C413" s="129"/>
      <c r="D413" s="129"/>
      <c r="E413" s="130"/>
      <c r="F413" s="180"/>
      <c r="G413" s="246"/>
      <c r="H413" s="187"/>
      <c r="I413" s="387"/>
      <c r="J413" s="129"/>
    </row>
    <row r="414" spans="1:10" x14ac:dyDescent="0.2">
      <c r="A414" s="129"/>
      <c r="B414" s="129"/>
      <c r="C414" s="129"/>
      <c r="D414" s="129"/>
      <c r="E414" s="130"/>
      <c r="F414" s="180"/>
      <c r="G414" s="246"/>
      <c r="H414" s="187"/>
      <c r="I414" s="387"/>
      <c r="J414" s="129"/>
    </row>
    <row r="415" spans="1:10" x14ac:dyDescent="0.2">
      <c r="A415" s="129"/>
      <c r="B415" s="129"/>
      <c r="C415" s="129"/>
      <c r="D415" s="129"/>
      <c r="E415" s="130"/>
      <c r="F415" s="180"/>
      <c r="G415" s="246"/>
      <c r="H415" s="187"/>
      <c r="I415" s="387"/>
      <c r="J415" s="129"/>
    </row>
    <row r="416" spans="1:10" x14ac:dyDescent="0.2">
      <c r="A416" s="129"/>
      <c r="B416" s="129"/>
      <c r="C416" s="129"/>
      <c r="D416" s="129"/>
      <c r="E416" s="130"/>
      <c r="F416" s="180"/>
      <c r="G416" s="246"/>
      <c r="H416" s="187"/>
      <c r="I416" s="387"/>
      <c r="J416" s="129"/>
    </row>
    <row r="417" spans="1:10" x14ac:dyDescent="0.2">
      <c r="A417" s="129"/>
      <c r="B417" s="129"/>
      <c r="C417" s="129"/>
      <c r="D417" s="129"/>
      <c r="E417" s="130"/>
      <c r="F417" s="180"/>
      <c r="G417" s="246"/>
      <c r="H417" s="187"/>
      <c r="I417" s="387"/>
      <c r="J417" s="129"/>
    </row>
    <row r="418" spans="1:10" x14ac:dyDescent="0.2">
      <c r="A418" s="129"/>
      <c r="B418" s="129"/>
      <c r="C418" s="129"/>
      <c r="D418" s="129"/>
      <c r="E418" s="130"/>
      <c r="F418" s="180"/>
      <c r="G418" s="246"/>
      <c r="H418" s="187"/>
      <c r="I418" s="387"/>
      <c r="J418" s="129"/>
    </row>
    <row r="419" spans="1:10" x14ac:dyDescent="0.2">
      <c r="A419" s="129"/>
      <c r="B419" s="129"/>
      <c r="C419" s="129"/>
      <c r="D419" s="129"/>
      <c r="E419" s="130"/>
      <c r="F419" s="180"/>
      <c r="G419" s="246"/>
      <c r="H419" s="187"/>
      <c r="I419" s="387"/>
      <c r="J419" s="129"/>
    </row>
    <row r="420" spans="1:10" x14ac:dyDescent="0.2">
      <c r="A420" s="129"/>
      <c r="B420" s="129"/>
      <c r="C420" s="129"/>
      <c r="D420" s="129"/>
      <c r="E420" s="130"/>
      <c r="F420" s="180"/>
      <c r="G420" s="246"/>
      <c r="H420" s="187"/>
      <c r="I420" s="387"/>
      <c r="J420" s="129"/>
    </row>
    <row r="421" spans="1:10" x14ac:dyDescent="0.2">
      <c r="A421" s="129"/>
      <c r="B421" s="129"/>
      <c r="C421" s="129"/>
      <c r="D421" s="129"/>
      <c r="E421" s="130"/>
      <c r="F421" s="180"/>
      <c r="G421" s="246"/>
      <c r="H421" s="187"/>
      <c r="I421" s="387"/>
      <c r="J421" s="129"/>
    </row>
    <row r="422" spans="1:10" x14ac:dyDescent="0.2">
      <c r="A422" s="129"/>
      <c r="B422" s="129"/>
      <c r="C422" s="129"/>
      <c r="D422" s="129"/>
      <c r="E422" s="130"/>
      <c r="F422" s="180"/>
      <c r="G422" s="246"/>
      <c r="H422" s="187"/>
      <c r="I422" s="387"/>
      <c r="J422" s="129"/>
    </row>
    <row r="423" spans="1:10" x14ac:dyDescent="0.2">
      <c r="A423" s="129"/>
      <c r="B423" s="129"/>
      <c r="C423" s="129"/>
      <c r="D423" s="129"/>
      <c r="E423" s="130"/>
      <c r="F423" s="180"/>
      <c r="G423" s="246"/>
      <c r="H423" s="187"/>
      <c r="I423" s="387"/>
      <c r="J423" s="129"/>
    </row>
    <row r="424" spans="1:10" x14ac:dyDescent="0.2">
      <c r="A424" s="129"/>
      <c r="B424" s="129"/>
      <c r="C424" s="129"/>
      <c r="D424" s="129"/>
      <c r="E424" s="130"/>
      <c r="F424" s="180"/>
      <c r="G424" s="246"/>
      <c r="H424" s="187"/>
      <c r="I424" s="387"/>
      <c r="J424" s="129"/>
    </row>
    <row r="425" spans="1:10" x14ac:dyDescent="0.2">
      <c r="A425" s="129"/>
      <c r="B425" s="129"/>
      <c r="C425" s="129"/>
      <c r="D425" s="129"/>
      <c r="E425" s="130"/>
      <c r="F425" s="180"/>
      <c r="G425" s="246"/>
      <c r="H425" s="187"/>
      <c r="I425" s="387"/>
      <c r="J425" s="129"/>
    </row>
    <row r="426" spans="1:10" x14ac:dyDescent="0.2">
      <c r="A426" s="129"/>
      <c r="B426" s="129"/>
      <c r="C426" s="129"/>
      <c r="D426" s="129"/>
      <c r="E426" s="130"/>
      <c r="F426" s="180"/>
      <c r="G426" s="246"/>
      <c r="H426" s="187"/>
      <c r="I426" s="387"/>
      <c r="J426" s="129"/>
    </row>
    <row r="427" spans="1:10" x14ac:dyDescent="0.2">
      <c r="A427" s="129"/>
      <c r="B427" s="129"/>
      <c r="C427" s="129"/>
      <c r="D427" s="129"/>
      <c r="E427" s="130"/>
      <c r="F427" s="180"/>
      <c r="G427" s="246"/>
      <c r="H427" s="187"/>
      <c r="I427" s="387"/>
      <c r="J427" s="129"/>
    </row>
    <row r="428" spans="1:10" x14ac:dyDescent="0.2">
      <c r="A428" s="129"/>
      <c r="B428" s="129"/>
      <c r="C428" s="129"/>
      <c r="D428" s="129"/>
      <c r="E428" s="130"/>
      <c r="F428" s="180"/>
      <c r="G428" s="246"/>
      <c r="H428" s="187"/>
      <c r="I428" s="387"/>
      <c r="J428" s="129"/>
    </row>
    <row r="429" spans="1:10" x14ac:dyDescent="0.2">
      <c r="A429" s="129"/>
      <c r="B429" s="129"/>
      <c r="C429" s="129"/>
      <c r="D429" s="129"/>
      <c r="E429" s="130"/>
      <c r="F429" s="180"/>
      <c r="G429" s="246"/>
      <c r="H429" s="187"/>
      <c r="I429" s="387"/>
      <c r="J429" s="129"/>
    </row>
    <row r="430" spans="1:10" x14ac:dyDescent="0.2">
      <c r="A430" s="129"/>
      <c r="B430" s="129"/>
      <c r="C430" s="129"/>
      <c r="D430" s="129"/>
      <c r="E430" s="130"/>
      <c r="F430" s="180"/>
      <c r="G430" s="246"/>
      <c r="H430" s="187"/>
      <c r="I430" s="387"/>
      <c r="J430" s="129"/>
    </row>
    <row r="431" spans="1:10" x14ac:dyDescent="0.2">
      <c r="A431" s="129"/>
      <c r="B431" s="129"/>
      <c r="C431" s="129"/>
      <c r="D431" s="129"/>
      <c r="E431" s="130"/>
      <c r="F431" s="180"/>
      <c r="G431" s="246"/>
      <c r="H431" s="187"/>
      <c r="I431" s="387"/>
      <c r="J431" s="129"/>
    </row>
    <row r="432" spans="1:10" x14ac:dyDescent="0.2">
      <c r="A432" s="129"/>
      <c r="B432" s="129"/>
      <c r="C432" s="129"/>
      <c r="D432" s="129"/>
      <c r="E432" s="130"/>
      <c r="F432" s="180"/>
      <c r="G432" s="246"/>
      <c r="H432" s="187"/>
      <c r="I432" s="387"/>
      <c r="J432" s="129"/>
    </row>
    <row r="433" spans="1:10" x14ac:dyDescent="0.2">
      <c r="A433" s="129"/>
      <c r="B433" s="129"/>
      <c r="C433" s="129"/>
      <c r="D433" s="129"/>
      <c r="E433" s="130"/>
      <c r="F433" s="180"/>
      <c r="G433" s="246"/>
      <c r="H433" s="187"/>
      <c r="I433" s="387"/>
      <c r="J433" s="129"/>
    </row>
    <row r="434" spans="1:10" x14ac:dyDescent="0.2">
      <c r="A434" s="129"/>
      <c r="B434" s="129"/>
      <c r="C434" s="129"/>
      <c r="D434" s="129"/>
      <c r="E434" s="130"/>
      <c r="F434" s="180"/>
      <c r="G434" s="246"/>
      <c r="H434" s="187"/>
      <c r="I434" s="387"/>
      <c r="J434" s="129"/>
    </row>
    <row r="435" spans="1:10" x14ac:dyDescent="0.2">
      <c r="A435" s="129"/>
      <c r="B435" s="129"/>
      <c r="C435" s="129"/>
      <c r="D435" s="129"/>
      <c r="E435" s="130"/>
      <c r="F435" s="180"/>
      <c r="G435" s="246"/>
      <c r="H435" s="187"/>
      <c r="I435" s="387"/>
      <c r="J435" s="129"/>
    </row>
    <row r="436" spans="1:10" x14ac:dyDescent="0.2">
      <c r="A436" s="129"/>
      <c r="B436" s="129"/>
      <c r="C436" s="129"/>
      <c r="D436" s="129"/>
      <c r="E436" s="130"/>
      <c r="F436" s="180"/>
      <c r="G436" s="246"/>
      <c r="H436" s="187"/>
      <c r="I436" s="387"/>
      <c r="J436" s="129"/>
    </row>
    <row r="437" spans="1:10" x14ac:dyDescent="0.2">
      <c r="A437" s="129"/>
      <c r="B437" s="129"/>
      <c r="C437" s="129"/>
      <c r="D437" s="129"/>
      <c r="E437" s="130"/>
      <c r="F437" s="180"/>
      <c r="G437" s="246"/>
      <c r="H437" s="187"/>
      <c r="I437" s="387"/>
      <c r="J437" s="129"/>
    </row>
    <row r="438" spans="1:10" x14ac:dyDescent="0.2">
      <c r="A438" s="129"/>
      <c r="B438" s="129"/>
      <c r="C438" s="129"/>
      <c r="D438" s="129"/>
      <c r="E438" s="130"/>
      <c r="F438" s="180"/>
      <c r="G438" s="246"/>
      <c r="H438" s="187"/>
      <c r="I438" s="387"/>
      <c r="J438" s="129"/>
    </row>
    <row r="439" spans="1:10" x14ac:dyDescent="0.2">
      <c r="A439" s="129"/>
      <c r="B439" s="129"/>
      <c r="C439" s="129"/>
      <c r="D439" s="129"/>
      <c r="E439" s="130"/>
      <c r="F439" s="180"/>
      <c r="G439" s="246"/>
      <c r="H439" s="187"/>
      <c r="I439" s="387"/>
      <c r="J439" s="129"/>
    </row>
    <row r="440" spans="1:10" x14ac:dyDescent="0.2">
      <c r="A440" s="129"/>
      <c r="B440" s="129"/>
      <c r="C440" s="129"/>
      <c r="D440" s="129"/>
      <c r="E440" s="130"/>
      <c r="F440" s="180"/>
      <c r="G440" s="246"/>
      <c r="H440" s="187"/>
      <c r="I440" s="387"/>
      <c r="J440" s="129"/>
    </row>
    <row r="441" spans="1:10" x14ac:dyDescent="0.2">
      <c r="A441" s="129"/>
      <c r="B441" s="129"/>
      <c r="C441" s="129"/>
      <c r="D441" s="129"/>
      <c r="E441" s="130"/>
      <c r="F441" s="180"/>
      <c r="G441" s="246"/>
      <c r="H441" s="187"/>
      <c r="I441" s="387"/>
      <c r="J441" s="129"/>
    </row>
    <row r="442" spans="1:10" x14ac:dyDescent="0.2">
      <c r="A442" s="129"/>
      <c r="B442" s="129"/>
      <c r="C442" s="129"/>
      <c r="D442" s="129"/>
      <c r="E442" s="130"/>
      <c r="F442" s="180"/>
      <c r="G442" s="246"/>
      <c r="H442" s="187"/>
      <c r="I442" s="387"/>
      <c r="J442" s="129"/>
    </row>
    <row r="443" spans="1:10" x14ac:dyDescent="0.2">
      <c r="A443" s="129"/>
      <c r="B443" s="129"/>
      <c r="C443" s="129"/>
      <c r="D443" s="129"/>
      <c r="E443" s="130"/>
      <c r="F443" s="180"/>
      <c r="G443" s="246"/>
      <c r="H443" s="187"/>
      <c r="I443" s="387"/>
      <c r="J443" s="129"/>
    </row>
    <row r="444" spans="1:10" x14ac:dyDescent="0.2">
      <c r="A444" s="129"/>
      <c r="B444" s="129"/>
      <c r="C444" s="129"/>
      <c r="D444" s="129"/>
      <c r="E444" s="130"/>
      <c r="F444" s="180"/>
      <c r="G444" s="246"/>
      <c r="H444" s="187"/>
      <c r="I444" s="387"/>
      <c r="J444" s="129"/>
    </row>
    <row r="445" spans="1:10" x14ac:dyDescent="0.2">
      <c r="A445" s="129"/>
      <c r="B445" s="129"/>
      <c r="C445" s="129"/>
      <c r="D445" s="129"/>
      <c r="E445" s="130"/>
      <c r="F445" s="180"/>
      <c r="G445" s="246"/>
      <c r="H445" s="187"/>
      <c r="I445" s="387"/>
      <c r="J445" s="129"/>
    </row>
    <row r="446" spans="1:10" x14ac:dyDescent="0.2">
      <c r="A446" s="129"/>
      <c r="B446" s="129"/>
      <c r="C446" s="129"/>
      <c r="D446" s="129"/>
      <c r="E446" s="130"/>
      <c r="F446" s="180"/>
      <c r="G446" s="246"/>
      <c r="H446" s="187"/>
      <c r="I446" s="387"/>
      <c r="J446" s="129"/>
    </row>
    <row r="447" spans="1:10" x14ac:dyDescent="0.2">
      <c r="A447" s="129"/>
      <c r="B447" s="129"/>
      <c r="C447" s="129"/>
      <c r="D447" s="129"/>
      <c r="E447" s="130"/>
      <c r="F447" s="180"/>
      <c r="G447" s="246"/>
      <c r="H447" s="187"/>
      <c r="I447" s="387"/>
      <c r="J447" s="129"/>
    </row>
    <row r="448" spans="1:10" x14ac:dyDescent="0.2">
      <c r="A448" s="129"/>
      <c r="B448" s="129"/>
      <c r="C448" s="129"/>
      <c r="D448" s="129"/>
      <c r="E448" s="130"/>
      <c r="F448" s="180"/>
      <c r="G448" s="246"/>
      <c r="H448" s="187"/>
      <c r="I448" s="387"/>
      <c r="J448" s="129"/>
    </row>
    <row r="449" spans="1:10" x14ac:dyDescent="0.2">
      <c r="A449" s="129"/>
      <c r="B449" s="129"/>
      <c r="C449" s="129"/>
      <c r="D449" s="129"/>
      <c r="E449" s="130"/>
      <c r="F449" s="180"/>
      <c r="G449" s="246"/>
      <c r="H449" s="187"/>
      <c r="I449" s="387"/>
      <c r="J449" s="129"/>
    </row>
    <row r="450" spans="1:10" x14ac:dyDescent="0.2">
      <c r="A450" s="129"/>
      <c r="B450" s="129"/>
      <c r="C450" s="129"/>
      <c r="D450" s="129"/>
      <c r="E450" s="130"/>
      <c r="F450" s="180"/>
      <c r="G450" s="246"/>
      <c r="H450" s="187"/>
      <c r="I450" s="387"/>
      <c r="J450" s="129"/>
    </row>
    <row r="451" spans="1:10" x14ac:dyDescent="0.2">
      <c r="A451" s="129"/>
      <c r="B451" s="129"/>
      <c r="C451" s="129"/>
      <c r="D451" s="129"/>
      <c r="E451" s="130"/>
      <c r="F451" s="180"/>
      <c r="G451" s="246"/>
      <c r="H451" s="187"/>
      <c r="I451" s="387"/>
      <c r="J451" s="129"/>
    </row>
    <row r="452" spans="1:10" x14ac:dyDescent="0.2">
      <c r="A452" s="129"/>
      <c r="B452" s="129"/>
      <c r="C452" s="129"/>
      <c r="D452" s="129"/>
      <c r="E452" s="130"/>
      <c r="F452" s="180"/>
      <c r="G452" s="246"/>
      <c r="H452" s="187"/>
      <c r="I452" s="387"/>
      <c r="J452" s="129"/>
    </row>
    <row r="453" spans="1:10" x14ac:dyDescent="0.2">
      <c r="A453" s="129"/>
      <c r="B453" s="129"/>
      <c r="C453" s="129"/>
      <c r="D453" s="129"/>
      <c r="E453" s="130"/>
      <c r="F453" s="180"/>
      <c r="G453" s="246"/>
      <c r="H453" s="187"/>
      <c r="I453" s="387"/>
      <c r="J453" s="129"/>
    </row>
    <row r="454" spans="1:10" x14ac:dyDescent="0.2">
      <c r="A454" s="129"/>
      <c r="B454" s="129"/>
      <c r="C454" s="129"/>
      <c r="D454" s="129"/>
      <c r="E454" s="130"/>
      <c r="F454" s="180"/>
      <c r="G454" s="246"/>
      <c r="H454" s="187"/>
      <c r="I454" s="387"/>
      <c r="J454" s="129"/>
    </row>
    <row r="455" spans="1:10" x14ac:dyDescent="0.2">
      <c r="A455" s="129"/>
      <c r="B455" s="129"/>
      <c r="C455" s="129"/>
      <c r="D455" s="129"/>
      <c r="E455" s="130"/>
      <c r="F455" s="180"/>
      <c r="G455" s="246"/>
      <c r="H455" s="187"/>
      <c r="I455" s="387"/>
      <c r="J455" s="129"/>
    </row>
    <row r="456" spans="1:10" x14ac:dyDescent="0.2">
      <c r="A456" s="129"/>
      <c r="B456" s="129"/>
      <c r="C456" s="129"/>
      <c r="D456" s="129"/>
      <c r="E456" s="130"/>
      <c r="F456" s="180"/>
      <c r="G456" s="246"/>
      <c r="H456" s="187"/>
      <c r="I456" s="387"/>
      <c r="J456" s="129"/>
    </row>
    <row r="457" spans="1:10" x14ac:dyDescent="0.2">
      <c r="A457" s="129"/>
      <c r="B457" s="129"/>
      <c r="C457" s="129"/>
      <c r="D457" s="129"/>
      <c r="E457" s="130"/>
      <c r="F457" s="180"/>
      <c r="G457" s="246"/>
      <c r="H457" s="187"/>
      <c r="I457" s="387"/>
      <c r="J457" s="129"/>
    </row>
    <row r="458" spans="1:10" x14ac:dyDescent="0.2">
      <c r="A458" s="129"/>
      <c r="B458" s="129"/>
      <c r="C458" s="129"/>
      <c r="D458" s="129"/>
      <c r="E458" s="130"/>
      <c r="F458" s="180"/>
      <c r="G458" s="246"/>
      <c r="H458" s="187"/>
      <c r="I458" s="387"/>
      <c r="J458" s="129"/>
    </row>
    <row r="459" spans="1:10" x14ac:dyDescent="0.2">
      <c r="A459" s="129"/>
      <c r="B459" s="129"/>
      <c r="C459" s="129"/>
      <c r="D459" s="129"/>
      <c r="E459" s="130"/>
      <c r="F459" s="180"/>
      <c r="G459" s="246"/>
      <c r="H459" s="187"/>
      <c r="I459" s="387"/>
      <c r="J459" s="129"/>
    </row>
    <row r="460" spans="1:10" x14ac:dyDescent="0.2">
      <c r="A460" s="129"/>
      <c r="B460" s="129"/>
      <c r="C460" s="129"/>
      <c r="D460" s="129"/>
      <c r="E460" s="130"/>
      <c r="F460" s="180"/>
      <c r="G460" s="246"/>
      <c r="H460" s="187"/>
      <c r="I460" s="387"/>
      <c r="J460" s="129"/>
    </row>
    <row r="461" spans="1:10" x14ac:dyDescent="0.2">
      <c r="A461" s="129"/>
      <c r="B461" s="129"/>
      <c r="C461" s="129"/>
      <c r="D461" s="129"/>
      <c r="E461" s="130"/>
      <c r="F461" s="180"/>
      <c r="G461" s="246"/>
      <c r="H461" s="187"/>
      <c r="I461" s="387"/>
      <c r="J461" s="129"/>
    </row>
    <row r="462" spans="1:10" x14ac:dyDescent="0.2">
      <c r="A462" s="129"/>
      <c r="B462" s="129"/>
      <c r="C462" s="129"/>
      <c r="D462" s="129"/>
      <c r="E462" s="130"/>
      <c r="F462" s="180"/>
      <c r="G462" s="246"/>
      <c r="H462" s="187"/>
      <c r="I462" s="387"/>
      <c r="J462" s="129"/>
    </row>
    <row r="463" spans="1:10" x14ac:dyDescent="0.2">
      <c r="A463" s="129"/>
      <c r="B463" s="129"/>
      <c r="C463" s="129"/>
      <c r="D463" s="129"/>
      <c r="E463" s="130"/>
      <c r="F463" s="180"/>
      <c r="G463" s="246"/>
      <c r="H463" s="187"/>
      <c r="I463" s="387"/>
      <c r="J463" s="129"/>
    </row>
    <row r="464" spans="1:10" x14ac:dyDescent="0.2">
      <c r="A464" s="129"/>
      <c r="B464" s="129"/>
      <c r="C464" s="129"/>
      <c r="D464" s="129"/>
      <c r="E464" s="130"/>
      <c r="F464" s="180"/>
      <c r="G464" s="246"/>
      <c r="H464" s="187"/>
      <c r="I464" s="387"/>
      <c r="J464" s="129"/>
    </row>
    <row r="465" spans="1:10" x14ac:dyDescent="0.2">
      <c r="A465" s="129"/>
      <c r="B465" s="129"/>
      <c r="C465" s="129"/>
      <c r="D465" s="129"/>
      <c r="E465" s="130"/>
      <c r="F465" s="180"/>
      <c r="G465" s="246"/>
      <c r="H465" s="187"/>
      <c r="I465" s="387"/>
      <c r="J465" s="129"/>
    </row>
    <row r="466" spans="1:10" x14ac:dyDescent="0.2">
      <c r="A466" s="129"/>
      <c r="B466" s="129"/>
      <c r="C466" s="129"/>
      <c r="D466" s="129"/>
      <c r="E466" s="130"/>
      <c r="F466" s="180"/>
      <c r="G466" s="246"/>
      <c r="H466" s="187"/>
      <c r="I466" s="387"/>
      <c r="J466" s="129"/>
    </row>
    <row r="467" spans="1:10" x14ac:dyDescent="0.2">
      <c r="A467" s="129"/>
      <c r="B467" s="129"/>
      <c r="C467" s="129"/>
      <c r="D467" s="129"/>
      <c r="E467" s="130"/>
      <c r="F467" s="180"/>
      <c r="G467" s="246"/>
      <c r="H467" s="187"/>
      <c r="I467" s="387"/>
      <c r="J467" s="129"/>
    </row>
    <row r="468" spans="1:10" x14ac:dyDescent="0.2">
      <c r="A468" s="129"/>
      <c r="B468" s="129"/>
      <c r="C468" s="129"/>
      <c r="D468" s="129"/>
      <c r="E468" s="130"/>
      <c r="F468" s="180"/>
      <c r="G468" s="246"/>
      <c r="H468" s="187"/>
      <c r="I468" s="387"/>
      <c r="J468" s="129"/>
    </row>
    <row r="469" spans="1:10" x14ac:dyDescent="0.2">
      <c r="A469" s="129"/>
      <c r="B469" s="129"/>
      <c r="C469" s="129"/>
      <c r="D469" s="129"/>
      <c r="E469" s="130"/>
      <c r="F469" s="180"/>
      <c r="G469" s="246"/>
      <c r="H469" s="187"/>
      <c r="I469" s="387"/>
      <c r="J469" s="129"/>
    </row>
    <row r="470" spans="1:10" x14ac:dyDescent="0.2">
      <c r="A470" s="129"/>
      <c r="B470" s="129"/>
      <c r="C470" s="129"/>
      <c r="D470" s="129"/>
      <c r="E470" s="130"/>
      <c r="F470" s="180"/>
      <c r="G470" s="246"/>
      <c r="H470" s="187"/>
      <c r="I470" s="387"/>
      <c r="J470" s="129"/>
    </row>
    <row r="471" spans="1:10" x14ac:dyDescent="0.2">
      <c r="A471" s="129"/>
      <c r="B471" s="129"/>
      <c r="C471" s="129"/>
      <c r="D471" s="129"/>
      <c r="E471" s="130"/>
      <c r="F471" s="180"/>
      <c r="G471" s="246"/>
      <c r="H471" s="187"/>
      <c r="I471" s="387"/>
      <c r="J471" s="129"/>
    </row>
    <row r="472" spans="1:10" x14ac:dyDescent="0.2">
      <c r="A472" s="129"/>
      <c r="B472" s="129"/>
      <c r="C472" s="129"/>
      <c r="D472" s="129"/>
      <c r="E472" s="130"/>
      <c r="F472" s="180"/>
      <c r="G472" s="246"/>
      <c r="H472" s="187"/>
      <c r="I472" s="387"/>
      <c r="J472" s="129"/>
    </row>
    <row r="473" spans="1:10" x14ac:dyDescent="0.2">
      <c r="A473" s="129"/>
      <c r="B473" s="129"/>
      <c r="C473" s="129"/>
      <c r="D473" s="129"/>
      <c r="E473" s="130"/>
      <c r="F473" s="180"/>
      <c r="G473" s="246"/>
      <c r="H473" s="187"/>
      <c r="I473" s="387"/>
      <c r="J473" s="129"/>
    </row>
    <row r="474" spans="1:10" x14ac:dyDescent="0.2">
      <c r="A474" s="129"/>
      <c r="B474" s="129"/>
      <c r="C474" s="129"/>
      <c r="D474" s="129"/>
      <c r="E474" s="130"/>
      <c r="F474" s="180"/>
      <c r="G474" s="246"/>
      <c r="H474" s="187"/>
      <c r="I474" s="387"/>
      <c r="J474" s="129"/>
    </row>
    <row r="475" spans="1:10" x14ac:dyDescent="0.2">
      <c r="A475" s="129"/>
      <c r="B475" s="129"/>
      <c r="C475" s="129"/>
      <c r="D475" s="129"/>
      <c r="E475" s="130"/>
      <c r="F475" s="180"/>
      <c r="G475" s="246"/>
      <c r="H475" s="187"/>
      <c r="I475" s="387"/>
      <c r="J475" s="129"/>
    </row>
    <row r="476" spans="1:10" x14ac:dyDescent="0.2">
      <c r="A476" s="129"/>
      <c r="B476" s="129"/>
      <c r="C476" s="129"/>
      <c r="D476" s="129"/>
      <c r="E476" s="130"/>
      <c r="F476" s="180"/>
      <c r="G476" s="246"/>
      <c r="H476" s="187"/>
      <c r="I476" s="387"/>
      <c r="J476" s="129"/>
    </row>
    <row r="477" spans="1:10" x14ac:dyDescent="0.2">
      <c r="A477" s="129"/>
      <c r="B477" s="129"/>
      <c r="C477" s="129"/>
      <c r="D477" s="129"/>
      <c r="E477" s="130"/>
      <c r="F477" s="180"/>
      <c r="G477" s="246"/>
      <c r="H477" s="187"/>
      <c r="I477" s="387"/>
      <c r="J477" s="129"/>
    </row>
    <row r="478" spans="1:10" x14ac:dyDescent="0.2">
      <c r="A478" s="129"/>
      <c r="B478" s="129"/>
      <c r="C478" s="129"/>
      <c r="D478" s="129"/>
      <c r="E478" s="130"/>
      <c r="F478" s="180"/>
      <c r="G478" s="246"/>
      <c r="H478" s="187"/>
      <c r="I478" s="387"/>
      <c r="J478" s="129"/>
    </row>
    <row r="479" spans="1:10" x14ac:dyDescent="0.2">
      <c r="A479" s="129"/>
      <c r="B479" s="129"/>
      <c r="C479" s="129"/>
      <c r="D479" s="129"/>
      <c r="E479" s="130"/>
      <c r="F479" s="180"/>
      <c r="G479" s="246"/>
      <c r="H479" s="187"/>
      <c r="I479" s="387"/>
      <c r="J479" s="129"/>
    </row>
    <row r="480" spans="1:10" x14ac:dyDescent="0.2">
      <c r="A480" s="129"/>
      <c r="B480" s="129"/>
      <c r="C480" s="129"/>
      <c r="D480" s="129"/>
      <c r="E480" s="130"/>
      <c r="F480" s="180"/>
      <c r="G480" s="246"/>
      <c r="H480" s="187"/>
      <c r="I480" s="387"/>
      <c r="J480" s="129"/>
    </row>
    <row r="481" spans="1:10" x14ac:dyDescent="0.2">
      <c r="A481" s="129"/>
      <c r="B481" s="129"/>
      <c r="C481" s="129"/>
      <c r="D481" s="129"/>
      <c r="E481" s="130"/>
      <c r="F481" s="180"/>
      <c r="G481" s="246"/>
      <c r="H481" s="187"/>
      <c r="I481" s="387"/>
      <c r="J481" s="129"/>
    </row>
    <row r="482" spans="1:10" x14ac:dyDescent="0.2">
      <c r="A482" s="129"/>
      <c r="B482" s="129"/>
      <c r="C482" s="129"/>
      <c r="D482" s="129"/>
      <c r="E482" s="130"/>
      <c r="F482" s="180"/>
      <c r="G482" s="246"/>
      <c r="H482" s="187"/>
      <c r="I482" s="387"/>
      <c r="J482" s="129"/>
    </row>
    <row r="483" spans="1:10" x14ac:dyDescent="0.2">
      <c r="A483" s="129"/>
      <c r="B483" s="129"/>
      <c r="C483" s="129"/>
      <c r="D483" s="129"/>
      <c r="E483" s="130"/>
      <c r="F483" s="180"/>
      <c r="G483" s="246"/>
      <c r="H483" s="187"/>
      <c r="I483" s="387"/>
      <c r="J483" s="129"/>
    </row>
    <row r="484" spans="1:10" x14ac:dyDescent="0.2">
      <c r="A484" s="129"/>
      <c r="B484" s="129"/>
      <c r="C484" s="129"/>
      <c r="D484" s="129"/>
      <c r="E484" s="130"/>
      <c r="F484" s="180"/>
      <c r="G484" s="246"/>
      <c r="H484" s="187"/>
      <c r="I484" s="387"/>
      <c r="J484" s="129"/>
    </row>
    <row r="485" spans="1:10" x14ac:dyDescent="0.2">
      <c r="A485" s="129"/>
      <c r="B485" s="129"/>
      <c r="C485" s="129"/>
      <c r="D485" s="129"/>
      <c r="E485" s="130"/>
      <c r="F485" s="180"/>
      <c r="G485" s="246"/>
      <c r="H485" s="187"/>
      <c r="I485" s="387"/>
      <c r="J485" s="129"/>
    </row>
    <row r="486" spans="1:10" x14ac:dyDescent="0.2">
      <c r="A486" s="129"/>
      <c r="B486" s="129"/>
      <c r="C486" s="129"/>
      <c r="D486" s="129"/>
      <c r="E486" s="130"/>
      <c r="F486" s="180"/>
      <c r="G486" s="246"/>
      <c r="H486" s="187"/>
      <c r="I486" s="387"/>
      <c r="J486" s="129"/>
    </row>
    <row r="487" spans="1:10" x14ac:dyDescent="0.2">
      <c r="A487" s="129"/>
      <c r="B487" s="129"/>
      <c r="C487" s="129"/>
      <c r="D487" s="129"/>
      <c r="E487" s="130"/>
      <c r="F487" s="180"/>
      <c r="G487" s="246"/>
      <c r="H487" s="187"/>
      <c r="I487" s="387"/>
      <c r="J487" s="129"/>
    </row>
    <row r="488" spans="1:10" x14ac:dyDescent="0.2">
      <c r="A488" s="129"/>
      <c r="B488" s="129"/>
      <c r="C488" s="129"/>
      <c r="D488" s="129"/>
      <c r="E488" s="130"/>
      <c r="F488" s="180"/>
      <c r="G488" s="246"/>
      <c r="H488" s="187"/>
      <c r="I488" s="387"/>
      <c r="J488" s="129"/>
    </row>
    <row r="489" spans="1:10" x14ac:dyDescent="0.2">
      <c r="A489" s="129"/>
      <c r="B489" s="129"/>
      <c r="C489" s="129"/>
      <c r="D489" s="129"/>
      <c r="E489" s="130"/>
      <c r="F489" s="180"/>
      <c r="G489" s="246"/>
      <c r="H489" s="187"/>
      <c r="I489" s="387"/>
      <c r="J489" s="129"/>
    </row>
    <row r="490" spans="1:10" x14ac:dyDescent="0.2">
      <c r="A490" s="129"/>
      <c r="B490" s="129"/>
      <c r="C490" s="129"/>
      <c r="D490" s="129"/>
      <c r="E490" s="130"/>
      <c r="F490" s="180"/>
      <c r="G490" s="246"/>
      <c r="H490" s="187"/>
      <c r="I490" s="387"/>
      <c r="J490" s="129"/>
    </row>
    <row r="491" spans="1:10" x14ac:dyDescent="0.2">
      <c r="A491" s="129"/>
      <c r="B491" s="129"/>
      <c r="C491" s="129"/>
      <c r="D491" s="129"/>
      <c r="E491" s="130"/>
      <c r="F491" s="180"/>
      <c r="G491" s="246"/>
      <c r="H491" s="187"/>
      <c r="I491" s="387"/>
      <c r="J491" s="129"/>
    </row>
    <row r="492" spans="1:10" x14ac:dyDescent="0.2">
      <c r="A492" s="129"/>
      <c r="B492" s="129"/>
      <c r="C492" s="129"/>
      <c r="D492" s="129"/>
      <c r="E492" s="130"/>
      <c r="F492" s="180"/>
      <c r="G492" s="246"/>
      <c r="H492" s="187"/>
      <c r="I492" s="387"/>
      <c r="J492" s="129"/>
    </row>
    <row r="493" spans="1:10" x14ac:dyDescent="0.2">
      <c r="A493" s="129"/>
      <c r="B493" s="129"/>
      <c r="C493" s="129"/>
      <c r="D493" s="129"/>
      <c r="E493" s="130"/>
      <c r="F493" s="180"/>
      <c r="G493" s="246"/>
      <c r="H493" s="187"/>
      <c r="I493" s="387"/>
      <c r="J493" s="129"/>
    </row>
    <row r="494" spans="1:10" x14ac:dyDescent="0.2">
      <c r="A494" s="129"/>
      <c r="B494" s="129"/>
      <c r="C494" s="129"/>
      <c r="D494" s="129"/>
      <c r="E494" s="130"/>
      <c r="F494" s="180"/>
      <c r="G494" s="246"/>
      <c r="H494" s="187"/>
      <c r="I494" s="387"/>
      <c r="J494" s="129"/>
    </row>
    <row r="495" spans="1:10" x14ac:dyDescent="0.2">
      <c r="A495" s="129"/>
      <c r="B495" s="129"/>
      <c r="C495" s="129"/>
      <c r="D495" s="129"/>
      <c r="E495" s="130"/>
      <c r="F495" s="180"/>
      <c r="G495" s="246"/>
      <c r="H495" s="187"/>
      <c r="I495" s="387"/>
      <c r="J495" s="129"/>
    </row>
    <row r="496" spans="1:10" x14ac:dyDescent="0.2">
      <c r="A496" s="129"/>
      <c r="B496" s="129"/>
      <c r="C496" s="129"/>
      <c r="D496" s="129"/>
      <c r="E496" s="130"/>
      <c r="F496" s="180"/>
      <c r="G496" s="246"/>
      <c r="H496" s="187"/>
      <c r="I496" s="387"/>
      <c r="J496" s="129"/>
    </row>
    <row r="497" spans="1:10" x14ac:dyDescent="0.2">
      <c r="A497" s="129"/>
      <c r="B497" s="129"/>
      <c r="C497" s="129"/>
      <c r="D497" s="129"/>
      <c r="E497" s="130"/>
      <c r="F497" s="180"/>
      <c r="G497" s="246"/>
      <c r="H497" s="187"/>
      <c r="I497" s="387"/>
      <c r="J497" s="129"/>
    </row>
    <row r="498" spans="1:10" x14ac:dyDescent="0.2">
      <c r="A498" s="129"/>
      <c r="B498" s="129"/>
      <c r="C498" s="129"/>
      <c r="D498" s="129"/>
      <c r="E498" s="130"/>
      <c r="F498" s="180"/>
      <c r="G498" s="246"/>
      <c r="H498" s="187"/>
      <c r="I498" s="387"/>
      <c r="J498" s="129"/>
    </row>
    <row r="499" spans="1:10" x14ac:dyDescent="0.2">
      <c r="A499" s="129"/>
      <c r="B499" s="129"/>
      <c r="C499" s="129"/>
      <c r="D499" s="129"/>
      <c r="E499" s="130"/>
      <c r="F499" s="180"/>
      <c r="G499" s="246"/>
      <c r="H499" s="187"/>
      <c r="I499" s="387"/>
      <c r="J499" s="129"/>
    </row>
    <row r="500" spans="1:10" x14ac:dyDescent="0.2">
      <c r="A500" s="129"/>
      <c r="B500" s="129"/>
      <c r="C500" s="129"/>
      <c r="D500" s="129"/>
      <c r="E500" s="130"/>
      <c r="F500" s="180"/>
      <c r="G500" s="246"/>
      <c r="H500" s="187"/>
      <c r="I500" s="387"/>
      <c r="J500" s="129"/>
    </row>
    <row r="501" spans="1:10" x14ac:dyDescent="0.2">
      <c r="A501" s="129"/>
      <c r="B501" s="129"/>
      <c r="C501" s="129"/>
      <c r="D501" s="129"/>
      <c r="E501" s="130"/>
      <c r="F501" s="180"/>
      <c r="G501" s="246"/>
      <c r="H501" s="187"/>
      <c r="I501" s="387"/>
      <c r="J501" s="129"/>
    </row>
    <row r="502" spans="1:10" x14ac:dyDescent="0.2">
      <c r="A502" s="129"/>
      <c r="B502" s="129"/>
      <c r="C502" s="129"/>
      <c r="D502" s="129"/>
      <c r="E502" s="130"/>
      <c r="F502" s="180"/>
      <c r="G502" s="246"/>
      <c r="H502" s="187"/>
      <c r="I502" s="387"/>
      <c r="J502" s="129"/>
    </row>
    <row r="503" spans="1:10" x14ac:dyDescent="0.2">
      <c r="A503" s="129"/>
      <c r="B503" s="129"/>
      <c r="C503" s="129"/>
      <c r="D503" s="129"/>
      <c r="E503" s="130"/>
      <c r="F503" s="180"/>
      <c r="G503" s="246"/>
      <c r="H503" s="187"/>
      <c r="I503" s="387"/>
      <c r="J503" s="129"/>
    </row>
    <row r="504" spans="1:10" x14ac:dyDescent="0.2">
      <c r="A504" s="129"/>
      <c r="B504" s="129"/>
      <c r="C504" s="129"/>
      <c r="D504" s="129"/>
      <c r="E504" s="130"/>
      <c r="F504" s="180"/>
      <c r="G504" s="246"/>
      <c r="H504" s="187"/>
      <c r="I504" s="387"/>
      <c r="J504" s="129"/>
    </row>
    <row r="505" spans="1:10" x14ac:dyDescent="0.2">
      <c r="A505" s="129"/>
      <c r="B505" s="129"/>
      <c r="C505" s="129"/>
      <c r="D505" s="129"/>
      <c r="E505" s="130"/>
      <c r="F505" s="180"/>
      <c r="G505" s="246"/>
      <c r="H505" s="187"/>
      <c r="I505" s="387"/>
      <c r="J505" s="129"/>
    </row>
    <row r="506" spans="1:10" x14ac:dyDescent="0.2">
      <c r="A506" s="129"/>
      <c r="B506" s="129"/>
      <c r="C506" s="129"/>
      <c r="D506" s="129"/>
      <c r="E506" s="130"/>
      <c r="F506" s="180"/>
      <c r="G506" s="246"/>
      <c r="H506" s="187"/>
      <c r="I506" s="387"/>
      <c r="J506" s="129"/>
    </row>
    <row r="507" spans="1:10" x14ac:dyDescent="0.2">
      <c r="A507" s="129"/>
      <c r="B507" s="129"/>
      <c r="C507" s="129"/>
      <c r="D507" s="129"/>
      <c r="E507" s="130"/>
      <c r="F507" s="180"/>
      <c r="G507" s="246"/>
      <c r="H507" s="187"/>
      <c r="I507" s="387"/>
      <c r="J507" s="129"/>
    </row>
    <row r="508" spans="1:10" x14ac:dyDescent="0.2">
      <c r="A508" s="129"/>
      <c r="B508" s="129"/>
      <c r="C508" s="129"/>
      <c r="D508" s="129"/>
      <c r="E508" s="130"/>
      <c r="F508" s="180"/>
      <c r="G508" s="246"/>
      <c r="H508" s="187"/>
      <c r="I508" s="387"/>
      <c r="J508" s="129"/>
    </row>
    <row r="509" spans="1:10" x14ac:dyDescent="0.2">
      <c r="A509" s="129"/>
      <c r="B509" s="129"/>
      <c r="C509" s="129"/>
      <c r="D509" s="129"/>
      <c r="E509" s="130"/>
      <c r="F509" s="180"/>
      <c r="G509" s="246"/>
      <c r="H509" s="187"/>
      <c r="I509" s="387"/>
      <c r="J509" s="129"/>
    </row>
    <row r="510" spans="1:10" x14ac:dyDescent="0.2">
      <c r="A510" s="129"/>
      <c r="B510" s="129"/>
      <c r="C510" s="129"/>
      <c r="D510" s="129"/>
      <c r="E510" s="130"/>
      <c r="F510" s="180"/>
      <c r="G510" s="246"/>
      <c r="H510" s="187"/>
      <c r="I510" s="387"/>
      <c r="J510" s="129"/>
    </row>
    <row r="511" spans="1:10" x14ac:dyDescent="0.2">
      <c r="A511" s="129"/>
      <c r="B511" s="129"/>
      <c r="C511" s="129"/>
      <c r="D511" s="129"/>
      <c r="E511" s="130"/>
      <c r="F511" s="180"/>
      <c r="G511" s="246"/>
      <c r="H511" s="187"/>
      <c r="I511" s="387"/>
      <c r="J511" s="129"/>
    </row>
    <row r="512" spans="1:10" x14ac:dyDescent="0.2">
      <c r="A512" s="129"/>
      <c r="B512" s="129"/>
      <c r="C512" s="129"/>
      <c r="D512" s="129"/>
      <c r="E512" s="130"/>
      <c r="F512" s="180"/>
      <c r="G512" s="246"/>
      <c r="H512" s="187"/>
      <c r="I512" s="387"/>
      <c r="J512" s="129"/>
    </row>
    <row r="513" spans="1:10" x14ac:dyDescent="0.2">
      <c r="A513" s="129"/>
      <c r="B513" s="129"/>
      <c r="C513" s="129"/>
      <c r="D513" s="129"/>
      <c r="E513" s="130"/>
      <c r="F513" s="180"/>
      <c r="G513" s="246"/>
      <c r="H513" s="187"/>
      <c r="I513" s="387"/>
      <c r="J513" s="129"/>
    </row>
    <row r="514" spans="1:10" x14ac:dyDescent="0.2">
      <c r="A514" s="129"/>
      <c r="B514" s="129"/>
      <c r="C514" s="129"/>
      <c r="D514" s="129"/>
      <c r="E514" s="130"/>
      <c r="F514" s="180"/>
      <c r="G514" s="246"/>
      <c r="H514" s="187"/>
      <c r="I514" s="387"/>
      <c r="J514" s="129"/>
    </row>
    <row r="515" spans="1:10" x14ac:dyDescent="0.2">
      <c r="A515" s="129"/>
      <c r="B515" s="129"/>
      <c r="C515" s="129"/>
      <c r="D515" s="129"/>
      <c r="E515" s="130"/>
      <c r="F515" s="180"/>
      <c r="G515" s="246"/>
      <c r="H515" s="187"/>
      <c r="I515" s="387"/>
      <c r="J515" s="129"/>
    </row>
    <row r="516" spans="1:10" x14ac:dyDescent="0.2">
      <c r="A516" s="129"/>
      <c r="B516" s="129"/>
      <c r="C516" s="129"/>
      <c r="D516" s="129"/>
      <c r="E516" s="130"/>
      <c r="F516" s="180"/>
      <c r="G516" s="246"/>
      <c r="H516" s="187"/>
      <c r="I516" s="387"/>
      <c r="J516" s="129"/>
    </row>
    <row r="517" spans="1:10" x14ac:dyDescent="0.2">
      <c r="A517" s="129"/>
      <c r="B517" s="129"/>
      <c r="C517" s="129"/>
      <c r="D517" s="129"/>
      <c r="E517" s="130"/>
      <c r="F517" s="180"/>
      <c r="G517" s="246"/>
      <c r="H517" s="187"/>
      <c r="I517" s="387"/>
      <c r="J517" s="129"/>
    </row>
    <row r="518" spans="1:10" x14ac:dyDescent="0.2">
      <c r="A518" s="129"/>
      <c r="B518" s="129"/>
      <c r="C518" s="129"/>
      <c r="D518" s="129"/>
      <c r="E518" s="130"/>
      <c r="F518" s="180"/>
      <c r="G518" s="246"/>
      <c r="H518" s="187"/>
      <c r="I518" s="387"/>
      <c r="J518" s="129"/>
    </row>
    <row r="519" spans="1:10" x14ac:dyDescent="0.2">
      <c r="A519" s="129"/>
      <c r="B519" s="129"/>
      <c r="C519" s="129"/>
      <c r="D519" s="129"/>
      <c r="E519" s="130"/>
      <c r="F519" s="180"/>
      <c r="G519" s="246"/>
      <c r="H519" s="187"/>
      <c r="I519" s="387"/>
      <c r="J519" s="129"/>
    </row>
    <row r="520" spans="1:10" x14ac:dyDescent="0.2">
      <c r="A520" s="129"/>
      <c r="B520" s="129"/>
      <c r="C520" s="129"/>
      <c r="D520" s="129"/>
      <c r="E520" s="130"/>
      <c r="F520" s="180"/>
      <c r="G520" s="246"/>
      <c r="H520" s="187"/>
      <c r="I520" s="387"/>
      <c r="J520" s="129"/>
    </row>
    <row r="521" spans="1:10" x14ac:dyDescent="0.2">
      <c r="A521" s="129"/>
      <c r="B521" s="129"/>
      <c r="C521" s="129"/>
      <c r="D521" s="129"/>
      <c r="E521" s="130"/>
      <c r="F521" s="180"/>
      <c r="G521" s="246"/>
      <c r="H521" s="187"/>
      <c r="I521" s="387"/>
      <c r="J521" s="129"/>
    </row>
    <row r="522" spans="1:10" x14ac:dyDescent="0.2">
      <c r="A522" s="129"/>
      <c r="B522" s="129"/>
      <c r="C522" s="129"/>
      <c r="D522" s="129"/>
      <c r="E522" s="130"/>
      <c r="F522" s="180"/>
      <c r="G522" s="246"/>
      <c r="H522" s="187"/>
      <c r="I522" s="387"/>
      <c r="J522" s="129"/>
    </row>
    <row r="523" spans="1:10" x14ac:dyDescent="0.2">
      <c r="A523" s="129"/>
      <c r="B523" s="129"/>
      <c r="C523" s="129"/>
      <c r="D523" s="129"/>
      <c r="E523" s="130"/>
      <c r="F523" s="180"/>
      <c r="G523" s="246"/>
      <c r="H523" s="187"/>
      <c r="I523" s="387"/>
      <c r="J523" s="129"/>
    </row>
    <row r="524" spans="1:10" x14ac:dyDescent="0.2">
      <c r="A524" s="129"/>
      <c r="B524" s="129"/>
      <c r="C524" s="129"/>
      <c r="D524" s="129"/>
      <c r="E524" s="130"/>
      <c r="F524" s="180"/>
      <c r="G524" s="246"/>
      <c r="H524" s="187"/>
      <c r="I524" s="387"/>
      <c r="J524" s="129"/>
    </row>
    <row r="525" spans="1:10" x14ac:dyDescent="0.2">
      <c r="A525" s="129"/>
      <c r="B525" s="129"/>
      <c r="C525" s="129"/>
      <c r="D525" s="129"/>
      <c r="E525" s="130"/>
      <c r="F525" s="180"/>
      <c r="G525" s="246"/>
      <c r="H525" s="187"/>
      <c r="I525" s="387"/>
      <c r="J525" s="129"/>
    </row>
    <row r="526" spans="1:10" x14ac:dyDescent="0.2">
      <c r="A526" s="129"/>
      <c r="B526" s="129"/>
      <c r="C526" s="129"/>
      <c r="D526" s="129"/>
      <c r="E526" s="130"/>
      <c r="F526" s="180"/>
      <c r="G526" s="246"/>
      <c r="H526" s="187"/>
      <c r="I526" s="387"/>
      <c r="J526" s="129"/>
    </row>
    <row r="527" spans="1:10" x14ac:dyDescent="0.2">
      <c r="A527" s="129"/>
      <c r="B527" s="129"/>
      <c r="C527" s="129"/>
      <c r="D527" s="129"/>
      <c r="E527" s="130"/>
      <c r="F527" s="180"/>
      <c r="G527" s="246"/>
      <c r="H527" s="187"/>
      <c r="I527" s="387"/>
      <c r="J527" s="129"/>
    </row>
    <row r="528" spans="1:10" x14ac:dyDescent="0.2">
      <c r="A528" s="129"/>
      <c r="B528" s="129"/>
      <c r="C528" s="129"/>
      <c r="D528" s="129"/>
      <c r="E528" s="130"/>
      <c r="F528" s="180"/>
      <c r="G528" s="246"/>
      <c r="H528" s="187"/>
      <c r="I528" s="387"/>
      <c r="J528" s="129"/>
    </row>
    <row r="529" spans="1:10" x14ac:dyDescent="0.2">
      <c r="A529" s="129"/>
      <c r="B529" s="129"/>
      <c r="C529" s="129"/>
      <c r="D529" s="129"/>
      <c r="E529" s="130"/>
      <c r="F529" s="180"/>
      <c r="G529" s="246"/>
      <c r="H529" s="187"/>
      <c r="I529" s="387"/>
      <c r="J529" s="129"/>
    </row>
    <row r="530" spans="1:10" x14ac:dyDescent="0.2">
      <c r="A530" s="129"/>
      <c r="B530" s="129"/>
      <c r="C530" s="129"/>
      <c r="D530" s="129"/>
      <c r="E530" s="130"/>
      <c r="F530" s="180"/>
      <c r="G530" s="246"/>
      <c r="H530" s="187"/>
      <c r="I530" s="387"/>
      <c r="J530" s="129"/>
    </row>
    <row r="531" spans="1:10" x14ac:dyDescent="0.2">
      <c r="A531" s="129"/>
      <c r="B531" s="129"/>
      <c r="C531" s="129"/>
      <c r="D531" s="129"/>
      <c r="E531" s="130"/>
      <c r="F531" s="180"/>
      <c r="G531" s="246"/>
      <c r="H531" s="187"/>
      <c r="I531" s="387"/>
      <c r="J531" s="129"/>
    </row>
    <row r="532" spans="1:10" x14ac:dyDescent="0.2">
      <c r="A532" s="129"/>
      <c r="B532" s="129"/>
      <c r="C532" s="129"/>
      <c r="D532" s="129"/>
      <c r="E532" s="130"/>
      <c r="F532" s="180"/>
      <c r="G532" s="246"/>
      <c r="H532" s="187"/>
      <c r="I532" s="387"/>
      <c r="J532" s="129"/>
    </row>
    <row r="533" spans="1:10" x14ac:dyDescent="0.2">
      <c r="A533" s="129"/>
      <c r="B533" s="129"/>
      <c r="C533" s="129"/>
      <c r="D533" s="129"/>
      <c r="E533" s="130"/>
      <c r="F533" s="180"/>
      <c r="G533" s="246"/>
      <c r="H533" s="187"/>
      <c r="I533" s="387"/>
      <c r="J533" s="129"/>
    </row>
    <row r="534" spans="1:10" x14ac:dyDescent="0.2">
      <c r="A534" s="129"/>
      <c r="B534" s="129"/>
      <c r="C534" s="129"/>
      <c r="D534" s="129"/>
      <c r="E534" s="130"/>
      <c r="F534" s="180"/>
      <c r="G534" s="246"/>
      <c r="H534" s="187"/>
      <c r="I534" s="387"/>
      <c r="J534" s="129"/>
    </row>
    <row r="535" spans="1:10" x14ac:dyDescent="0.2">
      <c r="A535" s="129"/>
      <c r="B535" s="129"/>
      <c r="C535" s="129"/>
      <c r="D535" s="129"/>
      <c r="E535" s="130"/>
      <c r="F535" s="180"/>
      <c r="G535" s="246"/>
      <c r="H535" s="187"/>
      <c r="I535" s="387"/>
      <c r="J535" s="129"/>
    </row>
    <row r="536" spans="1:10" x14ac:dyDescent="0.2">
      <c r="A536" s="129"/>
      <c r="B536" s="129"/>
      <c r="C536" s="129"/>
      <c r="D536" s="129"/>
      <c r="E536" s="130"/>
      <c r="F536" s="180"/>
      <c r="G536" s="246"/>
      <c r="H536" s="187"/>
      <c r="I536" s="387"/>
      <c r="J536" s="129"/>
    </row>
    <row r="537" spans="1:10" x14ac:dyDescent="0.2">
      <c r="A537" s="129"/>
      <c r="B537" s="129"/>
      <c r="C537" s="129"/>
      <c r="D537" s="129"/>
      <c r="E537" s="130"/>
      <c r="F537" s="180"/>
      <c r="G537" s="246"/>
      <c r="H537" s="187"/>
      <c r="I537" s="387"/>
      <c r="J537" s="129"/>
    </row>
    <row r="538" spans="1:10" x14ac:dyDescent="0.2">
      <c r="A538" s="129"/>
      <c r="B538" s="129"/>
      <c r="C538" s="129"/>
      <c r="D538" s="129"/>
      <c r="E538" s="130"/>
      <c r="F538" s="180"/>
      <c r="G538" s="246"/>
      <c r="H538" s="187"/>
      <c r="I538" s="387"/>
      <c r="J538" s="129"/>
    </row>
    <row r="539" spans="1:10" x14ac:dyDescent="0.2">
      <c r="A539" s="129"/>
      <c r="B539" s="129"/>
      <c r="C539" s="129"/>
      <c r="D539" s="129"/>
      <c r="E539" s="130"/>
      <c r="F539" s="180"/>
      <c r="G539" s="246"/>
      <c r="H539" s="187"/>
      <c r="I539" s="387"/>
      <c r="J539" s="129"/>
    </row>
    <row r="540" spans="1:10" x14ac:dyDescent="0.2">
      <c r="A540" s="129"/>
      <c r="B540" s="129"/>
      <c r="C540" s="129"/>
      <c r="D540" s="129"/>
      <c r="E540" s="130"/>
      <c r="F540" s="180"/>
      <c r="G540" s="246"/>
      <c r="H540" s="187"/>
      <c r="I540" s="387"/>
      <c r="J540" s="129"/>
    </row>
    <row r="541" spans="1:10" x14ac:dyDescent="0.2">
      <c r="A541" s="129"/>
      <c r="B541" s="129"/>
      <c r="C541" s="129"/>
      <c r="D541" s="129"/>
      <c r="E541" s="130"/>
      <c r="F541" s="180"/>
      <c r="G541" s="246"/>
      <c r="H541" s="187"/>
      <c r="I541" s="387"/>
      <c r="J541" s="129"/>
    </row>
    <row r="542" spans="1:10" x14ac:dyDescent="0.2">
      <c r="A542" s="129"/>
      <c r="B542" s="129"/>
      <c r="C542" s="129"/>
      <c r="D542" s="129"/>
      <c r="E542" s="130"/>
      <c r="F542" s="180"/>
      <c r="G542" s="246"/>
      <c r="H542" s="187"/>
      <c r="I542" s="387"/>
      <c r="J542" s="129"/>
    </row>
    <row r="543" spans="1:10" x14ac:dyDescent="0.2">
      <c r="A543" s="129"/>
      <c r="B543" s="129"/>
      <c r="C543" s="129"/>
      <c r="D543" s="129"/>
      <c r="E543" s="130"/>
      <c r="F543" s="180"/>
      <c r="G543" s="246"/>
      <c r="H543" s="187"/>
      <c r="I543" s="387"/>
      <c r="J543" s="129"/>
    </row>
    <row r="544" spans="1:10" x14ac:dyDescent="0.2">
      <c r="A544" s="129"/>
      <c r="B544" s="129"/>
      <c r="C544" s="129"/>
      <c r="D544" s="129"/>
      <c r="E544" s="130"/>
      <c r="F544" s="180"/>
      <c r="G544" s="246"/>
      <c r="H544" s="187"/>
      <c r="I544" s="387"/>
      <c r="J544" s="129"/>
    </row>
    <row r="545" spans="1:10" x14ac:dyDescent="0.2">
      <c r="A545" s="129"/>
      <c r="B545" s="129"/>
      <c r="C545" s="129"/>
      <c r="D545" s="129"/>
      <c r="E545" s="130"/>
      <c r="F545" s="180"/>
      <c r="G545" s="246"/>
      <c r="H545" s="187"/>
      <c r="I545" s="387"/>
      <c r="J545" s="129"/>
    </row>
    <row r="546" spans="1:10" x14ac:dyDescent="0.2">
      <c r="A546" s="129"/>
      <c r="B546" s="129"/>
      <c r="C546" s="129"/>
      <c r="D546" s="129"/>
      <c r="E546" s="130"/>
      <c r="F546" s="180"/>
      <c r="G546" s="246"/>
      <c r="H546" s="187"/>
      <c r="I546" s="387"/>
      <c r="J546" s="129"/>
    </row>
    <row r="547" spans="1:10" x14ac:dyDescent="0.2">
      <c r="A547" s="129"/>
      <c r="B547" s="129"/>
      <c r="C547" s="129"/>
      <c r="D547" s="129"/>
      <c r="E547" s="130"/>
      <c r="F547" s="180"/>
      <c r="G547" s="246"/>
      <c r="H547" s="187"/>
      <c r="I547" s="387"/>
      <c r="J547" s="129"/>
    </row>
    <row r="548" spans="1:10" x14ac:dyDescent="0.2">
      <c r="A548" s="129"/>
      <c r="B548" s="129"/>
      <c r="C548" s="129"/>
      <c r="D548" s="129"/>
      <c r="E548" s="130"/>
      <c r="F548" s="180"/>
      <c r="G548" s="246"/>
      <c r="H548" s="187"/>
      <c r="I548" s="387"/>
      <c r="J548" s="129"/>
    </row>
    <row r="549" spans="1:10" x14ac:dyDescent="0.2">
      <c r="A549" s="129"/>
      <c r="B549" s="129"/>
      <c r="C549" s="129"/>
      <c r="D549" s="129"/>
      <c r="E549" s="130"/>
      <c r="F549" s="180"/>
      <c r="G549" s="246"/>
      <c r="H549" s="187"/>
      <c r="I549" s="387"/>
      <c r="J549" s="129"/>
    </row>
    <row r="550" spans="1:10" x14ac:dyDescent="0.2">
      <c r="A550" s="129"/>
      <c r="B550" s="129"/>
      <c r="C550" s="129"/>
      <c r="D550" s="129"/>
      <c r="E550" s="130"/>
      <c r="F550" s="180"/>
      <c r="G550" s="246"/>
      <c r="H550" s="187"/>
      <c r="I550" s="387"/>
      <c r="J550" s="129"/>
    </row>
    <row r="551" spans="1:10" x14ac:dyDescent="0.2">
      <c r="A551" s="129"/>
      <c r="B551" s="129"/>
      <c r="C551" s="129"/>
      <c r="D551" s="129"/>
      <c r="E551" s="130"/>
      <c r="F551" s="180"/>
      <c r="G551" s="246"/>
      <c r="H551" s="187"/>
      <c r="I551" s="387"/>
      <c r="J551" s="129"/>
    </row>
    <row r="552" spans="1:10" x14ac:dyDescent="0.2">
      <c r="A552" s="129"/>
      <c r="B552" s="129"/>
      <c r="C552" s="129"/>
      <c r="D552" s="129"/>
      <c r="E552" s="130"/>
      <c r="F552" s="180"/>
      <c r="G552" s="246"/>
      <c r="H552" s="187"/>
      <c r="I552" s="387"/>
      <c r="J552" s="129"/>
    </row>
    <row r="553" spans="1:10" x14ac:dyDescent="0.2">
      <c r="A553" s="129"/>
      <c r="B553" s="129"/>
      <c r="C553" s="129"/>
      <c r="D553" s="129"/>
      <c r="E553" s="130"/>
      <c r="F553" s="180"/>
      <c r="G553" s="246"/>
      <c r="H553" s="187"/>
      <c r="I553" s="387"/>
      <c r="J553" s="129"/>
    </row>
    <row r="554" spans="1:10" x14ac:dyDescent="0.2">
      <c r="A554" s="129"/>
      <c r="B554" s="129"/>
      <c r="C554" s="129"/>
      <c r="D554" s="129"/>
      <c r="E554" s="130"/>
      <c r="F554" s="180"/>
      <c r="G554" s="246"/>
      <c r="H554" s="187"/>
      <c r="I554" s="387"/>
      <c r="J554" s="129"/>
    </row>
    <row r="555" spans="1:10" x14ac:dyDescent="0.2">
      <c r="A555" s="129"/>
      <c r="B555" s="129"/>
      <c r="C555" s="129"/>
      <c r="D555" s="129"/>
      <c r="E555" s="130"/>
      <c r="F555" s="180"/>
      <c r="G555" s="246"/>
      <c r="H555" s="187"/>
      <c r="I555" s="387"/>
      <c r="J555" s="129"/>
    </row>
    <row r="556" spans="1:10" x14ac:dyDescent="0.2">
      <c r="A556" s="129"/>
      <c r="B556" s="129"/>
      <c r="C556" s="129"/>
      <c r="D556" s="129"/>
      <c r="E556" s="130"/>
      <c r="F556" s="180"/>
      <c r="G556" s="246"/>
      <c r="H556" s="187"/>
      <c r="I556" s="387"/>
      <c r="J556" s="129"/>
    </row>
    <row r="557" spans="1:10" x14ac:dyDescent="0.2">
      <c r="A557" s="129"/>
      <c r="B557" s="129"/>
      <c r="C557" s="129"/>
      <c r="D557" s="129"/>
      <c r="E557" s="130"/>
      <c r="F557" s="180"/>
      <c r="G557" s="246"/>
      <c r="H557" s="187"/>
      <c r="I557" s="387"/>
      <c r="J557" s="129"/>
    </row>
    <row r="558" spans="1:10" x14ac:dyDescent="0.2">
      <c r="A558" s="129"/>
      <c r="B558" s="129"/>
      <c r="C558" s="129"/>
      <c r="D558" s="129"/>
      <c r="E558" s="130"/>
      <c r="F558" s="180"/>
      <c r="G558" s="246"/>
      <c r="H558" s="187"/>
      <c r="I558" s="387"/>
      <c r="J558" s="129"/>
    </row>
    <row r="559" spans="1:10" x14ac:dyDescent="0.2">
      <c r="A559" s="129"/>
      <c r="B559" s="129"/>
      <c r="C559" s="129"/>
      <c r="D559" s="129"/>
      <c r="E559" s="130"/>
      <c r="F559" s="180"/>
      <c r="G559" s="246"/>
      <c r="H559" s="187"/>
      <c r="I559" s="387"/>
      <c r="J559" s="129"/>
    </row>
    <row r="560" spans="1:10" x14ac:dyDescent="0.2">
      <c r="A560" s="129"/>
      <c r="B560" s="129"/>
      <c r="C560" s="129"/>
      <c r="D560" s="129"/>
      <c r="E560" s="130"/>
      <c r="F560" s="180"/>
      <c r="G560" s="246"/>
      <c r="H560" s="187"/>
      <c r="I560" s="387"/>
      <c r="J560" s="129"/>
    </row>
    <row r="561" spans="1:10" x14ac:dyDescent="0.2">
      <c r="A561" s="129"/>
      <c r="B561" s="129"/>
      <c r="C561" s="129"/>
      <c r="D561" s="129"/>
      <c r="E561" s="130"/>
      <c r="F561" s="180"/>
      <c r="G561" s="246"/>
      <c r="H561" s="187"/>
      <c r="I561" s="387"/>
      <c r="J561" s="129"/>
    </row>
    <row r="562" spans="1:10" x14ac:dyDescent="0.2">
      <c r="A562" s="129"/>
      <c r="B562" s="129"/>
      <c r="C562" s="129"/>
      <c r="D562" s="129"/>
      <c r="E562" s="130"/>
      <c r="F562" s="180"/>
      <c r="G562" s="246"/>
      <c r="H562" s="187"/>
      <c r="I562" s="387"/>
      <c r="J562" s="129"/>
    </row>
    <row r="563" spans="1:10" x14ac:dyDescent="0.2">
      <c r="A563" s="129"/>
      <c r="B563" s="129"/>
      <c r="C563" s="129"/>
      <c r="D563" s="129"/>
      <c r="E563" s="130"/>
      <c r="F563" s="180"/>
      <c r="G563" s="246"/>
      <c r="H563" s="187"/>
      <c r="I563" s="387"/>
      <c r="J563" s="129"/>
    </row>
    <row r="564" spans="1:10" x14ac:dyDescent="0.2">
      <c r="A564" s="129"/>
      <c r="B564" s="129"/>
      <c r="C564" s="129"/>
      <c r="D564" s="129"/>
      <c r="E564" s="130"/>
      <c r="F564" s="180"/>
      <c r="G564" s="246"/>
      <c r="H564" s="187"/>
      <c r="I564" s="387"/>
      <c r="J564" s="129"/>
    </row>
    <row r="565" spans="1:10" x14ac:dyDescent="0.2">
      <c r="A565" s="129"/>
      <c r="B565" s="129"/>
      <c r="C565" s="129"/>
      <c r="D565" s="129"/>
      <c r="E565" s="130"/>
      <c r="F565" s="180"/>
      <c r="G565" s="246"/>
      <c r="H565" s="187"/>
      <c r="I565" s="387"/>
      <c r="J565" s="129"/>
    </row>
    <row r="566" spans="1:10" x14ac:dyDescent="0.2">
      <c r="A566" s="129"/>
      <c r="B566" s="129"/>
      <c r="C566" s="129"/>
      <c r="D566" s="129"/>
      <c r="E566" s="130"/>
      <c r="F566" s="180"/>
      <c r="G566" s="246"/>
      <c r="H566" s="187"/>
      <c r="I566" s="387"/>
      <c r="J566" s="129"/>
    </row>
    <row r="567" spans="1:10" x14ac:dyDescent="0.2">
      <c r="A567" s="129"/>
      <c r="B567" s="129"/>
      <c r="C567" s="129"/>
      <c r="D567" s="129"/>
      <c r="E567" s="130"/>
      <c r="F567" s="180"/>
      <c r="G567" s="246"/>
      <c r="H567" s="187"/>
      <c r="I567" s="387"/>
      <c r="J567" s="129"/>
    </row>
    <row r="568" spans="1:10" x14ac:dyDescent="0.2">
      <c r="A568" s="129"/>
      <c r="B568" s="129"/>
      <c r="C568" s="129"/>
      <c r="D568" s="129"/>
      <c r="E568" s="130"/>
      <c r="F568" s="180"/>
      <c r="G568" s="246"/>
      <c r="H568" s="187"/>
      <c r="I568" s="387"/>
      <c r="J568" s="129"/>
    </row>
    <row r="569" spans="1:10" x14ac:dyDescent="0.2">
      <c r="A569" s="129"/>
      <c r="B569" s="129"/>
      <c r="C569" s="129"/>
      <c r="D569" s="129"/>
      <c r="E569" s="130"/>
      <c r="F569" s="180"/>
      <c r="G569" s="246"/>
      <c r="H569" s="187"/>
      <c r="I569" s="387"/>
      <c r="J569" s="129"/>
    </row>
    <row r="570" spans="1:10" x14ac:dyDescent="0.2">
      <c r="A570" s="129"/>
      <c r="B570" s="129"/>
      <c r="C570" s="129"/>
      <c r="D570" s="129"/>
      <c r="E570" s="130"/>
      <c r="F570" s="180"/>
      <c r="G570" s="246"/>
      <c r="H570" s="187"/>
      <c r="I570" s="387"/>
      <c r="J570" s="129"/>
    </row>
    <row r="571" spans="1:10" x14ac:dyDescent="0.2">
      <c r="A571" s="129"/>
      <c r="B571" s="129"/>
      <c r="C571" s="129"/>
      <c r="D571" s="129"/>
      <c r="E571" s="130"/>
      <c r="F571" s="180"/>
      <c r="G571" s="246"/>
      <c r="H571" s="187"/>
      <c r="I571" s="387"/>
      <c r="J571" s="129"/>
    </row>
    <row r="572" spans="1:10" x14ac:dyDescent="0.2">
      <c r="A572" s="129"/>
      <c r="B572" s="129"/>
      <c r="C572" s="129"/>
      <c r="D572" s="129"/>
      <c r="E572" s="130"/>
      <c r="F572" s="180"/>
      <c r="G572" s="246"/>
      <c r="H572" s="187"/>
      <c r="I572" s="387"/>
      <c r="J572" s="129"/>
    </row>
    <row r="573" spans="1:10" x14ac:dyDescent="0.2">
      <c r="A573" s="129"/>
      <c r="B573" s="129"/>
      <c r="C573" s="129"/>
      <c r="D573" s="129"/>
      <c r="E573" s="130"/>
      <c r="F573" s="180"/>
      <c r="G573" s="246"/>
      <c r="H573" s="187"/>
      <c r="I573" s="387"/>
      <c r="J573" s="129"/>
    </row>
    <row r="574" spans="1:10" x14ac:dyDescent="0.2">
      <c r="A574" s="129"/>
      <c r="B574" s="129"/>
      <c r="C574" s="129"/>
      <c r="D574" s="129"/>
      <c r="E574" s="130"/>
      <c r="F574" s="180"/>
      <c r="G574" s="246"/>
      <c r="H574" s="187"/>
      <c r="I574" s="387"/>
      <c r="J574" s="129"/>
    </row>
    <row r="575" spans="1:10" x14ac:dyDescent="0.2">
      <c r="A575" s="129"/>
      <c r="B575" s="129"/>
      <c r="C575" s="129"/>
      <c r="D575" s="129"/>
      <c r="E575" s="130"/>
      <c r="F575" s="180"/>
      <c r="G575" s="246"/>
      <c r="H575" s="187"/>
      <c r="I575" s="387"/>
      <c r="J575" s="129"/>
    </row>
    <row r="576" spans="1:10" x14ac:dyDescent="0.2">
      <c r="A576" s="129"/>
      <c r="B576" s="129"/>
      <c r="C576" s="129"/>
      <c r="D576" s="129"/>
      <c r="E576" s="130"/>
      <c r="F576" s="180"/>
      <c r="G576" s="246"/>
      <c r="H576" s="187"/>
      <c r="I576" s="387"/>
      <c r="J576" s="129"/>
    </row>
    <row r="577" spans="1:10" x14ac:dyDescent="0.2">
      <c r="A577" s="129"/>
      <c r="B577" s="129"/>
      <c r="C577" s="129"/>
      <c r="D577" s="129"/>
      <c r="E577" s="130"/>
      <c r="F577" s="180"/>
      <c r="G577" s="246"/>
      <c r="H577" s="187"/>
      <c r="I577" s="387"/>
      <c r="J577" s="129"/>
    </row>
    <row r="578" spans="1:10" x14ac:dyDescent="0.2">
      <c r="A578" s="129"/>
      <c r="B578" s="129"/>
      <c r="C578" s="129"/>
      <c r="D578" s="129"/>
      <c r="E578" s="130"/>
      <c r="F578" s="180"/>
      <c r="G578" s="246"/>
      <c r="H578" s="187"/>
      <c r="I578" s="387"/>
      <c r="J578" s="129"/>
    </row>
    <row r="579" spans="1:10" x14ac:dyDescent="0.2">
      <c r="A579" s="129"/>
      <c r="B579" s="129"/>
      <c r="C579" s="129"/>
      <c r="D579" s="129"/>
      <c r="E579" s="130"/>
      <c r="F579" s="180"/>
      <c r="G579" s="246"/>
      <c r="H579" s="187"/>
      <c r="I579" s="387"/>
      <c r="J579" s="129"/>
    </row>
    <row r="580" spans="1:10" x14ac:dyDescent="0.2">
      <c r="A580" s="129"/>
      <c r="B580" s="129"/>
      <c r="C580" s="129"/>
      <c r="D580" s="129"/>
      <c r="E580" s="130"/>
      <c r="F580" s="180"/>
      <c r="G580" s="246"/>
      <c r="H580" s="187"/>
      <c r="I580" s="387"/>
      <c r="J580" s="129"/>
    </row>
    <row r="581" spans="1:10" x14ac:dyDescent="0.2">
      <c r="A581" s="129"/>
      <c r="B581" s="129"/>
      <c r="C581" s="129"/>
      <c r="D581" s="129"/>
      <c r="E581" s="130"/>
      <c r="F581" s="180"/>
      <c r="G581" s="246"/>
      <c r="H581" s="187"/>
      <c r="I581" s="387"/>
      <c r="J581" s="129"/>
    </row>
    <row r="582" spans="1:10" x14ac:dyDescent="0.2">
      <c r="A582" s="129"/>
      <c r="B582" s="129"/>
      <c r="C582" s="129"/>
      <c r="D582" s="129"/>
      <c r="E582" s="130"/>
      <c r="F582" s="180"/>
      <c r="G582" s="246"/>
      <c r="H582" s="187"/>
      <c r="I582" s="387"/>
      <c r="J582" s="129"/>
    </row>
    <row r="583" spans="1:10" x14ac:dyDescent="0.2">
      <c r="A583" s="129"/>
      <c r="B583" s="129"/>
      <c r="C583" s="129"/>
      <c r="D583" s="129"/>
      <c r="E583" s="130"/>
      <c r="F583" s="180"/>
      <c r="G583" s="246"/>
      <c r="H583" s="187"/>
      <c r="I583" s="387"/>
      <c r="J583" s="129"/>
    </row>
    <row r="584" spans="1:10" x14ac:dyDescent="0.2">
      <c r="A584" s="129"/>
      <c r="B584" s="129"/>
      <c r="C584" s="129"/>
      <c r="D584" s="129"/>
      <c r="E584" s="130"/>
      <c r="F584" s="180"/>
      <c r="G584" s="246"/>
      <c r="H584" s="187"/>
      <c r="I584" s="387"/>
      <c r="J584" s="129"/>
    </row>
    <row r="585" spans="1:10" x14ac:dyDescent="0.2">
      <c r="A585" s="129"/>
      <c r="B585" s="129"/>
      <c r="C585" s="129"/>
      <c r="D585" s="129"/>
      <c r="E585" s="130"/>
      <c r="F585" s="180"/>
      <c r="G585" s="246"/>
      <c r="H585" s="187"/>
      <c r="I585" s="387"/>
      <c r="J585" s="129"/>
    </row>
    <row r="586" spans="1:10" x14ac:dyDescent="0.2">
      <c r="A586" s="129"/>
      <c r="B586" s="129"/>
      <c r="C586" s="129"/>
      <c r="D586" s="129"/>
      <c r="E586" s="130"/>
      <c r="F586" s="180"/>
      <c r="G586" s="246"/>
      <c r="H586" s="187"/>
      <c r="I586" s="387"/>
      <c r="J586" s="129"/>
    </row>
    <row r="587" spans="1:10" x14ac:dyDescent="0.2">
      <c r="A587" s="129"/>
      <c r="B587" s="129"/>
      <c r="C587" s="129"/>
      <c r="D587" s="129"/>
      <c r="E587" s="130"/>
      <c r="F587" s="180"/>
      <c r="G587" s="246"/>
      <c r="H587" s="187"/>
      <c r="I587" s="387"/>
      <c r="J587" s="129"/>
    </row>
    <row r="588" spans="1:10" x14ac:dyDescent="0.2">
      <c r="A588" s="129"/>
      <c r="B588" s="129"/>
      <c r="C588" s="129"/>
      <c r="D588" s="129"/>
      <c r="E588" s="130"/>
      <c r="F588" s="180"/>
      <c r="G588" s="246"/>
      <c r="H588" s="187"/>
      <c r="I588" s="387"/>
      <c r="J588" s="129"/>
    </row>
    <row r="589" spans="1:10" x14ac:dyDescent="0.2">
      <c r="A589" s="129"/>
      <c r="B589" s="129"/>
      <c r="C589" s="129"/>
      <c r="D589" s="129"/>
      <c r="E589" s="130"/>
      <c r="F589" s="180"/>
      <c r="G589" s="246"/>
      <c r="H589" s="187"/>
      <c r="I589" s="387"/>
      <c r="J589" s="129"/>
    </row>
    <row r="590" spans="1:10" x14ac:dyDescent="0.2">
      <c r="A590" s="129"/>
      <c r="B590" s="129"/>
      <c r="C590" s="129"/>
      <c r="D590" s="129"/>
      <c r="E590" s="130"/>
      <c r="F590" s="180"/>
      <c r="G590" s="246"/>
      <c r="H590" s="187"/>
      <c r="I590" s="387"/>
      <c r="J590" s="129"/>
    </row>
    <row r="591" spans="1:10" x14ac:dyDescent="0.2">
      <c r="A591" s="129"/>
      <c r="B591" s="129"/>
      <c r="C591" s="129"/>
      <c r="D591" s="129"/>
      <c r="E591" s="130"/>
      <c r="F591" s="180"/>
      <c r="G591" s="246"/>
      <c r="H591" s="187"/>
      <c r="I591" s="387"/>
      <c r="J591" s="129"/>
    </row>
    <row r="592" spans="1:10" x14ac:dyDescent="0.2">
      <c r="A592" s="129"/>
      <c r="B592" s="129"/>
      <c r="C592" s="129"/>
      <c r="D592" s="129"/>
      <c r="E592" s="130"/>
      <c r="F592" s="180"/>
      <c r="G592" s="246"/>
      <c r="H592" s="187"/>
      <c r="I592" s="387"/>
      <c r="J592" s="129"/>
    </row>
    <row r="593" spans="1:10" x14ac:dyDescent="0.2">
      <c r="A593" s="129"/>
      <c r="B593" s="129"/>
      <c r="C593" s="129"/>
      <c r="D593" s="129"/>
      <c r="E593" s="130"/>
      <c r="F593" s="180"/>
      <c r="G593" s="246"/>
      <c r="H593" s="187"/>
      <c r="I593" s="387"/>
      <c r="J593" s="129"/>
    </row>
    <row r="594" spans="1:10" x14ac:dyDescent="0.2">
      <c r="A594" s="129"/>
      <c r="B594" s="129"/>
      <c r="C594" s="129"/>
      <c r="D594" s="129"/>
      <c r="E594" s="130"/>
      <c r="F594" s="180"/>
      <c r="G594" s="246"/>
      <c r="H594" s="187"/>
      <c r="I594" s="387"/>
      <c r="J594" s="129"/>
    </row>
    <row r="595" spans="1:10" x14ac:dyDescent="0.2">
      <c r="A595" s="129"/>
      <c r="B595" s="129"/>
      <c r="C595" s="129"/>
      <c r="D595" s="129"/>
      <c r="E595" s="130"/>
      <c r="F595" s="180"/>
      <c r="G595" s="246"/>
      <c r="H595" s="187"/>
      <c r="I595" s="387"/>
      <c r="J595" s="129"/>
    </row>
    <row r="596" spans="1:10" x14ac:dyDescent="0.2">
      <c r="A596" s="129"/>
      <c r="B596" s="129"/>
      <c r="C596" s="129"/>
      <c r="D596" s="129"/>
      <c r="E596" s="130"/>
      <c r="F596" s="180"/>
      <c r="G596" s="246"/>
      <c r="H596" s="187"/>
      <c r="I596" s="387"/>
      <c r="J596" s="129"/>
    </row>
    <row r="597" spans="1:10" x14ac:dyDescent="0.2">
      <c r="A597" s="129"/>
      <c r="B597" s="129"/>
      <c r="C597" s="129"/>
      <c r="D597" s="129"/>
      <c r="E597" s="130"/>
      <c r="F597" s="180"/>
      <c r="G597" s="246"/>
      <c r="H597" s="187"/>
      <c r="I597" s="387"/>
      <c r="J597" s="129"/>
    </row>
    <row r="598" spans="1:10" x14ac:dyDescent="0.2">
      <c r="A598" s="129"/>
      <c r="B598" s="129"/>
      <c r="C598" s="129"/>
      <c r="D598" s="129"/>
      <c r="E598" s="130"/>
      <c r="F598" s="180"/>
      <c r="G598" s="246"/>
      <c r="H598" s="187"/>
      <c r="I598" s="387"/>
      <c r="J598" s="129"/>
    </row>
    <row r="599" spans="1:10" x14ac:dyDescent="0.2">
      <c r="A599" s="129"/>
      <c r="B599" s="129"/>
      <c r="C599" s="129"/>
      <c r="D599" s="129"/>
      <c r="E599" s="130"/>
      <c r="F599" s="180"/>
      <c r="G599" s="246"/>
      <c r="H599" s="187"/>
      <c r="I599" s="387"/>
      <c r="J599" s="129"/>
    </row>
    <row r="600" spans="1:10" x14ac:dyDescent="0.2">
      <c r="A600" s="129"/>
      <c r="B600" s="129"/>
      <c r="C600" s="129"/>
      <c r="D600" s="129"/>
      <c r="E600" s="130"/>
      <c r="F600" s="180"/>
      <c r="G600" s="246"/>
      <c r="H600" s="187"/>
      <c r="I600" s="387"/>
      <c r="J600" s="129"/>
    </row>
    <row r="601" spans="1:10" x14ac:dyDescent="0.2">
      <c r="A601" s="129"/>
      <c r="B601" s="129"/>
      <c r="C601" s="129"/>
      <c r="D601" s="129"/>
      <c r="E601" s="130"/>
      <c r="F601" s="180"/>
      <c r="G601" s="246"/>
      <c r="H601" s="187"/>
      <c r="I601" s="387"/>
      <c r="J601" s="129"/>
    </row>
    <row r="602" spans="1:10" x14ac:dyDescent="0.2">
      <c r="A602" s="129"/>
      <c r="B602" s="129"/>
      <c r="C602" s="129"/>
      <c r="D602" s="129"/>
      <c r="E602" s="130"/>
      <c r="F602" s="180"/>
      <c r="G602" s="246"/>
      <c r="H602" s="187"/>
      <c r="I602" s="387"/>
      <c r="J602" s="129"/>
    </row>
    <row r="603" spans="1:10" x14ac:dyDescent="0.2">
      <c r="A603" s="129"/>
      <c r="B603" s="129"/>
      <c r="C603" s="129"/>
      <c r="D603" s="129"/>
      <c r="E603" s="130"/>
      <c r="F603" s="180"/>
      <c r="G603" s="246"/>
      <c r="H603" s="187"/>
      <c r="I603" s="387"/>
      <c r="J603" s="129"/>
    </row>
    <row r="604" spans="1:10" x14ac:dyDescent="0.2">
      <c r="A604" s="129"/>
      <c r="B604" s="129"/>
      <c r="C604" s="129"/>
      <c r="D604" s="129"/>
      <c r="E604" s="130"/>
      <c r="F604" s="180"/>
      <c r="G604" s="246"/>
      <c r="H604" s="187"/>
      <c r="I604" s="387"/>
      <c r="J604" s="129"/>
    </row>
    <row r="605" spans="1:10" x14ac:dyDescent="0.2">
      <c r="A605" s="129"/>
      <c r="B605" s="129"/>
      <c r="C605" s="129"/>
      <c r="D605" s="129"/>
      <c r="E605" s="130"/>
      <c r="F605" s="180"/>
      <c r="G605" s="246"/>
      <c r="H605" s="187"/>
      <c r="I605" s="387"/>
      <c r="J605" s="129"/>
    </row>
    <row r="606" spans="1:10" x14ac:dyDescent="0.2">
      <c r="A606" s="129"/>
      <c r="B606" s="129"/>
      <c r="C606" s="129"/>
      <c r="D606" s="129"/>
      <c r="E606" s="130"/>
      <c r="F606" s="180"/>
      <c r="G606" s="246"/>
      <c r="H606" s="187"/>
      <c r="I606" s="387"/>
      <c r="J606" s="129"/>
    </row>
    <row r="607" spans="1:10" x14ac:dyDescent="0.2">
      <c r="A607" s="129"/>
      <c r="B607" s="129"/>
      <c r="C607" s="129"/>
      <c r="D607" s="129"/>
      <c r="E607" s="130"/>
      <c r="F607" s="180"/>
      <c r="G607" s="246"/>
      <c r="H607" s="187"/>
      <c r="I607" s="387"/>
      <c r="J607" s="129"/>
    </row>
    <row r="608" spans="1:10" x14ac:dyDescent="0.2">
      <c r="A608" s="129"/>
      <c r="B608" s="129"/>
      <c r="C608" s="129"/>
      <c r="D608" s="129"/>
      <c r="E608" s="130"/>
      <c r="F608" s="180"/>
      <c r="G608" s="246"/>
      <c r="H608" s="187"/>
      <c r="I608" s="387"/>
      <c r="J608" s="129"/>
    </row>
    <row r="609" spans="1:10" x14ac:dyDescent="0.2">
      <c r="A609" s="129"/>
      <c r="B609" s="129"/>
      <c r="C609" s="129"/>
      <c r="D609" s="129"/>
      <c r="E609" s="130"/>
      <c r="F609" s="180"/>
      <c r="G609" s="246"/>
      <c r="H609" s="187"/>
      <c r="I609" s="387"/>
      <c r="J609" s="129"/>
    </row>
    <row r="610" spans="1:10" x14ac:dyDescent="0.2">
      <c r="A610" s="129"/>
      <c r="B610" s="129"/>
      <c r="C610" s="129"/>
      <c r="D610" s="129"/>
      <c r="E610" s="130"/>
      <c r="F610" s="180"/>
      <c r="G610" s="246"/>
      <c r="H610" s="187"/>
      <c r="I610" s="387"/>
      <c r="J610" s="129"/>
    </row>
    <row r="611" spans="1:10" x14ac:dyDescent="0.2">
      <c r="A611" s="129"/>
      <c r="B611" s="129"/>
      <c r="C611" s="129"/>
      <c r="D611" s="129"/>
      <c r="E611" s="130"/>
      <c r="F611" s="180"/>
      <c r="G611" s="246"/>
      <c r="H611" s="187"/>
      <c r="I611" s="387"/>
      <c r="J611" s="129"/>
    </row>
    <row r="612" spans="1:10" x14ac:dyDescent="0.2">
      <c r="A612" s="129"/>
      <c r="B612" s="129"/>
      <c r="C612" s="129"/>
      <c r="D612" s="129"/>
      <c r="E612" s="130"/>
      <c r="F612" s="180"/>
      <c r="G612" s="246"/>
      <c r="H612" s="187"/>
      <c r="I612" s="387"/>
      <c r="J612" s="129"/>
    </row>
    <row r="613" spans="1:10" x14ac:dyDescent="0.2">
      <c r="A613" s="129"/>
      <c r="B613" s="129"/>
      <c r="C613" s="129"/>
      <c r="D613" s="129"/>
      <c r="E613" s="130"/>
      <c r="F613" s="180"/>
      <c r="G613" s="246"/>
      <c r="H613" s="187"/>
      <c r="I613" s="387"/>
      <c r="J613" s="129"/>
    </row>
    <row r="614" spans="1:10" x14ac:dyDescent="0.2">
      <c r="A614" s="129"/>
      <c r="B614" s="129"/>
      <c r="C614" s="129"/>
      <c r="D614" s="129"/>
      <c r="E614" s="130"/>
      <c r="F614" s="180"/>
      <c r="G614" s="246"/>
      <c r="H614" s="187"/>
      <c r="I614" s="387"/>
      <c r="J614" s="129"/>
    </row>
    <row r="615" spans="1:10" x14ac:dyDescent="0.2">
      <c r="A615" s="129"/>
      <c r="B615" s="129"/>
      <c r="C615" s="129"/>
      <c r="D615" s="129"/>
      <c r="E615" s="130"/>
      <c r="F615" s="180"/>
      <c r="G615" s="246"/>
      <c r="H615" s="187"/>
      <c r="I615" s="387"/>
      <c r="J615" s="129"/>
    </row>
    <row r="616" spans="1:10" x14ac:dyDescent="0.2">
      <c r="A616" s="129"/>
      <c r="B616" s="129"/>
      <c r="C616" s="129"/>
      <c r="D616" s="129"/>
      <c r="E616" s="130"/>
      <c r="F616" s="180"/>
      <c r="G616" s="246"/>
      <c r="H616" s="187"/>
      <c r="I616" s="387"/>
      <c r="J616" s="129"/>
    </row>
    <row r="617" spans="1:10" x14ac:dyDescent="0.2">
      <c r="A617" s="129"/>
      <c r="B617" s="129"/>
      <c r="C617" s="129"/>
      <c r="D617" s="129"/>
      <c r="E617" s="130"/>
      <c r="F617" s="180"/>
      <c r="G617" s="246"/>
      <c r="H617" s="187"/>
      <c r="I617" s="387"/>
      <c r="J617" s="129"/>
    </row>
    <row r="618" spans="1:10" x14ac:dyDescent="0.2">
      <c r="A618" s="129"/>
      <c r="B618" s="129"/>
      <c r="C618" s="129"/>
      <c r="D618" s="129"/>
      <c r="E618" s="130"/>
      <c r="F618" s="180"/>
      <c r="G618" s="246"/>
      <c r="H618" s="187"/>
      <c r="I618" s="387"/>
      <c r="J618" s="129"/>
    </row>
    <row r="619" spans="1:10" x14ac:dyDescent="0.2">
      <c r="A619" s="129"/>
      <c r="B619" s="129"/>
      <c r="C619" s="129"/>
      <c r="D619" s="129"/>
      <c r="E619" s="130"/>
      <c r="F619" s="180"/>
      <c r="G619" s="246"/>
      <c r="H619" s="187"/>
      <c r="I619" s="387"/>
      <c r="J619" s="129"/>
    </row>
    <row r="620" spans="1:10" x14ac:dyDescent="0.2">
      <c r="A620" s="129"/>
      <c r="B620" s="129"/>
      <c r="C620" s="129"/>
      <c r="D620" s="129"/>
      <c r="E620" s="130"/>
      <c r="F620" s="180"/>
      <c r="G620" s="246"/>
      <c r="H620" s="187"/>
      <c r="I620" s="387"/>
      <c r="J620" s="129"/>
    </row>
    <row r="621" spans="1:10" x14ac:dyDescent="0.2">
      <c r="A621" s="129"/>
      <c r="B621" s="129"/>
      <c r="C621" s="129"/>
      <c r="D621" s="129"/>
      <c r="E621" s="130"/>
      <c r="F621" s="180"/>
      <c r="G621" s="246"/>
      <c r="H621" s="187"/>
      <c r="I621" s="387"/>
      <c r="J621" s="129"/>
    </row>
    <row r="622" spans="1:10" x14ac:dyDescent="0.2">
      <c r="A622" s="129"/>
      <c r="B622" s="129"/>
      <c r="C622" s="129"/>
      <c r="D622" s="129"/>
      <c r="E622" s="130"/>
      <c r="F622" s="180"/>
      <c r="G622" s="246"/>
      <c r="H622" s="187"/>
      <c r="I622" s="387"/>
      <c r="J622" s="129"/>
    </row>
    <row r="623" spans="1:10" x14ac:dyDescent="0.2">
      <c r="A623" s="129"/>
      <c r="B623" s="129"/>
      <c r="C623" s="129"/>
      <c r="D623" s="129"/>
      <c r="E623" s="130"/>
      <c r="F623" s="180"/>
      <c r="G623" s="246"/>
      <c r="H623" s="187"/>
      <c r="I623" s="387"/>
      <c r="J623" s="129"/>
    </row>
    <row r="624" spans="1:10" x14ac:dyDescent="0.2">
      <c r="A624" s="129"/>
      <c r="B624" s="129"/>
      <c r="C624" s="129"/>
      <c r="D624" s="129"/>
      <c r="E624" s="130"/>
      <c r="F624" s="180"/>
      <c r="G624" s="246"/>
      <c r="H624" s="187"/>
      <c r="I624" s="387"/>
      <c r="J624" s="129"/>
    </row>
    <row r="625" spans="1:10" x14ac:dyDescent="0.2">
      <c r="A625" s="129"/>
      <c r="B625" s="129"/>
      <c r="C625" s="129"/>
      <c r="D625" s="129"/>
      <c r="E625" s="130"/>
      <c r="F625" s="180"/>
      <c r="G625" s="246"/>
      <c r="H625" s="187"/>
      <c r="I625" s="387"/>
      <c r="J625" s="129"/>
    </row>
    <row r="626" spans="1:10" x14ac:dyDescent="0.2">
      <c r="A626" s="129"/>
      <c r="B626" s="129"/>
      <c r="C626" s="129"/>
      <c r="D626" s="129"/>
      <c r="E626" s="130"/>
      <c r="F626" s="180"/>
      <c r="G626" s="246"/>
      <c r="H626" s="187"/>
      <c r="I626" s="387"/>
      <c r="J626" s="129"/>
    </row>
    <row r="627" spans="1:10" x14ac:dyDescent="0.2">
      <c r="A627" s="129"/>
      <c r="B627" s="129"/>
      <c r="C627" s="129"/>
      <c r="D627" s="129"/>
      <c r="E627" s="130"/>
      <c r="F627" s="180"/>
      <c r="G627" s="246"/>
      <c r="H627" s="187"/>
      <c r="I627" s="387"/>
      <c r="J627" s="129"/>
    </row>
    <row r="628" spans="1:10" x14ac:dyDescent="0.2">
      <c r="A628" s="129"/>
      <c r="B628" s="129"/>
      <c r="C628" s="129"/>
      <c r="D628" s="129"/>
      <c r="E628" s="130"/>
      <c r="F628" s="180"/>
      <c r="G628" s="246"/>
      <c r="H628" s="187"/>
      <c r="I628" s="387"/>
      <c r="J628" s="129"/>
    </row>
    <row r="629" spans="1:10" x14ac:dyDescent="0.2">
      <c r="A629" s="129"/>
      <c r="B629" s="129"/>
      <c r="C629" s="129"/>
      <c r="D629" s="129"/>
      <c r="E629" s="130"/>
      <c r="F629" s="180"/>
      <c r="G629" s="246"/>
      <c r="H629" s="187"/>
      <c r="I629" s="387"/>
      <c r="J629" s="129"/>
    </row>
    <row r="630" spans="1:10" x14ac:dyDescent="0.2">
      <c r="A630" s="129"/>
      <c r="B630" s="129"/>
      <c r="C630" s="129"/>
      <c r="D630" s="129"/>
      <c r="E630" s="130"/>
      <c r="F630" s="180"/>
      <c r="G630" s="246"/>
      <c r="H630" s="187"/>
      <c r="I630" s="387"/>
      <c r="J630" s="129"/>
    </row>
    <row r="631" spans="1:10" x14ac:dyDescent="0.2">
      <c r="A631" s="129"/>
      <c r="B631" s="129"/>
      <c r="C631" s="129"/>
      <c r="D631" s="129"/>
      <c r="E631" s="130"/>
      <c r="F631" s="180"/>
      <c r="G631" s="246"/>
      <c r="H631" s="187"/>
      <c r="I631" s="387"/>
      <c r="J631" s="129"/>
    </row>
    <row r="632" spans="1:10" x14ac:dyDescent="0.2">
      <c r="A632" s="129"/>
      <c r="B632" s="129"/>
      <c r="C632" s="129"/>
      <c r="D632" s="129"/>
      <c r="E632" s="130"/>
      <c r="F632" s="180"/>
      <c r="G632" s="246"/>
      <c r="H632" s="187"/>
      <c r="I632" s="387"/>
      <c r="J632" s="129"/>
    </row>
    <row r="633" spans="1:10" x14ac:dyDescent="0.2">
      <c r="A633" s="129"/>
      <c r="B633" s="129"/>
      <c r="C633" s="129"/>
      <c r="D633" s="129"/>
      <c r="E633" s="130"/>
      <c r="F633" s="180"/>
      <c r="G633" s="246"/>
      <c r="H633" s="187"/>
      <c r="I633" s="387"/>
      <c r="J633" s="129"/>
    </row>
    <row r="634" spans="1:10" x14ac:dyDescent="0.2">
      <c r="A634" s="129"/>
      <c r="B634" s="129"/>
      <c r="C634" s="129"/>
      <c r="D634" s="129"/>
      <c r="E634" s="130"/>
      <c r="F634" s="180"/>
      <c r="G634" s="246"/>
      <c r="H634" s="187"/>
      <c r="I634" s="387"/>
      <c r="J634" s="129"/>
    </row>
    <row r="635" spans="1:10" x14ac:dyDescent="0.2">
      <c r="A635" s="129"/>
      <c r="B635" s="129"/>
      <c r="C635" s="129"/>
      <c r="D635" s="129"/>
      <c r="E635" s="130"/>
      <c r="F635" s="180"/>
      <c r="G635" s="246"/>
      <c r="H635" s="187"/>
      <c r="I635" s="387"/>
      <c r="J635" s="129"/>
    </row>
    <row r="636" spans="1:10" x14ac:dyDescent="0.2">
      <c r="A636" s="129"/>
      <c r="B636" s="129"/>
      <c r="C636" s="129"/>
      <c r="D636" s="129"/>
      <c r="E636" s="130"/>
      <c r="F636" s="180"/>
      <c r="G636" s="246"/>
      <c r="H636" s="187"/>
      <c r="I636" s="387"/>
      <c r="J636" s="129"/>
    </row>
    <row r="637" spans="1:10" x14ac:dyDescent="0.2">
      <c r="A637" s="129"/>
      <c r="B637" s="129"/>
      <c r="C637" s="129"/>
      <c r="D637" s="129"/>
      <c r="E637" s="130"/>
      <c r="F637" s="180"/>
      <c r="G637" s="246"/>
      <c r="H637" s="187"/>
      <c r="I637" s="387"/>
      <c r="J637" s="129"/>
    </row>
    <row r="638" spans="1:10" x14ac:dyDescent="0.2">
      <c r="A638" s="129"/>
      <c r="B638" s="129"/>
      <c r="C638" s="129"/>
      <c r="D638" s="129"/>
      <c r="E638" s="130"/>
      <c r="F638" s="180"/>
      <c r="G638" s="246"/>
      <c r="H638" s="187"/>
      <c r="I638" s="387"/>
      <c r="J638" s="129"/>
    </row>
    <row r="639" spans="1:10" x14ac:dyDescent="0.2">
      <c r="A639" s="129"/>
      <c r="B639" s="129"/>
      <c r="C639" s="129"/>
      <c r="D639" s="129"/>
      <c r="E639" s="130"/>
      <c r="F639" s="180"/>
      <c r="G639" s="246"/>
      <c r="H639" s="187"/>
      <c r="I639" s="387"/>
      <c r="J639" s="129"/>
    </row>
    <row r="640" spans="1:10" x14ac:dyDescent="0.2">
      <c r="A640" s="129"/>
      <c r="B640" s="129"/>
      <c r="C640" s="129"/>
      <c r="D640" s="129"/>
      <c r="E640" s="130"/>
      <c r="F640" s="180"/>
      <c r="G640" s="246"/>
      <c r="H640" s="187"/>
      <c r="I640" s="387"/>
      <c r="J640" s="129"/>
    </row>
    <row r="641" spans="1:10" x14ac:dyDescent="0.2">
      <c r="A641" s="129"/>
      <c r="B641" s="129"/>
      <c r="C641" s="129"/>
      <c r="D641" s="129"/>
      <c r="E641" s="130"/>
      <c r="F641" s="180"/>
      <c r="G641" s="246"/>
      <c r="H641" s="187"/>
      <c r="I641" s="387"/>
      <c r="J641" s="129"/>
    </row>
    <row r="642" spans="1:10" x14ac:dyDescent="0.2">
      <c r="A642" s="129"/>
      <c r="B642" s="129"/>
      <c r="C642" s="129"/>
      <c r="D642" s="129"/>
      <c r="E642" s="130"/>
      <c r="F642" s="180"/>
      <c r="G642" s="246"/>
      <c r="H642" s="187"/>
      <c r="I642" s="387"/>
      <c r="J642" s="129"/>
    </row>
    <row r="643" spans="1:10" x14ac:dyDescent="0.2">
      <c r="A643" s="129"/>
      <c r="B643" s="129"/>
      <c r="C643" s="129"/>
      <c r="D643" s="129"/>
      <c r="E643" s="130"/>
      <c r="F643" s="180"/>
      <c r="G643" s="246"/>
      <c r="H643" s="187"/>
      <c r="I643" s="387"/>
      <c r="J643" s="129"/>
    </row>
    <row r="644" spans="1:10" x14ac:dyDescent="0.2">
      <c r="A644" s="129"/>
      <c r="B644" s="129"/>
      <c r="C644" s="129"/>
      <c r="D644" s="129"/>
      <c r="E644" s="130"/>
      <c r="F644" s="180"/>
      <c r="G644" s="246"/>
      <c r="H644" s="187"/>
      <c r="I644" s="387"/>
      <c r="J644" s="129"/>
    </row>
    <row r="645" spans="1:10" x14ac:dyDescent="0.2">
      <c r="A645" s="129"/>
      <c r="B645" s="129"/>
      <c r="C645" s="129"/>
      <c r="D645" s="129"/>
      <c r="E645" s="130"/>
      <c r="F645" s="180"/>
      <c r="G645" s="246"/>
      <c r="H645" s="187"/>
      <c r="I645" s="387"/>
      <c r="J645" s="129"/>
    </row>
    <row r="646" spans="1:10" x14ac:dyDescent="0.2">
      <c r="A646" s="129"/>
      <c r="B646" s="129"/>
      <c r="C646" s="129"/>
      <c r="D646" s="129"/>
      <c r="E646" s="130"/>
      <c r="F646" s="180"/>
      <c r="G646" s="246"/>
      <c r="H646" s="187"/>
      <c r="I646" s="387"/>
      <c r="J646" s="129"/>
    </row>
    <row r="647" spans="1:10" x14ac:dyDescent="0.2">
      <c r="A647" s="129"/>
      <c r="B647" s="129"/>
      <c r="C647" s="129"/>
      <c r="D647" s="129"/>
      <c r="E647" s="130"/>
      <c r="F647" s="180"/>
      <c r="G647" s="246"/>
      <c r="H647" s="187"/>
      <c r="I647" s="387"/>
      <c r="J647" s="129"/>
    </row>
    <row r="648" spans="1:10" x14ac:dyDescent="0.2">
      <c r="A648" s="129"/>
      <c r="B648" s="129"/>
      <c r="C648" s="129"/>
      <c r="D648" s="129"/>
      <c r="E648" s="130"/>
      <c r="F648" s="180"/>
      <c r="G648" s="246"/>
      <c r="H648" s="187"/>
      <c r="I648" s="387"/>
      <c r="J648" s="129"/>
    </row>
    <row r="649" spans="1:10" x14ac:dyDescent="0.2">
      <c r="A649" s="129"/>
      <c r="B649" s="129"/>
      <c r="C649" s="129"/>
      <c r="D649" s="129"/>
      <c r="E649" s="130"/>
      <c r="F649" s="180"/>
      <c r="G649" s="246"/>
      <c r="H649" s="187"/>
      <c r="I649" s="387"/>
      <c r="J649" s="129"/>
    </row>
    <row r="650" spans="1:10" x14ac:dyDescent="0.2">
      <c r="A650" s="129"/>
      <c r="B650" s="129"/>
      <c r="C650" s="129"/>
      <c r="D650" s="129"/>
      <c r="E650" s="130"/>
      <c r="F650" s="180"/>
      <c r="G650" s="246"/>
      <c r="H650" s="187"/>
      <c r="I650" s="387"/>
      <c r="J650" s="129"/>
    </row>
    <row r="651" spans="1:10" x14ac:dyDescent="0.2">
      <c r="A651" s="129"/>
      <c r="B651" s="129"/>
      <c r="C651" s="129"/>
      <c r="D651" s="129"/>
      <c r="E651" s="130"/>
      <c r="F651" s="180"/>
      <c r="G651" s="246"/>
      <c r="H651" s="187"/>
      <c r="I651" s="387"/>
      <c r="J651" s="129"/>
    </row>
    <row r="652" spans="1:10" x14ac:dyDescent="0.2">
      <c r="A652" s="129"/>
      <c r="B652" s="129"/>
      <c r="C652" s="129"/>
      <c r="D652" s="129"/>
      <c r="E652" s="130"/>
      <c r="F652" s="180"/>
      <c r="G652" s="246"/>
      <c r="H652" s="187"/>
      <c r="I652" s="387"/>
      <c r="J652" s="129"/>
    </row>
    <row r="653" spans="1:10" x14ac:dyDescent="0.2">
      <c r="A653" s="129"/>
      <c r="B653" s="129"/>
      <c r="C653" s="129"/>
      <c r="D653" s="129"/>
      <c r="E653" s="130"/>
      <c r="F653" s="180"/>
      <c r="G653" s="246"/>
      <c r="H653" s="187"/>
      <c r="I653" s="387"/>
      <c r="J653" s="129"/>
    </row>
    <row r="654" spans="1:10" x14ac:dyDescent="0.2">
      <c r="A654" s="129"/>
      <c r="B654" s="129"/>
      <c r="C654" s="129"/>
      <c r="D654" s="129"/>
      <c r="E654" s="130"/>
      <c r="F654" s="180"/>
      <c r="G654" s="246"/>
      <c r="H654" s="187"/>
      <c r="I654" s="387"/>
      <c r="J654" s="129"/>
    </row>
    <row r="655" spans="1:10" x14ac:dyDescent="0.2">
      <c r="A655" s="129"/>
      <c r="B655" s="129"/>
      <c r="C655" s="129"/>
      <c r="D655" s="129"/>
      <c r="E655" s="130"/>
      <c r="F655" s="180"/>
      <c r="G655" s="246"/>
      <c r="H655" s="187"/>
      <c r="I655" s="387"/>
      <c r="J655" s="129"/>
    </row>
    <row r="656" spans="1:10" x14ac:dyDescent="0.2">
      <c r="A656" s="129"/>
      <c r="B656" s="129"/>
      <c r="C656" s="129"/>
      <c r="D656" s="129"/>
      <c r="E656" s="130"/>
      <c r="F656" s="180"/>
      <c r="G656" s="246"/>
      <c r="H656" s="187"/>
      <c r="I656" s="387"/>
      <c r="J656" s="129"/>
    </row>
    <row r="657" spans="1:10" x14ac:dyDescent="0.2">
      <c r="A657" s="129"/>
      <c r="B657" s="129"/>
      <c r="C657" s="129"/>
      <c r="D657" s="129"/>
      <c r="E657" s="130"/>
      <c r="F657" s="180"/>
      <c r="G657" s="246"/>
      <c r="H657" s="187"/>
      <c r="I657" s="387"/>
      <c r="J657" s="129"/>
    </row>
    <row r="658" spans="1:10" x14ac:dyDescent="0.2">
      <c r="A658" s="129"/>
      <c r="B658" s="129"/>
      <c r="C658" s="129"/>
      <c r="D658" s="129"/>
      <c r="E658" s="130"/>
      <c r="F658" s="180"/>
      <c r="G658" s="246"/>
      <c r="H658" s="187"/>
      <c r="I658" s="387"/>
      <c r="J658" s="129"/>
    </row>
    <row r="659" spans="1:10" x14ac:dyDescent="0.2">
      <c r="A659" s="129"/>
      <c r="B659" s="129"/>
      <c r="C659" s="129"/>
      <c r="D659" s="129"/>
      <c r="E659" s="130"/>
      <c r="F659" s="180"/>
      <c r="G659" s="246"/>
      <c r="H659" s="187"/>
      <c r="I659" s="387"/>
      <c r="J659" s="129"/>
    </row>
    <row r="660" spans="1:10" x14ac:dyDescent="0.2">
      <c r="A660" s="129"/>
      <c r="B660" s="129"/>
      <c r="C660" s="129"/>
      <c r="D660" s="129"/>
      <c r="E660" s="130"/>
      <c r="F660" s="180"/>
      <c r="G660" s="246"/>
      <c r="H660" s="187"/>
      <c r="I660" s="387"/>
      <c r="J660" s="129"/>
    </row>
    <row r="661" spans="1:10" x14ac:dyDescent="0.2">
      <c r="A661" s="129"/>
      <c r="B661" s="129"/>
      <c r="C661" s="129"/>
      <c r="D661" s="129"/>
      <c r="E661" s="130"/>
      <c r="F661" s="180"/>
      <c r="G661" s="246"/>
      <c r="H661" s="187"/>
      <c r="I661" s="387"/>
      <c r="J661" s="129"/>
    </row>
    <row r="662" spans="1:10" x14ac:dyDescent="0.2">
      <c r="A662" s="129"/>
      <c r="B662" s="129"/>
      <c r="C662" s="129"/>
      <c r="D662" s="129"/>
      <c r="E662" s="130"/>
      <c r="F662" s="180"/>
      <c r="G662" s="246"/>
      <c r="H662" s="187"/>
      <c r="I662" s="387"/>
      <c r="J662" s="129"/>
    </row>
    <row r="663" spans="1:10" x14ac:dyDescent="0.2">
      <c r="A663" s="129"/>
      <c r="B663" s="129"/>
      <c r="C663" s="129"/>
      <c r="D663" s="129"/>
      <c r="E663" s="130"/>
      <c r="F663" s="180"/>
      <c r="G663" s="246"/>
      <c r="H663" s="187"/>
      <c r="I663" s="387"/>
      <c r="J663" s="129"/>
    </row>
    <row r="664" spans="1:10" x14ac:dyDescent="0.2">
      <c r="A664" s="129"/>
      <c r="B664" s="129"/>
      <c r="C664" s="129"/>
      <c r="D664" s="129"/>
      <c r="E664" s="130"/>
      <c r="F664" s="180"/>
      <c r="G664" s="246"/>
      <c r="H664" s="187"/>
      <c r="I664" s="387"/>
      <c r="J664" s="129"/>
    </row>
    <row r="665" spans="1:10" x14ac:dyDescent="0.2">
      <c r="A665" s="129"/>
      <c r="B665" s="129"/>
      <c r="C665" s="129"/>
      <c r="D665" s="129"/>
      <c r="E665" s="130"/>
      <c r="F665" s="180"/>
      <c r="G665" s="246"/>
      <c r="H665" s="187"/>
      <c r="I665" s="387"/>
      <c r="J665" s="129"/>
    </row>
    <row r="666" spans="1:10" x14ac:dyDescent="0.2">
      <c r="A666" s="129"/>
      <c r="B666" s="129"/>
      <c r="C666" s="129"/>
      <c r="D666" s="129"/>
      <c r="E666" s="130"/>
      <c r="F666" s="180"/>
      <c r="G666" s="246"/>
      <c r="H666" s="187"/>
      <c r="I666" s="387"/>
      <c r="J666" s="129"/>
    </row>
    <row r="667" spans="1:10" x14ac:dyDescent="0.2">
      <c r="A667" s="129"/>
      <c r="B667" s="129"/>
      <c r="C667" s="129"/>
      <c r="D667" s="129"/>
      <c r="E667" s="130"/>
      <c r="F667" s="180"/>
      <c r="G667" s="246"/>
      <c r="H667" s="187"/>
      <c r="I667" s="387"/>
      <c r="J667" s="129"/>
    </row>
    <row r="668" spans="1:10" x14ac:dyDescent="0.2">
      <c r="A668" s="129"/>
      <c r="B668" s="129"/>
      <c r="C668" s="129"/>
      <c r="D668" s="129"/>
      <c r="E668" s="130"/>
      <c r="F668" s="180"/>
      <c r="G668" s="246"/>
      <c r="H668" s="187"/>
      <c r="I668" s="387"/>
      <c r="J668" s="129"/>
    </row>
    <row r="669" spans="1:10" x14ac:dyDescent="0.2">
      <c r="A669" s="129"/>
      <c r="B669" s="129"/>
      <c r="C669" s="129"/>
      <c r="D669" s="129"/>
      <c r="E669" s="130"/>
      <c r="F669" s="180"/>
      <c r="G669" s="246"/>
      <c r="H669" s="187"/>
      <c r="I669" s="387"/>
      <c r="J669" s="129"/>
    </row>
    <row r="670" spans="1:10" x14ac:dyDescent="0.2">
      <c r="A670" s="129"/>
      <c r="B670" s="129"/>
      <c r="C670" s="129"/>
      <c r="D670" s="129"/>
      <c r="E670" s="130"/>
      <c r="F670" s="180"/>
      <c r="G670" s="246"/>
      <c r="H670" s="187"/>
      <c r="I670" s="387"/>
      <c r="J670" s="129"/>
    </row>
    <row r="671" spans="1:10" x14ac:dyDescent="0.2">
      <c r="A671" s="129"/>
      <c r="B671" s="129"/>
      <c r="C671" s="129"/>
      <c r="D671" s="129"/>
      <c r="E671" s="130"/>
      <c r="F671" s="180"/>
      <c r="G671" s="246"/>
      <c r="H671" s="187"/>
      <c r="I671" s="387"/>
      <c r="J671" s="129"/>
    </row>
    <row r="672" spans="1:10" x14ac:dyDescent="0.2">
      <c r="A672" s="129"/>
      <c r="B672" s="129"/>
      <c r="C672" s="129"/>
      <c r="D672" s="129"/>
      <c r="E672" s="130"/>
      <c r="F672" s="180"/>
      <c r="G672" s="246"/>
      <c r="H672" s="187"/>
      <c r="I672" s="387"/>
      <c r="J672" s="129"/>
    </row>
    <row r="673" spans="1:10" x14ac:dyDescent="0.2">
      <c r="A673" s="129"/>
      <c r="B673" s="129"/>
      <c r="C673" s="129"/>
      <c r="D673" s="129"/>
      <c r="E673" s="130"/>
      <c r="F673" s="180"/>
      <c r="G673" s="246"/>
      <c r="H673" s="187"/>
      <c r="I673" s="387"/>
      <c r="J673" s="129"/>
    </row>
    <row r="674" spans="1:10" x14ac:dyDescent="0.2">
      <c r="A674" s="129"/>
      <c r="B674" s="129"/>
      <c r="C674" s="129"/>
      <c r="D674" s="129"/>
      <c r="E674" s="130"/>
      <c r="F674" s="180"/>
      <c r="G674" s="246"/>
      <c r="H674" s="187"/>
      <c r="I674" s="387"/>
      <c r="J674" s="129"/>
    </row>
    <row r="675" spans="1:10" x14ac:dyDescent="0.2">
      <c r="A675" s="129"/>
      <c r="B675" s="129"/>
      <c r="C675" s="129"/>
      <c r="D675" s="129"/>
      <c r="E675" s="130"/>
      <c r="F675" s="180"/>
      <c r="G675" s="246"/>
      <c r="H675" s="187"/>
      <c r="I675" s="387"/>
      <c r="J675" s="129"/>
    </row>
    <row r="676" spans="1:10" x14ac:dyDescent="0.2">
      <c r="A676" s="129"/>
      <c r="B676" s="129"/>
      <c r="C676" s="129"/>
      <c r="D676" s="129"/>
      <c r="E676" s="130"/>
      <c r="F676" s="180"/>
      <c r="G676" s="246"/>
      <c r="H676" s="187"/>
      <c r="I676" s="387"/>
      <c r="J676" s="129"/>
    </row>
    <row r="677" spans="1:10" x14ac:dyDescent="0.2">
      <c r="A677" s="129"/>
      <c r="B677" s="129"/>
      <c r="C677" s="129"/>
      <c r="D677" s="129"/>
      <c r="E677" s="130"/>
      <c r="F677" s="180"/>
      <c r="G677" s="246"/>
      <c r="H677" s="187"/>
      <c r="I677" s="387"/>
      <c r="J677" s="129"/>
    </row>
    <row r="678" spans="1:10" x14ac:dyDescent="0.2">
      <c r="A678" s="129"/>
      <c r="B678" s="129"/>
      <c r="C678" s="129"/>
      <c r="D678" s="129"/>
      <c r="E678" s="130"/>
      <c r="F678" s="180"/>
      <c r="G678" s="246"/>
      <c r="H678" s="187"/>
      <c r="I678" s="387"/>
      <c r="J678" s="129"/>
    </row>
    <row r="679" spans="1:10" x14ac:dyDescent="0.2">
      <c r="A679" s="129"/>
      <c r="B679" s="129"/>
      <c r="C679" s="129"/>
      <c r="D679" s="129"/>
      <c r="E679" s="130"/>
      <c r="F679" s="180"/>
      <c r="G679" s="246"/>
      <c r="H679" s="187"/>
      <c r="I679" s="387"/>
      <c r="J679" s="129"/>
    </row>
    <row r="680" spans="1:10" x14ac:dyDescent="0.2">
      <c r="A680" s="129"/>
      <c r="B680" s="129"/>
      <c r="C680" s="129"/>
      <c r="D680" s="129"/>
      <c r="E680" s="130"/>
      <c r="F680" s="180"/>
      <c r="G680" s="246"/>
      <c r="H680" s="187"/>
      <c r="I680" s="387"/>
      <c r="J680" s="129"/>
    </row>
    <row r="681" spans="1:10" x14ac:dyDescent="0.2">
      <c r="A681" s="129"/>
      <c r="B681" s="129"/>
      <c r="C681" s="129"/>
      <c r="D681" s="129"/>
      <c r="E681" s="130"/>
      <c r="F681" s="180"/>
      <c r="G681" s="246"/>
      <c r="H681" s="187"/>
      <c r="I681" s="387"/>
      <c r="J681" s="129"/>
    </row>
    <row r="682" spans="1:10" x14ac:dyDescent="0.2">
      <c r="A682" s="129"/>
      <c r="B682" s="129"/>
      <c r="C682" s="129"/>
      <c r="D682" s="129"/>
      <c r="E682" s="130"/>
      <c r="F682" s="180"/>
      <c r="G682" s="246"/>
      <c r="H682" s="187"/>
      <c r="I682" s="387"/>
      <c r="J682" s="129"/>
    </row>
    <row r="683" spans="1:10" x14ac:dyDescent="0.2">
      <c r="A683" s="129"/>
      <c r="B683" s="129"/>
      <c r="C683" s="129"/>
      <c r="D683" s="129"/>
      <c r="E683" s="130"/>
      <c r="F683" s="180"/>
      <c r="G683" s="246"/>
      <c r="H683" s="187"/>
      <c r="I683" s="387"/>
      <c r="J683" s="129"/>
    </row>
    <row r="684" spans="1:10" x14ac:dyDescent="0.2">
      <c r="A684" s="129"/>
      <c r="B684" s="129"/>
      <c r="C684" s="129"/>
      <c r="D684" s="129"/>
      <c r="E684" s="130"/>
      <c r="F684" s="180"/>
      <c r="G684" s="246"/>
      <c r="H684" s="187"/>
      <c r="I684" s="387"/>
      <c r="J684" s="129"/>
    </row>
    <row r="685" spans="1:10" x14ac:dyDescent="0.2">
      <c r="A685" s="129"/>
      <c r="B685" s="129"/>
      <c r="C685" s="129"/>
      <c r="D685" s="129"/>
      <c r="E685" s="130"/>
      <c r="F685" s="180"/>
      <c r="G685" s="246"/>
      <c r="H685" s="187"/>
      <c r="I685" s="387"/>
      <c r="J685" s="129"/>
    </row>
    <row r="686" spans="1:10" x14ac:dyDescent="0.2">
      <c r="A686" s="129"/>
      <c r="B686" s="129"/>
      <c r="C686" s="129"/>
      <c r="D686" s="129"/>
      <c r="E686" s="130"/>
      <c r="F686" s="180"/>
      <c r="G686" s="246"/>
      <c r="H686" s="187"/>
      <c r="I686" s="387"/>
      <c r="J686" s="129"/>
    </row>
    <row r="687" spans="1:10" x14ac:dyDescent="0.2">
      <c r="A687" s="129"/>
      <c r="B687" s="129"/>
      <c r="C687" s="129"/>
      <c r="D687" s="129"/>
      <c r="E687" s="130"/>
      <c r="F687" s="180"/>
      <c r="G687" s="246"/>
      <c r="H687" s="187"/>
      <c r="I687" s="387"/>
      <c r="J687" s="129"/>
    </row>
    <row r="688" spans="1:10" x14ac:dyDescent="0.2">
      <c r="A688" s="129"/>
      <c r="B688" s="129"/>
      <c r="C688" s="129"/>
      <c r="D688" s="129"/>
      <c r="E688" s="130"/>
      <c r="F688" s="180"/>
      <c r="G688" s="246"/>
      <c r="H688" s="187"/>
      <c r="I688" s="387"/>
      <c r="J688" s="129"/>
    </row>
    <row r="689" spans="1:10" x14ac:dyDescent="0.2">
      <c r="A689" s="129"/>
      <c r="B689" s="129"/>
      <c r="C689" s="129"/>
      <c r="D689" s="129"/>
      <c r="E689" s="130"/>
      <c r="F689" s="180"/>
      <c r="G689" s="246"/>
      <c r="H689" s="187"/>
      <c r="I689" s="387"/>
      <c r="J689" s="129"/>
    </row>
    <row r="690" spans="1:10" x14ac:dyDescent="0.2">
      <c r="A690" s="129"/>
      <c r="B690" s="129"/>
      <c r="C690" s="129"/>
      <c r="D690" s="129"/>
      <c r="E690" s="130"/>
      <c r="F690" s="180"/>
      <c r="G690" s="246"/>
      <c r="H690" s="187"/>
      <c r="I690" s="387"/>
      <c r="J690" s="129"/>
    </row>
    <row r="691" spans="1:10" x14ac:dyDescent="0.2">
      <c r="A691" s="129"/>
      <c r="B691" s="129"/>
      <c r="C691" s="129"/>
      <c r="D691" s="129"/>
      <c r="E691" s="130"/>
      <c r="F691" s="180"/>
      <c r="G691" s="246"/>
      <c r="H691" s="187"/>
      <c r="I691" s="387"/>
      <c r="J691" s="129"/>
    </row>
    <row r="692" spans="1:10" x14ac:dyDescent="0.2">
      <c r="A692" s="129"/>
      <c r="B692" s="129"/>
      <c r="C692" s="129"/>
      <c r="D692" s="129"/>
      <c r="E692" s="130"/>
      <c r="F692" s="180"/>
      <c r="G692" s="246"/>
      <c r="H692" s="187"/>
      <c r="I692" s="387"/>
      <c r="J692" s="129"/>
    </row>
    <row r="693" spans="1:10" x14ac:dyDescent="0.2">
      <c r="A693" s="129"/>
      <c r="B693" s="129"/>
      <c r="C693" s="129"/>
      <c r="D693" s="129"/>
      <c r="E693" s="130"/>
      <c r="F693" s="180"/>
      <c r="G693" s="246"/>
      <c r="H693" s="187"/>
      <c r="I693" s="387"/>
      <c r="J693" s="129"/>
    </row>
    <row r="694" spans="1:10" x14ac:dyDescent="0.2">
      <c r="A694" s="129"/>
      <c r="B694" s="129"/>
      <c r="C694" s="129"/>
      <c r="D694" s="129"/>
      <c r="E694" s="130"/>
      <c r="F694" s="180"/>
      <c r="G694" s="246"/>
      <c r="H694" s="187"/>
      <c r="I694" s="387"/>
      <c r="J694" s="129"/>
    </row>
    <row r="695" spans="1:10" x14ac:dyDescent="0.2">
      <c r="A695" s="129"/>
      <c r="B695" s="129"/>
      <c r="C695" s="129"/>
      <c r="D695" s="129"/>
      <c r="E695" s="130"/>
      <c r="F695" s="180"/>
      <c r="G695" s="246"/>
      <c r="H695" s="187"/>
      <c r="I695" s="387"/>
      <c r="J695" s="129"/>
    </row>
    <row r="696" spans="1:10" x14ac:dyDescent="0.2">
      <c r="A696" s="129"/>
      <c r="B696" s="129"/>
      <c r="C696" s="129"/>
      <c r="D696" s="129"/>
      <c r="E696" s="130"/>
      <c r="F696" s="180"/>
      <c r="G696" s="246"/>
      <c r="H696" s="187"/>
      <c r="I696" s="387"/>
      <c r="J696" s="129"/>
    </row>
    <row r="697" spans="1:10" x14ac:dyDescent="0.2">
      <c r="A697" s="129"/>
      <c r="B697" s="129"/>
      <c r="C697" s="129"/>
      <c r="D697" s="129"/>
      <c r="E697" s="130"/>
      <c r="F697" s="180"/>
      <c r="G697" s="246"/>
      <c r="H697" s="187"/>
      <c r="I697" s="387"/>
      <c r="J697" s="129"/>
    </row>
    <row r="698" spans="1:10" x14ac:dyDescent="0.2">
      <c r="A698" s="129"/>
      <c r="B698" s="129"/>
      <c r="C698" s="129"/>
      <c r="D698" s="129"/>
      <c r="E698" s="130"/>
      <c r="F698" s="180"/>
      <c r="G698" s="246"/>
      <c r="H698" s="187"/>
      <c r="I698" s="387"/>
      <c r="J698" s="129"/>
    </row>
    <row r="699" spans="1:10" x14ac:dyDescent="0.2">
      <c r="A699" s="129"/>
      <c r="B699" s="129"/>
      <c r="C699" s="129"/>
      <c r="D699" s="129"/>
      <c r="E699" s="130"/>
      <c r="F699" s="180"/>
      <c r="G699" s="246"/>
      <c r="H699" s="187"/>
      <c r="I699" s="387"/>
      <c r="J699" s="129"/>
    </row>
    <row r="700" spans="1:10" x14ac:dyDescent="0.2">
      <c r="A700" s="129"/>
      <c r="B700" s="129"/>
      <c r="C700" s="129"/>
      <c r="D700" s="129"/>
      <c r="E700" s="130"/>
      <c r="F700" s="180"/>
      <c r="G700" s="246"/>
      <c r="H700" s="187"/>
      <c r="I700" s="387"/>
      <c r="J700" s="129"/>
    </row>
    <row r="701" spans="1:10" x14ac:dyDescent="0.2">
      <c r="A701" s="129"/>
      <c r="B701" s="129"/>
      <c r="C701" s="129"/>
      <c r="D701" s="129"/>
      <c r="E701" s="130"/>
      <c r="F701" s="180"/>
      <c r="G701" s="246"/>
      <c r="H701" s="187"/>
      <c r="I701" s="387"/>
      <c r="J701" s="129"/>
    </row>
    <row r="702" spans="1:10" x14ac:dyDescent="0.2">
      <c r="A702" s="129"/>
      <c r="B702" s="129"/>
      <c r="C702" s="129"/>
      <c r="D702" s="129"/>
      <c r="E702" s="130"/>
      <c r="F702" s="180"/>
      <c r="G702" s="246"/>
      <c r="H702" s="187"/>
      <c r="I702" s="387"/>
      <c r="J702" s="129"/>
    </row>
    <row r="703" spans="1:10" x14ac:dyDescent="0.2">
      <c r="A703" s="129"/>
      <c r="B703" s="129"/>
      <c r="C703" s="129"/>
      <c r="D703" s="129"/>
      <c r="E703" s="130"/>
      <c r="F703" s="180"/>
      <c r="G703" s="246"/>
      <c r="H703" s="187"/>
      <c r="I703" s="387"/>
      <c r="J703" s="129"/>
    </row>
    <row r="704" spans="1:10" x14ac:dyDescent="0.2">
      <c r="A704" s="129"/>
      <c r="B704" s="129"/>
      <c r="C704" s="129"/>
      <c r="D704" s="129"/>
      <c r="E704" s="130"/>
      <c r="F704" s="180"/>
      <c r="G704" s="246"/>
      <c r="H704" s="187"/>
      <c r="I704" s="387"/>
      <c r="J704" s="129"/>
    </row>
    <row r="705" spans="1:10" x14ac:dyDescent="0.2">
      <c r="A705" s="129"/>
      <c r="B705" s="129"/>
      <c r="C705" s="129"/>
      <c r="D705" s="129"/>
      <c r="E705" s="130"/>
      <c r="F705" s="180"/>
      <c r="G705" s="246"/>
      <c r="H705" s="187"/>
      <c r="I705" s="387"/>
      <c r="J705" s="129"/>
    </row>
    <row r="706" spans="1:10" x14ac:dyDescent="0.2">
      <c r="A706" s="129"/>
      <c r="B706" s="129"/>
      <c r="C706" s="129"/>
      <c r="D706" s="129"/>
      <c r="E706" s="130"/>
      <c r="F706" s="180"/>
      <c r="G706" s="246"/>
      <c r="H706" s="187"/>
      <c r="I706" s="387"/>
      <c r="J706" s="129"/>
    </row>
    <row r="707" spans="1:10" x14ac:dyDescent="0.2">
      <c r="A707" s="129"/>
      <c r="B707" s="129"/>
      <c r="C707" s="129"/>
      <c r="D707" s="129"/>
      <c r="E707" s="130"/>
      <c r="F707" s="180"/>
      <c r="G707" s="246"/>
      <c r="H707" s="187"/>
      <c r="I707" s="387"/>
      <c r="J707" s="129"/>
    </row>
    <row r="708" spans="1:10" x14ac:dyDescent="0.2">
      <c r="A708" s="129"/>
      <c r="B708" s="129"/>
      <c r="C708" s="129"/>
      <c r="D708" s="129"/>
      <c r="E708" s="130"/>
      <c r="F708" s="180"/>
      <c r="G708" s="246"/>
      <c r="H708" s="187"/>
      <c r="I708" s="387"/>
      <c r="J708" s="129"/>
    </row>
    <row r="709" spans="1:10" x14ac:dyDescent="0.2">
      <c r="A709" s="129"/>
      <c r="B709" s="129"/>
      <c r="C709" s="129"/>
      <c r="D709" s="129"/>
      <c r="E709" s="130"/>
      <c r="F709" s="180"/>
      <c r="G709" s="246"/>
      <c r="H709" s="187"/>
      <c r="I709" s="387"/>
      <c r="J709" s="129"/>
    </row>
    <row r="710" spans="1:10" x14ac:dyDescent="0.2">
      <c r="A710" s="129"/>
      <c r="B710" s="129"/>
      <c r="C710" s="129"/>
      <c r="D710" s="129"/>
      <c r="E710" s="130"/>
      <c r="F710" s="180"/>
      <c r="G710" s="246"/>
      <c r="H710" s="187"/>
      <c r="I710" s="387"/>
      <c r="J710" s="129"/>
    </row>
    <row r="711" spans="1:10" x14ac:dyDescent="0.2">
      <c r="A711" s="129"/>
      <c r="B711" s="129"/>
      <c r="C711" s="129"/>
      <c r="D711" s="129"/>
      <c r="E711" s="130"/>
      <c r="F711" s="180"/>
      <c r="G711" s="246"/>
      <c r="H711" s="187"/>
      <c r="I711" s="387"/>
      <c r="J711" s="129"/>
    </row>
    <row r="712" spans="1:10" x14ac:dyDescent="0.2">
      <c r="A712" s="129"/>
      <c r="B712" s="129"/>
      <c r="C712" s="129"/>
      <c r="D712" s="129"/>
      <c r="E712" s="130"/>
      <c r="F712" s="180"/>
      <c r="G712" s="246"/>
      <c r="H712" s="187"/>
      <c r="I712" s="387"/>
      <c r="J712" s="129"/>
    </row>
    <row r="713" spans="1:10" x14ac:dyDescent="0.2">
      <c r="A713" s="129"/>
      <c r="B713" s="129"/>
      <c r="C713" s="129"/>
      <c r="D713" s="129"/>
      <c r="E713" s="130"/>
      <c r="F713" s="180"/>
      <c r="G713" s="246"/>
      <c r="H713" s="187"/>
      <c r="I713" s="387"/>
      <c r="J713" s="129"/>
    </row>
    <row r="714" spans="1:10" x14ac:dyDescent="0.2">
      <c r="A714" s="129"/>
      <c r="B714" s="129"/>
      <c r="C714" s="129"/>
      <c r="D714" s="129"/>
      <c r="E714" s="130"/>
      <c r="F714" s="180"/>
      <c r="G714" s="246"/>
      <c r="H714" s="187"/>
      <c r="I714" s="387"/>
      <c r="J714" s="129"/>
    </row>
    <row r="715" spans="1:10" x14ac:dyDescent="0.2">
      <c r="A715" s="129"/>
      <c r="B715" s="129"/>
      <c r="C715" s="129"/>
      <c r="D715" s="129"/>
      <c r="E715" s="130"/>
      <c r="F715" s="180"/>
      <c r="G715" s="246"/>
      <c r="H715" s="187"/>
      <c r="I715" s="387"/>
      <c r="J715" s="129"/>
    </row>
    <row r="716" spans="1:10" x14ac:dyDescent="0.2">
      <c r="A716" s="129"/>
      <c r="B716" s="129"/>
      <c r="C716" s="129"/>
      <c r="D716" s="129"/>
      <c r="E716" s="130"/>
      <c r="F716" s="180"/>
      <c r="G716" s="246"/>
      <c r="H716" s="187"/>
      <c r="I716" s="387"/>
      <c r="J716" s="129"/>
    </row>
    <row r="717" spans="1:10" x14ac:dyDescent="0.2">
      <c r="A717" s="129"/>
      <c r="B717" s="129"/>
      <c r="C717" s="129"/>
      <c r="D717" s="129"/>
      <c r="E717" s="130"/>
      <c r="F717" s="180"/>
      <c r="G717" s="246"/>
      <c r="H717" s="187"/>
      <c r="I717" s="387"/>
      <c r="J717" s="129"/>
    </row>
    <row r="718" spans="1:10" x14ac:dyDescent="0.2">
      <c r="A718" s="129"/>
      <c r="B718" s="129"/>
      <c r="C718" s="129"/>
      <c r="D718" s="129"/>
      <c r="E718" s="130"/>
      <c r="F718" s="180"/>
      <c r="G718" s="246"/>
      <c r="H718" s="187"/>
      <c r="I718" s="387"/>
      <c r="J718" s="129"/>
    </row>
    <row r="719" spans="1:10" x14ac:dyDescent="0.2">
      <c r="A719" s="129"/>
      <c r="B719" s="129"/>
      <c r="C719" s="129"/>
      <c r="D719" s="129"/>
      <c r="E719" s="130"/>
      <c r="F719" s="180"/>
      <c r="G719" s="246"/>
      <c r="H719" s="187"/>
      <c r="I719" s="387"/>
      <c r="J719" s="129"/>
    </row>
    <row r="720" spans="1:10" x14ac:dyDescent="0.2">
      <c r="A720" s="129"/>
      <c r="B720" s="129"/>
      <c r="C720" s="129"/>
      <c r="D720" s="129"/>
      <c r="E720" s="130"/>
      <c r="F720" s="180"/>
      <c r="G720" s="246"/>
      <c r="H720" s="187"/>
      <c r="I720" s="387"/>
      <c r="J720" s="129"/>
    </row>
    <row r="721" spans="1:10" x14ac:dyDescent="0.2">
      <c r="A721" s="129"/>
      <c r="B721" s="129"/>
      <c r="C721" s="129"/>
      <c r="D721" s="129"/>
      <c r="E721" s="130"/>
      <c r="F721" s="180"/>
      <c r="G721" s="246"/>
      <c r="H721" s="187"/>
      <c r="I721" s="387"/>
      <c r="J721" s="129"/>
    </row>
    <row r="722" spans="1:10" x14ac:dyDescent="0.2">
      <c r="A722" s="129"/>
      <c r="B722" s="129"/>
      <c r="C722" s="129"/>
      <c r="D722" s="129"/>
      <c r="E722" s="130"/>
      <c r="F722" s="180"/>
      <c r="G722" s="246"/>
      <c r="H722" s="187"/>
      <c r="I722" s="387"/>
      <c r="J722" s="129"/>
    </row>
    <row r="723" spans="1:10" x14ac:dyDescent="0.2">
      <c r="A723" s="129"/>
      <c r="B723" s="129"/>
      <c r="C723" s="129"/>
      <c r="D723" s="129"/>
      <c r="E723" s="130"/>
      <c r="F723" s="180"/>
      <c r="G723" s="246"/>
      <c r="H723" s="187"/>
      <c r="I723" s="387"/>
      <c r="J723" s="129"/>
    </row>
    <row r="724" spans="1:10" x14ac:dyDescent="0.2">
      <c r="A724" s="129"/>
      <c r="B724" s="129"/>
      <c r="C724" s="129"/>
      <c r="D724" s="129"/>
      <c r="E724" s="130"/>
      <c r="F724" s="180"/>
      <c r="G724" s="246"/>
      <c r="H724" s="187"/>
      <c r="I724" s="387"/>
      <c r="J724" s="129"/>
    </row>
    <row r="725" spans="1:10" x14ac:dyDescent="0.2">
      <c r="A725" s="129"/>
      <c r="B725" s="129"/>
      <c r="C725" s="129"/>
      <c r="D725" s="129"/>
      <c r="E725" s="130"/>
      <c r="F725" s="180"/>
      <c r="G725" s="246"/>
      <c r="H725" s="187"/>
      <c r="I725" s="387"/>
      <c r="J725" s="129"/>
    </row>
    <row r="726" spans="1:10" x14ac:dyDescent="0.2">
      <c r="A726" s="129"/>
      <c r="B726" s="129"/>
      <c r="C726" s="129"/>
      <c r="D726" s="129"/>
      <c r="E726" s="130"/>
      <c r="F726" s="180"/>
      <c r="G726" s="246"/>
      <c r="H726" s="187"/>
      <c r="I726" s="387"/>
      <c r="J726" s="129"/>
    </row>
    <row r="727" spans="1:10" x14ac:dyDescent="0.2">
      <c r="A727" s="129"/>
      <c r="B727" s="129"/>
      <c r="C727" s="129"/>
      <c r="D727" s="129"/>
      <c r="E727" s="130"/>
      <c r="F727" s="180"/>
      <c r="G727" s="246"/>
      <c r="H727" s="187"/>
      <c r="I727" s="387"/>
      <c r="J727" s="129"/>
    </row>
    <row r="728" spans="1:10" x14ac:dyDescent="0.2">
      <c r="A728" s="129"/>
      <c r="B728" s="129"/>
      <c r="C728" s="129"/>
      <c r="D728" s="129"/>
      <c r="E728" s="130"/>
      <c r="F728" s="180"/>
      <c r="G728" s="246"/>
      <c r="H728" s="187"/>
      <c r="I728" s="387"/>
      <c r="J728" s="129"/>
    </row>
    <row r="729" spans="1:10" x14ac:dyDescent="0.2">
      <c r="A729" s="129"/>
      <c r="B729" s="129"/>
      <c r="C729" s="129"/>
      <c r="D729" s="129"/>
      <c r="E729" s="130"/>
      <c r="F729" s="180"/>
      <c r="G729" s="246"/>
      <c r="H729" s="187"/>
      <c r="I729" s="387"/>
      <c r="J729" s="129"/>
    </row>
    <row r="730" spans="1:10" x14ac:dyDescent="0.2">
      <c r="A730" s="129"/>
      <c r="B730" s="129"/>
      <c r="C730" s="129"/>
      <c r="D730" s="129"/>
      <c r="E730" s="130"/>
      <c r="F730" s="180"/>
      <c r="G730" s="246"/>
      <c r="H730" s="187"/>
      <c r="I730" s="387"/>
      <c r="J730" s="129"/>
    </row>
    <row r="731" spans="1:10" x14ac:dyDescent="0.2">
      <c r="A731" s="129"/>
      <c r="B731" s="129"/>
      <c r="C731" s="129"/>
      <c r="D731" s="129"/>
      <c r="E731" s="130"/>
      <c r="F731" s="180"/>
      <c r="G731" s="246"/>
      <c r="H731" s="187"/>
      <c r="I731" s="387"/>
      <c r="J731" s="129"/>
    </row>
    <row r="732" spans="1:10" x14ac:dyDescent="0.2">
      <c r="A732" s="129"/>
      <c r="B732" s="129"/>
      <c r="C732" s="129"/>
      <c r="D732" s="129"/>
      <c r="E732" s="130"/>
      <c r="F732" s="180"/>
      <c r="G732" s="246"/>
      <c r="H732" s="187"/>
      <c r="I732" s="387"/>
      <c r="J732" s="129"/>
    </row>
    <row r="733" spans="1:10" x14ac:dyDescent="0.2">
      <c r="A733" s="129"/>
      <c r="B733" s="129"/>
      <c r="C733" s="129"/>
      <c r="D733" s="129"/>
      <c r="E733" s="130"/>
      <c r="F733" s="180"/>
      <c r="G733" s="246"/>
      <c r="H733" s="187"/>
      <c r="I733" s="387"/>
      <c r="J733" s="129"/>
    </row>
    <row r="734" spans="1:10" x14ac:dyDescent="0.2">
      <c r="A734" s="129"/>
      <c r="B734" s="129"/>
      <c r="C734" s="129"/>
      <c r="D734" s="129"/>
      <c r="E734" s="130"/>
      <c r="F734" s="180"/>
      <c r="G734" s="246"/>
      <c r="H734" s="187"/>
      <c r="I734" s="387"/>
      <c r="J734" s="129"/>
    </row>
    <row r="735" spans="1:10" x14ac:dyDescent="0.2">
      <c r="A735" s="129"/>
      <c r="B735" s="129"/>
      <c r="C735" s="129"/>
      <c r="D735" s="129"/>
      <c r="E735" s="130"/>
      <c r="F735" s="180"/>
      <c r="G735" s="246"/>
      <c r="H735" s="187"/>
      <c r="I735" s="387"/>
      <c r="J735" s="129"/>
    </row>
    <row r="736" spans="1:10" x14ac:dyDescent="0.2">
      <c r="A736" s="129"/>
      <c r="B736" s="129"/>
      <c r="C736" s="129"/>
      <c r="D736" s="129"/>
      <c r="E736" s="130"/>
      <c r="F736" s="180"/>
      <c r="G736" s="246"/>
      <c r="H736" s="187"/>
      <c r="I736" s="387"/>
      <c r="J736" s="129"/>
    </row>
    <row r="737" spans="1:10" x14ac:dyDescent="0.2">
      <c r="A737" s="129"/>
      <c r="B737" s="129"/>
      <c r="C737" s="129"/>
      <c r="D737" s="129"/>
      <c r="E737" s="130"/>
      <c r="F737" s="180"/>
      <c r="G737" s="246"/>
      <c r="H737" s="187"/>
      <c r="I737" s="387"/>
      <c r="J737" s="129"/>
    </row>
    <row r="738" spans="1:10" x14ac:dyDescent="0.2">
      <c r="A738" s="129"/>
      <c r="B738" s="129"/>
      <c r="C738" s="129"/>
      <c r="D738" s="129"/>
      <c r="E738" s="130"/>
      <c r="F738" s="180"/>
      <c r="G738" s="246"/>
      <c r="H738" s="187"/>
      <c r="I738" s="387"/>
      <c r="J738" s="129"/>
    </row>
    <row r="739" spans="1:10" x14ac:dyDescent="0.2">
      <c r="A739" s="129"/>
      <c r="B739" s="129"/>
      <c r="C739" s="129"/>
      <c r="D739" s="129"/>
      <c r="E739" s="130"/>
      <c r="F739" s="180"/>
      <c r="G739" s="246"/>
      <c r="H739" s="187"/>
      <c r="I739" s="387"/>
      <c r="J739" s="129"/>
    </row>
    <row r="740" spans="1:10" x14ac:dyDescent="0.2">
      <c r="A740" s="129"/>
      <c r="B740" s="129"/>
      <c r="C740" s="129"/>
      <c r="D740" s="129"/>
      <c r="E740" s="130"/>
      <c r="F740" s="180"/>
      <c r="G740" s="246"/>
      <c r="H740" s="187"/>
      <c r="I740" s="387"/>
      <c r="J740" s="129"/>
    </row>
    <row r="741" spans="1:10" x14ac:dyDescent="0.2">
      <c r="A741" s="129"/>
      <c r="B741" s="129"/>
      <c r="C741" s="129"/>
      <c r="D741" s="129"/>
      <c r="E741" s="130"/>
      <c r="F741" s="180"/>
      <c r="G741" s="246"/>
      <c r="H741" s="187"/>
      <c r="I741" s="387"/>
      <c r="J741" s="129"/>
    </row>
    <row r="742" spans="1:10" x14ac:dyDescent="0.2">
      <c r="A742" s="129"/>
      <c r="B742" s="129"/>
      <c r="C742" s="129"/>
      <c r="D742" s="129"/>
      <c r="E742" s="130"/>
      <c r="F742" s="180"/>
      <c r="G742" s="246"/>
      <c r="H742" s="187"/>
      <c r="I742" s="387"/>
      <c r="J742" s="129"/>
    </row>
    <row r="743" spans="1:10" x14ac:dyDescent="0.2">
      <c r="A743" s="129"/>
      <c r="B743" s="129"/>
      <c r="C743" s="129"/>
      <c r="D743" s="129"/>
      <c r="E743" s="130"/>
      <c r="F743" s="180"/>
      <c r="G743" s="246"/>
      <c r="H743" s="187"/>
      <c r="I743" s="387"/>
      <c r="J743" s="129"/>
    </row>
    <row r="744" spans="1:10" x14ac:dyDescent="0.2">
      <c r="A744" s="129"/>
      <c r="B744" s="129"/>
      <c r="C744" s="129"/>
      <c r="D744" s="129"/>
      <c r="E744" s="130"/>
      <c r="F744" s="180"/>
      <c r="G744" s="246"/>
      <c r="H744" s="187"/>
      <c r="I744" s="387"/>
      <c r="J744" s="129"/>
    </row>
    <row r="745" spans="1:10" x14ac:dyDescent="0.2">
      <c r="A745" s="129"/>
      <c r="B745" s="129"/>
      <c r="C745" s="129"/>
      <c r="D745" s="129"/>
      <c r="E745" s="130"/>
      <c r="F745" s="180"/>
      <c r="G745" s="246"/>
      <c r="H745" s="187"/>
      <c r="I745" s="387"/>
      <c r="J745" s="129"/>
    </row>
    <row r="746" spans="1:10" x14ac:dyDescent="0.2">
      <c r="A746" s="129"/>
      <c r="B746" s="129"/>
      <c r="C746" s="129"/>
      <c r="D746" s="129"/>
      <c r="E746" s="130"/>
      <c r="F746" s="180"/>
      <c r="G746" s="246"/>
      <c r="H746" s="187"/>
      <c r="I746" s="387"/>
      <c r="J746" s="129"/>
    </row>
    <row r="747" spans="1:10" x14ac:dyDescent="0.2">
      <c r="A747" s="129"/>
      <c r="B747" s="129"/>
      <c r="C747" s="129"/>
      <c r="D747" s="129"/>
      <c r="E747" s="130"/>
      <c r="F747" s="180"/>
      <c r="G747" s="246"/>
      <c r="H747" s="187"/>
      <c r="I747" s="387"/>
      <c r="J747" s="129"/>
    </row>
    <row r="748" spans="1:10" x14ac:dyDescent="0.2">
      <c r="A748" s="129"/>
      <c r="B748" s="129"/>
      <c r="C748" s="129"/>
      <c r="D748" s="129"/>
      <c r="E748" s="130"/>
      <c r="F748" s="180"/>
      <c r="G748" s="246"/>
      <c r="H748" s="187"/>
      <c r="I748" s="387"/>
      <c r="J748" s="129"/>
    </row>
    <row r="749" spans="1:10" x14ac:dyDescent="0.2">
      <c r="A749" s="129"/>
      <c r="B749" s="129"/>
      <c r="C749" s="129"/>
      <c r="D749" s="129"/>
      <c r="E749" s="130"/>
      <c r="F749" s="180"/>
      <c r="G749" s="246"/>
      <c r="H749" s="187"/>
      <c r="I749" s="387"/>
      <c r="J749" s="129"/>
    </row>
    <row r="750" spans="1:10" x14ac:dyDescent="0.2">
      <c r="A750" s="129"/>
      <c r="B750" s="129"/>
      <c r="C750" s="129"/>
      <c r="D750" s="129"/>
      <c r="E750" s="130"/>
      <c r="F750" s="180"/>
      <c r="G750" s="246"/>
      <c r="H750" s="187"/>
      <c r="I750" s="387"/>
      <c r="J750" s="129"/>
    </row>
    <row r="751" spans="1:10" x14ac:dyDescent="0.2">
      <c r="A751" s="129"/>
      <c r="B751" s="129"/>
      <c r="C751" s="129"/>
      <c r="D751" s="129"/>
      <c r="E751" s="130"/>
      <c r="F751" s="180"/>
      <c r="G751" s="246"/>
      <c r="H751" s="187"/>
      <c r="I751" s="387"/>
      <c r="J751" s="129"/>
    </row>
    <row r="752" spans="1:10" x14ac:dyDescent="0.2">
      <c r="A752" s="129"/>
      <c r="B752" s="129"/>
      <c r="C752" s="129"/>
      <c r="D752" s="129"/>
      <c r="E752" s="130"/>
      <c r="F752" s="180"/>
      <c r="G752" s="246"/>
      <c r="H752" s="187"/>
      <c r="I752" s="387"/>
      <c r="J752" s="129"/>
    </row>
    <row r="753" spans="1:10" x14ac:dyDescent="0.2">
      <c r="A753" s="129"/>
      <c r="B753" s="129"/>
      <c r="C753" s="129"/>
      <c r="D753" s="129"/>
      <c r="E753" s="130"/>
      <c r="F753" s="180"/>
      <c r="G753" s="246"/>
      <c r="H753" s="187"/>
      <c r="I753" s="387"/>
      <c r="J753" s="129"/>
    </row>
    <row r="754" spans="1:10" x14ac:dyDescent="0.2">
      <c r="A754" s="129"/>
      <c r="B754" s="129"/>
      <c r="C754" s="129"/>
      <c r="D754" s="129"/>
      <c r="E754" s="130"/>
      <c r="F754" s="180"/>
      <c r="G754" s="246"/>
      <c r="H754" s="187"/>
      <c r="I754" s="387"/>
      <c r="J754" s="129"/>
    </row>
    <row r="755" spans="1:10" x14ac:dyDescent="0.2">
      <c r="A755" s="129"/>
      <c r="B755" s="129"/>
      <c r="C755" s="129"/>
      <c r="D755" s="129"/>
      <c r="E755" s="130"/>
      <c r="F755" s="180"/>
      <c r="G755" s="246"/>
      <c r="H755" s="187"/>
      <c r="I755" s="387"/>
      <c r="J755" s="129"/>
    </row>
    <row r="756" spans="1:10" x14ac:dyDescent="0.2">
      <c r="A756" s="129"/>
      <c r="B756" s="129"/>
      <c r="C756" s="129"/>
      <c r="D756" s="129"/>
      <c r="E756" s="130"/>
      <c r="F756" s="180"/>
      <c r="G756" s="246"/>
      <c r="H756" s="187"/>
      <c r="I756" s="387"/>
      <c r="J756" s="129"/>
    </row>
    <row r="757" spans="1:10" x14ac:dyDescent="0.2">
      <c r="A757" s="129"/>
      <c r="B757" s="129"/>
      <c r="C757" s="129"/>
      <c r="D757" s="129"/>
      <c r="E757" s="130"/>
      <c r="F757" s="180"/>
      <c r="G757" s="246"/>
      <c r="H757" s="187"/>
      <c r="I757" s="387"/>
      <c r="J757" s="129"/>
    </row>
    <row r="758" spans="1:10" x14ac:dyDescent="0.2">
      <c r="A758" s="129"/>
      <c r="B758" s="129"/>
      <c r="C758" s="129"/>
      <c r="D758" s="129"/>
      <c r="E758" s="130"/>
      <c r="F758" s="180"/>
      <c r="G758" s="246"/>
      <c r="H758" s="187"/>
      <c r="I758" s="387"/>
      <c r="J758" s="129"/>
    </row>
    <row r="759" spans="1:10" x14ac:dyDescent="0.2">
      <c r="A759" s="129"/>
      <c r="B759" s="129"/>
      <c r="C759" s="129"/>
      <c r="D759" s="129"/>
      <c r="E759" s="130"/>
      <c r="F759" s="180"/>
      <c r="G759" s="246"/>
      <c r="H759" s="187"/>
      <c r="I759" s="387"/>
      <c r="J759" s="129"/>
    </row>
    <row r="760" spans="1:10" x14ac:dyDescent="0.2">
      <c r="A760" s="129"/>
      <c r="B760" s="129"/>
      <c r="C760" s="129"/>
      <c r="D760" s="129"/>
      <c r="E760" s="130"/>
      <c r="F760" s="180"/>
      <c r="G760" s="246"/>
      <c r="H760" s="187"/>
      <c r="I760" s="387"/>
      <c r="J760" s="129"/>
    </row>
    <row r="761" spans="1:10" x14ac:dyDescent="0.2">
      <c r="A761" s="129"/>
      <c r="B761" s="129"/>
      <c r="C761" s="129"/>
      <c r="D761" s="129"/>
      <c r="E761" s="130"/>
      <c r="F761" s="180"/>
      <c r="G761" s="246"/>
      <c r="H761" s="187"/>
      <c r="I761" s="387"/>
      <c r="J761" s="129"/>
    </row>
    <row r="762" spans="1:10" x14ac:dyDescent="0.2">
      <c r="A762" s="129"/>
      <c r="B762" s="129"/>
      <c r="C762" s="129"/>
      <c r="D762" s="129"/>
      <c r="E762" s="130"/>
      <c r="F762" s="180"/>
      <c r="G762" s="246"/>
      <c r="H762" s="187"/>
      <c r="I762" s="387"/>
      <c r="J762" s="129"/>
    </row>
    <row r="763" spans="1:10" x14ac:dyDescent="0.2">
      <c r="A763" s="129"/>
      <c r="B763" s="129"/>
      <c r="C763" s="129"/>
      <c r="D763" s="129"/>
      <c r="E763" s="130"/>
      <c r="F763" s="180"/>
      <c r="G763" s="246"/>
      <c r="H763" s="187"/>
      <c r="I763" s="387"/>
      <c r="J763" s="129"/>
    </row>
    <row r="764" spans="1:10" x14ac:dyDescent="0.2">
      <c r="A764" s="129"/>
      <c r="B764" s="129"/>
      <c r="C764" s="129"/>
      <c r="D764" s="129"/>
      <c r="E764" s="130"/>
      <c r="F764" s="180"/>
      <c r="G764" s="246"/>
      <c r="H764" s="187"/>
      <c r="I764" s="387"/>
      <c r="J764" s="129"/>
    </row>
    <row r="765" spans="1:10" x14ac:dyDescent="0.2">
      <c r="A765" s="129"/>
      <c r="B765" s="129"/>
      <c r="C765" s="129"/>
      <c r="D765" s="129"/>
      <c r="E765" s="130"/>
      <c r="F765" s="180"/>
      <c r="G765" s="246"/>
      <c r="H765" s="187"/>
      <c r="I765" s="387"/>
      <c r="J765" s="129"/>
    </row>
    <row r="766" spans="1:10" x14ac:dyDescent="0.2">
      <c r="A766" s="129"/>
      <c r="B766" s="129"/>
      <c r="C766" s="129"/>
      <c r="D766" s="129"/>
      <c r="E766" s="130"/>
      <c r="F766" s="180"/>
      <c r="G766" s="246"/>
      <c r="H766" s="187"/>
      <c r="I766" s="387"/>
      <c r="J766" s="129"/>
    </row>
    <row r="767" spans="1:10" x14ac:dyDescent="0.2">
      <c r="A767" s="129"/>
      <c r="B767" s="129"/>
      <c r="C767" s="129"/>
      <c r="D767" s="129"/>
      <c r="E767" s="130"/>
      <c r="F767" s="180"/>
      <c r="G767" s="246"/>
      <c r="H767" s="187"/>
      <c r="I767" s="387"/>
      <c r="J767" s="129"/>
    </row>
    <row r="768" spans="1:10" x14ac:dyDescent="0.2">
      <c r="A768" s="129"/>
      <c r="B768" s="129"/>
      <c r="C768" s="129"/>
      <c r="D768" s="129"/>
      <c r="E768" s="130"/>
      <c r="F768" s="180"/>
      <c r="G768" s="246"/>
      <c r="H768" s="187"/>
      <c r="I768" s="387"/>
      <c r="J768" s="129"/>
    </row>
    <row r="769" spans="1:10" x14ac:dyDescent="0.2">
      <c r="A769" s="129"/>
      <c r="B769" s="129"/>
      <c r="C769" s="129"/>
      <c r="D769" s="129"/>
      <c r="E769" s="130"/>
      <c r="F769" s="180"/>
      <c r="G769" s="246"/>
      <c r="H769" s="187"/>
      <c r="I769" s="387"/>
      <c r="J769" s="129"/>
    </row>
    <row r="770" spans="1:10" x14ac:dyDescent="0.2">
      <c r="A770" s="129"/>
      <c r="B770" s="129"/>
      <c r="C770" s="129"/>
      <c r="D770" s="129"/>
      <c r="E770" s="130"/>
      <c r="F770" s="180"/>
      <c r="G770" s="246"/>
      <c r="H770" s="187"/>
      <c r="I770" s="387"/>
      <c r="J770" s="129"/>
    </row>
    <row r="771" spans="1:10" x14ac:dyDescent="0.2">
      <c r="A771" s="129"/>
      <c r="B771" s="129"/>
      <c r="C771" s="129"/>
      <c r="D771" s="129"/>
      <c r="E771" s="130"/>
      <c r="F771" s="180"/>
      <c r="G771" s="246"/>
      <c r="H771" s="187"/>
      <c r="I771" s="387"/>
      <c r="J771" s="129"/>
    </row>
    <row r="772" spans="1:10" x14ac:dyDescent="0.2">
      <c r="A772" s="129"/>
      <c r="B772" s="129"/>
      <c r="C772" s="129"/>
      <c r="D772" s="129"/>
      <c r="E772" s="130"/>
      <c r="F772" s="180"/>
      <c r="G772" s="246"/>
      <c r="H772" s="187"/>
      <c r="I772" s="387"/>
      <c r="J772" s="129"/>
    </row>
    <row r="773" spans="1:10" x14ac:dyDescent="0.2">
      <c r="A773" s="129"/>
      <c r="B773" s="129"/>
      <c r="C773" s="129"/>
      <c r="D773" s="129"/>
      <c r="E773" s="130"/>
      <c r="F773" s="180"/>
      <c r="G773" s="246"/>
      <c r="H773" s="187"/>
      <c r="I773" s="387"/>
      <c r="J773" s="129"/>
    </row>
    <row r="774" spans="1:10" x14ac:dyDescent="0.2">
      <c r="A774" s="129"/>
      <c r="B774" s="129"/>
      <c r="C774" s="129"/>
      <c r="D774" s="129"/>
      <c r="E774" s="130"/>
      <c r="F774" s="180"/>
      <c r="G774" s="246"/>
      <c r="H774" s="187"/>
      <c r="I774" s="387"/>
      <c r="J774" s="129"/>
    </row>
    <row r="775" spans="1:10" x14ac:dyDescent="0.2">
      <c r="A775" s="129"/>
      <c r="B775" s="129"/>
      <c r="C775" s="129"/>
      <c r="D775" s="129"/>
      <c r="E775" s="130"/>
      <c r="F775" s="180"/>
      <c r="G775" s="246"/>
      <c r="H775" s="187"/>
      <c r="I775" s="387"/>
      <c r="J775" s="129"/>
    </row>
    <row r="776" spans="1:10" x14ac:dyDescent="0.2">
      <c r="A776" s="129"/>
      <c r="B776" s="129"/>
      <c r="C776" s="129"/>
      <c r="D776" s="129"/>
      <c r="E776" s="130"/>
      <c r="F776" s="180"/>
      <c r="G776" s="246"/>
      <c r="H776" s="187"/>
      <c r="I776" s="387"/>
      <c r="J776" s="129"/>
    </row>
    <row r="777" spans="1:10" x14ac:dyDescent="0.2">
      <c r="A777" s="129"/>
      <c r="B777" s="129"/>
      <c r="C777" s="129"/>
      <c r="D777" s="129"/>
      <c r="E777" s="130"/>
      <c r="F777" s="180"/>
      <c r="G777" s="246"/>
      <c r="H777" s="187"/>
      <c r="I777" s="387"/>
      <c r="J777" s="129"/>
    </row>
    <row r="778" spans="1:10" x14ac:dyDescent="0.2">
      <c r="A778" s="129"/>
      <c r="B778" s="129"/>
      <c r="C778" s="129"/>
      <c r="D778" s="129"/>
      <c r="E778" s="130"/>
      <c r="F778" s="180"/>
      <c r="G778" s="246"/>
      <c r="H778" s="187"/>
      <c r="I778" s="387"/>
      <c r="J778" s="129"/>
    </row>
    <row r="779" spans="1:10" x14ac:dyDescent="0.2">
      <c r="A779" s="129"/>
      <c r="B779" s="129"/>
      <c r="C779" s="129"/>
      <c r="D779" s="129"/>
      <c r="E779" s="130"/>
      <c r="F779" s="180"/>
      <c r="G779" s="246"/>
      <c r="H779" s="187"/>
      <c r="I779" s="387"/>
      <c r="J779" s="129"/>
    </row>
    <row r="780" spans="1:10" x14ac:dyDescent="0.2">
      <c r="A780" s="129"/>
      <c r="B780" s="129"/>
      <c r="C780" s="129"/>
      <c r="D780" s="129"/>
      <c r="E780" s="130"/>
      <c r="F780" s="180"/>
      <c r="G780" s="246"/>
      <c r="H780" s="187"/>
      <c r="I780" s="387"/>
      <c r="J780" s="129"/>
    </row>
    <row r="781" spans="1:10" x14ac:dyDescent="0.2">
      <c r="A781" s="129"/>
      <c r="B781" s="129"/>
      <c r="C781" s="129"/>
      <c r="D781" s="129"/>
      <c r="E781" s="130"/>
      <c r="F781" s="180"/>
      <c r="G781" s="246"/>
      <c r="H781" s="187"/>
      <c r="I781" s="387"/>
      <c r="J781" s="129"/>
    </row>
    <row r="782" spans="1:10" x14ac:dyDescent="0.2">
      <c r="A782" s="129"/>
      <c r="B782" s="129"/>
      <c r="C782" s="129"/>
      <c r="D782" s="129"/>
      <c r="E782" s="130"/>
      <c r="F782" s="180"/>
      <c r="G782" s="246"/>
      <c r="H782" s="187"/>
      <c r="I782" s="387"/>
      <c r="J782" s="129"/>
    </row>
    <row r="783" spans="1:10" x14ac:dyDescent="0.2">
      <c r="A783" s="129"/>
      <c r="B783" s="129"/>
      <c r="C783" s="129"/>
      <c r="D783" s="129"/>
      <c r="E783" s="130"/>
      <c r="F783" s="180"/>
      <c r="G783" s="246"/>
      <c r="H783" s="187"/>
      <c r="I783" s="387"/>
      <c r="J783" s="129"/>
    </row>
    <row r="784" spans="1:10" x14ac:dyDescent="0.2">
      <c r="A784" s="129"/>
      <c r="B784" s="129"/>
      <c r="C784" s="129"/>
      <c r="D784" s="129"/>
      <c r="E784" s="130"/>
      <c r="F784" s="180"/>
      <c r="G784" s="246"/>
      <c r="H784" s="187"/>
      <c r="I784" s="387"/>
      <c r="J784" s="129"/>
    </row>
    <row r="785" spans="1:10" x14ac:dyDescent="0.2">
      <c r="A785" s="129"/>
      <c r="B785" s="129"/>
      <c r="C785" s="129"/>
      <c r="D785" s="129"/>
      <c r="E785" s="130"/>
      <c r="F785" s="180"/>
      <c r="G785" s="246"/>
      <c r="H785" s="187"/>
      <c r="I785" s="387"/>
      <c r="J785" s="129"/>
    </row>
    <row r="786" spans="1:10" x14ac:dyDescent="0.2">
      <c r="A786" s="129"/>
      <c r="B786" s="129"/>
      <c r="C786" s="129"/>
      <c r="D786" s="129"/>
      <c r="E786" s="130"/>
      <c r="F786" s="180"/>
      <c r="G786" s="246"/>
      <c r="H786" s="187"/>
      <c r="I786" s="387"/>
      <c r="J786" s="129"/>
    </row>
    <row r="787" spans="1:10" x14ac:dyDescent="0.2">
      <c r="A787" s="129"/>
      <c r="B787" s="129"/>
      <c r="C787" s="129"/>
      <c r="D787" s="129"/>
      <c r="E787" s="130"/>
      <c r="F787" s="180"/>
      <c r="G787" s="246"/>
      <c r="H787" s="187"/>
      <c r="I787" s="387"/>
      <c r="J787" s="129"/>
    </row>
    <row r="788" spans="1:10" x14ac:dyDescent="0.2">
      <c r="A788" s="129"/>
      <c r="B788" s="129"/>
      <c r="C788" s="129"/>
      <c r="D788" s="129"/>
      <c r="E788" s="130"/>
      <c r="F788" s="180"/>
      <c r="G788" s="246"/>
      <c r="H788" s="187"/>
      <c r="I788" s="387"/>
      <c r="J788" s="129"/>
    </row>
    <row r="789" spans="1:10" x14ac:dyDescent="0.2">
      <c r="A789" s="129"/>
      <c r="B789" s="129"/>
      <c r="C789" s="129"/>
      <c r="D789" s="129"/>
      <c r="E789" s="130"/>
      <c r="F789" s="180"/>
      <c r="G789" s="246"/>
      <c r="H789" s="187"/>
      <c r="I789" s="387"/>
      <c r="J789" s="129"/>
    </row>
    <row r="790" spans="1:10" x14ac:dyDescent="0.2">
      <c r="A790" s="129"/>
      <c r="B790" s="129"/>
      <c r="C790" s="129"/>
      <c r="D790" s="129"/>
      <c r="E790" s="130"/>
      <c r="F790" s="180"/>
      <c r="G790" s="246"/>
      <c r="H790" s="187"/>
      <c r="I790" s="387"/>
      <c r="J790" s="129"/>
    </row>
    <row r="791" spans="1:10" x14ac:dyDescent="0.2">
      <c r="A791" s="129"/>
      <c r="B791" s="129"/>
      <c r="C791" s="129"/>
      <c r="D791" s="129"/>
      <c r="E791" s="130"/>
      <c r="F791" s="180"/>
      <c r="G791" s="246"/>
      <c r="H791" s="187"/>
      <c r="I791" s="387"/>
      <c r="J791" s="129"/>
    </row>
    <row r="792" spans="1:10" x14ac:dyDescent="0.2">
      <c r="A792" s="129"/>
      <c r="B792" s="129"/>
      <c r="C792" s="129"/>
      <c r="D792" s="129"/>
      <c r="E792" s="130"/>
      <c r="F792" s="180"/>
      <c r="G792" s="246"/>
      <c r="H792" s="187"/>
      <c r="I792" s="387"/>
      <c r="J792" s="129"/>
    </row>
    <row r="793" spans="1:10" x14ac:dyDescent="0.2">
      <c r="A793" s="129"/>
      <c r="B793" s="129"/>
      <c r="C793" s="129"/>
      <c r="D793" s="129"/>
      <c r="E793" s="130"/>
      <c r="F793" s="180"/>
      <c r="G793" s="246"/>
      <c r="H793" s="187"/>
      <c r="I793" s="387"/>
      <c r="J793" s="129"/>
    </row>
    <row r="794" spans="1:10" x14ac:dyDescent="0.2">
      <c r="A794" s="129"/>
      <c r="B794" s="129"/>
      <c r="C794" s="129"/>
      <c r="D794" s="129"/>
      <c r="E794" s="130"/>
      <c r="F794" s="180"/>
      <c r="G794" s="246"/>
      <c r="H794" s="187"/>
      <c r="I794" s="387"/>
      <c r="J794" s="129"/>
    </row>
    <row r="795" spans="1:10" x14ac:dyDescent="0.2">
      <c r="A795" s="129"/>
      <c r="B795" s="129"/>
      <c r="C795" s="129"/>
      <c r="D795" s="129"/>
      <c r="E795" s="130"/>
      <c r="F795" s="180"/>
      <c r="G795" s="246"/>
      <c r="H795" s="187"/>
      <c r="I795" s="387"/>
      <c r="J795" s="129"/>
    </row>
    <row r="796" spans="1:10" x14ac:dyDescent="0.2">
      <c r="A796" s="129"/>
      <c r="B796" s="129"/>
      <c r="C796" s="129"/>
      <c r="D796" s="129"/>
      <c r="E796" s="130"/>
      <c r="F796" s="180"/>
      <c r="G796" s="246"/>
      <c r="H796" s="187"/>
      <c r="I796" s="387"/>
      <c r="J796" s="129"/>
    </row>
    <row r="797" spans="1:10" x14ac:dyDescent="0.2">
      <c r="A797" s="129"/>
      <c r="B797" s="129"/>
      <c r="C797" s="129"/>
      <c r="D797" s="129"/>
      <c r="E797" s="130"/>
      <c r="F797" s="180"/>
      <c r="G797" s="246"/>
      <c r="H797" s="187"/>
      <c r="I797" s="387"/>
      <c r="J797" s="129"/>
    </row>
    <row r="798" spans="1:10" x14ac:dyDescent="0.2">
      <c r="A798" s="129"/>
      <c r="B798" s="129"/>
      <c r="C798" s="129"/>
      <c r="D798" s="129"/>
      <c r="E798" s="130"/>
      <c r="F798" s="180"/>
      <c r="G798" s="246"/>
      <c r="H798" s="187"/>
      <c r="I798" s="387"/>
      <c r="J798" s="129"/>
    </row>
    <row r="799" spans="1:10" x14ac:dyDescent="0.2">
      <c r="A799" s="129"/>
      <c r="B799" s="129"/>
      <c r="C799" s="129"/>
      <c r="D799" s="129"/>
      <c r="E799" s="130"/>
      <c r="F799" s="180"/>
      <c r="G799" s="246"/>
      <c r="H799" s="187"/>
      <c r="I799" s="387"/>
      <c r="J799" s="129"/>
    </row>
    <row r="800" spans="1:10" x14ac:dyDescent="0.2">
      <c r="A800" s="129"/>
      <c r="B800" s="129"/>
      <c r="C800" s="129"/>
      <c r="D800" s="129"/>
      <c r="E800" s="130"/>
      <c r="F800" s="180"/>
      <c r="G800" s="246"/>
      <c r="H800" s="187"/>
      <c r="I800" s="387"/>
      <c r="J800" s="129"/>
    </row>
    <row r="801" spans="1:10" x14ac:dyDescent="0.2">
      <c r="A801" s="129"/>
      <c r="B801" s="129"/>
      <c r="C801" s="129"/>
      <c r="D801" s="129"/>
      <c r="E801" s="130"/>
      <c r="F801" s="180"/>
      <c r="G801" s="246"/>
      <c r="H801" s="187"/>
      <c r="I801" s="387"/>
      <c r="J801" s="129"/>
    </row>
    <row r="802" spans="1:10" x14ac:dyDescent="0.2">
      <c r="A802" s="129"/>
      <c r="B802" s="129"/>
      <c r="C802" s="129"/>
      <c r="D802" s="129"/>
      <c r="E802" s="130"/>
      <c r="F802" s="180"/>
      <c r="G802" s="246"/>
      <c r="H802" s="187"/>
      <c r="I802" s="387"/>
      <c r="J802" s="129"/>
    </row>
    <row r="803" spans="1:10" x14ac:dyDescent="0.2">
      <c r="A803" s="129"/>
      <c r="B803" s="129"/>
      <c r="C803" s="129"/>
      <c r="D803" s="129"/>
      <c r="E803" s="130"/>
      <c r="F803" s="180"/>
      <c r="G803" s="246"/>
      <c r="H803" s="187"/>
      <c r="I803" s="387"/>
      <c r="J803" s="129"/>
    </row>
    <row r="804" spans="1:10" x14ac:dyDescent="0.2">
      <c r="A804" s="129"/>
      <c r="B804" s="129"/>
      <c r="C804" s="129"/>
      <c r="D804" s="129"/>
      <c r="E804" s="130"/>
      <c r="F804" s="180"/>
      <c r="G804" s="246"/>
      <c r="H804" s="187"/>
      <c r="I804" s="387"/>
      <c r="J804" s="129"/>
    </row>
    <row r="805" spans="1:10" x14ac:dyDescent="0.2">
      <c r="A805" s="129"/>
      <c r="B805" s="129"/>
      <c r="C805" s="129"/>
      <c r="D805" s="129"/>
      <c r="E805" s="130"/>
      <c r="F805" s="180"/>
      <c r="G805" s="246"/>
      <c r="H805" s="187"/>
      <c r="I805" s="387"/>
      <c r="J805" s="129"/>
    </row>
    <row r="806" spans="1:10" x14ac:dyDescent="0.2">
      <c r="A806" s="129"/>
      <c r="B806" s="129"/>
      <c r="C806" s="129"/>
      <c r="D806" s="129"/>
      <c r="E806" s="130"/>
      <c r="F806" s="180"/>
      <c r="G806" s="246"/>
      <c r="H806" s="187"/>
      <c r="I806" s="387"/>
      <c r="J806" s="129"/>
    </row>
    <row r="807" spans="1:10" x14ac:dyDescent="0.2">
      <c r="A807" s="129"/>
      <c r="B807" s="129"/>
      <c r="C807" s="129"/>
      <c r="D807" s="129"/>
      <c r="E807" s="130"/>
      <c r="F807" s="180"/>
      <c r="G807" s="246"/>
      <c r="H807" s="187"/>
      <c r="I807" s="387"/>
      <c r="J807" s="129"/>
    </row>
    <row r="808" spans="1:10" x14ac:dyDescent="0.2">
      <c r="A808" s="129"/>
      <c r="B808" s="129"/>
      <c r="C808" s="129"/>
      <c r="D808" s="129"/>
      <c r="E808" s="130"/>
      <c r="F808" s="180"/>
      <c r="G808" s="246"/>
      <c r="H808" s="187"/>
      <c r="I808" s="387"/>
      <c r="J808" s="129"/>
    </row>
    <row r="809" spans="1:10" x14ac:dyDescent="0.2">
      <c r="A809" s="129"/>
      <c r="B809" s="129"/>
      <c r="C809" s="129"/>
      <c r="D809" s="129"/>
      <c r="E809" s="130"/>
      <c r="F809" s="180"/>
      <c r="G809" s="246"/>
      <c r="H809" s="187"/>
      <c r="I809" s="387"/>
      <c r="J809" s="129"/>
    </row>
    <row r="810" spans="1:10" x14ac:dyDescent="0.2">
      <c r="A810" s="129"/>
      <c r="B810" s="129"/>
      <c r="C810" s="129"/>
      <c r="D810" s="129"/>
      <c r="E810" s="130"/>
      <c r="F810" s="180"/>
      <c r="G810" s="246"/>
      <c r="H810" s="187"/>
      <c r="I810" s="387"/>
      <c r="J810" s="129"/>
    </row>
    <row r="811" spans="1:10" x14ac:dyDescent="0.2">
      <c r="A811" s="129"/>
      <c r="B811" s="129"/>
      <c r="C811" s="129"/>
      <c r="D811" s="129"/>
      <c r="E811" s="130"/>
      <c r="F811" s="180"/>
      <c r="G811" s="246"/>
      <c r="H811" s="187"/>
      <c r="I811" s="387"/>
      <c r="J811" s="129"/>
    </row>
    <row r="812" spans="1:10" x14ac:dyDescent="0.2">
      <c r="A812" s="129"/>
      <c r="B812" s="129"/>
      <c r="C812" s="129"/>
      <c r="D812" s="129"/>
      <c r="E812" s="130"/>
      <c r="F812" s="180"/>
      <c r="G812" s="246"/>
      <c r="H812" s="187"/>
      <c r="I812" s="387"/>
      <c r="J812" s="129"/>
    </row>
    <row r="813" spans="1:10" x14ac:dyDescent="0.2">
      <c r="A813" s="129"/>
      <c r="B813" s="129"/>
      <c r="C813" s="129"/>
      <c r="D813" s="129"/>
      <c r="E813" s="130"/>
      <c r="F813" s="180"/>
      <c r="G813" s="246"/>
      <c r="H813" s="187"/>
      <c r="I813" s="387"/>
      <c r="J813" s="129"/>
    </row>
    <row r="814" spans="1:10" x14ac:dyDescent="0.2">
      <c r="A814" s="129"/>
      <c r="B814" s="129"/>
      <c r="C814" s="129"/>
      <c r="D814" s="129"/>
      <c r="E814" s="130"/>
      <c r="F814" s="180"/>
      <c r="G814" s="246"/>
      <c r="H814" s="187"/>
      <c r="I814" s="387"/>
      <c r="J814" s="129"/>
    </row>
    <row r="815" spans="1:10" x14ac:dyDescent="0.2">
      <c r="A815" s="129"/>
      <c r="B815" s="129"/>
      <c r="C815" s="129"/>
      <c r="D815" s="129"/>
      <c r="E815" s="130"/>
      <c r="F815" s="180"/>
      <c r="G815" s="246"/>
      <c r="H815" s="187"/>
      <c r="I815" s="387"/>
      <c r="J815" s="129"/>
    </row>
    <row r="816" spans="1:10" x14ac:dyDescent="0.2">
      <c r="A816" s="129"/>
      <c r="B816" s="129"/>
      <c r="C816" s="129"/>
      <c r="D816" s="129"/>
      <c r="E816" s="130"/>
      <c r="F816" s="180"/>
      <c r="G816" s="246"/>
      <c r="H816" s="187"/>
      <c r="I816" s="387"/>
      <c r="J816" s="129"/>
    </row>
    <row r="817" spans="1:10" x14ac:dyDescent="0.2">
      <c r="A817" s="129"/>
      <c r="B817" s="129"/>
      <c r="C817" s="129"/>
      <c r="D817" s="129"/>
      <c r="E817" s="130"/>
      <c r="F817" s="180"/>
      <c r="G817" s="246"/>
      <c r="H817" s="187"/>
      <c r="I817" s="387"/>
      <c r="J817" s="129"/>
    </row>
    <row r="818" spans="1:10" x14ac:dyDescent="0.2">
      <c r="A818" s="129"/>
      <c r="B818" s="129"/>
      <c r="C818" s="129"/>
      <c r="D818" s="129"/>
      <c r="E818" s="130"/>
      <c r="F818" s="180"/>
      <c r="G818" s="246"/>
      <c r="H818" s="187"/>
      <c r="I818" s="387"/>
      <c r="J818" s="129"/>
    </row>
    <row r="819" spans="1:10" x14ac:dyDescent="0.2">
      <c r="A819" s="129"/>
      <c r="B819" s="129"/>
      <c r="C819" s="129"/>
      <c r="D819" s="129"/>
      <c r="E819" s="130"/>
      <c r="F819" s="180"/>
      <c r="G819" s="246"/>
      <c r="H819" s="187"/>
      <c r="I819" s="387"/>
      <c r="J819" s="129"/>
    </row>
    <row r="820" spans="1:10" x14ac:dyDescent="0.2">
      <c r="A820" s="129"/>
      <c r="B820" s="129"/>
      <c r="C820" s="129"/>
      <c r="D820" s="129"/>
      <c r="E820" s="130"/>
      <c r="F820" s="180"/>
      <c r="G820" s="246"/>
      <c r="H820" s="187"/>
      <c r="I820" s="387"/>
      <c r="J820" s="129"/>
    </row>
    <row r="821" spans="1:10" x14ac:dyDescent="0.2">
      <c r="A821" s="129"/>
      <c r="B821" s="129"/>
      <c r="C821" s="129"/>
      <c r="D821" s="129"/>
      <c r="E821" s="130"/>
      <c r="F821" s="180"/>
      <c r="G821" s="246"/>
      <c r="H821" s="187"/>
      <c r="I821" s="387"/>
      <c r="J821" s="129"/>
    </row>
    <row r="822" spans="1:10" x14ac:dyDescent="0.2">
      <c r="A822" s="129"/>
      <c r="B822" s="129"/>
      <c r="C822" s="129"/>
      <c r="D822" s="129"/>
      <c r="E822" s="130"/>
      <c r="F822" s="180"/>
      <c r="G822" s="246"/>
      <c r="H822" s="187"/>
      <c r="I822" s="387"/>
      <c r="J822" s="129"/>
    </row>
    <row r="823" spans="1:10" x14ac:dyDescent="0.2">
      <c r="A823" s="129"/>
      <c r="B823" s="129"/>
      <c r="C823" s="129"/>
      <c r="D823" s="129"/>
      <c r="E823" s="130"/>
      <c r="F823" s="180"/>
      <c r="G823" s="246"/>
      <c r="H823" s="187"/>
      <c r="I823" s="387"/>
      <c r="J823" s="129"/>
    </row>
    <row r="824" spans="1:10" x14ac:dyDescent="0.2">
      <c r="A824" s="129"/>
      <c r="B824" s="129"/>
      <c r="C824" s="129"/>
      <c r="D824" s="129"/>
      <c r="E824" s="130"/>
      <c r="F824" s="180"/>
      <c r="G824" s="246"/>
      <c r="H824" s="187"/>
      <c r="I824" s="387"/>
      <c r="J824" s="129"/>
    </row>
    <row r="825" spans="1:10" x14ac:dyDescent="0.2">
      <c r="A825" s="129"/>
      <c r="B825" s="129"/>
      <c r="C825" s="129"/>
      <c r="D825" s="129"/>
      <c r="E825" s="130"/>
      <c r="F825" s="180"/>
      <c r="G825" s="246"/>
      <c r="H825" s="187"/>
      <c r="I825" s="387"/>
      <c r="J825" s="129"/>
    </row>
    <row r="826" spans="1:10" x14ac:dyDescent="0.2">
      <c r="A826" s="129"/>
      <c r="B826" s="129"/>
      <c r="C826" s="129"/>
      <c r="D826" s="129"/>
      <c r="E826" s="130"/>
      <c r="F826" s="180"/>
      <c r="G826" s="246"/>
      <c r="H826" s="187"/>
      <c r="I826" s="387"/>
      <c r="J826" s="129"/>
    </row>
    <row r="827" spans="1:10" x14ac:dyDescent="0.2">
      <c r="A827" s="129"/>
      <c r="B827" s="129"/>
      <c r="C827" s="129"/>
      <c r="D827" s="129"/>
      <c r="E827" s="130"/>
      <c r="F827" s="180"/>
      <c r="G827" s="246"/>
      <c r="H827" s="187"/>
      <c r="I827" s="387"/>
      <c r="J827" s="129"/>
    </row>
    <row r="828" spans="1:10" x14ac:dyDescent="0.2">
      <c r="A828" s="129"/>
      <c r="B828" s="129"/>
      <c r="C828" s="129"/>
      <c r="D828" s="129"/>
      <c r="E828" s="130"/>
      <c r="F828" s="180"/>
      <c r="G828" s="246"/>
      <c r="H828" s="187"/>
      <c r="I828" s="387"/>
      <c r="J828" s="129"/>
    </row>
    <row r="829" spans="1:10" x14ac:dyDescent="0.2">
      <c r="A829" s="129"/>
      <c r="B829" s="129"/>
      <c r="C829" s="129"/>
      <c r="D829" s="129"/>
      <c r="E829" s="130"/>
      <c r="F829" s="180"/>
      <c r="G829" s="246"/>
      <c r="H829" s="187"/>
      <c r="I829" s="387"/>
      <c r="J829" s="129"/>
    </row>
    <row r="830" spans="1:10" x14ac:dyDescent="0.2">
      <c r="A830" s="129"/>
      <c r="B830" s="129"/>
      <c r="C830" s="129"/>
      <c r="D830" s="129"/>
      <c r="E830" s="130"/>
      <c r="F830" s="180"/>
      <c r="G830" s="246"/>
      <c r="H830" s="187"/>
      <c r="I830" s="387"/>
      <c r="J830" s="129"/>
    </row>
    <row r="831" spans="1:10" x14ac:dyDescent="0.2">
      <c r="A831" s="129"/>
      <c r="B831" s="129"/>
      <c r="C831" s="129"/>
      <c r="D831" s="129"/>
      <c r="E831" s="130"/>
      <c r="F831" s="180"/>
      <c r="G831" s="246"/>
      <c r="H831" s="187"/>
      <c r="I831" s="387"/>
      <c r="J831" s="129"/>
    </row>
    <row r="832" spans="1:10" x14ac:dyDescent="0.2">
      <c r="A832" s="129"/>
      <c r="B832" s="129"/>
      <c r="C832" s="129"/>
      <c r="D832" s="129"/>
      <c r="E832" s="130"/>
      <c r="F832" s="180"/>
      <c r="G832" s="246"/>
      <c r="H832" s="187"/>
      <c r="I832" s="387"/>
      <c r="J832" s="129"/>
    </row>
    <row r="833" spans="1:10" x14ac:dyDescent="0.2">
      <c r="A833" s="129"/>
      <c r="B833" s="129"/>
      <c r="C833" s="129"/>
      <c r="D833" s="129"/>
      <c r="E833" s="130"/>
      <c r="F833" s="180"/>
      <c r="G833" s="246"/>
      <c r="H833" s="187"/>
      <c r="I833" s="387"/>
      <c r="J833" s="129"/>
    </row>
    <row r="834" spans="1:10" x14ac:dyDescent="0.2">
      <c r="A834" s="129"/>
      <c r="B834" s="129"/>
      <c r="C834" s="129"/>
      <c r="D834" s="129"/>
      <c r="E834" s="130"/>
      <c r="F834" s="180"/>
      <c r="G834" s="246"/>
      <c r="H834" s="187"/>
      <c r="I834" s="387"/>
      <c r="J834" s="129"/>
    </row>
    <row r="835" spans="1:10" x14ac:dyDescent="0.2">
      <c r="A835" s="129"/>
      <c r="B835" s="129"/>
      <c r="C835" s="129"/>
      <c r="D835" s="129"/>
      <c r="E835" s="130"/>
      <c r="F835" s="180"/>
      <c r="G835" s="246"/>
      <c r="H835" s="187"/>
      <c r="I835" s="387"/>
      <c r="J835" s="129"/>
    </row>
    <row r="836" spans="1:10" x14ac:dyDescent="0.2">
      <c r="A836" s="129"/>
      <c r="B836" s="129"/>
      <c r="C836" s="129"/>
      <c r="D836" s="129"/>
      <c r="E836" s="130"/>
      <c r="F836" s="180"/>
      <c r="G836" s="246"/>
      <c r="H836" s="187"/>
      <c r="I836" s="387"/>
      <c r="J836" s="129"/>
    </row>
    <row r="837" spans="1:10" x14ac:dyDescent="0.2">
      <c r="A837" s="129"/>
      <c r="B837" s="129"/>
      <c r="C837" s="129"/>
      <c r="D837" s="129"/>
      <c r="E837" s="130"/>
      <c r="F837" s="180"/>
      <c r="G837" s="246"/>
      <c r="H837" s="187"/>
      <c r="I837" s="387"/>
      <c r="J837" s="129"/>
    </row>
    <row r="838" spans="1:10" x14ac:dyDescent="0.2">
      <c r="A838" s="129"/>
      <c r="B838" s="129"/>
      <c r="C838" s="129"/>
      <c r="D838" s="129"/>
      <c r="E838" s="130"/>
      <c r="F838" s="180"/>
      <c r="G838" s="246"/>
      <c r="H838" s="187"/>
      <c r="I838" s="387"/>
      <c r="J838" s="129"/>
    </row>
    <row r="839" spans="1:10" x14ac:dyDescent="0.2">
      <c r="A839" s="129"/>
      <c r="B839" s="129"/>
      <c r="C839" s="129"/>
      <c r="D839" s="129"/>
      <c r="E839" s="130"/>
      <c r="F839" s="180"/>
      <c r="G839" s="246"/>
      <c r="H839" s="187"/>
      <c r="I839" s="387"/>
      <c r="J839" s="129"/>
    </row>
    <row r="840" spans="1:10" x14ac:dyDescent="0.2">
      <c r="A840" s="129"/>
      <c r="B840" s="129"/>
      <c r="C840" s="129"/>
      <c r="D840" s="129"/>
      <c r="E840" s="130"/>
      <c r="F840" s="180"/>
      <c r="G840" s="246"/>
      <c r="H840" s="187"/>
      <c r="I840" s="387"/>
      <c r="J840" s="129"/>
    </row>
    <row r="841" spans="1:10" x14ac:dyDescent="0.2">
      <c r="A841" s="129"/>
      <c r="B841" s="129"/>
      <c r="C841" s="129"/>
      <c r="D841" s="129"/>
      <c r="E841" s="130"/>
      <c r="F841" s="180"/>
      <c r="G841" s="246"/>
      <c r="H841" s="187"/>
      <c r="I841" s="387"/>
      <c r="J841" s="129"/>
    </row>
    <row r="842" spans="1:10" x14ac:dyDescent="0.2">
      <c r="A842" s="129"/>
      <c r="B842" s="129"/>
      <c r="C842" s="129"/>
      <c r="D842" s="129"/>
      <c r="E842" s="130"/>
      <c r="F842" s="180"/>
      <c r="G842" s="246"/>
      <c r="H842" s="187"/>
      <c r="I842" s="387"/>
      <c r="J842" s="129"/>
    </row>
    <row r="843" spans="1:10" x14ac:dyDescent="0.2">
      <c r="A843" s="129"/>
      <c r="B843" s="129"/>
      <c r="C843" s="129"/>
      <c r="D843" s="129"/>
      <c r="E843" s="130"/>
      <c r="F843" s="180"/>
      <c r="G843" s="246"/>
      <c r="H843" s="187"/>
      <c r="I843" s="387"/>
      <c r="J843" s="129"/>
    </row>
    <row r="844" spans="1:10" x14ac:dyDescent="0.2">
      <c r="A844" s="129"/>
      <c r="B844" s="129"/>
      <c r="C844" s="129"/>
      <c r="D844" s="129"/>
      <c r="E844" s="130"/>
      <c r="F844" s="180"/>
      <c r="G844" s="246"/>
      <c r="H844" s="187"/>
      <c r="I844" s="387"/>
      <c r="J844" s="129"/>
    </row>
    <row r="845" spans="1:10" x14ac:dyDescent="0.2">
      <c r="A845" s="129"/>
      <c r="B845" s="129"/>
      <c r="C845" s="129"/>
      <c r="D845" s="129"/>
      <c r="E845" s="130"/>
      <c r="F845" s="180"/>
      <c r="G845" s="246"/>
      <c r="H845" s="187"/>
      <c r="I845" s="387"/>
      <c r="J845" s="129"/>
    </row>
    <row r="846" spans="1:10" x14ac:dyDescent="0.2">
      <c r="A846" s="129"/>
      <c r="B846" s="129"/>
      <c r="C846" s="129"/>
      <c r="D846" s="129"/>
      <c r="E846" s="130"/>
      <c r="F846" s="180"/>
      <c r="G846" s="246"/>
      <c r="H846" s="187"/>
      <c r="I846" s="387"/>
      <c r="J846" s="129"/>
    </row>
    <row r="847" spans="1:10" x14ac:dyDescent="0.2">
      <c r="A847" s="129"/>
      <c r="B847" s="129"/>
      <c r="C847" s="129"/>
      <c r="D847" s="129"/>
      <c r="E847" s="130"/>
      <c r="F847" s="180"/>
      <c r="G847" s="246"/>
      <c r="H847" s="187"/>
      <c r="I847" s="387"/>
      <c r="J847" s="129"/>
    </row>
    <row r="848" spans="1:10" x14ac:dyDescent="0.2">
      <c r="A848" s="129"/>
      <c r="B848" s="129"/>
      <c r="C848" s="129"/>
      <c r="D848" s="129"/>
      <c r="E848" s="130"/>
      <c r="F848" s="180"/>
      <c r="G848" s="246"/>
      <c r="H848" s="187"/>
      <c r="I848" s="387"/>
      <c r="J848" s="129"/>
    </row>
    <row r="849" spans="1:10" x14ac:dyDescent="0.2">
      <c r="A849" s="129"/>
      <c r="B849" s="129"/>
      <c r="C849" s="129"/>
      <c r="D849" s="129"/>
      <c r="E849" s="130"/>
      <c r="F849" s="180"/>
      <c r="G849" s="246"/>
      <c r="H849" s="187"/>
      <c r="I849" s="387"/>
      <c r="J849" s="129"/>
    </row>
    <row r="850" spans="1:10" x14ac:dyDescent="0.2">
      <c r="A850" s="129"/>
      <c r="B850" s="129"/>
      <c r="C850" s="129"/>
      <c r="D850" s="129"/>
      <c r="E850" s="130"/>
      <c r="F850" s="180"/>
      <c r="G850" s="246"/>
      <c r="H850" s="187"/>
      <c r="I850" s="387"/>
      <c r="J850" s="129"/>
    </row>
    <row r="851" spans="1:10" x14ac:dyDescent="0.2">
      <c r="A851" s="129"/>
      <c r="B851" s="129"/>
      <c r="C851" s="129"/>
      <c r="D851" s="129"/>
      <c r="E851" s="130"/>
      <c r="F851" s="180"/>
      <c r="G851" s="246"/>
      <c r="H851" s="187"/>
      <c r="I851" s="387"/>
      <c r="J851" s="129"/>
    </row>
    <row r="852" spans="1:10" x14ac:dyDescent="0.2">
      <c r="A852" s="129"/>
      <c r="B852" s="129"/>
      <c r="C852" s="129"/>
      <c r="D852" s="129"/>
      <c r="E852" s="130"/>
      <c r="F852" s="180"/>
      <c r="G852" s="246"/>
      <c r="H852" s="187"/>
      <c r="I852" s="387"/>
      <c r="J852" s="129"/>
    </row>
    <row r="853" spans="1:10" x14ac:dyDescent="0.2">
      <c r="A853" s="129"/>
      <c r="B853" s="129"/>
      <c r="C853" s="129"/>
      <c r="D853" s="129"/>
      <c r="E853" s="130"/>
      <c r="F853" s="180"/>
      <c r="G853" s="246"/>
      <c r="H853" s="187"/>
      <c r="I853" s="387"/>
      <c r="J853" s="129"/>
    </row>
    <row r="854" spans="1:10" x14ac:dyDescent="0.2">
      <c r="A854" s="129"/>
      <c r="B854" s="129"/>
      <c r="C854" s="129"/>
      <c r="D854" s="129"/>
      <c r="E854" s="130"/>
      <c r="F854" s="180"/>
      <c r="G854" s="246"/>
      <c r="H854" s="187"/>
      <c r="I854" s="387"/>
      <c r="J854" s="129"/>
    </row>
    <row r="855" spans="1:10" x14ac:dyDescent="0.2">
      <c r="A855" s="129"/>
      <c r="B855" s="129"/>
      <c r="C855" s="129"/>
      <c r="D855" s="129"/>
      <c r="E855" s="130"/>
      <c r="F855" s="180"/>
      <c r="G855" s="246"/>
      <c r="H855" s="187"/>
      <c r="I855" s="387"/>
      <c r="J855" s="129"/>
    </row>
    <row r="856" spans="1:10" x14ac:dyDescent="0.2">
      <c r="A856" s="129"/>
      <c r="B856" s="129"/>
      <c r="C856" s="129"/>
      <c r="D856" s="129"/>
      <c r="E856" s="130"/>
      <c r="F856" s="180"/>
      <c r="G856" s="246"/>
      <c r="H856" s="187"/>
      <c r="I856" s="387"/>
      <c r="J856" s="129"/>
    </row>
    <row r="857" spans="1:10" x14ac:dyDescent="0.2">
      <c r="A857" s="129"/>
      <c r="B857" s="129"/>
      <c r="C857" s="129"/>
      <c r="D857" s="129"/>
      <c r="E857" s="130"/>
      <c r="F857" s="180"/>
      <c r="G857" s="246"/>
      <c r="H857" s="187"/>
      <c r="I857" s="387"/>
      <c r="J857" s="129"/>
    </row>
    <row r="858" spans="1:10" x14ac:dyDescent="0.2">
      <c r="A858" s="129"/>
      <c r="B858" s="129"/>
      <c r="C858" s="129"/>
      <c r="D858" s="129"/>
      <c r="E858" s="130"/>
      <c r="F858" s="180"/>
      <c r="G858" s="246"/>
      <c r="H858" s="187"/>
      <c r="I858" s="387"/>
      <c r="J858" s="129"/>
    </row>
    <row r="859" spans="1:10" x14ac:dyDescent="0.2">
      <c r="A859" s="129"/>
      <c r="B859" s="129"/>
      <c r="C859" s="129"/>
      <c r="D859" s="129"/>
      <c r="E859" s="130"/>
      <c r="F859" s="180"/>
      <c r="G859" s="246"/>
      <c r="H859" s="187"/>
      <c r="I859" s="387"/>
      <c r="J859" s="129"/>
    </row>
    <row r="860" spans="1:10" x14ac:dyDescent="0.2">
      <c r="A860" s="129"/>
      <c r="B860" s="129"/>
      <c r="C860" s="129"/>
      <c r="D860" s="129"/>
      <c r="E860" s="130"/>
      <c r="F860" s="180"/>
      <c r="G860" s="246"/>
      <c r="H860" s="187"/>
      <c r="I860" s="387"/>
      <c r="J860" s="129"/>
    </row>
    <row r="861" spans="1:10" x14ac:dyDescent="0.2">
      <c r="A861" s="129"/>
      <c r="B861" s="129"/>
      <c r="C861" s="129"/>
      <c r="D861" s="129"/>
      <c r="E861" s="130"/>
      <c r="F861" s="180"/>
      <c r="G861" s="246"/>
      <c r="H861" s="187"/>
      <c r="I861" s="387"/>
      <c r="J861" s="129"/>
    </row>
    <row r="862" spans="1:10" x14ac:dyDescent="0.2">
      <c r="A862" s="129"/>
      <c r="B862" s="129"/>
      <c r="C862" s="129"/>
      <c r="D862" s="129"/>
      <c r="E862" s="130"/>
      <c r="F862" s="180"/>
      <c r="G862" s="246"/>
      <c r="H862" s="187"/>
      <c r="I862" s="387"/>
      <c r="J862" s="129"/>
    </row>
    <row r="863" spans="1:10" x14ac:dyDescent="0.2">
      <c r="A863" s="129"/>
      <c r="B863" s="129"/>
      <c r="C863" s="129"/>
      <c r="D863" s="129"/>
      <c r="E863" s="130"/>
      <c r="F863" s="180"/>
      <c r="G863" s="246"/>
      <c r="H863" s="187"/>
      <c r="I863" s="387"/>
      <c r="J863" s="129"/>
    </row>
    <row r="864" spans="1:10" x14ac:dyDescent="0.2">
      <c r="A864" s="129"/>
      <c r="B864" s="129"/>
      <c r="C864" s="129"/>
      <c r="D864" s="129"/>
      <c r="E864" s="130"/>
      <c r="F864" s="180"/>
      <c r="G864" s="246"/>
      <c r="H864" s="187"/>
      <c r="I864" s="387"/>
      <c r="J864" s="129"/>
    </row>
    <row r="865" spans="1:10" x14ac:dyDescent="0.2">
      <c r="A865" s="129"/>
      <c r="B865" s="129"/>
      <c r="C865" s="129"/>
      <c r="D865" s="129"/>
      <c r="E865" s="130"/>
      <c r="F865" s="180"/>
      <c r="G865" s="246"/>
      <c r="H865" s="187"/>
      <c r="I865" s="387"/>
      <c r="J865" s="129"/>
    </row>
    <row r="866" spans="1:10" x14ac:dyDescent="0.2">
      <c r="A866" s="129"/>
      <c r="B866" s="129"/>
      <c r="C866" s="129"/>
      <c r="D866" s="129"/>
      <c r="E866" s="130"/>
      <c r="F866" s="180"/>
      <c r="G866" s="246"/>
      <c r="H866" s="187"/>
      <c r="I866" s="387"/>
      <c r="J866" s="129"/>
    </row>
    <row r="867" spans="1:10" x14ac:dyDescent="0.2">
      <c r="A867" s="129"/>
      <c r="B867" s="129"/>
      <c r="C867" s="129"/>
      <c r="D867" s="129"/>
      <c r="E867" s="130"/>
      <c r="F867" s="180"/>
      <c r="G867" s="246"/>
      <c r="H867" s="187"/>
      <c r="I867" s="387"/>
      <c r="J867" s="129"/>
    </row>
    <row r="868" spans="1:10" x14ac:dyDescent="0.2">
      <c r="A868" s="129"/>
      <c r="B868" s="129"/>
      <c r="C868" s="129"/>
      <c r="D868" s="129"/>
      <c r="E868" s="130"/>
      <c r="F868" s="180"/>
      <c r="G868" s="246"/>
      <c r="H868" s="187"/>
      <c r="I868" s="387"/>
      <c r="J868" s="129"/>
    </row>
    <row r="869" spans="1:10" x14ac:dyDescent="0.2">
      <c r="A869" s="129"/>
      <c r="B869" s="129"/>
      <c r="C869" s="129"/>
      <c r="D869" s="129"/>
      <c r="E869" s="130"/>
      <c r="F869" s="180"/>
      <c r="G869" s="246"/>
      <c r="H869" s="187"/>
      <c r="I869" s="387"/>
      <c r="J869" s="129"/>
    </row>
    <row r="870" spans="1:10" x14ac:dyDescent="0.2">
      <c r="A870" s="129"/>
      <c r="B870" s="129"/>
      <c r="C870" s="129"/>
      <c r="D870" s="129"/>
      <c r="E870" s="130"/>
      <c r="F870" s="180"/>
      <c r="G870" s="246"/>
      <c r="H870" s="187"/>
      <c r="I870" s="387"/>
      <c r="J870" s="129"/>
    </row>
    <row r="871" spans="1:10" x14ac:dyDescent="0.2">
      <c r="A871" s="129"/>
      <c r="B871" s="129"/>
      <c r="C871" s="129"/>
      <c r="D871" s="129"/>
      <c r="E871" s="130"/>
      <c r="F871" s="180"/>
      <c r="G871" s="246"/>
      <c r="H871" s="187"/>
      <c r="I871" s="387"/>
      <c r="J871" s="129"/>
    </row>
    <row r="872" spans="1:10" x14ac:dyDescent="0.2">
      <c r="A872" s="129"/>
      <c r="B872" s="129"/>
      <c r="C872" s="129"/>
      <c r="D872" s="129"/>
      <c r="E872" s="130"/>
      <c r="F872" s="180"/>
      <c r="G872" s="246"/>
      <c r="H872" s="187"/>
      <c r="I872" s="387"/>
      <c r="J872" s="129"/>
    </row>
    <row r="873" spans="1:10" x14ac:dyDescent="0.2">
      <c r="A873" s="129"/>
      <c r="B873" s="129"/>
      <c r="C873" s="129"/>
      <c r="D873" s="129"/>
      <c r="E873" s="130"/>
      <c r="F873" s="180"/>
      <c r="G873" s="246"/>
      <c r="H873" s="187"/>
      <c r="I873" s="387"/>
      <c r="J873" s="129"/>
    </row>
    <row r="874" spans="1:10" x14ac:dyDescent="0.2">
      <c r="A874" s="129"/>
      <c r="B874" s="129"/>
      <c r="C874" s="129"/>
      <c r="D874" s="129"/>
      <c r="E874" s="130"/>
      <c r="F874" s="180"/>
      <c r="G874" s="246"/>
      <c r="H874" s="187"/>
      <c r="I874" s="387"/>
      <c r="J874" s="129"/>
    </row>
    <row r="875" spans="1:10" x14ac:dyDescent="0.2">
      <c r="A875" s="129"/>
      <c r="B875" s="129"/>
      <c r="C875" s="129"/>
      <c r="D875" s="129"/>
      <c r="E875" s="130"/>
      <c r="F875" s="180"/>
      <c r="G875" s="246"/>
      <c r="H875" s="187"/>
      <c r="I875" s="387"/>
      <c r="J875" s="129"/>
    </row>
    <row r="876" spans="1:10" x14ac:dyDescent="0.2">
      <c r="A876" s="129"/>
      <c r="B876" s="129"/>
      <c r="C876" s="129"/>
      <c r="D876" s="129"/>
      <c r="E876" s="130"/>
      <c r="F876" s="180"/>
      <c r="G876" s="246"/>
      <c r="H876" s="187"/>
      <c r="I876" s="387"/>
      <c r="J876" s="129"/>
    </row>
    <row r="877" spans="1:10" x14ac:dyDescent="0.2">
      <c r="A877" s="129"/>
      <c r="B877" s="129"/>
      <c r="C877" s="129"/>
      <c r="D877" s="129"/>
      <c r="E877" s="130"/>
      <c r="F877" s="180"/>
      <c r="G877" s="246"/>
      <c r="H877" s="187"/>
      <c r="I877" s="387"/>
      <c r="J877" s="129"/>
    </row>
    <row r="878" spans="1:10" x14ac:dyDescent="0.2">
      <c r="A878" s="129"/>
      <c r="B878" s="129"/>
      <c r="C878" s="129"/>
      <c r="D878" s="129"/>
      <c r="E878" s="130"/>
      <c r="F878" s="180"/>
      <c r="G878" s="246"/>
      <c r="H878" s="187"/>
      <c r="I878" s="387"/>
      <c r="J878" s="129"/>
    </row>
    <row r="879" spans="1:10" x14ac:dyDescent="0.2">
      <c r="A879" s="129"/>
      <c r="B879" s="129"/>
      <c r="C879" s="129"/>
      <c r="D879" s="129"/>
      <c r="E879" s="130"/>
      <c r="F879" s="180"/>
      <c r="G879" s="246"/>
      <c r="H879" s="187"/>
      <c r="I879" s="387"/>
      <c r="J879" s="129"/>
    </row>
    <row r="880" spans="1:10" x14ac:dyDescent="0.2">
      <c r="A880" s="129"/>
      <c r="B880" s="129"/>
      <c r="C880" s="129"/>
      <c r="D880" s="129"/>
      <c r="E880" s="130"/>
      <c r="F880" s="180"/>
      <c r="G880" s="246"/>
      <c r="H880" s="187"/>
      <c r="I880" s="387"/>
      <c r="J880" s="129"/>
    </row>
    <row r="881" spans="1:10" x14ac:dyDescent="0.2">
      <c r="A881" s="129"/>
      <c r="B881" s="129"/>
      <c r="C881" s="129"/>
      <c r="D881" s="129"/>
      <c r="E881" s="130"/>
      <c r="F881" s="180"/>
      <c r="G881" s="246"/>
      <c r="H881" s="187"/>
      <c r="I881" s="387"/>
      <c r="J881" s="129"/>
    </row>
    <row r="882" spans="1:10" x14ac:dyDescent="0.2">
      <c r="A882" s="129"/>
      <c r="B882" s="129"/>
      <c r="C882" s="129"/>
      <c r="D882" s="129"/>
      <c r="E882" s="130"/>
      <c r="F882" s="180"/>
      <c r="G882" s="246"/>
      <c r="H882" s="187"/>
      <c r="I882" s="387"/>
      <c r="J882" s="129"/>
    </row>
    <row r="883" spans="1:10" x14ac:dyDescent="0.2">
      <c r="A883" s="129"/>
      <c r="B883" s="129"/>
      <c r="C883" s="129"/>
      <c r="D883" s="129"/>
      <c r="E883" s="130"/>
      <c r="F883" s="180"/>
      <c r="G883" s="246"/>
      <c r="H883" s="187"/>
      <c r="I883" s="387"/>
      <c r="J883" s="129"/>
    </row>
    <row r="884" spans="1:10" x14ac:dyDescent="0.2">
      <c r="A884" s="129"/>
      <c r="B884" s="129"/>
      <c r="C884" s="129"/>
      <c r="D884" s="129"/>
      <c r="E884" s="130"/>
      <c r="F884" s="180"/>
      <c r="G884" s="246"/>
      <c r="H884" s="187"/>
      <c r="I884" s="387"/>
      <c r="J884" s="129"/>
    </row>
    <row r="885" spans="1:10" x14ac:dyDescent="0.2">
      <c r="A885" s="129"/>
      <c r="B885" s="129"/>
      <c r="C885" s="129"/>
      <c r="D885" s="129"/>
      <c r="E885" s="130"/>
      <c r="F885" s="180"/>
      <c r="G885" s="246"/>
      <c r="H885" s="187"/>
      <c r="I885" s="387"/>
      <c r="J885" s="129"/>
    </row>
    <row r="886" spans="1:10" x14ac:dyDescent="0.2">
      <c r="A886" s="129"/>
      <c r="B886" s="129"/>
      <c r="C886" s="129"/>
      <c r="D886" s="129"/>
      <c r="E886" s="130"/>
      <c r="F886" s="180"/>
      <c r="G886" s="246"/>
      <c r="H886" s="187"/>
      <c r="I886" s="387"/>
      <c r="J886" s="129"/>
    </row>
    <row r="887" spans="1:10" x14ac:dyDescent="0.2">
      <c r="A887" s="129"/>
      <c r="B887" s="129"/>
      <c r="C887" s="129"/>
      <c r="D887" s="129"/>
      <c r="E887" s="130"/>
      <c r="F887" s="180"/>
      <c r="G887" s="246"/>
      <c r="H887" s="187"/>
      <c r="I887" s="387"/>
      <c r="J887" s="129"/>
    </row>
    <row r="888" spans="1:10" x14ac:dyDescent="0.2">
      <c r="A888" s="129"/>
      <c r="B888" s="129"/>
      <c r="C888" s="129"/>
      <c r="D888" s="129"/>
      <c r="E888" s="130"/>
      <c r="F888" s="180"/>
      <c r="G888" s="246"/>
      <c r="H888" s="187"/>
      <c r="I888" s="387"/>
      <c r="J888" s="129"/>
    </row>
    <row r="889" spans="1:10" x14ac:dyDescent="0.2">
      <c r="A889" s="129"/>
      <c r="B889" s="129"/>
      <c r="C889" s="129"/>
      <c r="D889" s="129"/>
      <c r="E889" s="130"/>
      <c r="F889" s="180"/>
      <c r="G889" s="246"/>
      <c r="H889" s="187"/>
      <c r="I889" s="387"/>
      <c r="J889" s="129"/>
    </row>
    <row r="890" spans="1:10" x14ac:dyDescent="0.2">
      <c r="A890" s="129"/>
      <c r="B890" s="129"/>
      <c r="C890" s="129"/>
      <c r="D890" s="129"/>
      <c r="E890" s="130"/>
      <c r="F890" s="180"/>
      <c r="G890" s="246"/>
      <c r="H890" s="187"/>
      <c r="I890" s="387"/>
      <c r="J890" s="129"/>
    </row>
    <row r="891" spans="1:10" x14ac:dyDescent="0.2">
      <c r="A891" s="129"/>
      <c r="B891" s="129"/>
      <c r="C891" s="129"/>
      <c r="D891" s="129"/>
      <c r="E891" s="130"/>
      <c r="F891" s="180"/>
      <c r="G891" s="246"/>
      <c r="H891" s="187"/>
      <c r="I891" s="387"/>
      <c r="J891" s="129"/>
    </row>
    <row r="892" spans="1:10" x14ac:dyDescent="0.2">
      <c r="A892" s="129"/>
      <c r="B892" s="129"/>
      <c r="C892" s="129"/>
      <c r="D892" s="129"/>
      <c r="E892" s="130"/>
      <c r="F892" s="180"/>
      <c r="G892" s="246"/>
      <c r="H892" s="187"/>
      <c r="I892" s="387"/>
      <c r="J892" s="129"/>
    </row>
    <row r="893" spans="1:10" x14ac:dyDescent="0.2">
      <c r="A893" s="129"/>
      <c r="B893" s="129"/>
      <c r="C893" s="129"/>
      <c r="D893" s="129"/>
      <c r="E893" s="130"/>
      <c r="F893" s="180"/>
      <c r="G893" s="246"/>
      <c r="H893" s="187"/>
      <c r="I893" s="387"/>
      <c r="J893" s="129"/>
    </row>
    <row r="894" spans="1:10" x14ac:dyDescent="0.2">
      <c r="A894" s="129"/>
      <c r="B894" s="129"/>
      <c r="C894" s="129"/>
      <c r="D894" s="129"/>
      <c r="E894" s="130"/>
      <c r="F894" s="180"/>
      <c r="G894" s="246"/>
      <c r="H894" s="187"/>
      <c r="I894" s="387"/>
      <c r="J894" s="129"/>
    </row>
    <row r="895" spans="1:10" x14ac:dyDescent="0.2">
      <c r="A895" s="129"/>
      <c r="B895" s="129"/>
      <c r="C895" s="129"/>
      <c r="D895" s="129"/>
      <c r="E895" s="130"/>
      <c r="F895" s="180"/>
      <c r="G895" s="246"/>
      <c r="H895" s="187"/>
      <c r="I895" s="387"/>
      <c r="J895" s="129"/>
    </row>
    <row r="896" spans="1:10" x14ac:dyDescent="0.2">
      <c r="A896" s="129"/>
      <c r="B896" s="129"/>
      <c r="C896" s="129"/>
      <c r="D896" s="129"/>
      <c r="E896" s="130"/>
      <c r="F896" s="180"/>
      <c r="G896" s="246"/>
      <c r="H896" s="187"/>
      <c r="I896" s="387"/>
      <c r="J896" s="129"/>
    </row>
    <row r="897" spans="1:10" x14ac:dyDescent="0.2">
      <c r="A897" s="129"/>
      <c r="B897" s="129"/>
      <c r="C897" s="129"/>
      <c r="D897" s="129"/>
      <c r="E897" s="130"/>
      <c r="F897" s="180"/>
      <c r="G897" s="246"/>
      <c r="H897" s="187"/>
      <c r="I897" s="387"/>
      <c r="J897" s="129"/>
    </row>
    <row r="898" spans="1:10" x14ac:dyDescent="0.2">
      <c r="A898" s="129"/>
      <c r="B898" s="129"/>
      <c r="C898" s="129"/>
      <c r="D898" s="129"/>
      <c r="E898" s="130"/>
      <c r="F898" s="180"/>
      <c r="G898" s="246"/>
      <c r="H898" s="187"/>
      <c r="I898" s="387"/>
      <c r="J898" s="129"/>
    </row>
    <row r="899" spans="1:10" x14ac:dyDescent="0.2">
      <c r="A899" s="129"/>
      <c r="B899" s="129"/>
      <c r="C899" s="129"/>
      <c r="D899" s="129"/>
      <c r="E899" s="130"/>
      <c r="F899" s="180"/>
      <c r="G899" s="246"/>
      <c r="H899" s="187"/>
      <c r="I899" s="387"/>
      <c r="J899" s="129"/>
    </row>
    <row r="900" spans="1:10" x14ac:dyDescent="0.2">
      <c r="A900" s="129"/>
      <c r="B900" s="129"/>
      <c r="C900" s="129"/>
      <c r="D900" s="129"/>
      <c r="E900" s="130"/>
      <c r="F900" s="180"/>
      <c r="G900" s="246"/>
      <c r="H900" s="187"/>
      <c r="I900" s="387"/>
      <c r="J900" s="129"/>
    </row>
    <row r="901" spans="1:10" x14ac:dyDescent="0.2">
      <c r="A901" s="129"/>
      <c r="B901" s="129"/>
      <c r="C901" s="129"/>
      <c r="D901" s="129"/>
      <c r="E901" s="130"/>
      <c r="F901" s="180"/>
      <c r="G901" s="246"/>
      <c r="H901" s="187"/>
      <c r="I901" s="387"/>
      <c r="J901" s="129"/>
    </row>
    <row r="902" spans="1:10" x14ac:dyDescent="0.2">
      <c r="A902" s="129"/>
      <c r="B902" s="129"/>
      <c r="C902" s="129"/>
      <c r="D902" s="129"/>
      <c r="E902" s="130"/>
      <c r="F902" s="180"/>
      <c r="G902" s="246"/>
      <c r="H902" s="187"/>
      <c r="I902" s="387"/>
      <c r="J902" s="129"/>
    </row>
    <row r="903" spans="1:10" x14ac:dyDescent="0.2">
      <c r="A903" s="129"/>
      <c r="B903" s="129"/>
      <c r="C903" s="129"/>
      <c r="D903" s="129"/>
      <c r="E903" s="130"/>
      <c r="F903" s="180"/>
      <c r="G903" s="246"/>
      <c r="H903" s="187"/>
      <c r="I903" s="387"/>
      <c r="J903" s="129"/>
    </row>
    <row r="904" spans="1:10" x14ac:dyDescent="0.2">
      <c r="A904" s="129"/>
      <c r="B904" s="129"/>
      <c r="C904" s="129"/>
      <c r="D904" s="129"/>
      <c r="E904" s="130"/>
      <c r="F904" s="180"/>
      <c r="G904" s="246"/>
      <c r="H904" s="187"/>
      <c r="I904" s="387"/>
      <c r="J904" s="129"/>
    </row>
    <row r="905" spans="1:10" x14ac:dyDescent="0.2">
      <c r="A905" s="129"/>
      <c r="B905" s="129"/>
      <c r="C905" s="129"/>
      <c r="D905" s="129"/>
      <c r="E905" s="130"/>
      <c r="F905" s="180"/>
      <c r="G905" s="246"/>
      <c r="H905" s="187"/>
      <c r="I905" s="387"/>
      <c r="J905" s="129"/>
    </row>
    <row r="906" spans="1:10" x14ac:dyDescent="0.2">
      <c r="A906" s="129"/>
      <c r="B906" s="129"/>
      <c r="C906" s="129"/>
      <c r="D906" s="129"/>
      <c r="E906" s="130"/>
      <c r="F906" s="180"/>
      <c r="G906" s="246"/>
      <c r="H906" s="187"/>
      <c r="I906" s="387"/>
      <c r="J906" s="129"/>
    </row>
    <row r="907" spans="1:10" x14ac:dyDescent="0.2">
      <c r="A907" s="129"/>
      <c r="B907" s="129"/>
      <c r="C907" s="129"/>
      <c r="D907" s="129"/>
      <c r="E907" s="130"/>
      <c r="F907" s="180"/>
      <c r="G907" s="246"/>
      <c r="H907" s="187"/>
      <c r="I907" s="387"/>
      <c r="J907" s="129"/>
    </row>
    <row r="908" spans="1:10" x14ac:dyDescent="0.2">
      <c r="A908" s="129"/>
      <c r="B908" s="129"/>
      <c r="C908" s="129"/>
      <c r="D908" s="129"/>
      <c r="E908" s="130"/>
      <c r="F908" s="180"/>
      <c r="G908" s="246"/>
      <c r="H908" s="187"/>
      <c r="I908" s="387"/>
      <c r="J908" s="129"/>
    </row>
    <row r="909" spans="1:10" x14ac:dyDescent="0.2">
      <c r="A909" s="129"/>
      <c r="B909" s="129"/>
      <c r="C909" s="129"/>
      <c r="D909" s="129"/>
      <c r="E909" s="130"/>
      <c r="F909" s="180"/>
      <c r="G909" s="246"/>
      <c r="H909" s="187"/>
      <c r="I909" s="387"/>
      <c r="J909" s="129"/>
    </row>
    <row r="910" spans="1:10" x14ac:dyDescent="0.2">
      <c r="A910" s="129"/>
      <c r="B910" s="129"/>
      <c r="C910" s="129"/>
      <c r="D910" s="129"/>
      <c r="E910" s="130"/>
      <c r="F910" s="180"/>
      <c r="G910" s="246"/>
      <c r="H910" s="187"/>
      <c r="I910" s="387"/>
      <c r="J910" s="129"/>
    </row>
    <row r="911" spans="1:10" x14ac:dyDescent="0.2">
      <c r="A911" s="129"/>
      <c r="B911" s="129"/>
      <c r="C911" s="129"/>
      <c r="D911" s="129"/>
      <c r="E911" s="130"/>
      <c r="F911" s="180"/>
      <c r="G911" s="246"/>
      <c r="H911" s="187"/>
      <c r="I911" s="387"/>
      <c r="J911" s="129"/>
    </row>
    <row r="912" spans="1:10" x14ac:dyDescent="0.2">
      <c r="A912" s="129"/>
      <c r="B912" s="129"/>
      <c r="C912" s="129"/>
      <c r="D912" s="129"/>
      <c r="E912" s="130"/>
      <c r="F912" s="180"/>
      <c r="G912" s="246"/>
      <c r="H912" s="187"/>
      <c r="I912" s="387"/>
      <c r="J912" s="129"/>
    </row>
    <row r="913" spans="1:10" x14ac:dyDescent="0.2">
      <c r="A913" s="129"/>
      <c r="B913" s="129"/>
      <c r="C913" s="129"/>
      <c r="D913" s="129"/>
      <c r="E913" s="130"/>
      <c r="F913" s="180"/>
      <c r="G913" s="246"/>
      <c r="H913" s="187"/>
      <c r="I913" s="387"/>
      <c r="J913" s="129"/>
    </row>
    <row r="914" spans="1:10" x14ac:dyDescent="0.2">
      <c r="A914" s="129"/>
      <c r="B914" s="129"/>
      <c r="C914" s="129"/>
      <c r="D914" s="129"/>
      <c r="E914" s="130"/>
      <c r="F914" s="180"/>
      <c r="G914" s="246"/>
      <c r="H914" s="187"/>
      <c r="I914" s="387"/>
      <c r="J914" s="129"/>
    </row>
    <row r="915" spans="1:10" x14ac:dyDescent="0.2">
      <c r="A915" s="129"/>
      <c r="B915" s="129"/>
      <c r="C915" s="129"/>
      <c r="D915" s="129"/>
      <c r="E915" s="130"/>
      <c r="F915" s="180"/>
      <c r="G915" s="246"/>
      <c r="H915" s="187"/>
      <c r="I915" s="387"/>
      <c r="J915" s="129"/>
    </row>
    <row r="916" spans="1:10" x14ac:dyDescent="0.2">
      <c r="A916" s="129"/>
      <c r="B916" s="129"/>
      <c r="C916" s="129"/>
      <c r="D916" s="129"/>
      <c r="E916" s="130"/>
      <c r="F916" s="180"/>
      <c r="G916" s="246"/>
      <c r="H916" s="187"/>
      <c r="I916" s="387"/>
      <c r="J916" s="129"/>
    </row>
    <row r="917" spans="1:10" x14ac:dyDescent="0.2">
      <c r="A917" s="129"/>
      <c r="B917" s="129"/>
      <c r="C917" s="129"/>
      <c r="D917" s="129"/>
      <c r="E917" s="130"/>
      <c r="F917" s="180"/>
      <c r="G917" s="246"/>
      <c r="H917" s="187"/>
      <c r="I917" s="387"/>
      <c r="J917" s="129"/>
    </row>
    <row r="918" spans="1:10" x14ac:dyDescent="0.2">
      <c r="A918" s="129"/>
      <c r="B918" s="129"/>
      <c r="C918" s="129"/>
      <c r="D918" s="129"/>
      <c r="E918" s="130"/>
      <c r="F918" s="180"/>
      <c r="G918" s="246"/>
      <c r="H918" s="187"/>
      <c r="I918" s="387"/>
      <c r="J918" s="129"/>
    </row>
    <row r="919" spans="1:10" x14ac:dyDescent="0.2">
      <c r="A919" s="129"/>
      <c r="B919" s="129"/>
      <c r="C919" s="129"/>
      <c r="D919" s="129"/>
      <c r="E919" s="130"/>
      <c r="F919" s="180"/>
      <c r="G919" s="246"/>
      <c r="H919" s="187"/>
      <c r="I919" s="387"/>
      <c r="J919" s="129"/>
    </row>
    <row r="920" spans="1:10" x14ac:dyDescent="0.2">
      <c r="A920" s="129"/>
      <c r="B920" s="129"/>
      <c r="C920" s="129"/>
      <c r="D920" s="129"/>
      <c r="E920" s="130"/>
      <c r="F920" s="180"/>
      <c r="G920" s="246"/>
      <c r="H920" s="187"/>
      <c r="I920" s="387"/>
      <c r="J920" s="129"/>
    </row>
    <row r="921" spans="1:10" x14ac:dyDescent="0.2">
      <c r="A921" s="129"/>
      <c r="B921" s="129"/>
      <c r="C921" s="129"/>
      <c r="D921" s="129"/>
      <c r="E921" s="130"/>
      <c r="F921" s="180"/>
      <c r="G921" s="246"/>
      <c r="H921" s="187"/>
      <c r="I921" s="387"/>
      <c r="J921" s="129"/>
    </row>
    <row r="922" spans="1:10" x14ac:dyDescent="0.2">
      <c r="A922" s="129"/>
      <c r="B922" s="129"/>
      <c r="C922" s="129"/>
      <c r="D922" s="129"/>
      <c r="E922" s="130"/>
      <c r="F922" s="180"/>
      <c r="G922" s="246"/>
      <c r="H922" s="187"/>
      <c r="I922" s="387"/>
      <c r="J922" s="129"/>
    </row>
    <row r="923" spans="1:10" x14ac:dyDescent="0.2">
      <c r="A923" s="129"/>
      <c r="B923" s="129"/>
      <c r="C923" s="129"/>
      <c r="D923" s="129"/>
      <c r="E923" s="130"/>
      <c r="F923" s="180"/>
      <c r="G923" s="246"/>
      <c r="H923" s="187"/>
      <c r="I923" s="387"/>
      <c r="J923" s="129"/>
    </row>
    <row r="924" spans="1:10" x14ac:dyDescent="0.2">
      <c r="A924" s="129"/>
      <c r="B924" s="129"/>
      <c r="C924" s="129"/>
      <c r="D924" s="129"/>
      <c r="E924" s="130"/>
      <c r="F924" s="180"/>
      <c r="G924" s="246"/>
      <c r="H924" s="187"/>
      <c r="I924" s="387"/>
      <c r="J924" s="129"/>
    </row>
    <row r="925" spans="1:10" x14ac:dyDescent="0.2">
      <c r="A925" s="129"/>
      <c r="B925" s="129"/>
      <c r="C925" s="129"/>
      <c r="D925" s="129"/>
      <c r="E925" s="130"/>
      <c r="F925" s="180"/>
      <c r="G925" s="246"/>
      <c r="H925" s="187"/>
      <c r="I925" s="387"/>
      <c r="J925" s="129"/>
    </row>
    <row r="926" spans="1:10" x14ac:dyDescent="0.2">
      <c r="A926" s="129"/>
      <c r="B926" s="129"/>
      <c r="C926" s="129"/>
      <c r="D926" s="129"/>
      <c r="E926" s="130"/>
      <c r="F926" s="180"/>
      <c r="G926" s="246"/>
      <c r="H926" s="187"/>
      <c r="I926" s="387"/>
      <c r="J926" s="129"/>
    </row>
    <row r="927" spans="1:10" x14ac:dyDescent="0.2">
      <c r="A927" s="129"/>
      <c r="B927" s="129"/>
      <c r="C927" s="129"/>
      <c r="D927" s="129"/>
      <c r="E927" s="130"/>
      <c r="F927" s="180"/>
      <c r="G927" s="246"/>
      <c r="H927" s="187"/>
      <c r="I927" s="387"/>
      <c r="J927" s="129"/>
    </row>
    <row r="928" spans="1:10" x14ac:dyDescent="0.2">
      <c r="A928" s="129"/>
      <c r="B928" s="129"/>
      <c r="C928" s="129"/>
      <c r="D928" s="129"/>
      <c r="E928" s="130"/>
      <c r="F928" s="180"/>
      <c r="G928" s="246"/>
      <c r="H928" s="187"/>
      <c r="I928" s="387"/>
      <c r="J928" s="129"/>
    </row>
    <row r="929" spans="1:10" x14ac:dyDescent="0.2">
      <c r="A929" s="129"/>
      <c r="B929" s="129"/>
      <c r="C929" s="129"/>
      <c r="D929" s="129"/>
      <c r="E929" s="130"/>
      <c r="F929" s="180"/>
      <c r="G929" s="246"/>
      <c r="H929" s="187"/>
      <c r="I929" s="387"/>
      <c r="J929" s="129"/>
    </row>
    <row r="930" spans="1:10" x14ac:dyDescent="0.2">
      <c r="A930" s="129"/>
      <c r="B930" s="129"/>
      <c r="C930" s="129"/>
      <c r="D930" s="129"/>
      <c r="E930" s="130"/>
      <c r="F930" s="180"/>
      <c r="G930" s="246"/>
      <c r="H930" s="187"/>
      <c r="I930" s="387"/>
      <c r="J930" s="129"/>
    </row>
    <row r="931" spans="1:10" x14ac:dyDescent="0.2">
      <c r="A931" s="129"/>
      <c r="B931" s="129"/>
      <c r="C931" s="129"/>
      <c r="D931" s="129"/>
      <c r="E931" s="130"/>
      <c r="F931" s="180"/>
      <c r="G931" s="246"/>
      <c r="H931" s="187"/>
      <c r="I931" s="387"/>
      <c r="J931" s="129"/>
    </row>
    <row r="932" spans="1:10" x14ac:dyDescent="0.2">
      <c r="A932" s="129"/>
      <c r="B932" s="129"/>
      <c r="C932" s="129"/>
      <c r="D932" s="129"/>
      <c r="E932" s="130"/>
      <c r="F932" s="180"/>
      <c r="G932" s="246"/>
      <c r="H932" s="187"/>
      <c r="I932" s="387"/>
      <c r="J932" s="129"/>
    </row>
    <row r="933" spans="1:10" x14ac:dyDescent="0.2">
      <c r="A933" s="129"/>
      <c r="B933" s="129"/>
      <c r="C933" s="129"/>
      <c r="D933" s="129"/>
      <c r="E933" s="130"/>
      <c r="F933" s="180"/>
      <c r="G933" s="246"/>
      <c r="H933" s="187"/>
      <c r="I933" s="387"/>
      <c r="J933" s="129"/>
    </row>
    <row r="934" spans="1:10" x14ac:dyDescent="0.2">
      <c r="A934" s="129"/>
      <c r="B934" s="129"/>
      <c r="C934" s="129"/>
      <c r="D934" s="129"/>
      <c r="E934" s="130"/>
      <c r="F934" s="180"/>
      <c r="G934" s="246"/>
      <c r="H934" s="187"/>
      <c r="I934" s="387"/>
      <c r="J934" s="129"/>
    </row>
    <row r="935" spans="1:10" x14ac:dyDescent="0.2">
      <c r="A935" s="129"/>
      <c r="B935" s="129"/>
      <c r="C935" s="129"/>
      <c r="D935" s="129"/>
      <c r="E935" s="130"/>
      <c r="F935" s="180"/>
      <c r="G935" s="246"/>
      <c r="H935" s="187"/>
      <c r="I935" s="387"/>
      <c r="J935" s="129"/>
    </row>
    <row r="936" spans="1:10" x14ac:dyDescent="0.2">
      <c r="A936" s="129"/>
      <c r="B936" s="129"/>
      <c r="C936" s="129"/>
      <c r="D936" s="129"/>
      <c r="E936" s="130"/>
      <c r="F936" s="180"/>
      <c r="G936" s="246"/>
      <c r="H936" s="187"/>
      <c r="I936" s="387"/>
      <c r="J936" s="129"/>
    </row>
    <row r="937" spans="1:10" x14ac:dyDescent="0.2">
      <c r="A937" s="129"/>
      <c r="B937" s="129"/>
      <c r="C937" s="129"/>
      <c r="D937" s="129"/>
      <c r="E937" s="130"/>
      <c r="F937" s="180"/>
      <c r="G937" s="246"/>
      <c r="H937" s="187"/>
      <c r="I937" s="387"/>
      <c r="J937" s="129"/>
    </row>
    <row r="938" spans="1:10" x14ac:dyDescent="0.2">
      <c r="A938" s="129"/>
      <c r="B938" s="129"/>
      <c r="C938" s="129"/>
      <c r="D938" s="129"/>
      <c r="E938" s="130"/>
      <c r="F938" s="180"/>
      <c r="G938" s="246"/>
      <c r="H938" s="187"/>
      <c r="I938" s="387"/>
      <c r="J938" s="129"/>
    </row>
    <row r="939" spans="1:10" x14ac:dyDescent="0.2">
      <c r="A939" s="129"/>
      <c r="B939" s="129"/>
      <c r="C939" s="129"/>
      <c r="D939" s="129"/>
      <c r="E939" s="130"/>
      <c r="F939" s="180"/>
      <c r="G939" s="246"/>
      <c r="H939" s="187"/>
      <c r="I939" s="387"/>
      <c r="J939" s="129"/>
    </row>
    <row r="940" spans="1:10" x14ac:dyDescent="0.2">
      <c r="A940" s="129"/>
      <c r="B940" s="129"/>
      <c r="C940" s="129"/>
      <c r="D940" s="129"/>
      <c r="E940" s="130"/>
      <c r="F940" s="180"/>
      <c r="G940" s="246"/>
      <c r="H940" s="187"/>
      <c r="I940" s="387"/>
      <c r="J940" s="129"/>
    </row>
    <row r="941" spans="1:10" x14ac:dyDescent="0.2">
      <c r="A941" s="129"/>
      <c r="B941" s="129"/>
      <c r="C941" s="129"/>
      <c r="D941" s="129"/>
      <c r="E941" s="130"/>
      <c r="F941" s="180"/>
      <c r="G941" s="246"/>
      <c r="H941" s="187"/>
      <c r="I941" s="387"/>
      <c r="J941" s="129"/>
    </row>
    <row r="942" spans="1:10" x14ac:dyDescent="0.2">
      <c r="A942" s="129"/>
      <c r="B942" s="129"/>
      <c r="C942" s="129"/>
      <c r="D942" s="129"/>
      <c r="E942" s="130"/>
      <c r="F942" s="180"/>
      <c r="G942" s="246"/>
      <c r="H942" s="187"/>
      <c r="I942" s="387"/>
      <c r="J942" s="129"/>
    </row>
    <row r="943" spans="1:10" x14ac:dyDescent="0.2">
      <c r="A943" s="129"/>
      <c r="B943" s="129"/>
      <c r="C943" s="129"/>
      <c r="D943" s="129"/>
      <c r="E943" s="130"/>
      <c r="F943" s="180"/>
      <c r="G943" s="246"/>
      <c r="H943" s="187"/>
      <c r="I943" s="387"/>
      <c r="J943" s="129"/>
    </row>
    <row r="944" spans="1:10" x14ac:dyDescent="0.2">
      <c r="A944" s="129"/>
      <c r="B944" s="129"/>
      <c r="C944" s="129"/>
      <c r="D944" s="129"/>
      <c r="E944" s="130"/>
      <c r="F944" s="180"/>
      <c r="G944" s="246"/>
      <c r="H944" s="187"/>
      <c r="I944" s="387"/>
      <c r="J944" s="129"/>
    </row>
    <row r="945" spans="1:10" x14ac:dyDescent="0.2">
      <c r="A945" s="129"/>
      <c r="B945" s="129"/>
      <c r="C945" s="129"/>
      <c r="D945" s="129"/>
      <c r="E945" s="130"/>
      <c r="F945" s="180"/>
      <c r="G945" s="246"/>
      <c r="H945" s="187"/>
      <c r="I945" s="387"/>
      <c r="J945" s="129"/>
    </row>
    <row r="946" spans="1:10" x14ac:dyDescent="0.2">
      <c r="A946" s="129"/>
      <c r="B946" s="129"/>
      <c r="C946" s="129"/>
      <c r="D946" s="129"/>
      <c r="E946" s="130"/>
      <c r="F946" s="180"/>
      <c r="G946" s="246"/>
      <c r="H946" s="187"/>
      <c r="I946" s="387"/>
      <c r="J946" s="129"/>
    </row>
    <row r="947" spans="1:10" x14ac:dyDescent="0.2">
      <c r="A947" s="129"/>
      <c r="B947" s="129"/>
      <c r="C947" s="129"/>
      <c r="D947" s="129"/>
      <c r="E947" s="130"/>
      <c r="F947" s="180"/>
      <c r="G947" s="246"/>
      <c r="H947" s="187"/>
      <c r="I947" s="387"/>
      <c r="J947" s="129"/>
    </row>
    <row r="948" spans="1:10" x14ac:dyDescent="0.2">
      <c r="A948" s="129"/>
      <c r="B948" s="129"/>
      <c r="C948" s="129"/>
      <c r="D948" s="129"/>
      <c r="E948" s="130"/>
      <c r="F948" s="180"/>
      <c r="G948" s="246"/>
      <c r="H948" s="187"/>
      <c r="I948" s="387"/>
      <c r="J948" s="129"/>
    </row>
    <row r="949" spans="1:10" x14ac:dyDescent="0.2">
      <c r="A949" s="129"/>
      <c r="B949" s="129"/>
      <c r="C949" s="129"/>
      <c r="D949" s="129"/>
      <c r="E949" s="130"/>
      <c r="F949" s="180"/>
      <c r="G949" s="246"/>
      <c r="H949" s="187"/>
      <c r="I949" s="387"/>
      <c r="J949" s="129"/>
    </row>
    <row r="950" spans="1:10" x14ac:dyDescent="0.2">
      <c r="A950" s="129"/>
      <c r="B950" s="129"/>
      <c r="C950" s="129"/>
      <c r="D950" s="129"/>
      <c r="E950" s="130"/>
      <c r="F950" s="180"/>
      <c r="G950" s="246"/>
      <c r="H950" s="187"/>
      <c r="I950" s="387"/>
      <c r="J950" s="129"/>
    </row>
    <row r="951" spans="1:10" x14ac:dyDescent="0.2">
      <c r="A951" s="129"/>
      <c r="B951" s="129"/>
      <c r="C951" s="129"/>
      <c r="D951" s="129"/>
      <c r="E951" s="130"/>
      <c r="F951" s="180"/>
      <c r="G951" s="246"/>
      <c r="H951" s="187"/>
      <c r="I951" s="387"/>
      <c r="J951" s="129"/>
    </row>
    <row r="952" spans="1:10" x14ac:dyDescent="0.2">
      <c r="A952" s="129"/>
      <c r="B952" s="129"/>
      <c r="C952" s="129"/>
      <c r="D952" s="129"/>
      <c r="E952" s="130"/>
      <c r="F952" s="180"/>
      <c r="G952" s="246"/>
      <c r="H952" s="187"/>
      <c r="I952" s="387"/>
      <c r="J952" s="129"/>
    </row>
    <row r="953" spans="1:10" x14ac:dyDescent="0.2">
      <c r="A953" s="129"/>
      <c r="B953" s="129"/>
      <c r="C953" s="129"/>
      <c r="D953" s="129"/>
      <c r="E953" s="130"/>
      <c r="F953" s="180"/>
      <c r="G953" s="246"/>
      <c r="H953" s="187"/>
      <c r="I953" s="387"/>
      <c r="J953" s="129"/>
    </row>
    <row r="954" spans="1:10" x14ac:dyDescent="0.2">
      <c r="A954" s="129"/>
      <c r="B954" s="129"/>
      <c r="C954" s="129"/>
      <c r="D954" s="129"/>
      <c r="E954" s="130"/>
      <c r="F954" s="180"/>
      <c r="G954" s="246"/>
      <c r="H954" s="187"/>
      <c r="I954" s="387"/>
      <c r="J954" s="129"/>
    </row>
    <row r="955" spans="1:10" x14ac:dyDescent="0.2">
      <c r="A955" s="129"/>
      <c r="B955" s="129"/>
      <c r="C955" s="129"/>
      <c r="D955" s="129"/>
      <c r="E955" s="130"/>
      <c r="F955" s="180"/>
      <c r="G955" s="246"/>
      <c r="H955" s="187"/>
      <c r="I955" s="387"/>
      <c r="J955" s="129"/>
    </row>
    <row r="956" spans="1:10" x14ac:dyDescent="0.2">
      <c r="A956" s="129"/>
      <c r="B956" s="129"/>
      <c r="C956" s="129"/>
      <c r="D956" s="129"/>
      <c r="E956" s="130"/>
      <c r="F956" s="180"/>
      <c r="G956" s="246"/>
      <c r="H956" s="187"/>
      <c r="I956" s="387"/>
      <c r="J956" s="129"/>
    </row>
    <row r="957" spans="1:10" x14ac:dyDescent="0.2">
      <c r="A957" s="129"/>
      <c r="B957" s="129"/>
      <c r="C957" s="129"/>
      <c r="D957" s="129"/>
      <c r="E957" s="130"/>
      <c r="F957" s="180"/>
      <c r="G957" s="246"/>
      <c r="H957" s="187"/>
      <c r="I957" s="387"/>
      <c r="J957" s="129"/>
    </row>
    <row r="958" spans="1:10" x14ac:dyDescent="0.2">
      <c r="A958" s="129"/>
      <c r="B958" s="129"/>
      <c r="C958" s="129"/>
      <c r="D958" s="129"/>
      <c r="E958" s="130"/>
      <c r="F958" s="180"/>
      <c r="G958" s="246"/>
      <c r="H958" s="187"/>
      <c r="I958" s="387"/>
      <c r="J958" s="129"/>
    </row>
    <row r="959" spans="1:10" x14ac:dyDescent="0.2">
      <c r="A959" s="129"/>
      <c r="B959" s="129"/>
      <c r="C959" s="129"/>
      <c r="D959" s="129"/>
      <c r="E959" s="130"/>
      <c r="F959" s="180"/>
      <c r="G959" s="246"/>
      <c r="H959" s="187"/>
      <c r="I959" s="387"/>
      <c r="J959" s="129"/>
    </row>
    <row r="960" spans="1:10" x14ac:dyDescent="0.2">
      <c r="A960" s="129"/>
      <c r="B960" s="129"/>
      <c r="C960" s="129"/>
      <c r="D960" s="129"/>
      <c r="E960" s="130"/>
      <c r="F960" s="180"/>
      <c r="G960" s="246"/>
      <c r="H960" s="187"/>
      <c r="I960" s="387"/>
      <c r="J960" s="129"/>
    </row>
    <row r="961" spans="1:10" x14ac:dyDescent="0.2">
      <c r="A961" s="129"/>
      <c r="B961" s="129"/>
      <c r="C961" s="129"/>
      <c r="D961" s="129"/>
      <c r="E961" s="130"/>
      <c r="F961" s="180"/>
      <c r="G961" s="246"/>
      <c r="H961" s="187"/>
      <c r="I961" s="387"/>
      <c r="J961" s="129"/>
    </row>
    <row r="962" spans="1:10" x14ac:dyDescent="0.2">
      <c r="A962" s="129"/>
      <c r="B962" s="129"/>
      <c r="C962" s="129"/>
      <c r="D962" s="129"/>
      <c r="E962" s="130"/>
      <c r="F962" s="180"/>
      <c r="G962" s="246"/>
      <c r="H962" s="187"/>
      <c r="I962" s="387"/>
      <c r="J962" s="129"/>
    </row>
    <row r="963" spans="1:10" x14ac:dyDescent="0.2">
      <c r="A963" s="129"/>
      <c r="B963" s="129"/>
      <c r="C963" s="129"/>
      <c r="D963" s="129"/>
      <c r="E963" s="130"/>
      <c r="F963" s="180"/>
      <c r="G963" s="246"/>
      <c r="H963" s="187"/>
      <c r="I963" s="387"/>
      <c r="J963" s="129"/>
    </row>
    <row r="964" spans="1:10" x14ac:dyDescent="0.2">
      <c r="A964" s="129"/>
      <c r="B964" s="129"/>
      <c r="C964" s="129"/>
      <c r="D964" s="129"/>
      <c r="E964" s="130"/>
      <c r="F964" s="180"/>
      <c r="G964" s="246"/>
      <c r="H964" s="187"/>
      <c r="I964" s="387"/>
      <c r="J964" s="129"/>
    </row>
    <row r="965" spans="1:10" x14ac:dyDescent="0.2">
      <c r="A965" s="129"/>
      <c r="B965" s="129"/>
      <c r="C965" s="129"/>
      <c r="D965" s="129"/>
      <c r="E965" s="130"/>
      <c r="F965" s="180"/>
      <c r="G965" s="246"/>
      <c r="H965" s="187"/>
      <c r="I965" s="387"/>
      <c r="J965" s="129"/>
    </row>
    <row r="966" spans="1:10" x14ac:dyDescent="0.2">
      <c r="A966" s="129"/>
      <c r="B966" s="129"/>
      <c r="C966" s="129"/>
      <c r="D966" s="129"/>
      <c r="E966" s="130"/>
      <c r="F966" s="180"/>
      <c r="G966" s="246"/>
      <c r="H966" s="187"/>
      <c r="I966" s="387"/>
      <c r="J966" s="129"/>
    </row>
    <row r="967" spans="1:10" x14ac:dyDescent="0.2">
      <c r="A967" s="129"/>
      <c r="B967" s="129"/>
      <c r="C967" s="129"/>
      <c r="D967" s="129"/>
      <c r="E967" s="130"/>
      <c r="F967" s="180"/>
      <c r="G967" s="246"/>
      <c r="H967" s="187"/>
      <c r="I967" s="387"/>
      <c r="J967" s="129"/>
    </row>
    <row r="968" spans="1:10" x14ac:dyDescent="0.2">
      <c r="A968" s="129"/>
      <c r="B968" s="129"/>
      <c r="C968" s="129"/>
      <c r="D968" s="129"/>
      <c r="E968" s="130"/>
      <c r="F968" s="180"/>
      <c r="G968" s="246"/>
      <c r="H968" s="187"/>
      <c r="I968" s="387"/>
      <c r="J968" s="129"/>
    </row>
    <row r="969" spans="1:10" x14ac:dyDescent="0.2">
      <c r="A969" s="129"/>
      <c r="B969" s="129"/>
      <c r="C969" s="129"/>
      <c r="D969" s="129"/>
      <c r="E969" s="130"/>
      <c r="F969" s="180"/>
      <c r="G969" s="246"/>
      <c r="H969" s="187"/>
      <c r="I969" s="387"/>
      <c r="J969" s="129"/>
    </row>
    <row r="970" spans="1:10" x14ac:dyDescent="0.2">
      <c r="A970" s="129"/>
      <c r="B970" s="129"/>
      <c r="C970" s="129"/>
      <c r="D970" s="129"/>
      <c r="E970" s="130"/>
      <c r="F970" s="180"/>
      <c r="G970" s="246"/>
      <c r="H970" s="187"/>
      <c r="I970" s="387"/>
      <c r="J970" s="129"/>
    </row>
    <row r="971" spans="1:10" x14ac:dyDescent="0.2">
      <c r="A971" s="129"/>
      <c r="B971" s="129"/>
      <c r="C971" s="129"/>
      <c r="D971" s="129"/>
      <c r="E971" s="130"/>
      <c r="F971" s="180"/>
      <c r="G971" s="246"/>
      <c r="H971" s="187"/>
      <c r="I971" s="387"/>
      <c r="J971" s="129"/>
    </row>
    <row r="972" spans="1:10" x14ac:dyDescent="0.2">
      <c r="A972" s="129"/>
      <c r="B972" s="129"/>
      <c r="C972" s="129"/>
      <c r="D972" s="129"/>
      <c r="E972" s="130"/>
      <c r="F972" s="180"/>
      <c r="G972" s="246"/>
      <c r="H972" s="187"/>
      <c r="I972" s="387"/>
      <c r="J972" s="129"/>
    </row>
    <row r="973" spans="1:10" x14ac:dyDescent="0.2">
      <c r="A973" s="129"/>
      <c r="B973" s="129"/>
      <c r="C973" s="129"/>
      <c r="D973" s="129"/>
      <c r="E973" s="130"/>
      <c r="F973" s="180"/>
      <c r="G973" s="246"/>
      <c r="H973" s="187"/>
      <c r="I973" s="387"/>
      <c r="J973" s="129"/>
    </row>
    <row r="974" spans="1:10" x14ac:dyDescent="0.2">
      <c r="A974" s="129"/>
      <c r="B974" s="129"/>
      <c r="C974" s="129"/>
      <c r="D974" s="129"/>
      <c r="E974" s="130"/>
      <c r="F974" s="180"/>
      <c r="G974" s="246"/>
      <c r="H974" s="187"/>
      <c r="I974" s="387"/>
      <c r="J974" s="129"/>
    </row>
    <row r="975" spans="1:10" x14ac:dyDescent="0.2">
      <c r="A975" s="129"/>
      <c r="B975" s="129"/>
      <c r="C975" s="129"/>
      <c r="D975" s="129"/>
      <c r="E975" s="130"/>
      <c r="F975" s="180"/>
      <c r="G975" s="246"/>
      <c r="H975" s="187"/>
      <c r="I975" s="387"/>
      <c r="J975" s="129"/>
    </row>
    <row r="976" spans="1:10" x14ac:dyDescent="0.2">
      <c r="A976" s="129"/>
      <c r="B976" s="129"/>
      <c r="C976" s="129"/>
      <c r="D976" s="129"/>
      <c r="E976" s="130"/>
      <c r="F976" s="180"/>
      <c r="G976" s="246"/>
      <c r="H976" s="187"/>
      <c r="I976" s="387"/>
      <c r="J976" s="129"/>
    </row>
    <row r="977" spans="1:10" x14ac:dyDescent="0.2">
      <c r="A977" s="129"/>
      <c r="B977" s="129"/>
      <c r="C977" s="129"/>
      <c r="D977" s="129"/>
      <c r="E977" s="130"/>
      <c r="F977" s="180"/>
      <c r="G977" s="246"/>
      <c r="H977" s="187"/>
      <c r="I977" s="387"/>
      <c r="J977" s="129"/>
    </row>
    <row r="978" spans="1:10" x14ac:dyDescent="0.2">
      <c r="A978" s="129"/>
      <c r="B978" s="129"/>
      <c r="C978" s="129"/>
      <c r="D978" s="129"/>
      <c r="E978" s="130"/>
      <c r="F978" s="180"/>
      <c r="G978" s="246"/>
      <c r="H978" s="187"/>
      <c r="I978" s="387"/>
      <c r="J978" s="129"/>
    </row>
    <row r="979" spans="1:10" x14ac:dyDescent="0.2">
      <c r="A979" s="129"/>
      <c r="B979" s="129"/>
      <c r="C979" s="129"/>
      <c r="D979" s="129"/>
      <c r="E979" s="130"/>
      <c r="F979" s="180"/>
      <c r="G979" s="246"/>
      <c r="H979" s="187"/>
      <c r="I979" s="387"/>
      <c r="J979" s="129"/>
    </row>
    <row r="980" spans="1:10" x14ac:dyDescent="0.2">
      <c r="A980" s="129"/>
      <c r="B980" s="129"/>
      <c r="C980" s="129"/>
      <c r="D980" s="129"/>
      <c r="E980" s="130"/>
      <c r="F980" s="180"/>
      <c r="G980" s="246"/>
      <c r="H980" s="187"/>
      <c r="I980" s="387"/>
      <c r="J980" s="129"/>
    </row>
    <row r="981" spans="1:10" x14ac:dyDescent="0.2">
      <c r="A981" s="129"/>
      <c r="B981" s="129"/>
      <c r="C981" s="129"/>
      <c r="D981" s="129"/>
      <c r="E981" s="130"/>
      <c r="F981" s="180"/>
      <c r="G981" s="246"/>
      <c r="H981" s="187"/>
      <c r="I981" s="387"/>
      <c r="J981" s="129"/>
    </row>
    <row r="982" spans="1:10" x14ac:dyDescent="0.2">
      <c r="A982" s="129"/>
      <c r="B982" s="129"/>
      <c r="C982" s="129"/>
      <c r="D982" s="129"/>
      <c r="E982" s="130"/>
      <c r="F982" s="180"/>
      <c r="G982" s="246"/>
      <c r="H982" s="187"/>
      <c r="I982" s="387"/>
      <c r="J982" s="129"/>
    </row>
    <row r="983" spans="1:10" x14ac:dyDescent="0.2">
      <c r="A983" s="129"/>
      <c r="B983" s="129"/>
      <c r="C983" s="129"/>
      <c r="D983" s="129"/>
      <c r="E983" s="130"/>
      <c r="F983" s="180"/>
      <c r="G983" s="246"/>
      <c r="H983" s="187"/>
      <c r="I983" s="387"/>
      <c r="J983" s="129"/>
    </row>
    <row r="984" spans="1:10" x14ac:dyDescent="0.2">
      <c r="A984" s="129"/>
      <c r="B984" s="129"/>
      <c r="C984" s="129"/>
      <c r="D984" s="129"/>
      <c r="E984" s="130"/>
      <c r="F984" s="180"/>
      <c r="G984" s="246"/>
      <c r="H984" s="187"/>
      <c r="I984" s="387"/>
      <c r="J984" s="129"/>
    </row>
    <row r="985" spans="1:10" x14ac:dyDescent="0.2">
      <c r="A985" s="129"/>
      <c r="B985" s="129"/>
      <c r="C985" s="129"/>
      <c r="D985" s="129"/>
      <c r="E985" s="130"/>
      <c r="F985" s="180"/>
      <c r="G985" s="246"/>
      <c r="H985" s="187"/>
      <c r="I985" s="387"/>
      <c r="J985" s="129"/>
    </row>
    <row r="986" spans="1:10" x14ac:dyDescent="0.2">
      <c r="A986" s="129"/>
      <c r="B986" s="129"/>
      <c r="C986" s="129"/>
      <c r="D986" s="129"/>
      <c r="E986" s="130"/>
      <c r="F986" s="180"/>
      <c r="G986" s="246"/>
      <c r="H986" s="187"/>
      <c r="I986" s="387"/>
      <c r="J986" s="129"/>
    </row>
    <row r="987" spans="1:10" x14ac:dyDescent="0.2">
      <c r="A987" s="129"/>
      <c r="B987" s="129"/>
      <c r="C987" s="129"/>
      <c r="D987" s="129"/>
      <c r="E987" s="130"/>
      <c r="F987" s="180"/>
      <c r="G987" s="246"/>
      <c r="H987" s="187"/>
      <c r="I987" s="387"/>
      <c r="J987" s="129"/>
    </row>
    <row r="988" spans="1:10" x14ac:dyDescent="0.2">
      <c r="A988" s="129"/>
      <c r="B988" s="129"/>
      <c r="C988" s="129"/>
      <c r="D988" s="129"/>
      <c r="E988" s="130"/>
      <c r="F988" s="180"/>
      <c r="G988" s="246"/>
      <c r="H988" s="187"/>
      <c r="I988" s="387"/>
      <c r="J988" s="129"/>
    </row>
    <row r="989" spans="1:10" x14ac:dyDescent="0.2">
      <c r="A989" s="129"/>
      <c r="B989" s="129"/>
      <c r="C989" s="129"/>
      <c r="D989" s="129"/>
      <c r="E989" s="130"/>
      <c r="F989" s="180"/>
      <c r="G989" s="246"/>
      <c r="H989" s="187"/>
      <c r="I989" s="387"/>
      <c r="J989" s="129"/>
    </row>
    <row r="990" spans="1:10" x14ac:dyDescent="0.2">
      <c r="A990" s="129"/>
      <c r="B990" s="129"/>
      <c r="C990" s="129"/>
      <c r="D990" s="129"/>
      <c r="E990" s="130"/>
      <c r="F990" s="180"/>
      <c r="G990" s="246"/>
      <c r="H990" s="187"/>
      <c r="I990" s="387"/>
      <c r="J990" s="129"/>
    </row>
    <row r="991" spans="1:10" x14ac:dyDescent="0.2">
      <c r="A991" s="129"/>
      <c r="B991" s="129"/>
      <c r="C991" s="129"/>
      <c r="D991" s="129"/>
      <c r="E991" s="130"/>
      <c r="F991" s="180"/>
      <c r="G991" s="246"/>
      <c r="H991" s="187"/>
      <c r="I991" s="387"/>
      <c r="J991" s="129"/>
    </row>
    <row r="992" spans="1:10" x14ac:dyDescent="0.2">
      <c r="A992" s="129"/>
      <c r="B992" s="129"/>
      <c r="C992" s="129"/>
      <c r="D992" s="129"/>
      <c r="E992" s="130"/>
      <c r="F992" s="180"/>
      <c r="G992" s="246"/>
      <c r="H992" s="187"/>
      <c r="I992" s="387"/>
      <c r="J992" s="129"/>
    </row>
    <row r="993" spans="1:10" x14ac:dyDescent="0.2">
      <c r="A993" s="129"/>
      <c r="B993" s="129"/>
      <c r="C993" s="129"/>
      <c r="D993" s="129"/>
      <c r="E993" s="130"/>
      <c r="F993" s="180"/>
      <c r="G993" s="246"/>
      <c r="H993" s="187"/>
      <c r="I993" s="387"/>
      <c r="J993" s="129"/>
    </row>
    <row r="994" spans="1:10" x14ac:dyDescent="0.2">
      <c r="A994" s="129"/>
      <c r="B994" s="129"/>
      <c r="C994" s="129"/>
      <c r="D994" s="129"/>
      <c r="E994" s="130"/>
      <c r="F994" s="180"/>
      <c r="G994" s="246"/>
      <c r="H994" s="187"/>
      <c r="I994" s="387"/>
      <c r="J994" s="129"/>
    </row>
    <row r="995" spans="1:10" x14ac:dyDescent="0.2">
      <c r="A995" s="129"/>
      <c r="B995" s="129"/>
      <c r="C995" s="129"/>
      <c r="D995" s="129"/>
      <c r="E995" s="130"/>
      <c r="F995" s="180"/>
      <c r="G995" s="246"/>
      <c r="H995" s="187"/>
      <c r="I995" s="387"/>
      <c r="J995" s="129"/>
    </row>
    <row r="996" spans="1:10" x14ac:dyDescent="0.2">
      <c r="A996" s="129"/>
      <c r="B996" s="129"/>
      <c r="C996" s="129"/>
      <c r="D996" s="129"/>
      <c r="E996" s="130"/>
      <c r="F996" s="180"/>
      <c r="G996" s="246"/>
      <c r="H996" s="187"/>
      <c r="I996" s="387"/>
      <c r="J996" s="129"/>
    </row>
    <row r="997" spans="1:10" x14ac:dyDescent="0.2">
      <c r="A997" s="129"/>
      <c r="B997" s="129"/>
      <c r="C997" s="129"/>
      <c r="D997" s="129"/>
      <c r="E997" s="130"/>
      <c r="F997" s="180"/>
      <c r="G997" s="246"/>
      <c r="H997" s="187"/>
      <c r="I997" s="387"/>
      <c r="J997" s="129"/>
    </row>
    <row r="998" spans="1:10" x14ac:dyDescent="0.2">
      <c r="A998" s="129"/>
      <c r="B998" s="129"/>
      <c r="C998" s="129"/>
      <c r="D998" s="129"/>
      <c r="E998" s="130"/>
      <c r="F998" s="180"/>
      <c r="G998" s="246"/>
      <c r="H998" s="187"/>
      <c r="I998" s="387"/>
      <c r="J998" s="129"/>
    </row>
    <row r="999" spans="1:10" x14ac:dyDescent="0.2">
      <c r="A999" s="129"/>
      <c r="B999" s="129"/>
      <c r="C999" s="129"/>
      <c r="D999" s="129"/>
      <c r="E999" s="130"/>
      <c r="F999" s="180"/>
      <c r="G999" s="246"/>
      <c r="H999" s="187"/>
      <c r="I999" s="387"/>
      <c r="J999" s="129"/>
    </row>
    <row r="1000" spans="1:10" x14ac:dyDescent="0.2">
      <c r="A1000" s="129"/>
      <c r="B1000" s="129"/>
      <c r="C1000" s="129"/>
      <c r="D1000" s="129"/>
      <c r="E1000" s="130"/>
      <c r="F1000" s="180"/>
      <c r="G1000" s="246"/>
      <c r="H1000" s="187"/>
      <c r="I1000" s="387"/>
      <c r="J1000" s="129"/>
    </row>
    <row r="1001" spans="1:10" x14ac:dyDescent="0.2">
      <c r="A1001" s="129"/>
      <c r="B1001" s="129"/>
      <c r="C1001" s="129"/>
      <c r="D1001" s="129"/>
      <c r="E1001" s="130"/>
      <c r="F1001" s="180"/>
      <c r="G1001" s="246"/>
      <c r="H1001" s="187"/>
      <c r="I1001" s="387"/>
      <c r="J1001" s="129"/>
    </row>
    <row r="1002" spans="1:10" x14ac:dyDescent="0.2">
      <c r="A1002" s="129"/>
      <c r="B1002" s="129"/>
      <c r="C1002" s="129"/>
      <c r="D1002" s="129"/>
      <c r="E1002" s="130"/>
      <c r="F1002" s="180"/>
      <c r="G1002" s="246"/>
      <c r="H1002" s="187"/>
      <c r="I1002" s="387"/>
      <c r="J1002" s="129"/>
    </row>
    <row r="1003" spans="1:10" x14ac:dyDescent="0.2">
      <c r="A1003" s="129"/>
      <c r="B1003" s="129"/>
      <c r="C1003" s="129"/>
      <c r="D1003" s="129"/>
      <c r="E1003" s="130"/>
      <c r="F1003" s="180"/>
      <c r="G1003" s="246"/>
      <c r="H1003" s="187"/>
      <c r="I1003" s="387"/>
      <c r="J1003" s="129"/>
    </row>
    <row r="1004" spans="1:10" x14ac:dyDescent="0.2">
      <c r="A1004" s="129"/>
      <c r="B1004" s="129"/>
      <c r="C1004" s="129"/>
      <c r="D1004" s="129"/>
      <c r="E1004" s="130"/>
      <c r="F1004" s="180"/>
      <c r="G1004" s="246"/>
      <c r="H1004" s="187"/>
      <c r="I1004" s="387"/>
      <c r="J1004" s="129"/>
    </row>
    <row r="1005" spans="1:10" x14ac:dyDescent="0.2">
      <c r="A1005" s="129"/>
      <c r="B1005" s="129"/>
      <c r="C1005" s="129"/>
      <c r="D1005" s="129"/>
      <c r="E1005" s="130"/>
      <c r="F1005" s="180"/>
      <c r="G1005" s="246"/>
      <c r="H1005" s="187"/>
      <c r="I1005" s="387"/>
      <c r="J1005" s="129"/>
    </row>
    <row r="1006" spans="1:10" x14ac:dyDescent="0.2">
      <c r="A1006" s="129"/>
      <c r="B1006" s="129"/>
      <c r="C1006" s="129"/>
      <c r="D1006" s="129"/>
      <c r="E1006" s="130"/>
      <c r="F1006" s="180"/>
      <c r="G1006" s="246"/>
      <c r="H1006" s="187"/>
      <c r="I1006" s="387"/>
      <c r="J1006" s="129"/>
    </row>
    <row r="1007" spans="1:10" x14ac:dyDescent="0.2">
      <c r="A1007" s="129"/>
      <c r="B1007" s="129"/>
      <c r="C1007" s="129"/>
      <c r="D1007" s="129"/>
      <c r="E1007" s="130"/>
      <c r="F1007" s="180"/>
      <c r="G1007" s="246"/>
      <c r="H1007" s="187"/>
      <c r="I1007" s="387"/>
      <c r="J1007" s="129"/>
    </row>
    <row r="1008" spans="1:10" x14ac:dyDescent="0.2">
      <c r="A1008" s="129"/>
      <c r="B1008" s="129"/>
      <c r="C1008" s="129"/>
      <c r="D1008" s="129"/>
      <c r="E1008" s="130"/>
      <c r="F1008" s="180"/>
      <c r="G1008" s="246"/>
      <c r="H1008" s="187"/>
      <c r="I1008" s="387"/>
      <c r="J1008" s="129"/>
    </row>
    <row r="1009" spans="1:10" x14ac:dyDescent="0.2">
      <c r="A1009" s="129"/>
      <c r="B1009" s="129"/>
      <c r="C1009" s="129"/>
      <c r="D1009" s="129"/>
      <c r="E1009" s="130"/>
      <c r="F1009" s="180"/>
      <c r="G1009" s="246"/>
      <c r="H1009" s="187"/>
      <c r="I1009" s="387"/>
      <c r="J1009" s="129"/>
    </row>
    <row r="1010" spans="1:10" x14ac:dyDescent="0.2">
      <c r="A1010" s="129"/>
      <c r="B1010" s="129"/>
      <c r="C1010" s="129"/>
      <c r="D1010" s="129"/>
      <c r="E1010" s="130"/>
      <c r="F1010" s="180"/>
      <c r="G1010" s="246"/>
      <c r="H1010" s="187"/>
      <c r="I1010" s="387"/>
      <c r="J1010" s="129"/>
    </row>
    <row r="1011" spans="1:10" x14ac:dyDescent="0.2">
      <c r="A1011" s="129"/>
      <c r="B1011" s="129"/>
      <c r="C1011" s="129"/>
      <c r="D1011" s="129"/>
      <c r="E1011" s="130"/>
      <c r="F1011" s="180"/>
      <c r="G1011" s="246"/>
      <c r="H1011" s="187"/>
      <c r="I1011" s="387"/>
      <c r="J1011" s="129"/>
    </row>
    <row r="1012" spans="1:10" x14ac:dyDescent="0.2">
      <c r="A1012" s="129"/>
      <c r="B1012" s="129"/>
      <c r="C1012" s="129"/>
      <c r="D1012" s="129"/>
      <c r="E1012" s="130"/>
      <c r="F1012" s="180"/>
      <c r="G1012" s="246"/>
      <c r="H1012" s="187"/>
      <c r="I1012" s="387"/>
      <c r="J1012" s="129"/>
    </row>
    <row r="1013" spans="1:10" x14ac:dyDescent="0.2">
      <c r="A1013" s="129"/>
      <c r="B1013" s="129"/>
      <c r="C1013" s="129"/>
      <c r="D1013" s="129"/>
      <c r="E1013" s="130"/>
      <c r="F1013" s="180"/>
      <c r="G1013" s="246"/>
      <c r="H1013" s="187"/>
      <c r="I1013" s="387"/>
      <c r="J1013" s="129"/>
    </row>
    <row r="1014" spans="1:10" x14ac:dyDescent="0.2">
      <c r="A1014" s="129"/>
      <c r="B1014" s="129"/>
      <c r="C1014" s="129"/>
      <c r="D1014" s="129"/>
      <c r="E1014" s="130"/>
      <c r="F1014" s="180"/>
      <c r="G1014" s="246"/>
      <c r="H1014" s="187"/>
      <c r="I1014" s="387"/>
      <c r="J1014" s="129"/>
    </row>
    <row r="1015" spans="1:10" x14ac:dyDescent="0.2">
      <c r="A1015" s="129"/>
      <c r="B1015" s="129"/>
      <c r="C1015" s="129"/>
      <c r="D1015" s="129"/>
      <c r="E1015" s="130"/>
      <c r="F1015" s="180"/>
      <c r="G1015" s="246"/>
      <c r="H1015" s="187"/>
      <c r="I1015" s="387"/>
      <c r="J1015" s="129"/>
    </row>
    <row r="1016" spans="1:10" x14ac:dyDescent="0.2">
      <c r="A1016" s="129"/>
      <c r="B1016" s="129"/>
      <c r="C1016" s="129"/>
      <c r="D1016" s="129"/>
      <c r="E1016" s="130"/>
      <c r="F1016" s="180"/>
      <c r="G1016" s="246"/>
      <c r="H1016" s="187"/>
      <c r="I1016" s="387"/>
      <c r="J1016" s="129"/>
    </row>
    <row r="1017" spans="1:10" x14ac:dyDescent="0.2">
      <c r="A1017" s="129"/>
      <c r="B1017" s="129"/>
      <c r="C1017" s="129"/>
      <c r="D1017" s="129"/>
      <c r="E1017" s="130"/>
      <c r="F1017" s="180"/>
      <c r="G1017" s="246"/>
      <c r="H1017" s="187"/>
      <c r="I1017" s="387"/>
      <c r="J1017" s="129"/>
    </row>
    <row r="1018" spans="1:10" x14ac:dyDescent="0.2">
      <c r="A1018" s="129"/>
      <c r="B1018" s="129"/>
      <c r="C1018" s="129"/>
      <c r="D1018" s="129"/>
      <c r="E1018" s="130"/>
      <c r="F1018" s="180"/>
      <c r="G1018" s="246"/>
      <c r="H1018" s="187"/>
      <c r="I1018" s="387"/>
      <c r="J1018" s="129"/>
    </row>
    <row r="1019" spans="1:10" x14ac:dyDescent="0.2">
      <c r="A1019" s="129"/>
      <c r="B1019" s="129"/>
      <c r="C1019" s="129"/>
      <c r="D1019" s="129"/>
      <c r="E1019" s="130"/>
      <c r="F1019" s="180"/>
      <c r="G1019" s="246"/>
      <c r="H1019" s="187"/>
      <c r="I1019" s="387"/>
      <c r="J1019" s="129"/>
    </row>
    <row r="1020" spans="1:10" x14ac:dyDescent="0.2">
      <c r="A1020" s="129"/>
      <c r="B1020" s="129"/>
      <c r="C1020" s="129"/>
      <c r="D1020" s="129"/>
      <c r="E1020" s="130"/>
      <c r="F1020" s="180"/>
      <c r="G1020" s="246"/>
      <c r="H1020" s="187"/>
      <c r="I1020" s="387"/>
      <c r="J1020" s="129"/>
    </row>
    <row r="1021" spans="1:10" x14ac:dyDescent="0.2">
      <c r="A1021" s="129"/>
      <c r="B1021" s="129"/>
      <c r="C1021" s="129"/>
      <c r="D1021" s="129"/>
      <c r="E1021" s="130"/>
      <c r="F1021" s="180"/>
      <c r="G1021" s="246"/>
      <c r="H1021" s="187"/>
      <c r="I1021" s="387"/>
      <c r="J1021" s="129"/>
    </row>
    <row r="1022" spans="1:10" x14ac:dyDescent="0.2">
      <c r="A1022" s="129"/>
      <c r="B1022" s="129"/>
      <c r="C1022" s="129"/>
      <c r="D1022" s="129"/>
      <c r="E1022" s="130"/>
      <c r="F1022" s="180"/>
      <c r="G1022" s="246"/>
      <c r="H1022" s="187"/>
      <c r="I1022" s="387"/>
      <c r="J1022" s="129"/>
    </row>
    <row r="1023" spans="1:10" x14ac:dyDescent="0.2">
      <c r="A1023" s="129"/>
      <c r="B1023" s="129"/>
      <c r="C1023" s="129"/>
      <c r="D1023" s="129"/>
      <c r="E1023" s="130"/>
      <c r="F1023" s="180"/>
      <c r="G1023" s="246"/>
      <c r="H1023" s="187"/>
      <c r="I1023" s="387"/>
      <c r="J1023" s="129"/>
    </row>
    <row r="1024" spans="1:10" x14ac:dyDescent="0.2">
      <c r="A1024" s="129"/>
      <c r="B1024" s="129"/>
      <c r="C1024" s="129"/>
      <c r="D1024" s="129"/>
      <c r="E1024" s="130"/>
      <c r="F1024" s="180"/>
      <c r="G1024" s="246"/>
      <c r="H1024" s="187"/>
      <c r="I1024" s="387"/>
      <c r="J1024" s="129"/>
    </row>
    <row r="1025" spans="1:10" x14ac:dyDescent="0.2">
      <c r="A1025" s="129"/>
      <c r="B1025" s="129"/>
      <c r="C1025" s="129"/>
      <c r="D1025" s="129"/>
      <c r="E1025" s="130"/>
      <c r="F1025" s="180"/>
      <c r="G1025" s="246"/>
      <c r="H1025" s="187"/>
      <c r="I1025" s="387"/>
      <c r="J1025" s="129"/>
    </row>
    <row r="1026" spans="1:10" x14ac:dyDescent="0.2">
      <c r="A1026" s="129"/>
      <c r="B1026" s="129"/>
      <c r="C1026" s="129"/>
      <c r="D1026" s="129"/>
      <c r="E1026" s="130"/>
      <c r="F1026" s="180"/>
      <c r="G1026" s="246"/>
      <c r="H1026" s="187"/>
      <c r="I1026" s="387"/>
      <c r="J1026" s="129"/>
    </row>
    <row r="1027" spans="1:10" x14ac:dyDescent="0.2">
      <c r="A1027" s="129"/>
      <c r="B1027" s="129"/>
      <c r="C1027" s="129"/>
      <c r="D1027" s="129"/>
      <c r="E1027" s="130"/>
      <c r="F1027" s="180"/>
      <c r="G1027" s="246"/>
      <c r="H1027" s="187"/>
      <c r="I1027" s="387"/>
      <c r="J1027" s="129"/>
    </row>
    <row r="1028" spans="1:10" x14ac:dyDescent="0.2">
      <c r="A1028" s="129"/>
      <c r="B1028" s="129"/>
      <c r="C1028" s="129"/>
      <c r="D1028" s="129"/>
      <c r="E1028" s="130"/>
      <c r="F1028" s="180"/>
      <c r="G1028" s="246"/>
      <c r="H1028" s="187"/>
      <c r="I1028" s="387"/>
      <c r="J1028" s="129"/>
    </row>
    <row r="1029" spans="1:10" x14ac:dyDescent="0.2">
      <c r="A1029" s="129"/>
      <c r="B1029" s="129"/>
      <c r="C1029" s="129"/>
      <c r="D1029" s="129"/>
      <c r="E1029" s="130"/>
      <c r="F1029" s="180"/>
      <c r="G1029" s="246"/>
      <c r="H1029" s="187"/>
      <c r="I1029" s="387"/>
      <c r="J1029" s="129"/>
    </row>
    <row r="1030" spans="1:10" x14ac:dyDescent="0.2">
      <c r="A1030" s="129"/>
      <c r="B1030" s="129"/>
      <c r="C1030" s="129"/>
      <c r="D1030" s="129"/>
      <c r="E1030" s="130"/>
      <c r="F1030" s="180"/>
      <c r="G1030" s="246"/>
      <c r="H1030" s="187"/>
      <c r="I1030" s="387"/>
      <c r="J1030" s="129"/>
    </row>
    <row r="1031" spans="1:10" x14ac:dyDescent="0.2">
      <c r="A1031" s="129"/>
      <c r="B1031" s="129"/>
      <c r="C1031" s="129"/>
      <c r="D1031" s="129"/>
      <c r="E1031" s="130"/>
      <c r="F1031" s="180"/>
      <c r="G1031" s="246"/>
      <c r="H1031" s="187"/>
      <c r="I1031" s="387"/>
      <c r="J1031" s="129"/>
    </row>
    <row r="1032" spans="1:10" x14ac:dyDescent="0.2">
      <c r="A1032" s="129"/>
      <c r="B1032" s="129"/>
      <c r="C1032" s="129"/>
      <c r="D1032" s="129"/>
      <c r="E1032" s="130"/>
      <c r="F1032" s="180"/>
      <c r="G1032" s="246"/>
      <c r="H1032" s="187"/>
      <c r="I1032" s="387"/>
      <c r="J1032" s="129"/>
    </row>
    <row r="1033" spans="1:10" x14ac:dyDescent="0.2">
      <c r="A1033" s="129"/>
      <c r="B1033" s="129"/>
      <c r="C1033" s="129"/>
      <c r="D1033" s="129"/>
      <c r="E1033" s="130"/>
      <c r="F1033" s="180"/>
      <c r="G1033" s="246"/>
      <c r="H1033" s="187"/>
      <c r="I1033" s="387"/>
      <c r="J1033" s="129"/>
    </row>
    <row r="1034" spans="1:10" x14ac:dyDescent="0.2">
      <c r="A1034" s="129"/>
      <c r="B1034" s="129"/>
      <c r="C1034" s="129"/>
      <c r="D1034" s="129"/>
      <c r="E1034" s="130"/>
      <c r="F1034" s="180"/>
      <c r="G1034" s="246"/>
      <c r="H1034" s="187"/>
      <c r="I1034" s="387"/>
      <c r="J1034" s="129"/>
    </row>
    <row r="1035" spans="1:10" x14ac:dyDescent="0.2">
      <c r="A1035" s="129"/>
      <c r="B1035" s="129"/>
      <c r="C1035" s="129"/>
      <c r="D1035" s="129"/>
      <c r="E1035" s="130"/>
      <c r="F1035" s="180"/>
      <c r="G1035" s="246"/>
      <c r="H1035" s="187"/>
      <c r="I1035" s="387"/>
      <c r="J1035" s="129"/>
    </row>
    <row r="1036" spans="1:10" x14ac:dyDescent="0.2">
      <c r="A1036" s="129"/>
      <c r="B1036" s="129"/>
      <c r="C1036" s="129"/>
      <c r="D1036" s="129"/>
      <c r="E1036" s="130"/>
      <c r="F1036" s="180"/>
      <c r="G1036" s="246"/>
      <c r="H1036" s="187"/>
      <c r="I1036" s="387"/>
      <c r="J1036" s="129"/>
    </row>
    <row r="1037" spans="1:10" x14ac:dyDescent="0.2">
      <c r="A1037" s="129"/>
      <c r="B1037" s="129"/>
      <c r="C1037" s="129"/>
      <c r="D1037" s="129"/>
      <c r="E1037" s="130"/>
      <c r="F1037" s="180"/>
      <c r="G1037" s="246"/>
      <c r="H1037" s="187"/>
      <c r="I1037" s="387"/>
      <c r="J1037" s="129"/>
    </row>
    <row r="1038" spans="1:10" x14ac:dyDescent="0.2">
      <c r="A1038" s="129"/>
      <c r="B1038" s="129"/>
      <c r="C1038" s="129"/>
      <c r="D1038" s="129"/>
      <c r="E1038" s="130"/>
      <c r="F1038" s="180"/>
      <c r="G1038" s="246"/>
      <c r="H1038" s="187"/>
      <c r="I1038" s="387"/>
      <c r="J1038" s="129"/>
    </row>
    <row r="1039" spans="1:10" x14ac:dyDescent="0.2">
      <c r="A1039" s="129"/>
      <c r="B1039" s="129"/>
      <c r="C1039" s="129"/>
      <c r="D1039" s="129"/>
      <c r="E1039" s="130"/>
      <c r="F1039" s="180"/>
      <c r="G1039" s="246"/>
      <c r="H1039" s="187"/>
      <c r="I1039" s="387"/>
      <c r="J1039" s="129"/>
    </row>
    <row r="1040" spans="1:10" x14ac:dyDescent="0.2">
      <c r="A1040" s="129"/>
      <c r="B1040" s="129"/>
      <c r="C1040" s="129"/>
      <c r="D1040" s="129"/>
      <c r="E1040" s="130"/>
      <c r="F1040" s="180"/>
      <c r="G1040" s="246"/>
      <c r="H1040" s="187"/>
      <c r="I1040" s="387"/>
      <c r="J1040" s="129"/>
    </row>
    <row r="1041" spans="1:10" x14ac:dyDescent="0.2">
      <c r="A1041" s="129"/>
      <c r="B1041" s="129"/>
      <c r="C1041" s="129"/>
      <c r="D1041" s="129"/>
      <c r="E1041" s="130"/>
      <c r="F1041" s="180"/>
      <c r="G1041" s="246"/>
      <c r="H1041" s="187"/>
      <c r="I1041" s="387"/>
      <c r="J1041" s="129"/>
    </row>
    <row r="1042" spans="1:10" x14ac:dyDescent="0.2">
      <c r="A1042" s="129"/>
      <c r="B1042" s="129"/>
      <c r="C1042" s="129"/>
      <c r="D1042" s="129"/>
      <c r="E1042" s="130"/>
      <c r="F1042" s="180"/>
      <c r="G1042" s="246"/>
      <c r="H1042" s="187"/>
      <c r="I1042" s="387"/>
      <c r="J1042" s="129"/>
    </row>
    <row r="1043" spans="1:10" x14ac:dyDescent="0.2">
      <c r="A1043" s="129"/>
      <c r="B1043" s="129"/>
      <c r="C1043" s="129"/>
      <c r="D1043" s="129"/>
      <c r="E1043" s="130"/>
      <c r="F1043" s="180"/>
      <c r="G1043" s="246"/>
      <c r="H1043" s="187"/>
      <c r="I1043" s="387"/>
      <c r="J1043" s="129"/>
    </row>
    <row r="1044" spans="1:10" x14ac:dyDescent="0.2">
      <c r="A1044" s="129"/>
      <c r="B1044" s="129"/>
      <c r="C1044" s="129"/>
      <c r="D1044" s="129"/>
      <c r="E1044" s="130"/>
      <c r="F1044" s="180"/>
      <c r="G1044" s="246"/>
      <c r="H1044" s="187"/>
      <c r="I1044" s="387"/>
      <c r="J1044" s="129"/>
    </row>
    <row r="1045" spans="1:10" x14ac:dyDescent="0.2">
      <c r="A1045" s="129"/>
      <c r="B1045" s="129"/>
      <c r="C1045" s="129"/>
      <c r="D1045" s="129"/>
      <c r="E1045" s="130"/>
      <c r="F1045" s="180"/>
      <c r="G1045" s="246"/>
      <c r="H1045" s="187"/>
      <c r="I1045" s="387"/>
      <c r="J1045" s="129"/>
    </row>
    <row r="1046" spans="1:10" x14ac:dyDescent="0.2">
      <c r="A1046" s="129"/>
      <c r="B1046" s="129"/>
      <c r="C1046" s="129"/>
      <c r="D1046" s="129"/>
      <c r="E1046" s="130"/>
      <c r="F1046" s="180"/>
      <c r="G1046" s="246"/>
      <c r="H1046" s="187"/>
      <c r="I1046" s="387"/>
      <c r="J1046" s="129"/>
    </row>
    <row r="1047" spans="1:10" x14ac:dyDescent="0.2">
      <c r="A1047" s="129"/>
      <c r="B1047" s="129"/>
      <c r="C1047" s="129"/>
      <c r="D1047" s="129"/>
      <c r="E1047" s="130"/>
      <c r="F1047" s="180"/>
      <c r="G1047" s="246"/>
      <c r="H1047" s="187"/>
      <c r="I1047" s="387"/>
      <c r="J1047" s="129"/>
    </row>
    <row r="1048" spans="1:10" x14ac:dyDescent="0.2">
      <c r="A1048" s="129"/>
      <c r="B1048" s="129"/>
      <c r="C1048" s="129"/>
      <c r="D1048" s="129"/>
      <c r="E1048" s="130"/>
      <c r="F1048" s="180"/>
      <c r="G1048" s="246"/>
      <c r="H1048" s="187"/>
      <c r="I1048" s="387"/>
      <c r="J1048" s="129"/>
    </row>
    <row r="1049" spans="1:10" x14ac:dyDescent="0.2">
      <c r="A1049" s="129"/>
      <c r="B1049" s="129"/>
      <c r="C1049" s="129"/>
      <c r="D1049" s="129"/>
      <c r="E1049" s="130"/>
      <c r="F1049" s="180"/>
      <c r="G1049" s="246"/>
      <c r="H1049" s="187"/>
      <c r="I1049" s="387"/>
      <c r="J1049" s="129"/>
    </row>
    <row r="1050" spans="1:10" x14ac:dyDescent="0.2">
      <c r="A1050" s="129"/>
      <c r="B1050" s="129"/>
      <c r="C1050" s="129"/>
      <c r="D1050" s="129"/>
      <c r="E1050" s="130"/>
      <c r="F1050" s="180"/>
      <c r="G1050" s="246"/>
      <c r="H1050" s="187"/>
      <c r="I1050" s="387"/>
      <c r="J1050" s="129"/>
    </row>
    <row r="1051" spans="1:10" x14ac:dyDescent="0.2">
      <c r="A1051" s="129"/>
      <c r="B1051" s="129"/>
      <c r="C1051" s="129"/>
      <c r="D1051" s="129"/>
      <c r="E1051" s="130"/>
      <c r="F1051" s="180"/>
      <c r="G1051" s="246"/>
      <c r="H1051" s="187"/>
      <c r="I1051" s="387"/>
      <c r="J1051" s="129"/>
    </row>
    <row r="1052" spans="1:10" x14ac:dyDescent="0.2">
      <c r="A1052" s="129"/>
      <c r="B1052" s="129"/>
      <c r="C1052" s="129"/>
      <c r="D1052" s="129"/>
      <c r="E1052" s="130"/>
      <c r="F1052" s="180"/>
      <c r="G1052" s="246"/>
      <c r="H1052" s="187"/>
      <c r="I1052" s="387"/>
      <c r="J1052" s="129"/>
    </row>
    <row r="1053" spans="1:10" x14ac:dyDescent="0.2">
      <c r="A1053" s="129"/>
      <c r="B1053" s="129"/>
      <c r="C1053" s="129"/>
      <c r="D1053" s="129"/>
      <c r="E1053" s="130"/>
      <c r="F1053" s="180"/>
      <c r="G1053" s="246"/>
      <c r="H1053" s="187"/>
      <c r="I1053" s="387"/>
      <c r="J1053" s="129"/>
    </row>
    <row r="1054" spans="1:10" x14ac:dyDescent="0.2">
      <c r="A1054" s="129"/>
      <c r="B1054" s="129"/>
      <c r="C1054" s="129"/>
      <c r="D1054" s="129"/>
      <c r="E1054" s="130"/>
      <c r="F1054" s="180"/>
      <c r="G1054" s="246"/>
      <c r="H1054" s="187"/>
      <c r="I1054" s="387"/>
      <c r="J1054" s="129"/>
    </row>
    <row r="1055" spans="1:10" x14ac:dyDescent="0.2">
      <c r="A1055" s="129"/>
      <c r="B1055" s="129"/>
      <c r="C1055" s="129"/>
      <c r="D1055" s="129"/>
      <c r="E1055" s="130"/>
      <c r="F1055" s="180"/>
      <c r="G1055" s="246"/>
      <c r="H1055" s="187"/>
      <c r="I1055" s="387"/>
      <c r="J1055" s="129"/>
    </row>
    <row r="1056" spans="1:10" x14ac:dyDescent="0.2">
      <c r="A1056" s="129"/>
      <c r="B1056" s="129"/>
      <c r="C1056" s="129"/>
      <c r="D1056" s="129"/>
      <c r="E1056" s="130"/>
      <c r="F1056" s="180"/>
      <c r="G1056" s="246"/>
      <c r="H1056" s="187"/>
      <c r="I1056" s="387"/>
      <c r="J1056" s="129"/>
    </row>
    <row r="1057" spans="1:10" x14ac:dyDescent="0.2">
      <c r="A1057" s="129"/>
      <c r="B1057" s="129"/>
      <c r="C1057" s="129"/>
      <c r="D1057" s="129"/>
      <c r="E1057" s="130"/>
      <c r="F1057" s="180"/>
      <c r="G1057" s="246"/>
      <c r="H1057" s="187"/>
      <c r="I1057" s="387"/>
      <c r="J1057" s="129"/>
    </row>
    <row r="1058" spans="1:10" x14ac:dyDescent="0.2">
      <c r="A1058" s="129"/>
      <c r="B1058" s="129"/>
      <c r="C1058" s="129"/>
      <c r="D1058" s="129"/>
      <c r="E1058" s="130"/>
      <c r="F1058" s="180"/>
      <c r="G1058" s="246"/>
      <c r="H1058" s="187"/>
      <c r="I1058" s="387"/>
      <c r="J1058" s="129"/>
    </row>
    <row r="1059" spans="1:10" x14ac:dyDescent="0.2">
      <c r="A1059" s="129"/>
      <c r="B1059" s="129"/>
      <c r="C1059" s="129"/>
      <c r="D1059" s="129"/>
      <c r="E1059" s="130"/>
      <c r="F1059" s="180"/>
      <c r="G1059" s="246"/>
      <c r="H1059" s="187"/>
      <c r="I1059" s="387"/>
      <c r="J1059" s="129"/>
    </row>
    <row r="1060" spans="1:10" x14ac:dyDescent="0.2">
      <c r="A1060" s="129"/>
      <c r="B1060" s="129"/>
      <c r="C1060" s="129"/>
      <c r="D1060" s="129"/>
      <c r="E1060" s="130"/>
      <c r="F1060" s="180"/>
      <c r="G1060" s="246"/>
      <c r="H1060" s="187"/>
      <c r="I1060" s="387"/>
      <c r="J1060" s="129"/>
    </row>
    <row r="1061" spans="1:10" x14ac:dyDescent="0.2">
      <c r="A1061" s="129"/>
      <c r="B1061" s="129"/>
      <c r="C1061" s="129"/>
      <c r="D1061" s="129"/>
      <c r="E1061" s="130"/>
      <c r="F1061" s="180"/>
      <c r="G1061" s="246"/>
      <c r="H1061" s="187"/>
      <c r="I1061" s="387"/>
      <c r="J1061" s="129"/>
    </row>
    <row r="1062" spans="1:10" x14ac:dyDescent="0.2">
      <c r="A1062" s="129"/>
      <c r="B1062" s="129"/>
      <c r="C1062" s="129"/>
      <c r="D1062" s="129"/>
      <c r="E1062" s="130"/>
      <c r="F1062" s="180"/>
      <c r="G1062" s="246"/>
      <c r="H1062" s="187"/>
      <c r="I1062" s="387"/>
      <c r="J1062" s="129"/>
    </row>
    <row r="1063" spans="1:10" x14ac:dyDescent="0.2">
      <c r="A1063" s="129"/>
      <c r="B1063" s="129"/>
      <c r="C1063" s="129"/>
      <c r="D1063" s="129"/>
      <c r="E1063" s="130"/>
      <c r="F1063" s="180"/>
      <c r="G1063" s="246"/>
      <c r="H1063" s="187"/>
      <c r="I1063" s="387"/>
      <c r="J1063" s="129"/>
    </row>
    <row r="1064" spans="1:10" x14ac:dyDescent="0.2">
      <c r="A1064" s="129"/>
      <c r="B1064" s="129"/>
      <c r="C1064" s="129"/>
      <c r="D1064" s="129"/>
      <c r="E1064" s="130"/>
      <c r="F1064" s="180"/>
      <c r="G1064" s="246"/>
      <c r="H1064" s="187"/>
      <c r="I1064" s="387"/>
      <c r="J1064" s="129"/>
    </row>
    <row r="1065" spans="1:10" x14ac:dyDescent="0.2">
      <c r="A1065" s="129"/>
      <c r="B1065" s="129"/>
      <c r="C1065" s="129"/>
      <c r="D1065" s="129"/>
      <c r="E1065" s="130"/>
      <c r="F1065" s="180"/>
      <c r="G1065" s="246"/>
      <c r="H1065" s="187"/>
      <c r="I1065" s="387"/>
      <c r="J1065" s="129"/>
    </row>
    <row r="1066" spans="1:10" x14ac:dyDescent="0.2">
      <c r="A1066" s="129"/>
      <c r="B1066" s="129"/>
      <c r="C1066" s="129"/>
      <c r="D1066" s="129"/>
      <c r="E1066" s="130"/>
      <c r="F1066" s="180"/>
      <c r="G1066" s="246"/>
      <c r="H1066" s="187"/>
      <c r="I1066" s="387"/>
      <c r="J1066" s="129"/>
    </row>
    <row r="1067" spans="1:10" x14ac:dyDescent="0.2">
      <c r="A1067" s="129"/>
      <c r="B1067" s="129"/>
      <c r="C1067" s="129"/>
      <c r="D1067" s="129"/>
      <c r="E1067" s="130"/>
      <c r="F1067" s="180"/>
      <c r="G1067" s="246"/>
      <c r="H1067" s="187"/>
      <c r="I1067" s="387"/>
      <c r="J1067" s="129"/>
    </row>
    <row r="1068" spans="1:10" x14ac:dyDescent="0.2">
      <c r="A1068" s="129"/>
      <c r="B1068" s="129"/>
      <c r="C1068" s="129"/>
      <c r="D1068" s="129"/>
      <c r="E1068" s="130"/>
      <c r="F1068" s="180"/>
      <c r="G1068" s="246"/>
      <c r="H1068" s="187"/>
      <c r="I1068" s="387"/>
      <c r="J1068" s="129"/>
    </row>
    <row r="1069" spans="1:10" x14ac:dyDescent="0.2">
      <c r="A1069" s="129"/>
      <c r="B1069" s="129"/>
      <c r="C1069" s="129"/>
      <c r="D1069" s="129"/>
      <c r="E1069" s="130"/>
      <c r="F1069" s="180"/>
      <c r="G1069" s="246"/>
      <c r="H1069" s="187"/>
      <c r="I1069" s="387"/>
      <c r="J1069" s="129"/>
    </row>
    <row r="1070" spans="1:10" x14ac:dyDescent="0.2">
      <c r="A1070" s="129"/>
      <c r="B1070" s="129"/>
      <c r="C1070" s="129"/>
      <c r="D1070" s="129"/>
      <c r="E1070" s="130"/>
      <c r="F1070" s="180"/>
      <c r="G1070" s="246"/>
      <c r="H1070" s="187"/>
      <c r="I1070" s="387"/>
      <c r="J1070" s="129"/>
    </row>
    <row r="1071" spans="1:10" x14ac:dyDescent="0.2">
      <c r="A1071" s="129"/>
      <c r="B1071" s="129"/>
      <c r="C1071" s="129"/>
      <c r="D1071" s="129"/>
      <c r="E1071" s="130"/>
      <c r="F1071" s="180"/>
      <c r="G1071" s="246"/>
      <c r="H1071" s="187"/>
      <c r="I1071" s="387"/>
      <c r="J1071" s="129"/>
    </row>
    <row r="1072" spans="1:10" x14ac:dyDescent="0.2">
      <c r="A1072" s="129"/>
      <c r="B1072" s="129"/>
      <c r="C1072" s="129"/>
      <c r="D1072" s="129"/>
      <c r="E1072" s="130"/>
      <c r="F1072" s="180"/>
      <c r="G1072" s="246"/>
      <c r="H1072" s="187"/>
      <c r="I1072" s="387"/>
      <c r="J1072" s="129"/>
    </row>
    <row r="1073" spans="1:10" x14ac:dyDescent="0.2">
      <c r="A1073" s="129"/>
      <c r="B1073" s="129"/>
      <c r="C1073" s="129"/>
      <c r="D1073" s="129"/>
      <c r="E1073" s="130"/>
      <c r="F1073" s="180"/>
      <c r="G1073" s="246"/>
      <c r="H1073" s="187"/>
      <c r="I1073" s="387"/>
      <c r="J1073" s="129"/>
    </row>
    <row r="1074" spans="1:10" x14ac:dyDescent="0.2">
      <c r="A1074" s="129"/>
      <c r="B1074" s="129"/>
      <c r="C1074" s="129"/>
      <c r="D1074" s="129"/>
      <c r="E1074" s="130"/>
      <c r="F1074" s="180"/>
      <c r="G1074" s="246"/>
      <c r="H1074" s="187"/>
      <c r="I1074" s="387"/>
      <c r="J1074" s="129"/>
    </row>
    <row r="1075" spans="1:10" x14ac:dyDescent="0.2">
      <c r="A1075" s="129"/>
      <c r="B1075" s="129"/>
      <c r="C1075" s="129"/>
      <c r="D1075" s="129"/>
      <c r="E1075" s="130"/>
      <c r="F1075" s="180"/>
      <c r="G1075" s="246"/>
      <c r="H1075" s="187"/>
      <c r="I1075" s="387"/>
      <c r="J1075" s="129"/>
    </row>
    <row r="1076" spans="1:10" x14ac:dyDescent="0.2">
      <c r="A1076" s="129"/>
      <c r="B1076" s="129"/>
      <c r="C1076" s="129"/>
      <c r="D1076" s="129"/>
      <c r="E1076" s="130"/>
      <c r="F1076" s="180"/>
      <c r="G1076" s="246"/>
      <c r="H1076" s="187"/>
      <c r="I1076" s="387"/>
      <c r="J1076" s="129"/>
    </row>
    <row r="1077" spans="1:10" x14ac:dyDescent="0.2">
      <c r="A1077" s="129"/>
      <c r="B1077" s="129"/>
      <c r="C1077" s="129"/>
      <c r="D1077" s="129"/>
      <c r="E1077" s="130"/>
      <c r="F1077" s="180"/>
      <c r="G1077" s="246"/>
      <c r="H1077" s="187"/>
      <c r="I1077" s="387"/>
      <c r="J1077" s="129"/>
    </row>
    <row r="1078" spans="1:10" x14ac:dyDescent="0.2">
      <c r="A1078" s="129"/>
      <c r="B1078" s="129"/>
      <c r="C1078" s="129"/>
      <c r="D1078" s="129"/>
      <c r="E1078" s="130"/>
      <c r="F1078" s="180"/>
      <c r="G1078" s="246"/>
      <c r="H1078" s="187"/>
      <c r="I1078" s="387"/>
      <c r="J1078" s="129"/>
    </row>
    <row r="1079" spans="1:10" x14ac:dyDescent="0.2">
      <c r="A1079" s="129"/>
      <c r="B1079" s="129"/>
      <c r="C1079" s="129"/>
      <c r="D1079" s="129"/>
      <c r="E1079" s="130"/>
      <c r="F1079" s="180"/>
      <c r="G1079" s="246"/>
      <c r="H1079" s="187"/>
      <c r="I1079" s="387"/>
      <c r="J1079" s="129"/>
    </row>
    <row r="1080" spans="1:10" x14ac:dyDescent="0.2">
      <c r="A1080" s="129"/>
      <c r="B1080" s="129"/>
      <c r="C1080" s="129"/>
      <c r="D1080" s="129"/>
      <c r="E1080" s="130"/>
      <c r="F1080" s="180"/>
      <c r="G1080" s="246"/>
      <c r="H1080" s="187"/>
      <c r="I1080" s="387"/>
      <c r="J1080" s="129"/>
    </row>
    <row r="1081" spans="1:10" x14ac:dyDescent="0.2">
      <c r="A1081" s="129"/>
      <c r="B1081" s="129"/>
      <c r="C1081" s="129"/>
      <c r="D1081" s="129"/>
      <c r="E1081" s="130"/>
      <c r="F1081" s="180"/>
      <c r="G1081" s="246"/>
      <c r="H1081" s="187"/>
      <c r="I1081" s="387"/>
      <c r="J1081" s="129"/>
    </row>
    <row r="1082" spans="1:10" x14ac:dyDescent="0.2">
      <c r="A1082" s="129"/>
      <c r="B1082" s="129"/>
      <c r="C1082" s="129"/>
      <c r="D1082" s="129"/>
      <c r="E1082" s="130"/>
      <c r="F1082" s="180"/>
      <c r="G1082" s="246"/>
      <c r="H1082" s="187"/>
      <c r="I1082" s="387"/>
      <c r="J1082" s="129"/>
    </row>
    <row r="1083" spans="1:10" x14ac:dyDescent="0.2">
      <c r="A1083" s="129"/>
      <c r="B1083" s="129"/>
      <c r="C1083" s="129"/>
      <c r="D1083" s="129"/>
      <c r="E1083" s="130"/>
      <c r="F1083" s="180"/>
      <c r="G1083" s="246"/>
      <c r="H1083" s="187"/>
      <c r="I1083" s="387"/>
      <c r="J1083" s="129"/>
    </row>
    <row r="1084" spans="1:10" x14ac:dyDescent="0.2">
      <c r="A1084" s="129"/>
      <c r="B1084" s="129"/>
      <c r="C1084" s="129"/>
      <c r="D1084" s="129"/>
      <c r="E1084" s="130"/>
      <c r="F1084" s="180"/>
      <c r="G1084" s="246"/>
      <c r="H1084" s="187"/>
      <c r="I1084" s="387"/>
      <c r="J1084" s="129"/>
    </row>
    <row r="1085" spans="1:10" x14ac:dyDescent="0.2">
      <c r="A1085" s="129"/>
      <c r="B1085" s="129"/>
      <c r="C1085" s="129"/>
      <c r="D1085" s="129"/>
      <c r="E1085" s="130"/>
      <c r="F1085" s="180"/>
      <c r="G1085" s="246"/>
      <c r="H1085" s="187"/>
      <c r="I1085" s="387"/>
      <c r="J1085" s="129"/>
    </row>
    <row r="1086" spans="1:10" x14ac:dyDescent="0.2">
      <c r="A1086" s="129"/>
      <c r="B1086" s="129"/>
      <c r="C1086" s="129"/>
      <c r="D1086" s="129"/>
      <c r="E1086" s="130"/>
      <c r="F1086" s="180"/>
      <c r="G1086" s="246"/>
      <c r="H1086" s="187"/>
      <c r="I1086" s="387"/>
      <c r="J1086" s="129"/>
    </row>
    <row r="1087" spans="1:10" x14ac:dyDescent="0.2">
      <c r="A1087" s="129"/>
      <c r="B1087" s="129"/>
      <c r="C1087" s="129"/>
      <c r="D1087" s="129"/>
      <c r="E1087" s="130"/>
      <c r="F1087" s="180"/>
      <c r="G1087" s="246"/>
      <c r="H1087" s="187"/>
      <c r="I1087" s="387"/>
      <c r="J1087" s="129"/>
    </row>
    <row r="1088" spans="1:10" x14ac:dyDescent="0.2">
      <c r="A1088" s="129"/>
      <c r="B1088" s="129"/>
      <c r="C1088" s="129"/>
      <c r="D1088" s="129"/>
      <c r="E1088" s="130"/>
      <c r="F1088" s="180"/>
      <c r="G1088" s="246"/>
      <c r="H1088" s="187"/>
      <c r="I1088" s="387"/>
      <c r="J1088" s="129"/>
    </row>
    <row r="1089" spans="1:10" x14ac:dyDescent="0.2">
      <c r="A1089" s="129"/>
      <c r="B1089" s="129"/>
      <c r="C1089" s="129"/>
      <c r="D1089" s="129"/>
      <c r="E1089" s="130"/>
      <c r="F1089" s="180"/>
      <c r="G1089" s="246"/>
      <c r="H1089" s="187"/>
      <c r="I1089" s="387"/>
      <c r="J1089" s="129"/>
    </row>
    <row r="1090" spans="1:10" x14ac:dyDescent="0.2">
      <c r="A1090" s="129"/>
      <c r="B1090" s="129"/>
      <c r="C1090" s="129"/>
      <c r="D1090" s="129"/>
      <c r="E1090" s="130"/>
      <c r="F1090" s="180"/>
      <c r="G1090" s="246"/>
      <c r="H1090" s="187"/>
      <c r="I1090" s="387"/>
      <c r="J1090" s="129"/>
    </row>
    <row r="1091" spans="1:10" x14ac:dyDescent="0.2">
      <c r="A1091" s="129"/>
      <c r="B1091" s="129"/>
      <c r="C1091" s="129"/>
      <c r="D1091" s="129"/>
      <c r="E1091" s="130"/>
      <c r="F1091" s="180"/>
      <c r="G1091" s="246"/>
      <c r="H1091" s="187"/>
      <c r="I1091" s="387"/>
      <c r="J1091" s="129"/>
    </row>
    <row r="1092" spans="1:10" x14ac:dyDescent="0.2">
      <c r="A1092" s="129"/>
      <c r="B1092" s="129"/>
      <c r="C1092" s="129"/>
      <c r="D1092" s="129"/>
      <c r="E1092" s="130"/>
      <c r="F1092" s="180"/>
      <c r="G1092" s="246"/>
      <c r="H1092" s="187"/>
      <c r="I1092" s="387"/>
      <c r="J1092" s="129"/>
    </row>
    <row r="1093" spans="1:10" x14ac:dyDescent="0.2">
      <c r="A1093" s="129"/>
      <c r="B1093" s="129"/>
      <c r="C1093" s="129"/>
      <c r="D1093" s="129"/>
      <c r="E1093" s="130"/>
      <c r="F1093" s="180"/>
      <c r="G1093" s="246"/>
      <c r="H1093" s="187"/>
      <c r="I1093" s="387"/>
      <c r="J1093" s="129"/>
    </row>
    <row r="1094" spans="1:10" x14ac:dyDescent="0.2">
      <c r="A1094" s="129"/>
      <c r="B1094" s="129"/>
      <c r="C1094" s="129"/>
      <c r="D1094" s="129"/>
      <c r="E1094" s="130"/>
      <c r="F1094" s="180"/>
      <c r="G1094" s="246"/>
      <c r="H1094" s="187"/>
      <c r="I1094" s="387"/>
      <c r="J1094" s="129"/>
    </row>
    <row r="1095" spans="1:10" x14ac:dyDescent="0.2">
      <c r="A1095" s="129"/>
      <c r="B1095" s="129"/>
      <c r="C1095" s="129"/>
      <c r="D1095" s="129"/>
      <c r="E1095" s="130"/>
      <c r="F1095" s="180"/>
      <c r="G1095" s="246"/>
      <c r="H1095" s="187"/>
      <c r="I1095" s="387"/>
      <c r="J1095" s="129"/>
    </row>
    <row r="1096" spans="1:10" x14ac:dyDescent="0.2">
      <c r="A1096" s="129"/>
      <c r="B1096" s="129"/>
      <c r="C1096" s="129"/>
      <c r="D1096" s="129"/>
      <c r="E1096" s="130"/>
      <c r="F1096" s="180"/>
      <c r="G1096" s="246"/>
      <c r="H1096" s="187"/>
      <c r="I1096" s="387"/>
      <c r="J1096" s="129"/>
    </row>
    <row r="1097" spans="1:10" x14ac:dyDescent="0.2">
      <c r="A1097" s="129"/>
      <c r="B1097" s="129"/>
      <c r="C1097" s="129"/>
      <c r="D1097" s="129"/>
      <c r="E1097" s="130"/>
      <c r="F1097" s="180"/>
      <c r="G1097" s="246"/>
      <c r="H1097" s="187"/>
      <c r="I1097" s="387"/>
      <c r="J1097" s="129"/>
    </row>
    <row r="1098" spans="1:10" x14ac:dyDescent="0.2">
      <c r="A1098" s="129"/>
      <c r="B1098" s="129"/>
      <c r="C1098" s="129"/>
      <c r="D1098" s="129"/>
      <c r="E1098" s="130"/>
      <c r="F1098" s="180"/>
      <c r="G1098" s="246"/>
      <c r="H1098" s="187"/>
      <c r="I1098" s="387"/>
      <c r="J1098" s="129"/>
    </row>
    <row r="1099" spans="1:10" x14ac:dyDescent="0.2">
      <c r="A1099" s="129"/>
      <c r="B1099" s="129"/>
      <c r="C1099" s="129"/>
      <c r="D1099" s="129"/>
      <c r="E1099" s="130"/>
      <c r="F1099" s="180"/>
      <c r="G1099" s="246"/>
      <c r="H1099" s="187"/>
      <c r="I1099" s="387"/>
      <c r="J1099" s="129"/>
    </row>
    <row r="1100" spans="1:10" x14ac:dyDescent="0.2">
      <c r="A1100" s="129"/>
      <c r="B1100" s="129"/>
      <c r="C1100" s="129"/>
      <c r="D1100" s="129"/>
      <c r="E1100" s="130"/>
      <c r="F1100" s="180"/>
      <c r="G1100" s="246"/>
      <c r="H1100" s="187"/>
      <c r="I1100" s="387"/>
      <c r="J1100" s="129"/>
    </row>
    <row r="1101" spans="1:10" x14ac:dyDescent="0.2">
      <c r="A1101" s="129"/>
      <c r="B1101" s="129"/>
      <c r="C1101" s="129"/>
      <c r="D1101" s="129"/>
      <c r="E1101" s="130"/>
      <c r="F1101" s="180"/>
      <c r="G1101" s="246"/>
      <c r="H1101" s="187"/>
      <c r="I1101" s="387"/>
      <c r="J1101" s="129"/>
    </row>
    <row r="1102" spans="1:10" x14ac:dyDescent="0.2">
      <c r="A1102" s="129"/>
      <c r="B1102" s="129"/>
      <c r="C1102" s="129"/>
      <c r="D1102" s="129"/>
      <c r="E1102" s="130"/>
      <c r="F1102" s="180"/>
      <c r="G1102" s="246"/>
      <c r="H1102" s="187"/>
      <c r="I1102" s="387"/>
      <c r="J1102" s="129"/>
    </row>
    <row r="1103" spans="1:10" x14ac:dyDescent="0.2">
      <c r="A1103" s="129"/>
      <c r="B1103" s="129"/>
      <c r="C1103" s="129"/>
      <c r="D1103" s="129"/>
      <c r="E1103" s="130"/>
      <c r="F1103" s="180"/>
      <c r="G1103" s="246"/>
      <c r="H1103" s="187"/>
      <c r="I1103" s="387"/>
      <c r="J1103" s="129"/>
    </row>
    <row r="1104" spans="1:10" x14ac:dyDescent="0.2">
      <c r="A1104" s="129"/>
      <c r="B1104" s="129"/>
      <c r="C1104" s="129"/>
      <c r="D1104" s="129"/>
      <c r="E1104" s="130"/>
      <c r="F1104" s="180"/>
      <c r="G1104" s="246"/>
      <c r="H1104" s="187"/>
      <c r="I1104" s="387"/>
      <c r="J1104" s="129"/>
    </row>
    <row r="1105" spans="1:10" x14ac:dyDescent="0.2">
      <c r="A1105" s="129"/>
      <c r="B1105" s="129"/>
      <c r="C1105" s="129"/>
      <c r="D1105" s="129"/>
      <c r="E1105" s="130"/>
      <c r="F1105" s="180"/>
      <c r="G1105" s="246"/>
      <c r="H1105" s="187"/>
      <c r="I1105" s="387"/>
      <c r="J1105" s="129"/>
    </row>
    <row r="1106" spans="1:10" x14ac:dyDescent="0.2">
      <c r="A1106" s="129"/>
      <c r="B1106" s="129"/>
      <c r="C1106" s="129"/>
      <c r="D1106" s="129"/>
      <c r="E1106" s="130"/>
      <c r="F1106" s="180"/>
      <c r="G1106" s="246"/>
      <c r="H1106" s="187"/>
      <c r="I1106" s="387"/>
      <c r="J1106" s="129"/>
    </row>
    <row r="1107" spans="1:10" x14ac:dyDescent="0.2">
      <c r="A1107" s="129"/>
      <c r="B1107" s="129"/>
      <c r="C1107" s="129"/>
      <c r="D1107" s="129"/>
      <c r="E1107" s="130"/>
      <c r="F1107" s="180"/>
      <c r="G1107" s="246"/>
      <c r="H1107" s="187"/>
      <c r="I1107" s="387"/>
      <c r="J1107" s="129"/>
    </row>
    <row r="1108" spans="1:10" x14ac:dyDescent="0.2">
      <c r="A1108" s="129"/>
      <c r="B1108" s="129"/>
      <c r="C1108" s="129"/>
      <c r="D1108" s="129"/>
      <c r="E1108" s="130"/>
      <c r="F1108" s="180"/>
      <c r="G1108" s="246"/>
      <c r="H1108" s="187"/>
      <c r="I1108" s="387"/>
      <c r="J1108" s="129"/>
    </row>
    <row r="1109" spans="1:10" x14ac:dyDescent="0.2">
      <c r="A1109" s="129"/>
      <c r="B1109" s="129"/>
      <c r="C1109" s="129"/>
      <c r="D1109" s="129"/>
      <c r="E1109" s="130"/>
      <c r="F1109" s="180"/>
      <c r="G1109" s="246"/>
      <c r="H1109" s="187"/>
      <c r="I1109" s="387"/>
      <c r="J1109" s="129"/>
    </row>
    <row r="1110" spans="1:10" x14ac:dyDescent="0.2">
      <c r="A1110" s="129"/>
      <c r="B1110" s="129"/>
      <c r="C1110" s="129"/>
      <c r="D1110" s="129"/>
      <c r="E1110" s="130"/>
      <c r="F1110" s="180"/>
      <c r="G1110" s="246"/>
      <c r="H1110" s="187"/>
      <c r="I1110" s="387"/>
      <c r="J1110" s="129"/>
    </row>
    <row r="1111" spans="1:10" x14ac:dyDescent="0.2">
      <c r="A1111" s="129"/>
      <c r="B1111" s="129"/>
      <c r="C1111" s="129"/>
      <c r="D1111" s="129"/>
      <c r="E1111" s="130"/>
      <c r="F1111" s="180"/>
      <c r="G1111" s="246"/>
      <c r="H1111" s="187"/>
      <c r="I1111" s="387"/>
      <c r="J1111" s="129"/>
    </row>
    <row r="1112" spans="1:10" x14ac:dyDescent="0.2">
      <c r="A1112" s="129"/>
      <c r="B1112" s="129"/>
      <c r="C1112" s="129"/>
      <c r="D1112" s="129"/>
      <c r="E1112" s="130"/>
      <c r="F1112" s="180"/>
      <c r="G1112" s="246"/>
      <c r="H1112" s="187"/>
      <c r="I1112" s="387"/>
      <c r="J1112" s="129"/>
    </row>
    <row r="1113" spans="1:10" x14ac:dyDescent="0.2">
      <c r="A1113" s="129"/>
      <c r="B1113" s="129"/>
      <c r="C1113" s="129"/>
      <c r="D1113" s="129"/>
      <c r="E1113" s="130"/>
      <c r="F1113" s="180"/>
      <c r="G1113" s="246"/>
      <c r="H1113" s="187"/>
      <c r="I1113" s="387"/>
      <c r="J1113" s="129"/>
    </row>
    <row r="1114" spans="1:10" x14ac:dyDescent="0.2">
      <c r="A1114" s="129"/>
      <c r="B1114" s="129"/>
      <c r="C1114" s="129"/>
      <c r="D1114" s="129"/>
      <c r="E1114" s="130"/>
      <c r="F1114" s="180"/>
      <c r="G1114" s="246"/>
      <c r="H1114" s="187"/>
      <c r="I1114" s="387"/>
      <c r="J1114" s="129"/>
    </row>
    <row r="1115" spans="1:10" x14ac:dyDescent="0.2">
      <c r="A1115" s="129"/>
      <c r="B1115" s="129"/>
      <c r="C1115" s="129"/>
      <c r="D1115" s="129"/>
      <c r="E1115" s="130"/>
      <c r="F1115" s="180"/>
      <c r="G1115" s="246"/>
      <c r="H1115" s="187"/>
      <c r="I1115" s="387"/>
      <c r="J1115" s="129"/>
    </row>
    <row r="1116" spans="1:10" x14ac:dyDescent="0.2">
      <c r="A1116" s="129"/>
      <c r="B1116" s="129"/>
      <c r="C1116" s="129"/>
      <c r="D1116" s="129"/>
      <c r="E1116" s="130"/>
      <c r="F1116" s="180"/>
      <c r="G1116" s="246"/>
      <c r="H1116" s="187"/>
      <c r="I1116" s="387"/>
      <c r="J1116" s="129"/>
    </row>
    <row r="1117" spans="1:10" x14ac:dyDescent="0.2">
      <c r="A1117" s="129"/>
      <c r="B1117" s="129"/>
      <c r="C1117" s="129"/>
      <c r="D1117" s="129"/>
      <c r="E1117" s="130"/>
      <c r="F1117" s="180"/>
      <c r="G1117" s="246"/>
      <c r="H1117" s="187"/>
      <c r="I1117" s="387"/>
      <c r="J1117" s="129"/>
    </row>
    <row r="1118" spans="1:10" x14ac:dyDescent="0.2">
      <c r="A1118" s="129"/>
      <c r="B1118" s="129"/>
      <c r="C1118" s="129"/>
      <c r="D1118" s="129"/>
      <c r="E1118" s="130"/>
      <c r="F1118" s="180"/>
      <c r="G1118" s="246"/>
      <c r="H1118" s="187"/>
      <c r="I1118" s="387"/>
      <c r="J1118" s="129"/>
    </row>
    <row r="1119" spans="1:10" x14ac:dyDescent="0.2">
      <c r="A1119" s="129"/>
      <c r="B1119" s="129"/>
      <c r="C1119" s="129"/>
      <c r="D1119" s="129"/>
      <c r="E1119" s="130"/>
      <c r="F1119" s="180"/>
      <c r="G1119" s="246"/>
      <c r="H1119" s="187"/>
      <c r="I1119" s="387"/>
      <c r="J1119" s="129"/>
    </row>
    <row r="1120" spans="1:10" x14ac:dyDescent="0.2">
      <c r="A1120" s="129"/>
      <c r="B1120" s="129"/>
      <c r="C1120" s="129"/>
      <c r="D1120" s="129"/>
      <c r="E1120" s="130"/>
      <c r="F1120" s="180"/>
      <c r="G1120" s="246"/>
      <c r="H1120" s="187"/>
      <c r="I1120" s="387"/>
      <c r="J1120" s="129"/>
    </row>
    <row r="1121" spans="1:10" x14ac:dyDescent="0.2">
      <c r="A1121" s="129"/>
      <c r="B1121" s="129"/>
      <c r="C1121" s="129"/>
      <c r="D1121" s="129"/>
      <c r="E1121" s="130"/>
      <c r="F1121" s="180"/>
      <c r="G1121" s="246"/>
      <c r="H1121" s="187"/>
      <c r="I1121" s="387"/>
      <c r="J1121" s="129"/>
    </row>
    <row r="1122" spans="1:10" x14ac:dyDescent="0.2">
      <c r="A1122" s="129"/>
      <c r="B1122" s="129"/>
      <c r="C1122" s="129"/>
      <c r="D1122" s="129"/>
      <c r="E1122" s="130"/>
      <c r="F1122" s="180"/>
      <c r="G1122" s="246"/>
      <c r="H1122" s="187"/>
      <c r="I1122" s="387"/>
      <c r="J1122" s="129"/>
    </row>
    <row r="1123" spans="1:10" x14ac:dyDescent="0.2">
      <c r="A1123" s="129"/>
      <c r="B1123" s="129"/>
      <c r="C1123" s="129"/>
      <c r="D1123" s="129"/>
      <c r="E1123" s="130"/>
      <c r="F1123" s="180"/>
      <c r="G1123" s="246"/>
      <c r="H1123" s="187"/>
      <c r="I1123" s="387"/>
      <c r="J1123" s="129"/>
    </row>
    <row r="1124" spans="1:10" x14ac:dyDescent="0.2">
      <c r="A1124" s="129"/>
      <c r="B1124" s="129"/>
      <c r="C1124" s="129"/>
      <c r="D1124" s="129"/>
      <c r="E1124" s="130"/>
      <c r="F1124" s="180"/>
      <c r="G1124" s="246"/>
      <c r="H1124" s="187"/>
      <c r="I1124" s="387"/>
      <c r="J1124" s="129"/>
    </row>
    <row r="1125" spans="1:10" x14ac:dyDescent="0.2">
      <c r="A1125" s="129"/>
      <c r="B1125" s="129"/>
      <c r="C1125" s="129"/>
      <c r="D1125" s="129"/>
      <c r="E1125" s="130"/>
      <c r="F1125" s="180"/>
      <c r="G1125" s="246"/>
      <c r="H1125" s="187"/>
      <c r="I1125" s="387"/>
      <c r="J1125" s="129"/>
    </row>
    <row r="1126" spans="1:10" x14ac:dyDescent="0.2">
      <c r="A1126" s="129"/>
      <c r="B1126" s="129"/>
      <c r="C1126" s="129"/>
      <c r="D1126" s="129"/>
      <c r="E1126" s="130"/>
      <c r="F1126" s="180"/>
      <c r="G1126" s="246"/>
      <c r="H1126" s="187"/>
      <c r="I1126" s="387"/>
      <c r="J1126" s="129"/>
    </row>
    <row r="1127" spans="1:10" x14ac:dyDescent="0.2">
      <c r="A1127" s="129"/>
      <c r="B1127" s="129"/>
      <c r="C1127" s="129"/>
      <c r="D1127" s="129"/>
      <c r="E1127" s="130"/>
      <c r="F1127" s="180"/>
      <c r="G1127" s="246"/>
      <c r="H1127" s="187"/>
      <c r="I1127" s="387"/>
      <c r="J1127" s="129"/>
    </row>
    <row r="1128" spans="1:10" x14ac:dyDescent="0.2">
      <c r="A1128" s="129"/>
      <c r="B1128" s="129"/>
      <c r="C1128" s="129"/>
      <c r="D1128" s="129"/>
      <c r="E1128" s="130"/>
      <c r="F1128" s="180"/>
      <c r="G1128" s="246"/>
      <c r="H1128" s="187"/>
      <c r="I1128" s="387"/>
      <c r="J1128" s="129"/>
    </row>
    <row r="1129" spans="1:10" x14ac:dyDescent="0.2">
      <c r="A1129" s="129"/>
      <c r="B1129" s="129"/>
      <c r="C1129" s="129"/>
      <c r="D1129" s="129"/>
      <c r="E1129" s="130"/>
      <c r="F1129" s="180"/>
      <c r="G1129" s="246"/>
      <c r="H1129" s="187"/>
      <c r="I1129" s="387"/>
      <c r="J1129" s="129"/>
    </row>
    <row r="1130" spans="1:10" x14ac:dyDescent="0.2">
      <c r="A1130" s="129"/>
      <c r="B1130" s="129"/>
      <c r="C1130" s="129"/>
      <c r="D1130" s="129"/>
      <c r="E1130" s="130"/>
      <c r="F1130" s="180"/>
      <c r="G1130" s="246"/>
      <c r="H1130" s="187"/>
      <c r="I1130" s="387"/>
      <c r="J1130" s="129"/>
    </row>
    <row r="1131" spans="1:10" x14ac:dyDescent="0.2">
      <c r="A1131" s="129"/>
      <c r="B1131" s="129"/>
      <c r="C1131" s="129"/>
      <c r="D1131" s="129"/>
      <c r="E1131" s="130"/>
      <c r="F1131" s="180"/>
      <c r="G1131" s="246"/>
      <c r="H1131" s="187"/>
      <c r="I1131" s="387"/>
      <c r="J1131" s="129"/>
    </row>
    <row r="1132" spans="1:10" x14ac:dyDescent="0.2">
      <c r="A1132" s="129"/>
      <c r="B1132" s="129"/>
      <c r="C1132" s="129"/>
      <c r="D1132" s="129"/>
      <c r="E1132" s="130"/>
      <c r="F1132" s="180"/>
      <c r="G1132" s="246"/>
      <c r="H1132" s="187"/>
      <c r="I1132" s="387"/>
      <c r="J1132" s="129"/>
    </row>
    <row r="1133" spans="1:10" x14ac:dyDescent="0.2">
      <c r="A1133" s="129"/>
      <c r="B1133" s="129"/>
      <c r="C1133" s="129"/>
      <c r="D1133" s="129"/>
      <c r="E1133" s="130"/>
      <c r="F1133" s="180"/>
      <c r="G1133" s="246"/>
      <c r="H1133" s="187"/>
      <c r="I1133" s="387"/>
      <c r="J1133" s="129"/>
    </row>
    <row r="1134" spans="1:10" x14ac:dyDescent="0.2">
      <c r="A1134" s="129"/>
      <c r="B1134" s="129"/>
      <c r="C1134" s="129"/>
      <c r="D1134" s="129"/>
      <c r="E1134" s="130"/>
      <c r="F1134" s="180"/>
      <c r="G1134" s="246"/>
      <c r="H1134" s="187"/>
      <c r="I1134" s="387"/>
      <c r="J1134" s="129"/>
    </row>
    <row r="1135" spans="1:10" x14ac:dyDescent="0.2">
      <c r="A1135" s="129"/>
      <c r="B1135" s="129"/>
      <c r="C1135" s="129"/>
      <c r="D1135" s="129"/>
      <c r="E1135" s="130"/>
      <c r="F1135" s="180"/>
      <c r="G1135" s="246"/>
      <c r="H1135" s="187"/>
      <c r="I1135" s="387"/>
      <c r="J1135" s="129"/>
    </row>
    <row r="1136" spans="1:10" x14ac:dyDescent="0.2">
      <c r="A1136" s="129"/>
      <c r="B1136" s="129"/>
      <c r="C1136" s="129"/>
      <c r="D1136" s="129"/>
      <c r="E1136" s="130"/>
      <c r="F1136" s="180"/>
      <c r="G1136" s="246"/>
      <c r="H1136" s="187"/>
      <c r="I1136" s="387"/>
      <c r="J1136" s="129"/>
    </row>
    <row r="1137" spans="1:10" x14ac:dyDescent="0.2">
      <c r="A1137" s="129"/>
      <c r="B1137" s="129"/>
      <c r="C1137" s="129"/>
      <c r="D1137" s="129"/>
      <c r="E1137" s="130"/>
      <c r="F1137" s="180"/>
      <c r="G1137" s="246"/>
      <c r="H1137" s="187"/>
      <c r="I1137" s="387"/>
      <c r="J1137" s="129"/>
    </row>
    <row r="1138" spans="1:10" x14ac:dyDescent="0.2">
      <c r="A1138" s="129"/>
      <c r="B1138" s="129"/>
      <c r="C1138" s="129"/>
      <c r="D1138" s="129"/>
      <c r="E1138" s="130"/>
      <c r="F1138" s="180"/>
      <c r="G1138" s="246"/>
      <c r="H1138" s="187"/>
      <c r="I1138" s="387"/>
      <c r="J1138" s="129"/>
    </row>
    <row r="1139" spans="1:10" x14ac:dyDescent="0.2">
      <c r="A1139" s="129"/>
      <c r="B1139" s="129"/>
      <c r="C1139" s="129"/>
      <c r="D1139" s="129"/>
      <c r="E1139" s="130"/>
      <c r="F1139" s="180"/>
      <c r="G1139" s="246"/>
      <c r="H1139" s="187"/>
      <c r="I1139" s="387"/>
      <c r="J1139" s="129"/>
    </row>
    <row r="1140" spans="1:10" x14ac:dyDescent="0.2">
      <c r="A1140" s="129"/>
      <c r="B1140" s="129"/>
      <c r="C1140" s="129"/>
      <c r="D1140" s="129"/>
      <c r="E1140" s="130"/>
      <c r="F1140" s="180"/>
      <c r="G1140" s="246"/>
      <c r="H1140" s="187"/>
      <c r="I1140" s="387"/>
      <c r="J1140" s="129"/>
    </row>
    <row r="1141" spans="1:10" x14ac:dyDescent="0.2">
      <c r="A1141" s="129"/>
      <c r="B1141" s="129"/>
      <c r="C1141" s="129"/>
      <c r="D1141" s="129"/>
      <c r="E1141" s="130"/>
      <c r="F1141" s="180"/>
      <c r="G1141" s="246"/>
      <c r="H1141" s="187"/>
      <c r="I1141" s="387"/>
      <c r="J1141" s="129"/>
    </row>
    <row r="1142" spans="1:10" x14ac:dyDescent="0.2">
      <c r="A1142" s="129"/>
      <c r="B1142" s="129"/>
      <c r="C1142" s="129"/>
      <c r="D1142" s="129"/>
      <c r="E1142" s="130"/>
      <c r="F1142" s="180"/>
      <c r="G1142" s="246"/>
      <c r="H1142" s="187"/>
      <c r="I1142" s="387"/>
      <c r="J1142" s="129"/>
    </row>
    <row r="1143" spans="1:10" x14ac:dyDescent="0.2">
      <c r="A1143" s="129"/>
      <c r="B1143" s="129"/>
      <c r="C1143" s="129"/>
      <c r="D1143" s="129"/>
      <c r="E1143" s="130"/>
      <c r="F1143" s="180"/>
      <c r="G1143" s="246"/>
      <c r="H1143" s="187"/>
      <c r="I1143" s="387"/>
      <c r="J1143" s="129"/>
    </row>
    <row r="1144" spans="1:10" x14ac:dyDescent="0.2">
      <c r="A1144" s="129"/>
      <c r="B1144" s="129"/>
      <c r="C1144" s="129"/>
      <c r="D1144" s="129"/>
      <c r="E1144" s="130"/>
      <c r="F1144" s="180"/>
      <c r="G1144" s="246"/>
      <c r="H1144" s="187"/>
      <c r="I1144" s="387"/>
      <c r="J1144" s="129"/>
    </row>
    <row r="1145" spans="1:10" x14ac:dyDescent="0.2">
      <c r="A1145" s="129"/>
      <c r="B1145" s="129"/>
      <c r="C1145" s="129"/>
      <c r="D1145" s="129"/>
      <c r="E1145" s="130"/>
      <c r="F1145" s="180"/>
      <c r="G1145" s="246"/>
      <c r="H1145" s="187"/>
      <c r="I1145" s="387"/>
      <c r="J1145" s="129"/>
    </row>
    <row r="1146" spans="1:10" x14ac:dyDescent="0.2">
      <c r="A1146" s="129"/>
      <c r="B1146" s="129"/>
      <c r="C1146" s="129"/>
      <c r="D1146" s="129"/>
      <c r="E1146" s="130"/>
      <c r="F1146" s="180"/>
      <c r="G1146" s="246"/>
      <c r="H1146" s="187"/>
      <c r="I1146" s="387"/>
      <c r="J1146" s="129"/>
    </row>
    <row r="1147" spans="1:10" x14ac:dyDescent="0.2">
      <c r="A1147" s="129"/>
      <c r="B1147" s="129"/>
      <c r="C1147" s="129"/>
      <c r="D1147" s="129"/>
      <c r="E1147" s="130"/>
      <c r="F1147" s="180"/>
      <c r="G1147" s="246"/>
      <c r="H1147" s="187"/>
      <c r="I1147" s="387"/>
      <c r="J1147" s="129"/>
    </row>
    <row r="1148" spans="1:10" x14ac:dyDescent="0.2">
      <c r="A1148" s="129"/>
      <c r="B1148" s="129"/>
      <c r="C1148" s="129"/>
      <c r="D1148" s="129"/>
      <c r="E1148" s="130"/>
      <c r="F1148" s="180"/>
      <c r="G1148" s="246"/>
      <c r="H1148" s="187"/>
      <c r="I1148" s="387"/>
      <c r="J1148" s="129"/>
    </row>
    <row r="1149" spans="1:10" x14ac:dyDescent="0.2">
      <c r="A1149" s="129"/>
      <c r="B1149" s="129"/>
      <c r="C1149" s="129"/>
      <c r="D1149" s="129"/>
      <c r="E1149" s="130"/>
      <c r="F1149" s="180"/>
      <c r="G1149" s="246"/>
      <c r="H1149" s="187"/>
      <c r="I1149" s="387"/>
      <c r="J1149" s="129"/>
    </row>
    <row r="1150" spans="1:10" x14ac:dyDescent="0.2">
      <c r="A1150" s="129"/>
      <c r="B1150" s="129"/>
      <c r="C1150" s="129"/>
      <c r="D1150" s="129"/>
      <c r="E1150" s="130"/>
      <c r="F1150" s="180"/>
      <c r="G1150" s="246"/>
      <c r="H1150" s="187"/>
      <c r="I1150" s="387"/>
      <c r="J1150" s="129"/>
    </row>
    <row r="1151" spans="1:10" x14ac:dyDescent="0.2">
      <c r="A1151" s="129"/>
      <c r="B1151" s="129"/>
      <c r="C1151" s="129"/>
      <c r="D1151" s="129"/>
      <c r="E1151" s="130"/>
      <c r="F1151" s="180"/>
      <c r="G1151" s="246"/>
      <c r="H1151" s="187"/>
      <c r="I1151" s="387"/>
      <c r="J1151" s="129"/>
    </row>
    <row r="1152" spans="1:10" x14ac:dyDescent="0.2">
      <c r="A1152" s="129"/>
      <c r="B1152" s="129"/>
      <c r="C1152" s="129"/>
      <c r="D1152" s="129"/>
      <c r="E1152" s="130"/>
      <c r="F1152" s="180"/>
      <c r="G1152" s="246"/>
      <c r="H1152" s="187"/>
      <c r="I1152" s="387"/>
      <c r="J1152" s="129"/>
    </row>
    <row r="1153" spans="1:10" x14ac:dyDescent="0.2">
      <c r="A1153" s="129"/>
      <c r="B1153" s="129"/>
      <c r="C1153" s="129"/>
      <c r="D1153" s="129"/>
      <c r="E1153" s="130"/>
      <c r="F1153" s="180"/>
      <c r="G1153" s="246"/>
      <c r="H1153" s="187"/>
      <c r="I1153" s="387"/>
      <c r="J1153" s="129"/>
    </row>
    <row r="1154" spans="1:10" x14ac:dyDescent="0.2">
      <c r="A1154" s="129"/>
      <c r="B1154" s="129"/>
      <c r="C1154" s="129"/>
      <c r="D1154" s="129"/>
      <c r="E1154" s="130"/>
      <c r="F1154" s="180"/>
      <c r="G1154" s="246"/>
      <c r="H1154" s="187"/>
      <c r="I1154" s="387"/>
      <c r="J1154" s="129"/>
    </row>
    <row r="1155" spans="1:10" x14ac:dyDescent="0.2">
      <c r="A1155" s="129"/>
      <c r="B1155" s="129"/>
      <c r="C1155" s="129"/>
      <c r="D1155" s="129"/>
      <c r="E1155" s="130"/>
      <c r="F1155" s="180"/>
      <c r="G1155" s="246"/>
      <c r="H1155" s="187"/>
      <c r="I1155" s="387"/>
      <c r="J1155" s="129"/>
    </row>
    <row r="1156" spans="1:10" x14ac:dyDescent="0.2">
      <c r="A1156" s="129"/>
      <c r="B1156" s="129"/>
      <c r="C1156" s="129"/>
      <c r="D1156" s="129"/>
      <c r="E1156" s="130"/>
      <c r="F1156" s="180"/>
      <c r="G1156" s="246"/>
      <c r="H1156" s="187"/>
      <c r="I1156" s="387"/>
      <c r="J1156" s="129"/>
    </row>
    <row r="1157" spans="1:10" x14ac:dyDescent="0.2">
      <c r="A1157" s="129"/>
      <c r="B1157" s="129"/>
      <c r="C1157" s="129"/>
      <c r="D1157" s="129"/>
      <c r="E1157" s="130"/>
      <c r="F1157" s="180"/>
      <c r="G1157" s="246"/>
      <c r="H1157" s="187"/>
      <c r="I1157" s="387"/>
      <c r="J1157" s="129"/>
    </row>
    <row r="1158" spans="1:10" x14ac:dyDescent="0.2">
      <c r="A1158" s="129"/>
      <c r="B1158" s="129"/>
      <c r="C1158" s="129"/>
      <c r="D1158" s="129"/>
      <c r="E1158" s="130"/>
      <c r="F1158" s="180"/>
      <c r="G1158" s="246"/>
      <c r="H1158" s="187"/>
      <c r="I1158" s="387"/>
      <c r="J1158" s="129"/>
    </row>
    <row r="1159" spans="1:10" x14ac:dyDescent="0.2">
      <c r="A1159" s="129"/>
      <c r="B1159" s="129"/>
      <c r="C1159" s="129"/>
      <c r="D1159" s="129"/>
      <c r="E1159" s="130"/>
      <c r="F1159" s="180"/>
      <c r="G1159" s="246"/>
      <c r="H1159" s="187"/>
      <c r="I1159" s="387"/>
      <c r="J1159" s="129"/>
    </row>
    <row r="1160" spans="1:10" x14ac:dyDescent="0.2">
      <c r="A1160" s="129"/>
      <c r="B1160" s="129"/>
      <c r="C1160" s="129"/>
      <c r="D1160" s="129"/>
      <c r="E1160" s="130"/>
      <c r="F1160" s="180"/>
      <c r="G1160" s="246"/>
      <c r="H1160" s="187"/>
      <c r="I1160" s="387"/>
      <c r="J1160" s="129"/>
    </row>
    <row r="1161" spans="1:10" x14ac:dyDescent="0.2">
      <c r="A1161" s="129"/>
      <c r="B1161" s="129"/>
      <c r="C1161" s="129"/>
      <c r="D1161" s="129"/>
      <c r="E1161" s="130"/>
      <c r="F1161" s="180"/>
      <c r="G1161" s="246"/>
      <c r="H1161" s="187"/>
      <c r="I1161" s="387"/>
      <c r="J1161" s="129"/>
    </row>
    <row r="1162" spans="1:10" x14ac:dyDescent="0.2">
      <c r="A1162" s="129"/>
      <c r="B1162" s="129"/>
      <c r="C1162" s="129"/>
      <c r="D1162" s="129"/>
      <c r="E1162" s="130"/>
      <c r="F1162" s="180"/>
      <c r="G1162" s="246"/>
      <c r="H1162" s="187"/>
      <c r="I1162" s="387"/>
      <c r="J1162" s="129"/>
    </row>
    <row r="1163" spans="1:10" x14ac:dyDescent="0.2">
      <c r="A1163" s="129"/>
      <c r="B1163" s="129"/>
      <c r="C1163" s="129"/>
      <c r="D1163" s="129"/>
      <c r="E1163" s="130"/>
      <c r="F1163" s="180"/>
      <c r="G1163" s="246"/>
      <c r="H1163" s="187"/>
      <c r="I1163" s="387"/>
      <c r="J1163" s="129"/>
    </row>
    <row r="1164" spans="1:10" x14ac:dyDescent="0.2">
      <c r="A1164" s="129"/>
      <c r="B1164" s="129"/>
      <c r="C1164" s="129"/>
      <c r="D1164" s="129"/>
      <c r="E1164" s="130"/>
      <c r="F1164" s="180"/>
      <c r="G1164" s="246"/>
      <c r="H1164" s="187"/>
      <c r="I1164" s="387"/>
      <c r="J1164" s="129"/>
    </row>
    <row r="1165" spans="1:10" x14ac:dyDescent="0.2">
      <c r="A1165" s="129"/>
      <c r="B1165" s="129"/>
      <c r="C1165" s="129"/>
      <c r="D1165" s="129"/>
      <c r="E1165" s="130"/>
      <c r="F1165" s="180"/>
      <c r="G1165" s="246"/>
      <c r="H1165" s="187"/>
      <c r="I1165" s="387"/>
      <c r="J1165" s="129"/>
    </row>
    <row r="1166" spans="1:10" x14ac:dyDescent="0.2">
      <c r="A1166" s="129"/>
      <c r="B1166" s="129"/>
      <c r="C1166" s="129"/>
      <c r="D1166" s="129"/>
      <c r="E1166" s="130"/>
      <c r="F1166" s="180"/>
      <c r="G1166" s="246"/>
      <c r="H1166" s="187"/>
      <c r="I1166" s="387"/>
      <c r="J1166" s="129"/>
    </row>
    <row r="1167" spans="1:10" x14ac:dyDescent="0.2">
      <c r="A1167" s="129"/>
      <c r="B1167" s="129"/>
      <c r="C1167" s="129"/>
      <c r="D1167" s="129"/>
      <c r="E1167" s="130"/>
      <c r="F1167" s="180"/>
      <c r="G1167" s="246"/>
      <c r="H1167" s="187"/>
      <c r="I1167" s="387"/>
      <c r="J1167" s="129"/>
    </row>
    <row r="1168" spans="1:10" x14ac:dyDescent="0.2">
      <c r="A1168" s="129"/>
      <c r="B1168" s="129"/>
      <c r="C1168" s="129"/>
      <c r="D1168" s="129"/>
      <c r="E1168" s="130"/>
      <c r="F1168" s="180"/>
      <c r="G1168" s="246"/>
      <c r="H1168" s="187"/>
      <c r="I1168" s="387"/>
      <c r="J1168" s="129"/>
    </row>
    <row r="1169" spans="1:10" x14ac:dyDescent="0.2">
      <c r="A1169" s="129"/>
      <c r="B1169" s="129"/>
      <c r="C1169" s="129"/>
      <c r="D1169" s="129"/>
      <c r="E1169" s="130"/>
      <c r="F1169" s="180"/>
      <c r="G1169" s="246"/>
      <c r="H1169" s="187"/>
      <c r="I1169" s="387"/>
      <c r="J1169" s="129"/>
    </row>
    <row r="1170" spans="1:10" x14ac:dyDescent="0.2">
      <c r="A1170" s="129"/>
      <c r="B1170" s="129"/>
      <c r="C1170" s="129"/>
      <c r="D1170" s="129"/>
      <c r="E1170" s="130"/>
      <c r="F1170" s="180"/>
      <c r="G1170" s="246"/>
      <c r="H1170" s="187"/>
      <c r="I1170" s="387"/>
      <c r="J1170" s="129"/>
    </row>
    <row r="1171" spans="1:10" x14ac:dyDescent="0.2">
      <c r="A1171" s="129"/>
      <c r="B1171" s="129"/>
      <c r="C1171" s="129"/>
      <c r="D1171" s="129"/>
      <c r="E1171" s="130"/>
      <c r="F1171" s="180"/>
      <c r="G1171" s="246"/>
      <c r="H1171" s="187"/>
      <c r="I1171" s="387"/>
      <c r="J1171" s="129"/>
    </row>
    <row r="1172" spans="1:10" x14ac:dyDescent="0.2">
      <c r="A1172" s="129"/>
      <c r="B1172" s="129"/>
      <c r="C1172" s="129"/>
      <c r="D1172" s="129"/>
      <c r="E1172" s="130"/>
      <c r="F1172" s="180"/>
      <c r="G1172" s="246"/>
      <c r="H1172" s="187"/>
      <c r="I1172" s="387"/>
      <c r="J1172" s="129"/>
    </row>
    <row r="1173" spans="1:10" x14ac:dyDescent="0.2">
      <c r="A1173" s="129"/>
      <c r="B1173" s="129"/>
      <c r="C1173" s="129"/>
      <c r="D1173" s="129"/>
      <c r="E1173" s="130"/>
      <c r="F1173" s="180"/>
      <c r="G1173" s="246"/>
      <c r="H1173" s="187"/>
      <c r="I1173" s="387"/>
      <c r="J1173" s="129"/>
    </row>
    <row r="1174" spans="1:10" x14ac:dyDescent="0.2">
      <c r="A1174" s="129"/>
      <c r="B1174" s="129"/>
      <c r="C1174" s="129"/>
      <c r="D1174" s="129"/>
      <c r="E1174" s="130"/>
      <c r="F1174" s="180"/>
      <c r="G1174" s="246"/>
      <c r="H1174" s="187"/>
      <c r="I1174" s="387"/>
      <c r="J1174" s="129"/>
    </row>
    <row r="1175" spans="1:10" x14ac:dyDescent="0.2">
      <c r="A1175" s="129"/>
      <c r="B1175" s="129"/>
      <c r="C1175" s="129"/>
      <c r="D1175" s="129"/>
      <c r="E1175" s="130"/>
      <c r="F1175" s="180"/>
      <c r="G1175" s="246"/>
      <c r="H1175" s="187"/>
      <c r="I1175" s="387"/>
      <c r="J1175" s="129"/>
    </row>
    <row r="1176" spans="1:10" x14ac:dyDescent="0.2">
      <c r="A1176" s="129"/>
      <c r="B1176" s="129"/>
      <c r="C1176" s="129"/>
      <c r="D1176" s="129"/>
      <c r="E1176" s="130"/>
      <c r="F1176" s="180"/>
      <c r="G1176" s="246"/>
      <c r="H1176" s="187"/>
      <c r="I1176" s="387"/>
      <c r="J1176" s="129"/>
    </row>
    <row r="1177" spans="1:10" x14ac:dyDescent="0.2">
      <c r="A1177" s="129"/>
      <c r="B1177" s="129"/>
      <c r="C1177" s="129"/>
      <c r="D1177" s="129"/>
      <c r="E1177" s="130"/>
      <c r="F1177" s="180"/>
      <c r="G1177" s="246"/>
      <c r="H1177" s="187"/>
      <c r="I1177" s="387"/>
      <c r="J1177" s="129"/>
    </row>
    <row r="1178" spans="1:10" x14ac:dyDescent="0.2">
      <c r="A1178" s="129"/>
      <c r="B1178" s="129"/>
      <c r="C1178" s="129"/>
      <c r="D1178" s="129"/>
      <c r="E1178" s="130"/>
      <c r="F1178" s="180"/>
      <c r="G1178" s="246"/>
      <c r="H1178" s="187"/>
      <c r="I1178" s="387"/>
      <c r="J1178" s="129"/>
    </row>
    <row r="1179" spans="1:10" x14ac:dyDescent="0.2">
      <c r="A1179" s="129"/>
      <c r="B1179" s="129"/>
      <c r="C1179" s="129"/>
      <c r="D1179" s="129"/>
      <c r="E1179" s="130"/>
      <c r="F1179" s="180"/>
      <c r="G1179" s="246"/>
      <c r="H1179" s="187"/>
      <c r="I1179" s="387"/>
      <c r="J1179" s="129"/>
    </row>
    <row r="1180" spans="1:10" x14ac:dyDescent="0.2">
      <c r="A1180" s="129"/>
      <c r="B1180" s="129"/>
      <c r="C1180" s="129"/>
      <c r="D1180" s="129"/>
      <c r="E1180" s="130"/>
      <c r="F1180" s="180"/>
      <c r="G1180" s="246"/>
      <c r="H1180" s="187"/>
      <c r="I1180" s="387"/>
      <c r="J1180" s="129"/>
    </row>
    <row r="1181" spans="1:10" x14ac:dyDescent="0.2">
      <c r="A1181" s="129"/>
      <c r="B1181" s="129"/>
      <c r="C1181" s="129"/>
      <c r="D1181" s="129"/>
      <c r="E1181" s="130"/>
      <c r="F1181" s="180"/>
      <c r="G1181" s="246"/>
      <c r="H1181" s="187"/>
      <c r="I1181" s="387"/>
      <c r="J1181" s="129"/>
    </row>
    <row r="1182" spans="1:10" x14ac:dyDescent="0.2">
      <c r="A1182" s="129"/>
      <c r="B1182" s="129"/>
      <c r="C1182" s="129"/>
      <c r="D1182" s="129"/>
      <c r="E1182" s="130"/>
      <c r="F1182" s="180"/>
      <c r="G1182" s="246"/>
      <c r="H1182" s="187"/>
      <c r="I1182" s="387"/>
      <c r="J1182" s="129"/>
    </row>
    <row r="1183" spans="1:10" x14ac:dyDescent="0.2">
      <c r="A1183" s="129"/>
      <c r="B1183" s="129"/>
      <c r="C1183" s="129"/>
      <c r="D1183" s="129"/>
      <c r="E1183" s="130"/>
      <c r="F1183" s="180"/>
      <c r="G1183" s="246"/>
      <c r="H1183" s="187"/>
      <c r="I1183" s="387"/>
      <c r="J1183" s="129"/>
    </row>
    <row r="1184" spans="1:10" x14ac:dyDescent="0.2">
      <c r="A1184" s="129"/>
      <c r="B1184" s="129"/>
      <c r="C1184" s="129"/>
      <c r="D1184" s="129"/>
      <c r="E1184" s="130"/>
      <c r="F1184" s="180"/>
      <c r="G1184" s="246"/>
      <c r="H1184" s="187"/>
      <c r="I1184" s="387"/>
      <c r="J1184" s="129"/>
    </row>
    <row r="1185" spans="1:10" x14ac:dyDescent="0.2">
      <c r="A1185" s="129"/>
      <c r="B1185" s="129"/>
      <c r="C1185" s="129"/>
      <c r="D1185" s="129"/>
      <c r="E1185" s="130"/>
      <c r="F1185" s="180"/>
      <c r="G1185" s="246"/>
      <c r="H1185" s="187"/>
      <c r="I1185" s="387"/>
      <c r="J1185" s="129"/>
    </row>
    <row r="1186" spans="1:10" x14ac:dyDescent="0.2">
      <c r="A1186" s="129"/>
      <c r="B1186" s="129"/>
      <c r="C1186" s="129"/>
      <c r="D1186" s="129"/>
      <c r="E1186" s="130"/>
      <c r="F1186" s="180"/>
      <c r="G1186" s="246"/>
      <c r="H1186" s="187"/>
      <c r="I1186" s="387"/>
      <c r="J1186" s="129"/>
    </row>
    <row r="1187" spans="1:10" x14ac:dyDescent="0.2">
      <c r="A1187" s="129"/>
      <c r="B1187" s="129"/>
      <c r="C1187" s="129"/>
      <c r="D1187" s="129"/>
      <c r="E1187" s="130"/>
      <c r="F1187" s="180"/>
      <c r="G1187" s="246"/>
      <c r="H1187" s="187"/>
      <c r="I1187" s="387"/>
      <c r="J1187" s="129"/>
    </row>
    <row r="1188" spans="1:10" x14ac:dyDescent="0.2">
      <c r="A1188" s="129"/>
      <c r="B1188" s="129"/>
      <c r="C1188" s="129"/>
      <c r="D1188" s="129"/>
      <c r="E1188" s="130"/>
      <c r="F1188" s="180"/>
      <c r="G1188" s="246"/>
      <c r="H1188" s="187"/>
      <c r="I1188" s="387"/>
      <c r="J1188" s="129"/>
    </row>
    <row r="1189" spans="1:10" x14ac:dyDescent="0.2">
      <c r="A1189" s="129"/>
      <c r="B1189" s="129"/>
      <c r="C1189" s="129"/>
      <c r="D1189" s="129"/>
      <c r="E1189" s="130"/>
      <c r="F1189" s="180"/>
      <c r="G1189" s="246"/>
      <c r="H1189" s="187"/>
      <c r="I1189" s="387"/>
      <c r="J1189" s="129"/>
    </row>
    <row r="1190" spans="1:10" x14ac:dyDescent="0.2">
      <c r="A1190" s="129"/>
      <c r="B1190" s="129"/>
      <c r="C1190" s="129"/>
      <c r="D1190" s="129"/>
      <c r="E1190" s="130"/>
      <c r="F1190" s="180"/>
      <c r="G1190" s="246"/>
      <c r="H1190" s="187"/>
      <c r="I1190" s="387"/>
      <c r="J1190" s="129"/>
    </row>
    <row r="1191" spans="1:10" x14ac:dyDescent="0.2">
      <c r="A1191" s="129"/>
      <c r="B1191" s="129"/>
      <c r="C1191" s="129"/>
      <c r="D1191" s="129"/>
      <c r="E1191" s="130"/>
      <c r="F1191" s="180"/>
      <c r="G1191" s="246"/>
      <c r="H1191" s="187"/>
      <c r="I1191" s="387"/>
      <c r="J1191" s="129"/>
    </row>
    <row r="1192" spans="1:10" x14ac:dyDescent="0.2">
      <c r="A1192" s="129"/>
      <c r="B1192" s="129"/>
      <c r="C1192" s="129"/>
      <c r="D1192" s="129"/>
      <c r="E1192" s="130"/>
      <c r="F1192" s="180"/>
      <c r="G1192" s="246"/>
      <c r="H1192" s="187"/>
      <c r="I1192" s="387"/>
      <c r="J1192" s="129"/>
    </row>
    <row r="1193" spans="1:10" x14ac:dyDescent="0.2">
      <c r="A1193" s="129"/>
      <c r="B1193" s="129"/>
      <c r="C1193" s="129"/>
      <c r="D1193" s="129"/>
      <c r="E1193" s="130"/>
      <c r="F1193" s="180"/>
      <c r="G1193" s="246"/>
      <c r="H1193" s="187"/>
      <c r="I1193" s="387"/>
      <c r="J1193" s="129"/>
    </row>
    <row r="1194" spans="1:10" x14ac:dyDescent="0.2">
      <c r="A1194" s="129"/>
      <c r="B1194" s="129"/>
      <c r="C1194" s="129"/>
      <c r="D1194" s="129"/>
      <c r="E1194" s="130"/>
      <c r="F1194" s="180"/>
      <c r="G1194" s="246"/>
      <c r="H1194" s="187"/>
      <c r="I1194" s="387"/>
      <c r="J1194" s="129"/>
    </row>
    <row r="1195" spans="1:10" x14ac:dyDescent="0.2">
      <c r="A1195" s="129"/>
      <c r="B1195" s="129"/>
      <c r="C1195" s="129"/>
      <c r="D1195" s="129"/>
      <c r="E1195" s="130"/>
      <c r="F1195" s="180"/>
      <c r="G1195" s="246"/>
      <c r="H1195" s="187"/>
      <c r="I1195" s="387"/>
      <c r="J1195" s="129"/>
    </row>
    <row r="1196" spans="1:10" x14ac:dyDescent="0.2">
      <c r="A1196" s="129"/>
      <c r="B1196" s="129"/>
      <c r="C1196" s="129"/>
      <c r="D1196" s="129"/>
      <c r="E1196" s="130"/>
      <c r="F1196" s="180"/>
      <c r="G1196" s="246"/>
      <c r="H1196" s="187"/>
      <c r="I1196" s="387"/>
      <c r="J1196" s="129"/>
    </row>
    <row r="1197" spans="1:10" x14ac:dyDescent="0.2">
      <c r="A1197" s="129"/>
      <c r="B1197" s="129"/>
      <c r="C1197" s="129"/>
      <c r="D1197" s="129"/>
      <c r="E1197" s="130"/>
      <c r="F1197" s="180"/>
      <c r="G1197" s="246"/>
      <c r="H1197" s="187"/>
      <c r="I1197" s="387"/>
      <c r="J1197" s="129"/>
    </row>
    <row r="1198" spans="1:10" x14ac:dyDescent="0.2">
      <c r="A1198" s="129"/>
      <c r="B1198" s="129"/>
      <c r="C1198" s="129"/>
      <c r="D1198" s="129"/>
      <c r="E1198" s="130"/>
      <c r="F1198" s="180"/>
      <c r="G1198" s="246"/>
      <c r="H1198" s="187"/>
      <c r="I1198" s="387"/>
      <c r="J1198" s="129"/>
    </row>
    <row r="1199" spans="1:10" x14ac:dyDescent="0.2">
      <c r="A1199" s="129"/>
      <c r="B1199" s="129"/>
      <c r="C1199" s="129"/>
      <c r="D1199" s="129"/>
      <c r="E1199" s="130"/>
      <c r="F1199" s="180"/>
      <c r="G1199" s="246"/>
      <c r="H1199" s="187"/>
      <c r="I1199" s="387"/>
      <c r="J1199" s="129"/>
    </row>
    <row r="1200" spans="1:10" x14ac:dyDescent="0.2">
      <c r="A1200" s="129"/>
      <c r="B1200" s="129"/>
      <c r="C1200" s="129"/>
      <c r="D1200" s="129"/>
      <c r="E1200" s="130"/>
      <c r="F1200" s="180"/>
      <c r="G1200" s="246"/>
      <c r="H1200" s="187"/>
      <c r="I1200" s="387"/>
      <c r="J1200" s="129"/>
    </row>
    <row r="1201" spans="1:10" x14ac:dyDescent="0.2">
      <c r="A1201" s="129"/>
      <c r="B1201" s="129"/>
      <c r="C1201" s="129"/>
      <c r="D1201" s="129"/>
      <c r="E1201" s="130"/>
      <c r="F1201" s="180"/>
      <c r="G1201" s="246"/>
      <c r="H1201" s="187"/>
      <c r="I1201" s="387"/>
      <c r="J1201" s="129"/>
    </row>
    <row r="1202" spans="1:10" x14ac:dyDescent="0.2">
      <c r="A1202" s="129"/>
      <c r="B1202" s="129"/>
      <c r="C1202" s="129"/>
      <c r="D1202" s="129"/>
      <c r="E1202" s="130"/>
      <c r="F1202" s="180"/>
      <c r="G1202" s="246"/>
      <c r="H1202" s="187"/>
      <c r="I1202" s="387"/>
      <c r="J1202" s="129"/>
    </row>
    <row r="1203" spans="1:10" x14ac:dyDescent="0.2">
      <c r="A1203" s="129"/>
      <c r="B1203" s="129"/>
      <c r="C1203" s="129"/>
      <c r="D1203" s="129"/>
      <c r="E1203" s="130"/>
      <c r="F1203" s="180"/>
      <c r="G1203" s="246"/>
      <c r="H1203" s="187"/>
      <c r="I1203" s="387"/>
      <c r="J1203" s="129"/>
    </row>
    <row r="1204" spans="1:10" x14ac:dyDescent="0.2">
      <c r="A1204" s="129"/>
      <c r="B1204" s="129"/>
      <c r="C1204" s="129"/>
      <c r="D1204" s="129"/>
      <c r="E1204" s="130"/>
      <c r="F1204" s="180"/>
      <c r="G1204" s="246"/>
      <c r="H1204" s="187"/>
      <c r="I1204" s="387"/>
      <c r="J1204" s="129"/>
    </row>
    <row r="1205" spans="1:10" x14ac:dyDescent="0.2">
      <c r="A1205" s="129"/>
      <c r="B1205" s="129"/>
      <c r="C1205" s="129"/>
      <c r="D1205" s="129"/>
      <c r="E1205" s="130"/>
      <c r="F1205" s="180"/>
      <c r="G1205" s="246"/>
      <c r="H1205" s="187"/>
      <c r="I1205" s="387"/>
      <c r="J1205" s="129"/>
    </row>
    <row r="1206" spans="1:10" x14ac:dyDescent="0.2">
      <c r="A1206" s="129"/>
      <c r="B1206" s="129"/>
      <c r="C1206" s="129"/>
      <c r="D1206" s="129"/>
      <c r="E1206" s="130"/>
      <c r="F1206" s="180"/>
      <c r="G1206" s="246"/>
      <c r="H1206" s="187"/>
      <c r="I1206" s="387"/>
      <c r="J1206" s="129"/>
    </row>
    <row r="1207" spans="1:10" x14ac:dyDescent="0.2">
      <c r="A1207" s="129"/>
      <c r="B1207" s="129"/>
      <c r="C1207" s="129"/>
      <c r="D1207" s="129"/>
      <c r="E1207" s="130"/>
      <c r="F1207" s="180"/>
      <c r="G1207" s="246"/>
      <c r="H1207" s="187"/>
      <c r="I1207" s="387"/>
      <c r="J1207" s="129"/>
    </row>
    <row r="1208" spans="1:10" x14ac:dyDescent="0.2">
      <c r="A1208" s="129"/>
      <c r="B1208" s="129"/>
      <c r="C1208" s="129"/>
      <c r="D1208" s="129"/>
      <c r="E1208" s="130"/>
      <c r="F1208" s="180"/>
      <c r="G1208" s="246"/>
      <c r="H1208" s="187"/>
      <c r="I1208" s="387"/>
      <c r="J1208" s="129"/>
    </row>
    <row r="1209" spans="1:10" x14ac:dyDescent="0.2">
      <c r="A1209" s="129"/>
      <c r="B1209" s="129"/>
      <c r="C1209" s="129"/>
      <c r="D1209" s="129"/>
      <c r="E1209" s="130"/>
      <c r="F1209" s="180"/>
      <c r="G1209" s="246"/>
      <c r="H1209" s="187"/>
      <c r="I1209" s="387"/>
      <c r="J1209" s="129"/>
    </row>
    <row r="1210" spans="1:10" x14ac:dyDescent="0.2">
      <c r="A1210" s="129"/>
      <c r="B1210" s="129"/>
      <c r="C1210" s="129"/>
      <c r="D1210" s="129"/>
      <c r="E1210" s="130"/>
      <c r="F1210" s="180"/>
      <c r="G1210" s="246"/>
      <c r="H1210" s="187"/>
      <c r="I1210" s="387"/>
      <c r="J1210" s="129"/>
    </row>
    <row r="1211" spans="1:10" x14ac:dyDescent="0.2">
      <c r="A1211" s="129"/>
      <c r="B1211" s="129"/>
      <c r="C1211" s="129"/>
      <c r="D1211" s="129"/>
      <c r="E1211" s="130"/>
      <c r="F1211" s="180"/>
      <c r="G1211" s="246"/>
      <c r="H1211" s="187"/>
      <c r="I1211" s="387"/>
      <c r="J1211" s="129"/>
    </row>
    <row r="1212" spans="1:10" x14ac:dyDescent="0.2">
      <c r="A1212" s="129"/>
      <c r="B1212" s="129"/>
      <c r="C1212" s="129"/>
      <c r="D1212" s="129"/>
      <c r="E1212" s="130"/>
      <c r="F1212" s="180"/>
      <c r="G1212" s="246"/>
      <c r="H1212" s="187"/>
      <c r="I1212" s="387"/>
      <c r="J1212" s="129"/>
    </row>
    <row r="1213" spans="1:10" x14ac:dyDescent="0.2">
      <c r="A1213" s="129"/>
      <c r="B1213" s="129"/>
      <c r="C1213" s="129"/>
      <c r="D1213" s="129"/>
      <c r="E1213" s="130"/>
      <c r="F1213" s="180"/>
      <c r="G1213" s="246"/>
      <c r="H1213" s="187"/>
      <c r="I1213" s="387"/>
      <c r="J1213" s="129"/>
    </row>
    <row r="1214" spans="1:10" x14ac:dyDescent="0.2">
      <c r="A1214" s="129"/>
      <c r="B1214" s="129"/>
      <c r="C1214" s="129"/>
      <c r="D1214" s="129"/>
      <c r="E1214" s="130"/>
      <c r="F1214" s="180"/>
      <c r="G1214" s="246"/>
      <c r="H1214" s="187"/>
      <c r="I1214" s="387"/>
      <c r="J1214" s="129"/>
    </row>
    <row r="1215" spans="1:10" x14ac:dyDescent="0.2">
      <c r="A1215" s="129"/>
      <c r="B1215" s="129"/>
      <c r="C1215" s="129"/>
      <c r="D1215" s="129"/>
      <c r="E1215" s="130"/>
      <c r="F1215" s="180"/>
      <c r="G1215" s="246"/>
      <c r="H1215" s="187"/>
      <c r="I1215" s="387"/>
      <c r="J1215" s="129"/>
    </row>
    <row r="1216" spans="1:10" x14ac:dyDescent="0.2">
      <c r="A1216" s="129"/>
      <c r="B1216" s="129"/>
      <c r="C1216" s="129"/>
      <c r="D1216" s="129"/>
      <c r="E1216" s="130"/>
      <c r="F1216" s="180"/>
      <c r="G1216" s="246"/>
      <c r="H1216" s="187"/>
      <c r="I1216" s="387"/>
      <c r="J1216" s="129"/>
    </row>
    <row r="1217" spans="1:10" x14ac:dyDescent="0.2">
      <c r="A1217" s="129"/>
      <c r="B1217" s="129"/>
      <c r="C1217" s="129"/>
      <c r="D1217" s="129"/>
      <c r="E1217" s="130"/>
      <c r="F1217" s="180"/>
      <c r="G1217" s="246"/>
      <c r="H1217" s="187"/>
      <c r="I1217" s="387"/>
      <c r="J1217" s="129"/>
    </row>
    <row r="1218" spans="1:10" x14ac:dyDescent="0.2">
      <c r="A1218" s="129"/>
      <c r="B1218" s="129"/>
      <c r="C1218" s="129"/>
      <c r="D1218" s="129"/>
      <c r="E1218" s="130"/>
      <c r="F1218" s="180"/>
      <c r="G1218" s="246"/>
      <c r="H1218" s="187"/>
      <c r="I1218" s="387"/>
      <c r="J1218" s="129"/>
    </row>
    <row r="1219" spans="1:10" x14ac:dyDescent="0.2">
      <c r="A1219" s="129"/>
      <c r="B1219" s="129"/>
      <c r="C1219" s="129"/>
      <c r="D1219" s="129"/>
      <c r="E1219" s="130"/>
      <c r="F1219" s="180"/>
      <c r="G1219" s="246"/>
      <c r="H1219" s="187"/>
      <c r="I1219" s="387"/>
      <c r="J1219" s="129"/>
    </row>
    <row r="1220" spans="1:10" x14ac:dyDescent="0.2">
      <c r="A1220" s="129"/>
      <c r="B1220" s="129"/>
      <c r="C1220" s="129"/>
      <c r="D1220" s="129"/>
      <c r="E1220" s="130"/>
      <c r="F1220" s="180"/>
      <c r="G1220" s="246"/>
      <c r="H1220" s="187"/>
      <c r="I1220" s="387"/>
      <c r="J1220" s="129"/>
    </row>
    <row r="1221" spans="1:10" x14ac:dyDescent="0.2">
      <c r="A1221" s="129"/>
      <c r="B1221" s="129"/>
      <c r="C1221" s="129"/>
      <c r="D1221" s="129"/>
      <c r="E1221" s="130"/>
      <c r="F1221" s="180"/>
      <c r="G1221" s="246"/>
      <c r="H1221" s="187"/>
      <c r="I1221" s="387"/>
      <c r="J1221" s="129"/>
    </row>
    <row r="1222" spans="1:10" x14ac:dyDescent="0.2">
      <c r="A1222" s="129"/>
      <c r="B1222" s="129"/>
      <c r="C1222" s="129"/>
      <c r="D1222" s="129"/>
      <c r="E1222" s="130"/>
      <c r="F1222" s="180"/>
      <c r="G1222" s="246"/>
      <c r="H1222" s="187"/>
      <c r="I1222" s="387"/>
      <c r="J1222" s="129"/>
    </row>
    <row r="1223" spans="1:10" x14ac:dyDescent="0.2">
      <c r="A1223" s="129"/>
      <c r="B1223" s="129"/>
      <c r="C1223" s="129"/>
      <c r="D1223" s="129"/>
      <c r="E1223" s="130"/>
      <c r="F1223" s="180"/>
      <c r="G1223" s="246"/>
      <c r="H1223" s="187"/>
      <c r="I1223" s="387"/>
      <c r="J1223" s="129"/>
    </row>
    <row r="1224" spans="1:10" x14ac:dyDescent="0.2">
      <c r="A1224" s="129"/>
      <c r="B1224" s="129"/>
      <c r="C1224" s="129"/>
      <c r="D1224" s="129"/>
      <c r="E1224" s="130"/>
      <c r="F1224" s="180"/>
      <c r="G1224" s="246"/>
      <c r="H1224" s="187"/>
      <c r="I1224" s="387"/>
      <c r="J1224" s="129"/>
    </row>
    <row r="1225" spans="1:10" x14ac:dyDescent="0.2">
      <c r="A1225" s="129"/>
      <c r="B1225" s="129"/>
      <c r="C1225" s="129"/>
      <c r="D1225" s="129"/>
      <c r="E1225" s="130"/>
      <c r="F1225" s="180"/>
      <c r="G1225" s="246"/>
      <c r="H1225" s="187"/>
      <c r="I1225" s="387"/>
      <c r="J1225" s="129"/>
    </row>
    <row r="1226" spans="1:10" x14ac:dyDescent="0.2">
      <c r="A1226" s="129"/>
      <c r="B1226" s="129"/>
      <c r="C1226" s="129"/>
      <c r="D1226" s="129"/>
      <c r="E1226" s="130"/>
      <c r="F1226" s="180"/>
      <c r="G1226" s="246"/>
      <c r="H1226" s="187"/>
      <c r="I1226" s="387"/>
      <c r="J1226" s="129"/>
    </row>
    <row r="1227" spans="1:10" x14ac:dyDescent="0.2">
      <c r="A1227" s="129"/>
      <c r="B1227" s="129"/>
      <c r="C1227" s="129"/>
      <c r="D1227" s="129"/>
      <c r="E1227" s="130"/>
      <c r="F1227" s="180"/>
      <c r="G1227" s="246"/>
      <c r="H1227" s="187"/>
      <c r="I1227" s="387"/>
      <c r="J1227" s="129"/>
    </row>
    <row r="1228" spans="1:10" x14ac:dyDescent="0.2">
      <c r="A1228" s="129"/>
      <c r="B1228" s="129"/>
      <c r="C1228" s="129"/>
      <c r="D1228" s="129"/>
      <c r="E1228" s="130"/>
      <c r="F1228" s="180"/>
      <c r="G1228" s="246"/>
      <c r="H1228" s="187"/>
      <c r="I1228" s="387"/>
      <c r="J1228" s="129"/>
    </row>
    <row r="1229" spans="1:10" x14ac:dyDescent="0.2">
      <c r="A1229" s="129"/>
      <c r="B1229" s="129"/>
      <c r="C1229" s="129"/>
      <c r="D1229" s="129"/>
      <c r="E1229" s="130"/>
      <c r="F1229" s="180"/>
      <c r="G1229" s="246"/>
      <c r="H1229" s="187"/>
      <c r="I1229" s="387"/>
      <c r="J1229" s="129"/>
    </row>
    <row r="1230" spans="1:10" x14ac:dyDescent="0.2">
      <c r="A1230" s="129"/>
      <c r="B1230" s="129"/>
      <c r="C1230" s="129"/>
      <c r="D1230" s="129"/>
      <c r="E1230" s="130"/>
      <c r="F1230" s="180"/>
      <c r="G1230" s="246"/>
      <c r="H1230" s="187"/>
      <c r="I1230" s="387"/>
      <c r="J1230" s="129"/>
    </row>
    <row r="1231" spans="1:10" x14ac:dyDescent="0.2">
      <c r="A1231" s="129"/>
      <c r="B1231" s="129"/>
      <c r="C1231" s="129"/>
      <c r="D1231" s="129"/>
      <c r="E1231" s="130"/>
      <c r="F1231" s="180"/>
      <c r="G1231" s="246"/>
      <c r="H1231" s="187"/>
      <c r="I1231" s="387"/>
      <c r="J1231" s="129"/>
    </row>
    <row r="1232" spans="1:10" x14ac:dyDescent="0.2">
      <c r="A1232" s="129"/>
      <c r="B1232" s="129"/>
      <c r="C1232" s="129"/>
      <c r="D1232" s="129"/>
      <c r="E1232" s="130"/>
      <c r="F1232" s="180"/>
      <c r="G1232" s="246"/>
      <c r="H1232" s="187"/>
      <c r="I1232" s="387"/>
      <c r="J1232" s="129"/>
    </row>
    <row r="1233" spans="1:10" x14ac:dyDescent="0.2">
      <c r="A1233" s="129"/>
      <c r="B1233" s="129"/>
      <c r="C1233" s="129"/>
      <c r="D1233" s="129"/>
      <c r="E1233" s="130"/>
      <c r="F1233" s="180"/>
      <c r="G1233" s="246"/>
      <c r="H1233" s="187"/>
      <c r="I1233" s="387"/>
      <c r="J1233" s="129"/>
    </row>
    <row r="1234" spans="1:10" x14ac:dyDescent="0.2">
      <c r="A1234" s="129"/>
      <c r="B1234" s="129"/>
      <c r="C1234" s="129"/>
      <c r="D1234" s="129"/>
      <c r="E1234" s="130"/>
      <c r="F1234" s="180"/>
      <c r="G1234" s="246"/>
      <c r="H1234" s="187"/>
      <c r="I1234" s="387"/>
      <c r="J1234" s="129"/>
    </row>
    <row r="1235" spans="1:10" x14ac:dyDescent="0.2">
      <c r="A1235" s="129"/>
      <c r="B1235" s="129"/>
      <c r="C1235" s="129"/>
      <c r="D1235" s="129"/>
      <c r="E1235" s="130"/>
      <c r="F1235" s="180"/>
      <c r="G1235" s="246"/>
      <c r="H1235" s="187"/>
      <c r="I1235" s="387"/>
      <c r="J1235" s="129"/>
    </row>
    <row r="1236" spans="1:10" x14ac:dyDescent="0.2">
      <c r="A1236" s="129"/>
      <c r="B1236" s="129"/>
      <c r="C1236" s="129"/>
      <c r="D1236" s="129"/>
      <c r="E1236" s="130"/>
      <c r="F1236" s="180"/>
      <c r="G1236" s="246"/>
      <c r="H1236" s="187"/>
      <c r="I1236" s="387"/>
      <c r="J1236" s="129"/>
    </row>
    <row r="1237" spans="1:10" x14ac:dyDescent="0.2">
      <c r="A1237" s="129"/>
      <c r="B1237" s="129"/>
      <c r="C1237" s="129"/>
      <c r="D1237" s="129"/>
      <c r="E1237" s="130"/>
      <c r="F1237" s="180"/>
      <c r="G1237" s="246"/>
      <c r="H1237" s="187"/>
      <c r="I1237" s="387"/>
      <c r="J1237" s="129"/>
    </row>
    <row r="1238" spans="1:10" x14ac:dyDescent="0.2">
      <c r="A1238" s="129"/>
      <c r="B1238" s="129"/>
      <c r="C1238" s="129"/>
      <c r="D1238" s="129"/>
      <c r="E1238" s="130"/>
      <c r="F1238" s="180"/>
      <c r="G1238" s="246"/>
      <c r="H1238" s="187"/>
      <c r="I1238" s="387"/>
      <c r="J1238" s="129"/>
    </row>
    <row r="1239" spans="1:10" x14ac:dyDescent="0.2">
      <c r="A1239" s="129"/>
      <c r="B1239" s="129"/>
      <c r="C1239" s="129"/>
      <c r="D1239" s="129"/>
      <c r="E1239" s="130"/>
      <c r="F1239" s="180"/>
      <c r="G1239" s="246"/>
      <c r="H1239" s="187"/>
      <c r="I1239" s="387"/>
      <c r="J1239" s="129"/>
    </row>
    <row r="1240" spans="1:10" x14ac:dyDescent="0.2">
      <c r="A1240" s="129"/>
      <c r="B1240" s="129"/>
      <c r="C1240" s="129"/>
      <c r="D1240" s="129"/>
      <c r="E1240" s="130"/>
      <c r="F1240" s="180"/>
      <c r="G1240" s="246"/>
      <c r="H1240" s="187"/>
      <c r="I1240" s="387"/>
      <c r="J1240" s="129"/>
    </row>
    <row r="1241" spans="1:10" x14ac:dyDescent="0.2">
      <c r="A1241" s="129"/>
      <c r="B1241" s="129"/>
      <c r="C1241" s="129"/>
      <c r="D1241" s="129"/>
      <c r="E1241" s="130"/>
      <c r="F1241" s="180"/>
      <c r="G1241" s="246"/>
      <c r="H1241" s="187"/>
      <c r="I1241" s="387"/>
      <c r="J1241" s="129"/>
    </row>
    <row r="1242" spans="1:10" x14ac:dyDescent="0.2">
      <c r="A1242" s="129"/>
      <c r="B1242" s="129"/>
      <c r="C1242" s="129"/>
      <c r="D1242" s="129"/>
      <c r="E1242" s="130"/>
      <c r="F1242" s="180"/>
      <c r="G1242" s="246"/>
      <c r="H1242" s="187"/>
      <c r="I1242" s="387"/>
      <c r="J1242" s="129"/>
    </row>
    <row r="1243" spans="1:10" x14ac:dyDescent="0.2">
      <c r="A1243" s="129"/>
      <c r="B1243" s="129"/>
      <c r="C1243" s="129"/>
      <c r="D1243" s="129"/>
      <c r="E1243" s="130"/>
      <c r="F1243" s="180"/>
      <c r="G1243" s="246"/>
      <c r="H1243" s="187"/>
      <c r="I1243" s="387"/>
      <c r="J1243" s="129"/>
    </row>
    <row r="1244" spans="1:10" x14ac:dyDescent="0.2">
      <c r="A1244" s="129"/>
      <c r="B1244" s="129"/>
      <c r="C1244" s="129"/>
      <c r="D1244" s="129"/>
      <c r="E1244" s="130"/>
      <c r="F1244" s="180"/>
      <c r="G1244" s="246"/>
      <c r="H1244" s="187"/>
      <c r="I1244" s="387"/>
      <c r="J1244" s="129"/>
    </row>
    <row r="1245" spans="1:10" x14ac:dyDescent="0.2">
      <c r="A1245" s="129"/>
      <c r="B1245" s="129"/>
      <c r="C1245" s="129"/>
      <c r="D1245" s="129"/>
      <c r="E1245" s="130"/>
      <c r="F1245" s="180"/>
      <c r="G1245" s="246"/>
      <c r="H1245" s="187"/>
      <c r="I1245" s="387"/>
      <c r="J1245" s="129"/>
    </row>
    <row r="1246" spans="1:10" x14ac:dyDescent="0.2">
      <c r="A1246" s="129"/>
      <c r="B1246" s="129"/>
      <c r="C1246" s="129"/>
      <c r="D1246" s="129"/>
      <c r="E1246" s="130"/>
      <c r="F1246" s="180"/>
      <c r="G1246" s="246"/>
      <c r="H1246" s="187"/>
      <c r="I1246" s="387"/>
      <c r="J1246" s="129"/>
    </row>
    <row r="1247" spans="1:10" x14ac:dyDescent="0.2">
      <c r="A1247" s="129"/>
      <c r="B1247" s="129"/>
      <c r="C1247" s="129"/>
      <c r="D1247" s="129"/>
      <c r="E1247" s="130"/>
      <c r="F1247" s="180"/>
      <c r="G1247" s="246"/>
      <c r="H1247" s="187"/>
      <c r="I1247" s="387"/>
      <c r="J1247" s="129"/>
    </row>
    <row r="1248" spans="1:10" x14ac:dyDescent="0.2">
      <c r="A1248" s="129"/>
      <c r="B1248" s="129"/>
      <c r="C1248" s="129"/>
      <c r="D1248" s="129"/>
      <c r="E1248" s="130"/>
      <c r="F1248" s="180"/>
      <c r="G1248" s="246"/>
      <c r="H1248" s="187"/>
      <c r="I1248" s="387"/>
      <c r="J1248" s="129"/>
    </row>
    <row r="1249" spans="1:10" x14ac:dyDescent="0.2">
      <c r="A1249" s="129"/>
      <c r="B1249" s="129"/>
      <c r="C1249" s="129"/>
      <c r="D1249" s="129"/>
      <c r="E1249" s="130"/>
      <c r="F1249" s="180"/>
      <c r="G1249" s="246"/>
      <c r="H1249" s="187"/>
      <c r="I1249" s="387"/>
      <c r="J1249" s="129"/>
    </row>
    <row r="1250" spans="1:10" x14ac:dyDescent="0.2">
      <c r="A1250" s="129"/>
      <c r="B1250" s="129"/>
      <c r="C1250" s="129"/>
      <c r="D1250" s="129"/>
      <c r="E1250" s="130"/>
      <c r="F1250" s="180"/>
      <c r="G1250" s="246"/>
      <c r="H1250" s="187"/>
      <c r="I1250" s="387"/>
      <c r="J1250" s="129"/>
    </row>
    <row r="1251" spans="1:10" x14ac:dyDescent="0.2">
      <c r="A1251" s="129"/>
      <c r="B1251" s="129"/>
      <c r="C1251" s="129"/>
      <c r="D1251" s="129"/>
      <c r="E1251" s="130"/>
      <c r="F1251" s="180"/>
      <c r="G1251" s="246"/>
      <c r="H1251" s="187"/>
      <c r="I1251" s="387"/>
      <c r="J1251" s="129"/>
    </row>
    <row r="1252" spans="1:10" x14ac:dyDescent="0.2">
      <c r="A1252" s="129"/>
      <c r="B1252" s="129"/>
      <c r="C1252" s="129"/>
      <c r="D1252" s="129"/>
      <c r="E1252" s="130"/>
      <c r="F1252" s="180"/>
      <c r="G1252" s="246"/>
      <c r="H1252" s="187"/>
      <c r="I1252" s="387"/>
      <c r="J1252" s="129"/>
    </row>
    <row r="1253" spans="1:10" x14ac:dyDescent="0.2">
      <c r="A1253" s="129"/>
      <c r="B1253" s="129"/>
      <c r="C1253" s="129"/>
      <c r="D1253" s="129"/>
      <c r="E1253" s="130"/>
      <c r="F1253" s="180"/>
      <c r="G1253" s="246"/>
      <c r="H1253" s="187"/>
      <c r="I1253" s="387"/>
      <c r="J1253" s="129"/>
    </row>
    <row r="1254" spans="1:10" x14ac:dyDescent="0.2">
      <c r="A1254" s="129"/>
      <c r="B1254" s="129"/>
      <c r="C1254" s="129"/>
      <c r="D1254" s="129"/>
      <c r="E1254" s="130"/>
      <c r="F1254" s="180"/>
      <c r="G1254" s="246"/>
      <c r="H1254" s="187"/>
      <c r="I1254" s="387"/>
      <c r="J1254" s="129"/>
    </row>
    <row r="1255" spans="1:10" x14ac:dyDescent="0.2">
      <c r="A1255" s="129"/>
      <c r="B1255" s="129"/>
      <c r="C1255" s="129"/>
      <c r="D1255" s="129"/>
      <c r="E1255" s="130"/>
      <c r="F1255" s="180"/>
      <c r="G1255" s="246"/>
      <c r="H1255" s="187"/>
      <c r="I1255" s="387"/>
      <c r="J1255" s="129"/>
    </row>
    <row r="1256" spans="1:10" x14ac:dyDescent="0.2">
      <c r="A1256" s="129"/>
      <c r="B1256" s="129"/>
      <c r="C1256" s="129"/>
      <c r="D1256" s="129"/>
      <c r="E1256" s="130"/>
      <c r="F1256" s="180"/>
      <c r="G1256" s="246"/>
      <c r="H1256" s="187"/>
      <c r="I1256" s="387"/>
      <c r="J1256" s="129"/>
    </row>
    <row r="1257" spans="1:10" x14ac:dyDescent="0.2">
      <c r="A1257" s="129"/>
      <c r="B1257" s="129"/>
      <c r="C1257" s="129"/>
      <c r="D1257" s="129"/>
      <c r="E1257" s="130"/>
      <c r="F1257" s="180"/>
      <c r="G1257" s="246"/>
      <c r="H1257" s="187"/>
      <c r="I1257" s="387"/>
      <c r="J1257" s="129"/>
    </row>
    <row r="1258" spans="1:10" x14ac:dyDescent="0.2">
      <c r="A1258" s="129"/>
      <c r="B1258" s="129"/>
      <c r="C1258" s="129"/>
      <c r="D1258" s="129"/>
      <c r="E1258" s="130"/>
      <c r="F1258" s="180"/>
      <c r="G1258" s="246"/>
      <c r="H1258" s="187"/>
      <c r="I1258" s="387"/>
      <c r="J1258" s="129"/>
    </row>
    <row r="1259" spans="1:10" x14ac:dyDescent="0.2">
      <c r="A1259" s="129"/>
      <c r="B1259" s="129"/>
      <c r="C1259" s="129"/>
      <c r="D1259" s="129"/>
      <c r="E1259" s="130"/>
      <c r="F1259" s="180"/>
      <c r="G1259" s="246"/>
      <c r="H1259" s="187"/>
      <c r="I1259" s="387"/>
      <c r="J1259" s="129"/>
    </row>
    <row r="1260" spans="1:10" x14ac:dyDescent="0.2">
      <c r="A1260" s="129"/>
      <c r="B1260" s="129"/>
      <c r="C1260" s="129"/>
      <c r="D1260" s="129"/>
      <c r="E1260" s="130"/>
      <c r="F1260" s="180"/>
      <c r="G1260" s="246"/>
      <c r="H1260" s="187"/>
      <c r="I1260" s="387"/>
      <c r="J1260" s="129"/>
    </row>
    <row r="1261" spans="1:10" x14ac:dyDescent="0.2">
      <c r="A1261" s="129"/>
      <c r="B1261" s="129"/>
      <c r="C1261" s="129"/>
      <c r="D1261" s="129"/>
      <c r="E1261" s="130"/>
      <c r="F1261" s="180"/>
      <c r="G1261" s="246"/>
      <c r="H1261" s="187"/>
      <c r="I1261" s="387"/>
      <c r="J1261" s="129"/>
    </row>
    <row r="1262" spans="1:10" x14ac:dyDescent="0.2">
      <c r="A1262" s="129"/>
      <c r="B1262" s="129"/>
      <c r="C1262" s="129"/>
      <c r="D1262" s="129"/>
      <c r="E1262" s="130"/>
      <c r="F1262" s="180"/>
      <c r="G1262" s="246"/>
      <c r="H1262" s="187"/>
      <c r="I1262" s="387"/>
      <c r="J1262" s="129"/>
    </row>
    <row r="1263" spans="1:10" x14ac:dyDescent="0.2">
      <c r="A1263" s="129"/>
      <c r="B1263" s="129"/>
      <c r="C1263" s="129"/>
      <c r="D1263" s="129"/>
      <c r="E1263" s="130"/>
      <c r="F1263" s="180"/>
      <c r="G1263" s="246"/>
      <c r="H1263" s="187"/>
      <c r="I1263" s="387"/>
      <c r="J1263" s="129"/>
    </row>
    <row r="1264" spans="1:10" x14ac:dyDescent="0.2">
      <c r="A1264" s="129"/>
      <c r="B1264" s="129"/>
      <c r="C1264" s="129"/>
      <c r="D1264" s="129"/>
      <c r="E1264" s="130"/>
      <c r="F1264" s="180"/>
      <c r="G1264" s="246"/>
      <c r="H1264" s="187"/>
      <c r="I1264" s="387"/>
      <c r="J1264" s="129"/>
    </row>
    <row r="1265" spans="1:10" x14ac:dyDescent="0.2">
      <c r="A1265" s="129"/>
      <c r="B1265" s="129"/>
      <c r="C1265" s="129"/>
      <c r="D1265" s="129"/>
      <c r="E1265" s="130"/>
      <c r="F1265" s="180"/>
      <c r="G1265" s="246"/>
      <c r="H1265" s="187"/>
      <c r="I1265" s="387"/>
      <c r="J1265" s="129"/>
    </row>
    <row r="1266" spans="1:10" x14ac:dyDescent="0.2">
      <c r="A1266" s="129"/>
      <c r="B1266" s="129"/>
      <c r="C1266" s="129"/>
      <c r="D1266" s="129"/>
      <c r="E1266" s="130"/>
      <c r="F1266" s="180"/>
      <c r="G1266" s="246"/>
      <c r="H1266" s="187"/>
      <c r="I1266" s="387"/>
      <c r="J1266" s="129"/>
    </row>
    <row r="1267" spans="1:10" x14ac:dyDescent="0.2">
      <c r="A1267" s="129"/>
      <c r="B1267" s="129"/>
      <c r="C1267" s="129"/>
      <c r="D1267" s="129"/>
      <c r="E1267" s="130"/>
      <c r="F1267" s="180"/>
      <c r="G1267" s="246"/>
      <c r="H1267" s="187"/>
      <c r="I1267" s="387"/>
      <c r="J1267" s="129"/>
    </row>
    <row r="1268" spans="1:10" x14ac:dyDescent="0.2">
      <c r="A1268" s="129"/>
      <c r="B1268" s="129"/>
      <c r="C1268" s="129"/>
      <c r="D1268" s="129"/>
      <c r="E1268" s="130"/>
      <c r="F1268" s="180"/>
      <c r="G1268" s="246"/>
      <c r="H1268" s="187"/>
      <c r="I1268" s="387"/>
      <c r="J1268" s="129"/>
    </row>
    <row r="1269" spans="1:10" x14ac:dyDescent="0.2">
      <c r="A1269" s="129"/>
      <c r="B1269" s="129"/>
      <c r="C1269" s="129"/>
      <c r="D1269" s="129"/>
      <c r="E1269" s="130"/>
      <c r="F1269" s="180"/>
      <c r="G1269" s="246"/>
      <c r="H1269" s="187"/>
      <c r="I1269" s="387"/>
      <c r="J1269" s="129"/>
    </row>
    <row r="1270" spans="1:10" x14ac:dyDescent="0.2">
      <c r="A1270" s="129"/>
      <c r="B1270" s="129"/>
      <c r="C1270" s="129"/>
      <c r="D1270" s="129"/>
      <c r="E1270" s="130"/>
      <c r="F1270" s="180"/>
      <c r="G1270" s="246"/>
      <c r="H1270" s="187"/>
      <c r="I1270" s="387"/>
      <c r="J1270" s="129"/>
    </row>
    <row r="1271" spans="1:10" x14ac:dyDescent="0.2">
      <c r="A1271" s="129"/>
      <c r="B1271" s="129"/>
      <c r="C1271" s="129"/>
      <c r="D1271" s="129"/>
      <c r="E1271" s="130"/>
      <c r="F1271" s="180"/>
      <c r="G1271" s="246"/>
      <c r="H1271" s="187"/>
      <c r="I1271" s="387"/>
      <c r="J1271" s="129"/>
    </row>
    <row r="1272" spans="1:10" x14ac:dyDescent="0.2">
      <c r="A1272" s="129"/>
      <c r="B1272" s="129"/>
      <c r="C1272" s="129"/>
      <c r="D1272" s="129"/>
      <c r="E1272" s="130"/>
      <c r="F1272" s="180"/>
      <c r="G1272" s="246"/>
      <c r="H1272" s="187"/>
      <c r="I1272" s="387"/>
      <c r="J1272" s="129"/>
    </row>
    <row r="1273" spans="1:10" x14ac:dyDescent="0.2">
      <c r="A1273" s="129"/>
      <c r="B1273" s="129"/>
      <c r="C1273" s="129"/>
      <c r="D1273" s="129"/>
      <c r="E1273" s="130"/>
      <c r="F1273" s="180"/>
      <c r="G1273" s="246"/>
      <c r="H1273" s="187"/>
      <c r="I1273" s="387"/>
      <c r="J1273" s="129"/>
    </row>
    <row r="1274" spans="1:10" x14ac:dyDescent="0.2">
      <c r="A1274" s="129"/>
      <c r="B1274" s="129"/>
      <c r="C1274" s="129"/>
      <c r="D1274" s="129"/>
      <c r="E1274" s="130"/>
      <c r="F1274" s="180"/>
      <c r="G1274" s="246"/>
      <c r="H1274" s="187"/>
      <c r="I1274" s="387"/>
      <c r="J1274" s="129"/>
    </row>
    <row r="1275" spans="1:10" x14ac:dyDescent="0.2">
      <c r="A1275" s="129"/>
      <c r="B1275" s="129"/>
      <c r="C1275" s="129"/>
      <c r="D1275" s="129"/>
      <c r="E1275" s="130"/>
      <c r="F1275" s="180"/>
      <c r="G1275" s="246"/>
      <c r="H1275" s="187"/>
      <c r="I1275" s="387"/>
      <c r="J1275" s="129"/>
    </row>
    <row r="1276" spans="1:10" x14ac:dyDescent="0.2">
      <c r="A1276" s="129"/>
      <c r="B1276" s="129"/>
      <c r="C1276" s="129"/>
      <c r="D1276" s="129"/>
      <c r="E1276" s="130"/>
      <c r="F1276" s="180"/>
      <c r="G1276" s="246"/>
      <c r="H1276" s="187"/>
      <c r="I1276" s="387"/>
      <c r="J1276" s="129"/>
    </row>
    <row r="1277" spans="1:10" x14ac:dyDescent="0.2">
      <c r="A1277" s="129"/>
      <c r="B1277" s="129"/>
      <c r="C1277" s="129"/>
      <c r="D1277" s="129"/>
      <c r="E1277" s="130"/>
      <c r="F1277" s="180"/>
      <c r="G1277" s="246"/>
      <c r="H1277" s="187"/>
      <c r="I1277" s="387"/>
      <c r="J1277" s="129"/>
    </row>
    <row r="1278" spans="1:10" x14ac:dyDescent="0.2">
      <c r="A1278" s="129"/>
      <c r="B1278" s="129"/>
      <c r="C1278" s="129"/>
      <c r="D1278" s="129"/>
      <c r="E1278" s="130"/>
      <c r="F1278" s="180"/>
      <c r="G1278" s="246"/>
      <c r="H1278" s="187"/>
      <c r="I1278" s="387"/>
      <c r="J1278" s="129"/>
    </row>
    <row r="1279" spans="1:10" x14ac:dyDescent="0.2">
      <c r="A1279" s="129"/>
      <c r="B1279" s="129"/>
      <c r="C1279" s="129"/>
      <c r="D1279" s="129"/>
      <c r="E1279" s="130"/>
      <c r="F1279" s="180"/>
      <c r="G1279" s="246"/>
      <c r="H1279" s="187"/>
      <c r="I1279" s="387"/>
      <c r="J1279" s="129"/>
    </row>
    <row r="1280" spans="1:10" x14ac:dyDescent="0.2">
      <c r="A1280" s="129"/>
      <c r="B1280" s="129"/>
      <c r="C1280" s="129"/>
      <c r="D1280" s="129"/>
      <c r="E1280" s="130"/>
      <c r="F1280" s="180"/>
      <c r="G1280" s="246"/>
      <c r="H1280" s="187"/>
      <c r="I1280" s="387"/>
      <c r="J1280" s="129"/>
    </row>
    <row r="1281" spans="1:10" x14ac:dyDescent="0.2">
      <c r="A1281" s="129"/>
      <c r="B1281" s="129"/>
      <c r="C1281" s="129"/>
      <c r="D1281" s="129"/>
      <c r="E1281" s="130"/>
      <c r="F1281" s="180"/>
      <c r="G1281" s="246"/>
      <c r="H1281" s="187"/>
      <c r="I1281" s="387"/>
      <c r="J1281" s="129"/>
    </row>
    <row r="1282" spans="1:10" x14ac:dyDescent="0.2">
      <c r="A1282" s="129"/>
      <c r="B1282" s="129"/>
      <c r="C1282" s="129"/>
      <c r="D1282" s="129"/>
      <c r="E1282" s="130"/>
      <c r="F1282" s="180"/>
      <c r="G1282" s="246"/>
      <c r="H1282" s="187"/>
      <c r="I1282" s="387"/>
      <c r="J1282" s="129"/>
    </row>
    <row r="1283" spans="1:10" x14ac:dyDescent="0.2">
      <c r="A1283" s="129"/>
      <c r="B1283" s="129"/>
      <c r="C1283" s="129"/>
      <c r="D1283" s="129"/>
      <c r="E1283" s="130"/>
      <c r="F1283" s="180"/>
      <c r="G1283" s="246"/>
      <c r="H1283" s="187"/>
      <c r="I1283" s="387"/>
      <c r="J1283" s="129"/>
    </row>
    <row r="1284" spans="1:10" x14ac:dyDescent="0.2">
      <c r="A1284" s="129"/>
      <c r="B1284" s="129"/>
      <c r="C1284" s="129"/>
      <c r="D1284" s="129"/>
      <c r="E1284" s="130"/>
      <c r="F1284" s="180"/>
      <c r="G1284" s="246"/>
      <c r="H1284" s="187"/>
      <c r="I1284" s="387"/>
      <c r="J1284" s="129"/>
    </row>
    <row r="1285" spans="1:10" x14ac:dyDescent="0.2">
      <c r="A1285" s="129"/>
      <c r="B1285" s="129"/>
      <c r="C1285" s="129"/>
      <c r="D1285" s="129"/>
      <c r="E1285" s="130"/>
      <c r="F1285" s="180"/>
      <c r="G1285" s="246"/>
      <c r="H1285" s="187"/>
      <c r="I1285" s="387"/>
      <c r="J1285" s="129"/>
    </row>
    <row r="1286" spans="1:10" x14ac:dyDescent="0.2">
      <c r="A1286" s="129"/>
      <c r="B1286" s="129"/>
      <c r="C1286" s="129"/>
      <c r="D1286" s="129"/>
      <c r="E1286" s="130"/>
      <c r="F1286" s="180"/>
      <c r="G1286" s="246"/>
      <c r="H1286" s="187"/>
      <c r="I1286" s="387"/>
      <c r="J1286" s="129"/>
    </row>
    <row r="1287" spans="1:10" x14ac:dyDescent="0.2">
      <c r="A1287" s="129"/>
      <c r="B1287" s="129"/>
      <c r="C1287" s="129"/>
      <c r="D1287" s="129"/>
      <c r="E1287" s="130"/>
      <c r="F1287" s="180"/>
      <c r="G1287" s="246"/>
      <c r="H1287" s="187"/>
      <c r="I1287" s="387"/>
      <c r="J1287" s="129"/>
    </row>
    <row r="1288" spans="1:10" x14ac:dyDescent="0.2">
      <c r="A1288" s="129"/>
      <c r="B1288" s="129"/>
      <c r="C1288" s="129"/>
      <c r="D1288" s="129"/>
      <c r="E1288" s="130"/>
      <c r="F1288" s="180"/>
      <c r="G1288" s="246"/>
      <c r="H1288" s="187"/>
      <c r="I1288" s="387"/>
      <c r="J1288" s="129"/>
    </row>
    <row r="1289" spans="1:10" x14ac:dyDescent="0.2">
      <c r="A1289" s="129"/>
      <c r="B1289" s="129"/>
      <c r="C1289" s="129"/>
      <c r="D1289" s="129"/>
      <c r="E1289" s="130"/>
      <c r="F1289" s="180"/>
      <c r="G1289" s="246"/>
      <c r="H1289" s="187"/>
      <c r="I1289" s="387"/>
      <c r="J1289" s="129"/>
    </row>
    <row r="1290" spans="1:10" x14ac:dyDescent="0.2">
      <c r="A1290" s="129"/>
      <c r="B1290" s="129"/>
      <c r="C1290" s="129"/>
      <c r="D1290" s="129"/>
      <c r="E1290" s="130"/>
      <c r="F1290" s="180"/>
      <c r="G1290" s="246"/>
      <c r="H1290" s="187"/>
      <c r="I1290" s="387"/>
      <c r="J1290" s="129"/>
    </row>
    <row r="1291" spans="1:10" x14ac:dyDescent="0.2">
      <c r="A1291" s="129"/>
      <c r="B1291" s="129"/>
      <c r="C1291" s="129"/>
      <c r="D1291" s="129"/>
      <c r="E1291" s="130"/>
      <c r="F1291" s="180"/>
      <c r="G1291" s="246"/>
      <c r="H1291" s="187"/>
      <c r="I1291" s="387"/>
      <c r="J1291" s="129"/>
    </row>
    <row r="1292" spans="1:10" x14ac:dyDescent="0.2">
      <c r="A1292" s="129"/>
      <c r="B1292" s="129"/>
      <c r="C1292" s="129"/>
      <c r="D1292" s="129"/>
      <c r="E1292" s="130"/>
      <c r="F1292" s="180"/>
      <c r="G1292" s="246"/>
      <c r="H1292" s="187"/>
      <c r="I1292" s="387"/>
      <c r="J1292" s="129"/>
    </row>
    <row r="1293" spans="1:10" x14ac:dyDescent="0.2">
      <c r="A1293" s="129"/>
      <c r="B1293" s="129"/>
      <c r="C1293" s="129"/>
      <c r="D1293" s="129"/>
      <c r="E1293" s="130"/>
      <c r="F1293" s="180"/>
      <c r="G1293" s="246"/>
      <c r="H1293" s="187"/>
      <c r="I1293" s="387"/>
      <c r="J1293" s="129"/>
    </row>
    <row r="1294" spans="1:10" x14ac:dyDescent="0.2">
      <c r="A1294" s="129"/>
      <c r="B1294" s="129"/>
      <c r="C1294" s="129"/>
      <c r="D1294" s="129"/>
      <c r="E1294" s="130"/>
      <c r="F1294" s="180"/>
      <c r="G1294" s="246"/>
      <c r="H1294" s="187"/>
      <c r="I1294" s="387"/>
      <c r="J1294" s="129"/>
    </row>
    <row r="1295" spans="1:10" x14ac:dyDescent="0.2">
      <c r="A1295" s="129"/>
      <c r="B1295" s="129"/>
      <c r="C1295" s="129"/>
      <c r="D1295" s="129"/>
      <c r="E1295" s="130"/>
      <c r="F1295" s="180"/>
      <c r="G1295" s="246"/>
      <c r="H1295" s="187"/>
      <c r="I1295" s="387"/>
      <c r="J1295" s="129"/>
    </row>
    <row r="1296" spans="1:10" x14ac:dyDescent="0.2">
      <c r="A1296" s="129"/>
      <c r="B1296" s="129"/>
      <c r="C1296" s="129"/>
      <c r="D1296" s="129"/>
      <c r="E1296" s="130"/>
      <c r="F1296" s="180"/>
      <c r="G1296" s="246"/>
      <c r="H1296" s="187"/>
      <c r="I1296" s="387"/>
      <c r="J1296" s="129"/>
    </row>
    <row r="1297" spans="1:10" x14ac:dyDescent="0.2">
      <c r="A1297" s="129"/>
      <c r="B1297" s="129"/>
      <c r="C1297" s="129"/>
      <c r="D1297" s="129"/>
      <c r="E1297" s="130"/>
      <c r="F1297" s="180"/>
      <c r="G1297" s="246"/>
      <c r="H1297" s="187"/>
      <c r="I1297" s="387"/>
      <c r="J1297" s="129"/>
    </row>
    <row r="1298" spans="1:10" x14ac:dyDescent="0.2">
      <c r="A1298" s="129"/>
      <c r="B1298" s="129"/>
      <c r="C1298" s="129"/>
      <c r="D1298" s="129"/>
      <c r="E1298" s="130"/>
      <c r="F1298" s="180"/>
      <c r="G1298" s="246"/>
      <c r="H1298" s="187"/>
      <c r="I1298" s="387"/>
      <c r="J1298" s="129"/>
    </row>
    <row r="1299" spans="1:10" x14ac:dyDescent="0.2">
      <c r="A1299" s="129"/>
      <c r="B1299" s="129"/>
      <c r="C1299" s="129"/>
      <c r="D1299" s="129"/>
      <c r="E1299" s="130"/>
      <c r="F1299" s="180"/>
      <c r="G1299" s="246"/>
      <c r="H1299" s="187"/>
      <c r="I1299" s="387"/>
      <c r="J1299" s="129"/>
    </row>
    <row r="1300" spans="1:10" x14ac:dyDescent="0.2">
      <c r="A1300" s="129"/>
      <c r="B1300" s="129"/>
      <c r="C1300" s="129"/>
      <c r="D1300" s="129"/>
      <c r="E1300" s="130"/>
      <c r="F1300" s="180"/>
      <c r="G1300" s="246"/>
      <c r="H1300" s="187"/>
      <c r="I1300" s="387"/>
      <c r="J1300" s="129"/>
    </row>
    <row r="1301" spans="1:10" x14ac:dyDescent="0.2">
      <c r="A1301" s="129"/>
      <c r="B1301" s="129"/>
      <c r="C1301" s="129"/>
      <c r="D1301" s="129"/>
      <c r="E1301" s="130"/>
      <c r="F1301" s="180"/>
      <c r="G1301" s="246"/>
      <c r="H1301" s="187"/>
      <c r="I1301" s="387"/>
      <c r="J1301" s="129"/>
    </row>
    <row r="1302" spans="1:10" x14ac:dyDescent="0.2">
      <c r="A1302" s="129"/>
      <c r="B1302" s="129"/>
      <c r="C1302" s="129"/>
      <c r="D1302" s="129"/>
      <c r="E1302" s="130"/>
      <c r="F1302" s="180"/>
      <c r="G1302" s="246"/>
      <c r="H1302" s="187"/>
      <c r="I1302" s="387"/>
      <c r="J1302" s="129"/>
    </row>
    <row r="1303" spans="1:10" x14ac:dyDescent="0.2">
      <c r="A1303" s="129"/>
      <c r="B1303" s="129"/>
      <c r="C1303" s="129"/>
      <c r="D1303" s="129"/>
      <c r="E1303" s="130"/>
      <c r="F1303" s="180"/>
      <c r="G1303" s="246"/>
      <c r="H1303" s="187"/>
      <c r="I1303" s="387"/>
      <c r="J1303" s="129"/>
    </row>
    <row r="1304" spans="1:10" x14ac:dyDescent="0.2">
      <c r="A1304" s="129"/>
      <c r="B1304" s="129"/>
      <c r="C1304" s="129"/>
      <c r="D1304" s="129"/>
      <c r="E1304" s="130"/>
      <c r="F1304" s="180"/>
      <c r="G1304" s="246"/>
      <c r="H1304" s="187"/>
      <c r="I1304" s="387"/>
      <c r="J1304" s="129"/>
    </row>
    <row r="1305" spans="1:10" x14ac:dyDescent="0.2">
      <c r="A1305" s="129"/>
      <c r="B1305" s="129"/>
      <c r="C1305" s="129"/>
      <c r="D1305" s="129"/>
      <c r="E1305" s="130"/>
      <c r="F1305" s="180"/>
      <c r="G1305" s="246"/>
      <c r="H1305" s="187"/>
      <c r="I1305" s="387"/>
      <c r="J1305" s="129"/>
    </row>
    <row r="1306" spans="1:10" x14ac:dyDescent="0.2">
      <c r="A1306" s="129"/>
      <c r="B1306" s="129"/>
      <c r="C1306" s="129"/>
      <c r="D1306" s="129"/>
      <c r="E1306" s="130"/>
      <c r="F1306" s="180"/>
      <c r="G1306" s="246"/>
      <c r="H1306" s="187"/>
      <c r="I1306" s="387"/>
      <c r="J1306" s="129"/>
    </row>
    <row r="1307" spans="1:10" x14ac:dyDescent="0.2">
      <c r="A1307" s="129"/>
      <c r="B1307" s="129"/>
      <c r="C1307" s="129"/>
      <c r="D1307" s="129"/>
      <c r="E1307" s="130"/>
      <c r="F1307" s="180"/>
      <c r="G1307" s="246"/>
      <c r="H1307" s="187"/>
      <c r="I1307" s="387"/>
      <c r="J1307" s="129"/>
    </row>
    <row r="1308" spans="1:10" x14ac:dyDescent="0.2">
      <c r="A1308" s="129"/>
      <c r="B1308" s="129"/>
      <c r="C1308" s="129"/>
      <c r="D1308" s="129"/>
      <c r="E1308" s="130"/>
      <c r="F1308" s="180"/>
      <c r="G1308" s="246"/>
      <c r="H1308" s="187"/>
      <c r="I1308" s="387"/>
      <c r="J1308" s="129"/>
    </row>
    <row r="1309" spans="1:10" x14ac:dyDescent="0.2">
      <c r="A1309" s="129"/>
      <c r="B1309" s="129"/>
      <c r="C1309" s="129"/>
      <c r="D1309" s="129"/>
      <c r="E1309" s="130"/>
      <c r="F1309" s="180"/>
      <c r="G1309" s="246"/>
      <c r="H1309" s="187"/>
      <c r="I1309" s="387"/>
      <c r="J1309" s="129"/>
    </row>
    <row r="1310" spans="1:10" x14ac:dyDescent="0.2">
      <c r="A1310" s="129"/>
      <c r="B1310" s="129"/>
      <c r="C1310" s="129"/>
      <c r="D1310" s="129"/>
      <c r="E1310" s="130"/>
      <c r="F1310" s="180"/>
      <c r="G1310" s="246"/>
      <c r="H1310" s="187"/>
      <c r="I1310" s="387"/>
      <c r="J1310" s="129"/>
    </row>
    <row r="1311" spans="1:10" x14ac:dyDescent="0.2">
      <c r="A1311" s="129"/>
      <c r="B1311" s="129"/>
      <c r="C1311" s="129"/>
      <c r="D1311" s="129"/>
      <c r="E1311" s="130"/>
      <c r="F1311" s="180"/>
      <c r="G1311" s="246"/>
      <c r="H1311" s="187"/>
      <c r="I1311" s="387"/>
      <c r="J1311" s="129"/>
    </row>
    <row r="1312" spans="1:10" x14ac:dyDescent="0.2">
      <c r="A1312" s="129"/>
      <c r="B1312" s="129"/>
      <c r="C1312" s="129"/>
      <c r="D1312" s="129"/>
      <c r="E1312" s="130"/>
      <c r="F1312" s="180"/>
      <c r="G1312" s="246"/>
      <c r="H1312" s="187"/>
      <c r="I1312" s="387"/>
      <c r="J1312" s="129"/>
    </row>
    <row r="1313" spans="1:10" x14ac:dyDescent="0.2">
      <c r="A1313" s="129"/>
      <c r="B1313" s="129"/>
      <c r="C1313" s="129"/>
      <c r="D1313" s="129"/>
      <c r="E1313" s="130"/>
      <c r="F1313" s="180"/>
      <c r="G1313" s="246"/>
      <c r="H1313" s="187"/>
      <c r="I1313" s="387"/>
      <c r="J1313" s="129"/>
    </row>
    <row r="1314" spans="1:10" x14ac:dyDescent="0.2">
      <c r="A1314" s="129"/>
      <c r="B1314" s="129"/>
      <c r="C1314" s="129"/>
      <c r="D1314" s="129"/>
      <c r="E1314" s="130"/>
      <c r="F1314" s="180"/>
      <c r="G1314" s="246"/>
      <c r="H1314" s="187"/>
      <c r="I1314" s="387"/>
      <c r="J1314" s="129"/>
    </row>
    <row r="1315" spans="1:10" x14ac:dyDescent="0.2">
      <c r="A1315" s="129"/>
      <c r="B1315" s="129"/>
      <c r="C1315" s="129"/>
      <c r="D1315" s="129"/>
      <c r="E1315" s="130"/>
      <c r="F1315" s="180"/>
      <c r="G1315" s="246"/>
      <c r="H1315" s="187"/>
      <c r="I1315" s="387"/>
      <c r="J1315" s="129"/>
    </row>
    <row r="1316" spans="1:10" x14ac:dyDescent="0.2">
      <c r="A1316" s="129"/>
      <c r="B1316" s="129"/>
      <c r="C1316" s="129"/>
      <c r="D1316" s="129"/>
      <c r="E1316" s="130"/>
      <c r="F1316" s="180"/>
      <c r="G1316" s="246"/>
      <c r="H1316" s="187"/>
      <c r="I1316" s="387"/>
      <c r="J1316" s="129"/>
    </row>
    <row r="1317" spans="1:10" x14ac:dyDescent="0.2">
      <c r="A1317" s="129"/>
      <c r="B1317" s="129"/>
      <c r="C1317" s="129"/>
      <c r="D1317" s="129"/>
      <c r="E1317" s="130"/>
      <c r="F1317" s="180"/>
      <c r="G1317" s="246"/>
      <c r="H1317" s="187"/>
      <c r="I1317" s="387"/>
      <c r="J1317" s="129"/>
    </row>
    <row r="1318" spans="1:10" x14ac:dyDescent="0.2">
      <c r="A1318" s="129"/>
      <c r="B1318" s="129"/>
      <c r="C1318" s="129"/>
      <c r="D1318" s="129"/>
      <c r="E1318" s="130"/>
      <c r="F1318" s="180"/>
      <c r="G1318" s="246"/>
      <c r="H1318" s="187"/>
      <c r="I1318" s="387"/>
      <c r="J1318" s="129"/>
    </row>
    <row r="1319" spans="1:10" x14ac:dyDescent="0.2">
      <c r="A1319" s="129"/>
      <c r="B1319" s="129"/>
      <c r="C1319" s="129"/>
      <c r="D1319" s="129"/>
      <c r="E1319" s="130"/>
      <c r="F1319" s="180"/>
      <c r="G1319" s="246"/>
      <c r="H1319" s="187"/>
      <c r="I1319" s="387"/>
      <c r="J1319" s="129"/>
    </row>
    <row r="1320" spans="1:10" x14ac:dyDescent="0.2">
      <c r="A1320" s="129"/>
      <c r="B1320" s="129"/>
      <c r="C1320" s="129"/>
      <c r="D1320" s="129"/>
      <c r="E1320" s="130"/>
      <c r="F1320" s="180"/>
      <c r="G1320" s="246"/>
      <c r="H1320" s="187"/>
      <c r="I1320" s="387"/>
      <c r="J1320" s="129"/>
    </row>
    <row r="1321" spans="1:10" x14ac:dyDescent="0.2">
      <c r="A1321" s="129"/>
      <c r="B1321" s="129"/>
      <c r="C1321" s="129"/>
      <c r="D1321" s="129"/>
      <c r="E1321" s="130"/>
      <c r="F1321" s="180"/>
      <c r="G1321" s="246"/>
      <c r="H1321" s="187"/>
      <c r="I1321" s="387"/>
      <c r="J1321" s="129"/>
    </row>
    <row r="1322" spans="1:10" x14ac:dyDescent="0.2">
      <c r="A1322" s="129"/>
      <c r="B1322" s="129"/>
      <c r="C1322" s="129"/>
      <c r="D1322" s="129"/>
      <c r="E1322" s="130"/>
      <c r="F1322" s="180"/>
      <c r="G1322" s="246"/>
      <c r="H1322" s="187"/>
      <c r="I1322" s="387"/>
      <c r="J1322" s="129"/>
    </row>
    <row r="1323" spans="1:10" x14ac:dyDescent="0.2">
      <c r="A1323" s="129"/>
      <c r="B1323" s="129"/>
      <c r="C1323" s="129"/>
      <c r="D1323" s="129"/>
      <c r="E1323" s="130"/>
      <c r="F1323" s="180"/>
      <c r="G1323" s="246"/>
      <c r="H1323" s="187"/>
      <c r="I1323" s="387"/>
      <c r="J1323" s="129"/>
    </row>
    <row r="1324" spans="1:10" x14ac:dyDescent="0.2">
      <c r="A1324" s="129"/>
      <c r="B1324" s="129"/>
      <c r="C1324" s="129"/>
      <c r="D1324" s="129"/>
      <c r="E1324" s="130"/>
      <c r="F1324" s="180"/>
      <c r="G1324" s="246"/>
      <c r="H1324" s="187"/>
      <c r="I1324" s="387"/>
      <c r="J1324" s="129"/>
    </row>
    <row r="1325" spans="1:10" x14ac:dyDescent="0.2">
      <c r="A1325" s="129"/>
      <c r="B1325" s="129"/>
      <c r="C1325" s="129"/>
      <c r="D1325" s="129"/>
      <c r="E1325" s="130"/>
      <c r="F1325" s="180"/>
      <c r="G1325" s="246"/>
      <c r="H1325" s="187"/>
      <c r="I1325" s="387"/>
      <c r="J1325" s="129"/>
    </row>
    <row r="1326" spans="1:10" x14ac:dyDescent="0.2">
      <c r="A1326" s="129"/>
      <c r="B1326" s="129"/>
      <c r="C1326" s="129"/>
      <c r="D1326" s="129"/>
      <c r="E1326" s="130"/>
      <c r="F1326" s="180"/>
      <c r="G1326" s="246"/>
      <c r="H1326" s="187"/>
      <c r="I1326" s="387"/>
      <c r="J1326" s="129"/>
    </row>
    <row r="1327" spans="1:10" x14ac:dyDescent="0.2">
      <c r="A1327" s="129"/>
      <c r="B1327" s="129"/>
      <c r="C1327" s="129"/>
      <c r="D1327" s="129"/>
      <c r="E1327" s="130"/>
      <c r="F1327" s="180"/>
      <c r="G1327" s="246"/>
      <c r="H1327" s="187"/>
      <c r="I1327" s="387"/>
      <c r="J1327" s="129"/>
    </row>
    <row r="1328" spans="1:10" x14ac:dyDescent="0.2">
      <c r="A1328" s="129"/>
      <c r="B1328" s="129"/>
      <c r="C1328" s="129"/>
      <c r="D1328" s="129"/>
      <c r="E1328" s="130"/>
      <c r="F1328" s="180"/>
      <c r="G1328" s="246"/>
      <c r="H1328" s="187"/>
      <c r="I1328" s="387"/>
      <c r="J1328" s="129"/>
    </row>
    <row r="1329" spans="1:10" x14ac:dyDescent="0.2">
      <c r="A1329" s="129"/>
      <c r="B1329" s="129"/>
      <c r="C1329" s="129"/>
      <c r="D1329" s="129"/>
      <c r="E1329" s="130"/>
      <c r="F1329" s="180"/>
      <c r="G1329" s="246"/>
      <c r="H1329" s="187"/>
      <c r="I1329" s="387"/>
      <c r="J1329" s="129"/>
    </row>
    <row r="1330" spans="1:10" x14ac:dyDescent="0.2">
      <c r="A1330" s="129"/>
      <c r="B1330" s="129"/>
      <c r="C1330" s="129"/>
      <c r="D1330" s="129"/>
      <c r="E1330" s="130"/>
      <c r="F1330" s="180"/>
      <c r="G1330" s="246"/>
      <c r="H1330" s="187"/>
      <c r="I1330" s="387"/>
      <c r="J1330" s="129"/>
    </row>
    <row r="1331" spans="1:10" x14ac:dyDescent="0.2">
      <c r="A1331" s="129"/>
      <c r="B1331" s="129"/>
      <c r="C1331" s="129"/>
      <c r="D1331" s="129"/>
      <c r="E1331" s="130"/>
      <c r="F1331" s="180"/>
      <c r="G1331" s="246"/>
      <c r="H1331" s="187"/>
      <c r="I1331" s="387"/>
      <c r="J1331" s="129"/>
    </row>
    <row r="1332" spans="1:10" x14ac:dyDescent="0.2">
      <c r="A1332" s="129"/>
      <c r="B1332" s="129"/>
      <c r="C1332" s="129"/>
      <c r="D1332" s="129"/>
      <c r="E1332" s="130"/>
      <c r="F1332" s="180"/>
      <c r="G1332" s="246"/>
      <c r="H1332" s="187"/>
      <c r="I1332" s="387"/>
      <c r="J1332" s="129"/>
    </row>
    <row r="1333" spans="1:10" x14ac:dyDescent="0.2">
      <c r="A1333" s="129"/>
      <c r="B1333" s="129"/>
      <c r="C1333" s="129"/>
      <c r="D1333" s="129"/>
      <c r="E1333" s="130"/>
      <c r="F1333" s="180"/>
      <c r="G1333" s="246"/>
      <c r="H1333" s="187"/>
      <c r="I1333" s="387"/>
      <c r="J1333" s="129"/>
    </row>
    <row r="1334" spans="1:10" x14ac:dyDescent="0.2">
      <c r="A1334" s="129"/>
      <c r="B1334" s="129"/>
      <c r="C1334" s="129"/>
      <c r="D1334" s="129"/>
      <c r="E1334" s="130"/>
      <c r="F1334" s="180"/>
      <c r="G1334" s="246"/>
      <c r="H1334" s="187"/>
      <c r="I1334" s="387"/>
      <c r="J1334" s="129"/>
    </row>
    <row r="1335" spans="1:10" x14ac:dyDescent="0.2">
      <c r="A1335" s="129"/>
      <c r="B1335" s="129"/>
      <c r="C1335" s="129"/>
      <c r="D1335" s="129"/>
      <c r="E1335" s="130"/>
      <c r="F1335" s="180"/>
      <c r="G1335" s="246"/>
      <c r="H1335" s="187"/>
      <c r="I1335" s="387"/>
      <c r="J1335" s="129"/>
    </row>
    <row r="1336" spans="1:10" x14ac:dyDescent="0.2">
      <c r="A1336" s="129"/>
      <c r="B1336" s="129"/>
      <c r="C1336" s="129"/>
      <c r="D1336" s="129"/>
      <c r="E1336" s="130"/>
      <c r="F1336" s="180"/>
      <c r="G1336" s="246"/>
      <c r="H1336" s="187"/>
      <c r="I1336" s="387"/>
      <c r="J1336" s="129"/>
    </row>
    <row r="1337" spans="1:10" x14ac:dyDescent="0.2">
      <c r="A1337" s="129"/>
      <c r="B1337" s="129"/>
      <c r="C1337" s="129"/>
      <c r="D1337" s="129"/>
      <c r="E1337" s="130"/>
      <c r="F1337" s="180"/>
      <c r="G1337" s="246"/>
      <c r="H1337" s="187"/>
      <c r="I1337" s="387"/>
      <c r="J1337" s="129"/>
    </row>
    <row r="1338" spans="1:10" x14ac:dyDescent="0.2">
      <c r="A1338" s="129"/>
      <c r="B1338" s="129"/>
      <c r="C1338" s="129"/>
      <c r="D1338" s="129"/>
      <c r="E1338" s="130"/>
      <c r="F1338" s="180"/>
      <c r="G1338" s="246"/>
      <c r="H1338" s="187"/>
      <c r="I1338" s="387"/>
      <c r="J1338" s="129"/>
    </row>
    <row r="1339" spans="1:10" x14ac:dyDescent="0.2">
      <c r="A1339" s="129"/>
      <c r="B1339" s="129"/>
      <c r="C1339" s="129"/>
      <c r="D1339" s="129"/>
      <c r="E1339" s="130"/>
      <c r="F1339" s="180"/>
      <c r="G1339" s="246"/>
      <c r="H1339" s="187"/>
      <c r="I1339" s="387"/>
      <c r="J1339" s="129"/>
    </row>
    <row r="1340" spans="1:10" x14ac:dyDescent="0.2">
      <c r="A1340" s="129"/>
      <c r="B1340" s="129"/>
      <c r="C1340" s="129"/>
      <c r="D1340" s="129"/>
      <c r="E1340" s="130"/>
      <c r="F1340" s="180"/>
      <c r="G1340" s="246"/>
      <c r="H1340" s="187"/>
      <c r="I1340" s="387"/>
      <c r="J1340" s="129"/>
    </row>
    <row r="1341" spans="1:10" x14ac:dyDescent="0.2">
      <c r="A1341" s="129"/>
      <c r="B1341" s="129"/>
      <c r="C1341" s="129"/>
      <c r="D1341" s="129"/>
      <c r="E1341" s="130"/>
      <c r="F1341" s="180"/>
      <c r="G1341" s="246"/>
      <c r="H1341" s="187"/>
      <c r="I1341" s="387"/>
      <c r="J1341" s="129"/>
    </row>
    <row r="1342" spans="1:10" x14ac:dyDescent="0.2">
      <c r="A1342" s="129"/>
      <c r="B1342" s="129"/>
      <c r="C1342" s="129"/>
      <c r="D1342" s="129"/>
      <c r="E1342" s="130"/>
      <c r="F1342" s="180"/>
      <c r="G1342" s="246"/>
      <c r="H1342" s="187"/>
      <c r="I1342" s="387"/>
      <c r="J1342" s="129"/>
    </row>
    <row r="1343" spans="1:10" x14ac:dyDescent="0.2">
      <c r="A1343" s="129"/>
      <c r="B1343" s="129"/>
      <c r="C1343" s="129"/>
      <c r="D1343" s="129"/>
      <c r="E1343" s="130"/>
      <c r="F1343" s="180"/>
      <c r="G1343" s="246"/>
      <c r="H1343" s="187"/>
      <c r="I1343" s="387"/>
      <c r="J1343" s="129"/>
    </row>
    <row r="1344" spans="1:10" x14ac:dyDescent="0.2">
      <c r="A1344" s="129"/>
      <c r="B1344" s="129"/>
      <c r="C1344" s="129"/>
      <c r="D1344" s="129"/>
      <c r="E1344" s="130"/>
      <c r="F1344" s="180"/>
      <c r="G1344" s="246"/>
      <c r="H1344" s="187"/>
      <c r="I1344" s="387"/>
      <c r="J1344" s="129"/>
    </row>
    <row r="1345" spans="1:10" x14ac:dyDescent="0.2">
      <c r="A1345" s="129"/>
      <c r="B1345" s="129"/>
      <c r="C1345" s="129"/>
      <c r="D1345" s="129"/>
      <c r="E1345" s="130"/>
      <c r="F1345" s="180"/>
      <c r="G1345" s="246"/>
      <c r="H1345" s="187"/>
      <c r="I1345" s="387"/>
      <c r="J1345" s="129"/>
    </row>
    <row r="1346" spans="1:10" x14ac:dyDescent="0.2">
      <c r="A1346" s="129"/>
      <c r="B1346" s="129"/>
      <c r="C1346" s="129"/>
      <c r="D1346" s="129"/>
      <c r="E1346" s="130"/>
      <c r="F1346" s="180"/>
      <c r="G1346" s="246"/>
      <c r="H1346" s="187"/>
      <c r="I1346" s="387"/>
      <c r="J1346" s="129"/>
    </row>
    <row r="1347" spans="1:10" x14ac:dyDescent="0.2">
      <c r="A1347" s="129"/>
      <c r="B1347" s="129"/>
      <c r="C1347" s="129"/>
      <c r="D1347" s="129"/>
      <c r="E1347" s="130"/>
      <c r="F1347" s="180"/>
      <c r="G1347" s="246"/>
      <c r="H1347" s="187"/>
      <c r="I1347" s="387"/>
      <c r="J1347" s="129"/>
    </row>
    <row r="1348" spans="1:10" x14ac:dyDescent="0.2">
      <c r="A1348" s="129"/>
      <c r="B1348" s="129"/>
      <c r="C1348" s="129"/>
      <c r="D1348" s="129"/>
      <c r="E1348" s="130"/>
      <c r="F1348" s="180"/>
      <c r="G1348" s="246"/>
      <c r="H1348" s="187"/>
      <c r="I1348" s="387"/>
      <c r="J1348" s="129"/>
    </row>
    <row r="1349" spans="1:10" x14ac:dyDescent="0.2">
      <c r="A1349" s="129"/>
      <c r="B1349" s="129"/>
      <c r="C1349" s="129"/>
      <c r="D1349" s="129"/>
      <c r="E1349" s="130"/>
      <c r="F1349" s="180"/>
      <c r="G1349" s="246"/>
      <c r="H1349" s="187"/>
      <c r="I1349" s="387"/>
      <c r="J1349" s="129"/>
    </row>
    <row r="1350" spans="1:10" x14ac:dyDescent="0.2">
      <c r="A1350" s="129"/>
      <c r="B1350" s="129"/>
      <c r="C1350" s="129"/>
      <c r="D1350" s="129"/>
      <c r="E1350" s="130"/>
      <c r="F1350" s="180"/>
      <c r="G1350" s="246"/>
      <c r="H1350" s="187"/>
      <c r="I1350" s="387"/>
      <c r="J1350" s="129"/>
    </row>
    <row r="1351" spans="1:10" x14ac:dyDescent="0.2">
      <c r="A1351" s="129"/>
      <c r="B1351" s="129"/>
      <c r="C1351" s="129"/>
      <c r="D1351" s="129"/>
      <c r="E1351" s="130"/>
      <c r="F1351" s="180"/>
      <c r="G1351" s="246"/>
      <c r="H1351" s="187"/>
      <c r="I1351" s="387"/>
      <c r="J1351" s="129"/>
    </row>
    <row r="1352" spans="1:10" x14ac:dyDescent="0.2">
      <c r="A1352" s="129"/>
      <c r="B1352" s="129"/>
      <c r="C1352" s="129"/>
      <c r="D1352" s="129"/>
      <c r="E1352" s="130"/>
      <c r="F1352" s="180"/>
      <c r="G1352" s="246"/>
      <c r="H1352" s="187"/>
      <c r="I1352" s="387"/>
      <c r="J1352" s="129"/>
    </row>
    <row r="1353" spans="1:10" x14ac:dyDescent="0.2">
      <c r="A1353" s="129"/>
      <c r="B1353" s="129"/>
      <c r="C1353" s="129"/>
      <c r="D1353" s="129"/>
      <c r="E1353" s="130"/>
      <c r="F1353" s="180"/>
      <c r="G1353" s="246"/>
      <c r="H1353" s="187"/>
      <c r="I1353" s="387"/>
      <c r="J1353" s="129"/>
    </row>
    <row r="1354" spans="1:10" x14ac:dyDescent="0.2">
      <c r="A1354" s="129"/>
      <c r="B1354" s="129"/>
      <c r="C1354" s="129"/>
      <c r="D1354" s="129"/>
      <c r="E1354" s="130"/>
      <c r="F1354" s="180"/>
      <c r="G1354" s="246"/>
      <c r="H1354" s="187"/>
      <c r="I1354" s="387"/>
      <c r="J1354" s="129"/>
    </row>
    <row r="1355" spans="1:10" x14ac:dyDescent="0.2">
      <c r="A1355" s="129"/>
      <c r="B1355" s="129"/>
      <c r="C1355" s="129"/>
      <c r="D1355" s="129"/>
      <c r="E1355" s="130"/>
      <c r="F1355" s="180"/>
      <c r="G1355" s="246"/>
      <c r="H1355" s="187"/>
      <c r="I1355" s="387"/>
      <c r="J1355" s="129"/>
    </row>
    <row r="1356" spans="1:10" x14ac:dyDescent="0.2">
      <c r="A1356" s="129"/>
      <c r="B1356" s="129"/>
      <c r="C1356" s="129"/>
      <c r="D1356" s="129"/>
      <c r="E1356" s="130"/>
      <c r="F1356" s="180"/>
      <c r="G1356" s="246"/>
      <c r="H1356" s="187"/>
      <c r="I1356" s="387"/>
      <c r="J1356" s="129"/>
    </row>
    <row r="1357" spans="1:10" x14ac:dyDescent="0.2">
      <c r="A1357" s="129"/>
      <c r="B1357" s="129"/>
      <c r="C1357" s="129"/>
      <c r="D1357" s="129"/>
      <c r="E1357" s="130"/>
      <c r="F1357" s="180"/>
      <c r="G1357" s="246"/>
      <c r="H1357" s="187"/>
      <c r="I1357" s="387"/>
      <c r="J1357" s="129"/>
    </row>
    <row r="1358" spans="1:10" x14ac:dyDescent="0.2">
      <c r="A1358" s="129"/>
      <c r="B1358" s="129"/>
      <c r="C1358" s="129"/>
      <c r="D1358" s="129"/>
      <c r="E1358" s="130"/>
      <c r="F1358" s="180"/>
      <c r="G1358" s="246"/>
      <c r="H1358" s="187"/>
      <c r="I1358" s="387"/>
      <c r="J1358" s="129"/>
    </row>
    <row r="1359" spans="1:10" x14ac:dyDescent="0.2">
      <c r="A1359" s="129"/>
      <c r="B1359" s="129"/>
      <c r="C1359" s="129"/>
      <c r="D1359" s="129"/>
      <c r="E1359" s="130"/>
      <c r="F1359" s="180"/>
      <c r="G1359" s="246"/>
      <c r="H1359" s="187"/>
      <c r="I1359" s="387"/>
      <c r="J1359" s="129"/>
    </row>
    <row r="1360" spans="1:10" x14ac:dyDescent="0.2">
      <c r="A1360" s="129"/>
      <c r="B1360" s="129"/>
      <c r="C1360" s="129"/>
      <c r="D1360" s="129"/>
      <c r="E1360" s="130"/>
      <c r="F1360" s="180"/>
      <c r="G1360" s="246"/>
      <c r="H1360" s="187"/>
      <c r="I1360" s="387"/>
      <c r="J1360" s="129"/>
    </row>
    <row r="1361" spans="6:6" x14ac:dyDescent="0.2">
      <c r="F1361" s="62"/>
    </row>
  </sheetData>
  <sortState ref="A2:Q1763">
    <sortCondition ref="B2:B1763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8"/>
  <dimension ref="A1:M26"/>
  <sheetViews>
    <sheetView workbookViewId="0">
      <selection activeCell="A2" sqref="A2:XFD2"/>
    </sheetView>
  </sheetViews>
  <sheetFormatPr defaultColWidth="9.140625" defaultRowHeight="12.75" x14ac:dyDescent="0.2"/>
  <cols>
    <col min="1" max="1" width="9.140625" style="202"/>
    <col min="2" max="2" width="7.28515625" style="202" customWidth="1"/>
    <col min="3" max="3" width="10.5703125" style="202" customWidth="1"/>
    <col min="4" max="4" width="9.140625" style="202"/>
    <col min="5" max="5" width="12.28515625" style="202" customWidth="1"/>
    <col min="6" max="6" width="13.5703125" style="205" customWidth="1"/>
    <col min="7" max="7" width="13.28515625" style="205" customWidth="1"/>
    <col min="8" max="8" width="16.5703125" style="205" customWidth="1"/>
    <col min="9" max="9" width="12.85546875" style="202" customWidth="1"/>
    <col min="10" max="10" width="16.85546875" style="202" customWidth="1"/>
    <col min="11" max="11" width="15.42578125" style="202" customWidth="1"/>
    <col min="12" max="12" width="13.140625" style="202" customWidth="1"/>
    <col min="13" max="13" width="20" style="202" customWidth="1"/>
    <col min="14" max="16384" width="9.140625" style="202"/>
  </cols>
  <sheetData>
    <row r="1" spans="1:13" x14ac:dyDescent="0.2">
      <c r="A1" s="423" t="s">
        <v>888</v>
      </c>
      <c r="B1" s="423" t="s">
        <v>0</v>
      </c>
      <c r="C1" s="423" t="s">
        <v>889</v>
      </c>
      <c r="D1" s="423" t="s">
        <v>1</v>
      </c>
      <c r="E1" s="423" t="s">
        <v>31</v>
      </c>
      <c r="F1" s="423" t="s">
        <v>32</v>
      </c>
      <c r="G1" s="423" t="s">
        <v>40</v>
      </c>
      <c r="H1" s="423" t="s">
        <v>33</v>
      </c>
      <c r="I1" s="423" t="s">
        <v>2</v>
      </c>
      <c r="J1" s="423" t="s">
        <v>36</v>
      </c>
      <c r="K1" s="423" t="s">
        <v>3</v>
      </c>
      <c r="L1" s="423" t="s">
        <v>34</v>
      </c>
      <c r="M1" s="423" t="s">
        <v>35</v>
      </c>
    </row>
    <row r="2" spans="1:13" x14ac:dyDescent="0.2">
      <c r="A2" s="650" t="s">
        <v>890</v>
      </c>
      <c r="B2" s="650" t="s">
        <v>282</v>
      </c>
      <c r="C2" s="650" t="s">
        <v>891</v>
      </c>
      <c r="D2" s="650" t="s">
        <v>90</v>
      </c>
      <c r="E2" s="650" t="s">
        <v>91</v>
      </c>
      <c r="F2" s="650" t="s">
        <v>92</v>
      </c>
      <c r="G2" s="650" t="s">
        <v>487</v>
      </c>
      <c r="H2" s="651">
        <v>42124</v>
      </c>
      <c r="I2" s="652">
        <v>129.19</v>
      </c>
      <c r="J2" s="650" t="s">
        <v>3359</v>
      </c>
      <c r="K2" s="650" t="s">
        <v>132</v>
      </c>
      <c r="L2" s="651">
        <v>42128</v>
      </c>
      <c r="M2" s="650" t="s">
        <v>4</v>
      </c>
    </row>
    <row r="3" spans="1:13" x14ac:dyDescent="0.2">
      <c r="A3" s="264"/>
      <c r="B3" s="264"/>
      <c r="C3" s="264"/>
      <c r="D3" s="264"/>
      <c r="E3" s="264"/>
      <c r="F3" s="265"/>
      <c r="G3" s="266"/>
      <c r="H3" s="264"/>
      <c r="I3" s="264"/>
      <c r="J3" s="265"/>
      <c r="K3" s="264"/>
    </row>
    <row r="4" spans="1:13" x14ac:dyDescent="0.2">
      <c r="A4" s="264"/>
      <c r="B4" s="264"/>
      <c r="C4" s="264"/>
      <c r="D4" s="264"/>
      <c r="E4" s="264"/>
      <c r="F4" s="265"/>
      <c r="G4" s="266"/>
      <c r="H4" s="264"/>
      <c r="I4" s="264"/>
      <c r="J4" s="265"/>
      <c r="K4" s="264"/>
    </row>
    <row r="5" spans="1:13" x14ac:dyDescent="0.2">
      <c r="A5" s="199"/>
      <c r="B5" s="199"/>
      <c r="C5" s="199"/>
      <c r="D5" s="199"/>
      <c r="E5" s="203"/>
      <c r="F5" s="204"/>
      <c r="G5" s="263"/>
      <c r="H5" s="200"/>
      <c r="I5" s="203"/>
      <c r="J5" s="199"/>
    </row>
    <row r="6" spans="1:13" x14ac:dyDescent="0.2">
      <c r="A6" s="199"/>
      <c r="B6" s="199"/>
      <c r="C6" s="199"/>
      <c r="D6" s="199"/>
      <c r="E6" s="203"/>
      <c r="F6" s="204"/>
      <c r="G6" s="200"/>
      <c r="H6" s="200"/>
      <c r="I6" s="203"/>
      <c r="J6" s="199"/>
    </row>
    <row r="7" spans="1:13" x14ac:dyDescent="0.2">
      <c r="A7" s="199"/>
      <c r="B7" s="199"/>
      <c r="C7" s="199"/>
      <c r="D7" s="199"/>
      <c r="E7" s="203"/>
      <c r="F7" s="204"/>
      <c r="G7" s="200"/>
      <c r="H7" s="200"/>
      <c r="I7" s="203"/>
      <c r="J7" s="199"/>
    </row>
    <row r="8" spans="1:13" x14ac:dyDescent="0.2">
      <c r="A8" s="199"/>
      <c r="B8" s="199"/>
      <c r="C8" s="199"/>
      <c r="D8" s="199"/>
      <c r="E8" s="203"/>
      <c r="F8" s="204"/>
      <c r="G8" s="200"/>
      <c r="H8" s="200"/>
      <c r="I8" s="203"/>
      <c r="J8" s="199"/>
    </row>
    <row r="9" spans="1:13" x14ac:dyDescent="0.2">
      <c r="A9" s="199"/>
      <c r="B9" s="199"/>
      <c r="C9" s="199"/>
      <c r="D9" s="199"/>
      <c r="E9" s="203"/>
      <c r="F9" s="204"/>
      <c r="G9" s="200"/>
      <c r="H9" s="200"/>
      <c r="I9" s="203"/>
      <c r="J9" s="199"/>
    </row>
    <row r="10" spans="1:13" x14ac:dyDescent="0.2">
      <c r="A10" s="199"/>
      <c r="B10" s="199"/>
      <c r="C10" s="199"/>
      <c r="D10" s="199"/>
      <c r="E10" s="203"/>
      <c r="F10" s="204"/>
      <c r="G10" s="200"/>
      <c r="H10" s="200"/>
      <c r="I10" s="203"/>
      <c r="J10" s="199"/>
    </row>
    <row r="11" spans="1:13" x14ac:dyDescent="0.2">
      <c r="A11" s="199"/>
      <c r="B11" s="199"/>
      <c r="C11" s="199"/>
      <c r="D11" s="199"/>
      <c r="E11" s="203"/>
      <c r="F11" s="204"/>
      <c r="G11" s="200"/>
      <c r="H11" s="200"/>
      <c r="I11" s="203"/>
      <c r="J11" s="199"/>
    </row>
    <row r="12" spans="1:13" x14ac:dyDescent="0.2">
      <c r="A12" s="199"/>
      <c r="B12" s="199"/>
      <c r="C12" s="199"/>
      <c r="D12" s="199"/>
      <c r="E12" s="203"/>
      <c r="F12" s="204"/>
      <c r="G12" s="200"/>
      <c r="H12" s="200"/>
      <c r="I12" s="203"/>
      <c r="J12" s="199"/>
    </row>
    <row r="13" spans="1:13" x14ac:dyDescent="0.2">
      <c r="A13" s="199"/>
      <c r="B13" s="199"/>
      <c r="C13" s="199"/>
      <c r="D13" s="199"/>
      <c r="E13" s="203"/>
      <c r="F13" s="204"/>
      <c r="G13" s="200"/>
      <c r="H13" s="200"/>
      <c r="I13" s="203"/>
      <c r="J13" s="199"/>
    </row>
    <row r="14" spans="1:13" x14ac:dyDescent="0.2">
      <c r="A14" s="199"/>
      <c r="B14" s="199"/>
      <c r="C14" s="199"/>
      <c r="D14" s="199"/>
      <c r="E14" s="203"/>
      <c r="F14" s="204"/>
      <c r="G14" s="200"/>
      <c r="H14" s="200"/>
      <c r="I14" s="203"/>
      <c r="J14" s="199"/>
    </row>
    <row r="15" spans="1:13" x14ac:dyDescent="0.2">
      <c r="A15" s="199"/>
      <c r="B15" s="199"/>
      <c r="C15" s="199"/>
      <c r="D15" s="199"/>
      <c r="E15" s="203"/>
      <c r="F15" s="204"/>
      <c r="G15" s="200"/>
      <c r="H15" s="200"/>
      <c r="I15" s="203"/>
      <c r="J15" s="199"/>
    </row>
    <row r="16" spans="1:13" x14ac:dyDescent="0.2">
      <c r="A16" s="199"/>
      <c r="B16" s="199"/>
      <c r="C16" s="199"/>
      <c r="D16" s="199"/>
      <c r="E16" s="203"/>
      <c r="F16" s="204"/>
      <c r="G16" s="200"/>
      <c r="H16" s="200"/>
      <c r="I16" s="203"/>
      <c r="J16" s="199"/>
    </row>
    <row r="17" spans="1:10" x14ac:dyDescent="0.2">
      <c r="A17" s="199"/>
      <c r="B17" s="199"/>
      <c r="C17" s="199"/>
      <c r="D17" s="199"/>
      <c r="E17" s="203"/>
      <c r="F17" s="204"/>
      <c r="G17" s="200"/>
      <c r="H17" s="200"/>
      <c r="I17" s="203"/>
      <c r="J17" s="199"/>
    </row>
    <row r="18" spans="1:10" x14ac:dyDescent="0.2">
      <c r="A18" s="199"/>
      <c r="B18" s="199"/>
      <c r="C18" s="199"/>
      <c r="D18" s="199"/>
      <c r="E18" s="203"/>
      <c r="F18" s="204"/>
      <c r="G18" s="200"/>
      <c r="H18" s="200"/>
      <c r="I18" s="203"/>
      <c r="J18" s="199"/>
    </row>
    <row r="19" spans="1:10" x14ac:dyDescent="0.2">
      <c r="A19" s="199"/>
      <c r="B19" s="199"/>
      <c r="C19" s="199"/>
      <c r="D19" s="199"/>
      <c r="E19" s="203"/>
      <c r="F19" s="204"/>
      <c r="G19" s="200"/>
      <c r="H19" s="200"/>
      <c r="I19" s="203"/>
      <c r="J19" s="199"/>
    </row>
    <row r="20" spans="1:10" x14ac:dyDescent="0.2">
      <c r="A20" s="199"/>
      <c r="B20" s="199"/>
      <c r="C20" s="199"/>
      <c r="D20" s="199"/>
      <c r="E20" s="203"/>
      <c r="F20" s="204"/>
      <c r="G20" s="200"/>
      <c r="H20" s="200"/>
      <c r="I20" s="203"/>
      <c r="J20" s="199"/>
    </row>
    <row r="21" spans="1:10" x14ac:dyDescent="0.2">
      <c r="A21" s="199"/>
      <c r="B21" s="199"/>
      <c r="C21" s="199"/>
      <c r="D21" s="199"/>
      <c r="E21" s="203"/>
      <c r="F21" s="204"/>
      <c r="G21" s="200"/>
      <c r="H21" s="200"/>
      <c r="I21" s="203"/>
      <c r="J21" s="199"/>
    </row>
    <row r="22" spans="1:10" x14ac:dyDescent="0.2">
      <c r="A22" s="199"/>
      <c r="B22" s="199"/>
      <c r="C22" s="199"/>
      <c r="D22" s="199"/>
      <c r="E22" s="203"/>
      <c r="F22" s="204"/>
      <c r="G22" s="200"/>
      <c r="H22" s="200"/>
      <c r="I22" s="203"/>
      <c r="J22" s="199"/>
    </row>
    <row r="23" spans="1:10" x14ac:dyDescent="0.2">
      <c r="A23" s="199"/>
      <c r="B23" s="199"/>
      <c r="C23" s="199"/>
      <c r="D23" s="199"/>
      <c r="E23" s="203"/>
      <c r="F23" s="204"/>
      <c r="G23" s="200"/>
      <c r="H23" s="200"/>
      <c r="I23" s="203"/>
      <c r="J23" s="199"/>
    </row>
    <row r="24" spans="1:10" x14ac:dyDescent="0.2">
      <c r="A24" s="199"/>
      <c r="B24" s="199"/>
      <c r="C24" s="199"/>
      <c r="D24" s="199"/>
      <c r="E24" s="203"/>
      <c r="F24" s="204"/>
      <c r="G24" s="200"/>
      <c r="H24" s="200"/>
      <c r="I24" s="203"/>
      <c r="J24" s="199"/>
    </row>
    <row r="25" spans="1:10" x14ac:dyDescent="0.2">
      <c r="A25" s="199"/>
      <c r="B25" s="199"/>
      <c r="C25" s="199"/>
      <c r="D25" s="199"/>
      <c r="E25" s="203"/>
      <c r="F25" s="204"/>
      <c r="G25" s="200"/>
      <c r="H25" s="200"/>
      <c r="I25" s="203"/>
      <c r="J25" s="199"/>
    </row>
    <row r="26" spans="1:10" x14ac:dyDescent="0.2">
      <c r="F26" s="206"/>
    </row>
  </sheetData>
  <sortState ref="A2:M142">
    <sortCondition ref="B2:B142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5"/>
  <dimension ref="A1:M782"/>
  <sheetViews>
    <sheetView workbookViewId="0">
      <selection activeCell="A2" sqref="A2:XFD2"/>
    </sheetView>
  </sheetViews>
  <sheetFormatPr defaultColWidth="9.140625" defaultRowHeight="12.75" x14ac:dyDescent="0.2"/>
  <cols>
    <col min="2" max="2" width="8.140625" customWidth="1"/>
    <col min="3" max="3" width="4.28515625" customWidth="1"/>
    <col min="5" max="5" width="28.85546875" customWidth="1"/>
    <col min="6" max="6" width="13.42578125" style="101" customWidth="1"/>
    <col min="7" max="7" width="12.140625" style="101" customWidth="1"/>
    <col min="8" max="8" width="17.140625" style="101" customWidth="1"/>
    <col min="9" max="9" width="14.5703125" style="363" customWidth="1"/>
    <col min="10" max="10" width="14.140625" customWidth="1"/>
    <col min="11" max="11" width="14.28515625" customWidth="1"/>
    <col min="12" max="12" width="12.140625" customWidth="1"/>
    <col min="13" max="13" width="12" customWidth="1"/>
  </cols>
  <sheetData>
    <row r="1" spans="1:13" x14ac:dyDescent="0.2">
      <c r="A1" s="349" t="s">
        <v>888</v>
      </c>
      <c r="B1" s="349" t="s">
        <v>0</v>
      </c>
      <c r="C1" s="349" t="s">
        <v>889</v>
      </c>
      <c r="D1" s="349" t="s">
        <v>1</v>
      </c>
      <c r="E1" s="349" t="s">
        <v>31</v>
      </c>
      <c r="F1" s="349" t="s">
        <v>32</v>
      </c>
      <c r="G1" s="349" t="s">
        <v>40</v>
      </c>
      <c r="H1" s="349" t="s">
        <v>33</v>
      </c>
      <c r="I1" s="385" t="s">
        <v>2</v>
      </c>
      <c r="J1" s="349" t="s">
        <v>36</v>
      </c>
      <c r="K1" s="349" t="s">
        <v>3</v>
      </c>
      <c r="L1" s="349" t="s">
        <v>34</v>
      </c>
      <c r="M1" s="349" t="s">
        <v>35</v>
      </c>
    </row>
    <row r="2" spans="1:13" x14ac:dyDescent="0.2">
      <c r="A2" s="533" t="s">
        <v>890</v>
      </c>
      <c r="B2" s="533" t="s">
        <v>282</v>
      </c>
      <c r="C2" s="533" t="s">
        <v>891</v>
      </c>
      <c r="D2" s="533" t="s">
        <v>326</v>
      </c>
      <c r="E2" s="533" t="s">
        <v>327</v>
      </c>
      <c r="F2" s="533" t="s">
        <v>328</v>
      </c>
      <c r="G2" s="533" t="s">
        <v>493</v>
      </c>
      <c r="H2" s="534">
        <v>42116</v>
      </c>
      <c r="I2" s="509">
        <v>14.52</v>
      </c>
      <c r="J2" s="533"/>
      <c r="K2" s="533" t="s">
        <v>145</v>
      </c>
      <c r="L2" s="534">
        <v>42146</v>
      </c>
      <c r="M2" s="533" t="s">
        <v>72</v>
      </c>
    </row>
    <row r="3" spans="1:13" x14ac:dyDescent="0.2">
      <c r="A3" s="505"/>
      <c r="B3" s="505"/>
      <c r="C3" s="505"/>
      <c r="D3" s="505"/>
      <c r="E3" s="505"/>
      <c r="F3" s="505"/>
      <c r="G3" s="505"/>
      <c r="H3" s="506"/>
      <c r="I3" s="114">
        <f>SUM(I2:I2)</f>
        <v>14.52</v>
      </c>
      <c r="J3" s="505"/>
      <c r="K3" s="505"/>
      <c r="L3" s="506"/>
      <c r="M3" s="505"/>
    </row>
    <row r="4" spans="1:13" x14ac:dyDescent="0.2">
      <c r="A4" s="505"/>
      <c r="B4" s="505"/>
      <c r="C4" s="505"/>
      <c r="D4" s="505"/>
      <c r="E4" s="505"/>
      <c r="F4" s="505"/>
      <c r="G4" s="505"/>
      <c r="H4" s="506"/>
      <c r="I4" s="507"/>
      <c r="J4" s="505"/>
      <c r="K4" s="505"/>
      <c r="L4" s="506"/>
      <c r="M4" s="505"/>
    </row>
    <row r="5" spans="1:13" x14ac:dyDescent="0.2">
      <c r="A5" s="505"/>
      <c r="B5" s="505"/>
      <c r="C5" s="505"/>
      <c r="D5" s="505"/>
      <c r="E5" s="505"/>
      <c r="F5" s="505"/>
      <c r="G5" s="505"/>
      <c r="H5" s="506"/>
      <c r="I5" s="507"/>
      <c r="J5" s="505"/>
      <c r="K5" s="505"/>
      <c r="L5" s="506"/>
      <c r="M5" s="505"/>
    </row>
    <row r="6" spans="1:13" x14ac:dyDescent="0.2">
      <c r="A6" s="150"/>
      <c r="B6" s="150"/>
      <c r="C6" s="150"/>
      <c r="D6" s="150"/>
      <c r="E6" s="151"/>
      <c r="F6" s="180"/>
      <c r="G6" s="283"/>
      <c r="H6" s="187"/>
      <c r="I6" s="387"/>
      <c r="J6" s="150"/>
    </row>
    <row r="7" spans="1:13" x14ac:dyDescent="0.2">
      <c r="A7" s="150"/>
      <c r="B7" s="150"/>
      <c r="C7" s="150"/>
      <c r="D7" s="150"/>
      <c r="E7" s="151"/>
      <c r="F7" s="180"/>
      <c r="G7" s="283"/>
      <c r="H7" s="187"/>
      <c r="I7" s="387"/>
      <c r="J7" s="150"/>
    </row>
    <row r="8" spans="1:13" x14ac:dyDescent="0.2">
      <c r="A8" s="150"/>
      <c r="B8" s="150"/>
      <c r="C8" s="150"/>
      <c r="D8" s="150"/>
      <c r="E8" s="151"/>
      <c r="F8" s="180"/>
      <c r="G8" s="283"/>
      <c r="H8" s="187"/>
      <c r="I8" s="387"/>
      <c r="J8" s="150"/>
    </row>
    <row r="9" spans="1:13" x14ac:dyDescent="0.2">
      <c r="A9" s="150"/>
      <c r="B9" s="150"/>
      <c r="C9" s="150"/>
      <c r="D9" s="150"/>
      <c r="E9" s="151"/>
      <c r="F9" s="180"/>
      <c r="G9" s="283"/>
      <c r="H9" s="187"/>
      <c r="I9" s="387"/>
      <c r="J9" s="150"/>
    </row>
    <row r="10" spans="1:13" x14ac:dyDescent="0.2">
      <c r="A10" s="150"/>
      <c r="B10" s="150"/>
      <c r="C10" s="150"/>
      <c r="D10" s="150"/>
      <c r="E10" s="151"/>
      <c r="F10" s="180"/>
      <c r="G10" s="283"/>
      <c r="H10" s="187"/>
      <c r="I10" s="387"/>
      <c r="J10" s="150"/>
    </row>
    <row r="11" spans="1:13" x14ac:dyDescent="0.2">
      <c r="A11" s="150"/>
      <c r="B11" s="150"/>
      <c r="C11" s="150"/>
      <c r="D11" s="150"/>
      <c r="E11" s="151"/>
      <c r="F11" s="180"/>
      <c r="G11" s="283"/>
      <c r="H11" s="187"/>
      <c r="I11" s="387"/>
      <c r="J11" s="150"/>
    </row>
    <row r="12" spans="1:13" x14ac:dyDescent="0.2">
      <c r="A12" s="150"/>
      <c r="B12" s="150"/>
      <c r="C12" s="150"/>
      <c r="D12" s="150"/>
      <c r="E12" s="151"/>
      <c r="F12" s="180"/>
      <c r="G12" s="283"/>
      <c r="H12" s="187"/>
      <c r="I12" s="387"/>
      <c r="J12" s="150"/>
    </row>
    <row r="13" spans="1:13" x14ac:dyDescent="0.2">
      <c r="A13" s="150"/>
      <c r="B13" s="150"/>
      <c r="C13" s="150"/>
      <c r="D13" s="150"/>
      <c r="E13" s="151"/>
      <c r="F13" s="180"/>
      <c r="G13" s="283"/>
      <c r="H13" s="187"/>
      <c r="I13" s="387"/>
      <c r="J13" s="150"/>
    </row>
    <row r="14" spans="1:13" x14ac:dyDescent="0.2">
      <c r="A14" s="150"/>
      <c r="B14" s="150"/>
      <c r="C14" s="150"/>
      <c r="D14" s="150"/>
      <c r="E14" s="151"/>
      <c r="F14" s="180"/>
      <c r="G14" s="283"/>
      <c r="H14" s="187"/>
      <c r="I14" s="387"/>
      <c r="J14" s="150"/>
    </row>
    <row r="15" spans="1:13" x14ac:dyDescent="0.2">
      <c r="A15" s="150"/>
      <c r="B15" s="150"/>
      <c r="C15" s="150"/>
      <c r="D15" s="150"/>
      <c r="E15" s="151"/>
      <c r="F15" s="180"/>
      <c r="G15" s="283"/>
      <c r="H15" s="187"/>
      <c r="I15" s="387"/>
      <c r="J15" s="150"/>
    </row>
    <row r="16" spans="1:13" x14ac:dyDescent="0.2">
      <c r="A16" s="150"/>
      <c r="B16" s="150"/>
      <c r="C16" s="150"/>
      <c r="D16" s="150"/>
      <c r="E16" s="151"/>
      <c r="F16" s="180"/>
      <c r="G16" s="283"/>
      <c r="H16" s="187"/>
      <c r="I16" s="387"/>
      <c r="J16" s="150"/>
    </row>
    <row r="17" spans="1:10" x14ac:dyDescent="0.2">
      <c r="A17" s="150"/>
      <c r="B17" s="150"/>
      <c r="C17" s="150"/>
      <c r="D17" s="150"/>
      <c r="E17" s="151"/>
      <c r="F17" s="180"/>
      <c r="G17" s="283"/>
      <c r="H17" s="187"/>
      <c r="I17" s="387"/>
      <c r="J17" s="150"/>
    </row>
    <row r="18" spans="1:10" x14ac:dyDescent="0.2">
      <c r="A18" s="150"/>
      <c r="B18" s="150"/>
      <c r="C18" s="150"/>
      <c r="D18" s="150"/>
      <c r="E18" s="151"/>
      <c r="F18" s="180"/>
      <c r="G18" s="283"/>
      <c r="H18" s="187"/>
      <c r="I18" s="387"/>
      <c r="J18" s="150"/>
    </row>
    <row r="19" spans="1:10" x14ac:dyDescent="0.2">
      <c r="A19" s="150"/>
      <c r="B19" s="150"/>
      <c r="C19" s="150"/>
      <c r="D19" s="150"/>
      <c r="E19" s="151"/>
      <c r="F19" s="180"/>
      <c r="G19" s="283"/>
      <c r="H19" s="187"/>
      <c r="I19" s="387"/>
      <c r="J19" s="150"/>
    </row>
    <row r="20" spans="1:10" x14ac:dyDescent="0.2">
      <c r="A20" s="150"/>
      <c r="B20" s="150"/>
      <c r="C20" s="150"/>
      <c r="D20" s="150"/>
      <c r="E20" s="151"/>
      <c r="F20" s="180"/>
      <c r="G20" s="283"/>
      <c r="H20" s="187"/>
      <c r="I20" s="387"/>
      <c r="J20" s="150"/>
    </row>
    <row r="21" spans="1:10" x14ac:dyDescent="0.2">
      <c r="A21" s="150"/>
      <c r="B21" s="150"/>
      <c r="C21" s="150"/>
      <c r="D21" s="150"/>
      <c r="E21" s="151"/>
      <c r="F21" s="180"/>
      <c r="G21" s="283"/>
      <c r="H21" s="187"/>
      <c r="I21" s="387"/>
      <c r="J21" s="150"/>
    </row>
    <row r="22" spans="1:10" x14ac:dyDescent="0.2">
      <c r="A22" s="150"/>
      <c r="B22" s="150"/>
      <c r="C22" s="150"/>
      <c r="D22" s="150"/>
      <c r="E22" s="151"/>
      <c r="F22" s="180"/>
      <c r="G22" s="283"/>
      <c r="H22" s="187"/>
      <c r="I22" s="387"/>
      <c r="J22" s="150"/>
    </row>
    <row r="23" spans="1:10" x14ac:dyDescent="0.2">
      <c r="A23" s="150"/>
      <c r="B23" s="150"/>
      <c r="C23" s="150"/>
      <c r="D23" s="150"/>
      <c r="E23" s="151"/>
      <c r="F23" s="180"/>
      <c r="G23" s="283"/>
      <c r="H23" s="187"/>
      <c r="I23" s="387"/>
      <c r="J23" s="150"/>
    </row>
    <row r="24" spans="1:10" x14ac:dyDescent="0.2">
      <c r="A24" s="150"/>
      <c r="B24" s="150"/>
      <c r="C24" s="150"/>
      <c r="D24" s="150"/>
      <c r="E24" s="151"/>
      <c r="F24" s="180"/>
      <c r="G24" s="283"/>
      <c r="H24" s="187"/>
      <c r="I24" s="387"/>
      <c r="J24" s="150"/>
    </row>
    <row r="25" spans="1:10" x14ac:dyDescent="0.2">
      <c r="A25" s="150"/>
      <c r="B25" s="150"/>
      <c r="C25" s="150"/>
      <c r="D25" s="150"/>
      <c r="E25" s="151"/>
      <c r="F25" s="180"/>
      <c r="G25" s="283"/>
      <c r="H25" s="187"/>
      <c r="I25" s="387"/>
      <c r="J25" s="150"/>
    </row>
    <row r="26" spans="1:10" x14ac:dyDescent="0.2">
      <c r="A26" s="150"/>
      <c r="B26" s="150"/>
      <c r="C26" s="150"/>
      <c r="D26" s="150"/>
      <c r="E26" s="151"/>
      <c r="F26" s="180"/>
      <c r="G26" s="283"/>
      <c r="H26" s="187"/>
      <c r="I26" s="387"/>
      <c r="J26" s="150"/>
    </row>
    <row r="27" spans="1:10" x14ac:dyDescent="0.2">
      <c r="A27" s="150"/>
      <c r="B27" s="150"/>
      <c r="C27" s="150"/>
      <c r="D27" s="150"/>
      <c r="E27" s="151"/>
      <c r="F27" s="180"/>
      <c r="G27" s="283"/>
      <c r="H27" s="187"/>
      <c r="I27" s="387"/>
      <c r="J27" s="150"/>
    </row>
    <row r="28" spans="1:10" x14ac:dyDescent="0.2">
      <c r="A28" s="150"/>
      <c r="B28" s="150"/>
      <c r="C28" s="150"/>
      <c r="D28" s="150"/>
      <c r="E28" s="151"/>
      <c r="F28" s="180"/>
      <c r="G28" s="283"/>
      <c r="H28" s="187"/>
      <c r="I28" s="387"/>
      <c r="J28" s="150"/>
    </row>
    <row r="29" spans="1:10" x14ac:dyDescent="0.2">
      <c r="A29" s="150"/>
      <c r="B29" s="150"/>
      <c r="C29" s="150"/>
      <c r="D29" s="150"/>
      <c r="E29" s="151"/>
      <c r="F29" s="180"/>
      <c r="G29" s="283"/>
      <c r="H29" s="187"/>
      <c r="I29" s="387"/>
      <c r="J29" s="150"/>
    </row>
    <row r="30" spans="1:10" x14ac:dyDescent="0.2">
      <c r="A30" s="150"/>
      <c r="B30" s="150"/>
      <c r="C30" s="150"/>
      <c r="D30" s="150"/>
      <c r="E30" s="151"/>
      <c r="F30" s="180"/>
      <c r="G30" s="283"/>
      <c r="H30" s="187"/>
      <c r="I30" s="387"/>
      <c r="J30" s="150"/>
    </row>
    <row r="31" spans="1:10" x14ac:dyDescent="0.2">
      <c r="A31" s="150"/>
      <c r="B31" s="150"/>
      <c r="C31" s="150"/>
      <c r="D31" s="150"/>
      <c r="E31" s="151"/>
      <c r="F31" s="180"/>
      <c r="G31" s="283"/>
      <c r="H31" s="187"/>
      <c r="I31" s="387"/>
      <c r="J31" s="150"/>
    </row>
    <row r="32" spans="1:10" x14ac:dyDescent="0.2">
      <c r="A32" s="150"/>
      <c r="B32" s="150"/>
      <c r="C32" s="150"/>
      <c r="D32" s="150"/>
      <c r="E32" s="151"/>
      <c r="F32" s="180"/>
      <c r="G32" s="283"/>
      <c r="H32" s="187"/>
      <c r="I32" s="387"/>
      <c r="J32" s="150"/>
    </row>
    <row r="33" spans="1:10" x14ac:dyDescent="0.2">
      <c r="A33" s="150"/>
      <c r="B33" s="150"/>
      <c r="C33" s="150"/>
      <c r="D33" s="150"/>
      <c r="E33" s="151"/>
      <c r="F33" s="180"/>
      <c r="G33" s="283"/>
      <c r="H33" s="187"/>
      <c r="I33" s="387"/>
      <c r="J33" s="150"/>
    </row>
    <row r="34" spans="1:10" x14ac:dyDescent="0.2">
      <c r="A34" s="150"/>
      <c r="B34" s="150"/>
      <c r="C34" s="150"/>
      <c r="D34" s="150"/>
      <c r="E34" s="151"/>
      <c r="F34" s="180"/>
      <c r="G34" s="283"/>
      <c r="H34" s="187"/>
      <c r="I34" s="387"/>
      <c r="J34" s="150"/>
    </row>
    <row r="35" spans="1:10" x14ac:dyDescent="0.2">
      <c r="A35" s="150"/>
      <c r="B35" s="150"/>
      <c r="C35" s="150"/>
      <c r="D35" s="150"/>
      <c r="E35" s="151"/>
      <c r="F35" s="180"/>
      <c r="G35" s="283"/>
      <c r="H35" s="187"/>
      <c r="I35" s="387"/>
      <c r="J35" s="150"/>
    </row>
    <row r="36" spans="1:10" x14ac:dyDescent="0.2">
      <c r="A36" s="150"/>
      <c r="B36" s="150"/>
      <c r="C36" s="150"/>
      <c r="D36" s="150"/>
      <c r="E36" s="151"/>
      <c r="F36" s="180"/>
      <c r="G36" s="283"/>
      <c r="H36" s="187"/>
      <c r="I36" s="387"/>
      <c r="J36" s="150"/>
    </row>
    <row r="37" spans="1:10" x14ac:dyDescent="0.2">
      <c r="A37" s="150"/>
      <c r="B37" s="150"/>
      <c r="C37" s="150"/>
      <c r="D37" s="150"/>
      <c r="E37" s="151"/>
      <c r="F37" s="180"/>
      <c r="G37" s="283"/>
      <c r="H37" s="187"/>
      <c r="I37" s="387"/>
      <c r="J37" s="150"/>
    </row>
    <row r="38" spans="1:10" x14ac:dyDescent="0.2">
      <c r="A38" s="150"/>
      <c r="B38" s="150"/>
      <c r="C38" s="150"/>
      <c r="D38" s="150"/>
      <c r="E38" s="151"/>
      <c r="F38" s="180"/>
      <c r="G38" s="283"/>
      <c r="H38" s="187"/>
      <c r="I38" s="387"/>
      <c r="J38" s="150"/>
    </row>
    <row r="39" spans="1:10" x14ac:dyDescent="0.2">
      <c r="A39" s="150"/>
      <c r="B39" s="150"/>
      <c r="C39" s="150"/>
      <c r="D39" s="150"/>
      <c r="E39" s="151"/>
      <c r="F39" s="180"/>
      <c r="G39" s="283"/>
      <c r="H39" s="187"/>
      <c r="I39" s="387"/>
      <c r="J39" s="150"/>
    </row>
    <row r="40" spans="1:10" x14ac:dyDescent="0.2">
      <c r="A40" s="150"/>
      <c r="B40" s="150"/>
      <c r="C40" s="150"/>
      <c r="D40" s="150"/>
      <c r="E40" s="151"/>
      <c r="F40" s="180"/>
      <c r="G40" s="283"/>
      <c r="H40" s="187"/>
      <c r="I40" s="387"/>
      <c r="J40" s="150"/>
    </row>
    <row r="41" spans="1:10" x14ac:dyDescent="0.2">
      <c r="A41" s="150"/>
      <c r="B41" s="150"/>
      <c r="C41" s="150"/>
      <c r="D41" s="150"/>
      <c r="E41" s="151"/>
      <c r="F41" s="180"/>
      <c r="G41" s="283"/>
      <c r="H41" s="187"/>
      <c r="I41" s="387"/>
      <c r="J41" s="150"/>
    </row>
    <row r="42" spans="1:10" x14ac:dyDescent="0.2">
      <c r="A42" s="150"/>
      <c r="B42" s="150"/>
      <c r="C42" s="150"/>
      <c r="D42" s="150"/>
      <c r="E42" s="151"/>
      <c r="F42" s="180"/>
      <c r="G42" s="283"/>
      <c r="H42" s="187"/>
      <c r="I42" s="387"/>
      <c r="J42" s="150"/>
    </row>
    <row r="43" spans="1:10" x14ac:dyDescent="0.2">
      <c r="A43" s="150"/>
      <c r="B43" s="150"/>
      <c r="C43" s="150"/>
      <c r="D43" s="150"/>
      <c r="E43" s="151"/>
      <c r="F43" s="180"/>
      <c r="G43" s="283"/>
      <c r="H43" s="187"/>
      <c r="I43" s="387"/>
      <c r="J43" s="150"/>
    </row>
    <row r="44" spans="1:10" x14ac:dyDescent="0.2">
      <c r="A44" s="150"/>
      <c r="B44" s="150"/>
      <c r="C44" s="150"/>
      <c r="D44" s="150"/>
      <c r="E44" s="151"/>
      <c r="F44" s="180"/>
      <c r="G44" s="283"/>
      <c r="H44" s="187"/>
      <c r="I44" s="387"/>
      <c r="J44" s="150"/>
    </row>
    <row r="45" spans="1:10" x14ac:dyDescent="0.2">
      <c r="A45" s="150"/>
      <c r="B45" s="150"/>
      <c r="C45" s="150"/>
      <c r="D45" s="150"/>
      <c r="E45" s="151"/>
      <c r="F45" s="180"/>
      <c r="G45" s="283"/>
      <c r="H45" s="187"/>
      <c r="I45" s="387"/>
      <c r="J45" s="150"/>
    </row>
    <row r="46" spans="1:10" x14ac:dyDescent="0.2">
      <c r="A46" s="150"/>
      <c r="B46" s="150"/>
      <c r="C46" s="150"/>
      <c r="D46" s="150"/>
      <c r="E46" s="151"/>
      <c r="F46" s="180"/>
      <c r="G46" s="283"/>
      <c r="H46" s="187"/>
      <c r="I46" s="387"/>
      <c r="J46" s="150"/>
    </row>
    <row r="47" spans="1:10" x14ac:dyDescent="0.2">
      <c r="A47" s="150"/>
      <c r="B47" s="150"/>
      <c r="C47" s="150"/>
      <c r="D47" s="150"/>
      <c r="E47" s="151"/>
      <c r="F47" s="180"/>
      <c r="G47" s="283"/>
      <c r="H47" s="187"/>
      <c r="I47" s="387"/>
      <c r="J47" s="150"/>
    </row>
    <row r="48" spans="1:10" x14ac:dyDescent="0.2">
      <c r="A48" s="150"/>
      <c r="B48" s="150"/>
      <c r="C48" s="150"/>
      <c r="D48" s="150"/>
      <c r="E48" s="151"/>
      <c r="F48" s="180"/>
      <c r="G48" s="283"/>
      <c r="H48" s="187"/>
      <c r="I48" s="387"/>
      <c r="J48" s="150"/>
    </row>
    <row r="49" spans="1:10" x14ac:dyDescent="0.2">
      <c r="A49" s="150"/>
      <c r="B49" s="150"/>
      <c r="C49" s="150"/>
      <c r="D49" s="150"/>
      <c r="E49" s="151"/>
      <c r="F49" s="180"/>
      <c r="G49" s="283"/>
      <c r="H49" s="187"/>
      <c r="I49" s="387"/>
      <c r="J49" s="150"/>
    </row>
    <row r="50" spans="1:10" x14ac:dyDescent="0.2">
      <c r="A50" s="150"/>
      <c r="B50" s="150"/>
      <c r="C50" s="150"/>
      <c r="D50" s="150"/>
      <c r="E50" s="151"/>
      <c r="F50" s="180"/>
      <c r="G50" s="283"/>
      <c r="H50" s="187"/>
      <c r="I50" s="387"/>
      <c r="J50" s="150"/>
    </row>
    <row r="51" spans="1:10" x14ac:dyDescent="0.2">
      <c r="A51" s="150"/>
      <c r="B51" s="150"/>
      <c r="C51" s="150"/>
      <c r="D51" s="150"/>
      <c r="E51" s="151"/>
      <c r="F51" s="180"/>
      <c r="G51" s="283"/>
      <c r="H51" s="187"/>
      <c r="I51" s="387"/>
      <c r="J51" s="150"/>
    </row>
    <row r="52" spans="1:10" x14ac:dyDescent="0.2">
      <c r="A52" s="150"/>
      <c r="B52" s="150"/>
      <c r="C52" s="150"/>
      <c r="D52" s="150"/>
      <c r="E52" s="151"/>
      <c r="F52" s="180"/>
      <c r="G52" s="283"/>
      <c r="H52" s="187"/>
      <c r="I52" s="387"/>
      <c r="J52" s="150"/>
    </row>
    <row r="53" spans="1:10" x14ac:dyDescent="0.2">
      <c r="A53" s="150"/>
      <c r="B53" s="150"/>
      <c r="C53" s="150"/>
      <c r="D53" s="150"/>
      <c r="E53" s="151"/>
      <c r="F53" s="180"/>
      <c r="G53" s="283"/>
      <c r="H53" s="187"/>
      <c r="I53" s="387"/>
      <c r="J53" s="150"/>
    </row>
    <row r="54" spans="1:10" x14ac:dyDescent="0.2">
      <c r="A54" s="150"/>
      <c r="B54" s="150"/>
      <c r="C54" s="150"/>
      <c r="D54" s="150"/>
      <c r="E54" s="151"/>
      <c r="F54" s="180"/>
      <c r="G54" s="283"/>
      <c r="H54" s="187"/>
      <c r="I54" s="387"/>
      <c r="J54" s="150"/>
    </row>
    <row r="55" spans="1:10" x14ac:dyDescent="0.2">
      <c r="A55" s="150"/>
      <c r="B55" s="150"/>
      <c r="C55" s="150"/>
      <c r="D55" s="150"/>
      <c r="E55" s="151"/>
      <c r="F55" s="180"/>
      <c r="G55" s="283"/>
      <c r="H55" s="187"/>
      <c r="I55" s="387"/>
      <c r="J55" s="150"/>
    </row>
    <row r="56" spans="1:10" x14ac:dyDescent="0.2">
      <c r="A56" s="150"/>
      <c r="B56" s="150"/>
      <c r="C56" s="150"/>
      <c r="D56" s="150"/>
      <c r="E56" s="151"/>
      <c r="F56" s="180"/>
      <c r="G56" s="283"/>
      <c r="H56" s="187"/>
      <c r="I56" s="387"/>
      <c r="J56" s="150"/>
    </row>
    <row r="57" spans="1:10" x14ac:dyDescent="0.2">
      <c r="A57" s="150"/>
      <c r="B57" s="150"/>
      <c r="C57" s="150"/>
      <c r="D57" s="150"/>
      <c r="E57" s="151"/>
      <c r="F57" s="180"/>
      <c r="G57" s="283"/>
      <c r="H57" s="187"/>
      <c r="I57" s="387"/>
      <c r="J57" s="150"/>
    </row>
    <row r="58" spans="1:10" x14ac:dyDescent="0.2">
      <c r="A58" s="150"/>
      <c r="B58" s="150"/>
      <c r="C58" s="150"/>
      <c r="D58" s="150"/>
      <c r="E58" s="151"/>
      <c r="F58" s="180"/>
      <c r="G58" s="283"/>
      <c r="H58" s="187"/>
      <c r="I58" s="387"/>
      <c r="J58" s="150"/>
    </row>
    <row r="59" spans="1:10" x14ac:dyDescent="0.2">
      <c r="A59" s="150"/>
      <c r="B59" s="150"/>
      <c r="C59" s="150"/>
      <c r="D59" s="150"/>
      <c r="E59" s="151"/>
      <c r="F59" s="180"/>
      <c r="G59" s="283"/>
      <c r="H59" s="187"/>
      <c r="I59" s="387"/>
      <c r="J59" s="150"/>
    </row>
    <row r="60" spans="1:10" x14ac:dyDescent="0.2">
      <c r="A60" s="150"/>
      <c r="B60" s="150"/>
      <c r="C60" s="150"/>
      <c r="D60" s="150"/>
      <c r="E60" s="151"/>
      <c r="F60" s="180"/>
      <c r="G60" s="283"/>
      <c r="H60" s="187"/>
      <c r="I60" s="387"/>
      <c r="J60" s="150"/>
    </row>
    <row r="61" spans="1:10" x14ac:dyDescent="0.2">
      <c r="A61" s="150"/>
      <c r="B61" s="150"/>
      <c r="C61" s="150"/>
      <c r="D61" s="150"/>
      <c r="E61" s="151"/>
      <c r="F61" s="180"/>
      <c r="G61" s="283"/>
      <c r="H61" s="187"/>
      <c r="I61" s="387"/>
      <c r="J61" s="150"/>
    </row>
    <row r="62" spans="1:10" x14ac:dyDescent="0.2">
      <c r="A62" s="150"/>
      <c r="B62" s="150"/>
      <c r="C62" s="150"/>
      <c r="D62" s="150"/>
      <c r="E62" s="151"/>
      <c r="F62" s="180"/>
      <c r="G62" s="283"/>
      <c r="H62" s="187"/>
      <c r="I62" s="387"/>
      <c r="J62" s="150"/>
    </row>
    <row r="63" spans="1:10" x14ac:dyDescent="0.2">
      <c r="A63" s="150"/>
      <c r="B63" s="150"/>
      <c r="C63" s="150"/>
      <c r="D63" s="150"/>
      <c r="E63" s="151"/>
      <c r="F63" s="180"/>
      <c r="G63" s="283"/>
      <c r="H63" s="187"/>
      <c r="I63" s="387"/>
      <c r="J63" s="150"/>
    </row>
    <row r="64" spans="1:10" x14ac:dyDescent="0.2">
      <c r="A64" s="150"/>
      <c r="B64" s="150"/>
      <c r="C64" s="150"/>
      <c r="D64" s="150"/>
      <c r="E64" s="151"/>
      <c r="F64" s="180"/>
      <c r="G64" s="283"/>
      <c r="H64" s="187"/>
      <c r="I64" s="387"/>
      <c r="J64" s="150"/>
    </row>
    <row r="65" spans="1:10" x14ac:dyDescent="0.2">
      <c r="A65" s="150"/>
      <c r="B65" s="150"/>
      <c r="C65" s="150"/>
      <c r="D65" s="150"/>
      <c r="E65" s="151"/>
      <c r="F65" s="180"/>
      <c r="G65" s="283"/>
      <c r="H65" s="187"/>
      <c r="I65" s="387"/>
      <c r="J65" s="150"/>
    </row>
    <row r="66" spans="1:10" x14ac:dyDescent="0.2">
      <c r="A66" s="150"/>
      <c r="B66" s="150"/>
      <c r="C66" s="150"/>
      <c r="D66" s="150"/>
      <c r="E66" s="151"/>
      <c r="F66" s="180"/>
      <c r="G66" s="283"/>
      <c r="H66" s="187"/>
      <c r="I66" s="387"/>
      <c r="J66" s="150"/>
    </row>
    <row r="67" spans="1:10" x14ac:dyDescent="0.2">
      <c r="A67" s="150"/>
      <c r="B67" s="150"/>
      <c r="C67" s="150"/>
      <c r="D67" s="150"/>
      <c r="E67" s="151"/>
      <c r="F67" s="180"/>
      <c r="G67" s="283"/>
      <c r="H67" s="187"/>
      <c r="I67" s="387"/>
      <c r="J67" s="150"/>
    </row>
    <row r="68" spans="1:10" x14ac:dyDescent="0.2">
      <c r="A68" s="150"/>
      <c r="B68" s="150"/>
      <c r="C68" s="150"/>
      <c r="D68" s="150"/>
      <c r="E68" s="151"/>
      <c r="F68" s="180"/>
      <c r="G68" s="283"/>
      <c r="H68" s="187"/>
      <c r="I68" s="387"/>
      <c r="J68" s="150"/>
    </row>
    <row r="69" spans="1:10" x14ac:dyDescent="0.2">
      <c r="A69" s="150"/>
      <c r="B69" s="150"/>
      <c r="C69" s="150"/>
      <c r="D69" s="150"/>
      <c r="E69" s="151"/>
      <c r="F69" s="180"/>
      <c r="G69" s="283"/>
      <c r="H69" s="187"/>
      <c r="I69" s="387"/>
      <c r="J69" s="150"/>
    </row>
    <row r="70" spans="1:10" x14ac:dyDescent="0.2">
      <c r="A70" s="150"/>
      <c r="B70" s="150"/>
      <c r="C70" s="150"/>
      <c r="D70" s="150"/>
      <c r="E70" s="151"/>
      <c r="F70" s="180"/>
      <c r="G70" s="283"/>
      <c r="H70" s="187"/>
      <c r="I70" s="387"/>
      <c r="J70" s="150"/>
    </row>
    <row r="71" spans="1:10" x14ac:dyDescent="0.2">
      <c r="A71" s="150"/>
      <c r="B71" s="150"/>
      <c r="C71" s="150"/>
      <c r="D71" s="150"/>
      <c r="E71" s="151"/>
      <c r="F71" s="180"/>
      <c r="G71" s="283"/>
      <c r="H71" s="187"/>
      <c r="I71" s="387"/>
      <c r="J71" s="150"/>
    </row>
    <row r="72" spans="1:10" x14ac:dyDescent="0.2">
      <c r="A72" s="150"/>
      <c r="B72" s="150"/>
      <c r="C72" s="150"/>
      <c r="D72" s="150"/>
      <c r="E72" s="151"/>
      <c r="F72" s="180"/>
      <c r="G72" s="283"/>
      <c r="H72" s="187"/>
      <c r="I72" s="387"/>
      <c r="J72" s="150"/>
    </row>
    <row r="73" spans="1:10" x14ac:dyDescent="0.2">
      <c r="A73" s="150"/>
      <c r="B73" s="150"/>
      <c r="C73" s="150"/>
      <c r="D73" s="150"/>
      <c r="E73" s="151"/>
      <c r="F73" s="180"/>
      <c r="G73" s="283"/>
      <c r="H73" s="187"/>
      <c r="I73" s="387"/>
      <c r="J73" s="150"/>
    </row>
    <row r="74" spans="1:10" x14ac:dyDescent="0.2">
      <c r="A74" s="150"/>
      <c r="B74" s="150"/>
      <c r="C74" s="150"/>
      <c r="D74" s="150"/>
      <c r="E74" s="151"/>
      <c r="F74" s="180"/>
      <c r="G74" s="283"/>
      <c r="H74" s="187"/>
      <c r="I74" s="387"/>
      <c r="J74" s="150"/>
    </row>
    <row r="75" spans="1:10" x14ac:dyDescent="0.2">
      <c r="A75" s="150"/>
      <c r="B75" s="150"/>
      <c r="C75" s="150"/>
      <c r="D75" s="150"/>
      <c r="E75" s="151"/>
      <c r="F75" s="180"/>
      <c r="G75" s="283"/>
      <c r="H75" s="187"/>
      <c r="I75" s="387"/>
      <c r="J75" s="150"/>
    </row>
    <row r="76" spans="1:10" x14ac:dyDescent="0.2">
      <c r="A76" s="150"/>
      <c r="B76" s="150"/>
      <c r="C76" s="150"/>
      <c r="D76" s="150"/>
      <c r="E76" s="151"/>
      <c r="F76" s="180"/>
      <c r="G76" s="283"/>
      <c r="H76" s="187"/>
      <c r="I76" s="387"/>
      <c r="J76" s="150"/>
    </row>
    <row r="77" spans="1:10" x14ac:dyDescent="0.2">
      <c r="A77" s="150"/>
      <c r="B77" s="150"/>
      <c r="C77" s="150"/>
      <c r="D77" s="150"/>
      <c r="E77" s="151"/>
      <c r="F77" s="180"/>
      <c r="G77" s="283"/>
      <c r="H77" s="187"/>
      <c r="I77" s="387"/>
      <c r="J77" s="150"/>
    </row>
    <row r="78" spans="1:10" x14ac:dyDescent="0.2">
      <c r="A78" s="150"/>
      <c r="B78" s="150"/>
      <c r="C78" s="150"/>
      <c r="D78" s="150"/>
      <c r="E78" s="151"/>
      <c r="F78" s="180"/>
      <c r="G78" s="283"/>
      <c r="H78" s="187"/>
      <c r="I78" s="387"/>
      <c r="J78" s="150"/>
    </row>
    <row r="79" spans="1:10" x14ac:dyDescent="0.2">
      <c r="A79" s="150"/>
      <c r="B79" s="150"/>
      <c r="C79" s="150"/>
      <c r="D79" s="150"/>
      <c r="E79" s="151"/>
      <c r="F79" s="180"/>
      <c r="G79" s="283"/>
      <c r="H79" s="187"/>
      <c r="I79" s="387"/>
      <c r="J79" s="150"/>
    </row>
    <row r="80" spans="1:10" x14ac:dyDescent="0.2">
      <c r="A80" s="150"/>
      <c r="B80" s="150"/>
      <c r="C80" s="150"/>
      <c r="D80" s="150"/>
      <c r="E80" s="151"/>
      <c r="F80" s="180"/>
      <c r="G80" s="283"/>
      <c r="H80" s="187"/>
      <c r="I80" s="387"/>
      <c r="J80" s="150"/>
    </row>
    <row r="81" spans="1:10" x14ac:dyDescent="0.2">
      <c r="A81" s="150"/>
      <c r="B81" s="150"/>
      <c r="C81" s="150"/>
      <c r="D81" s="150"/>
      <c r="E81" s="151"/>
      <c r="F81" s="180"/>
      <c r="G81" s="283"/>
      <c r="H81" s="187"/>
      <c r="I81" s="387"/>
      <c r="J81" s="150"/>
    </row>
    <row r="82" spans="1:10" x14ac:dyDescent="0.2">
      <c r="A82" s="150"/>
      <c r="B82" s="150"/>
      <c r="C82" s="150"/>
      <c r="D82" s="150"/>
      <c r="E82" s="151"/>
      <c r="F82" s="180"/>
      <c r="G82" s="283"/>
      <c r="H82" s="187"/>
      <c r="I82" s="387"/>
      <c r="J82" s="150"/>
    </row>
    <row r="83" spans="1:10" x14ac:dyDescent="0.2">
      <c r="A83" s="150"/>
      <c r="B83" s="150"/>
      <c r="C83" s="150"/>
      <c r="D83" s="150"/>
      <c r="E83" s="151"/>
      <c r="F83" s="180"/>
      <c r="G83" s="283"/>
      <c r="H83" s="187"/>
      <c r="I83" s="387"/>
      <c r="J83" s="150"/>
    </row>
    <row r="84" spans="1:10" x14ac:dyDescent="0.2">
      <c r="A84" s="150"/>
      <c r="B84" s="150"/>
      <c r="C84" s="150"/>
      <c r="D84" s="150"/>
      <c r="E84" s="151"/>
      <c r="F84" s="180"/>
      <c r="G84" s="283"/>
      <c r="H84" s="187"/>
      <c r="I84" s="387"/>
      <c r="J84" s="150"/>
    </row>
    <row r="85" spans="1:10" x14ac:dyDescent="0.2">
      <c r="A85" s="150"/>
      <c r="B85" s="150"/>
      <c r="C85" s="150"/>
      <c r="D85" s="150"/>
      <c r="E85" s="151"/>
      <c r="F85" s="180"/>
      <c r="G85" s="283"/>
      <c r="H85" s="187"/>
      <c r="I85" s="387"/>
      <c r="J85" s="150"/>
    </row>
    <row r="86" spans="1:10" x14ac:dyDescent="0.2">
      <c r="A86" s="150"/>
      <c r="B86" s="150"/>
      <c r="C86" s="150"/>
      <c r="D86" s="150"/>
      <c r="E86" s="151"/>
      <c r="F86" s="180"/>
      <c r="G86" s="283"/>
      <c r="H86" s="187"/>
      <c r="I86" s="387"/>
      <c r="J86" s="150"/>
    </row>
    <row r="87" spans="1:10" x14ac:dyDescent="0.2">
      <c r="A87" s="150"/>
      <c r="B87" s="150"/>
      <c r="C87" s="150"/>
      <c r="D87" s="150"/>
      <c r="E87" s="151"/>
      <c r="F87" s="180"/>
      <c r="G87" s="283"/>
      <c r="H87" s="187"/>
      <c r="I87" s="387"/>
      <c r="J87" s="150"/>
    </row>
    <row r="88" spans="1:10" x14ac:dyDescent="0.2">
      <c r="A88" s="150"/>
      <c r="B88" s="150"/>
      <c r="C88" s="150"/>
      <c r="D88" s="150"/>
      <c r="E88" s="151"/>
      <c r="F88" s="180"/>
      <c r="G88" s="283"/>
      <c r="H88" s="187"/>
      <c r="I88" s="387"/>
      <c r="J88" s="150"/>
    </row>
    <row r="89" spans="1:10" x14ac:dyDescent="0.2">
      <c r="A89" s="150"/>
      <c r="B89" s="150"/>
      <c r="C89" s="150"/>
      <c r="D89" s="150"/>
      <c r="E89" s="151"/>
      <c r="F89" s="180"/>
      <c r="G89" s="283"/>
      <c r="H89" s="187"/>
      <c r="I89" s="387"/>
      <c r="J89" s="150"/>
    </row>
    <row r="90" spans="1:10" x14ac:dyDescent="0.2">
      <c r="A90" s="150"/>
      <c r="B90" s="150"/>
      <c r="C90" s="150"/>
      <c r="D90" s="150"/>
      <c r="E90" s="151"/>
      <c r="F90" s="180"/>
      <c r="G90" s="283"/>
      <c r="H90" s="187"/>
      <c r="I90" s="387"/>
      <c r="J90" s="150"/>
    </row>
    <row r="91" spans="1:10" x14ac:dyDescent="0.2">
      <c r="A91" s="150"/>
      <c r="B91" s="150"/>
      <c r="C91" s="150"/>
      <c r="D91" s="150"/>
      <c r="E91" s="151"/>
      <c r="F91" s="180"/>
      <c r="G91" s="283"/>
      <c r="H91" s="187"/>
      <c r="I91" s="387"/>
      <c r="J91" s="150"/>
    </row>
    <row r="92" spans="1:10" x14ac:dyDescent="0.2">
      <c r="A92" s="150"/>
      <c r="B92" s="150"/>
      <c r="C92" s="150"/>
      <c r="D92" s="150"/>
      <c r="E92" s="151"/>
      <c r="F92" s="180"/>
      <c r="G92" s="283"/>
      <c r="H92" s="187"/>
      <c r="I92" s="387"/>
      <c r="J92" s="150"/>
    </row>
    <row r="93" spans="1:10" x14ac:dyDescent="0.2">
      <c r="A93" s="150"/>
      <c r="B93" s="150"/>
      <c r="C93" s="150"/>
      <c r="D93" s="150"/>
      <c r="E93" s="151"/>
      <c r="F93" s="180"/>
      <c r="G93" s="283"/>
      <c r="H93" s="187"/>
      <c r="I93" s="387"/>
      <c r="J93" s="150"/>
    </row>
    <row r="94" spans="1:10" x14ac:dyDescent="0.2">
      <c r="A94" s="150"/>
      <c r="B94" s="150"/>
      <c r="C94" s="150"/>
      <c r="D94" s="150"/>
      <c r="E94" s="151"/>
      <c r="F94" s="180"/>
      <c r="G94" s="283"/>
      <c r="H94" s="187"/>
      <c r="I94" s="387"/>
      <c r="J94" s="150"/>
    </row>
    <row r="95" spans="1:10" x14ac:dyDescent="0.2">
      <c r="A95" s="150"/>
      <c r="B95" s="150"/>
      <c r="C95" s="150"/>
      <c r="D95" s="150"/>
      <c r="E95" s="151"/>
      <c r="F95" s="180"/>
      <c r="G95" s="283"/>
      <c r="H95" s="187"/>
      <c r="I95" s="387"/>
      <c r="J95" s="150"/>
    </row>
    <row r="96" spans="1:10" x14ac:dyDescent="0.2">
      <c r="A96" s="150"/>
      <c r="B96" s="150"/>
      <c r="C96" s="150"/>
      <c r="D96" s="150"/>
      <c r="E96" s="151"/>
      <c r="F96" s="180"/>
      <c r="G96" s="283"/>
      <c r="H96" s="187"/>
      <c r="I96" s="387"/>
      <c r="J96" s="150"/>
    </row>
    <row r="97" spans="1:10" x14ac:dyDescent="0.2">
      <c r="A97" s="150"/>
      <c r="B97" s="150"/>
      <c r="C97" s="150"/>
      <c r="D97" s="150"/>
      <c r="E97" s="151"/>
      <c r="F97" s="180"/>
      <c r="G97" s="283"/>
      <c r="H97" s="187"/>
      <c r="I97" s="387"/>
      <c r="J97" s="150"/>
    </row>
    <row r="98" spans="1:10" x14ac:dyDescent="0.2">
      <c r="A98" s="150"/>
      <c r="B98" s="150"/>
      <c r="C98" s="150"/>
      <c r="D98" s="150"/>
      <c r="E98" s="151"/>
      <c r="F98" s="180"/>
      <c r="G98" s="283"/>
      <c r="H98" s="187"/>
      <c r="I98" s="387"/>
      <c r="J98" s="150"/>
    </row>
    <row r="99" spans="1:10" x14ac:dyDescent="0.2">
      <c r="A99" s="150"/>
      <c r="B99" s="150"/>
      <c r="C99" s="150"/>
      <c r="D99" s="150"/>
      <c r="E99" s="151"/>
      <c r="F99" s="180"/>
      <c r="G99" s="283"/>
      <c r="H99" s="187"/>
      <c r="I99" s="387"/>
      <c r="J99" s="150"/>
    </row>
    <row r="100" spans="1:10" x14ac:dyDescent="0.2">
      <c r="A100" s="150"/>
      <c r="B100" s="150"/>
      <c r="C100" s="150"/>
      <c r="D100" s="150"/>
      <c r="E100" s="151"/>
      <c r="F100" s="180"/>
      <c r="G100" s="283"/>
      <c r="H100" s="187"/>
      <c r="I100" s="387"/>
      <c r="J100" s="150"/>
    </row>
    <row r="101" spans="1:10" x14ac:dyDescent="0.2">
      <c r="A101" s="150"/>
      <c r="B101" s="150"/>
      <c r="C101" s="150"/>
      <c r="D101" s="150"/>
      <c r="E101" s="151"/>
      <c r="F101" s="180"/>
      <c r="G101" s="283"/>
      <c r="H101" s="187"/>
      <c r="I101" s="387"/>
      <c r="J101" s="150"/>
    </row>
    <row r="102" spans="1:10" x14ac:dyDescent="0.2">
      <c r="A102" s="150"/>
      <c r="B102" s="150"/>
      <c r="C102" s="150"/>
      <c r="D102" s="150"/>
      <c r="E102" s="151"/>
      <c r="F102" s="180"/>
      <c r="G102" s="283"/>
      <c r="H102" s="187"/>
      <c r="I102" s="387"/>
      <c r="J102" s="150"/>
    </row>
    <row r="103" spans="1:10" x14ac:dyDescent="0.2">
      <c r="A103" s="150"/>
      <c r="B103" s="150"/>
      <c r="C103" s="150"/>
      <c r="D103" s="150"/>
      <c r="E103" s="151"/>
      <c r="F103" s="180"/>
      <c r="G103" s="283"/>
      <c r="H103" s="187"/>
      <c r="I103" s="387"/>
      <c r="J103" s="150"/>
    </row>
    <row r="104" spans="1:10" x14ac:dyDescent="0.2">
      <c r="A104" s="150"/>
      <c r="B104" s="150"/>
      <c r="C104" s="150"/>
      <c r="D104" s="150"/>
      <c r="E104" s="151"/>
      <c r="F104" s="180"/>
      <c r="G104" s="283"/>
      <c r="H104" s="187"/>
      <c r="I104" s="387"/>
      <c r="J104" s="150"/>
    </row>
    <row r="105" spans="1:10" x14ac:dyDescent="0.2">
      <c r="A105" s="150"/>
      <c r="B105" s="150"/>
      <c r="C105" s="150"/>
      <c r="D105" s="150"/>
      <c r="E105" s="151"/>
      <c r="F105" s="180"/>
      <c r="G105" s="283"/>
      <c r="H105" s="187"/>
      <c r="I105" s="387"/>
      <c r="J105" s="150"/>
    </row>
    <row r="106" spans="1:10" x14ac:dyDescent="0.2">
      <c r="A106" s="150"/>
      <c r="B106" s="150"/>
      <c r="C106" s="150"/>
      <c r="D106" s="150"/>
      <c r="E106" s="151"/>
      <c r="F106" s="180"/>
      <c r="G106" s="283"/>
      <c r="H106" s="187"/>
      <c r="I106" s="387"/>
      <c r="J106" s="150"/>
    </row>
    <row r="107" spans="1:10" x14ac:dyDescent="0.2">
      <c r="A107" s="150"/>
      <c r="B107" s="150"/>
      <c r="C107" s="150"/>
      <c r="D107" s="150"/>
      <c r="E107" s="151"/>
      <c r="F107" s="180"/>
      <c r="G107" s="283"/>
      <c r="H107" s="187"/>
      <c r="I107" s="387"/>
      <c r="J107" s="150"/>
    </row>
    <row r="108" spans="1:10" x14ac:dyDescent="0.2">
      <c r="A108" s="150"/>
      <c r="B108" s="150"/>
      <c r="C108" s="150"/>
      <c r="D108" s="150"/>
      <c r="E108" s="151"/>
      <c r="F108" s="180"/>
      <c r="G108" s="283"/>
      <c r="H108" s="187"/>
      <c r="I108" s="387"/>
      <c r="J108" s="150"/>
    </row>
    <row r="109" spans="1:10" x14ac:dyDescent="0.2">
      <c r="A109" s="150"/>
      <c r="B109" s="150"/>
      <c r="C109" s="150"/>
      <c r="D109" s="150"/>
      <c r="E109" s="151"/>
      <c r="F109" s="180"/>
      <c r="G109" s="283"/>
      <c r="H109" s="187"/>
      <c r="I109" s="387"/>
      <c r="J109" s="150"/>
    </row>
    <row r="110" spans="1:10" x14ac:dyDescent="0.2">
      <c r="A110" s="150"/>
      <c r="B110" s="150"/>
      <c r="C110" s="150"/>
      <c r="D110" s="150"/>
      <c r="E110" s="151"/>
      <c r="F110" s="180"/>
      <c r="G110" s="283"/>
      <c r="H110" s="187"/>
      <c r="I110" s="387"/>
      <c r="J110" s="150"/>
    </row>
    <row r="111" spans="1:10" x14ac:dyDescent="0.2">
      <c r="A111" s="150"/>
      <c r="B111" s="150"/>
      <c r="C111" s="150"/>
      <c r="D111" s="150"/>
      <c r="E111" s="151"/>
      <c r="F111" s="180"/>
      <c r="G111" s="283"/>
      <c r="H111" s="187"/>
      <c r="I111" s="387"/>
      <c r="J111" s="150"/>
    </row>
    <row r="112" spans="1:10" x14ac:dyDescent="0.2">
      <c r="A112" s="150"/>
      <c r="B112" s="150"/>
      <c r="C112" s="150"/>
      <c r="D112" s="150"/>
      <c r="E112" s="151"/>
      <c r="F112" s="180"/>
      <c r="G112" s="283"/>
      <c r="H112" s="187"/>
      <c r="I112" s="387"/>
      <c r="J112" s="150"/>
    </row>
    <row r="113" spans="1:10" x14ac:dyDescent="0.2">
      <c r="A113" s="150"/>
      <c r="B113" s="150"/>
      <c r="C113" s="150"/>
      <c r="D113" s="150"/>
      <c r="E113" s="151"/>
      <c r="F113" s="180"/>
      <c r="G113" s="283"/>
      <c r="H113" s="187"/>
      <c r="I113" s="387"/>
      <c r="J113" s="150"/>
    </row>
    <row r="114" spans="1:10" x14ac:dyDescent="0.2">
      <c r="A114" s="150"/>
      <c r="B114" s="150"/>
      <c r="C114" s="150"/>
      <c r="D114" s="150"/>
      <c r="E114" s="151"/>
      <c r="F114" s="180"/>
      <c r="G114" s="283"/>
      <c r="H114" s="187"/>
      <c r="I114" s="387"/>
      <c r="J114" s="150"/>
    </row>
    <row r="115" spans="1:10" x14ac:dyDescent="0.2">
      <c r="A115" s="150"/>
      <c r="B115" s="150"/>
      <c r="C115" s="150"/>
      <c r="D115" s="150"/>
      <c r="E115" s="151"/>
      <c r="F115" s="180"/>
      <c r="G115" s="283"/>
      <c r="H115" s="187"/>
      <c r="I115" s="387"/>
      <c r="J115" s="150"/>
    </row>
    <row r="116" spans="1:10" x14ac:dyDescent="0.2">
      <c r="A116" s="150"/>
      <c r="B116" s="150"/>
      <c r="C116" s="150"/>
      <c r="D116" s="150"/>
      <c r="E116" s="151"/>
      <c r="F116" s="180"/>
      <c r="G116" s="283"/>
      <c r="H116" s="187"/>
      <c r="I116" s="387"/>
      <c r="J116" s="150"/>
    </row>
    <row r="117" spans="1:10" x14ac:dyDescent="0.2">
      <c r="A117" s="150"/>
      <c r="B117" s="150"/>
      <c r="C117" s="150"/>
      <c r="D117" s="150"/>
      <c r="E117" s="151"/>
      <c r="F117" s="180"/>
      <c r="G117" s="283"/>
      <c r="H117" s="187"/>
      <c r="I117" s="387"/>
      <c r="J117" s="150"/>
    </row>
    <row r="118" spans="1:10" x14ac:dyDescent="0.2">
      <c r="A118" s="150"/>
      <c r="B118" s="150"/>
      <c r="C118" s="150"/>
      <c r="D118" s="150"/>
      <c r="E118" s="151"/>
      <c r="F118" s="180"/>
      <c r="G118" s="283"/>
      <c r="H118" s="187"/>
      <c r="I118" s="387"/>
      <c r="J118" s="150"/>
    </row>
    <row r="119" spans="1:10" x14ac:dyDescent="0.2">
      <c r="A119" s="150"/>
      <c r="B119" s="150"/>
      <c r="C119" s="150"/>
      <c r="D119" s="150"/>
      <c r="E119" s="151"/>
      <c r="F119" s="180"/>
      <c r="G119" s="283"/>
      <c r="H119" s="187"/>
      <c r="I119" s="387"/>
      <c r="J119" s="150"/>
    </row>
    <row r="120" spans="1:10" x14ac:dyDescent="0.2">
      <c r="A120" s="150"/>
      <c r="B120" s="150"/>
      <c r="C120" s="150"/>
      <c r="D120" s="150"/>
      <c r="E120" s="151"/>
      <c r="F120" s="180"/>
      <c r="G120" s="283"/>
      <c r="H120" s="187"/>
      <c r="I120" s="387"/>
      <c r="J120" s="150"/>
    </row>
    <row r="121" spans="1:10" x14ac:dyDescent="0.2">
      <c r="A121" s="150"/>
      <c r="B121" s="150"/>
      <c r="C121" s="150"/>
      <c r="D121" s="150"/>
      <c r="E121" s="151"/>
      <c r="F121" s="180"/>
      <c r="G121" s="283"/>
      <c r="H121" s="187"/>
      <c r="I121" s="387"/>
      <c r="J121" s="150"/>
    </row>
    <row r="122" spans="1:10" x14ac:dyDescent="0.2">
      <c r="A122" s="150"/>
      <c r="B122" s="150"/>
      <c r="C122" s="150"/>
      <c r="D122" s="150"/>
      <c r="E122" s="151"/>
      <c r="F122" s="180"/>
      <c r="G122" s="283"/>
      <c r="H122" s="187"/>
      <c r="I122" s="387"/>
      <c r="J122" s="150"/>
    </row>
    <row r="123" spans="1:10" x14ac:dyDescent="0.2">
      <c r="A123" s="150"/>
      <c r="B123" s="150"/>
      <c r="C123" s="150"/>
      <c r="D123" s="150"/>
      <c r="E123" s="151"/>
      <c r="F123" s="180"/>
      <c r="G123" s="283"/>
      <c r="H123" s="187"/>
      <c r="I123" s="387"/>
      <c r="J123" s="150"/>
    </row>
    <row r="124" spans="1:10" x14ac:dyDescent="0.2">
      <c r="A124" s="150"/>
      <c r="B124" s="150"/>
      <c r="C124" s="150"/>
      <c r="D124" s="150"/>
      <c r="E124" s="151"/>
      <c r="F124" s="180"/>
      <c r="G124" s="283"/>
      <c r="H124" s="187"/>
      <c r="I124" s="387"/>
      <c r="J124" s="150"/>
    </row>
    <row r="125" spans="1:10" x14ac:dyDescent="0.2">
      <c r="A125" s="150"/>
      <c r="B125" s="150"/>
      <c r="C125" s="150"/>
      <c r="D125" s="150"/>
      <c r="E125" s="151"/>
      <c r="F125" s="180"/>
      <c r="G125" s="283"/>
      <c r="H125" s="187"/>
      <c r="I125" s="387"/>
      <c r="J125" s="150"/>
    </row>
    <row r="126" spans="1:10" x14ac:dyDescent="0.2">
      <c r="A126" s="150"/>
      <c r="B126" s="150"/>
      <c r="C126" s="150"/>
      <c r="D126" s="150"/>
      <c r="E126" s="151"/>
      <c r="F126" s="180"/>
      <c r="G126" s="283"/>
      <c r="H126" s="187"/>
      <c r="I126" s="387"/>
      <c r="J126" s="150"/>
    </row>
    <row r="127" spans="1:10" x14ac:dyDescent="0.2">
      <c r="A127" s="150"/>
      <c r="B127" s="150"/>
      <c r="C127" s="150"/>
      <c r="D127" s="150"/>
      <c r="E127" s="151"/>
      <c r="F127" s="180"/>
      <c r="G127" s="283"/>
      <c r="H127" s="187"/>
      <c r="I127" s="387"/>
      <c r="J127" s="150"/>
    </row>
    <row r="128" spans="1:10" x14ac:dyDescent="0.2">
      <c r="A128" s="150"/>
      <c r="B128" s="150"/>
      <c r="C128" s="150"/>
      <c r="D128" s="150"/>
      <c r="E128" s="151"/>
      <c r="F128" s="180"/>
      <c r="G128" s="283"/>
      <c r="H128" s="187"/>
      <c r="I128" s="387"/>
      <c r="J128" s="150"/>
    </row>
    <row r="129" spans="1:10" x14ac:dyDescent="0.2">
      <c r="A129" s="150"/>
      <c r="B129" s="150"/>
      <c r="C129" s="150"/>
      <c r="D129" s="150"/>
      <c r="E129" s="151"/>
      <c r="F129" s="180"/>
      <c r="G129" s="283"/>
      <c r="H129" s="187"/>
      <c r="I129" s="387"/>
      <c r="J129" s="150"/>
    </row>
    <row r="130" spans="1:10" x14ac:dyDescent="0.2">
      <c r="A130" s="150"/>
      <c r="B130" s="150"/>
      <c r="C130" s="150"/>
      <c r="D130" s="150"/>
      <c r="E130" s="151"/>
      <c r="F130" s="180"/>
      <c r="G130" s="283"/>
      <c r="H130" s="187"/>
      <c r="I130" s="387"/>
      <c r="J130" s="150"/>
    </row>
    <row r="131" spans="1:10" x14ac:dyDescent="0.2">
      <c r="A131" s="150"/>
      <c r="B131" s="150"/>
      <c r="C131" s="150"/>
      <c r="D131" s="150"/>
      <c r="E131" s="151"/>
      <c r="F131" s="180"/>
      <c r="G131" s="283"/>
      <c r="H131" s="187"/>
      <c r="I131" s="387"/>
      <c r="J131" s="150"/>
    </row>
    <row r="132" spans="1:10" x14ac:dyDescent="0.2">
      <c r="A132" s="150"/>
      <c r="B132" s="150"/>
      <c r="C132" s="150"/>
      <c r="D132" s="150"/>
      <c r="E132" s="151"/>
      <c r="F132" s="180"/>
      <c r="G132" s="283"/>
      <c r="H132" s="187"/>
      <c r="I132" s="387"/>
      <c r="J132" s="150"/>
    </row>
    <row r="133" spans="1:10" x14ac:dyDescent="0.2">
      <c r="A133" s="150"/>
      <c r="B133" s="150"/>
      <c r="C133" s="150"/>
      <c r="D133" s="150"/>
      <c r="E133" s="151"/>
      <c r="F133" s="180"/>
      <c r="G133" s="283"/>
      <c r="H133" s="187"/>
      <c r="I133" s="387"/>
      <c r="J133" s="150"/>
    </row>
    <row r="134" spans="1:10" x14ac:dyDescent="0.2">
      <c r="A134" s="150"/>
      <c r="B134" s="150"/>
      <c r="C134" s="150"/>
      <c r="D134" s="150"/>
      <c r="E134" s="151"/>
      <c r="F134" s="180"/>
      <c r="G134" s="283"/>
      <c r="H134" s="187"/>
      <c r="I134" s="387"/>
      <c r="J134" s="150"/>
    </row>
    <row r="135" spans="1:10" x14ac:dyDescent="0.2">
      <c r="A135" s="150"/>
      <c r="B135" s="150"/>
      <c r="C135" s="150"/>
      <c r="D135" s="150"/>
      <c r="E135" s="151"/>
      <c r="F135" s="180"/>
      <c r="G135" s="283"/>
      <c r="H135" s="187"/>
      <c r="I135" s="387"/>
      <c r="J135" s="150"/>
    </row>
    <row r="136" spans="1:10" x14ac:dyDescent="0.2">
      <c r="A136" s="150"/>
      <c r="B136" s="150"/>
      <c r="C136" s="150"/>
      <c r="D136" s="150"/>
      <c r="E136" s="151"/>
      <c r="F136" s="180"/>
      <c r="G136" s="283"/>
      <c r="H136" s="187"/>
      <c r="I136" s="387"/>
      <c r="J136" s="150"/>
    </row>
    <row r="137" spans="1:10" x14ac:dyDescent="0.2">
      <c r="A137" s="150"/>
      <c r="B137" s="150"/>
      <c r="C137" s="150"/>
      <c r="D137" s="150"/>
      <c r="E137" s="151"/>
      <c r="F137" s="180"/>
      <c r="G137" s="283"/>
      <c r="H137" s="187"/>
      <c r="I137" s="387"/>
      <c r="J137" s="150"/>
    </row>
    <row r="138" spans="1:10" x14ac:dyDescent="0.2">
      <c r="A138" s="150"/>
      <c r="B138" s="150"/>
      <c r="C138" s="150"/>
      <c r="D138" s="150"/>
      <c r="E138" s="151"/>
      <c r="F138" s="180"/>
      <c r="G138" s="283"/>
      <c r="H138" s="187"/>
      <c r="I138" s="387"/>
      <c r="J138" s="150"/>
    </row>
    <row r="139" spans="1:10" x14ac:dyDescent="0.2">
      <c r="A139" s="150"/>
      <c r="B139" s="150"/>
      <c r="C139" s="150"/>
      <c r="D139" s="150"/>
      <c r="E139" s="151"/>
      <c r="F139" s="180"/>
      <c r="G139" s="283"/>
      <c r="H139" s="187"/>
      <c r="I139" s="387"/>
      <c r="J139" s="150"/>
    </row>
    <row r="140" spans="1:10" x14ac:dyDescent="0.2">
      <c r="A140" s="150"/>
      <c r="B140" s="150"/>
      <c r="C140" s="150"/>
      <c r="D140" s="150"/>
      <c r="E140" s="151"/>
      <c r="F140" s="180"/>
      <c r="G140" s="283"/>
      <c r="H140" s="187"/>
      <c r="I140" s="387"/>
      <c r="J140" s="150"/>
    </row>
    <row r="141" spans="1:10" x14ac:dyDescent="0.2">
      <c r="A141" s="150"/>
      <c r="B141" s="150"/>
      <c r="C141" s="150"/>
      <c r="D141" s="150"/>
      <c r="E141" s="151"/>
      <c r="F141" s="180"/>
      <c r="G141" s="283"/>
      <c r="H141" s="187"/>
      <c r="I141" s="387"/>
      <c r="J141" s="150"/>
    </row>
    <row r="142" spans="1:10" x14ac:dyDescent="0.2">
      <c r="A142" s="150"/>
      <c r="B142" s="150"/>
      <c r="C142" s="150"/>
      <c r="D142" s="150"/>
      <c r="E142" s="151"/>
      <c r="F142" s="180"/>
      <c r="G142" s="283"/>
      <c r="H142" s="187"/>
      <c r="I142" s="387"/>
      <c r="J142" s="150"/>
    </row>
    <row r="143" spans="1:10" x14ac:dyDescent="0.2">
      <c r="A143" s="150"/>
      <c r="B143" s="150"/>
      <c r="C143" s="150"/>
      <c r="D143" s="150"/>
      <c r="E143" s="151"/>
      <c r="F143" s="180"/>
      <c r="G143" s="283"/>
      <c r="H143" s="187"/>
      <c r="I143" s="387"/>
      <c r="J143" s="150"/>
    </row>
    <row r="144" spans="1:10" x14ac:dyDescent="0.2">
      <c r="A144" s="150"/>
      <c r="B144" s="150"/>
      <c r="C144" s="150"/>
      <c r="D144" s="150"/>
      <c r="E144" s="151"/>
      <c r="F144" s="180"/>
      <c r="G144" s="283"/>
      <c r="H144" s="187"/>
      <c r="I144" s="387"/>
      <c r="J144" s="150"/>
    </row>
    <row r="145" spans="1:10" x14ac:dyDescent="0.2">
      <c r="A145" s="150"/>
      <c r="B145" s="150"/>
      <c r="C145" s="150"/>
      <c r="D145" s="150"/>
      <c r="E145" s="151"/>
      <c r="F145" s="180"/>
      <c r="G145" s="283"/>
      <c r="H145" s="187"/>
      <c r="I145" s="387"/>
      <c r="J145" s="150"/>
    </row>
    <row r="146" spans="1:10" x14ac:dyDescent="0.2">
      <c r="A146" s="150"/>
      <c r="B146" s="150"/>
      <c r="C146" s="150"/>
      <c r="D146" s="150"/>
      <c r="E146" s="151"/>
      <c r="F146" s="180"/>
      <c r="G146" s="283"/>
      <c r="H146" s="187"/>
      <c r="I146" s="387"/>
      <c r="J146" s="150"/>
    </row>
    <row r="147" spans="1:10" x14ac:dyDescent="0.2">
      <c r="A147" s="150"/>
      <c r="B147" s="150"/>
      <c r="C147" s="150"/>
      <c r="D147" s="150"/>
      <c r="E147" s="151"/>
      <c r="F147" s="180"/>
      <c r="G147" s="283"/>
      <c r="H147" s="187"/>
      <c r="I147" s="387"/>
      <c r="J147" s="150"/>
    </row>
    <row r="148" spans="1:10" x14ac:dyDescent="0.2">
      <c r="A148" s="150"/>
      <c r="B148" s="150"/>
      <c r="C148" s="150"/>
      <c r="D148" s="150"/>
      <c r="E148" s="151"/>
      <c r="F148" s="180"/>
      <c r="G148" s="283"/>
      <c r="H148" s="187"/>
      <c r="I148" s="387"/>
      <c r="J148" s="150"/>
    </row>
    <row r="149" spans="1:10" x14ac:dyDescent="0.2">
      <c r="A149" s="150"/>
      <c r="B149" s="150"/>
      <c r="C149" s="150"/>
      <c r="D149" s="150"/>
      <c r="E149" s="151"/>
      <c r="F149" s="180"/>
      <c r="G149" s="283"/>
      <c r="H149" s="187"/>
      <c r="I149" s="387"/>
      <c r="J149" s="150"/>
    </row>
    <row r="150" spans="1:10" x14ac:dyDescent="0.2">
      <c r="A150" s="150"/>
      <c r="B150" s="150"/>
      <c r="C150" s="150"/>
      <c r="D150" s="150"/>
      <c r="E150" s="151"/>
      <c r="F150" s="180"/>
      <c r="G150" s="283"/>
      <c r="H150" s="187"/>
      <c r="I150" s="387"/>
      <c r="J150" s="150"/>
    </row>
    <row r="151" spans="1:10" x14ac:dyDescent="0.2">
      <c r="A151" s="150"/>
      <c r="B151" s="150"/>
      <c r="C151" s="150"/>
      <c r="D151" s="150"/>
      <c r="E151" s="151"/>
      <c r="F151" s="180"/>
      <c r="G151" s="283"/>
      <c r="H151" s="187"/>
      <c r="I151" s="387"/>
      <c r="J151" s="150"/>
    </row>
    <row r="152" spans="1:10" x14ac:dyDescent="0.2">
      <c r="A152" s="150"/>
      <c r="B152" s="150"/>
      <c r="C152" s="150"/>
      <c r="D152" s="150"/>
      <c r="E152" s="151"/>
      <c r="F152" s="180"/>
      <c r="G152" s="283"/>
      <c r="H152" s="187"/>
      <c r="I152" s="387"/>
      <c r="J152" s="150"/>
    </row>
    <row r="153" spans="1:10" x14ac:dyDescent="0.2">
      <c r="A153" s="150"/>
      <c r="B153" s="150"/>
      <c r="C153" s="150"/>
      <c r="D153" s="150"/>
      <c r="E153" s="151"/>
      <c r="F153" s="180"/>
      <c r="G153" s="283"/>
      <c r="H153" s="187"/>
      <c r="I153" s="387"/>
      <c r="J153" s="150"/>
    </row>
    <row r="154" spans="1:10" x14ac:dyDescent="0.2">
      <c r="A154" s="150"/>
      <c r="B154" s="150"/>
      <c r="C154" s="150"/>
      <c r="D154" s="150"/>
      <c r="E154" s="151"/>
      <c r="F154" s="180"/>
      <c r="G154" s="283"/>
      <c r="H154" s="187"/>
      <c r="I154" s="387"/>
      <c r="J154" s="150"/>
    </row>
    <row r="155" spans="1:10" x14ac:dyDescent="0.2">
      <c r="A155" s="150"/>
      <c r="B155" s="150"/>
      <c r="C155" s="150"/>
      <c r="D155" s="150"/>
      <c r="E155" s="151"/>
      <c r="F155" s="180"/>
      <c r="G155" s="283"/>
      <c r="H155" s="187"/>
      <c r="I155" s="387"/>
      <c r="J155" s="150"/>
    </row>
    <row r="156" spans="1:10" x14ac:dyDescent="0.2">
      <c r="A156" s="150"/>
      <c r="B156" s="150"/>
      <c r="C156" s="150"/>
      <c r="D156" s="150"/>
      <c r="E156" s="151"/>
      <c r="F156" s="180"/>
      <c r="G156" s="283"/>
      <c r="H156" s="187"/>
      <c r="I156" s="387"/>
      <c r="J156" s="150"/>
    </row>
    <row r="157" spans="1:10" x14ac:dyDescent="0.2">
      <c r="A157" s="150"/>
      <c r="B157" s="150"/>
      <c r="C157" s="150"/>
      <c r="D157" s="150"/>
      <c r="E157" s="151"/>
      <c r="F157" s="180"/>
      <c r="G157" s="283"/>
      <c r="H157" s="187"/>
      <c r="I157" s="387"/>
      <c r="J157" s="150"/>
    </row>
    <row r="158" spans="1:10" x14ac:dyDescent="0.2">
      <c r="A158" s="150"/>
      <c r="B158" s="150"/>
      <c r="C158" s="150"/>
      <c r="D158" s="150"/>
      <c r="E158" s="151"/>
      <c r="F158" s="180"/>
      <c r="G158" s="283"/>
      <c r="H158" s="187"/>
      <c r="I158" s="387"/>
      <c r="J158" s="150"/>
    </row>
    <row r="159" spans="1:10" x14ac:dyDescent="0.2">
      <c r="A159" s="150"/>
      <c r="B159" s="150"/>
      <c r="C159" s="150"/>
      <c r="D159" s="150"/>
      <c r="E159" s="151"/>
      <c r="F159" s="180"/>
      <c r="G159" s="283"/>
      <c r="H159" s="187"/>
      <c r="I159" s="387"/>
      <c r="J159" s="150"/>
    </row>
    <row r="160" spans="1:10" x14ac:dyDescent="0.2">
      <c r="A160" s="150"/>
      <c r="B160" s="150"/>
      <c r="C160" s="150"/>
      <c r="D160" s="150"/>
      <c r="E160" s="151"/>
      <c r="F160" s="180"/>
      <c r="G160" s="283"/>
      <c r="H160" s="187"/>
      <c r="I160" s="387"/>
      <c r="J160" s="150"/>
    </row>
    <row r="161" spans="1:10" x14ac:dyDescent="0.2">
      <c r="A161" s="150"/>
      <c r="B161" s="150"/>
      <c r="C161" s="150"/>
      <c r="D161" s="150"/>
      <c r="E161" s="151"/>
      <c r="F161" s="180"/>
      <c r="G161" s="283"/>
      <c r="H161" s="187"/>
      <c r="I161" s="387"/>
      <c r="J161" s="150"/>
    </row>
    <row r="162" spans="1:10" x14ac:dyDescent="0.2">
      <c r="A162" s="150"/>
      <c r="B162" s="150"/>
      <c r="C162" s="150"/>
      <c r="D162" s="150"/>
      <c r="E162" s="151"/>
      <c r="F162" s="180"/>
      <c r="G162" s="283"/>
      <c r="H162" s="187"/>
      <c r="I162" s="387"/>
      <c r="J162" s="150"/>
    </row>
    <row r="163" spans="1:10" x14ac:dyDescent="0.2">
      <c r="A163" s="150"/>
      <c r="B163" s="150"/>
      <c r="C163" s="150"/>
      <c r="D163" s="150"/>
      <c r="E163" s="151"/>
      <c r="F163" s="180"/>
      <c r="G163" s="283"/>
      <c r="H163" s="187"/>
      <c r="I163" s="387"/>
      <c r="J163" s="150"/>
    </row>
    <row r="164" spans="1:10" x14ac:dyDescent="0.2">
      <c r="A164" s="150"/>
      <c r="B164" s="150"/>
      <c r="C164" s="150"/>
      <c r="D164" s="150"/>
      <c r="E164" s="151"/>
      <c r="F164" s="180"/>
      <c r="G164" s="283"/>
      <c r="H164" s="187"/>
      <c r="I164" s="387"/>
      <c r="J164" s="150"/>
    </row>
    <row r="165" spans="1:10" x14ac:dyDescent="0.2">
      <c r="A165" s="150"/>
      <c r="B165" s="150"/>
      <c r="C165" s="150"/>
      <c r="D165" s="150"/>
      <c r="E165" s="151"/>
      <c r="F165" s="180"/>
      <c r="G165" s="283"/>
      <c r="H165" s="187"/>
      <c r="I165" s="387"/>
      <c r="J165" s="150"/>
    </row>
    <row r="166" spans="1:10" x14ac:dyDescent="0.2">
      <c r="A166" s="150"/>
      <c r="B166" s="150"/>
      <c r="C166" s="150"/>
      <c r="D166" s="150"/>
      <c r="E166" s="151"/>
      <c r="F166" s="180"/>
      <c r="G166" s="283"/>
      <c r="H166" s="187"/>
      <c r="I166" s="387"/>
      <c r="J166" s="150"/>
    </row>
    <row r="167" spans="1:10" x14ac:dyDescent="0.2">
      <c r="A167" s="150"/>
      <c r="B167" s="150"/>
      <c r="C167" s="150"/>
      <c r="D167" s="150"/>
      <c r="E167" s="151"/>
      <c r="F167" s="180"/>
      <c r="G167" s="283"/>
      <c r="H167" s="187"/>
      <c r="I167" s="387"/>
      <c r="J167" s="150"/>
    </row>
    <row r="168" spans="1:10" x14ac:dyDescent="0.2">
      <c r="A168" s="150"/>
      <c r="B168" s="150"/>
      <c r="C168" s="150"/>
      <c r="D168" s="150"/>
      <c r="E168" s="151"/>
      <c r="F168" s="180"/>
      <c r="G168" s="283"/>
      <c r="H168" s="187"/>
      <c r="I168" s="387"/>
      <c r="J168" s="150"/>
    </row>
    <row r="169" spans="1:10" x14ac:dyDescent="0.2">
      <c r="A169" s="150"/>
      <c r="B169" s="150"/>
      <c r="C169" s="150"/>
      <c r="D169" s="150"/>
      <c r="E169" s="151"/>
      <c r="F169" s="180"/>
      <c r="G169" s="283"/>
      <c r="H169" s="187"/>
      <c r="I169" s="387"/>
      <c r="J169" s="150"/>
    </row>
    <row r="170" spans="1:10" x14ac:dyDescent="0.2">
      <c r="A170" s="150"/>
      <c r="B170" s="150"/>
      <c r="C170" s="150"/>
      <c r="D170" s="150"/>
      <c r="E170" s="151"/>
      <c r="F170" s="180"/>
      <c r="G170" s="283"/>
      <c r="H170" s="187"/>
      <c r="I170" s="387"/>
      <c r="J170" s="150"/>
    </row>
    <row r="171" spans="1:10" x14ac:dyDescent="0.2">
      <c r="A171" s="150"/>
      <c r="B171" s="150"/>
      <c r="C171" s="150"/>
      <c r="D171" s="150"/>
      <c r="E171" s="151"/>
      <c r="F171" s="180"/>
      <c r="G171" s="283"/>
      <c r="H171" s="187"/>
      <c r="I171" s="387"/>
      <c r="J171" s="150"/>
    </row>
    <row r="172" spans="1:10" x14ac:dyDescent="0.2">
      <c r="A172" s="150"/>
      <c r="B172" s="150"/>
      <c r="C172" s="150"/>
      <c r="D172" s="150"/>
      <c r="E172" s="151"/>
      <c r="F172" s="180"/>
      <c r="G172" s="283"/>
      <c r="H172" s="187"/>
      <c r="I172" s="387"/>
      <c r="J172" s="150"/>
    </row>
    <row r="173" spans="1:10" x14ac:dyDescent="0.2">
      <c r="A173" s="150"/>
      <c r="B173" s="150"/>
      <c r="C173" s="150"/>
      <c r="D173" s="150"/>
      <c r="E173" s="151"/>
      <c r="F173" s="180"/>
      <c r="G173" s="283"/>
      <c r="H173" s="187"/>
      <c r="I173" s="387"/>
      <c r="J173" s="150"/>
    </row>
    <row r="174" spans="1:10" x14ac:dyDescent="0.2">
      <c r="A174" s="150"/>
      <c r="B174" s="150"/>
      <c r="C174" s="150"/>
      <c r="D174" s="150"/>
      <c r="E174" s="151"/>
      <c r="F174" s="180"/>
      <c r="G174" s="283"/>
      <c r="H174" s="187"/>
      <c r="I174" s="387"/>
      <c r="J174" s="150"/>
    </row>
    <row r="175" spans="1:10" x14ac:dyDescent="0.2">
      <c r="A175" s="150"/>
      <c r="B175" s="150"/>
      <c r="C175" s="150"/>
      <c r="D175" s="150"/>
      <c r="E175" s="151"/>
      <c r="F175" s="180"/>
      <c r="G175" s="283"/>
      <c r="H175" s="187"/>
      <c r="I175" s="387"/>
      <c r="J175" s="150"/>
    </row>
    <row r="176" spans="1:10" x14ac:dyDescent="0.2">
      <c r="A176" s="150"/>
      <c r="B176" s="150"/>
      <c r="C176" s="150"/>
      <c r="D176" s="150"/>
      <c r="E176" s="151"/>
      <c r="F176" s="180"/>
      <c r="G176" s="283"/>
      <c r="H176" s="187"/>
      <c r="I176" s="387"/>
      <c r="J176" s="150"/>
    </row>
    <row r="177" spans="1:10" x14ac:dyDescent="0.2">
      <c r="A177" s="150"/>
      <c r="B177" s="150"/>
      <c r="C177" s="150"/>
      <c r="D177" s="150"/>
      <c r="E177" s="151"/>
      <c r="F177" s="180"/>
      <c r="G177" s="283"/>
      <c r="H177" s="187"/>
      <c r="I177" s="387"/>
      <c r="J177" s="150"/>
    </row>
    <row r="178" spans="1:10" x14ac:dyDescent="0.2">
      <c r="A178" s="150"/>
      <c r="B178" s="150"/>
      <c r="C178" s="150"/>
      <c r="D178" s="150"/>
      <c r="E178" s="151"/>
      <c r="F178" s="180"/>
      <c r="G178" s="283"/>
      <c r="H178" s="187"/>
      <c r="I178" s="387"/>
      <c r="J178" s="150"/>
    </row>
    <row r="179" spans="1:10" x14ac:dyDescent="0.2">
      <c r="A179" s="150"/>
      <c r="B179" s="150"/>
      <c r="C179" s="150"/>
      <c r="D179" s="150"/>
      <c r="E179" s="151"/>
      <c r="F179" s="180"/>
      <c r="G179" s="283"/>
      <c r="H179" s="187"/>
      <c r="I179" s="387"/>
      <c r="J179" s="150"/>
    </row>
    <row r="180" spans="1:10" x14ac:dyDescent="0.2">
      <c r="A180" s="150"/>
      <c r="B180" s="150"/>
      <c r="C180" s="150"/>
      <c r="D180" s="150"/>
      <c r="E180" s="151"/>
      <c r="F180" s="180"/>
      <c r="G180" s="283"/>
      <c r="H180" s="187"/>
      <c r="I180" s="387"/>
      <c r="J180" s="150"/>
    </row>
    <row r="181" spans="1:10" x14ac:dyDescent="0.2">
      <c r="A181" s="150"/>
      <c r="B181" s="150"/>
      <c r="C181" s="150"/>
      <c r="D181" s="150"/>
      <c r="E181" s="151"/>
      <c r="F181" s="180"/>
      <c r="G181" s="283"/>
      <c r="H181" s="187"/>
      <c r="I181" s="387"/>
      <c r="J181" s="150"/>
    </row>
    <row r="182" spans="1:10" x14ac:dyDescent="0.2">
      <c r="A182" s="150"/>
      <c r="B182" s="150"/>
      <c r="C182" s="150"/>
      <c r="D182" s="150"/>
      <c r="E182" s="151"/>
      <c r="F182" s="180"/>
      <c r="G182" s="283"/>
      <c r="H182" s="187"/>
      <c r="I182" s="387"/>
      <c r="J182" s="150"/>
    </row>
    <row r="183" spans="1:10" x14ac:dyDescent="0.2">
      <c r="A183" s="150"/>
      <c r="B183" s="150"/>
      <c r="C183" s="150"/>
      <c r="D183" s="150"/>
      <c r="E183" s="151"/>
      <c r="F183" s="180"/>
      <c r="G183" s="283"/>
      <c r="H183" s="187"/>
      <c r="I183" s="387"/>
      <c r="J183" s="150"/>
    </row>
    <row r="184" spans="1:10" x14ac:dyDescent="0.2">
      <c r="A184" s="150"/>
      <c r="B184" s="150"/>
      <c r="C184" s="150"/>
      <c r="D184" s="150"/>
      <c r="E184" s="151"/>
      <c r="F184" s="180"/>
      <c r="G184" s="283"/>
      <c r="H184" s="187"/>
      <c r="I184" s="387"/>
      <c r="J184" s="150"/>
    </row>
    <row r="185" spans="1:10" x14ac:dyDescent="0.2">
      <c r="A185" s="150"/>
      <c r="B185" s="150"/>
      <c r="C185" s="150"/>
      <c r="D185" s="150"/>
      <c r="E185" s="151"/>
      <c r="F185" s="180"/>
      <c r="G185" s="283"/>
      <c r="H185" s="187"/>
      <c r="I185" s="387"/>
      <c r="J185" s="150"/>
    </row>
    <row r="186" spans="1:10" x14ac:dyDescent="0.2">
      <c r="A186" s="150"/>
      <c r="B186" s="150"/>
      <c r="C186" s="150"/>
      <c r="D186" s="150"/>
      <c r="E186" s="151"/>
      <c r="F186" s="180"/>
      <c r="G186" s="283"/>
      <c r="H186" s="187"/>
      <c r="I186" s="387"/>
      <c r="J186" s="150"/>
    </row>
    <row r="187" spans="1:10" x14ac:dyDescent="0.2">
      <c r="A187" s="150"/>
      <c r="B187" s="150"/>
      <c r="C187" s="150"/>
      <c r="D187" s="150"/>
      <c r="E187" s="151"/>
      <c r="F187" s="180"/>
      <c r="G187" s="283"/>
      <c r="H187" s="187"/>
      <c r="I187" s="387"/>
      <c r="J187" s="150"/>
    </row>
    <row r="188" spans="1:10" x14ac:dyDescent="0.2">
      <c r="A188" s="150"/>
      <c r="B188" s="150"/>
      <c r="C188" s="150"/>
      <c r="D188" s="150"/>
      <c r="E188" s="151"/>
      <c r="F188" s="180"/>
      <c r="G188" s="283"/>
      <c r="H188" s="187"/>
      <c r="I188" s="387"/>
      <c r="J188" s="150"/>
    </row>
    <row r="189" spans="1:10" x14ac:dyDescent="0.2">
      <c r="A189" s="150"/>
      <c r="B189" s="150"/>
      <c r="C189" s="150"/>
      <c r="D189" s="150"/>
      <c r="E189" s="151"/>
      <c r="F189" s="180"/>
      <c r="G189" s="283"/>
      <c r="H189" s="187"/>
      <c r="I189" s="387"/>
      <c r="J189" s="150"/>
    </row>
    <row r="190" spans="1:10" x14ac:dyDescent="0.2">
      <c r="A190" s="150"/>
      <c r="B190" s="150"/>
      <c r="C190" s="150"/>
      <c r="D190" s="150"/>
      <c r="E190" s="151"/>
      <c r="F190" s="180"/>
      <c r="G190" s="283"/>
      <c r="H190" s="187"/>
      <c r="I190" s="387"/>
      <c r="J190" s="150"/>
    </row>
    <row r="191" spans="1:10" x14ac:dyDescent="0.2">
      <c r="A191" s="150"/>
      <c r="B191" s="150"/>
      <c r="C191" s="150"/>
      <c r="D191" s="150"/>
      <c r="E191" s="151"/>
      <c r="F191" s="180"/>
      <c r="G191" s="283"/>
      <c r="H191" s="187"/>
      <c r="I191" s="387"/>
      <c r="J191" s="150"/>
    </row>
    <row r="192" spans="1:10" x14ac:dyDescent="0.2">
      <c r="A192" s="150"/>
      <c r="B192" s="150"/>
      <c r="C192" s="150"/>
      <c r="D192" s="150"/>
      <c r="E192" s="151"/>
      <c r="F192" s="180"/>
      <c r="G192" s="283"/>
      <c r="H192" s="187"/>
      <c r="I192" s="387"/>
      <c r="J192" s="150"/>
    </row>
    <row r="193" spans="1:10" x14ac:dyDescent="0.2">
      <c r="A193" s="150"/>
      <c r="B193" s="150"/>
      <c r="C193" s="150"/>
      <c r="D193" s="150"/>
      <c r="E193" s="151"/>
      <c r="F193" s="180"/>
      <c r="G193" s="283"/>
      <c r="H193" s="187"/>
      <c r="I193" s="387"/>
      <c r="J193" s="150"/>
    </row>
    <row r="194" spans="1:10" x14ac:dyDescent="0.2">
      <c r="A194" s="150"/>
      <c r="B194" s="150"/>
      <c r="C194" s="150"/>
      <c r="D194" s="150"/>
      <c r="E194" s="151"/>
      <c r="F194" s="180"/>
      <c r="G194" s="283"/>
      <c r="H194" s="187"/>
      <c r="I194" s="387"/>
      <c r="J194" s="150"/>
    </row>
    <row r="195" spans="1:10" x14ac:dyDescent="0.2">
      <c r="A195" s="150"/>
      <c r="B195" s="150"/>
      <c r="C195" s="150"/>
      <c r="D195" s="150"/>
      <c r="E195" s="151"/>
      <c r="F195" s="180"/>
      <c r="G195" s="283"/>
      <c r="H195" s="187"/>
      <c r="I195" s="387"/>
      <c r="J195" s="150"/>
    </row>
    <row r="196" spans="1:10" x14ac:dyDescent="0.2">
      <c r="A196" s="150"/>
      <c r="B196" s="150"/>
      <c r="C196" s="150"/>
      <c r="D196" s="150"/>
      <c r="E196" s="151"/>
      <c r="F196" s="180"/>
      <c r="G196" s="283"/>
      <c r="H196" s="187"/>
      <c r="I196" s="387"/>
      <c r="J196" s="150"/>
    </row>
    <row r="197" spans="1:10" x14ac:dyDescent="0.2">
      <c r="A197" s="150"/>
      <c r="B197" s="150"/>
      <c r="C197" s="150"/>
      <c r="D197" s="150"/>
      <c r="E197" s="151"/>
      <c r="F197" s="180"/>
      <c r="G197" s="283"/>
      <c r="H197" s="187"/>
      <c r="I197" s="387"/>
      <c r="J197" s="150"/>
    </row>
    <row r="198" spans="1:10" x14ac:dyDescent="0.2">
      <c r="A198" s="150"/>
      <c r="B198" s="150"/>
      <c r="C198" s="150"/>
      <c r="D198" s="150"/>
      <c r="E198" s="151"/>
      <c r="F198" s="180"/>
      <c r="G198" s="283"/>
      <c r="H198" s="187"/>
      <c r="I198" s="387"/>
      <c r="J198" s="150"/>
    </row>
    <row r="199" spans="1:10" x14ac:dyDescent="0.2">
      <c r="A199" s="150"/>
      <c r="B199" s="150"/>
      <c r="C199" s="150"/>
      <c r="D199" s="150"/>
      <c r="E199" s="151"/>
      <c r="F199" s="180"/>
      <c r="G199" s="283"/>
      <c r="H199" s="187"/>
      <c r="I199" s="387"/>
      <c r="J199" s="150"/>
    </row>
    <row r="200" spans="1:10" x14ac:dyDescent="0.2">
      <c r="A200" s="150"/>
      <c r="B200" s="150"/>
      <c r="C200" s="150"/>
      <c r="D200" s="150"/>
      <c r="E200" s="151"/>
      <c r="F200" s="180"/>
      <c r="G200" s="283"/>
      <c r="H200" s="187"/>
      <c r="I200" s="387"/>
      <c r="J200" s="150"/>
    </row>
    <row r="201" spans="1:10" x14ac:dyDescent="0.2">
      <c r="A201" s="150"/>
      <c r="B201" s="150"/>
      <c r="C201" s="150"/>
      <c r="D201" s="150"/>
      <c r="E201" s="151"/>
      <c r="F201" s="180"/>
      <c r="G201" s="283"/>
      <c r="H201" s="187"/>
      <c r="I201" s="387"/>
      <c r="J201" s="150"/>
    </row>
    <row r="202" spans="1:10" x14ac:dyDescent="0.2">
      <c r="A202" s="150"/>
      <c r="B202" s="150"/>
      <c r="C202" s="150"/>
      <c r="D202" s="150"/>
      <c r="E202" s="151"/>
      <c r="F202" s="180"/>
      <c r="G202" s="283"/>
      <c r="H202" s="187"/>
      <c r="I202" s="387"/>
      <c r="J202" s="150"/>
    </row>
    <row r="203" spans="1:10" x14ac:dyDescent="0.2">
      <c r="A203" s="150"/>
      <c r="B203" s="150"/>
      <c r="C203" s="150"/>
      <c r="D203" s="150"/>
      <c r="E203" s="151"/>
      <c r="F203" s="180"/>
      <c r="G203" s="283"/>
      <c r="H203" s="187"/>
      <c r="I203" s="387"/>
      <c r="J203" s="150"/>
    </row>
    <row r="204" spans="1:10" x14ac:dyDescent="0.2">
      <c r="A204" s="150"/>
      <c r="B204" s="150"/>
      <c r="C204" s="150"/>
      <c r="D204" s="150"/>
      <c r="E204" s="151"/>
      <c r="F204" s="180"/>
      <c r="G204" s="283"/>
      <c r="H204" s="187"/>
      <c r="I204" s="387"/>
      <c r="J204" s="150"/>
    </row>
    <row r="205" spans="1:10" x14ac:dyDescent="0.2">
      <c r="A205" s="150"/>
      <c r="B205" s="150"/>
      <c r="C205" s="150"/>
      <c r="D205" s="150"/>
      <c r="E205" s="151"/>
      <c r="F205" s="180"/>
      <c r="G205" s="283"/>
      <c r="H205" s="187"/>
      <c r="I205" s="387"/>
      <c r="J205" s="150"/>
    </row>
    <row r="206" spans="1:10" x14ac:dyDescent="0.2">
      <c r="A206" s="150"/>
      <c r="B206" s="150"/>
      <c r="C206" s="150"/>
      <c r="D206" s="150"/>
      <c r="E206" s="151"/>
      <c r="F206" s="180"/>
      <c r="G206" s="283"/>
      <c r="H206" s="187"/>
      <c r="I206" s="387"/>
      <c r="J206" s="150"/>
    </row>
    <row r="207" spans="1:10" x14ac:dyDescent="0.2">
      <c r="A207" s="150"/>
      <c r="B207" s="150"/>
      <c r="C207" s="150"/>
      <c r="D207" s="150"/>
      <c r="E207" s="151"/>
      <c r="F207" s="180"/>
      <c r="G207" s="283"/>
      <c r="H207" s="187"/>
      <c r="I207" s="387"/>
      <c r="J207" s="150"/>
    </row>
    <row r="208" spans="1:10" x14ac:dyDescent="0.2">
      <c r="A208" s="150"/>
      <c r="B208" s="150"/>
      <c r="C208" s="150"/>
      <c r="D208" s="150"/>
      <c r="E208" s="151"/>
      <c r="F208" s="180"/>
      <c r="G208" s="283"/>
      <c r="H208" s="187"/>
      <c r="I208" s="387"/>
      <c r="J208" s="150"/>
    </row>
    <row r="209" spans="1:10" x14ac:dyDescent="0.2">
      <c r="A209" s="150"/>
      <c r="B209" s="150"/>
      <c r="C209" s="150"/>
      <c r="D209" s="150"/>
      <c r="E209" s="151"/>
      <c r="F209" s="180"/>
      <c r="G209" s="283"/>
      <c r="H209" s="187"/>
      <c r="I209" s="387"/>
      <c r="J209" s="150"/>
    </row>
    <row r="210" spans="1:10" x14ac:dyDescent="0.2">
      <c r="A210" s="150"/>
      <c r="B210" s="150"/>
      <c r="C210" s="150"/>
      <c r="D210" s="150"/>
      <c r="E210" s="151"/>
      <c r="F210" s="180"/>
      <c r="G210" s="283"/>
      <c r="H210" s="187"/>
      <c r="I210" s="387"/>
      <c r="J210" s="150"/>
    </row>
    <row r="211" spans="1:10" x14ac:dyDescent="0.2">
      <c r="A211" s="150"/>
      <c r="B211" s="150"/>
      <c r="C211" s="150"/>
      <c r="D211" s="150"/>
      <c r="E211" s="151"/>
      <c r="F211" s="180"/>
      <c r="G211" s="283"/>
      <c r="H211" s="187"/>
      <c r="I211" s="387"/>
      <c r="J211" s="150"/>
    </row>
    <row r="212" spans="1:10" x14ac:dyDescent="0.2">
      <c r="A212" s="150"/>
      <c r="B212" s="150"/>
      <c r="C212" s="150"/>
      <c r="D212" s="150"/>
      <c r="E212" s="151"/>
      <c r="F212" s="180"/>
      <c r="G212" s="283"/>
      <c r="H212" s="187"/>
      <c r="I212" s="387"/>
      <c r="J212" s="150"/>
    </row>
    <row r="213" spans="1:10" x14ac:dyDescent="0.2">
      <c r="A213" s="150"/>
      <c r="B213" s="150"/>
      <c r="C213" s="150"/>
      <c r="D213" s="150"/>
      <c r="E213" s="151"/>
      <c r="F213" s="180"/>
      <c r="G213" s="283"/>
      <c r="H213" s="187"/>
      <c r="I213" s="387"/>
      <c r="J213" s="150"/>
    </row>
    <row r="214" spans="1:10" x14ac:dyDescent="0.2">
      <c r="A214" s="150"/>
      <c r="B214" s="150"/>
      <c r="C214" s="150"/>
      <c r="D214" s="150"/>
      <c r="E214" s="151"/>
      <c r="F214" s="180"/>
      <c r="G214" s="283"/>
      <c r="H214" s="187"/>
      <c r="I214" s="387"/>
      <c r="J214" s="150"/>
    </row>
    <row r="215" spans="1:10" x14ac:dyDescent="0.2">
      <c r="A215" s="150"/>
      <c r="B215" s="150"/>
      <c r="C215" s="150"/>
      <c r="D215" s="150"/>
      <c r="E215" s="151"/>
      <c r="F215" s="180"/>
      <c r="G215" s="283"/>
      <c r="H215" s="187"/>
      <c r="I215" s="387"/>
      <c r="J215" s="150"/>
    </row>
    <row r="216" spans="1:10" x14ac:dyDescent="0.2">
      <c r="A216" s="150"/>
      <c r="B216" s="150"/>
      <c r="C216" s="150"/>
      <c r="D216" s="150"/>
      <c r="E216" s="151"/>
      <c r="F216" s="180"/>
      <c r="G216" s="283"/>
      <c r="H216" s="187"/>
      <c r="I216" s="387"/>
      <c r="J216" s="150"/>
    </row>
    <row r="217" spans="1:10" x14ac:dyDescent="0.2">
      <c r="A217" s="150"/>
      <c r="B217" s="150"/>
      <c r="C217" s="150"/>
      <c r="D217" s="150"/>
      <c r="E217" s="151"/>
      <c r="F217" s="180"/>
      <c r="G217" s="283"/>
      <c r="H217" s="187"/>
      <c r="I217" s="387"/>
      <c r="J217" s="150"/>
    </row>
    <row r="218" spans="1:10" x14ac:dyDescent="0.2">
      <c r="A218" s="150"/>
      <c r="B218" s="150"/>
      <c r="C218" s="150"/>
      <c r="D218" s="150"/>
      <c r="E218" s="151"/>
      <c r="F218" s="180"/>
      <c r="G218" s="283"/>
      <c r="H218" s="187"/>
      <c r="I218" s="387"/>
      <c r="J218" s="150"/>
    </row>
    <row r="219" spans="1:10" x14ac:dyDescent="0.2">
      <c r="A219" s="150"/>
      <c r="B219" s="150"/>
      <c r="C219" s="150"/>
      <c r="D219" s="150"/>
      <c r="E219" s="151"/>
      <c r="F219" s="180"/>
      <c r="G219" s="283"/>
      <c r="H219" s="187"/>
      <c r="I219" s="387"/>
      <c r="J219" s="150"/>
    </row>
    <row r="220" spans="1:10" x14ac:dyDescent="0.2">
      <c r="A220" s="150"/>
      <c r="B220" s="150"/>
      <c r="C220" s="150"/>
      <c r="D220" s="150"/>
      <c r="E220" s="151"/>
      <c r="F220" s="180"/>
      <c r="G220" s="283"/>
      <c r="H220" s="187"/>
      <c r="I220" s="387"/>
      <c r="J220" s="150"/>
    </row>
    <row r="221" spans="1:10" x14ac:dyDescent="0.2">
      <c r="A221" s="150"/>
      <c r="B221" s="150"/>
      <c r="C221" s="150"/>
      <c r="D221" s="150"/>
      <c r="E221" s="151"/>
      <c r="F221" s="180"/>
      <c r="G221" s="283"/>
      <c r="H221" s="187"/>
      <c r="I221" s="387"/>
      <c r="J221" s="150"/>
    </row>
    <row r="222" spans="1:10" x14ac:dyDescent="0.2">
      <c r="A222" s="150"/>
      <c r="B222" s="150"/>
      <c r="C222" s="150"/>
      <c r="D222" s="150"/>
      <c r="E222" s="151"/>
      <c r="F222" s="180"/>
      <c r="G222" s="283"/>
      <c r="H222" s="187"/>
      <c r="I222" s="387"/>
      <c r="J222" s="150"/>
    </row>
    <row r="223" spans="1:10" x14ac:dyDescent="0.2">
      <c r="A223" s="150"/>
      <c r="B223" s="150"/>
      <c r="C223" s="150"/>
      <c r="D223" s="150"/>
      <c r="E223" s="151"/>
      <c r="F223" s="180"/>
      <c r="G223" s="283"/>
      <c r="H223" s="187"/>
      <c r="I223" s="387"/>
      <c r="J223" s="150"/>
    </row>
    <row r="224" spans="1:10" x14ac:dyDescent="0.2">
      <c r="A224" s="150"/>
      <c r="B224" s="150"/>
      <c r="C224" s="150"/>
      <c r="D224" s="150"/>
      <c r="E224" s="151"/>
      <c r="F224" s="180"/>
      <c r="G224" s="283"/>
      <c r="H224" s="187"/>
      <c r="I224" s="387"/>
      <c r="J224" s="150"/>
    </row>
    <row r="225" spans="1:10" x14ac:dyDescent="0.2">
      <c r="A225" s="150"/>
      <c r="B225" s="150"/>
      <c r="C225" s="150"/>
      <c r="D225" s="150"/>
      <c r="E225" s="151"/>
      <c r="F225" s="180"/>
      <c r="G225" s="283"/>
      <c r="H225" s="187"/>
      <c r="I225" s="387"/>
      <c r="J225" s="150"/>
    </row>
    <row r="226" spans="1:10" x14ac:dyDescent="0.2">
      <c r="A226" s="150"/>
      <c r="B226" s="150"/>
      <c r="C226" s="150"/>
      <c r="D226" s="150"/>
      <c r="E226" s="151"/>
      <c r="F226" s="180"/>
      <c r="G226" s="283"/>
      <c r="H226" s="187"/>
      <c r="I226" s="387"/>
      <c r="J226" s="150"/>
    </row>
    <row r="227" spans="1:10" x14ac:dyDescent="0.2">
      <c r="A227" s="150"/>
      <c r="B227" s="150"/>
      <c r="C227" s="150"/>
      <c r="D227" s="150"/>
      <c r="E227" s="151"/>
      <c r="F227" s="180"/>
      <c r="G227" s="283"/>
      <c r="H227" s="187"/>
      <c r="I227" s="387"/>
      <c r="J227" s="150"/>
    </row>
    <row r="228" spans="1:10" x14ac:dyDescent="0.2">
      <c r="A228" s="150"/>
      <c r="B228" s="150"/>
      <c r="C228" s="150"/>
      <c r="D228" s="150"/>
      <c r="E228" s="151"/>
      <c r="F228" s="180"/>
      <c r="G228" s="283"/>
      <c r="H228" s="187"/>
      <c r="I228" s="387"/>
      <c r="J228" s="150"/>
    </row>
    <row r="229" spans="1:10" x14ac:dyDescent="0.2">
      <c r="A229" s="150"/>
      <c r="B229" s="150"/>
      <c r="C229" s="150"/>
      <c r="D229" s="150"/>
      <c r="E229" s="151"/>
      <c r="F229" s="180"/>
      <c r="G229" s="283"/>
      <c r="H229" s="187"/>
      <c r="I229" s="387"/>
      <c r="J229" s="150"/>
    </row>
    <row r="230" spans="1:10" x14ac:dyDescent="0.2">
      <c r="A230" s="150"/>
      <c r="B230" s="150"/>
      <c r="C230" s="150"/>
      <c r="D230" s="150"/>
      <c r="E230" s="151"/>
      <c r="F230" s="180"/>
      <c r="G230" s="283"/>
      <c r="H230" s="187"/>
      <c r="I230" s="387"/>
      <c r="J230" s="150"/>
    </row>
    <row r="231" spans="1:10" x14ac:dyDescent="0.2">
      <c r="A231" s="150"/>
      <c r="B231" s="150"/>
      <c r="C231" s="150"/>
      <c r="D231" s="150"/>
      <c r="E231" s="151"/>
      <c r="F231" s="180"/>
      <c r="G231" s="283"/>
      <c r="H231" s="187"/>
      <c r="I231" s="387"/>
      <c r="J231" s="150"/>
    </row>
    <row r="232" spans="1:10" x14ac:dyDescent="0.2">
      <c r="A232" s="150"/>
      <c r="B232" s="150"/>
      <c r="C232" s="150"/>
      <c r="D232" s="150"/>
      <c r="E232" s="151"/>
      <c r="F232" s="180"/>
      <c r="G232" s="283"/>
      <c r="H232" s="187"/>
      <c r="I232" s="387"/>
      <c r="J232" s="150"/>
    </row>
    <row r="233" spans="1:10" x14ac:dyDescent="0.2">
      <c r="A233" s="150"/>
      <c r="B233" s="150"/>
      <c r="C233" s="150"/>
      <c r="D233" s="150"/>
      <c r="E233" s="151"/>
      <c r="F233" s="180"/>
      <c r="G233" s="283"/>
      <c r="H233" s="187"/>
      <c r="I233" s="387"/>
      <c r="J233" s="150"/>
    </row>
    <row r="234" spans="1:10" x14ac:dyDescent="0.2">
      <c r="A234" s="150"/>
      <c r="B234" s="150"/>
      <c r="C234" s="150"/>
      <c r="D234" s="150"/>
      <c r="E234" s="151"/>
      <c r="F234" s="180"/>
      <c r="G234" s="283"/>
      <c r="H234" s="187"/>
      <c r="I234" s="387"/>
      <c r="J234" s="150"/>
    </row>
    <row r="235" spans="1:10" x14ac:dyDescent="0.2">
      <c r="A235" s="150"/>
      <c r="B235" s="150"/>
      <c r="C235" s="150"/>
      <c r="D235" s="150"/>
      <c r="E235" s="151"/>
      <c r="F235" s="180"/>
      <c r="G235" s="283"/>
      <c r="H235" s="187"/>
      <c r="I235" s="387"/>
      <c r="J235" s="150"/>
    </row>
    <row r="236" spans="1:10" x14ac:dyDescent="0.2">
      <c r="A236" s="150"/>
      <c r="B236" s="150"/>
      <c r="C236" s="150"/>
      <c r="D236" s="150"/>
      <c r="E236" s="151"/>
      <c r="F236" s="180"/>
      <c r="G236" s="283"/>
      <c r="H236" s="187"/>
      <c r="I236" s="387"/>
      <c r="J236" s="150"/>
    </row>
    <row r="237" spans="1:10" x14ac:dyDescent="0.2">
      <c r="A237" s="150"/>
      <c r="B237" s="150"/>
      <c r="C237" s="150"/>
      <c r="D237" s="150"/>
      <c r="E237" s="151"/>
      <c r="F237" s="180"/>
      <c r="G237" s="283"/>
      <c r="H237" s="187"/>
      <c r="I237" s="387"/>
      <c r="J237" s="150"/>
    </row>
    <row r="238" spans="1:10" x14ac:dyDescent="0.2">
      <c r="A238" s="150"/>
      <c r="B238" s="150"/>
      <c r="C238" s="150"/>
      <c r="D238" s="150"/>
      <c r="E238" s="151"/>
      <c r="F238" s="180"/>
      <c r="G238" s="283"/>
      <c r="H238" s="187"/>
      <c r="I238" s="387"/>
      <c r="J238" s="150"/>
    </row>
    <row r="239" spans="1:10" x14ac:dyDescent="0.2">
      <c r="A239" s="150"/>
      <c r="B239" s="150"/>
      <c r="C239" s="150"/>
      <c r="D239" s="150"/>
      <c r="E239" s="151"/>
      <c r="F239" s="180"/>
      <c r="G239" s="283"/>
      <c r="H239" s="187"/>
      <c r="I239" s="387"/>
      <c r="J239" s="150"/>
    </row>
    <row r="240" spans="1:10" x14ac:dyDescent="0.2">
      <c r="A240" s="150"/>
      <c r="B240" s="150"/>
      <c r="C240" s="150"/>
      <c r="D240" s="150"/>
      <c r="E240" s="151"/>
      <c r="F240" s="180"/>
      <c r="G240" s="283"/>
      <c r="H240" s="187"/>
      <c r="I240" s="387"/>
      <c r="J240" s="150"/>
    </row>
    <row r="241" spans="1:10" x14ac:dyDescent="0.2">
      <c r="A241" s="150"/>
      <c r="B241" s="150"/>
      <c r="C241" s="150"/>
      <c r="D241" s="150"/>
      <c r="E241" s="151"/>
      <c r="F241" s="180"/>
      <c r="G241" s="283"/>
      <c r="H241" s="187"/>
      <c r="I241" s="387"/>
      <c r="J241" s="150"/>
    </row>
    <row r="242" spans="1:10" x14ac:dyDescent="0.2">
      <c r="A242" s="150"/>
      <c r="B242" s="150"/>
      <c r="C242" s="150"/>
      <c r="D242" s="150"/>
      <c r="E242" s="151"/>
      <c r="F242" s="180"/>
      <c r="G242" s="283"/>
      <c r="H242" s="187"/>
      <c r="I242" s="387"/>
      <c r="J242" s="150"/>
    </row>
    <row r="243" spans="1:10" x14ac:dyDescent="0.2">
      <c r="A243" s="150"/>
      <c r="B243" s="150"/>
      <c r="C243" s="150"/>
      <c r="D243" s="150"/>
      <c r="E243" s="151"/>
      <c r="F243" s="180"/>
      <c r="G243" s="283"/>
      <c r="H243" s="187"/>
      <c r="I243" s="387"/>
      <c r="J243" s="150"/>
    </row>
    <row r="244" spans="1:10" x14ac:dyDescent="0.2">
      <c r="A244" s="150"/>
      <c r="B244" s="150"/>
      <c r="C244" s="150"/>
      <c r="D244" s="150"/>
      <c r="E244" s="151"/>
      <c r="F244" s="180"/>
      <c r="G244" s="283"/>
      <c r="H244" s="187"/>
      <c r="I244" s="387"/>
      <c r="J244" s="150"/>
    </row>
    <row r="245" spans="1:10" x14ac:dyDescent="0.2">
      <c r="A245" s="150"/>
      <c r="B245" s="150"/>
      <c r="C245" s="150"/>
      <c r="D245" s="150"/>
      <c r="E245" s="151"/>
      <c r="F245" s="180"/>
      <c r="G245" s="283"/>
      <c r="H245" s="187"/>
      <c r="I245" s="387"/>
      <c r="J245" s="150"/>
    </row>
    <row r="246" spans="1:10" x14ac:dyDescent="0.2">
      <c r="A246" s="150"/>
      <c r="B246" s="150"/>
      <c r="C246" s="150"/>
      <c r="D246" s="150"/>
      <c r="E246" s="151"/>
      <c r="F246" s="180"/>
      <c r="G246" s="283"/>
      <c r="H246" s="187"/>
      <c r="I246" s="387"/>
      <c r="J246" s="150"/>
    </row>
    <row r="247" spans="1:10" x14ac:dyDescent="0.2">
      <c r="A247" s="150"/>
      <c r="B247" s="150"/>
      <c r="C247" s="150"/>
      <c r="D247" s="150"/>
      <c r="E247" s="151"/>
      <c r="F247" s="180"/>
      <c r="G247" s="283"/>
      <c r="H247" s="187"/>
      <c r="I247" s="387"/>
      <c r="J247" s="150"/>
    </row>
    <row r="248" spans="1:10" x14ac:dyDescent="0.2">
      <c r="A248" s="150"/>
      <c r="B248" s="150"/>
      <c r="C248" s="150"/>
      <c r="D248" s="150"/>
      <c r="E248" s="151"/>
      <c r="F248" s="180"/>
      <c r="G248" s="283"/>
      <c r="H248" s="187"/>
      <c r="I248" s="387"/>
      <c r="J248" s="150"/>
    </row>
    <row r="249" spans="1:10" x14ac:dyDescent="0.2">
      <c r="A249" s="150"/>
      <c r="B249" s="150"/>
      <c r="C249" s="150"/>
      <c r="D249" s="150"/>
      <c r="E249" s="151"/>
      <c r="F249" s="180"/>
      <c r="G249" s="283"/>
      <c r="H249" s="187"/>
      <c r="I249" s="387"/>
      <c r="J249" s="150"/>
    </row>
    <row r="250" spans="1:10" x14ac:dyDescent="0.2">
      <c r="A250" s="150"/>
      <c r="B250" s="150"/>
      <c r="C250" s="150"/>
      <c r="D250" s="150"/>
      <c r="E250" s="151"/>
      <c r="F250" s="180"/>
      <c r="G250" s="283"/>
      <c r="H250" s="187"/>
      <c r="I250" s="387"/>
      <c r="J250" s="150"/>
    </row>
    <row r="251" spans="1:10" x14ac:dyDescent="0.2">
      <c r="A251" s="150"/>
      <c r="B251" s="150"/>
      <c r="C251" s="150"/>
      <c r="D251" s="150"/>
      <c r="E251" s="151"/>
      <c r="F251" s="180"/>
      <c r="G251" s="283"/>
      <c r="H251" s="187"/>
      <c r="I251" s="387"/>
      <c r="J251" s="150"/>
    </row>
    <row r="252" spans="1:10" x14ac:dyDescent="0.2">
      <c r="A252" s="150"/>
      <c r="B252" s="150"/>
      <c r="C252" s="150"/>
      <c r="D252" s="150"/>
      <c r="E252" s="151"/>
      <c r="F252" s="180"/>
      <c r="G252" s="283"/>
      <c r="H252" s="187"/>
      <c r="I252" s="387"/>
      <c r="J252" s="150"/>
    </row>
    <row r="253" spans="1:10" x14ac:dyDescent="0.2">
      <c r="A253" s="150"/>
      <c r="B253" s="150"/>
      <c r="C253" s="150"/>
      <c r="D253" s="150"/>
      <c r="E253" s="151"/>
      <c r="F253" s="180"/>
      <c r="G253" s="283"/>
      <c r="H253" s="187"/>
      <c r="I253" s="387"/>
      <c r="J253" s="150"/>
    </row>
    <row r="254" spans="1:10" x14ac:dyDescent="0.2">
      <c r="A254" s="150"/>
      <c r="B254" s="150"/>
      <c r="C254" s="150"/>
      <c r="D254" s="150"/>
      <c r="E254" s="151"/>
      <c r="F254" s="180"/>
      <c r="G254" s="283"/>
      <c r="H254" s="187"/>
      <c r="I254" s="387"/>
      <c r="J254" s="150"/>
    </row>
    <row r="255" spans="1:10" x14ac:dyDescent="0.2">
      <c r="A255" s="150"/>
      <c r="B255" s="150"/>
      <c r="C255" s="150"/>
      <c r="D255" s="150"/>
      <c r="E255" s="151"/>
      <c r="F255" s="180"/>
      <c r="G255" s="283"/>
      <c r="H255" s="187"/>
      <c r="I255" s="387"/>
      <c r="J255" s="150"/>
    </row>
    <row r="256" spans="1:10" x14ac:dyDescent="0.2">
      <c r="A256" s="150"/>
      <c r="B256" s="150"/>
      <c r="C256" s="150"/>
      <c r="D256" s="150"/>
      <c r="E256" s="151"/>
      <c r="F256" s="180"/>
      <c r="G256" s="283"/>
      <c r="H256" s="187"/>
      <c r="I256" s="387"/>
      <c r="J256" s="150"/>
    </row>
    <row r="257" spans="1:10" x14ac:dyDescent="0.2">
      <c r="A257" s="150"/>
      <c r="B257" s="150"/>
      <c r="C257" s="150"/>
      <c r="D257" s="150"/>
      <c r="E257" s="151"/>
      <c r="F257" s="180"/>
      <c r="G257" s="283"/>
      <c r="H257" s="187"/>
      <c r="I257" s="387"/>
      <c r="J257" s="150"/>
    </row>
    <row r="258" spans="1:10" x14ac:dyDescent="0.2">
      <c r="A258" s="150"/>
      <c r="B258" s="150"/>
      <c r="C258" s="150"/>
      <c r="D258" s="150"/>
      <c r="E258" s="151"/>
      <c r="F258" s="180"/>
      <c r="G258" s="283"/>
      <c r="H258" s="187"/>
      <c r="I258" s="387"/>
      <c r="J258" s="150"/>
    </row>
    <row r="259" spans="1:10" x14ac:dyDescent="0.2">
      <c r="A259" s="150"/>
      <c r="B259" s="150"/>
      <c r="C259" s="150"/>
      <c r="D259" s="150"/>
      <c r="E259" s="151"/>
      <c r="F259" s="180"/>
      <c r="G259" s="283"/>
      <c r="H259" s="187"/>
      <c r="I259" s="387"/>
      <c r="J259" s="150"/>
    </row>
    <row r="260" spans="1:10" x14ac:dyDescent="0.2">
      <c r="A260" s="150"/>
      <c r="B260" s="150"/>
      <c r="C260" s="150"/>
      <c r="D260" s="150"/>
      <c r="E260" s="151"/>
      <c r="F260" s="180"/>
      <c r="G260" s="283"/>
      <c r="H260" s="187"/>
      <c r="I260" s="387"/>
      <c r="J260" s="150"/>
    </row>
    <row r="261" spans="1:10" x14ac:dyDescent="0.2">
      <c r="A261" s="150"/>
      <c r="B261" s="150"/>
      <c r="C261" s="150"/>
      <c r="D261" s="150"/>
      <c r="E261" s="151"/>
      <c r="F261" s="180"/>
      <c r="G261" s="283"/>
      <c r="H261" s="187"/>
      <c r="I261" s="387"/>
      <c r="J261" s="150"/>
    </row>
    <row r="262" spans="1:10" x14ac:dyDescent="0.2">
      <c r="A262" s="150"/>
      <c r="B262" s="150"/>
      <c r="C262" s="150"/>
      <c r="D262" s="150"/>
      <c r="E262" s="151"/>
      <c r="F262" s="180"/>
      <c r="G262" s="283"/>
      <c r="H262" s="187"/>
      <c r="I262" s="387"/>
      <c r="J262" s="150"/>
    </row>
    <row r="263" spans="1:10" x14ac:dyDescent="0.2">
      <c r="A263" s="150"/>
      <c r="B263" s="150"/>
      <c r="C263" s="150"/>
      <c r="D263" s="150"/>
      <c r="E263" s="151"/>
      <c r="F263" s="180"/>
      <c r="G263" s="283"/>
      <c r="H263" s="187"/>
      <c r="I263" s="387"/>
      <c r="J263" s="150"/>
    </row>
    <row r="264" spans="1:10" x14ac:dyDescent="0.2">
      <c r="A264" s="150"/>
      <c r="B264" s="150"/>
      <c r="C264" s="150"/>
      <c r="D264" s="150"/>
      <c r="E264" s="151"/>
      <c r="F264" s="180"/>
      <c r="G264" s="283"/>
      <c r="H264" s="187"/>
      <c r="I264" s="387"/>
      <c r="J264" s="150"/>
    </row>
    <row r="265" spans="1:10" x14ac:dyDescent="0.2">
      <c r="A265" s="150"/>
      <c r="B265" s="150"/>
      <c r="C265" s="150"/>
      <c r="D265" s="150"/>
      <c r="E265" s="151"/>
      <c r="F265" s="180"/>
      <c r="G265" s="283"/>
      <c r="H265" s="187"/>
      <c r="I265" s="387"/>
      <c r="J265" s="150"/>
    </row>
    <row r="266" spans="1:10" x14ac:dyDescent="0.2">
      <c r="A266" s="150"/>
      <c r="B266" s="150"/>
      <c r="C266" s="150"/>
      <c r="D266" s="150"/>
      <c r="E266" s="151"/>
      <c r="F266" s="180"/>
      <c r="G266" s="283"/>
      <c r="H266" s="187"/>
      <c r="I266" s="387"/>
      <c r="J266" s="150"/>
    </row>
    <row r="267" spans="1:10" x14ac:dyDescent="0.2">
      <c r="A267" s="150"/>
      <c r="B267" s="150"/>
      <c r="C267" s="150"/>
      <c r="D267" s="150"/>
      <c r="E267" s="151"/>
      <c r="F267" s="180"/>
      <c r="G267" s="283"/>
      <c r="H267" s="187"/>
      <c r="I267" s="387"/>
      <c r="J267" s="150"/>
    </row>
    <row r="268" spans="1:10" x14ac:dyDescent="0.2">
      <c r="A268" s="150"/>
      <c r="B268" s="150"/>
      <c r="C268" s="150"/>
      <c r="D268" s="150"/>
      <c r="E268" s="151"/>
      <c r="F268" s="180"/>
      <c r="G268" s="283"/>
      <c r="H268" s="187"/>
      <c r="I268" s="387"/>
      <c r="J268" s="150"/>
    </row>
    <row r="269" spans="1:10" x14ac:dyDescent="0.2">
      <c r="A269" s="150"/>
      <c r="B269" s="150"/>
      <c r="C269" s="150"/>
      <c r="D269" s="150"/>
      <c r="E269" s="151"/>
      <c r="F269" s="180"/>
      <c r="G269" s="283"/>
      <c r="H269" s="187"/>
      <c r="I269" s="387"/>
      <c r="J269" s="150"/>
    </row>
    <row r="270" spans="1:10" x14ac:dyDescent="0.2">
      <c r="A270" s="150"/>
      <c r="B270" s="150"/>
      <c r="C270" s="150"/>
      <c r="D270" s="150"/>
      <c r="E270" s="151"/>
      <c r="F270" s="180"/>
      <c r="G270" s="283"/>
      <c r="H270" s="187"/>
      <c r="I270" s="387"/>
      <c r="J270" s="150"/>
    </row>
    <row r="271" spans="1:10" x14ac:dyDescent="0.2">
      <c r="A271" s="150"/>
      <c r="B271" s="150"/>
      <c r="C271" s="150"/>
      <c r="D271" s="150"/>
      <c r="E271" s="151"/>
      <c r="F271" s="180"/>
      <c r="G271" s="283"/>
      <c r="H271" s="187"/>
      <c r="I271" s="387"/>
      <c r="J271" s="150"/>
    </row>
    <row r="272" spans="1:10" x14ac:dyDescent="0.2">
      <c r="A272" s="150"/>
      <c r="B272" s="150"/>
      <c r="C272" s="150"/>
      <c r="D272" s="150"/>
      <c r="E272" s="151"/>
      <c r="F272" s="180"/>
      <c r="G272" s="283"/>
      <c r="H272" s="187"/>
      <c r="I272" s="387"/>
      <c r="J272" s="150"/>
    </row>
    <row r="273" spans="1:10" x14ac:dyDescent="0.2">
      <c r="A273" s="150"/>
      <c r="B273" s="150"/>
      <c r="C273" s="150"/>
      <c r="D273" s="150"/>
      <c r="E273" s="151"/>
      <c r="F273" s="180"/>
      <c r="G273" s="283"/>
      <c r="H273" s="187"/>
      <c r="I273" s="387"/>
      <c r="J273" s="150"/>
    </row>
    <row r="274" spans="1:10" x14ac:dyDescent="0.2">
      <c r="A274" s="150"/>
      <c r="B274" s="150"/>
      <c r="C274" s="150"/>
      <c r="D274" s="150"/>
      <c r="E274" s="151"/>
      <c r="F274" s="180"/>
      <c r="G274" s="283"/>
      <c r="H274" s="187"/>
      <c r="I274" s="387"/>
      <c r="J274" s="150"/>
    </row>
    <row r="275" spans="1:10" x14ac:dyDescent="0.2">
      <c r="A275" s="150"/>
      <c r="B275" s="150"/>
      <c r="C275" s="150"/>
      <c r="D275" s="150"/>
      <c r="E275" s="151"/>
      <c r="F275" s="180"/>
      <c r="G275" s="283"/>
      <c r="H275" s="187"/>
      <c r="I275" s="387"/>
      <c r="J275" s="150"/>
    </row>
    <row r="276" spans="1:10" x14ac:dyDescent="0.2">
      <c r="A276" s="150"/>
      <c r="B276" s="150"/>
      <c r="C276" s="150"/>
      <c r="D276" s="150"/>
      <c r="E276" s="151"/>
      <c r="F276" s="180"/>
      <c r="G276" s="283"/>
      <c r="H276" s="187"/>
      <c r="I276" s="387"/>
      <c r="J276" s="150"/>
    </row>
    <row r="277" spans="1:10" x14ac:dyDescent="0.2">
      <c r="A277" s="150"/>
      <c r="B277" s="150"/>
      <c r="C277" s="150"/>
      <c r="D277" s="150"/>
      <c r="E277" s="151"/>
      <c r="F277" s="180"/>
      <c r="G277" s="283"/>
      <c r="H277" s="187"/>
      <c r="I277" s="387"/>
      <c r="J277" s="150"/>
    </row>
    <row r="278" spans="1:10" x14ac:dyDescent="0.2">
      <c r="A278" s="150"/>
      <c r="B278" s="150"/>
      <c r="C278" s="150"/>
      <c r="D278" s="150"/>
      <c r="E278" s="151"/>
      <c r="F278" s="180"/>
      <c r="G278" s="283"/>
      <c r="H278" s="187"/>
      <c r="I278" s="387"/>
      <c r="J278" s="150"/>
    </row>
    <row r="279" spans="1:10" x14ac:dyDescent="0.2">
      <c r="A279" s="150"/>
      <c r="B279" s="150"/>
      <c r="C279" s="150"/>
      <c r="D279" s="150"/>
      <c r="E279" s="151"/>
      <c r="F279" s="180"/>
      <c r="G279" s="283"/>
      <c r="H279" s="187"/>
      <c r="I279" s="387"/>
      <c r="J279" s="150"/>
    </row>
    <row r="280" spans="1:10" x14ac:dyDescent="0.2">
      <c r="A280" s="150"/>
      <c r="B280" s="150"/>
      <c r="C280" s="150"/>
      <c r="D280" s="150"/>
      <c r="E280" s="151"/>
      <c r="F280" s="180"/>
      <c r="G280" s="283"/>
      <c r="H280" s="187"/>
      <c r="I280" s="387"/>
      <c r="J280" s="150"/>
    </row>
    <row r="281" spans="1:10" x14ac:dyDescent="0.2">
      <c r="A281" s="150"/>
      <c r="B281" s="150"/>
      <c r="C281" s="150"/>
      <c r="D281" s="150"/>
      <c r="E281" s="151"/>
      <c r="F281" s="180"/>
      <c r="G281" s="283"/>
      <c r="H281" s="187"/>
      <c r="I281" s="387"/>
      <c r="J281" s="150"/>
    </row>
    <row r="282" spans="1:10" x14ac:dyDescent="0.2">
      <c r="A282" s="150"/>
      <c r="B282" s="150"/>
      <c r="C282" s="150"/>
      <c r="D282" s="150"/>
      <c r="E282" s="151"/>
      <c r="F282" s="180"/>
      <c r="G282" s="283"/>
      <c r="H282" s="187"/>
      <c r="I282" s="387"/>
      <c r="J282" s="150"/>
    </row>
    <row r="283" spans="1:10" x14ac:dyDescent="0.2">
      <c r="A283" s="150"/>
      <c r="B283" s="150"/>
      <c r="C283" s="150"/>
      <c r="D283" s="150"/>
      <c r="E283" s="151"/>
      <c r="F283" s="180"/>
      <c r="G283" s="283"/>
      <c r="H283" s="187"/>
      <c r="I283" s="387"/>
      <c r="J283" s="150"/>
    </row>
    <row r="284" spans="1:10" x14ac:dyDescent="0.2">
      <c r="A284" s="150"/>
      <c r="B284" s="150"/>
      <c r="C284" s="150"/>
      <c r="D284" s="150"/>
      <c r="E284" s="151"/>
      <c r="F284" s="180"/>
      <c r="G284" s="283"/>
      <c r="H284" s="187"/>
      <c r="I284" s="387"/>
      <c r="J284" s="150"/>
    </row>
    <row r="285" spans="1:10" x14ac:dyDescent="0.2">
      <c r="A285" s="150"/>
      <c r="B285" s="150"/>
      <c r="C285" s="150"/>
      <c r="D285" s="150"/>
      <c r="E285" s="151"/>
      <c r="F285" s="180"/>
      <c r="G285" s="283"/>
      <c r="H285" s="187"/>
      <c r="I285" s="387"/>
      <c r="J285" s="150"/>
    </row>
    <row r="286" spans="1:10" x14ac:dyDescent="0.2">
      <c r="A286" s="150"/>
      <c r="B286" s="150"/>
      <c r="C286" s="150"/>
      <c r="D286" s="150"/>
      <c r="E286" s="151"/>
      <c r="F286" s="180"/>
      <c r="G286" s="283"/>
      <c r="H286" s="187"/>
      <c r="I286" s="387"/>
      <c r="J286" s="150"/>
    </row>
    <row r="287" spans="1:10" x14ac:dyDescent="0.2">
      <c r="A287" s="150"/>
      <c r="B287" s="150"/>
      <c r="C287" s="150"/>
      <c r="D287" s="150"/>
      <c r="E287" s="151"/>
      <c r="F287" s="180"/>
      <c r="G287" s="283"/>
      <c r="H287" s="187"/>
      <c r="I287" s="387"/>
      <c r="J287" s="150"/>
    </row>
    <row r="288" spans="1:10" x14ac:dyDescent="0.2">
      <c r="A288" s="150"/>
      <c r="B288" s="150"/>
      <c r="C288" s="150"/>
      <c r="D288" s="150"/>
      <c r="E288" s="151"/>
      <c r="F288" s="180"/>
      <c r="G288" s="283"/>
      <c r="H288" s="187"/>
      <c r="I288" s="387"/>
      <c r="J288" s="150"/>
    </row>
    <row r="289" spans="1:10" x14ac:dyDescent="0.2">
      <c r="A289" s="150"/>
      <c r="B289" s="150"/>
      <c r="C289" s="150"/>
      <c r="D289" s="150"/>
      <c r="E289" s="151"/>
      <c r="F289" s="180"/>
      <c r="G289" s="283"/>
      <c r="H289" s="187"/>
      <c r="I289" s="387"/>
      <c r="J289" s="150"/>
    </row>
    <row r="290" spans="1:10" x14ac:dyDescent="0.2">
      <c r="A290" s="150"/>
      <c r="B290" s="150"/>
      <c r="C290" s="150"/>
      <c r="D290" s="150"/>
      <c r="E290" s="151"/>
      <c r="F290" s="180"/>
      <c r="G290" s="283"/>
      <c r="H290" s="187"/>
      <c r="I290" s="387"/>
      <c r="J290" s="150"/>
    </row>
    <row r="291" spans="1:10" x14ac:dyDescent="0.2">
      <c r="A291" s="150"/>
      <c r="B291" s="150"/>
      <c r="C291" s="150"/>
      <c r="D291" s="150"/>
      <c r="E291" s="151"/>
      <c r="F291" s="180"/>
      <c r="G291" s="283"/>
      <c r="H291" s="187"/>
      <c r="I291" s="387"/>
      <c r="J291" s="150"/>
    </row>
    <row r="292" spans="1:10" x14ac:dyDescent="0.2">
      <c r="A292" s="150"/>
      <c r="B292" s="150"/>
      <c r="C292" s="150"/>
      <c r="D292" s="150"/>
      <c r="E292" s="151"/>
      <c r="F292" s="180"/>
      <c r="G292" s="283"/>
      <c r="H292" s="187"/>
      <c r="I292" s="387"/>
      <c r="J292" s="150"/>
    </row>
    <row r="293" spans="1:10" x14ac:dyDescent="0.2">
      <c r="A293" s="150"/>
      <c r="B293" s="150"/>
      <c r="C293" s="150"/>
      <c r="D293" s="150"/>
      <c r="E293" s="151"/>
      <c r="F293" s="180"/>
      <c r="G293" s="283"/>
      <c r="H293" s="187"/>
      <c r="I293" s="387"/>
      <c r="J293" s="150"/>
    </row>
    <row r="294" spans="1:10" x14ac:dyDescent="0.2">
      <c r="A294" s="150"/>
      <c r="B294" s="150"/>
      <c r="C294" s="150"/>
      <c r="D294" s="150"/>
      <c r="E294" s="151"/>
      <c r="F294" s="180"/>
      <c r="G294" s="283"/>
      <c r="H294" s="187"/>
      <c r="I294" s="387"/>
      <c r="J294" s="150"/>
    </row>
    <row r="295" spans="1:10" x14ac:dyDescent="0.2">
      <c r="A295" s="150"/>
      <c r="B295" s="150"/>
      <c r="C295" s="150"/>
      <c r="D295" s="150"/>
      <c r="E295" s="151"/>
      <c r="F295" s="180"/>
      <c r="G295" s="283"/>
      <c r="H295" s="187"/>
      <c r="I295" s="387"/>
      <c r="J295" s="150"/>
    </row>
    <row r="296" spans="1:10" x14ac:dyDescent="0.2">
      <c r="A296" s="150"/>
      <c r="B296" s="150"/>
      <c r="C296" s="150"/>
      <c r="D296" s="150"/>
      <c r="E296" s="151"/>
      <c r="F296" s="180"/>
      <c r="G296" s="283"/>
      <c r="H296" s="187"/>
      <c r="I296" s="387"/>
      <c r="J296" s="150"/>
    </row>
    <row r="297" spans="1:10" x14ac:dyDescent="0.2">
      <c r="A297" s="150"/>
      <c r="B297" s="150"/>
      <c r="C297" s="150"/>
      <c r="D297" s="150"/>
      <c r="E297" s="151"/>
      <c r="F297" s="180"/>
      <c r="G297" s="283"/>
      <c r="H297" s="187"/>
      <c r="I297" s="387"/>
      <c r="J297" s="150"/>
    </row>
    <row r="298" spans="1:10" x14ac:dyDescent="0.2">
      <c r="A298" s="150"/>
      <c r="B298" s="150"/>
      <c r="C298" s="150"/>
      <c r="D298" s="150"/>
      <c r="E298" s="151"/>
      <c r="F298" s="180"/>
      <c r="G298" s="283"/>
      <c r="H298" s="187"/>
      <c r="I298" s="387"/>
      <c r="J298" s="150"/>
    </row>
    <row r="299" spans="1:10" x14ac:dyDescent="0.2">
      <c r="A299" s="150"/>
      <c r="B299" s="150"/>
      <c r="C299" s="150"/>
      <c r="D299" s="150"/>
      <c r="E299" s="151"/>
      <c r="F299" s="180"/>
      <c r="G299" s="283"/>
      <c r="H299" s="187"/>
      <c r="I299" s="387"/>
      <c r="J299" s="150"/>
    </row>
    <row r="300" spans="1:10" x14ac:dyDescent="0.2">
      <c r="A300" s="150"/>
      <c r="B300" s="150"/>
      <c r="C300" s="150"/>
      <c r="D300" s="150"/>
      <c r="E300" s="151"/>
      <c r="F300" s="180"/>
      <c r="G300" s="283"/>
      <c r="H300" s="187"/>
      <c r="I300" s="387"/>
      <c r="J300" s="150"/>
    </row>
    <row r="301" spans="1:10" x14ac:dyDescent="0.2">
      <c r="A301" s="150"/>
      <c r="B301" s="150"/>
      <c r="C301" s="150"/>
      <c r="D301" s="150"/>
      <c r="E301" s="151"/>
      <c r="F301" s="180"/>
      <c r="G301" s="283"/>
      <c r="H301" s="187"/>
      <c r="I301" s="387"/>
      <c r="J301" s="150"/>
    </row>
    <row r="302" spans="1:10" x14ac:dyDescent="0.2">
      <c r="A302" s="150"/>
      <c r="B302" s="150"/>
      <c r="C302" s="150"/>
      <c r="D302" s="150"/>
      <c r="E302" s="151"/>
      <c r="F302" s="180"/>
      <c r="G302" s="283"/>
      <c r="H302" s="187"/>
      <c r="I302" s="387"/>
      <c r="J302" s="150"/>
    </row>
    <row r="303" spans="1:10" x14ac:dyDescent="0.2">
      <c r="A303" s="150"/>
      <c r="B303" s="150"/>
      <c r="C303" s="150"/>
      <c r="D303" s="150"/>
      <c r="E303" s="151"/>
      <c r="F303" s="180"/>
      <c r="G303" s="283"/>
      <c r="H303" s="187"/>
      <c r="I303" s="387"/>
      <c r="J303" s="150"/>
    </row>
    <row r="304" spans="1:10" x14ac:dyDescent="0.2">
      <c r="A304" s="150"/>
      <c r="B304" s="150"/>
      <c r="C304" s="150"/>
      <c r="D304" s="150"/>
      <c r="E304" s="151"/>
      <c r="F304" s="180"/>
      <c r="G304" s="283"/>
      <c r="H304" s="187"/>
      <c r="I304" s="387"/>
      <c r="J304" s="150"/>
    </row>
    <row r="305" spans="1:10" x14ac:dyDescent="0.2">
      <c r="A305" s="150"/>
      <c r="B305" s="150"/>
      <c r="C305" s="150"/>
      <c r="D305" s="150"/>
      <c r="E305" s="151"/>
      <c r="F305" s="180"/>
      <c r="G305" s="283"/>
      <c r="H305" s="187"/>
      <c r="I305" s="387"/>
      <c r="J305" s="150"/>
    </row>
    <row r="306" spans="1:10" x14ac:dyDescent="0.2">
      <c r="A306" s="150"/>
      <c r="B306" s="150"/>
      <c r="C306" s="150"/>
      <c r="D306" s="150"/>
      <c r="E306" s="151"/>
      <c r="F306" s="180"/>
      <c r="G306" s="283"/>
      <c r="H306" s="187"/>
      <c r="I306" s="387"/>
      <c r="J306" s="150"/>
    </row>
    <row r="307" spans="1:10" x14ac:dyDescent="0.2">
      <c r="A307" s="150"/>
      <c r="B307" s="150"/>
      <c r="C307" s="150"/>
      <c r="D307" s="150"/>
      <c r="E307" s="151"/>
      <c r="F307" s="180"/>
      <c r="G307" s="283"/>
      <c r="H307" s="187"/>
      <c r="I307" s="387"/>
      <c r="J307" s="150"/>
    </row>
    <row r="308" spans="1:10" x14ac:dyDescent="0.2">
      <c r="A308" s="150"/>
      <c r="B308" s="150"/>
      <c r="C308" s="150"/>
      <c r="D308" s="150"/>
      <c r="E308" s="151"/>
      <c r="F308" s="180"/>
      <c r="G308" s="283"/>
      <c r="H308" s="187"/>
      <c r="I308" s="387"/>
      <c r="J308" s="150"/>
    </row>
    <row r="309" spans="1:10" x14ac:dyDescent="0.2">
      <c r="A309" s="150"/>
      <c r="B309" s="150"/>
      <c r="C309" s="150"/>
      <c r="D309" s="150"/>
      <c r="E309" s="151"/>
      <c r="F309" s="180"/>
      <c r="G309" s="283"/>
      <c r="H309" s="187"/>
      <c r="I309" s="387"/>
      <c r="J309" s="150"/>
    </row>
    <row r="310" spans="1:10" x14ac:dyDescent="0.2">
      <c r="A310" s="150"/>
      <c r="B310" s="150"/>
      <c r="C310" s="150"/>
      <c r="D310" s="150"/>
      <c r="E310" s="151"/>
      <c r="F310" s="180"/>
      <c r="G310" s="283"/>
      <c r="H310" s="187"/>
      <c r="I310" s="387"/>
      <c r="J310" s="150"/>
    </row>
    <row r="311" spans="1:10" x14ac:dyDescent="0.2">
      <c r="A311" s="150"/>
      <c r="B311" s="150"/>
      <c r="C311" s="150"/>
      <c r="D311" s="150"/>
      <c r="E311" s="151"/>
      <c r="F311" s="180"/>
      <c r="G311" s="283"/>
      <c r="H311" s="187"/>
      <c r="I311" s="387"/>
      <c r="J311" s="150"/>
    </row>
    <row r="312" spans="1:10" x14ac:dyDescent="0.2">
      <c r="A312" s="150"/>
      <c r="B312" s="150"/>
      <c r="C312" s="150"/>
      <c r="D312" s="150"/>
      <c r="E312" s="151"/>
      <c r="F312" s="180"/>
      <c r="G312" s="283"/>
      <c r="H312" s="187"/>
      <c r="I312" s="387"/>
      <c r="J312" s="150"/>
    </row>
    <row r="313" spans="1:10" x14ac:dyDescent="0.2">
      <c r="A313" s="150"/>
      <c r="B313" s="150"/>
      <c r="C313" s="150"/>
      <c r="D313" s="150"/>
      <c r="E313" s="151"/>
      <c r="F313" s="180"/>
      <c r="G313" s="283"/>
      <c r="H313" s="187"/>
      <c r="I313" s="387"/>
      <c r="J313" s="150"/>
    </row>
    <row r="314" spans="1:10" x14ac:dyDescent="0.2">
      <c r="A314" s="150"/>
      <c r="B314" s="150"/>
      <c r="C314" s="150"/>
      <c r="D314" s="150"/>
      <c r="E314" s="151"/>
      <c r="F314" s="180"/>
      <c r="G314" s="283"/>
      <c r="H314" s="187"/>
      <c r="I314" s="387"/>
      <c r="J314" s="150"/>
    </row>
    <row r="315" spans="1:10" x14ac:dyDescent="0.2">
      <c r="A315" s="150"/>
      <c r="B315" s="150"/>
      <c r="C315" s="150"/>
      <c r="D315" s="150"/>
      <c r="E315" s="151"/>
      <c r="F315" s="180"/>
      <c r="G315" s="283"/>
      <c r="H315" s="187"/>
      <c r="I315" s="387"/>
      <c r="J315" s="150"/>
    </row>
    <row r="316" spans="1:10" x14ac:dyDescent="0.2">
      <c r="A316" s="150"/>
      <c r="B316" s="150"/>
      <c r="C316" s="150"/>
      <c r="D316" s="150"/>
      <c r="E316" s="151"/>
      <c r="F316" s="180"/>
      <c r="G316" s="283"/>
      <c r="H316" s="187"/>
      <c r="I316" s="387"/>
      <c r="J316" s="150"/>
    </row>
    <row r="317" spans="1:10" x14ac:dyDescent="0.2">
      <c r="A317" s="150"/>
      <c r="B317" s="150"/>
      <c r="C317" s="150"/>
      <c r="D317" s="150"/>
      <c r="E317" s="151"/>
      <c r="F317" s="180"/>
      <c r="G317" s="283"/>
      <c r="H317" s="187"/>
      <c r="I317" s="387"/>
      <c r="J317" s="150"/>
    </row>
    <row r="318" spans="1:10" x14ac:dyDescent="0.2">
      <c r="A318" s="150"/>
      <c r="B318" s="150"/>
      <c r="C318" s="150"/>
      <c r="D318" s="150"/>
      <c r="E318" s="151"/>
      <c r="F318" s="180"/>
      <c r="G318" s="283"/>
      <c r="H318" s="187"/>
      <c r="I318" s="387"/>
      <c r="J318" s="150"/>
    </row>
    <row r="319" spans="1:10" x14ac:dyDescent="0.2">
      <c r="A319" s="150"/>
      <c r="B319" s="150"/>
      <c r="C319" s="150"/>
      <c r="D319" s="150"/>
      <c r="E319" s="151"/>
      <c r="F319" s="180"/>
      <c r="G319" s="283"/>
      <c r="H319" s="187"/>
      <c r="I319" s="387"/>
      <c r="J319" s="150"/>
    </row>
    <row r="320" spans="1:10" x14ac:dyDescent="0.2">
      <c r="A320" s="150"/>
      <c r="B320" s="150"/>
      <c r="C320" s="150"/>
      <c r="D320" s="150"/>
      <c r="E320" s="151"/>
      <c r="F320" s="180"/>
      <c r="G320" s="283"/>
      <c r="H320" s="187"/>
      <c r="I320" s="387"/>
      <c r="J320" s="150"/>
    </row>
    <row r="321" spans="1:10" x14ac:dyDescent="0.2">
      <c r="A321" s="150"/>
      <c r="B321" s="150"/>
      <c r="C321" s="150"/>
      <c r="D321" s="150"/>
      <c r="E321" s="151"/>
      <c r="F321" s="180"/>
      <c r="G321" s="283"/>
      <c r="H321" s="187"/>
      <c r="I321" s="387"/>
      <c r="J321" s="150"/>
    </row>
    <row r="322" spans="1:10" x14ac:dyDescent="0.2">
      <c r="A322" s="150"/>
      <c r="B322" s="150"/>
      <c r="C322" s="150"/>
      <c r="D322" s="150"/>
      <c r="E322" s="151"/>
      <c r="F322" s="180"/>
      <c r="G322" s="283"/>
      <c r="H322" s="187"/>
      <c r="I322" s="387"/>
      <c r="J322" s="150"/>
    </row>
    <row r="323" spans="1:10" x14ac:dyDescent="0.2">
      <c r="A323" s="150"/>
      <c r="B323" s="150"/>
      <c r="C323" s="150"/>
      <c r="D323" s="150"/>
      <c r="E323" s="151"/>
      <c r="F323" s="180"/>
      <c r="G323" s="283"/>
      <c r="H323" s="187"/>
      <c r="I323" s="387"/>
      <c r="J323" s="150"/>
    </row>
    <row r="324" spans="1:10" x14ac:dyDescent="0.2">
      <c r="A324" s="150"/>
      <c r="B324" s="150"/>
      <c r="C324" s="150"/>
      <c r="D324" s="150"/>
      <c r="E324" s="151"/>
      <c r="F324" s="180"/>
      <c r="G324" s="283"/>
      <c r="H324" s="187"/>
      <c r="I324" s="387"/>
      <c r="J324" s="150"/>
    </row>
    <row r="325" spans="1:10" x14ac:dyDescent="0.2">
      <c r="A325" s="150"/>
      <c r="B325" s="150"/>
      <c r="C325" s="150"/>
      <c r="D325" s="150"/>
      <c r="E325" s="151"/>
      <c r="F325" s="180"/>
      <c r="G325" s="283"/>
      <c r="H325" s="187"/>
      <c r="I325" s="387"/>
      <c r="J325" s="150"/>
    </row>
    <row r="326" spans="1:10" x14ac:dyDescent="0.2">
      <c r="A326" s="150"/>
      <c r="B326" s="150"/>
      <c r="C326" s="150"/>
      <c r="D326" s="150"/>
      <c r="E326" s="151"/>
      <c r="F326" s="180"/>
      <c r="G326" s="283"/>
      <c r="H326" s="187"/>
      <c r="I326" s="387"/>
      <c r="J326" s="150"/>
    </row>
    <row r="327" spans="1:10" x14ac:dyDescent="0.2">
      <c r="A327" s="150"/>
      <c r="B327" s="150"/>
      <c r="C327" s="150"/>
      <c r="D327" s="150"/>
      <c r="E327" s="151"/>
      <c r="F327" s="180"/>
      <c r="G327" s="283"/>
      <c r="H327" s="187"/>
      <c r="I327" s="387"/>
      <c r="J327" s="150"/>
    </row>
    <row r="328" spans="1:10" x14ac:dyDescent="0.2">
      <c r="A328" s="150"/>
      <c r="B328" s="150"/>
      <c r="C328" s="150"/>
      <c r="D328" s="150"/>
      <c r="E328" s="151"/>
      <c r="F328" s="180"/>
      <c r="G328" s="283"/>
      <c r="H328" s="187"/>
      <c r="I328" s="387"/>
      <c r="J328" s="150"/>
    </row>
    <row r="329" spans="1:10" x14ac:dyDescent="0.2">
      <c r="A329" s="150"/>
      <c r="B329" s="150"/>
      <c r="C329" s="150"/>
      <c r="D329" s="150"/>
      <c r="E329" s="151"/>
      <c r="F329" s="180"/>
      <c r="G329" s="283"/>
      <c r="H329" s="187"/>
      <c r="I329" s="387"/>
      <c r="J329" s="150"/>
    </row>
    <row r="330" spans="1:10" x14ac:dyDescent="0.2">
      <c r="A330" s="150"/>
      <c r="B330" s="150"/>
      <c r="C330" s="150"/>
      <c r="D330" s="150"/>
      <c r="E330" s="151"/>
      <c r="F330" s="180"/>
      <c r="G330" s="283"/>
      <c r="H330" s="187"/>
      <c r="I330" s="387"/>
      <c r="J330" s="150"/>
    </row>
    <row r="331" spans="1:10" x14ac:dyDescent="0.2">
      <c r="A331" s="150"/>
      <c r="B331" s="150"/>
      <c r="C331" s="150"/>
      <c r="D331" s="150"/>
      <c r="E331" s="151"/>
      <c r="F331" s="180"/>
      <c r="G331" s="283"/>
      <c r="H331" s="187"/>
      <c r="I331" s="387"/>
      <c r="J331" s="150"/>
    </row>
    <row r="332" spans="1:10" x14ac:dyDescent="0.2">
      <c r="A332" s="150"/>
      <c r="B332" s="150"/>
      <c r="C332" s="150"/>
      <c r="D332" s="150"/>
      <c r="E332" s="151"/>
      <c r="F332" s="180"/>
      <c r="G332" s="283"/>
      <c r="H332" s="187"/>
      <c r="I332" s="387"/>
      <c r="J332" s="150"/>
    </row>
    <row r="333" spans="1:10" x14ac:dyDescent="0.2">
      <c r="A333" s="150"/>
      <c r="B333" s="150"/>
      <c r="C333" s="150"/>
      <c r="D333" s="150"/>
      <c r="E333" s="151"/>
      <c r="F333" s="180"/>
      <c r="G333" s="283"/>
      <c r="H333" s="187"/>
      <c r="I333" s="387"/>
      <c r="J333" s="150"/>
    </row>
    <row r="334" spans="1:10" x14ac:dyDescent="0.2">
      <c r="A334" s="150"/>
      <c r="B334" s="150"/>
      <c r="C334" s="150"/>
      <c r="D334" s="150"/>
      <c r="E334" s="151"/>
      <c r="F334" s="180"/>
      <c r="G334" s="283"/>
      <c r="H334" s="187"/>
      <c r="I334" s="387"/>
      <c r="J334" s="150"/>
    </row>
    <row r="335" spans="1:10" x14ac:dyDescent="0.2">
      <c r="A335" s="150"/>
      <c r="B335" s="150"/>
      <c r="C335" s="150"/>
      <c r="D335" s="150"/>
      <c r="E335" s="151"/>
      <c r="F335" s="180"/>
      <c r="G335" s="283"/>
      <c r="H335" s="187"/>
      <c r="I335" s="387"/>
      <c r="J335" s="150"/>
    </row>
    <row r="336" spans="1:10" x14ac:dyDescent="0.2">
      <c r="A336" s="150"/>
      <c r="B336" s="150"/>
      <c r="C336" s="150"/>
      <c r="D336" s="150"/>
      <c r="E336" s="151"/>
      <c r="F336" s="180"/>
      <c r="G336" s="283"/>
      <c r="H336" s="187"/>
      <c r="I336" s="387"/>
      <c r="J336" s="150"/>
    </row>
    <row r="337" spans="1:10" x14ac:dyDescent="0.2">
      <c r="A337" s="150"/>
      <c r="B337" s="150"/>
      <c r="C337" s="150"/>
      <c r="D337" s="150"/>
      <c r="E337" s="151"/>
      <c r="F337" s="180"/>
      <c r="G337" s="283"/>
      <c r="H337" s="187"/>
      <c r="I337" s="387"/>
      <c r="J337" s="150"/>
    </row>
    <row r="338" spans="1:10" x14ac:dyDescent="0.2">
      <c r="A338" s="150"/>
      <c r="B338" s="150"/>
      <c r="C338" s="150"/>
      <c r="D338" s="150"/>
      <c r="E338" s="151"/>
      <c r="F338" s="180"/>
      <c r="G338" s="283"/>
      <c r="H338" s="187"/>
      <c r="I338" s="387"/>
      <c r="J338" s="150"/>
    </row>
    <row r="339" spans="1:10" x14ac:dyDescent="0.2">
      <c r="A339" s="150"/>
      <c r="B339" s="150"/>
      <c r="C339" s="150"/>
      <c r="D339" s="150"/>
      <c r="E339" s="151"/>
      <c r="F339" s="180"/>
      <c r="G339" s="283"/>
      <c r="H339" s="187"/>
      <c r="I339" s="387"/>
      <c r="J339" s="150"/>
    </row>
    <row r="340" spans="1:10" x14ac:dyDescent="0.2">
      <c r="A340" s="150"/>
      <c r="B340" s="150"/>
      <c r="C340" s="150"/>
      <c r="D340" s="150"/>
      <c r="E340" s="151"/>
      <c r="F340" s="180"/>
      <c r="G340" s="283"/>
      <c r="H340" s="187"/>
      <c r="I340" s="387"/>
      <c r="J340" s="150"/>
    </row>
    <row r="341" spans="1:10" x14ac:dyDescent="0.2">
      <c r="A341" s="150"/>
      <c r="B341" s="150"/>
      <c r="C341" s="150"/>
      <c r="D341" s="150"/>
      <c r="E341" s="151"/>
      <c r="F341" s="180"/>
      <c r="G341" s="283"/>
      <c r="H341" s="187"/>
      <c r="I341" s="387"/>
      <c r="J341" s="150"/>
    </row>
    <row r="342" spans="1:10" x14ac:dyDescent="0.2">
      <c r="A342" s="150"/>
      <c r="B342" s="150"/>
      <c r="C342" s="150"/>
      <c r="D342" s="150"/>
      <c r="E342" s="151"/>
      <c r="F342" s="180"/>
      <c r="G342" s="283"/>
      <c r="H342" s="187"/>
      <c r="I342" s="387"/>
      <c r="J342" s="150"/>
    </row>
    <row r="343" spans="1:10" x14ac:dyDescent="0.2">
      <c r="A343" s="150"/>
      <c r="B343" s="150"/>
      <c r="C343" s="150"/>
      <c r="D343" s="150"/>
      <c r="E343" s="151"/>
      <c r="F343" s="180"/>
      <c r="G343" s="283"/>
      <c r="H343" s="187"/>
      <c r="I343" s="387"/>
      <c r="J343" s="150"/>
    </row>
    <row r="344" spans="1:10" x14ac:dyDescent="0.2">
      <c r="A344" s="150"/>
      <c r="B344" s="150"/>
      <c r="C344" s="150"/>
      <c r="D344" s="150"/>
      <c r="E344" s="151"/>
      <c r="F344" s="180"/>
      <c r="G344" s="283"/>
      <c r="H344" s="187"/>
      <c r="I344" s="387"/>
      <c r="J344" s="150"/>
    </row>
    <row r="345" spans="1:10" x14ac:dyDescent="0.2">
      <c r="A345" s="150"/>
      <c r="B345" s="150"/>
      <c r="C345" s="150"/>
      <c r="D345" s="150"/>
      <c r="E345" s="151"/>
      <c r="F345" s="180"/>
      <c r="G345" s="283"/>
      <c r="H345" s="187"/>
      <c r="I345" s="387"/>
      <c r="J345" s="150"/>
    </row>
    <row r="346" spans="1:10" x14ac:dyDescent="0.2">
      <c r="A346" s="150"/>
      <c r="B346" s="150"/>
      <c r="C346" s="150"/>
      <c r="D346" s="150"/>
      <c r="E346" s="151"/>
      <c r="F346" s="180"/>
      <c r="G346" s="283"/>
      <c r="H346" s="187"/>
      <c r="I346" s="387"/>
      <c r="J346" s="150"/>
    </row>
    <row r="347" spans="1:10" x14ac:dyDescent="0.2">
      <c r="A347" s="150"/>
      <c r="B347" s="150"/>
      <c r="C347" s="150"/>
      <c r="D347" s="150"/>
      <c r="E347" s="151"/>
      <c r="F347" s="180"/>
      <c r="G347" s="283"/>
      <c r="H347" s="187"/>
      <c r="I347" s="387"/>
      <c r="J347" s="150"/>
    </row>
    <row r="348" spans="1:10" x14ac:dyDescent="0.2">
      <c r="A348" s="150"/>
      <c r="B348" s="150"/>
      <c r="C348" s="150"/>
      <c r="D348" s="150"/>
      <c r="E348" s="151"/>
      <c r="F348" s="180"/>
      <c r="G348" s="283"/>
      <c r="H348" s="187"/>
      <c r="I348" s="387"/>
      <c r="J348" s="150"/>
    </row>
    <row r="349" spans="1:10" x14ac:dyDescent="0.2">
      <c r="A349" s="150"/>
      <c r="B349" s="150"/>
      <c r="C349" s="150"/>
      <c r="D349" s="150"/>
      <c r="E349" s="151"/>
      <c r="F349" s="180"/>
      <c r="G349" s="283"/>
      <c r="H349" s="187"/>
      <c r="I349" s="387"/>
      <c r="J349" s="150"/>
    </row>
    <row r="350" spans="1:10" x14ac:dyDescent="0.2">
      <c r="A350" s="150"/>
      <c r="B350" s="150"/>
      <c r="C350" s="150"/>
      <c r="D350" s="150"/>
      <c r="E350" s="151"/>
      <c r="F350" s="180"/>
      <c r="G350" s="283"/>
      <c r="H350" s="187"/>
      <c r="I350" s="387"/>
      <c r="J350" s="150"/>
    </row>
    <row r="351" spans="1:10" x14ac:dyDescent="0.2">
      <c r="A351" s="150"/>
      <c r="B351" s="150"/>
      <c r="C351" s="150"/>
      <c r="D351" s="150"/>
      <c r="E351" s="151"/>
      <c r="F351" s="180"/>
      <c r="G351" s="283"/>
      <c r="H351" s="187"/>
      <c r="I351" s="387"/>
      <c r="J351" s="150"/>
    </row>
    <row r="352" spans="1:10" x14ac:dyDescent="0.2">
      <c r="A352" s="150"/>
      <c r="B352" s="150"/>
      <c r="C352" s="150"/>
      <c r="D352" s="150"/>
      <c r="E352" s="151"/>
      <c r="F352" s="180"/>
      <c r="G352" s="283"/>
      <c r="H352" s="187"/>
      <c r="I352" s="387"/>
      <c r="J352" s="150"/>
    </row>
    <row r="353" spans="1:10" x14ac:dyDescent="0.2">
      <c r="A353" s="150"/>
      <c r="B353" s="150"/>
      <c r="C353" s="150"/>
      <c r="D353" s="150"/>
      <c r="E353" s="151"/>
      <c r="F353" s="180"/>
      <c r="G353" s="283"/>
      <c r="H353" s="187"/>
      <c r="I353" s="387"/>
      <c r="J353" s="150"/>
    </row>
    <row r="354" spans="1:10" x14ac:dyDescent="0.2">
      <c r="A354" s="150"/>
      <c r="B354" s="150"/>
      <c r="C354" s="150"/>
      <c r="D354" s="150"/>
      <c r="E354" s="151"/>
      <c r="F354" s="180"/>
      <c r="G354" s="283"/>
      <c r="H354" s="187"/>
      <c r="I354" s="387"/>
      <c r="J354" s="150"/>
    </row>
    <row r="355" spans="1:10" x14ac:dyDescent="0.2">
      <c r="A355" s="150"/>
      <c r="B355" s="150"/>
      <c r="C355" s="150"/>
      <c r="D355" s="150"/>
      <c r="E355" s="151"/>
      <c r="F355" s="180"/>
      <c r="G355" s="283"/>
      <c r="H355" s="187"/>
      <c r="I355" s="387"/>
      <c r="J355" s="150"/>
    </row>
    <row r="356" spans="1:10" x14ac:dyDescent="0.2">
      <c r="A356" s="150"/>
      <c r="B356" s="150"/>
      <c r="C356" s="150"/>
      <c r="D356" s="150"/>
      <c r="E356" s="151"/>
      <c r="F356" s="180"/>
      <c r="G356" s="283"/>
      <c r="H356" s="187"/>
      <c r="I356" s="387"/>
      <c r="J356" s="150"/>
    </row>
    <row r="357" spans="1:10" x14ac:dyDescent="0.2">
      <c r="A357" s="150"/>
      <c r="B357" s="150"/>
      <c r="C357" s="150"/>
      <c r="D357" s="150"/>
      <c r="E357" s="151"/>
      <c r="F357" s="180"/>
      <c r="G357" s="283"/>
      <c r="H357" s="187"/>
      <c r="I357" s="387"/>
      <c r="J357" s="150"/>
    </row>
    <row r="358" spans="1:10" x14ac:dyDescent="0.2">
      <c r="A358" s="150"/>
      <c r="B358" s="150"/>
      <c r="C358" s="150"/>
      <c r="D358" s="150"/>
      <c r="E358" s="151"/>
      <c r="F358" s="180"/>
      <c r="G358" s="283"/>
      <c r="H358" s="187"/>
      <c r="I358" s="387"/>
      <c r="J358" s="150"/>
    </row>
    <row r="359" spans="1:10" x14ac:dyDescent="0.2">
      <c r="A359" s="150"/>
      <c r="B359" s="150"/>
      <c r="C359" s="150"/>
      <c r="D359" s="150"/>
      <c r="E359" s="151"/>
      <c r="F359" s="180"/>
      <c r="G359" s="283"/>
      <c r="H359" s="187"/>
      <c r="I359" s="387"/>
      <c r="J359" s="150"/>
    </row>
    <row r="360" spans="1:10" x14ac:dyDescent="0.2">
      <c r="A360" s="150"/>
      <c r="B360" s="150"/>
      <c r="C360" s="150"/>
      <c r="D360" s="150"/>
      <c r="E360" s="151"/>
      <c r="F360" s="180"/>
      <c r="G360" s="283"/>
      <c r="H360" s="187"/>
      <c r="I360" s="387"/>
      <c r="J360" s="150"/>
    </row>
    <row r="361" spans="1:10" x14ac:dyDescent="0.2">
      <c r="A361" s="150"/>
      <c r="B361" s="150"/>
      <c r="C361" s="150"/>
      <c r="D361" s="150"/>
      <c r="E361" s="151"/>
      <c r="F361" s="180"/>
      <c r="G361" s="283"/>
      <c r="H361" s="187"/>
      <c r="I361" s="387"/>
      <c r="J361" s="150"/>
    </row>
    <row r="362" spans="1:10" x14ac:dyDescent="0.2">
      <c r="A362" s="150"/>
      <c r="B362" s="150"/>
      <c r="C362" s="150"/>
      <c r="D362" s="150"/>
      <c r="E362" s="151"/>
      <c r="F362" s="180"/>
      <c r="G362" s="283"/>
      <c r="H362" s="187"/>
      <c r="I362" s="387"/>
      <c r="J362" s="150"/>
    </row>
    <row r="363" spans="1:10" x14ac:dyDescent="0.2">
      <c r="A363" s="150"/>
      <c r="B363" s="150"/>
      <c r="C363" s="150"/>
      <c r="D363" s="150"/>
      <c r="E363" s="151"/>
      <c r="F363" s="180"/>
      <c r="G363" s="283"/>
      <c r="H363" s="187"/>
      <c r="I363" s="387"/>
      <c r="J363" s="150"/>
    </row>
    <row r="364" spans="1:10" x14ac:dyDescent="0.2">
      <c r="A364" s="150"/>
      <c r="B364" s="150"/>
      <c r="C364" s="150"/>
      <c r="D364" s="150"/>
      <c r="E364" s="151"/>
      <c r="F364" s="180"/>
      <c r="G364" s="283"/>
      <c r="H364" s="187"/>
      <c r="I364" s="387"/>
      <c r="J364" s="150"/>
    </row>
    <row r="365" spans="1:10" x14ac:dyDescent="0.2">
      <c r="A365" s="150"/>
      <c r="B365" s="150"/>
      <c r="C365" s="150"/>
      <c r="D365" s="150"/>
      <c r="E365" s="151"/>
      <c r="F365" s="180"/>
      <c r="G365" s="283"/>
      <c r="H365" s="187"/>
      <c r="I365" s="387"/>
      <c r="J365" s="150"/>
    </row>
    <row r="366" spans="1:10" x14ac:dyDescent="0.2">
      <c r="A366" s="150"/>
      <c r="B366" s="150"/>
      <c r="C366" s="150"/>
      <c r="D366" s="150"/>
      <c r="E366" s="151"/>
      <c r="F366" s="180"/>
      <c r="G366" s="283"/>
      <c r="H366" s="187"/>
      <c r="I366" s="387"/>
      <c r="J366" s="150"/>
    </row>
    <row r="367" spans="1:10" x14ac:dyDescent="0.2">
      <c r="A367" s="150"/>
      <c r="B367" s="150"/>
      <c r="C367" s="150"/>
      <c r="D367" s="150"/>
      <c r="E367" s="151"/>
      <c r="F367" s="180"/>
      <c r="G367" s="283"/>
      <c r="H367" s="187"/>
      <c r="I367" s="387"/>
      <c r="J367" s="150"/>
    </row>
    <row r="368" spans="1:10" x14ac:dyDescent="0.2">
      <c r="A368" s="150"/>
      <c r="B368" s="150"/>
      <c r="C368" s="150"/>
      <c r="D368" s="150"/>
      <c r="E368" s="151"/>
      <c r="F368" s="180"/>
      <c r="G368" s="283"/>
      <c r="H368" s="187"/>
      <c r="I368" s="387"/>
      <c r="J368" s="150"/>
    </row>
    <row r="369" spans="1:10" x14ac:dyDescent="0.2">
      <c r="A369" s="150"/>
      <c r="B369" s="150"/>
      <c r="C369" s="150"/>
      <c r="D369" s="150"/>
      <c r="E369" s="151"/>
      <c r="F369" s="180"/>
      <c r="G369" s="283"/>
      <c r="H369" s="187"/>
      <c r="I369" s="387"/>
      <c r="J369" s="150"/>
    </row>
    <row r="370" spans="1:10" x14ac:dyDescent="0.2">
      <c r="A370" s="150"/>
      <c r="B370" s="150"/>
      <c r="C370" s="150"/>
      <c r="D370" s="150"/>
      <c r="E370" s="151"/>
      <c r="F370" s="180"/>
      <c r="G370" s="283"/>
      <c r="H370" s="187"/>
      <c r="I370" s="387"/>
      <c r="J370" s="150"/>
    </row>
    <row r="371" spans="1:10" x14ac:dyDescent="0.2">
      <c r="A371" s="150"/>
      <c r="B371" s="150"/>
      <c r="C371" s="150"/>
      <c r="D371" s="150"/>
      <c r="E371" s="151"/>
      <c r="F371" s="180"/>
      <c r="G371" s="283"/>
      <c r="H371" s="187"/>
      <c r="I371" s="387"/>
      <c r="J371" s="150"/>
    </row>
    <row r="372" spans="1:10" x14ac:dyDescent="0.2">
      <c r="A372" s="150"/>
      <c r="B372" s="150"/>
      <c r="C372" s="150"/>
      <c r="D372" s="150"/>
      <c r="E372" s="151"/>
      <c r="F372" s="180"/>
      <c r="G372" s="283"/>
      <c r="H372" s="187"/>
      <c r="I372" s="387"/>
      <c r="J372" s="150"/>
    </row>
    <row r="373" spans="1:10" x14ac:dyDescent="0.2">
      <c r="A373" s="150"/>
      <c r="B373" s="150"/>
      <c r="C373" s="150"/>
      <c r="D373" s="150"/>
      <c r="E373" s="151"/>
      <c r="F373" s="180"/>
      <c r="G373" s="283"/>
      <c r="H373" s="187"/>
      <c r="I373" s="387"/>
      <c r="J373" s="150"/>
    </row>
    <row r="374" spans="1:10" x14ac:dyDescent="0.2">
      <c r="A374" s="150"/>
      <c r="B374" s="150"/>
      <c r="C374" s="150"/>
      <c r="D374" s="150"/>
      <c r="E374" s="151"/>
      <c r="F374" s="180"/>
      <c r="G374" s="283"/>
      <c r="H374" s="187"/>
      <c r="I374" s="387"/>
      <c r="J374" s="150"/>
    </row>
    <row r="375" spans="1:10" x14ac:dyDescent="0.2">
      <c r="A375" s="150"/>
      <c r="B375" s="150"/>
      <c r="C375" s="150"/>
      <c r="D375" s="150"/>
      <c r="E375" s="151"/>
      <c r="F375" s="180"/>
      <c r="G375" s="283"/>
      <c r="H375" s="187"/>
      <c r="I375" s="387"/>
      <c r="J375" s="150"/>
    </row>
    <row r="376" spans="1:10" x14ac:dyDescent="0.2">
      <c r="A376" s="150"/>
      <c r="B376" s="150"/>
      <c r="C376" s="150"/>
      <c r="D376" s="150"/>
      <c r="E376" s="151"/>
      <c r="F376" s="180"/>
      <c r="G376" s="283"/>
      <c r="H376" s="187"/>
      <c r="I376" s="387"/>
      <c r="J376" s="150"/>
    </row>
    <row r="377" spans="1:10" x14ac:dyDescent="0.2">
      <c r="A377" s="150"/>
      <c r="B377" s="150"/>
      <c r="C377" s="150"/>
      <c r="D377" s="150"/>
      <c r="E377" s="151"/>
      <c r="F377" s="180"/>
      <c r="G377" s="283"/>
      <c r="H377" s="187"/>
      <c r="I377" s="387"/>
      <c r="J377" s="150"/>
    </row>
    <row r="378" spans="1:10" x14ac:dyDescent="0.2">
      <c r="A378" s="150"/>
      <c r="B378" s="150"/>
      <c r="C378" s="150"/>
      <c r="D378" s="150"/>
      <c r="E378" s="151"/>
      <c r="F378" s="180"/>
      <c r="G378" s="283"/>
      <c r="H378" s="187"/>
      <c r="I378" s="387"/>
      <c r="J378" s="150"/>
    </row>
    <row r="379" spans="1:10" x14ac:dyDescent="0.2">
      <c r="A379" s="150"/>
      <c r="B379" s="150"/>
      <c r="C379" s="150"/>
      <c r="D379" s="150"/>
      <c r="E379" s="151"/>
      <c r="F379" s="180"/>
      <c r="G379" s="283"/>
      <c r="H379" s="187"/>
      <c r="I379" s="387"/>
      <c r="J379" s="150"/>
    </row>
    <row r="380" spans="1:10" x14ac:dyDescent="0.2">
      <c r="A380" s="150"/>
      <c r="B380" s="150"/>
      <c r="C380" s="150"/>
      <c r="D380" s="150"/>
      <c r="E380" s="151"/>
      <c r="F380" s="180"/>
      <c r="G380" s="283"/>
      <c r="H380" s="187"/>
      <c r="I380" s="387"/>
      <c r="J380" s="150"/>
    </row>
    <row r="381" spans="1:10" x14ac:dyDescent="0.2">
      <c r="A381" s="150"/>
      <c r="B381" s="150"/>
      <c r="C381" s="150"/>
      <c r="D381" s="150"/>
      <c r="E381" s="151"/>
      <c r="F381" s="180"/>
      <c r="G381" s="283"/>
      <c r="H381" s="187"/>
      <c r="I381" s="387"/>
      <c r="J381" s="150"/>
    </row>
    <row r="382" spans="1:10" x14ac:dyDescent="0.2">
      <c r="A382" s="150"/>
      <c r="B382" s="150"/>
      <c r="C382" s="150"/>
      <c r="D382" s="150"/>
      <c r="E382" s="151"/>
      <c r="F382" s="180"/>
      <c r="G382" s="283"/>
      <c r="H382" s="187"/>
      <c r="I382" s="387"/>
      <c r="J382" s="150"/>
    </row>
    <row r="383" spans="1:10" x14ac:dyDescent="0.2">
      <c r="A383" s="150"/>
      <c r="B383" s="150"/>
      <c r="C383" s="150"/>
      <c r="D383" s="150"/>
      <c r="E383" s="151"/>
      <c r="F383" s="180"/>
      <c r="G383" s="283"/>
      <c r="H383" s="187"/>
      <c r="I383" s="387"/>
      <c r="J383" s="150"/>
    </row>
    <row r="384" spans="1:10" x14ac:dyDescent="0.2">
      <c r="A384" s="150"/>
      <c r="B384" s="150"/>
      <c r="C384" s="150"/>
      <c r="D384" s="150"/>
      <c r="E384" s="151"/>
      <c r="F384" s="180"/>
      <c r="G384" s="283"/>
      <c r="H384" s="187"/>
      <c r="I384" s="387"/>
      <c r="J384" s="150"/>
    </row>
    <row r="385" spans="1:10" x14ac:dyDescent="0.2">
      <c r="A385" s="150"/>
      <c r="B385" s="150"/>
      <c r="C385" s="150"/>
      <c r="D385" s="150"/>
      <c r="E385" s="151"/>
      <c r="F385" s="180"/>
      <c r="G385" s="283"/>
      <c r="H385" s="187"/>
      <c r="I385" s="387"/>
      <c r="J385" s="150"/>
    </row>
    <row r="386" spans="1:10" x14ac:dyDescent="0.2">
      <c r="A386" s="150"/>
      <c r="B386" s="150"/>
      <c r="C386" s="150"/>
      <c r="D386" s="150"/>
      <c r="E386" s="151"/>
      <c r="F386" s="180"/>
      <c r="G386" s="283"/>
      <c r="H386" s="187"/>
      <c r="I386" s="387"/>
      <c r="J386" s="150"/>
    </row>
    <row r="387" spans="1:10" x14ac:dyDescent="0.2">
      <c r="A387" s="150"/>
      <c r="B387" s="150"/>
      <c r="C387" s="150"/>
      <c r="D387" s="150"/>
      <c r="E387" s="151"/>
      <c r="F387" s="180"/>
      <c r="G387" s="283"/>
      <c r="H387" s="187"/>
      <c r="I387" s="387"/>
      <c r="J387" s="150"/>
    </row>
    <row r="388" spans="1:10" x14ac:dyDescent="0.2">
      <c r="A388" s="150"/>
      <c r="B388" s="150"/>
      <c r="C388" s="150"/>
      <c r="D388" s="150"/>
      <c r="E388" s="151"/>
      <c r="F388" s="180"/>
      <c r="G388" s="283"/>
      <c r="H388" s="187"/>
      <c r="I388" s="387"/>
      <c r="J388" s="150"/>
    </row>
    <row r="389" spans="1:10" x14ac:dyDescent="0.2">
      <c r="A389" s="150"/>
      <c r="B389" s="150"/>
      <c r="C389" s="150"/>
      <c r="D389" s="150"/>
      <c r="E389" s="151"/>
      <c r="F389" s="180"/>
      <c r="G389" s="283"/>
      <c r="H389" s="187"/>
      <c r="I389" s="387"/>
      <c r="J389" s="150"/>
    </row>
    <row r="390" spans="1:10" x14ac:dyDescent="0.2">
      <c r="A390" s="150"/>
      <c r="B390" s="150"/>
      <c r="C390" s="150"/>
      <c r="D390" s="150"/>
      <c r="E390" s="151"/>
      <c r="F390" s="180"/>
      <c r="G390" s="283"/>
      <c r="H390" s="187"/>
      <c r="I390" s="387"/>
      <c r="J390" s="150"/>
    </row>
    <row r="391" spans="1:10" x14ac:dyDescent="0.2">
      <c r="A391" s="150"/>
      <c r="B391" s="150"/>
      <c r="C391" s="150"/>
      <c r="D391" s="150"/>
      <c r="E391" s="151"/>
      <c r="F391" s="180"/>
      <c r="G391" s="283"/>
      <c r="H391" s="187"/>
      <c r="I391" s="387"/>
      <c r="J391" s="150"/>
    </row>
    <row r="392" spans="1:10" x14ac:dyDescent="0.2">
      <c r="A392" s="150"/>
      <c r="B392" s="150"/>
      <c r="C392" s="150"/>
      <c r="D392" s="150"/>
      <c r="E392" s="151"/>
      <c r="F392" s="180"/>
      <c r="G392" s="283"/>
      <c r="H392" s="187"/>
      <c r="I392" s="387"/>
      <c r="J392" s="150"/>
    </row>
    <row r="393" spans="1:10" x14ac:dyDescent="0.2">
      <c r="A393" s="150"/>
      <c r="B393" s="150"/>
      <c r="C393" s="150"/>
      <c r="D393" s="150"/>
      <c r="E393" s="151"/>
      <c r="F393" s="180"/>
      <c r="G393" s="283"/>
      <c r="H393" s="187"/>
      <c r="I393" s="387"/>
      <c r="J393" s="150"/>
    </row>
    <row r="394" spans="1:10" x14ac:dyDescent="0.2">
      <c r="A394" s="150"/>
      <c r="B394" s="150"/>
      <c r="C394" s="150"/>
      <c r="D394" s="150"/>
      <c r="E394" s="151"/>
      <c r="F394" s="180"/>
      <c r="G394" s="283"/>
      <c r="H394" s="187"/>
      <c r="I394" s="387"/>
      <c r="J394" s="150"/>
    </row>
    <row r="395" spans="1:10" x14ac:dyDescent="0.2">
      <c r="A395" s="150"/>
      <c r="B395" s="150"/>
      <c r="C395" s="150"/>
      <c r="D395" s="150"/>
      <c r="E395" s="151"/>
      <c r="F395" s="180"/>
      <c r="G395" s="283"/>
      <c r="H395" s="187"/>
      <c r="I395" s="387"/>
      <c r="J395" s="150"/>
    </row>
    <row r="396" spans="1:10" x14ac:dyDescent="0.2">
      <c r="A396" s="150"/>
      <c r="B396" s="150"/>
      <c r="C396" s="150"/>
      <c r="D396" s="150"/>
      <c r="E396" s="151"/>
      <c r="F396" s="180"/>
      <c r="G396" s="283"/>
      <c r="H396" s="187"/>
      <c r="I396" s="387"/>
      <c r="J396" s="150"/>
    </row>
    <row r="397" spans="1:10" x14ac:dyDescent="0.2">
      <c r="A397" s="150"/>
      <c r="B397" s="150"/>
      <c r="C397" s="150"/>
      <c r="D397" s="150"/>
      <c r="E397" s="151"/>
      <c r="F397" s="180"/>
      <c r="G397" s="283"/>
      <c r="H397" s="187"/>
      <c r="I397" s="387"/>
      <c r="J397" s="150"/>
    </row>
    <row r="398" spans="1:10" x14ac:dyDescent="0.2">
      <c r="A398" s="150"/>
      <c r="B398" s="150"/>
      <c r="C398" s="150"/>
      <c r="D398" s="150"/>
      <c r="E398" s="151"/>
      <c r="F398" s="180"/>
      <c r="G398" s="283"/>
      <c r="H398" s="187"/>
      <c r="I398" s="387"/>
      <c r="J398" s="150"/>
    </row>
    <row r="399" spans="1:10" x14ac:dyDescent="0.2">
      <c r="A399" s="150"/>
      <c r="B399" s="150"/>
      <c r="C399" s="150"/>
      <c r="D399" s="150"/>
      <c r="E399" s="151"/>
      <c r="F399" s="180"/>
      <c r="G399" s="283"/>
      <c r="H399" s="187"/>
      <c r="I399" s="387"/>
      <c r="J399" s="150"/>
    </row>
    <row r="400" spans="1:10" x14ac:dyDescent="0.2">
      <c r="A400" s="150"/>
      <c r="B400" s="150"/>
      <c r="C400" s="150"/>
      <c r="D400" s="150"/>
      <c r="E400" s="151"/>
      <c r="F400" s="180"/>
      <c r="G400" s="283"/>
      <c r="H400" s="187"/>
      <c r="I400" s="387"/>
      <c r="J400" s="150"/>
    </row>
    <row r="401" spans="1:10" x14ac:dyDescent="0.2">
      <c r="A401" s="150"/>
      <c r="B401" s="150"/>
      <c r="C401" s="150"/>
      <c r="D401" s="150"/>
      <c r="E401" s="151"/>
      <c r="F401" s="180"/>
      <c r="G401" s="283"/>
      <c r="H401" s="187"/>
      <c r="I401" s="387"/>
      <c r="J401" s="150"/>
    </row>
    <row r="402" spans="1:10" x14ac:dyDescent="0.2">
      <c r="A402" s="150"/>
      <c r="B402" s="150"/>
      <c r="C402" s="150"/>
      <c r="D402" s="150"/>
      <c r="E402" s="151"/>
      <c r="F402" s="180"/>
      <c r="G402" s="283"/>
      <c r="H402" s="187"/>
      <c r="I402" s="387"/>
      <c r="J402" s="150"/>
    </row>
    <row r="403" spans="1:10" x14ac:dyDescent="0.2">
      <c r="A403" s="150"/>
      <c r="B403" s="150"/>
      <c r="C403" s="150"/>
      <c r="D403" s="150"/>
      <c r="E403" s="151"/>
      <c r="F403" s="180"/>
      <c r="G403" s="283"/>
      <c r="H403" s="187"/>
      <c r="I403" s="387"/>
      <c r="J403" s="150"/>
    </row>
    <row r="404" spans="1:10" x14ac:dyDescent="0.2">
      <c r="A404" s="150"/>
      <c r="B404" s="150"/>
      <c r="C404" s="150"/>
      <c r="D404" s="150"/>
      <c r="E404" s="151"/>
      <c r="F404" s="180"/>
      <c r="G404" s="283"/>
      <c r="H404" s="187"/>
      <c r="I404" s="387"/>
      <c r="J404" s="150"/>
    </row>
    <row r="405" spans="1:10" x14ac:dyDescent="0.2">
      <c r="A405" s="150"/>
      <c r="B405" s="150"/>
      <c r="C405" s="150"/>
      <c r="D405" s="150"/>
      <c r="E405" s="151"/>
      <c r="F405" s="180"/>
      <c r="G405" s="283"/>
      <c r="H405" s="187"/>
      <c r="I405" s="387"/>
      <c r="J405" s="150"/>
    </row>
    <row r="406" spans="1:10" x14ac:dyDescent="0.2">
      <c r="A406" s="150"/>
      <c r="B406" s="150"/>
      <c r="C406" s="150"/>
      <c r="D406" s="150"/>
      <c r="E406" s="151"/>
      <c r="F406" s="180"/>
      <c r="G406" s="283"/>
      <c r="H406" s="187"/>
      <c r="I406" s="387"/>
      <c r="J406" s="150"/>
    </row>
    <row r="407" spans="1:10" x14ac:dyDescent="0.2">
      <c r="A407" s="150"/>
      <c r="B407" s="150"/>
      <c r="C407" s="150"/>
      <c r="D407" s="150"/>
      <c r="E407" s="151"/>
      <c r="F407" s="180"/>
      <c r="G407" s="283"/>
      <c r="H407" s="187"/>
      <c r="I407" s="387"/>
      <c r="J407" s="150"/>
    </row>
    <row r="408" spans="1:10" x14ac:dyDescent="0.2">
      <c r="A408" s="150"/>
      <c r="B408" s="150"/>
      <c r="C408" s="150"/>
      <c r="D408" s="150"/>
      <c r="E408" s="151"/>
      <c r="F408" s="180"/>
      <c r="G408" s="283"/>
      <c r="H408" s="187"/>
      <c r="I408" s="387"/>
      <c r="J408" s="150"/>
    </row>
    <row r="409" spans="1:10" x14ac:dyDescent="0.2">
      <c r="A409" s="150"/>
      <c r="B409" s="150"/>
      <c r="C409" s="150"/>
      <c r="D409" s="150"/>
      <c r="E409" s="151"/>
      <c r="F409" s="180"/>
      <c r="G409" s="283"/>
      <c r="H409" s="187"/>
      <c r="I409" s="387"/>
      <c r="J409" s="150"/>
    </row>
    <row r="410" spans="1:10" x14ac:dyDescent="0.2">
      <c r="A410" s="150"/>
      <c r="B410" s="150"/>
      <c r="C410" s="150"/>
      <c r="D410" s="150"/>
      <c r="E410" s="151"/>
      <c r="F410" s="180"/>
      <c r="G410" s="283"/>
      <c r="H410" s="187"/>
      <c r="I410" s="387"/>
      <c r="J410" s="150"/>
    </row>
    <row r="411" spans="1:10" x14ac:dyDescent="0.2">
      <c r="A411" s="150"/>
      <c r="B411" s="150"/>
      <c r="C411" s="150"/>
      <c r="D411" s="150"/>
      <c r="E411" s="151"/>
      <c r="F411" s="180"/>
      <c r="G411" s="283"/>
      <c r="H411" s="187"/>
      <c r="I411" s="387"/>
      <c r="J411" s="150"/>
    </row>
    <row r="412" spans="1:10" x14ac:dyDescent="0.2">
      <c r="A412" s="150"/>
      <c r="B412" s="150"/>
      <c r="C412" s="150"/>
      <c r="D412" s="150"/>
      <c r="E412" s="151"/>
      <c r="F412" s="180"/>
      <c r="G412" s="283"/>
      <c r="H412" s="187"/>
      <c r="I412" s="387"/>
      <c r="J412" s="150"/>
    </row>
    <row r="413" spans="1:10" x14ac:dyDescent="0.2">
      <c r="A413" s="150"/>
      <c r="B413" s="150"/>
      <c r="C413" s="150"/>
      <c r="D413" s="150"/>
      <c r="E413" s="151"/>
      <c r="F413" s="180"/>
      <c r="G413" s="283"/>
      <c r="H413" s="187"/>
      <c r="I413" s="387"/>
      <c r="J413" s="150"/>
    </row>
    <row r="414" spans="1:10" x14ac:dyDescent="0.2">
      <c r="A414" s="150"/>
      <c r="B414" s="150"/>
      <c r="C414" s="150"/>
      <c r="D414" s="150"/>
      <c r="E414" s="151"/>
      <c r="F414" s="180"/>
      <c r="G414" s="283"/>
      <c r="H414" s="187"/>
      <c r="I414" s="387"/>
      <c r="J414" s="150"/>
    </row>
    <row r="415" spans="1:10" x14ac:dyDescent="0.2">
      <c r="A415" s="150"/>
      <c r="B415" s="150"/>
      <c r="C415" s="150"/>
      <c r="D415" s="150"/>
      <c r="E415" s="151"/>
      <c r="F415" s="180"/>
      <c r="G415" s="283"/>
      <c r="H415" s="187"/>
      <c r="I415" s="387"/>
      <c r="J415" s="150"/>
    </row>
    <row r="416" spans="1:10" x14ac:dyDescent="0.2">
      <c r="A416" s="150"/>
      <c r="B416" s="150"/>
      <c r="C416" s="150"/>
      <c r="D416" s="150"/>
      <c r="E416" s="151"/>
      <c r="F416" s="180"/>
      <c r="G416" s="283"/>
      <c r="H416" s="187"/>
      <c r="I416" s="387"/>
      <c r="J416" s="150"/>
    </row>
    <row r="417" spans="1:10" x14ac:dyDescent="0.2">
      <c r="A417" s="150"/>
      <c r="B417" s="150"/>
      <c r="C417" s="150"/>
      <c r="D417" s="150"/>
      <c r="E417" s="151"/>
      <c r="F417" s="180"/>
      <c r="G417" s="283"/>
      <c r="H417" s="187"/>
      <c r="I417" s="387"/>
      <c r="J417" s="150"/>
    </row>
    <row r="418" spans="1:10" x14ac:dyDescent="0.2">
      <c r="A418" s="150"/>
      <c r="B418" s="150"/>
      <c r="C418" s="150"/>
      <c r="D418" s="150"/>
      <c r="E418" s="151"/>
      <c r="F418" s="180"/>
      <c r="G418" s="283"/>
      <c r="H418" s="187"/>
      <c r="I418" s="387"/>
      <c r="J418" s="150"/>
    </row>
    <row r="419" spans="1:10" x14ac:dyDescent="0.2">
      <c r="A419" s="150"/>
      <c r="B419" s="150"/>
      <c r="C419" s="150"/>
      <c r="D419" s="150"/>
      <c r="E419" s="151"/>
      <c r="F419" s="180"/>
      <c r="G419" s="283"/>
      <c r="H419" s="187"/>
      <c r="I419" s="387"/>
      <c r="J419" s="150"/>
    </row>
    <row r="420" spans="1:10" x14ac:dyDescent="0.2">
      <c r="A420" s="150"/>
      <c r="B420" s="150"/>
      <c r="C420" s="150"/>
      <c r="D420" s="150"/>
      <c r="E420" s="151"/>
      <c r="F420" s="180"/>
      <c r="G420" s="283"/>
      <c r="H420" s="187"/>
      <c r="I420" s="387"/>
      <c r="J420" s="150"/>
    </row>
    <row r="421" spans="1:10" x14ac:dyDescent="0.2">
      <c r="A421" s="150"/>
      <c r="B421" s="150"/>
      <c r="C421" s="150"/>
      <c r="D421" s="150"/>
      <c r="E421" s="151"/>
      <c r="F421" s="180"/>
      <c r="G421" s="283"/>
      <c r="H421" s="187"/>
      <c r="I421" s="387"/>
      <c r="J421" s="150"/>
    </row>
    <row r="422" spans="1:10" x14ac:dyDescent="0.2">
      <c r="A422" s="150"/>
      <c r="B422" s="150"/>
      <c r="C422" s="150"/>
      <c r="D422" s="150"/>
      <c r="E422" s="151"/>
      <c r="F422" s="180"/>
      <c r="G422" s="283"/>
      <c r="H422" s="187"/>
      <c r="I422" s="387"/>
      <c r="J422" s="150"/>
    </row>
    <row r="423" spans="1:10" x14ac:dyDescent="0.2">
      <c r="A423" s="150"/>
      <c r="B423" s="150"/>
      <c r="C423" s="150"/>
      <c r="D423" s="150"/>
      <c r="E423" s="151"/>
      <c r="F423" s="180"/>
      <c r="G423" s="283"/>
      <c r="H423" s="187"/>
      <c r="I423" s="387"/>
      <c r="J423" s="150"/>
    </row>
    <row r="424" spans="1:10" x14ac:dyDescent="0.2">
      <c r="A424" s="150"/>
      <c r="B424" s="150"/>
      <c r="C424" s="150"/>
      <c r="D424" s="150"/>
      <c r="E424" s="151"/>
      <c r="F424" s="180"/>
      <c r="G424" s="283"/>
      <c r="H424" s="187"/>
      <c r="I424" s="387"/>
      <c r="J424" s="150"/>
    </row>
    <row r="425" spans="1:10" x14ac:dyDescent="0.2">
      <c r="A425" s="150"/>
      <c r="B425" s="150"/>
      <c r="C425" s="150"/>
      <c r="D425" s="150"/>
      <c r="E425" s="151"/>
      <c r="F425" s="180"/>
      <c r="G425" s="283"/>
      <c r="H425" s="187"/>
      <c r="I425" s="387"/>
      <c r="J425" s="150"/>
    </row>
    <row r="426" spans="1:10" x14ac:dyDescent="0.2">
      <c r="A426" s="150"/>
      <c r="B426" s="150"/>
      <c r="C426" s="150"/>
      <c r="D426" s="150"/>
      <c r="E426" s="151"/>
      <c r="F426" s="180"/>
      <c r="G426" s="283"/>
      <c r="H426" s="187"/>
      <c r="I426" s="387"/>
      <c r="J426" s="150"/>
    </row>
    <row r="427" spans="1:10" x14ac:dyDescent="0.2">
      <c r="A427" s="150"/>
      <c r="B427" s="150"/>
      <c r="C427" s="150"/>
      <c r="D427" s="150"/>
      <c r="E427" s="151"/>
      <c r="F427" s="180"/>
      <c r="G427" s="283"/>
      <c r="H427" s="187"/>
      <c r="I427" s="387"/>
      <c r="J427" s="150"/>
    </row>
    <row r="428" spans="1:10" x14ac:dyDescent="0.2">
      <c r="A428" s="150"/>
      <c r="B428" s="150"/>
      <c r="C428" s="150"/>
      <c r="D428" s="150"/>
      <c r="E428" s="151"/>
      <c r="F428" s="180"/>
      <c r="G428" s="283"/>
      <c r="H428" s="187"/>
      <c r="I428" s="387"/>
      <c r="J428" s="150"/>
    </row>
    <row r="429" spans="1:10" x14ac:dyDescent="0.2">
      <c r="A429" s="150"/>
      <c r="B429" s="150"/>
      <c r="C429" s="150"/>
      <c r="D429" s="150"/>
      <c r="E429" s="151"/>
      <c r="F429" s="180"/>
      <c r="G429" s="283"/>
      <c r="H429" s="187"/>
      <c r="I429" s="387"/>
      <c r="J429" s="150"/>
    </row>
    <row r="430" spans="1:10" x14ac:dyDescent="0.2">
      <c r="A430" s="150"/>
      <c r="B430" s="150"/>
      <c r="C430" s="150"/>
      <c r="D430" s="150"/>
      <c r="E430" s="151"/>
      <c r="F430" s="180"/>
      <c r="G430" s="283"/>
      <c r="H430" s="187"/>
      <c r="I430" s="387"/>
      <c r="J430" s="150"/>
    </row>
    <row r="431" spans="1:10" x14ac:dyDescent="0.2">
      <c r="A431" s="150"/>
      <c r="B431" s="150"/>
      <c r="C431" s="150"/>
      <c r="D431" s="150"/>
      <c r="E431" s="151"/>
      <c r="F431" s="180"/>
      <c r="G431" s="283"/>
      <c r="H431" s="187"/>
      <c r="I431" s="387"/>
      <c r="J431" s="150"/>
    </row>
    <row r="432" spans="1:10" x14ac:dyDescent="0.2">
      <c r="A432" s="150"/>
      <c r="B432" s="150"/>
      <c r="C432" s="150"/>
      <c r="D432" s="150"/>
      <c r="E432" s="151"/>
      <c r="F432" s="180"/>
      <c r="G432" s="283"/>
      <c r="H432" s="187"/>
      <c r="I432" s="387"/>
      <c r="J432" s="150"/>
    </row>
    <row r="433" spans="1:10" x14ac:dyDescent="0.2">
      <c r="A433" s="150"/>
      <c r="B433" s="150"/>
      <c r="C433" s="150"/>
      <c r="D433" s="150"/>
      <c r="E433" s="151"/>
      <c r="F433" s="180"/>
      <c r="G433" s="283"/>
      <c r="H433" s="187"/>
      <c r="I433" s="387"/>
      <c r="J433" s="150"/>
    </row>
    <row r="434" spans="1:10" x14ac:dyDescent="0.2">
      <c r="A434" s="150"/>
      <c r="B434" s="150"/>
      <c r="C434" s="150"/>
      <c r="D434" s="150"/>
      <c r="E434" s="151"/>
      <c r="F434" s="180"/>
      <c r="G434" s="283"/>
      <c r="H434" s="187"/>
      <c r="I434" s="387"/>
      <c r="J434" s="150"/>
    </row>
    <row r="435" spans="1:10" x14ac:dyDescent="0.2">
      <c r="A435" s="150"/>
      <c r="B435" s="150"/>
      <c r="C435" s="150"/>
      <c r="D435" s="150"/>
      <c r="E435" s="151"/>
      <c r="F435" s="180"/>
      <c r="G435" s="283"/>
      <c r="H435" s="187"/>
      <c r="I435" s="387"/>
      <c r="J435" s="150"/>
    </row>
    <row r="436" spans="1:10" x14ac:dyDescent="0.2">
      <c r="A436" s="150"/>
      <c r="B436" s="150"/>
      <c r="C436" s="150"/>
      <c r="D436" s="150"/>
      <c r="E436" s="151"/>
      <c r="F436" s="180"/>
      <c r="G436" s="283"/>
      <c r="H436" s="187"/>
      <c r="I436" s="387"/>
      <c r="J436" s="150"/>
    </row>
    <row r="437" spans="1:10" x14ac:dyDescent="0.2">
      <c r="A437" s="150"/>
      <c r="B437" s="150"/>
      <c r="C437" s="150"/>
      <c r="D437" s="150"/>
      <c r="E437" s="151"/>
      <c r="F437" s="180"/>
      <c r="G437" s="283"/>
      <c r="H437" s="187"/>
      <c r="I437" s="387"/>
      <c r="J437" s="150"/>
    </row>
    <row r="438" spans="1:10" x14ac:dyDescent="0.2">
      <c r="A438" s="150"/>
      <c r="B438" s="150"/>
      <c r="C438" s="150"/>
      <c r="D438" s="150"/>
      <c r="E438" s="151"/>
      <c r="F438" s="180"/>
      <c r="G438" s="283"/>
      <c r="H438" s="187"/>
      <c r="I438" s="387"/>
      <c r="J438" s="150"/>
    </row>
    <row r="439" spans="1:10" x14ac:dyDescent="0.2">
      <c r="A439" s="150"/>
      <c r="B439" s="150"/>
      <c r="C439" s="150"/>
      <c r="D439" s="150"/>
      <c r="E439" s="151"/>
      <c r="F439" s="180"/>
      <c r="G439" s="283"/>
      <c r="H439" s="187"/>
      <c r="I439" s="387"/>
      <c r="J439" s="150"/>
    </row>
    <row r="440" spans="1:10" x14ac:dyDescent="0.2">
      <c r="A440" s="150"/>
      <c r="B440" s="150"/>
      <c r="C440" s="150"/>
      <c r="D440" s="150"/>
      <c r="E440" s="151"/>
      <c r="F440" s="180"/>
      <c r="G440" s="283"/>
      <c r="H440" s="187"/>
      <c r="I440" s="387"/>
      <c r="J440" s="150"/>
    </row>
    <row r="441" spans="1:10" x14ac:dyDescent="0.2">
      <c r="A441" s="150"/>
      <c r="B441" s="150"/>
      <c r="C441" s="150"/>
      <c r="D441" s="150"/>
      <c r="E441" s="151"/>
      <c r="F441" s="180"/>
      <c r="G441" s="283"/>
      <c r="H441" s="187"/>
      <c r="I441" s="387"/>
      <c r="J441" s="150"/>
    </row>
    <row r="442" spans="1:10" x14ac:dyDescent="0.2">
      <c r="A442" s="150"/>
      <c r="B442" s="150"/>
      <c r="C442" s="150"/>
      <c r="D442" s="150"/>
      <c r="E442" s="151"/>
      <c r="F442" s="180"/>
      <c r="G442" s="283"/>
      <c r="H442" s="187"/>
      <c r="I442" s="387"/>
      <c r="J442" s="150"/>
    </row>
    <row r="443" spans="1:10" x14ac:dyDescent="0.2">
      <c r="A443" s="150"/>
      <c r="B443" s="150"/>
      <c r="C443" s="150"/>
      <c r="D443" s="150"/>
      <c r="E443" s="151"/>
      <c r="F443" s="180"/>
      <c r="G443" s="283"/>
      <c r="H443" s="187"/>
      <c r="I443" s="387"/>
      <c r="J443" s="150"/>
    </row>
    <row r="444" spans="1:10" x14ac:dyDescent="0.2">
      <c r="A444" s="150"/>
      <c r="B444" s="150"/>
      <c r="C444" s="150"/>
      <c r="D444" s="150"/>
      <c r="E444" s="151"/>
      <c r="F444" s="180"/>
      <c r="G444" s="283"/>
      <c r="H444" s="187"/>
      <c r="I444" s="387"/>
      <c r="J444" s="150"/>
    </row>
    <row r="445" spans="1:10" x14ac:dyDescent="0.2">
      <c r="A445" s="150"/>
      <c r="B445" s="150"/>
      <c r="C445" s="150"/>
      <c r="D445" s="150"/>
      <c r="E445" s="151"/>
      <c r="F445" s="180"/>
      <c r="G445" s="283"/>
      <c r="H445" s="187"/>
      <c r="I445" s="387"/>
      <c r="J445" s="150"/>
    </row>
    <row r="446" spans="1:10" x14ac:dyDescent="0.2">
      <c r="A446" s="150"/>
      <c r="B446" s="150"/>
      <c r="C446" s="150"/>
      <c r="D446" s="150"/>
      <c r="E446" s="151"/>
      <c r="F446" s="180"/>
      <c r="G446" s="283"/>
      <c r="H446" s="187"/>
      <c r="I446" s="387"/>
      <c r="J446" s="150"/>
    </row>
    <row r="447" spans="1:10" x14ac:dyDescent="0.2">
      <c r="A447" s="150"/>
      <c r="B447" s="150"/>
      <c r="C447" s="150"/>
      <c r="D447" s="150"/>
      <c r="E447" s="151"/>
      <c r="F447" s="180"/>
      <c r="G447" s="283"/>
      <c r="H447" s="187"/>
      <c r="I447" s="387"/>
      <c r="J447" s="150"/>
    </row>
    <row r="448" spans="1:10" x14ac:dyDescent="0.2">
      <c r="A448" s="150"/>
      <c r="B448" s="150"/>
      <c r="C448" s="150"/>
      <c r="D448" s="150"/>
      <c r="E448" s="151"/>
      <c r="F448" s="180"/>
      <c r="G448" s="283"/>
      <c r="H448" s="187"/>
      <c r="I448" s="387"/>
      <c r="J448" s="150"/>
    </row>
    <row r="449" spans="1:10" x14ac:dyDescent="0.2">
      <c r="A449" s="150"/>
      <c r="B449" s="150"/>
      <c r="C449" s="150"/>
      <c r="D449" s="150"/>
      <c r="E449" s="151"/>
      <c r="F449" s="180"/>
      <c r="G449" s="283"/>
      <c r="H449" s="187"/>
      <c r="I449" s="387"/>
      <c r="J449" s="150"/>
    </row>
    <row r="450" spans="1:10" x14ac:dyDescent="0.2">
      <c r="A450" s="150"/>
      <c r="B450" s="150"/>
      <c r="C450" s="150"/>
      <c r="D450" s="150"/>
      <c r="E450" s="151"/>
      <c r="F450" s="180"/>
      <c r="G450" s="283"/>
      <c r="H450" s="187"/>
      <c r="I450" s="387"/>
      <c r="J450" s="150"/>
    </row>
    <row r="451" spans="1:10" x14ac:dyDescent="0.2">
      <c r="A451" s="150"/>
      <c r="B451" s="150"/>
      <c r="C451" s="150"/>
      <c r="D451" s="150"/>
      <c r="E451" s="151"/>
      <c r="F451" s="180"/>
      <c r="G451" s="283"/>
      <c r="H451" s="187"/>
      <c r="I451" s="387"/>
      <c r="J451" s="150"/>
    </row>
    <row r="452" spans="1:10" x14ac:dyDescent="0.2">
      <c r="A452" s="150"/>
      <c r="B452" s="150"/>
      <c r="C452" s="150"/>
      <c r="D452" s="150"/>
      <c r="E452" s="151"/>
      <c r="F452" s="180"/>
      <c r="G452" s="283"/>
      <c r="H452" s="187"/>
      <c r="I452" s="387"/>
      <c r="J452" s="150"/>
    </row>
    <row r="453" spans="1:10" x14ac:dyDescent="0.2">
      <c r="A453" s="150"/>
      <c r="B453" s="150"/>
      <c r="C453" s="150"/>
      <c r="D453" s="150"/>
      <c r="E453" s="151"/>
      <c r="F453" s="180"/>
      <c r="G453" s="283"/>
      <c r="H453" s="187"/>
      <c r="I453" s="387"/>
      <c r="J453" s="150"/>
    </row>
    <row r="454" spans="1:10" x14ac:dyDescent="0.2">
      <c r="A454" s="150"/>
      <c r="B454" s="150"/>
      <c r="C454" s="150"/>
      <c r="D454" s="150"/>
      <c r="E454" s="151"/>
      <c r="F454" s="180"/>
      <c r="G454" s="283"/>
      <c r="H454" s="187"/>
      <c r="I454" s="387"/>
      <c r="J454" s="150"/>
    </row>
    <row r="455" spans="1:10" x14ac:dyDescent="0.2">
      <c r="A455" s="150"/>
      <c r="B455" s="150"/>
      <c r="C455" s="150"/>
      <c r="D455" s="150"/>
      <c r="E455" s="151"/>
      <c r="F455" s="180"/>
      <c r="G455" s="283"/>
      <c r="H455" s="187"/>
      <c r="I455" s="387"/>
      <c r="J455" s="150"/>
    </row>
    <row r="456" spans="1:10" x14ac:dyDescent="0.2">
      <c r="A456" s="150"/>
      <c r="B456" s="150"/>
      <c r="C456" s="150"/>
      <c r="D456" s="150"/>
      <c r="E456" s="151"/>
      <c r="F456" s="180"/>
      <c r="G456" s="283"/>
      <c r="H456" s="187"/>
      <c r="I456" s="387"/>
      <c r="J456" s="150"/>
    </row>
    <row r="457" spans="1:10" x14ac:dyDescent="0.2">
      <c r="A457" s="150"/>
      <c r="B457" s="150"/>
      <c r="C457" s="150"/>
      <c r="D457" s="150"/>
      <c r="E457" s="151"/>
      <c r="F457" s="180"/>
      <c r="G457" s="283"/>
      <c r="H457" s="187"/>
      <c r="I457" s="387"/>
      <c r="J457" s="150"/>
    </row>
    <row r="458" spans="1:10" x14ac:dyDescent="0.2">
      <c r="A458" s="150"/>
      <c r="B458" s="150"/>
      <c r="C458" s="150"/>
      <c r="D458" s="150"/>
      <c r="E458" s="151"/>
      <c r="F458" s="180"/>
      <c r="G458" s="283"/>
      <c r="H458" s="187"/>
      <c r="I458" s="387"/>
      <c r="J458" s="150"/>
    </row>
    <row r="459" spans="1:10" x14ac:dyDescent="0.2">
      <c r="A459" s="150"/>
      <c r="B459" s="150"/>
      <c r="C459" s="150"/>
      <c r="D459" s="150"/>
      <c r="E459" s="151"/>
      <c r="F459" s="180"/>
      <c r="G459" s="283"/>
      <c r="H459" s="187"/>
      <c r="I459" s="387"/>
      <c r="J459" s="150"/>
    </row>
    <row r="460" spans="1:10" x14ac:dyDescent="0.2">
      <c r="A460" s="150"/>
      <c r="B460" s="150"/>
      <c r="C460" s="150"/>
      <c r="D460" s="150"/>
      <c r="E460" s="151"/>
      <c r="F460" s="180"/>
      <c r="G460" s="283"/>
      <c r="H460" s="187"/>
      <c r="I460" s="387"/>
      <c r="J460" s="150"/>
    </row>
    <row r="461" spans="1:10" x14ac:dyDescent="0.2">
      <c r="A461" s="150"/>
      <c r="B461" s="150"/>
      <c r="C461" s="150"/>
      <c r="D461" s="150"/>
      <c r="E461" s="151"/>
      <c r="F461" s="180"/>
      <c r="G461" s="283"/>
      <c r="H461" s="187"/>
      <c r="I461" s="387"/>
      <c r="J461" s="150"/>
    </row>
    <row r="462" spans="1:10" x14ac:dyDescent="0.2">
      <c r="A462" s="150"/>
      <c r="B462" s="150"/>
      <c r="C462" s="150"/>
      <c r="D462" s="150"/>
      <c r="E462" s="151"/>
      <c r="F462" s="180"/>
      <c r="G462" s="283"/>
      <c r="H462" s="187"/>
      <c r="I462" s="387"/>
      <c r="J462" s="150"/>
    </row>
    <row r="463" spans="1:10" x14ac:dyDescent="0.2">
      <c r="A463" s="150"/>
      <c r="B463" s="150"/>
      <c r="C463" s="150"/>
      <c r="D463" s="150"/>
      <c r="E463" s="151"/>
      <c r="F463" s="180"/>
      <c r="G463" s="283"/>
      <c r="H463" s="187"/>
      <c r="I463" s="387"/>
      <c r="J463" s="150"/>
    </row>
    <row r="464" spans="1:10" x14ac:dyDescent="0.2">
      <c r="A464" s="150"/>
      <c r="B464" s="150"/>
      <c r="C464" s="150"/>
      <c r="D464" s="150"/>
      <c r="E464" s="151"/>
      <c r="F464" s="180"/>
      <c r="G464" s="283"/>
      <c r="H464" s="187"/>
      <c r="I464" s="387"/>
      <c r="J464" s="150"/>
    </row>
    <row r="465" spans="1:10" x14ac:dyDescent="0.2">
      <c r="A465" s="150"/>
      <c r="B465" s="150"/>
      <c r="C465" s="150"/>
      <c r="D465" s="150"/>
      <c r="E465" s="151"/>
      <c r="F465" s="180"/>
      <c r="G465" s="283"/>
      <c r="H465" s="187"/>
      <c r="I465" s="387"/>
      <c r="J465" s="150"/>
    </row>
    <row r="466" spans="1:10" x14ac:dyDescent="0.2">
      <c r="A466" s="150"/>
      <c r="B466" s="150"/>
      <c r="C466" s="150"/>
      <c r="D466" s="150"/>
      <c r="E466" s="151"/>
      <c r="F466" s="180"/>
      <c r="G466" s="283"/>
      <c r="H466" s="187"/>
      <c r="I466" s="387"/>
      <c r="J466" s="150"/>
    </row>
    <row r="467" spans="1:10" x14ac:dyDescent="0.2">
      <c r="A467" s="150"/>
      <c r="B467" s="150"/>
      <c r="C467" s="150"/>
      <c r="D467" s="150"/>
      <c r="E467" s="151"/>
      <c r="F467" s="180"/>
      <c r="G467" s="283"/>
      <c r="H467" s="187"/>
      <c r="I467" s="387"/>
      <c r="J467" s="150"/>
    </row>
    <row r="468" spans="1:10" x14ac:dyDescent="0.2">
      <c r="A468" s="150"/>
      <c r="B468" s="150"/>
      <c r="C468" s="150"/>
      <c r="D468" s="150"/>
      <c r="E468" s="151"/>
      <c r="F468" s="180"/>
      <c r="G468" s="283"/>
      <c r="H468" s="187"/>
      <c r="I468" s="387"/>
      <c r="J468" s="150"/>
    </row>
    <row r="469" spans="1:10" x14ac:dyDescent="0.2">
      <c r="A469" s="150"/>
      <c r="B469" s="150"/>
      <c r="C469" s="150"/>
      <c r="D469" s="150"/>
      <c r="E469" s="151"/>
      <c r="F469" s="180"/>
      <c r="G469" s="283"/>
      <c r="H469" s="187"/>
      <c r="I469" s="387"/>
      <c r="J469" s="150"/>
    </row>
    <row r="470" spans="1:10" x14ac:dyDescent="0.2">
      <c r="A470" s="150"/>
      <c r="B470" s="150"/>
      <c r="C470" s="150"/>
      <c r="D470" s="150"/>
      <c r="E470" s="151"/>
      <c r="F470" s="180"/>
      <c r="G470" s="283"/>
      <c r="H470" s="187"/>
      <c r="I470" s="387"/>
      <c r="J470" s="150"/>
    </row>
    <row r="471" spans="1:10" x14ac:dyDescent="0.2">
      <c r="A471" s="150"/>
      <c r="B471" s="150"/>
      <c r="C471" s="150"/>
      <c r="D471" s="150"/>
      <c r="E471" s="151"/>
      <c r="F471" s="180"/>
      <c r="G471" s="283"/>
      <c r="H471" s="187"/>
      <c r="I471" s="387"/>
      <c r="J471" s="150"/>
    </row>
    <row r="472" spans="1:10" x14ac:dyDescent="0.2">
      <c r="A472" s="150"/>
      <c r="B472" s="150"/>
      <c r="C472" s="150"/>
      <c r="D472" s="150"/>
      <c r="E472" s="151"/>
      <c r="F472" s="180"/>
      <c r="G472" s="283"/>
      <c r="H472" s="187"/>
      <c r="I472" s="387"/>
      <c r="J472" s="150"/>
    </row>
    <row r="473" spans="1:10" x14ac:dyDescent="0.2">
      <c r="A473" s="150"/>
      <c r="B473" s="150"/>
      <c r="C473" s="150"/>
      <c r="D473" s="150"/>
      <c r="E473" s="151"/>
      <c r="F473" s="180"/>
      <c r="G473" s="283"/>
      <c r="H473" s="187"/>
      <c r="I473" s="387"/>
      <c r="J473" s="150"/>
    </row>
    <row r="474" spans="1:10" x14ac:dyDescent="0.2">
      <c r="A474" s="150"/>
      <c r="B474" s="150"/>
      <c r="C474" s="150"/>
      <c r="D474" s="150"/>
      <c r="E474" s="151"/>
      <c r="F474" s="180"/>
      <c r="G474" s="283"/>
      <c r="H474" s="187"/>
      <c r="I474" s="387"/>
      <c r="J474" s="150"/>
    </row>
    <row r="475" spans="1:10" x14ac:dyDescent="0.2">
      <c r="A475" s="150"/>
      <c r="B475" s="150"/>
      <c r="C475" s="150"/>
      <c r="D475" s="150"/>
      <c r="E475" s="151"/>
      <c r="F475" s="180"/>
      <c r="G475" s="283"/>
      <c r="H475" s="187"/>
      <c r="I475" s="387"/>
      <c r="J475" s="150"/>
    </row>
    <row r="476" spans="1:10" x14ac:dyDescent="0.2">
      <c r="A476" s="150"/>
      <c r="B476" s="150"/>
      <c r="C476" s="150"/>
      <c r="D476" s="150"/>
      <c r="E476" s="151"/>
      <c r="F476" s="180"/>
      <c r="G476" s="283"/>
      <c r="H476" s="187"/>
      <c r="I476" s="387"/>
      <c r="J476" s="150"/>
    </row>
    <row r="477" spans="1:10" x14ac:dyDescent="0.2">
      <c r="A477" s="150"/>
      <c r="B477" s="150"/>
      <c r="C477" s="150"/>
      <c r="D477" s="150"/>
      <c r="E477" s="151"/>
      <c r="F477" s="180"/>
      <c r="G477" s="283"/>
      <c r="H477" s="187"/>
      <c r="I477" s="387"/>
      <c r="J477" s="150"/>
    </row>
    <row r="478" spans="1:10" x14ac:dyDescent="0.2">
      <c r="A478" s="150"/>
      <c r="B478" s="150"/>
      <c r="C478" s="150"/>
      <c r="D478" s="150"/>
      <c r="E478" s="151"/>
      <c r="F478" s="180"/>
      <c r="G478" s="283"/>
      <c r="H478" s="187"/>
      <c r="I478" s="387"/>
      <c r="J478" s="150"/>
    </row>
    <row r="479" spans="1:10" x14ac:dyDescent="0.2">
      <c r="A479" s="150"/>
      <c r="B479" s="150"/>
      <c r="C479" s="150"/>
      <c r="D479" s="150"/>
      <c r="E479" s="151"/>
      <c r="F479" s="180"/>
      <c r="G479" s="283"/>
      <c r="H479" s="187"/>
      <c r="I479" s="387"/>
      <c r="J479" s="150"/>
    </row>
    <row r="480" spans="1:10" x14ac:dyDescent="0.2">
      <c r="A480" s="150"/>
      <c r="B480" s="150"/>
      <c r="C480" s="150"/>
      <c r="D480" s="150"/>
      <c r="E480" s="151"/>
      <c r="F480" s="180"/>
      <c r="G480" s="283"/>
      <c r="H480" s="187"/>
      <c r="I480" s="387"/>
      <c r="J480" s="150"/>
    </row>
    <row r="481" spans="1:10" x14ac:dyDescent="0.2">
      <c r="A481" s="150"/>
      <c r="B481" s="150"/>
      <c r="C481" s="150"/>
      <c r="D481" s="150"/>
      <c r="E481" s="151"/>
      <c r="F481" s="180"/>
      <c r="G481" s="283"/>
      <c r="H481" s="187"/>
      <c r="I481" s="387"/>
      <c r="J481" s="150"/>
    </row>
    <row r="482" spans="1:10" x14ac:dyDescent="0.2">
      <c r="A482" s="150"/>
      <c r="B482" s="150"/>
      <c r="C482" s="150"/>
      <c r="D482" s="150"/>
      <c r="E482" s="151"/>
      <c r="F482" s="180"/>
      <c r="G482" s="283"/>
      <c r="H482" s="187"/>
      <c r="I482" s="387"/>
      <c r="J482" s="150"/>
    </row>
    <row r="483" spans="1:10" x14ac:dyDescent="0.2">
      <c r="A483" s="150"/>
      <c r="B483" s="150"/>
      <c r="C483" s="150"/>
      <c r="D483" s="150"/>
      <c r="E483" s="151"/>
      <c r="F483" s="180"/>
      <c r="G483" s="283"/>
      <c r="H483" s="187"/>
      <c r="I483" s="387"/>
      <c r="J483" s="150"/>
    </row>
    <row r="484" spans="1:10" x14ac:dyDescent="0.2">
      <c r="A484" s="150"/>
      <c r="B484" s="150"/>
      <c r="C484" s="150"/>
      <c r="D484" s="150"/>
      <c r="E484" s="151"/>
      <c r="F484" s="180"/>
      <c r="G484" s="283"/>
      <c r="H484" s="187"/>
      <c r="I484" s="387"/>
      <c r="J484" s="150"/>
    </row>
    <row r="485" spans="1:10" x14ac:dyDescent="0.2">
      <c r="A485" s="150"/>
      <c r="B485" s="150"/>
      <c r="C485" s="150"/>
      <c r="D485" s="150"/>
      <c r="E485" s="151"/>
      <c r="F485" s="180"/>
      <c r="G485" s="283"/>
      <c r="H485" s="187"/>
      <c r="I485" s="387"/>
      <c r="J485" s="150"/>
    </row>
    <row r="486" spans="1:10" x14ac:dyDescent="0.2">
      <c r="A486" s="150"/>
      <c r="B486" s="150"/>
      <c r="C486" s="150"/>
      <c r="D486" s="150"/>
      <c r="E486" s="151"/>
      <c r="F486" s="180"/>
      <c r="G486" s="283"/>
      <c r="H486" s="187"/>
      <c r="I486" s="387"/>
      <c r="J486" s="150"/>
    </row>
    <row r="487" spans="1:10" x14ac:dyDescent="0.2">
      <c r="A487" s="150"/>
      <c r="B487" s="150"/>
      <c r="C487" s="150"/>
      <c r="D487" s="150"/>
      <c r="E487" s="151"/>
      <c r="F487" s="180"/>
      <c r="G487" s="283"/>
      <c r="H487" s="187"/>
      <c r="I487" s="387"/>
      <c r="J487" s="150"/>
    </row>
    <row r="488" spans="1:10" x14ac:dyDescent="0.2">
      <c r="A488" s="150"/>
      <c r="B488" s="150"/>
      <c r="C488" s="150"/>
      <c r="D488" s="150"/>
      <c r="E488" s="151"/>
      <c r="F488" s="180"/>
      <c r="G488" s="283"/>
      <c r="H488" s="187"/>
      <c r="I488" s="387"/>
      <c r="J488" s="150"/>
    </row>
    <row r="489" spans="1:10" x14ac:dyDescent="0.2">
      <c r="A489" s="150"/>
      <c r="B489" s="150"/>
      <c r="C489" s="150"/>
      <c r="D489" s="150"/>
      <c r="E489" s="151"/>
      <c r="F489" s="180"/>
      <c r="G489" s="283"/>
      <c r="H489" s="187"/>
      <c r="I489" s="387"/>
      <c r="J489" s="150"/>
    </row>
    <row r="490" spans="1:10" x14ac:dyDescent="0.2">
      <c r="A490" s="150"/>
      <c r="B490" s="150"/>
      <c r="C490" s="150"/>
      <c r="D490" s="150"/>
      <c r="E490" s="151"/>
      <c r="F490" s="180"/>
      <c r="G490" s="283"/>
      <c r="H490" s="187"/>
      <c r="I490" s="387"/>
      <c r="J490" s="150"/>
    </row>
    <row r="491" spans="1:10" x14ac:dyDescent="0.2">
      <c r="A491" s="150"/>
      <c r="B491" s="150"/>
      <c r="C491" s="150"/>
      <c r="D491" s="150"/>
      <c r="E491" s="151"/>
      <c r="F491" s="180"/>
      <c r="G491" s="283"/>
      <c r="H491" s="187"/>
      <c r="I491" s="387"/>
      <c r="J491" s="150"/>
    </row>
    <row r="492" spans="1:10" x14ac:dyDescent="0.2">
      <c r="A492" s="150"/>
      <c r="B492" s="150"/>
      <c r="C492" s="150"/>
      <c r="D492" s="150"/>
      <c r="E492" s="151"/>
      <c r="F492" s="180"/>
      <c r="G492" s="283"/>
      <c r="H492" s="187"/>
      <c r="I492" s="387"/>
      <c r="J492" s="150"/>
    </row>
    <row r="493" spans="1:10" x14ac:dyDescent="0.2">
      <c r="A493" s="150"/>
      <c r="B493" s="150"/>
      <c r="C493" s="150"/>
      <c r="D493" s="150"/>
      <c r="E493" s="151"/>
      <c r="F493" s="180"/>
      <c r="G493" s="283"/>
      <c r="H493" s="187"/>
      <c r="I493" s="387"/>
      <c r="J493" s="150"/>
    </row>
    <row r="494" spans="1:10" x14ac:dyDescent="0.2">
      <c r="A494" s="150"/>
      <c r="B494" s="150"/>
      <c r="C494" s="150"/>
      <c r="D494" s="150"/>
      <c r="E494" s="151"/>
      <c r="F494" s="180"/>
      <c r="G494" s="283"/>
      <c r="H494" s="187"/>
      <c r="I494" s="387"/>
      <c r="J494" s="150"/>
    </row>
    <row r="495" spans="1:10" x14ac:dyDescent="0.2">
      <c r="A495" s="150"/>
      <c r="B495" s="150"/>
      <c r="C495" s="150"/>
      <c r="D495" s="150"/>
      <c r="E495" s="151"/>
      <c r="F495" s="180"/>
      <c r="G495" s="283"/>
      <c r="H495" s="187"/>
      <c r="I495" s="387"/>
      <c r="J495" s="150"/>
    </row>
    <row r="496" spans="1:10" x14ac:dyDescent="0.2">
      <c r="A496" s="150"/>
      <c r="B496" s="150"/>
      <c r="C496" s="150"/>
      <c r="D496" s="150"/>
      <c r="E496" s="151"/>
      <c r="F496" s="180"/>
      <c r="G496" s="283"/>
      <c r="H496" s="187"/>
      <c r="I496" s="387"/>
      <c r="J496" s="150"/>
    </row>
    <row r="497" spans="1:10" x14ac:dyDescent="0.2">
      <c r="A497" s="150"/>
      <c r="B497" s="150"/>
      <c r="C497" s="150"/>
      <c r="D497" s="150"/>
      <c r="E497" s="151"/>
      <c r="F497" s="180"/>
      <c r="G497" s="283"/>
      <c r="H497" s="187"/>
      <c r="I497" s="387"/>
      <c r="J497" s="150"/>
    </row>
    <row r="498" spans="1:10" x14ac:dyDescent="0.2">
      <c r="A498" s="150"/>
      <c r="B498" s="150"/>
      <c r="C498" s="150"/>
      <c r="D498" s="150"/>
      <c r="E498" s="151"/>
      <c r="F498" s="180"/>
      <c r="G498" s="283"/>
      <c r="H498" s="187"/>
      <c r="I498" s="387"/>
      <c r="J498" s="150"/>
    </row>
    <row r="499" spans="1:10" x14ac:dyDescent="0.2">
      <c r="A499" s="150"/>
      <c r="B499" s="150"/>
      <c r="C499" s="150"/>
      <c r="D499" s="150"/>
      <c r="E499" s="151"/>
      <c r="F499" s="180"/>
      <c r="G499" s="283"/>
      <c r="H499" s="187"/>
      <c r="I499" s="387"/>
      <c r="J499" s="150"/>
    </row>
    <row r="500" spans="1:10" x14ac:dyDescent="0.2">
      <c r="A500" s="150"/>
      <c r="B500" s="150"/>
      <c r="C500" s="150"/>
      <c r="D500" s="150"/>
      <c r="E500" s="151"/>
      <c r="F500" s="180"/>
      <c r="G500" s="283"/>
      <c r="H500" s="187"/>
      <c r="I500" s="387"/>
      <c r="J500" s="150"/>
    </row>
    <row r="501" spans="1:10" x14ac:dyDescent="0.2">
      <c r="A501" s="150"/>
      <c r="B501" s="150"/>
      <c r="C501" s="150"/>
      <c r="D501" s="150"/>
      <c r="E501" s="151"/>
      <c r="F501" s="180"/>
      <c r="G501" s="283"/>
      <c r="H501" s="187"/>
      <c r="I501" s="387"/>
      <c r="J501" s="150"/>
    </row>
    <row r="502" spans="1:10" x14ac:dyDescent="0.2">
      <c r="A502" s="150"/>
      <c r="B502" s="150"/>
      <c r="C502" s="150"/>
      <c r="D502" s="150"/>
      <c r="E502" s="151"/>
      <c r="F502" s="180"/>
      <c r="G502" s="283"/>
      <c r="H502" s="187"/>
      <c r="I502" s="387"/>
      <c r="J502" s="150"/>
    </row>
    <row r="503" spans="1:10" x14ac:dyDescent="0.2">
      <c r="A503" s="150"/>
      <c r="B503" s="150"/>
      <c r="C503" s="150"/>
      <c r="D503" s="150"/>
      <c r="E503" s="151"/>
      <c r="F503" s="180"/>
      <c r="G503" s="283"/>
      <c r="H503" s="187"/>
      <c r="I503" s="387"/>
      <c r="J503" s="150"/>
    </row>
    <row r="504" spans="1:10" x14ac:dyDescent="0.2">
      <c r="A504" s="150"/>
      <c r="B504" s="150"/>
      <c r="C504" s="150"/>
      <c r="D504" s="150"/>
      <c r="E504" s="151"/>
      <c r="F504" s="180"/>
      <c r="G504" s="283"/>
      <c r="H504" s="187"/>
      <c r="I504" s="387"/>
      <c r="J504" s="150"/>
    </row>
    <row r="505" spans="1:10" x14ac:dyDescent="0.2">
      <c r="A505" s="150"/>
      <c r="B505" s="150"/>
      <c r="C505" s="150"/>
      <c r="D505" s="150"/>
      <c r="E505" s="151"/>
      <c r="F505" s="180"/>
      <c r="G505" s="283"/>
      <c r="H505" s="187"/>
      <c r="I505" s="387"/>
      <c r="J505" s="150"/>
    </row>
    <row r="506" spans="1:10" x14ac:dyDescent="0.2">
      <c r="A506" s="150"/>
      <c r="B506" s="150"/>
      <c r="C506" s="150"/>
      <c r="D506" s="150"/>
      <c r="E506" s="151"/>
      <c r="F506" s="180"/>
      <c r="G506" s="283"/>
      <c r="H506" s="187"/>
      <c r="I506" s="387"/>
      <c r="J506" s="150"/>
    </row>
    <row r="507" spans="1:10" x14ac:dyDescent="0.2">
      <c r="A507" s="150"/>
      <c r="B507" s="150"/>
      <c r="C507" s="150"/>
      <c r="D507" s="150"/>
      <c r="E507" s="151"/>
      <c r="F507" s="180"/>
      <c r="G507" s="283"/>
      <c r="H507" s="187"/>
      <c r="I507" s="387"/>
      <c r="J507" s="150"/>
    </row>
    <row r="508" spans="1:10" x14ac:dyDescent="0.2">
      <c r="A508" s="150"/>
      <c r="B508" s="150"/>
      <c r="C508" s="150"/>
      <c r="D508" s="150"/>
      <c r="E508" s="151"/>
      <c r="F508" s="180"/>
      <c r="G508" s="283"/>
      <c r="H508" s="187"/>
      <c r="I508" s="387"/>
      <c r="J508" s="150"/>
    </row>
    <row r="509" spans="1:10" x14ac:dyDescent="0.2">
      <c r="A509" s="150"/>
      <c r="B509" s="150"/>
      <c r="C509" s="150"/>
      <c r="D509" s="150"/>
      <c r="E509" s="151"/>
      <c r="F509" s="180"/>
      <c r="G509" s="283"/>
      <c r="H509" s="187"/>
      <c r="I509" s="387"/>
      <c r="J509" s="150"/>
    </row>
    <row r="510" spans="1:10" x14ac:dyDescent="0.2">
      <c r="A510" s="150"/>
      <c r="B510" s="150"/>
      <c r="C510" s="150"/>
      <c r="D510" s="150"/>
      <c r="E510" s="151"/>
      <c r="F510" s="180"/>
      <c r="G510" s="283"/>
      <c r="H510" s="187"/>
      <c r="I510" s="387"/>
      <c r="J510" s="150"/>
    </row>
    <row r="511" spans="1:10" x14ac:dyDescent="0.2">
      <c r="A511" s="150"/>
      <c r="B511" s="150"/>
      <c r="C511" s="150"/>
      <c r="D511" s="150"/>
      <c r="E511" s="151"/>
      <c r="F511" s="180"/>
      <c r="G511" s="283"/>
      <c r="H511" s="187"/>
      <c r="I511" s="387"/>
      <c r="J511" s="150"/>
    </row>
    <row r="512" spans="1:10" x14ac:dyDescent="0.2">
      <c r="A512" s="150"/>
      <c r="B512" s="150"/>
      <c r="C512" s="150"/>
      <c r="D512" s="150"/>
      <c r="E512" s="151"/>
      <c r="F512" s="180"/>
      <c r="G512" s="283"/>
      <c r="H512" s="187"/>
      <c r="I512" s="387"/>
      <c r="J512" s="150"/>
    </row>
    <row r="513" spans="1:10" x14ac:dyDescent="0.2">
      <c r="A513" s="150"/>
      <c r="B513" s="150"/>
      <c r="C513" s="150"/>
      <c r="D513" s="150"/>
      <c r="E513" s="151"/>
      <c r="F513" s="180"/>
      <c r="G513" s="283"/>
      <c r="H513" s="187"/>
      <c r="I513" s="387"/>
      <c r="J513" s="150"/>
    </row>
    <row r="514" spans="1:10" x14ac:dyDescent="0.2">
      <c r="A514" s="150"/>
      <c r="B514" s="150"/>
      <c r="C514" s="150"/>
      <c r="D514" s="150"/>
      <c r="E514" s="151"/>
      <c r="F514" s="180"/>
      <c r="G514" s="283"/>
      <c r="H514" s="187"/>
      <c r="I514" s="387"/>
      <c r="J514" s="150"/>
    </row>
    <row r="515" spans="1:10" x14ac:dyDescent="0.2">
      <c r="A515" s="150"/>
      <c r="B515" s="150"/>
      <c r="C515" s="150"/>
      <c r="D515" s="150"/>
      <c r="E515" s="151"/>
      <c r="F515" s="180"/>
      <c r="G515" s="283"/>
      <c r="H515" s="187"/>
      <c r="I515" s="387"/>
      <c r="J515" s="150"/>
    </row>
    <row r="516" spans="1:10" x14ac:dyDescent="0.2">
      <c r="A516" s="150"/>
      <c r="B516" s="150"/>
      <c r="C516" s="150"/>
      <c r="D516" s="150"/>
      <c r="E516" s="151"/>
      <c r="F516" s="180"/>
      <c r="G516" s="283"/>
      <c r="H516" s="187"/>
      <c r="I516" s="387"/>
      <c r="J516" s="150"/>
    </row>
    <row r="517" spans="1:10" x14ac:dyDescent="0.2">
      <c r="A517" s="150"/>
      <c r="B517" s="150"/>
      <c r="C517" s="150"/>
      <c r="D517" s="150"/>
      <c r="E517" s="151"/>
      <c r="F517" s="180"/>
      <c r="G517" s="283"/>
      <c r="H517" s="187"/>
      <c r="I517" s="387"/>
      <c r="J517" s="150"/>
    </row>
    <row r="518" spans="1:10" x14ac:dyDescent="0.2">
      <c r="A518" s="150"/>
      <c r="B518" s="150"/>
      <c r="C518" s="150"/>
      <c r="D518" s="150"/>
      <c r="E518" s="151"/>
      <c r="F518" s="180"/>
      <c r="G518" s="283"/>
      <c r="H518" s="187"/>
      <c r="I518" s="387"/>
      <c r="J518" s="150"/>
    </row>
    <row r="519" spans="1:10" x14ac:dyDescent="0.2">
      <c r="A519" s="150"/>
      <c r="B519" s="150"/>
      <c r="C519" s="150"/>
      <c r="D519" s="150"/>
      <c r="E519" s="151"/>
      <c r="F519" s="180"/>
      <c r="G519" s="283"/>
      <c r="H519" s="187"/>
      <c r="I519" s="387"/>
      <c r="J519" s="150"/>
    </row>
    <row r="520" spans="1:10" x14ac:dyDescent="0.2">
      <c r="A520" s="150"/>
      <c r="B520" s="150"/>
      <c r="C520" s="150"/>
      <c r="D520" s="150"/>
      <c r="E520" s="151"/>
      <c r="F520" s="180"/>
      <c r="G520" s="283"/>
      <c r="H520" s="187"/>
      <c r="I520" s="387"/>
      <c r="J520" s="150"/>
    </row>
    <row r="521" spans="1:10" x14ac:dyDescent="0.2">
      <c r="A521" s="150"/>
      <c r="B521" s="150"/>
      <c r="C521" s="150"/>
      <c r="D521" s="150"/>
      <c r="E521" s="151"/>
      <c r="F521" s="180"/>
      <c r="G521" s="283"/>
      <c r="H521" s="187"/>
      <c r="I521" s="387"/>
      <c r="J521" s="150"/>
    </row>
    <row r="522" spans="1:10" x14ac:dyDescent="0.2">
      <c r="A522" s="150"/>
      <c r="B522" s="150"/>
      <c r="C522" s="150"/>
      <c r="D522" s="150"/>
      <c r="E522" s="151"/>
      <c r="F522" s="180"/>
      <c r="G522" s="283"/>
      <c r="H522" s="187"/>
      <c r="I522" s="387"/>
      <c r="J522" s="150"/>
    </row>
    <row r="523" spans="1:10" x14ac:dyDescent="0.2">
      <c r="A523" s="150"/>
      <c r="B523" s="150"/>
      <c r="C523" s="150"/>
      <c r="D523" s="150"/>
      <c r="E523" s="151"/>
      <c r="F523" s="180"/>
      <c r="G523" s="283"/>
      <c r="H523" s="187"/>
      <c r="I523" s="387"/>
      <c r="J523" s="150"/>
    </row>
    <row r="524" spans="1:10" x14ac:dyDescent="0.2">
      <c r="A524" s="150"/>
      <c r="B524" s="150"/>
      <c r="C524" s="150"/>
      <c r="D524" s="150"/>
      <c r="E524" s="151"/>
      <c r="F524" s="180"/>
      <c r="G524" s="283"/>
      <c r="H524" s="187"/>
      <c r="I524" s="387"/>
      <c r="J524" s="150"/>
    </row>
    <row r="525" spans="1:10" x14ac:dyDescent="0.2">
      <c r="A525" s="150"/>
      <c r="B525" s="150"/>
      <c r="C525" s="150"/>
      <c r="D525" s="150"/>
      <c r="E525" s="151"/>
      <c r="F525" s="180"/>
      <c r="G525" s="283"/>
      <c r="H525" s="187"/>
      <c r="I525" s="387"/>
      <c r="J525" s="150"/>
    </row>
    <row r="526" spans="1:10" x14ac:dyDescent="0.2">
      <c r="A526" s="150"/>
      <c r="B526" s="150"/>
      <c r="C526" s="150"/>
      <c r="D526" s="150"/>
      <c r="E526" s="151"/>
      <c r="F526" s="180"/>
      <c r="G526" s="283"/>
      <c r="H526" s="187"/>
      <c r="I526" s="387"/>
      <c r="J526" s="150"/>
    </row>
    <row r="527" spans="1:10" x14ac:dyDescent="0.2">
      <c r="A527" s="150"/>
      <c r="B527" s="150"/>
      <c r="C527" s="150"/>
      <c r="D527" s="150"/>
      <c r="E527" s="151"/>
      <c r="F527" s="180"/>
      <c r="G527" s="283"/>
      <c r="H527" s="187"/>
      <c r="I527" s="387"/>
      <c r="J527" s="150"/>
    </row>
    <row r="528" spans="1:10" x14ac:dyDescent="0.2">
      <c r="A528" s="150"/>
      <c r="B528" s="150"/>
      <c r="C528" s="150"/>
      <c r="D528" s="150"/>
      <c r="E528" s="151"/>
      <c r="F528" s="180"/>
      <c r="G528" s="283"/>
      <c r="H528" s="187"/>
      <c r="I528" s="387"/>
      <c r="J528" s="150"/>
    </row>
    <row r="529" spans="1:10" x14ac:dyDescent="0.2">
      <c r="A529" s="150"/>
      <c r="B529" s="150"/>
      <c r="C529" s="150"/>
      <c r="D529" s="150"/>
      <c r="E529" s="151"/>
      <c r="F529" s="180"/>
      <c r="G529" s="283"/>
      <c r="H529" s="187"/>
      <c r="I529" s="387"/>
      <c r="J529" s="150"/>
    </row>
    <row r="530" spans="1:10" x14ac:dyDescent="0.2">
      <c r="A530" s="150"/>
      <c r="B530" s="150"/>
      <c r="C530" s="150"/>
      <c r="D530" s="150"/>
      <c r="E530" s="151"/>
      <c r="F530" s="180"/>
      <c r="G530" s="283"/>
      <c r="H530" s="187"/>
      <c r="I530" s="387"/>
      <c r="J530" s="150"/>
    </row>
    <row r="531" spans="1:10" x14ac:dyDescent="0.2">
      <c r="A531" s="150"/>
      <c r="B531" s="150"/>
      <c r="C531" s="150"/>
      <c r="D531" s="150"/>
      <c r="E531" s="151"/>
      <c r="F531" s="180"/>
      <c r="G531" s="283"/>
      <c r="H531" s="187"/>
      <c r="I531" s="387"/>
      <c r="J531" s="150"/>
    </row>
    <row r="532" spans="1:10" x14ac:dyDescent="0.2">
      <c r="A532" s="150"/>
      <c r="B532" s="150"/>
      <c r="C532" s="150"/>
      <c r="D532" s="150"/>
      <c r="E532" s="151"/>
      <c r="F532" s="180"/>
      <c r="G532" s="283"/>
      <c r="H532" s="187"/>
      <c r="I532" s="387"/>
      <c r="J532" s="150"/>
    </row>
    <row r="533" spans="1:10" x14ac:dyDescent="0.2">
      <c r="A533" s="150"/>
      <c r="B533" s="150"/>
      <c r="C533" s="150"/>
      <c r="D533" s="150"/>
      <c r="E533" s="151"/>
      <c r="F533" s="180"/>
      <c r="G533" s="283"/>
      <c r="H533" s="187"/>
      <c r="I533" s="387"/>
      <c r="J533" s="150"/>
    </row>
    <row r="534" spans="1:10" x14ac:dyDescent="0.2">
      <c r="A534" s="150"/>
      <c r="B534" s="150"/>
      <c r="C534" s="150"/>
      <c r="D534" s="150"/>
      <c r="E534" s="151"/>
      <c r="F534" s="180"/>
      <c r="G534" s="283"/>
      <c r="H534" s="187"/>
      <c r="I534" s="387"/>
      <c r="J534" s="150"/>
    </row>
    <row r="535" spans="1:10" x14ac:dyDescent="0.2">
      <c r="A535" s="150"/>
      <c r="B535" s="150"/>
      <c r="C535" s="150"/>
      <c r="D535" s="150"/>
      <c r="E535" s="151"/>
      <c r="F535" s="180"/>
      <c r="G535" s="283"/>
      <c r="H535" s="187"/>
      <c r="I535" s="387"/>
      <c r="J535" s="150"/>
    </row>
    <row r="536" spans="1:10" x14ac:dyDescent="0.2">
      <c r="A536" s="150"/>
      <c r="B536" s="150"/>
      <c r="C536" s="150"/>
      <c r="D536" s="150"/>
      <c r="E536" s="151"/>
      <c r="F536" s="180"/>
      <c r="G536" s="283"/>
      <c r="H536" s="187"/>
      <c r="I536" s="387"/>
      <c r="J536" s="150"/>
    </row>
    <row r="537" spans="1:10" x14ac:dyDescent="0.2">
      <c r="A537" s="150"/>
      <c r="B537" s="150"/>
      <c r="C537" s="150"/>
      <c r="D537" s="150"/>
      <c r="E537" s="151"/>
      <c r="F537" s="180"/>
      <c r="G537" s="283"/>
      <c r="H537" s="187"/>
      <c r="I537" s="387"/>
      <c r="J537" s="150"/>
    </row>
    <row r="538" spans="1:10" x14ac:dyDescent="0.2">
      <c r="A538" s="150"/>
      <c r="B538" s="150"/>
      <c r="C538" s="150"/>
      <c r="D538" s="150"/>
      <c r="E538" s="151"/>
      <c r="F538" s="180"/>
      <c r="G538" s="283"/>
      <c r="H538" s="187"/>
      <c r="I538" s="387"/>
      <c r="J538" s="150"/>
    </row>
    <row r="539" spans="1:10" x14ac:dyDescent="0.2">
      <c r="A539" s="150"/>
      <c r="B539" s="150"/>
      <c r="C539" s="150"/>
      <c r="D539" s="150"/>
      <c r="E539" s="151"/>
      <c r="F539" s="180"/>
      <c r="G539" s="283"/>
      <c r="H539" s="187"/>
      <c r="I539" s="387"/>
      <c r="J539" s="150"/>
    </row>
    <row r="540" spans="1:10" x14ac:dyDescent="0.2">
      <c r="A540" s="150"/>
      <c r="B540" s="150"/>
      <c r="C540" s="150"/>
      <c r="D540" s="150"/>
      <c r="E540" s="151"/>
      <c r="F540" s="180"/>
      <c r="G540" s="283"/>
      <c r="H540" s="187"/>
      <c r="I540" s="387"/>
      <c r="J540" s="150"/>
    </row>
    <row r="541" spans="1:10" x14ac:dyDescent="0.2">
      <c r="A541" s="150"/>
      <c r="B541" s="150"/>
      <c r="C541" s="150"/>
      <c r="D541" s="150"/>
      <c r="E541" s="151"/>
      <c r="F541" s="180"/>
      <c r="G541" s="283"/>
      <c r="H541" s="187"/>
      <c r="I541" s="387"/>
      <c r="J541" s="150"/>
    </row>
    <row r="542" spans="1:10" x14ac:dyDescent="0.2">
      <c r="A542" s="150"/>
      <c r="B542" s="150"/>
      <c r="C542" s="150"/>
      <c r="D542" s="150"/>
      <c r="E542" s="151"/>
      <c r="F542" s="180"/>
      <c r="G542" s="283"/>
      <c r="H542" s="187"/>
      <c r="I542" s="387"/>
      <c r="J542" s="150"/>
    </row>
    <row r="543" spans="1:10" x14ac:dyDescent="0.2">
      <c r="A543" s="150"/>
      <c r="B543" s="150"/>
      <c r="C543" s="150"/>
      <c r="D543" s="150"/>
      <c r="E543" s="151"/>
      <c r="F543" s="180"/>
      <c r="G543" s="283"/>
      <c r="H543" s="187"/>
      <c r="I543" s="387"/>
      <c r="J543" s="150"/>
    </row>
    <row r="544" spans="1:10" x14ac:dyDescent="0.2">
      <c r="A544" s="150"/>
      <c r="B544" s="150"/>
      <c r="C544" s="150"/>
      <c r="D544" s="150"/>
      <c r="E544" s="151"/>
      <c r="F544" s="180"/>
      <c r="G544" s="283"/>
      <c r="H544" s="187"/>
      <c r="I544" s="387"/>
      <c r="J544" s="150"/>
    </row>
    <row r="545" spans="1:10" x14ac:dyDescent="0.2">
      <c r="A545" s="150"/>
      <c r="B545" s="150"/>
      <c r="C545" s="150"/>
      <c r="D545" s="150"/>
      <c r="E545" s="151"/>
      <c r="F545" s="180"/>
      <c r="G545" s="283"/>
      <c r="H545" s="187"/>
      <c r="I545" s="387"/>
      <c r="J545" s="150"/>
    </row>
    <row r="546" spans="1:10" x14ac:dyDescent="0.2">
      <c r="A546" s="150"/>
      <c r="B546" s="150"/>
      <c r="C546" s="150"/>
      <c r="D546" s="150"/>
      <c r="E546" s="151"/>
      <c r="F546" s="180"/>
      <c r="G546" s="283"/>
      <c r="H546" s="187"/>
      <c r="I546" s="387"/>
      <c r="J546" s="150"/>
    </row>
    <row r="547" spans="1:10" x14ac:dyDescent="0.2">
      <c r="A547" s="150"/>
      <c r="B547" s="150"/>
      <c r="C547" s="150"/>
      <c r="D547" s="150"/>
      <c r="E547" s="151"/>
      <c r="F547" s="180"/>
      <c r="G547" s="283"/>
      <c r="H547" s="187"/>
      <c r="I547" s="387"/>
      <c r="J547" s="150"/>
    </row>
    <row r="548" spans="1:10" x14ac:dyDescent="0.2">
      <c r="A548" s="150"/>
      <c r="B548" s="150"/>
      <c r="C548" s="150"/>
      <c r="D548" s="150"/>
      <c r="E548" s="151"/>
      <c r="F548" s="180"/>
      <c r="G548" s="283"/>
      <c r="H548" s="187"/>
      <c r="I548" s="387"/>
      <c r="J548" s="150"/>
    </row>
    <row r="549" spans="1:10" x14ac:dyDescent="0.2">
      <c r="A549" s="150"/>
      <c r="B549" s="150"/>
      <c r="C549" s="150"/>
      <c r="D549" s="150"/>
      <c r="E549" s="151"/>
      <c r="F549" s="180"/>
      <c r="G549" s="283"/>
      <c r="H549" s="187"/>
      <c r="I549" s="387"/>
      <c r="J549" s="150"/>
    </row>
    <row r="550" spans="1:10" x14ac:dyDescent="0.2">
      <c r="A550" s="150"/>
      <c r="B550" s="150"/>
      <c r="C550" s="150"/>
      <c r="D550" s="150"/>
      <c r="E550" s="151"/>
      <c r="F550" s="180"/>
      <c r="G550" s="283"/>
      <c r="H550" s="187"/>
      <c r="I550" s="387"/>
      <c r="J550" s="150"/>
    </row>
    <row r="551" spans="1:10" x14ac:dyDescent="0.2">
      <c r="A551" s="150"/>
      <c r="B551" s="150"/>
      <c r="C551" s="150"/>
      <c r="D551" s="150"/>
      <c r="E551" s="151"/>
      <c r="F551" s="180"/>
      <c r="G551" s="283"/>
      <c r="H551" s="187"/>
      <c r="I551" s="387"/>
      <c r="J551" s="150"/>
    </row>
    <row r="552" spans="1:10" x14ac:dyDescent="0.2">
      <c r="A552" s="150"/>
      <c r="B552" s="150"/>
      <c r="C552" s="150"/>
      <c r="D552" s="150"/>
      <c r="E552" s="151"/>
      <c r="F552" s="180"/>
      <c r="G552" s="283"/>
      <c r="H552" s="187"/>
      <c r="I552" s="387"/>
      <c r="J552" s="150"/>
    </row>
    <row r="553" spans="1:10" x14ac:dyDescent="0.2">
      <c r="A553" s="150"/>
      <c r="B553" s="150"/>
      <c r="C553" s="150"/>
      <c r="D553" s="150"/>
      <c r="E553" s="151"/>
      <c r="F553" s="180"/>
      <c r="G553" s="283"/>
      <c r="H553" s="187"/>
      <c r="I553" s="387"/>
      <c r="J553" s="150"/>
    </row>
    <row r="554" spans="1:10" x14ac:dyDescent="0.2">
      <c r="A554" s="150"/>
      <c r="B554" s="150"/>
      <c r="C554" s="150"/>
      <c r="D554" s="150"/>
      <c r="E554" s="151"/>
      <c r="F554" s="180"/>
      <c r="G554" s="283"/>
      <c r="H554" s="187"/>
      <c r="I554" s="387"/>
      <c r="J554" s="150"/>
    </row>
    <row r="555" spans="1:10" x14ac:dyDescent="0.2">
      <c r="A555" s="150"/>
      <c r="B555" s="150"/>
      <c r="C555" s="150"/>
      <c r="D555" s="150"/>
      <c r="E555" s="151"/>
      <c r="F555" s="180"/>
      <c r="G555" s="283"/>
      <c r="H555" s="187"/>
      <c r="I555" s="387"/>
      <c r="J555" s="150"/>
    </row>
    <row r="556" spans="1:10" x14ac:dyDescent="0.2">
      <c r="A556" s="150"/>
      <c r="B556" s="150"/>
      <c r="C556" s="150"/>
      <c r="D556" s="150"/>
      <c r="E556" s="151"/>
      <c r="F556" s="180"/>
      <c r="G556" s="283"/>
      <c r="H556" s="187"/>
      <c r="I556" s="387"/>
      <c r="J556" s="150"/>
    </row>
    <row r="557" spans="1:10" x14ac:dyDescent="0.2">
      <c r="A557" s="150"/>
      <c r="B557" s="150"/>
      <c r="C557" s="150"/>
      <c r="D557" s="150"/>
      <c r="E557" s="151"/>
      <c r="F557" s="180"/>
      <c r="G557" s="283"/>
      <c r="H557" s="187"/>
      <c r="I557" s="387"/>
      <c r="J557" s="150"/>
    </row>
    <row r="558" spans="1:10" x14ac:dyDescent="0.2">
      <c r="A558" s="150"/>
      <c r="B558" s="150"/>
      <c r="C558" s="150"/>
      <c r="D558" s="150"/>
      <c r="E558" s="151"/>
      <c r="F558" s="180"/>
      <c r="G558" s="283"/>
      <c r="H558" s="187"/>
      <c r="I558" s="387"/>
      <c r="J558" s="150"/>
    </row>
    <row r="559" spans="1:10" x14ac:dyDescent="0.2">
      <c r="A559" s="150"/>
      <c r="B559" s="150"/>
      <c r="C559" s="150"/>
      <c r="D559" s="150"/>
      <c r="E559" s="151"/>
      <c r="F559" s="180"/>
      <c r="G559" s="283"/>
      <c r="H559" s="187"/>
      <c r="I559" s="387"/>
      <c r="J559" s="150"/>
    </row>
    <row r="560" spans="1:10" x14ac:dyDescent="0.2">
      <c r="A560" s="150"/>
      <c r="B560" s="150"/>
      <c r="C560" s="150"/>
      <c r="D560" s="150"/>
      <c r="E560" s="151"/>
      <c r="F560" s="180"/>
      <c r="G560" s="283"/>
      <c r="H560" s="187"/>
      <c r="I560" s="387"/>
      <c r="J560" s="150"/>
    </row>
    <row r="561" spans="1:10" x14ac:dyDescent="0.2">
      <c r="A561" s="150"/>
      <c r="B561" s="150"/>
      <c r="C561" s="150"/>
      <c r="D561" s="150"/>
      <c r="E561" s="151"/>
      <c r="F561" s="180"/>
      <c r="G561" s="283"/>
      <c r="H561" s="187"/>
      <c r="I561" s="387"/>
      <c r="J561" s="150"/>
    </row>
    <row r="562" spans="1:10" x14ac:dyDescent="0.2">
      <c r="A562" s="150"/>
      <c r="B562" s="150"/>
      <c r="C562" s="150"/>
      <c r="D562" s="150"/>
      <c r="E562" s="151"/>
      <c r="F562" s="180"/>
      <c r="G562" s="283"/>
      <c r="H562" s="187"/>
      <c r="I562" s="387"/>
      <c r="J562" s="150"/>
    </row>
    <row r="563" spans="1:10" x14ac:dyDescent="0.2">
      <c r="A563" s="150"/>
      <c r="B563" s="150"/>
      <c r="C563" s="150"/>
      <c r="D563" s="150"/>
      <c r="E563" s="151"/>
      <c r="F563" s="180"/>
      <c r="G563" s="283"/>
      <c r="H563" s="187"/>
      <c r="I563" s="387"/>
      <c r="J563" s="150"/>
    </row>
    <row r="564" spans="1:10" x14ac:dyDescent="0.2">
      <c r="A564" s="150"/>
      <c r="B564" s="150"/>
      <c r="C564" s="150"/>
      <c r="D564" s="150"/>
      <c r="E564" s="151"/>
      <c r="F564" s="180"/>
      <c r="G564" s="283"/>
      <c r="H564" s="187"/>
      <c r="I564" s="387"/>
      <c r="J564" s="150"/>
    </row>
    <row r="565" spans="1:10" x14ac:dyDescent="0.2">
      <c r="A565" s="150"/>
      <c r="B565" s="150"/>
      <c r="C565" s="150"/>
      <c r="D565" s="150"/>
      <c r="E565" s="151"/>
      <c r="F565" s="180"/>
      <c r="G565" s="283"/>
      <c r="H565" s="187"/>
      <c r="I565" s="387"/>
      <c r="J565" s="150"/>
    </row>
    <row r="566" spans="1:10" x14ac:dyDescent="0.2">
      <c r="A566" s="150"/>
      <c r="B566" s="150"/>
      <c r="C566" s="150"/>
      <c r="D566" s="150"/>
      <c r="E566" s="151"/>
      <c r="F566" s="180"/>
      <c r="G566" s="283"/>
      <c r="H566" s="187"/>
      <c r="I566" s="387"/>
      <c r="J566" s="150"/>
    </row>
    <row r="567" spans="1:10" x14ac:dyDescent="0.2">
      <c r="A567" s="150"/>
      <c r="B567" s="150"/>
      <c r="C567" s="150"/>
      <c r="D567" s="150"/>
      <c r="E567" s="151"/>
      <c r="F567" s="180"/>
      <c r="G567" s="283"/>
      <c r="H567" s="187"/>
      <c r="I567" s="387"/>
      <c r="J567" s="150"/>
    </row>
    <row r="568" spans="1:10" x14ac:dyDescent="0.2">
      <c r="A568" s="150"/>
      <c r="B568" s="150"/>
      <c r="C568" s="150"/>
      <c r="D568" s="150"/>
      <c r="E568" s="151"/>
      <c r="F568" s="180"/>
      <c r="G568" s="283"/>
      <c r="H568" s="187"/>
      <c r="I568" s="387"/>
      <c r="J568" s="150"/>
    </row>
    <row r="569" spans="1:10" x14ac:dyDescent="0.2">
      <c r="A569" s="150"/>
      <c r="B569" s="150"/>
      <c r="C569" s="150"/>
      <c r="D569" s="150"/>
      <c r="E569" s="151"/>
      <c r="F569" s="180"/>
      <c r="G569" s="283"/>
      <c r="H569" s="187"/>
      <c r="I569" s="387"/>
      <c r="J569" s="150"/>
    </row>
    <row r="570" spans="1:10" x14ac:dyDescent="0.2">
      <c r="A570" s="150"/>
      <c r="B570" s="150"/>
      <c r="C570" s="150"/>
      <c r="D570" s="150"/>
      <c r="E570" s="151"/>
      <c r="F570" s="180"/>
      <c r="G570" s="283"/>
      <c r="H570" s="187"/>
      <c r="I570" s="387"/>
      <c r="J570" s="150"/>
    </row>
    <row r="571" spans="1:10" x14ac:dyDescent="0.2">
      <c r="A571" s="150"/>
      <c r="B571" s="150"/>
      <c r="C571" s="150"/>
      <c r="D571" s="150"/>
      <c r="E571" s="151"/>
      <c r="F571" s="180"/>
      <c r="G571" s="283"/>
      <c r="H571" s="187"/>
      <c r="I571" s="387"/>
      <c r="J571" s="150"/>
    </row>
    <row r="572" spans="1:10" x14ac:dyDescent="0.2">
      <c r="A572" s="150"/>
      <c r="B572" s="150"/>
      <c r="C572" s="150"/>
      <c r="D572" s="150"/>
      <c r="E572" s="151"/>
      <c r="F572" s="180"/>
      <c r="G572" s="283"/>
      <c r="H572" s="187"/>
      <c r="I572" s="387"/>
      <c r="J572" s="150"/>
    </row>
    <row r="573" spans="1:10" x14ac:dyDescent="0.2">
      <c r="A573" s="150"/>
      <c r="B573" s="150"/>
      <c r="C573" s="150"/>
      <c r="D573" s="150"/>
      <c r="E573" s="151"/>
      <c r="F573" s="180"/>
      <c r="G573" s="283"/>
      <c r="H573" s="187"/>
      <c r="I573" s="387"/>
      <c r="J573" s="150"/>
    </row>
    <row r="574" spans="1:10" x14ac:dyDescent="0.2">
      <c r="A574" s="150"/>
      <c r="B574" s="150"/>
      <c r="C574" s="150"/>
      <c r="D574" s="150"/>
      <c r="E574" s="151"/>
      <c r="F574" s="180"/>
      <c r="G574" s="283"/>
      <c r="H574" s="187"/>
      <c r="I574" s="387"/>
      <c r="J574" s="150"/>
    </row>
    <row r="575" spans="1:10" x14ac:dyDescent="0.2">
      <c r="A575" s="150"/>
      <c r="B575" s="150"/>
      <c r="C575" s="150"/>
      <c r="D575" s="150"/>
      <c r="E575" s="151"/>
      <c r="F575" s="180"/>
      <c r="G575" s="283"/>
      <c r="H575" s="187"/>
      <c r="I575" s="387"/>
      <c r="J575" s="150"/>
    </row>
    <row r="576" spans="1:10" x14ac:dyDescent="0.2">
      <c r="A576" s="150"/>
      <c r="B576" s="150"/>
      <c r="C576" s="150"/>
      <c r="D576" s="150"/>
      <c r="E576" s="151"/>
      <c r="F576" s="180"/>
      <c r="G576" s="283"/>
      <c r="H576" s="187"/>
      <c r="I576" s="387"/>
      <c r="J576" s="150"/>
    </row>
    <row r="577" spans="1:10" x14ac:dyDescent="0.2">
      <c r="A577" s="150"/>
      <c r="B577" s="150"/>
      <c r="C577" s="150"/>
      <c r="D577" s="150"/>
      <c r="E577" s="151"/>
      <c r="F577" s="180"/>
      <c r="G577" s="283"/>
      <c r="H577" s="187"/>
      <c r="I577" s="387"/>
      <c r="J577" s="150"/>
    </row>
    <row r="578" spans="1:10" x14ac:dyDescent="0.2">
      <c r="A578" s="150"/>
      <c r="B578" s="150"/>
      <c r="C578" s="150"/>
      <c r="D578" s="150"/>
      <c r="E578" s="151"/>
      <c r="F578" s="180"/>
      <c r="G578" s="283"/>
      <c r="H578" s="187"/>
      <c r="I578" s="387"/>
      <c r="J578" s="150"/>
    </row>
    <row r="579" spans="1:10" x14ac:dyDescent="0.2">
      <c r="A579" s="150"/>
      <c r="B579" s="150"/>
      <c r="C579" s="150"/>
      <c r="D579" s="150"/>
      <c r="E579" s="151"/>
      <c r="F579" s="180"/>
      <c r="G579" s="283"/>
      <c r="H579" s="187"/>
      <c r="I579" s="387"/>
      <c r="J579" s="150"/>
    </row>
    <row r="580" spans="1:10" x14ac:dyDescent="0.2">
      <c r="A580" s="150"/>
      <c r="B580" s="150"/>
      <c r="C580" s="150"/>
      <c r="D580" s="150"/>
      <c r="E580" s="151"/>
      <c r="F580" s="180"/>
      <c r="G580" s="283"/>
      <c r="H580" s="187"/>
      <c r="I580" s="387"/>
      <c r="J580" s="150"/>
    </row>
    <row r="581" spans="1:10" x14ac:dyDescent="0.2">
      <c r="A581" s="150"/>
      <c r="B581" s="150"/>
      <c r="C581" s="150"/>
      <c r="D581" s="150"/>
      <c r="E581" s="151"/>
      <c r="F581" s="180"/>
      <c r="G581" s="283"/>
      <c r="H581" s="187"/>
      <c r="I581" s="387"/>
      <c r="J581" s="150"/>
    </row>
    <row r="582" spans="1:10" x14ac:dyDescent="0.2">
      <c r="A582" s="150"/>
      <c r="B582" s="150"/>
      <c r="C582" s="150"/>
      <c r="D582" s="150"/>
      <c r="E582" s="151"/>
      <c r="F582" s="180"/>
      <c r="G582" s="283"/>
      <c r="H582" s="187"/>
      <c r="I582" s="387"/>
      <c r="J582" s="150"/>
    </row>
    <row r="583" spans="1:10" x14ac:dyDescent="0.2">
      <c r="A583" s="150"/>
      <c r="B583" s="150"/>
      <c r="C583" s="150"/>
      <c r="D583" s="150"/>
      <c r="E583" s="151"/>
      <c r="F583" s="180"/>
      <c r="G583" s="283"/>
      <c r="H583" s="187"/>
      <c r="I583" s="387"/>
      <c r="J583" s="150"/>
    </row>
    <row r="584" spans="1:10" x14ac:dyDescent="0.2">
      <c r="A584" s="150"/>
      <c r="B584" s="150"/>
      <c r="C584" s="150"/>
      <c r="D584" s="150"/>
      <c r="E584" s="151"/>
      <c r="F584" s="180"/>
      <c r="G584" s="283"/>
      <c r="H584" s="187"/>
      <c r="I584" s="387"/>
      <c r="J584" s="150"/>
    </row>
    <row r="585" spans="1:10" x14ac:dyDescent="0.2">
      <c r="A585" s="150"/>
      <c r="B585" s="150"/>
      <c r="C585" s="150"/>
      <c r="D585" s="150"/>
      <c r="E585" s="151"/>
      <c r="F585" s="180"/>
      <c r="G585" s="283"/>
      <c r="H585" s="187"/>
      <c r="I585" s="387"/>
      <c r="J585" s="150"/>
    </row>
    <row r="586" spans="1:10" x14ac:dyDescent="0.2">
      <c r="A586" s="150"/>
      <c r="B586" s="150"/>
      <c r="C586" s="150"/>
      <c r="D586" s="150"/>
      <c r="E586" s="151"/>
      <c r="F586" s="180"/>
      <c r="G586" s="283"/>
      <c r="H586" s="187"/>
      <c r="I586" s="387"/>
      <c r="J586" s="150"/>
    </row>
    <row r="587" spans="1:10" x14ac:dyDescent="0.2">
      <c r="A587" s="150"/>
      <c r="B587" s="150"/>
      <c r="C587" s="150"/>
      <c r="D587" s="150"/>
      <c r="E587" s="151"/>
      <c r="F587" s="180"/>
      <c r="G587" s="283"/>
      <c r="H587" s="187"/>
      <c r="I587" s="387"/>
      <c r="J587" s="150"/>
    </row>
    <row r="588" spans="1:10" x14ac:dyDescent="0.2">
      <c r="A588" s="150"/>
      <c r="B588" s="150"/>
      <c r="C588" s="150"/>
      <c r="D588" s="150"/>
      <c r="E588" s="151"/>
      <c r="F588" s="180"/>
      <c r="G588" s="283"/>
      <c r="H588" s="187"/>
      <c r="I588" s="387"/>
      <c r="J588" s="150"/>
    </row>
    <row r="589" spans="1:10" x14ac:dyDescent="0.2">
      <c r="A589" s="150"/>
      <c r="B589" s="150"/>
      <c r="C589" s="150"/>
      <c r="D589" s="150"/>
      <c r="E589" s="151"/>
      <c r="F589" s="180"/>
      <c r="G589" s="283"/>
      <c r="H589" s="187"/>
      <c r="I589" s="387"/>
      <c r="J589" s="150"/>
    </row>
    <row r="590" spans="1:10" x14ac:dyDescent="0.2">
      <c r="A590" s="150"/>
      <c r="B590" s="150"/>
      <c r="C590" s="150"/>
      <c r="D590" s="150"/>
      <c r="E590" s="151"/>
      <c r="F590" s="180"/>
      <c r="G590" s="283"/>
      <c r="H590" s="187"/>
      <c r="I590" s="387"/>
      <c r="J590" s="150"/>
    </row>
    <row r="591" spans="1:10" x14ac:dyDescent="0.2">
      <c r="A591" s="150"/>
      <c r="B591" s="150"/>
      <c r="C591" s="150"/>
      <c r="D591" s="150"/>
      <c r="E591" s="151"/>
      <c r="F591" s="180"/>
      <c r="G591" s="283"/>
      <c r="H591" s="187"/>
      <c r="I591" s="387"/>
      <c r="J591" s="150"/>
    </row>
    <row r="592" spans="1:10" x14ac:dyDescent="0.2">
      <c r="A592" s="150"/>
      <c r="B592" s="150"/>
      <c r="C592" s="150"/>
      <c r="D592" s="150"/>
      <c r="E592" s="151"/>
      <c r="F592" s="180"/>
      <c r="G592" s="283"/>
      <c r="H592" s="187"/>
      <c r="I592" s="387"/>
      <c r="J592" s="150"/>
    </row>
    <row r="593" spans="1:10" x14ac:dyDescent="0.2">
      <c r="A593" s="150"/>
      <c r="B593" s="150"/>
      <c r="C593" s="150"/>
      <c r="D593" s="150"/>
      <c r="E593" s="151"/>
      <c r="F593" s="180"/>
      <c r="G593" s="283"/>
      <c r="H593" s="187"/>
      <c r="I593" s="387"/>
      <c r="J593" s="150"/>
    </row>
    <row r="594" spans="1:10" x14ac:dyDescent="0.2">
      <c r="A594" s="150"/>
      <c r="B594" s="150"/>
      <c r="C594" s="150"/>
      <c r="D594" s="150"/>
      <c r="E594" s="151"/>
      <c r="F594" s="180"/>
      <c r="G594" s="283"/>
      <c r="H594" s="187"/>
      <c r="I594" s="387"/>
      <c r="J594" s="150"/>
    </row>
    <row r="595" spans="1:10" x14ac:dyDescent="0.2">
      <c r="A595" s="150"/>
      <c r="B595" s="150"/>
      <c r="C595" s="150"/>
      <c r="D595" s="150"/>
      <c r="E595" s="151"/>
      <c r="F595" s="180"/>
      <c r="G595" s="283"/>
      <c r="H595" s="187"/>
      <c r="I595" s="387"/>
      <c r="J595" s="150"/>
    </row>
    <row r="596" spans="1:10" x14ac:dyDescent="0.2">
      <c r="A596" s="150"/>
      <c r="B596" s="150"/>
      <c r="C596" s="150"/>
      <c r="D596" s="150"/>
      <c r="E596" s="151"/>
      <c r="F596" s="180"/>
      <c r="G596" s="283"/>
      <c r="H596" s="187"/>
      <c r="I596" s="387"/>
      <c r="J596" s="150"/>
    </row>
    <row r="597" spans="1:10" x14ac:dyDescent="0.2">
      <c r="A597" s="150"/>
      <c r="B597" s="150"/>
      <c r="C597" s="150"/>
      <c r="D597" s="150"/>
      <c r="E597" s="151"/>
      <c r="F597" s="180"/>
      <c r="G597" s="283"/>
      <c r="H597" s="187"/>
      <c r="I597" s="387"/>
      <c r="J597" s="150"/>
    </row>
    <row r="598" spans="1:10" x14ac:dyDescent="0.2">
      <c r="A598" s="150"/>
      <c r="B598" s="150"/>
      <c r="C598" s="150"/>
      <c r="D598" s="150"/>
      <c r="E598" s="151"/>
      <c r="F598" s="180"/>
      <c r="G598" s="283"/>
      <c r="H598" s="187"/>
      <c r="I598" s="387"/>
      <c r="J598" s="150"/>
    </row>
    <row r="599" spans="1:10" x14ac:dyDescent="0.2">
      <c r="A599" s="150"/>
      <c r="B599" s="150"/>
      <c r="C599" s="150"/>
      <c r="D599" s="150"/>
      <c r="E599" s="151"/>
      <c r="F599" s="180"/>
      <c r="G599" s="283"/>
      <c r="H599" s="187"/>
      <c r="I599" s="387"/>
      <c r="J599" s="150"/>
    </row>
    <row r="600" spans="1:10" x14ac:dyDescent="0.2">
      <c r="A600" s="150"/>
      <c r="B600" s="150"/>
      <c r="C600" s="150"/>
      <c r="D600" s="150"/>
      <c r="E600" s="151"/>
      <c r="F600" s="180"/>
      <c r="G600" s="283"/>
      <c r="H600" s="187"/>
      <c r="I600" s="387"/>
      <c r="J600" s="150"/>
    </row>
    <row r="601" spans="1:10" x14ac:dyDescent="0.2">
      <c r="A601" s="150"/>
      <c r="B601" s="150"/>
      <c r="C601" s="150"/>
      <c r="D601" s="150"/>
      <c r="E601" s="151"/>
      <c r="F601" s="180"/>
      <c r="G601" s="283"/>
      <c r="H601" s="187"/>
      <c r="I601" s="387"/>
      <c r="J601" s="150"/>
    </row>
    <row r="602" spans="1:10" x14ac:dyDescent="0.2">
      <c r="A602" s="150"/>
      <c r="B602" s="150"/>
      <c r="C602" s="150"/>
      <c r="D602" s="150"/>
      <c r="E602" s="151"/>
      <c r="F602" s="180"/>
      <c r="G602" s="283"/>
      <c r="H602" s="187"/>
      <c r="I602" s="387"/>
      <c r="J602" s="150"/>
    </row>
    <row r="603" spans="1:10" x14ac:dyDescent="0.2">
      <c r="A603" s="150"/>
      <c r="B603" s="150"/>
      <c r="C603" s="150"/>
      <c r="D603" s="150"/>
      <c r="E603" s="151"/>
      <c r="F603" s="180"/>
      <c r="G603" s="283"/>
      <c r="H603" s="187"/>
      <c r="I603" s="387"/>
      <c r="J603" s="150"/>
    </row>
    <row r="604" spans="1:10" x14ac:dyDescent="0.2">
      <c r="A604" s="150"/>
      <c r="B604" s="150"/>
      <c r="C604" s="150"/>
      <c r="D604" s="150"/>
      <c r="E604" s="151"/>
      <c r="F604" s="180"/>
      <c r="G604" s="283"/>
      <c r="H604" s="187"/>
      <c r="I604" s="387"/>
      <c r="J604" s="150"/>
    </row>
    <row r="605" spans="1:10" x14ac:dyDescent="0.2">
      <c r="A605" s="150"/>
      <c r="B605" s="150"/>
      <c r="C605" s="150"/>
      <c r="D605" s="150"/>
      <c r="E605" s="151"/>
      <c r="F605" s="180"/>
      <c r="G605" s="283"/>
      <c r="H605" s="187"/>
      <c r="I605" s="387"/>
      <c r="J605" s="150"/>
    </row>
    <row r="606" spans="1:10" x14ac:dyDescent="0.2">
      <c r="A606" s="150"/>
      <c r="B606" s="150"/>
      <c r="C606" s="150"/>
      <c r="D606" s="150"/>
      <c r="E606" s="151"/>
      <c r="F606" s="180"/>
      <c r="G606" s="283"/>
      <c r="H606" s="187"/>
      <c r="I606" s="387"/>
      <c r="J606" s="150"/>
    </row>
    <row r="607" spans="1:10" x14ac:dyDescent="0.2">
      <c r="A607" s="150"/>
      <c r="B607" s="150"/>
      <c r="C607" s="150"/>
      <c r="D607" s="150"/>
      <c r="E607" s="151"/>
      <c r="F607" s="180"/>
      <c r="G607" s="283"/>
      <c r="H607" s="187"/>
      <c r="I607" s="387"/>
      <c r="J607" s="150"/>
    </row>
    <row r="608" spans="1:10" x14ac:dyDescent="0.2">
      <c r="A608" s="150"/>
      <c r="B608" s="150"/>
      <c r="C608" s="150"/>
      <c r="D608" s="150"/>
      <c r="E608" s="151"/>
      <c r="F608" s="180"/>
      <c r="G608" s="283"/>
      <c r="H608" s="187"/>
      <c r="I608" s="387"/>
      <c r="J608" s="150"/>
    </row>
    <row r="609" spans="1:10" x14ac:dyDescent="0.2">
      <c r="A609" s="150"/>
      <c r="B609" s="150"/>
      <c r="C609" s="150"/>
      <c r="D609" s="150"/>
      <c r="E609" s="151"/>
      <c r="F609" s="180"/>
      <c r="G609" s="283"/>
      <c r="H609" s="187"/>
      <c r="I609" s="387"/>
      <c r="J609" s="150"/>
    </row>
    <row r="610" spans="1:10" x14ac:dyDescent="0.2">
      <c r="A610" s="150"/>
      <c r="B610" s="150"/>
      <c r="C610" s="150"/>
      <c r="D610" s="150"/>
      <c r="E610" s="151"/>
      <c r="F610" s="180"/>
      <c r="G610" s="283"/>
      <c r="H610" s="187"/>
      <c r="I610" s="387"/>
      <c r="J610" s="150"/>
    </row>
    <row r="611" spans="1:10" x14ac:dyDescent="0.2">
      <c r="A611" s="150"/>
      <c r="B611" s="150"/>
      <c r="C611" s="150"/>
      <c r="D611" s="150"/>
      <c r="E611" s="151"/>
      <c r="F611" s="180"/>
      <c r="G611" s="283"/>
      <c r="H611" s="187"/>
      <c r="I611" s="387"/>
      <c r="J611" s="150"/>
    </row>
    <row r="612" spans="1:10" x14ac:dyDescent="0.2">
      <c r="A612" s="150"/>
      <c r="B612" s="150"/>
      <c r="C612" s="150"/>
      <c r="D612" s="150"/>
      <c r="E612" s="151"/>
      <c r="F612" s="180"/>
      <c r="G612" s="283"/>
      <c r="H612" s="187"/>
      <c r="I612" s="387"/>
      <c r="J612" s="150"/>
    </row>
    <row r="613" spans="1:10" x14ac:dyDescent="0.2">
      <c r="A613" s="150"/>
      <c r="B613" s="150"/>
      <c r="C613" s="150"/>
      <c r="D613" s="150"/>
      <c r="E613" s="151"/>
      <c r="F613" s="180"/>
      <c r="G613" s="283"/>
      <c r="H613" s="187"/>
      <c r="I613" s="387"/>
      <c r="J613" s="150"/>
    </row>
    <row r="614" spans="1:10" x14ac:dyDescent="0.2">
      <c r="A614" s="150"/>
      <c r="B614" s="150"/>
      <c r="C614" s="150"/>
      <c r="D614" s="150"/>
      <c r="E614" s="151"/>
      <c r="F614" s="180"/>
      <c r="G614" s="283"/>
      <c r="H614" s="187"/>
      <c r="I614" s="387"/>
      <c r="J614" s="150"/>
    </row>
    <row r="615" spans="1:10" x14ac:dyDescent="0.2">
      <c r="A615" s="150"/>
      <c r="B615" s="150"/>
      <c r="C615" s="150"/>
      <c r="D615" s="150"/>
      <c r="E615" s="151"/>
      <c r="F615" s="180"/>
      <c r="G615" s="283"/>
      <c r="H615" s="187"/>
      <c r="I615" s="387"/>
      <c r="J615" s="150"/>
    </row>
    <row r="616" spans="1:10" x14ac:dyDescent="0.2">
      <c r="A616" s="150"/>
      <c r="B616" s="150"/>
      <c r="C616" s="150"/>
      <c r="D616" s="150"/>
      <c r="E616" s="151"/>
      <c r="F616" s="180"/>
      <c r="G616" s="283"/>
      <c r="H616" s="187"/>
      <c r="I616" s="387"/>
      <c r="J616" s="150"/>
    </row>
    <row r="617" spans="1:10" x14ac:dyDescent="0.2">
      <c r="A617" s="150"/>
      <c r="B617" s="150"/>
      <c r="C617" s="150"/>
      <c r="D617" s="150"/>
      <c r="E617" s="151"/>
      <c r="F617" s="180"/>
      <c r="G617" s="283"/>
      <c r="H617" s="187"/>
      <c r="I617" s="387"/>
      <c r="J617" s="150"/>
    </row>
    <row r="618" spans="1:10" x14ac:dyDescent="0.2">
      <c r="A618" s="150"/>
      <c r="B618" s="150"/>
      <c r="C618" s="150"/>
      <c r="D618" s="150"/>
      <c r="E618" s="151"/>
      <c r="F618" s="180"/>
      <c r="G618" s="283"/>
      <c r="H618" s="187"/>
      <c r="I618" s="387"/>
      <c r="J618" s="150"/>
    </row>
    <row r="619" spans="1:10" x14ac:dyDescent="0.2">
      <c r="A619" s="150"/>
      <c r="B619" s="150"/>
      <c r="C619" s="150"/>
      <c r="D619" s="150"/>
      <c r="E619" s="151"/>
      <c r="F619" s="180"/>
      <c r="G619" s="283"/>
      <c r="H619" s="187"/>
      <c r="I619" s="387"/>
      <c r="J619" s="150"/>
    </row>
    <row r="620" spans="1:10" x14ac:dyDescent="0.2">
      <c r="A620" s="150"/>
      <c r="B620" s="150"/>
      <c r="C620" s="150"/>
      <c r="D620" s="150"/>
      <c r="E620" s="151"/>
      <c r="F620" s="180"/>
      <c r="G620" s="283"/>
      <c r="H620" s="187"/>
      <c r="I620" s="387"/>
      <c r="J620" s="150"/>
    </row>
    <row r="621" spans="1:10" x14ac:dyDescent="0.2">
      <c r="A621" s="150"/>
      <c r="B621" s="150"/>
      <c r="C621" s="150"/>
      <c r="D621" s="150"/>
      <c r="E621" s="151"/>
      <c r="F621" s="180"/>
      <c r="G621" s="283"/>
      <c r="H621" s="187"/>
      <c r="I621" s="387"/>
      <c r="J621" s="150"/>
    </row>
    <row r="622" spans="1:10" x14ac:dyDescent="0.2">
      <c r="A622" s="150"/>
      <c r="B622" s="150"/>
      <c r="C622" s="150"/>
      <c r="D622" s="150"/>
      <c r="E622" s="151"/>
      <c r="F622" s="180"/>
      <c r="G622" s="283"/>
      <c r="H622" s="187"/>
      <c r="I622" s="387"/>
      <c r="J622" s="150"/>
    </row>
    <row r="623" spans="1:10" x14ac:dyDescent="0.2">
      <c r="A623" s="150"/>
      <c r="B623" s="150"/>
      <c r="C623" s="150"/>
      <c r="D623" s="150"/>
      <c r="E623" s="151"/>
      <c r="F623" s="180"/>
      <c r="G623" s="283"/>
      <c r="H623" s="187"/>
      <c r="I623" s="387"/>
      <c r="J623" s="150"/>
    </row>
    <row r="624" spans="1:10" x14ac:dyDescent="0.2">
      <c r="A624" s="150"/>
      <c r="B624" s="150"/>
      <c r="C624" s="150"/>
      <c r="D624" s="150"/>
      <c r="E624" s="151"/>
      <c r="F624" s="180"/>
      <c r="G624" s="283"/>
      <c r="H624" s="187"/>
      <c r="I624" s="387"/>
      <c r="J624" s="150"/>
    </row>
    <row r="625" spans="1:10" x14ac:dyDescent="0.2">
      <c r="A625" s="150"/>
      <c r="B625" s="150"/>
      <c r="C625" s="150"/>
      <c r="D625" s="150"/>
      <c r="E625" s="151"/>
      <c r="F625" s="180"/>
      <c r="G625" s="283"/>
      <c r="H625" s="187"/>
      <c r="I625" s="387"/>
      <c r="J625" s="150"/>
    </row>
    <row r="626" spans="1:10" x14ac:dyDescent="0.2">
      <c r="A626" s="150"/>
      <c r="B626" s="150"/>
      <c r="C626" s="150"/>
      <c r="D626" s="150"/>
      <c r="E626" s="151"/>
      <c r="F626" s="180"/>
      <c r="G626" s="283"/>
      <c r="H626" s="187"/>
      <c r="I626" s="387"/>
      <c r="J626" s="150"/>
    </row>
    <row r="627" spans="1:10" x14ac:dyDescent="0.2">
      <c r="A627" s="150"/>
      <c r="B627" s="150"/>
      <c r="C627" s="150"/>
      <c r="D627" s="150"/>
      <c r="E627" s="151"/>
      <c r="F627" s="180"/>
      <c r="G627" s="283"/>
      <c r="H627" s="187"/>
      <c r="I627" s="387"/>
      <c r="J627" s="150"/>
    </row>
    <row r="628" spans="1:10" x14ac:dyDescent="0.2">
      <c r="A628" s="150"/>
      <c r="B628" s="150"/>
      <c r="C628" s="150"/>
      <c r="D628" s="150"/>
      <c r="E628" s="151"/>
      <c r="F628" s="180"/>
      <c r="G628" s="283"/>
      <c r="H628" s="187"/>
      <c r="I628" s="387"/>
      <c r="J628" s="150"/>
    </row>
    <row r="629" spans="1:10" x14ac:dyDescent="0.2">
      <c r="A629" s="150"/>
      <c r="B629" s="150"/>
      <c r="C629" s="150"/>
      <c r="D629" s="150"/>
      <c r="E629" s="151"/>
      <c r="F629" s="180"/>
      <c r="G629" s="283"/>
      <c r="H629" s="187"/>
      <c r="I629" s="387"/>
      <c r="J629" s="150"/>
    </row>
    <row r="630" spans="1:10" x14ac:dyDescent="0.2">
      <c r="A630" s="150"/>
      <c r="B630" s="150"/>
      <c r="C630" s="150"/>
      <c r="D630" s="150"/>
      <c r="E630" s="151"/>
      <c r="F630" s="180"/>
      <c r="G630" s="283"/>
      <c r="H630" s="187"/>
      <c r="I630" s="387"/>
      <c r="J630" s="150"/>
    </row>
    <row r="631" spans="1:10" x14ac:dyDescent="0.2">
      <c r="A631" s="150"/>
      <c r="B631" s="150"/>
      <c r="C631" s="150"/>
      <c r="D631" s="150"/>
      <c r="E631" s="151"/>
      <c r="F631" s="180"/>
      <c r="G631" s="283"/>
      <c r="H631" s="187"/>
      <c r="I631" s="387"/>
      <c r="J631" s="150"/>
    </row>
    <row r="632" spans="1:10" x14ac:dyDescent="0.2">
      <c r="A632" s="150"/>
      <c r="B632" s="150"/>
      <c r="C632" s="150"/>
      <c r="D632" s="150"/>
      <c r="E632" s="151"/>
      <c r="F632" s="180"/>
      <c r="G632" s="283"/>
      <c r="H632" s="187"/>
      <c r="I632" s="387"/>
      <c r="J632" s="150"/>
    </row>
    <row r="633" spans="1:10" x14ac:dyDescent="0.2">
      <c r="A633" s="150"/>
      <c r="B633" s="150"/>
      <c r="C633" s="150"/>
      <c r="D633" s="150"/>
      <c r="E633" s="151"/>
      <c r="F633" s="180"/>
      <c r="G633" s="283"/>
      <c r="H633" s="187"/>
      <c r="I633" s="387"/>
      <c r="J633" s="150"/>
    </row>
    <row r="634" spans="1:10" x14ac:dyDescent="0.2">
      <c r="A634" s="150"/>
      <c r="B634" s="150"/>
      <c r="C634" s="150"/>
      <c r="D634" s="150"/>
      <c r="E634" s="151"/>
      <c r="F634" s="180"/>
      <c r="G634" s="283"/>
      <c r="H634" s="187"/>
      <c r="I634" s="387"/>
      <c r="J634" s="150"/>
    </row>
    <row r="635" spans="1:10" x14ac:dyDescent="0.2">
      <c r="A635" s="150"/>
      <c r="B635" s="150"/>
      <c r="C635" s="150"/>
      <c r="D635" s="150"/>
      <c r="E635" s="151"/>
      <c r="F635" s="180"/>
      <c r="G635" s="283"/>
      <c r="H635" s="187"/>
      <c r="I635" s="387"/>
      <c r="J635" s="150"/>
    </row>
    <row r="636" spans="1:10" x14ac:dyDescent="0.2">
      <c r="A636" s="150"/>
      <c r="B636" s="150"/>
      <c r="C636" s="150"/>
      <c r="D636" s="150"/>
      <c r="E636" s="151"/>
      <c r="F636" s="180"/>
      <c r="G636" s="283"/>
      <c r="H636" s="187"/>
      <c r="I636" s="387"/>
      <c r="J636" s="150"/>
    </row>
    <row r="637" spans="1:10" x14ac:dyDescent="0.2">
      <c r="A637" s="150"/>
      <c r="B637" s="150"/>
      <c r="C637" s="150"/>
      <c r="D637" s="150"/>
      <c r="E637" s="151"/>
      <c r="F637" s="180"/>
      <c r="G637" s="283"/>
      <c r="H637" s="187"/>
      <c r="I637" s="387"/>
      <c r="J637" s="150"/>
    </row>
    <row r="638" spans="1:10" x14ac:dyDescent="0.2">
      <c r="A638" s="150"/>
      <c r="B638" s="150"/>
      <c r="C638" s="150"/>
      <c r="D638" s="150"/>
      <c r="E638" s="151"/>
      <c r="F638" s="180"/>
      <c r="G638" s="283"/>
      <c r="H638" s="187"/>
      <c r="I638" s="387"/>
      <c r="J638" s="150"/>
    </row>
    <row r="639" spans="1:10" x14ac:dyDescent="0.2">
      <c r="A639" s="150"/>
      <c r="B639" s="150"/>
      <c r="C639" s="150"/>
      <c r="D639" s="150"/>
      <c r="E639" s="151"/>
      <c r="F639" s="180"/>
      <c r="G639" s="283"/>
      <c r="H639" s="187"/>
      <c r="I639" s="387"/>
      <c r="J639" s="150"/>
    </row>
    <row r="640" spans="1:10" x14ac:dyDescent="0.2">
      <c r="A640" s="150"/>
      <c r="B640" s="150"/>
      <c r="C640" s="150"/>
      <c r="D640" s="150"/>
      <c r="E640" s="151"/>
      <c r="F640" s="180"/>
      <c r="G640" s="283"/>
      <c r="H640" s="187"/>
      <c r="I640" s="387"/>
      <c r="J640" s="150"/>
    </row>
    <row r="641" spans="1:10" x14ac:dyDescent="0.2">
      <c r="A641" s="150"/>
      <c r="B641" s="150"/>
      <c r="C641" s="150"/>
      <c r="D641" s="150"/>
      <c r="E641" s="151"/>
      <c r="F641" s="180"/>
      <c r="G641" s="283"/>
      <c r="H641" s="187"/>
      <c r="I641" s="387"/>
      <c r="J641" s="150"/>
    </row>
    <row r="642" spans="1:10" x14ac:dyDescent="0.2">
      <c r="A642" s="150"/>
      <c r="B642" s="150"/>
      <c r="C642" s="150"/>
      <c r="D642" s="150"/>
      <c r="E642" s="151"/>
      <c r="F642" s="180"/>
      <c r="G642" s="283"/>
      <c r="H642" s="187"/>
      <c r="I642" s="387"/>
      <c r="J642" s="150"/>
    </row>
    <row r="643" spans="1:10" x14ac:dyDescent="0.2">
      <c r="A643" s="150"/>
      <c r="B643" s="150"/>
      <c r="C643" s="150"/>
      <c r="D643" s="150"/>
      <c r="E643" s="151"/>
      <c r="F643" s="180"/>
      <c r="G643" s="283"/>
      <c r="H643" s="187"/>
      <c r="I643" s="387"/>
      <c r="J643" s="150"/>
    </row>
    <row r="644" spans="1:10" x14ac:dyDescent="0.2">
      <c r="A644" s="150"/>
      <c r="B644" s="150"/>
      <c r="C644" s="150"/>
      <c r="D644" s="150"/>
      <c r="E644" s="151"/>
      <c r="F644" s="180"/>
      <c r="G644" s="283"/>
      <c r="H644" s="187"/>
      <c r="I644" s="387"/>
      <c r="J644" s="150"/>
    </row>
    <row r="645" spans="1:10" x14ac:dyDescent="0.2">
      <c r="A645" s="150"/>
      <c r="B645" s="150"/>
      <c r="C645" s="150"/>
      <c r="D645" s="150"/>
      <c r="E645" s="151"/>
      <c r="F645" s="180"/>
      <c r="G645" s="283"/>
      <c r="H645" s="187"/>
      <c r="I645" s="387"/>
      <c r="J645" s="150"/>
    </row>
    <row r="646" spans="1:10" x14ac:dyDescent="0.2">
      <c r="A646" s="150"/>
      <c r="B646" s="150"/>
      <c r="C646" s="150"/>
      <c r="D646" s="150"/>
      <c r="E646" s="151"/>
      <c r="F646" s="180"/>
      <c r="G646" s="283"/>
      <c r="H646" s="187"/>
      <c r="I646" s="387"/>
      <c r="J646" s="150"/>
    </row>
    <row r="647" spans="1:10" x14ac:dyDescent="0.2">
      <c r="A647" s="150"/>
      <c r="B647" s="150"/>
      <c r="C647" s="150"/>
      <c r="D647" s="150"/>
      <c r="E647" s="151"/>
      <c r="F647" s="180"/>
      <c r="G647" s="283"/>
      <c r="H647" s="187"/>
      <c r="I647" s="387"/>
      <c r="J647" s="150"/>
    </row>
    <row r="648" spans="1:10" x14ac:dyDescent="0.2">
      <c r="A648" s="150"/>
      <c r="B648" s="150"/>
      <c r="C648" s="150"/>
      <c r="D648" s="150"/>
      <c r="E648" s="151"/>
      <c r="F648" s="180"/>
      <c r="G648" s="283"/>
      <c r="H648" s="187"/>
      <c r="I648" s="387"/>
      <c r="J648" s="150"/>
    </row>
    <row r="649" spans="1:10" x14ac:dyDescent="0.2">
      <c r="A649" s="150"/>
      <c r="B649" s="150"/>
      <c r="C649" s="150"/>
      <c r="D649" s="150"/>
      <c r="E649" s="151"/>
      <c r="F649" s="180"/>
      <c r="G649" s="283"/>
      <c r="H649" s="187"/>
      <c r="I649" s="387"/>
      <c r="J649" s="150"/>
    </row>
    <row r="650" spans="1:10" x14ac:dyDescent="0.2">
      <c r="A650" s="150"/>
      <c r="B650" s="150"/>
      <c r="C650" s="150"/>
      <c r="D650" s="150"/>
      <c r="E650" s="151"/>
      <c r="F650" s="180"/>
      <c r="G650" s="283"/>
      <c r="H650" s="187"/>
      <c r="I650" s="387"/>
      <c r="J650" s="150"/>
    </row>
    <row r="651" spans="1:10" x14ac:dyDescent="0.2">
      <c r="A651" s="150"/>
      <c r="B651" s="150"/>
      <c r="C651" s="150"/>
      <c r="D651" s="150"/>
      <c r="E651" s="151"/>
      <c r="F651" s="180"/>
      <c r="G651" s="283"/>
      <c r="H651" s="187"/>
      <c r="I651" s="387"/>
      <c r="J651" s="150"/>
    </row>
    <row r="652" spans="1:10" x14ac:dyDescent="0.2">
      <c r="A652" s="150"/>
      <c r="B652" s="150"/>
      <c r="C652" s="150"/>
      <c r="D652" s="150"/>
      <c r="E652" s="151"/>
      <c r="F652" s="180"/>
      <c r="G652" s="283"/>
      <c r="H652" s="187"/>
      <c r="I652" s="387"/>
      <c r="J652" s="150"/>
    </row>
    <row r="653" spans="1:10" x14ac:dyDescent="0.2">
      <c r="A653" s="150"/>
      <c r="B653" s="150"/>
      <c r="C653" s="150"/>
      <c r="D653" s="150"/>
      <c r="E653" s="151"/>
      <c r="F653" s="180"/>
      <c r="G653" s="283"/>
      <c r="H653" s="187"/>
      <c r="I653" s="387"/>
      <c r="J653" s="150"/>
    </row>
    <row r="654" spans="1:10" x14ac:dyDescent="0.2">
      <c r="A654" s="150"/>
      <c r="B654" s="150"/>
      <c r="C654" s="150"/>
      <c r="D654" s="150"/>
      <c r="E654" s="151"/>
      <c r="F654" s="180"/>
      <c r="G654" s="283"/>
      <c r="H654" s="187"/>
      <c r="I654" s="387"/>
      <c r="J654" s="150"/>
    </row>
    <row r="655" spans="1:10" x14ac:dyDescent="0.2">
      <c r="A655" s="150"/>
      <c r="B655" s="150"/>
      <c r="C655" s="150"/>
      <c r="D655" s="150"/>
      <c r="E655" s="151"/>
      <c r="F655" s="180"/>
      <c r="G655" s="283"/>
      <c r="H655" s="187"/>
      <c r="I655" s="387"/>
      <c r="J655" s="150"/>
    </row>
    <row r="656" spans="1:10" x14ac:dyDescent="0.2">
      <c r="A656" s="150"/>
      <c r="B656" s="150"/>
      <c r="C656" s="150"/>
      <c r="D656" s="150"/>
      <c r="E656" s="151"/>
      <c r="F656" s="180"/>
      <c r="G656" s="283"/>
      <c r="H656" s="187"/>
      <c r="I656" s="387"/>
      <c r="J656" s="150"/>
    </row>
    <row r="657" spans="1:10" x14ac:dyDescent="0.2">
      <c r="A657" s="150"/>
      <c r="B657" s="150"/>
      <c r="C657" s="150"/>
      <c r="D657" s="150"/>
      <c r="E657" s="151"/>
      <c r="F657" s="180"/>
      <c r="G657" s="283"/>
      <c r="H657" s="187"/>
      <c r="I657" s="387"/>
      <c r="J657" s="150"/>
    </row>
    <row r="658" spans="1:10" x14ac:dyDescent="0.2">
      <c r="A658" s="150"/>
      <c r="B658" s="150"/>
      <c r="C658" s="150"/>
      <c r="D658" s="150"/>
      <c r="E658" s="151"/>
      <c r="F658" s="180"/>
      <c r="G658" s="283"/>
      <c r="H658" s="187"/>
      <c r="I658" s="387"/>
      <c r="J658" s="150"/>
    </row>
    <row r="659" spans="1:10" x14ac:dyDescent="0.2">
      <c r="A659" s="150"/>
      <c r="B659" s="150"/>
      <c r="C659" s="150"/>
      <c r="D659" s="150"/>
      <c r="E659" s="151"/>
      <c r="F659" s="180"/>
      <c r="G659" s="283"/>
      <c r="H659" s="187"/>
      <c r="I659" s="387"/>
      <c r="J659" s="150"/>
    </row>
    <row r="660" spans="1:10" x14ac:dyDescent="0.2">
      <c r="A660" s="150"/>
      <c r="B660" s="150"/>
      <c r="C660" s="150"/>
      <c r="D660" s="150"/>
      <c r="E660" s="151"/>
      <c r="F660" s="180"/>
      <c r="G660" s="283"/>
      <c r="H660" s="187"/>
      <c r="I660" s="387"/>
      <c r="J660" s="150"/>
    </row>
    <row r="661" spans="1:10" x14ac:dyDescent="0.2">
      <c r="A661" s="150"/>
      <c r="B661" s="150"/>
      <c r="C661" s="150"/>
      <c r="D661" s="150"/>
      <c r="E661" s="151"/>
      <c r="F661" s="180"/>
      <c r="G661" s="283"/>
      <c r="H661" s="187"/>
      <c r="I661" s="387"/>
      <c r="J661" s="150"/>
    </row>
    <row r="662" spans="1:10" x14ac:dyDescent="0.2">
      <c r="A662" s="150"/>
      <c r="B662" s="150"/>
      <c r="C662" s="150"/>
      <c r="D662" s="150"/>
      <c r="E662" s="151"/>
      <c r="F662" s="180"/>
      <c r="G662" s="283"/>
      <c r="H662" s="187"/>
      <c r="I662" s="387"/>
      <c r="J662" s="150"/>
    </row>
    <row r="663" spans="1:10" x14ac:dyDescent="0.2">
      <c r="A663" s="150"/>
      <c r="B663" s="150"/>
      <c r="C663" s="150"/>
      <c r="D663" s="150"/>
      <c r="E663" s="151"/>
      <c r="F663" s="180"/>
      <c r="G663" s="283"/>
      <c r="H663" s="187"/>
      <c r="I663" s="387"/>
      <c r="J663" s="150"/>
    </row>
    <row r="664" spans="1:10" x14ac:dyDescent="0.2">
      <c r="A664" s="150"/>
      <c r="B664" s="150"/>
      <c r="C664" s="150"/>
      <c r="D664" s="150"/>
      <c r="E664" s="151"/>
      <c r="F664" s="180"/>
      <c r="G664" s="283"/>
      <c r="H664" s="187"/>
      <c r="I664" s="387"/>
      <c r="J664" s="150"/>
    </row>
    <row r="665" spans="1:10" x14ac:dyDescent="0.2">
      <c r="A665" s="150"/>
      <c r="B665" s="150"/>
      <c r="C665" s="150"/>
      <c r="D665" s="150"/>
      <c r="E665" s="151"/>
      <c r="F665" s="180"/>
      <c r="G665" s="283"/>
      <c r="H665" s="187"/>
      <c r="I665" s="387"/>
      <c r="J665" s="150"/>
    </row>
    <row r="666" spans="1:10" x14ac:dyDescent="0.2">
      <c r="A666" s="150"/>
      <c r="B666" s="150"/>
      <c r="C666" s="150"/>
      <c r="D666" s="150"/>
      <c r="E666" s="151"/>
      <c r="F666" s="180"/>
      <c r="G666" s="283"/>
      <c r="H666" s="187"/>
      <c r="I666" s="387"/>
      <c r="J666" s="150"/>
    </row>
    <row r="667" spans="1:10" x14ac:dyDescent="0.2">
      <c r="A667" s="150"/>
      <c r="B667" s="150"/>
      <c r="C667" s="150"/>
      <c r="D667" s="150"/>
      <c r="E667" s="151"/>
      <c r="F667" s="180"/>
      <c r="G667" s="283"/>
      <c r="H667" s="187"/>
      <c r="I667" s="387"/>
      <c r="J667" s="150"/>
    </row>
    <row r="668" spans="1:10" x14ac:dyDescent="0.2">
      <c r="A668" s="150"/>
      <c r="B668" s="150"/>
      <c r="C668" s="150"/>
      <c r="D668" s="150"/>
      <c r="E668" s="151"/>
      <c r="F668" s="180"/>
      <c r="G668" s="283"/>
      <c r="H668" s="187"/>
      <c r="I668" s="387"/>
      <c r="J668" s="150"/>
    </row>
    <row r="669" spans="1:10" x14ac:dyDescent="0.2">
      <c r="A669" s="150"/>
      <c r="B669" s="150"/>
      <c r="C669" s="150"/>
      <c r="D669" s="150"/>
      <c r="E669" s="151"/>
      <c r="F669" s="180"/>
      <c r="G669" s="283"/>
      <c r="H669" s="187"/>
      <c r="I669" s="387"/>
      <c r="J669" s="150"/>
    </row>
    <row r="670" spans="1:10" x14ac:dyDescent="0.2">
      <c r="A670" s="150"/>
      <c r="B670" s="150"/>
      <c r="C670" s="150"/>
      <c r="D670" s="150"/>
      <c r="E670" s="151"/>
      <c r="F670" s="180"/>
      <c r="G670" s="283"/>
      <c r="H670" s="187"/>
      <c r="I670" s="387"/>
      <c r="J670" s="150"/>
    </row>
    <row r="671" spans="1:10" x14ac:dyDescent="0.2">
      <c r="A671" s="150"/>
      <c r="B671" s="150"/>
      <c r="C671" s="150"/>
      <c r="D671" s="150"/>
      <c r="E671" s="151"/>
      <c r="F671" s="180"/>
      <c r="G671" s="283"/>
      <c r="H671" s="187"/>
      <c r="I671" s="387"/>
      <c r="J671" s="150"/>
    </row>
    <row r="672" spans="1:10" x14ac:dyDescent="0.2">
      <c r="A672" s="150"/>
      <c r="B672" s="150"/>
      <c r="C672" s="150"/>
      <c r="D672" s="150"/>
      <c r="E672" s="151"/>
      <c r="F672" s="180"/>
      <c r="G672" s="283"/>
      <c r="H672" s="187"/>
      <c r="I672" s="387"/>
      <c r="J672" s="150"/>
    </row>
    <row r="673" spans="1:10" x14ac:dyDescent="0.2">
      <c r="A673" s="150"/>
      <c r="B673" s="150"/>
      <c r="C673" s="150"/>
      <c r="D673" s="150"/>
      <c r="E673" s="151"/>
      <c r="F673" s="180"/>
      <c r="G673" s="283"/>
      <c r="H673" s="187"/>
      <c r="I673" s="387"/>
      <c r="J673" s="150"/>
    </row>
    <row r="674" spans="1:10" x14ac:dyDescent="0.2">
      <c r="A674" s="150"/>
      <c r="B674" s="150"/>
      <c r="C674" s="150"/>
      <c r="D674" s="150"/>
      <c r="E674" s="151"/>
      <c r="F674" s="180"/>
      <c r="G674" s="283"/>
      <c r="H674" s="187"/>
      <c r="I674" s="387"/>
      <c r="J674" s="150"/>
    </row>
    <row r="675" spans="1:10" x14ac:dyDescent="0.2">
      <c r="A675" s="150"/>
      <c r="B675" s="150"/>
      <c r="C675" s="150"/>
      <c r="D675" s="150"/>
      <c r="E675" s="151"/>
      <c r="F675" s="180"/>
      <c r="G675" s="283"/>
      <c r="H675" s="187"/>
      <c r="I675" s="387"/>
      <c r="J675" s="150"/>
    </row>
    <row r="676" spans="1:10" x14ac:dyDescent="0.2">
      <c r="A676" s="150"/>
      <c r="B676" s="150"/>
      <c r="C676" s="150"/>
      <c r="D676" s="150"/>
      <c r="E676" s="151"/>
      <c r="F676" s="180"/>
      <c r="G676" s="283"/>
      <c r="H676" s="187"/>
      <c r="I676" s="387"/>
      <c r="J676" s="150"/>
    </row>
    <row r="677" spans="1:10" x14ac:dyDescent="0.2">
      <c r="A677" s="150"/>
      <c r="B677" s="150"/>
      <c r="C677" s="150"/>
      <c r="D677" s="150"/>
      <c r="E677" s="151"/>
      <c r="F677" s="180"/>
      <c r="G677" s="283"/>
      <c r="H677" s="187"/>
      <c r="I677" s="387"/>
      <c r="J677" s="150"/>
    </row>
    <row r="678" spans="1:10" x14ac:dyDescent="0.2">
      <c r="A678" s="150"/>
      <c r="B678" s="150"/>
      <c r="C678" s="150"/>
      <c r="D678" s="150"/>
      <c r="E678" s="151"/>
      <c r="F678" s="180"/>
      <c r="G678" s="283"/>
      <c r="H678" s="187"/>
      <c r="I678" s="387"/>
      <c r="J678" s="150"/>
    </row>
    <row r="679" spans="1:10" x14ac:dyDescent="0.2">
      <c r="A679" s="150"/>
      <c r="B679" s="150"/>
      <c r="C679" s="150"/>
      <c r="D679" s="150"/>
      <c r="E679" s="151"/>
      <c r="F679" s="180"/>
      <c r="G679" s="283"/>
      <c r="H679" s="187"/>
      <c r="I679" s="387"/>
      <c r="J679" s="150"/>
    </row>
    <row r="680" spans="1:10" x14ac:dyDescent="0.2">
      <c r="A680" s="150"/>
      <c r="B680" s="150"/>
      <c r="C680" s="150"/>
      <c r="D680" s="150"/>
      <c r="E680" s="151"/>
      <c r="F680" s="180"/>
      <c r="G680" s="283"/>
      <c r="H680" s="187"/>
      <c r="I680" s="387"/>
      <c r="J680" s="150"/>
    </row>
    <row r="681" spans="1:10" x14ac:dyDescent="0.2">
      <c r="A681" s="150"/>
      <c r="B681" s="150"/>
      <c r="C681" s="150"/>
      <c r="D681" s="150"/>
      <c r="E681" s="151"/>
      <c r="F681" s="180"/>
      <c r="G681" s="283"/>
      <c r="H681" s="187"/>
      <c r="I681" s="387"/>
      <c r="J681" s="150"/>
    </row>
    <row r="682" spans="1:10" x14ac:dyDescent="0.2">
      <c r="A682" s="150"/>
      <c r="B682" s="150"/>
      <c r="C682" s="150"/>
      <c r="D682" s="150"/>
      <c r="E682" s="151"/>
      <c r="F682" s="180"/>
      <c r="G682" s="283"/>
      <c r="H682" s="187"/>
      <c r="I682" s="387"/>
      <c r="J682" s="150"/>
    </row>
    <row r="683" spans="1:10" x14ac:dyDescent="0.2">
      <c r="A683" s="150"/>
      <c r="B683" s="150"/>
      <c r="C683" s="150"/>
      <c r="D683" s="150"/>
      <c r="E683" s="151"/>
      <c r="F683" s="180"/>
      <c r="G683" s="283"/>
      <c r="H683" s="187"/>
      <c r="I683" s="387"/>
      <c r="J683" s="150"/>
    </row>
    <row r="684" spans="1:10" x14ac:dyDescent="0.2">
      <c r="A684" s="150"/>
      <c r="B684" s="150"/>
      <c r="C684" s="150"/>
      <c r="D684" s="150"/>
      <c r="E684" s="151"/>
      <c r="F684" s="180"/>
      <c r="G684" s="283"/>
      <c r="H684" s="187"/>
      <c r="I684" s="387"/>
      <c r="J684" s="150"/>
    </row>
    <row r="685" spans="1:10" x14ac:dyDescent="0.2">
      <c r="A685" s="150"/>
      <c r="B685" s="150"/>
      <c r="C685" s="150"/>
      <c r="D685" s="150"/>
      <c r="E685" s="151"/>
      <c r="F685" s="180"/>
      <c r="G685" s="283"/>
      <c r="H685" s="187"/>
      <c r="I685" s="387"/>
      <c r="J685" s="150"/>
    </row>
    <row r="686" spans="1:10" x14ac:dyDescent="0.2">
      <c r="A686" s="150"/>
      <c r="B686" s="150"/>
      <c r="C686" s="150"/>
      <c r="D686" s="150"/>
      <c r="E686" s="151"/>
      <c r="F686" s="180"/>
      <c r="G686" s="283"/>
      <c r="H686" s="187"/>
      <c r="I686" s="387"/>
      <c r="J686" s="150"/>
    </row>
    <row r="687" spans="1:10" x14ac:dyDescent="0.2">
      <c r="A687" s="150"/>
      <c r="B687" s="150"/>
      <c r="C687" s="150"/>
      <c r="D687" s="150"/>
      <c r="E687" s="151"/>
      <c r="F687" s="180"/>
      <c r="G687" s="283"/>
      <c r="H687" s="187"/>
      <c r="I687" s="387"/>
      <c r="J687" s="150"/>
    </row>
    <row r="688" spans="1:10" x14ac:dyDescent="0.2">
      <c r="A688" s="150"/>
      <c r="B688" s="150"/>
      <c r="C688" s="150"/>
      <c r="D688" s="150"/>
      <c r="E688" s="151"/>
      <c r="F688" s="180"/>
      <c r="G688" s="283"/>
      <c r="H688" s="187"/>
      <c r="I688" s="387"/>
      <c r="J688" s="150"/>
    </row>
    <row r="689" spans="1:10" x14ac:dyDescent="0.2">
      <c r="A689" s="150"/>
      <c r="B689" s="150"/>
      <c r="C689" s="150"/>
      <c r="D689" s="150"/>
      <c r="E689" s="151"/>
      <c r="F689" s="180"/>
      <c r="G689" s="283"/>
      <c r="H689" s="187"/>
      <c r="I689" s="387"/>
      <c r="J689" s="150"/>
    </row>
    <row r="690" spans="1:10" x14ac:dyDescent="0.2">
      <c r="A690" s="150"/>
      <c r="B690" s="150"/>
      <c r="C690" s="150"/>
      <c r="D690" s="150"/>
      <c r="E690" s="151"/>
      <c r="F690" s="180"/>
      <c r="G690" s="283"/>
      <c r="H690" s="187"/>
      <c r="I690" s="387"/>
      <c r="J690" s="150"/>
    </row>
    <row r="691" spans="1:10" x14ac:dyDescent="0.2">
      <c r="A691" s="150"/>
      <c r="B691" s="150"/>
      <c r="C691" s="150"/>
      <c r="D691" s="150"/>
      <c r="E691" s="151"/>
      <c r="F691" s="180"/>
      <c r="G691" s="283"/>
      <c r="H691" s="187"/>
      <c r="I691" s="387"/>
      <c r="J691" s="150"/>
    </row>
    <row r="692" spans="1:10" x14ac:dyDescent="0.2">
      <c r="A692" s="150"/>
      <c r="B692" s="150"/>
      <c r="C692" s="150"/>
      <c r="D692" s="150"/>
      <c r="E692" s="151"/>
      <c r="F692" s="180"/>
      <c r="G692" s="283"/>
      <c r="H692" s="187"/>
      <c r="I692" s="387"/>
      <c r="J692" s="150"/>
    </row>
    <row r="693" spans="1:10" x14ac:dyDescent="0.2">
      <c r="A693" s="150"/>
      <c r="B693" s="150"/>
      <c r="C693" s="150"/>
      <c r="D693" s="150"/>
      <c r="E693" s="151"/>
      <c r="F693" s="180"/>
      <c r="G693" s="283"/>
      <c r="H693" s="187"/>
      <c r="I693" s="387"/>
      <c r="J693" s="150"/>
    </row>
    <row r="694" spans="1:10" x14ac:dyDescent="0.2">
      <c r="A694" s="150"/>
      <c r="B694" s="150"/>
      <c r="C694" s="150"/>
      <c r="D694" s="150"/>
      <c r="E694" s="151"/>
      <c r="F694" s="180"/>
      <c r="G694" s="283"/>
      <c r="H694" s="187"/>
      <c r="I694" s="387"/>
      <c r="J694" s="150"/>
    </row>
    <row r="695" spans="1:10" x14ac:dyDescent="0.2">
      <c r="A695" s="150"/>
      <c r="B695" s="150"/>
      <c r="C695" s="150"/>
      <c r="D695" s="150"/>
      <c r="E695" s="151"/>
      <c r="F695" s="180"/>
      <c r="G695" s="283"/>
      <c r="H695" s="187"/>
      <c r="I695" s="387"/>
      <c r="J695" s="150"/>
    </row>
    <row r="696" spans="1:10" x14ac:dyDescent="0.2">
      <c r="A696" s="150"/>
      <c r="B696" s="150"/>
      <c r="C696" s="150"/>
      <c r="D696" s="150"/>
      <c r="E696" s="151"/>
      <c r="F696" s="180"/>
      <c r="G696" s="283"/>
      <c r="H696" s="187"/>
      <c r="I696" s="387"/>
      <c r="J696" s="150"/>
    </row>
    <row r="697" spans="1:10" x14ac:dyDescent="0.2">
      <c r="A697" s="150"/>
      <c r="B697" s="150"/>
      <c r="C697" s="150"/>
      <c r="D697" s="150"/>
      <c r="E697" s="151"/>
      <c r="F697" s="180"/>
      <c r="G697" s="283"/>
      <c r="H697" s="187"/>
      <c r="I697" s="387"/>
      <c r="J697" s="150"/>
    </row>
    <row r="698" spans="1:10" x14ac:dyDescent="0.2">
      <c r="A698" s="150"/>
      <c r="B698" s="150"/>
      <c r="C698" s="150"/>
      <c r="D698" s="150"/>
      <c r="E698" s="151"/>
      <c r="F698" s="180"/>
      <c r="G698" s="283"/>
      <c r="H698" s="187"/>
      <c r="I698" s="387"/>
      <c r="J698" s="150"/>
    </row>
    <row r="699" spans="1:10" x14ac:dyDescent="0.2">
      <c r="A699" s="150"/>
      <c r="B699" s="150"/>
      <c r="C699" s="150"/>
      <c r="D699" s="150"/>
      <c r="E699" s="151"/>
      <c r="F699" s="180"/>
      <c r="G699" s="283"/>
      <c r="H699" s="187"/>
      <c r="I699" s="387"/>
      <c r="J699" s="150"/>
    </row>
    <row r="700" spans="1:10" x14ac:dyDescent="0.2">
      <c r="A700" s="150"/>
      <c r="B700" s="150"/>
      <c r="C700" s="150"/>
      <c r="D700" s="150"/>
      <c r="E700" s="151"/>
      <c r="F700" s="180"/>
      <c r="G700" s="283"/>
      <c r="H700" s="187"/>
      <c r="I700" s="387"/>
      <c r="J700" s="150"/>
    </row>
    <row r="701" spans="1:10" x14ac:dyDescent="0.2">
      <c r="A701" s="150"/>
      <c r="B701" s="150"/>
      <c r="C701" s="150"/>
      <c r="D701" s="150"/>
      <c r="E701" s="151"/>
      <c r="F701" s="180"/>
      <c r="G701" s="283"/>
      <c r="H701" s="187"/>
      <c r="I701" s="387"/>
      <c r="J701" s="150"/>
    </row>
    <row r="702" spans="1:10" x14ac:dyDescent="0.2">
      <c r="A702" s="150"/>
      <c r="B702" s="150"/>
      <c r="C702" s="150"/>
      <c r="D702" s="150"/>
      <c r="E702" s="151"/>
      <c r="F702" s="180"/>
      <c r="G702" s="283"/>
      <c r="H702" s="187"/>
      <c r="I702" s="387"/>
      <c r="J702" s="150"/>
    </row>
    <row r="703" spans="1:10" x14ac:dyDescent="0.2">
      <c r="A703" s="150"/>
      <c r="B703" s="150"/>
      <c r="C703" s="150"/>
      <c r="D703" s="150"/>
      <c r="E703" s="151"/>
      <c r="F703" s="180"/>
      <c r="G703" s="283"/>
      <c r="H703" s="187"/>
      <c r="I703" s="387"/>
      <c r="J703" s="150"/>
    </row>
    <row r="704" spans="1:10" x14ac:dyDescent="0.2">
      <c r="A704" s="150"/>
      <c r="B704" s="150"/>
      <c r="C704" s="150"/>
      <c r="D704" s="150"/>
      <c r="E704" s="151"/>
      <c r="F704" s="180"/>
      <c r="G704" s="283"/>
      <c r="H704" s="187"/>
      <c r="I704" s="387"/>
      <c r="J704" s="150"/>
    </row>
    <row r="705" spans="1:10" x14ac:dyDescent="0.2">
      <c r="A705" s="150"/>
      <c r="B705" s="150"/>
      <c r="C705" s="150"/>
      <c r="D705" s="150"/>
      <c r="E705" s="151"/>
      <c r="F705" s="180"/>
      <c r="G705" s="283"/>
      <c r="H705" s="187"/>
      <c r="I705" s="387"/>
      <c r="J705" s="150"/>
    </row>
    <row r="706" spans="1:10" x14ac:dyDescent="0.2">
      <c r="A706" s="150"/>
      <c r="B706" s="150"/>
      <c r="C706" s="150"/>
      <c r="D706" s="150"/>
      <c r="E706" s="151"/>
      <c r="F706" s="180"/>
      <c r="G706" s="283"/>
      <c r="H706" s="187"/>
      <c r="I706" s="387"/>
      <c r="J706" s="150"/>
    </row>
    <row r="707" spans="1:10" x14ac:dyDescent="0.2">
      <c r="A707" s="150"/>
      <c r="B707" s="150"/>
      <c r="C707" s="150"/>
      <c r="D707" s="150"/>
      <c r="E707" s="151"/>
      <c r="F707" s="180"/>
      <c r="G707" s="283"/>
      <c r="H707" s="187"/>
      <c r="I707" s="387"/>
      <c r="J707" s="150"/>
    </row>
    <row r="708" spans="1:10" x14ac:dyDescent="0.2">
      <c r="A708" s="150"/>
      <c r="B708" s="150"/>
      <c r="C708" s="150"/>
      <c r="D708" s="150"/>
      <c r="E708" s="151"/>
      <c r="F708" s="180"/>
      <c r="G708" s="283"/>
      <c r="H708" s="187"/>
      <c r="I708" s="387"/>
      <c r="J708" s="150"/>
    </row>
    <row r="709" spans="1:10" x14ac:dyDescent="0.2">
      <c r="A709" s="150"/>
      <c r="B709" s="150"/>
      <c r="C709" s="150"/>
      <c r="D709" s="150"/>
      <c r="E709" s="151"/>
      <c r="F709" s="180"/>
      <c r="G709" s="283"/>
      <c r="H709" s="187"/>
      <c r="I709" s="387"/>
      <c r="J709" s="150"/>
    </row>
    <row r="710" spans="1:10" x14ac:dyDescent="0.2">
      <c r="A710" s="150"/>
      <c r="B710" s="150"/>
      <c r="C710" s="150"/>
      <c r="D710" s="150"/>
      <c r="E710" s="151"/>
      <c r="F710" s="180"/>
      <c r="G710" s="283"/>
      <c r="H710" s="187"/>
      <c r="I710" s="387"/>
      <c r="J710" s="150"/>
    </row>
    <row r="711" spans="1:10" x14ac:dyDescent="0.2">
      <c r="A711" s="150"/>
      <c r="B711" s="150"/>
      <c r="C711" s="150"/>
      <c r="D711" s="150"/>
      <c r="E711" s="151"/>
      <c r="F711" s="180"/>
      <c r="G711" s="283"/>
      <c r="H711" s="187"/>
      <c r="I711" s="387"/>
      <c r="J711" s="150"/>
    </row>
    <row r="712" spans="1:10" x14ac:dyDescent="0.2">
      <c r="A712" s="150"/>
      <c r="B712" s="150"/>
      <c r="C712" s="150"/>
      <c r="D712" s="150"/>
      <c r="E712" s="151"/>
      <c r="F712" s="180"/>
      <c r="G712" s="283"/>
      <c r="H712" s="187"/>
      <c r="I712" s="387"/>
      <c r="J712" s="150"/>
    </row>
    <row r="713" spans="1:10" x14ac:dyDescent="0.2">
      <c r="A713" s="150"/>
      <c r="B713" s="150"/>
      <c r="C713" s="150"/>
      <c r="D713" s="150"/>
      <c r="E713" s="151"/>
      <c r="F713" s="180"/>
      <c r="G713" s="283"/>
      <c r="H713" s="187"/>
      <c r="I713" s="387"/>
      <c r="J713" s="150"/>
    </row>
    <row r="714" spans="1:10" x14ac:dyDescent="0.2">
      <c r="A714" s="150"/>
      <c r="B714" s="150"/>
      <c r="C714" s="150"/>
      <c r="D714" s="150"/>
      <c r="E714" s="151"/>
      <c r="F714" s="180"/>
      <c r="G714" s="283"/>
      <c r="H714" s="187"/>
      <c r="I714" s="387"/>
      <c r="J714" s="150"/>
    </row>
    <row r="715" spans="1:10" x14ac:dyDescent="0.2">
      <c r="A715" s="150"/>
      <c r="B715" s="150"/>
      <c r="C715" s="150"/>
      <c r="D715" s="150"/>
      <c r="E715" s="151"/>
      <c r="F715" s="180"/>
      <c r="G715" s="283"/>
      <c r="H715" s="187"/>
      <c r="I715" s="387"/>
      <c r="J715" s="150"/>
    </row>
    <row r="716" spans="1:10" x14ac:dyDescent="0.2">
      <c r="A716" s="150"/>
      <c r="B716" s="150"/>
      <c r="C716" s="150"/>
      <c r="D716" s="150"/>
      <c r="E716" s="151"/>
      <c r="F716" s="180"/>
      <c r="G716" s="283"/>
      <c r="H716" s="187"/>
      <c r="I716" s="387"/>
      <c r="J716" s="150"/>
    </row>
    <row r="717" spans="1:10" x14ac:dyDescent="0.2">
      <c r="A717" s="150"/>
      <c r="B717" s="150"/>
      <c r="C717" s="150"/>
      <c r="D717" s="150"/>
      <c r="E717" s="151"/>
      <c r="F717" s="180"/>
      <c r="G717" s="283"/>
      <c r="H717" s="187"/>
      <c r="I717" s="387"/>
      <c r="J717" s="150"/>
    </row>
    <row r="718" spans="1:10" x14ac:dyDescent="0.2">
      <c r="A718" s="150"/>
      <c r="B718" s="150"/>
      <c r="C718" s="150"/>
      <c r="D718" s="150"/>
      <c r="E718" s="151"/>
      <c r="F718" s="180"/>
      <c r="G718" s="283"/>
      <c r="H718" s="187"/>
      <c r="I718" s="387"/>
      <c r="J718" s="150"/>
    </row>
    <row r="719" spans="1:10" x14ac:dyDescent="0.2">
      <c r="A719" s="150"/>
      <c r="B719" s="150"/>
      <c r="C719" s="150"/>
      <c r="D719" s="150"/>
      <c r="E719" s="151"/>
      <c r="F719" s="180"/>
      <c r="G719" s="283"/>
      <c r="H719" s="187"/>
      <c r="I719" s="387"/>
      <c r="J719" s="150"/>
    </row>
    <row r="720" spans="1:10" x14ac:dyDescent="0.2">
      <c r="A720" s="150"/>
      <c r="B720" s="150"/>
      <c r="C720" s="150"/>
      <c r="D720" s="150"/>
      <c r="E720" s="151"/>
      <c r="F720" s="180"/>
      <c r="G720" s="283"/>
      <c r="H720" s="187"/>
      <c r="I720" s="387"/>
      <c r="J720" s="150"/>
    </row>
    <row r="721" spans="1:10" x14ac:dyDescent="0.2">
      <c r="A721" s="150"/>
      <c r="B721" s="150"/>
      <c r="C721" s="150"/>
      <c r="D721" s="150"/>
      <c r="E721" s="151"/>
      <c r="F721" s="180"/>
      <c r="G721" s="283"/>
      <c r="H721" s="187"/>
      <c r="I721" s="387"/>
      <c r="J721" s="150"/>
    </row>
    <row r="722" spans="1:10" x14ac:dyDescent="0.2">
      <c r="A722" s="150"/>
      <c r="B722" s="150"/>
      <c r="C722" s="150"/>
      <c r="D722" s="150"/>
      <c r="E722" s="151"/>
      <c r="F722" s="180"/>
      <c r="G722" s="283"/>
      <c r="H722" s="187"/>
      <c r="I722" s="387"/>
      <c r="J722" s="150"/>
    </row>
    <row r="723" spans="1:10" x14ac:dyDescent="0.2">
      <c r="A723" s="150"/>
      <c r="B723" s="150"/>
      <c r="C723" s="150"/>
      <c r="D723" s="150"/>
      <c r="E723" s="151"/>
      <c r="F723" s="180"/>
      <c r="G723" s="283"/>
      <c r="H723" s="187"/>
      <c r="I723" s="387"/>
      <c r="J723" s="150"/>
    </row>
    <row r="724" spans="1:10" x14ac:dyDescent="0.2">
      <c r="A724" s="150"/>
      <c r="B724" s="150"/>
      <c r="C724" s="150"/>
      <c r="D724" s="150"/>
      <c r="E724" s="151"/>
      <c r="F724" s="180"/>
      <c r="G724" s="283"/>
      <c r="H724" s="187"/>
      <c r="I724" s="387"/>
      <c r="J724" s="150"/>
    </row>
    <row r="725" spans="1:10" x14ac:dyDescent="0.2">
      <c r="A725" s="150"/>
      <c r="B725" s="150"/>
      <c r="C725" s="150"/>
      <c r="D725" s="150"/>
      <c r="E725" s="151"/>
      <c r="F725" s="180"/>
      <c r="G725" s="283"/>
      <c r="H725" s="187"/>
      <c r="I725" s="387"/>
      <c r="J725" s="150"/>
    </row>
    <row r="726" spans="1:10" x14ac:dyDescent="0.2">
      <c r="A726" s="150"/>
      <c r="B726" s="150"/>
      <c r="C726" s="150"/>
      <c r="D726" s="150"/>
      <c r="E726" s="151"/>
      <c r="F726" s="180"/>
      <c r="G726" s="283"/>
      <c r="H726" s="187"/>
      <c r="I726" s="387"/>
      <c r="J726" s="150"/>
    </row>
    <row r="727" spans="1:10" x14ac:dyDescent="0.2">
      <c r="A727" s="150"/>
      <c r="B727" s="150"/>
      <c r="C727" s="150"/>
      <c r="D727" s="150"/>
      <c r="E727" s="151"/>
      <c r="F727" s="180"/>
      <c r="G727" s="283"/>
      <c r="H727" s="187"/>
      <c r="I727" s="387"/>
      <c r="J727" s="150"/>
    </row>
    <row r="728" spans="1:10" x14ac:dyDescent="0.2">
      <c r="A728" s="150"/>
      <c r="B728" s="150"/>
      <c r="C728" s="150"/>
      <c r="D728" s="150"/>
      <c r="E728" s="151"/>
      <c r="F728" s="180"/>
      <c r="G728" s="283"/>
      <c r="H728" s="187"/>
      <c r="I728" s="387"/>
      <c r="J728" s="150"/>
    </row>
    <row r="729" spans="1:10" x14ac:dyDescent="0.2">
      <c r="A729" s="150"/>
      <c r="B729" s="150"/>
      <c r="C729" s="150"/>
      <c r="D729" s="150"/>
      <c r="E729" s="151"/>
      <c r="F729" s="180"/>
      <c r="G729" s="283"/>
      <c r="H729" s="187"/>
      <c r="I729" s="387"/>
      <c r="J729" s="150"/>
    </row>
    <row r="730" spans="1:10" x14ac:dyDescent="0.2">
      <c r="A730" s="150"/>
      <c r="B730" s="150"/>
      <c r="C730" s="150"/>
      <c r="D730" s="150"/>
      <c r="E730" s="151"/>
      <c r="F730" s="180"/>
      <c r="G730" s="283"/>
      <c r="H730" s="187"/>
      <c r="I730" s="387"/>
      <c r="J730" s="150"/>
    </row>
    <row r="731" spans="1:10" x14ac:dyDescent="0.2">
      <c r="A731" s="150"/>
      <c r="B731" s="150"/>
      <c r="C731" s="150"/>
      <c r="D731" s="150"/>
      <c r="E731" s="151"/>
      <c r="F731" s="180"/>
      <c r="G731" s="283"/>
      <c r="H731" s="187"/>
      <c r="I731" s="387"/>
      <c r="J731" s="150"/>
    </row>
    <row r="732" spans="1:10" x14ac:dyDescent="0.2">
      <c r="A732" s="150"/>
      <c r="B732" s="150"/>
      <c r="C732" s="150"/>
      <c r="D732" s="150"/>
      <c r="E732" s="151"/>
      <c r="F732" s="180"/>
      <c r="G732" s="283"/>
      <c r="H732" s="187"/>
      <c r="I732" s="387"/>
      <c r="J732" s="150"/>
    </row>
    <row r="733" spans="1:10" x14ac:dyDescent="0.2">
      <c r="A733" s="150"/>
      <c r="B733" s="150"/>
      <c r="C733" s="150"/>
      <c r="D733" s="150"/>
      <c r="E733" s="151"/>
      <c r="F733" s="180"/>
      <c r="G733" s="283"/>
      <c r="H733" s="187"/>
      <c r="I733" s="387"/>
      <c r="J733" s="150"/>
    </row>
    <row r="734" spans="1:10" x14ac:dyDescent="0.2">
      <c r="A734" s="150"/>
      <c r="B734" s="150"/>
      <c r="C734" s="150"/>
      <c r="D734" s="150"/>
      <c r="E734" s="151"/>
      <c r="F734" s="180"/>
      <c r="G734" s="283"/>
      <c r="H734" s="187"/>
      <c r="I734" s="387"/>
      <c r="J734" s="150"/>
    </row>
    <row r="735" spans="1:10" x14ac:dyDescent="0.2">
      <c r="A735" s="150"/>
      <c r="B735" s="150"/>
      <c r="C735" s="150"/>
      <c r="D735" s="150"/>
      <c r="E735" s="151"/>
      <c r="F735" s="180"/>
      <c r="G735" s="283"/>
      <c r="H735" s="187"/>
      <c r="I735" s="387"/>
      <c r="J735" s="150"/>
    </row>
    <row r="736" spans="1:10" x14ac:dyDescent="0.2">
      <c r="A736" s="150"/>
      <c r="B736" s="150"/>
      <c r="C736" s="150"/>
      <c r="D736" s="150"/>
      <c r="E736" s="151"/>
      <c r="F736" s="180"/>
      <c r="G736" s="283"/>
      <c r="H736" s="187"/>
      <c r="I736" s="387"/>
      <c r="J736" s="150"/>
    </row>
    <row r="737" spans="1:10" x14ac:dyDescent="0.2">
      <c r="A737" s="150"/>
      <c r="B737" s="150"/>
      <c r="C737" s="150"/>
      <c r="D737" s="150"/>
      <c r="E737" s="151"/>
      <c r="F737" s="180"/>
      <c r="G737" s="283"/>
      <c r="H737" s="187"/>
      <c r="I737" s="387"/>
      <c r="J737" s="150"/>
    </row>
    <row r="738" spans="1:10" x14ac:dyDescent="0.2">
      <c r="A738" s="150"/>
      <c r="B738" s="150"/>
      <c r="C738" s="150"/>
      <c r="D738" s="150"/>
      <c r="E738" s="151"/>
      <c r="F738" s="180"/>
      <c r="G738" s="283"/>
      <c r="H738" s="187"/>
      <c r="I738" s="387"/>
      <c r="J738" s="150"/>
    </row>
    <row r="739" spans="1:10" x14ac:dyDescent="0.2">
      <c r="A739" s="150"/>
      <c r="B739" s="150"/>
      <c r="C739" s="150"/>
      <c r="D739" s="150"/>
      <c r="E739" s="151"/>
      <c r="F739" s="180"/>
      <c r="G739" s="283"/>
      <c r="H739" s="187"/>
      <c r="I739" s="387"/>
      <c r="J739" s="150"/>
    </row>
    <row r="740" spans="1:10" x14ac:dyDescent="0.2">
      <c r="A740" s="150"/>
      <c r="B740" s="150"/>
      <c r="C740" s="150"/>
      <c r="D740" s="150"/>
      <c r="E740" s="151"/>
      <c r="F740" s="180"/>
      <c r="G740" s="283"/>
      <c r="H740" s="187"/>
      <c r="I740" s="387"/>
      <c r="J740" s="150"/>
    </row>
    <row r="741" spans="1:10" x14ac:dyDescent="0.2">
      <c r="A741" s="150"/>
      <c r="B741" s="150"/>
      <c r="C741" s="150"/>
      <c r="D741" s="150"/>
      <c r="E741" s="151"/>
      <c r="F741" s="180"/>
      <c r="G741" s="283"/>
      <c r="H741" s="187"/>
      <c r="I741" s="387"/>
      <c r="J741" s="150"/>
    </row>
    <row r="742" spans="1:10" x14ac:dyDescent="0.2">
      <c r="A742" s="150"/>
      <c r="B742" s="150"/>
      <c r="C742" s="150"/>
      <c r="D742" s="150"/>
      <c r="E742" s="151"/>
      <c r="F742" s="180"/>
      <c r="G742" s="283"/>
      <c r="H742" s="187"/>
      <c r="I742" s="387"/>
      <c r="J742" s="150"/>
    </row>
    <row r="743" spans="1:10" x14ac:dyDescent="0.2">
      <c r="A743" s="150"/>
      <c r="B743" s="150"/>
      <c r="C743" s="150"/>
      <c r="D743" s="150"/>
      <c r="E743" s="151"/>
      <c r="F743" s="180"/>
      <c r="G743" s="283"/>
      <c r="H743" s="187"/>
      <c r="I743" s="387"/>
      <c r="J743" s="150"/>
    </row>
    <row r="744" spans="1:10" x14ac:dyDescent="0.2">
      <c r="A744" s="150"/>
      <c r="B744" s="150"/>
      <c r="C744" s="150"/>
      <c r="D744" s="150"/>
      <c r="E744" s="151"/>
      <c r="F744" s="180"/>
      <c r="G744" s="283"/>
      <c r="H744" s="187"/>
      <c r="I744" s="387"/>
      <c r="J744" s="150"/>
    </row>
    <row r="745" spans="1:10" x14ac:dyDescent="0.2">
      <c r="A745" s="150"/>
      <c r="B745" s="150"/>
      <c r="C745" s="150"/>
      <c r="D745" s="150"/>
      <c r="E745" s="151"/>
      <c r="F745" s="180"/>
      <c r="G745" s="283"/>
      <c r="H745" s="187"/>
      <c r="I745" s="387"/>
      <c r="J745" s="150"/>
    </row>
    <row r="746" spans="1:10" x14ac:dyDescent="0.2">
      <c r="A746" s="150"/>
      <c r="B746" s="150"/>
      <c r="C746" s="150"/>
      <c r="D746" s="150"/>
      <c r="E746" s="151"/>
      <c r="F746" s="180"/>
      <c r="G746" s="283"/>
      <c r="H746" s="187"/>
      <c r="I746" s="387"/>
      <c r="J746" s="150"/>
    </row>
    <row r="747" spans="1:10" x14ac:dyDescent="0.2">
      <c r="A747" s="150"/>
      <c r="B747" s="150"/>
      <c r="C747" s="150"/>
      <c r="D747" s="150"/>
      <c r="E747" s="151"/>
      <c r="F747" s="180"/>
      <c r="G747" s="283"/>
      <c r="H747" s="187"/>
      <c r="I747" s="387"/>
      <c r="J747" s="150"/>
    </row>
    <row r="748" spans="1:10" x14ac:dyDescent="0.2">
      <c r="A748" s="150"/>
      <c r="B748" s="150"/>
      <c r="C748" s="150"/>
      <c r="D748" s="150"/>
      <c r="E748" s="151"/>
      <c r="F748" s="180"/>
      <c r="G748" s="283"/>
      <c r="H748" s="187"/>
      <c r="I748" s="387"/>
      <c r="J748" s="150"/>
    </row>
    <row r="749" spans="1:10" x14ac:dyDescent="0.2">
      <c r="A749" s="150"/>
      <c r="B749" s="150"/>
      <c r="C749" s="150"/>
      <c r="D749" s="150"/>
      <c r="E749" s="151"/>
      <c r="F749" s="180"/>
      <c r="G749" s="283"/>
      <c r="H749" s="187"/>
      <c r="I749" s="387"/>
      <c r="J749" s="150"/>
    </row>
    <row r="750" spans="1:10" x14ac:dyDescent="0.2">
      <c r="A750" s="150"/>
      <c r="B750" s="150"/>
      <c r="C750" s="150"/>
      <c r="D750" s="150"/>
      <c r="E750" s="151"/>
      <c r="F750" s="180"/>
      <c r="G750" s="283"/>
      <c r="H750" s="187"/>
      <c r="I750" s="387"/>
      <c r="J750" s="150"/>
    </row>
    <row r="751" spans="1:10" x14ac:dyDescent="0.2">
      <c r="A751" s="150"/>
      <c r="B751" s="150"/>
      <c r="C751" s="150"/>
      <c r="D751" s="150"/>
      <c r="E751" s="151"/>
      <c r="F751" s="180"/>
      <c r="G751" s="283"/>
      <c r="H751" s="187"/>
      <c r="I751" s="387"/>
      <c r="J751" s="150"/>
    </row>
    <row r="752" spans="1:10" x14ac:dyDescent="0.2">
      <c r="A752" s="150"/>
      <c r="B752" s="150"/>
      <c r="C752" s="150"/>
      <c r="D752" s="150"/>
      <c r="E752" s="151"/>
      <c r="F752" s="180"/>
      <c r="G752" s="283"/>
      <c r="H752" s="187"/>
      <c r="I752" s="387"/>
      <c r="J752" s="150"/>
    </row>
    <row r="753" spans="1:10" x14ac:dyDescent="0.2">
      <c r="A753" s="150"/>
      <c r="B753" s="150"/>
      <c r="C753" s="150"/>
      <c r="D753" s="150"/>
      <c r="E753" s="151"/>
      <c r="F753" s="180"/>
      <c r="G753" s="283"/>
      <c r="H753" s="187"/>
      <c r="I753" s="387"/>
      <c r="J753" s="150"/>
    </row>
    <row r="754" spans="1:10" x14ac:dyDescent="0.2">
      <c r="A754" s="150"/>
      <c r="B754" s="150"/>
      <c r="C754" s="150"/>
      <c r="D754" s="150"/>
      <c r="E754" s="151"/>
      <c r="F754" s="180"/>
      <c r="G754" s="283"/>
      <c r="H754" s="187"/>
      <c r="I754" s="387"/>
      <c r="J754" s="150"/>
    </row>
    <row r="755" spans="1:10" x14ac:dyDescent="0.2">
      <c r="A755" s="150"/>
      <c r="B755" s="150"/>
      <c r="C755" s="150"/>
      <c r="D755" s="150"/>
      <c r="E755" s="151"/>
      <c r="F755" s="180"/>
      <c r="G755" s="283"/>
      <c r="H755" s="187"/>
      <c r="I755" s="387"/>
      <c r="J755" s="150"/>
    </row>
    <row r="756" spans="1:10" x14ac:dyDescent="0.2">
      <c r="A756" s="150"/>
      <c r="B756" s="150"/>
      <c r="C756" s="150"/>
      <c r="D756" s="150"/>
      <c r="E756" s="151"/>
      <c r="F756" s="180"/>
      <c r="G756" s="283"/>
      <c r="H756" s="187"/>
      <c r="I756" s="387"/>
      <c r="J756" s="150"/>
    </row>
    <row r="757" spans="1:10" x14ac:dyDescent="0.2">
      <c r="A757" s="150"/>
      <c r="B757" s="150"/>
      <c r="C757" s="150"/>
      <c r="D757" s="150"/>
      <c r="E757" s="151"/>
      <c r="F757" s="180"/>
      <c r="G757" s="283"/>
      <c r="H757" s="187"/>
      <c r="I757" s="387"/>
      <c r="J757" s="150"/>
    </row>
    <row r="758" spans="1:10" x14ac:dyDescent="0.2">
      <c r="A758" s="150"/>
      <c r="B758" s="150"/>
      <c r="C758" s="150"/>
      <c r="D758" s="150"/>
      <c r="E758" s="151"/>
      <c r="F758" s="180"/>
      <c r="G758" s="283"/>
      <c r="H758" s="187"/>
      <c r="I758" s="387"/>
      <c r="J758" s="150"/>
    </row>
    <row r="759" spans="1:10" x14ac:dyDescent="0.2">
      <c r="A759" s="150"/>
      <c r="B759" s="150"/>
      <c r="C759" s="150"/>
      <c r="D759" s="150"/>
      <c r="E759" s="151"/>
      <c r="F759" s="180"/>
      <c r="G759" s="283"/>
      <c r="H759" s="187"/>
      <c r="I759" s="387"/>
      <c r="J759" s="150"/>
    </row>
    <row r="760" spans="1:10" x14ac:dyDescent="0.2">
      <c r="A760" s="150"/>
      <c r="B760" s="150"/>
      <c r="C760" s="150"/>
      <c r="D760" s="150"/>
      <c r="E760" s="151"/>
      <c r="F760" s="180"/>
      <c r="G760" s="283"/>
      <c r="H760" s="187"/>
      <c r="I760" s="387"/>
      <c r="J760" s="150"/>
    </row>
    <row r="761" spans="1:10" x14ac:dyDescent="0.2">
      <c r="A761" s="150"/>
      <c r="B761" s="150"/>
      <c r="C761" s="150"/>
      <c r="D761" s="150"/>
      <c r="E761" s="151"/>
      <c r="F761" s="180"/>
      <c r="G761" s="283"/>
      <c r="H761" s="187"/>
      <c r="I761" s="387"/>
      <c r="J761" s="150"/>
    </row>
    <row r="762" spans="1:10" x14ac:dyDescent="0.2">
      <c r="A762" s="150"/>
      <c r="B762" s="150"/>
      <c r="C762" s="150"/>
      <c r="D762" s="150"/>
      <c r="E762" s="151"/>
      <c r="F762" s="180"/>
      <c r="G762" s="283"/>
      <c r="H762" s="187"/>
      <c r="I762" s="387"/>
      <c r="J762" s="150"/>
    </row>
    <row r="763" spans="1:10" x14ac:dyDescent="0.2">
      <c r="A763" s="150"/>
      <c r="B763" s="150"/>
      <c r="C763" s="150"/>
      <c r="D763" s="150"/>
      <c r="E763" s="151"/>
      <c r="F763" s="180"/>
      <c r="G763" s="283"/>
      <c r="H763" s="187"/>
      <c r="I763" s="387"/>
      <c r="J763" s="150"/>
    </row>
    <row r="764" spans="1:10" x14ac:dyDescent="0.2">
      <c r="A764" s="150"/>
      <c r="B764" s="150"/>
      <c r="C764" s="150"/>
      <c r="D764" s="150"/>
      <c r="E764" s="151"/>
      <c r="F764" s="180"/>
      <c r="G764" s="283"/>
      <c r="H764" s="187"/>
      <c r="I764" s="387"/>
      <c r="J764" s="150"/>
    </row>
    <row r="765" spans="1:10" x14ac:dyDescent="0.2">
      <c r="A765" s="150"/>
      <c r="B765" s="150"/>
      <c r="C765" s="150"/>
      <c r="D765" s="150"/>
      <c r="E765" s="151"/>
      <c r="F765" s="180"/>
      <c r="G765" s="283"/>
      <c r="H765" s="187"/>
      <c r="I765" s="387"/>
      <c r="J765" s="150"/>
    </row>
    <row r="766" spans="1:10" x14ac:dyDescent="0.2">
      <c r="A766" s="150"/>
      <c r="B766" s="150"/>
      <c r="C766" s="150"/>
      <c r="D766" s="150"/>
      <c r="E766" s="151"/>
      <c r="F766" s="180"/>
      <c r="G766" s="283"/>
      <c r="H766" s="187"/>
      <c r="I766" s="387"/>
      <c r="J766" s="150"/>
    </row>
    <row r="767" spans="1:10" x14ac:dyDescent="0.2">
      <c r="A767" s="150"/>
      <c r="B767" s="150"/>
      <c r="C767" s="150"/>
      <c r="D767" s="150"/>
      <c r="E767" s="151"/>
      <c r="F767" s="180"/>
      <c r="G767" s="283"/>
      <c r="H767" s="187"/>
      <c r="I767" s="387"/>
      <c r="J767" s="150"/>
    </row>
    <row r="768" spans="1:10" x14ac:dyDescent="0.2">
      <c r="A768" s="150"/>
      <c r="B768" s="150"/>
      <c r="C768" s="150"/>
      <c r="D768" s="150"/>
      <c r="E768" s="151"/>
      <c r="F768" s="180"/>
      <c r="G768" s="283"/>
      <c r="H768" s="187"/>
      <c r="I768" s="387"/>
      <c r="J768" s="150"/>
    </row>
    <row r="769" spans="1:10" x14ac:dyDescent="0.2">
      <c r="A769" s="150"/>
      <c r="B769" s="150"/>
      <c r="C769" s="150"/>
      <c r="D769" s="150"/>
      <c r="E769" s="151"/>
      <c r="F769" s="180"/>
      <c r="G769" s="283"/>
      <c r="H769" s="187"/>
      <c r="I769" s="387"/>
      <c r="J769" s="150"/>
    </row>
    <row r="770" spans="1:10" x14ac:dyDescent="0.2">
      <c r="A770" s="150"/>
      <c r="B770" s="150"/>
      <c r="C770" s="150"/>
      <c r="D770" s="150"/>
      <c r="E770" s="151"/>
      <c r="F770" s="180"/>
      <c r="G770" s="283"/>
      <c r="H770" s="187"/>
      <c r="I770" s="387"/>
      <c r="J770" s="150"/>
    </row>
    <row r="771" spans="1:10" x14ac:dyDescent="0.2">
      <c r="A771" s="150"/>
      <c r="B771" s="150"/>
      <c r="C771" s="150"/>
      <c r="D771" s="150"/>
      <c r="E771" s="151"/>
      <c r="F771" s="180"/>
      <c r="G771" s="283"/>
      <c r="H771" s="187"/>
      <c r="I771" s="387"/>
      <c r="J771" s="150"/>
    </row>
    <row r="772" spans="1:10" x14ac:dyDescent="0.2">
      <c r="A772" s="150"/>
      <c r="B772" s="150"/>
      <c r="C772" s="150"/>
      <c r="D772" s="150"/>
      <c r="E772" s="151"/>
      <c r="F772" s="180"/>
      <c r="G772" s="283"/>
      <c r="H772" s="187"/>
      <c r="I772" s="387"/>
      <c r="J772" s="150"/>
    </row>
    <row r="773" spans="1:10" x14ac:dyDescent="0.2">
      <c r="A773" s="150"/>
      <c r="B773" s="150"/>
      <c r="C773" s="150"/>
      <c r="D773" s="150"/>
      <c r="E773" s="151"/>
      <c r="F773" s="180"/>
      <c r="G773" s="283"/>
      <c r="H773" s="187"/>
      <c r="I773" s="387"/>
      <c r="J773" s="150"/>
    </row>
    <row r="774" spans="1:10" x14ac:dyDescent="0.2">
      <c r="A774" s="150"/>
      <c r="B774" s="150"/>
      <c r="C774" s="150"/>
      <c r="D774" s="150"/>
      <c r="E774" s="151"/>
      <c r="F774" s="180"/>
      <c r="G774" s="283"/>
      <c r="H774" s="187"/>
      <c r="I774" s="387"/>
      <c r="J774" s="150"/>
    </row>
    <row r="775" spans="1:10" x14ac:dyDescent="0.2">
      <c r="A775" s="150"/>
      <c r="B775" s="150"/>
      <c r="C775" s="150"/>
      <c r="D775" s="150"/>
      <c r="E775" s="151"/>
      <c r="F775" s="180"/>
      <c r="G775" s="283"/>
      <c r="H775" s="187"/>
      <c r="I775" s="387"/>
      <c r="J775" s="150"/>
    </row>
    <row r="776" spans="1:10" x14ac:dyDescent="0.2">
      <c r="A776" s="150"/>
      <c r="B776" s="150"/>
      <c r="C776" s="150"/>
      <c r="D776" s="150"/>
      <c r="E776" s="151"/>
      <c r="F776" s="180"/>
      <c r="G776" s="283"/>
      <c r="H776" s="187"/>
      <c r="I776" s="387"/>
      <c r="J776" s="150"/>
    </row>
    <row r="777" spans="1:10" x14ac:dyDescent="0.2">
      <c r="A777" s="150"/>
      <c r="B777" s="150"/>
      <c r="C777" s="150"/>
      <c r="D777" s="150"/>
      <c r="E777" s="151"/>
      <c r="F777" s="180"/>
      <c r="G777" s="283"/>
      <c r="H777" s="187"/>
      <c r="I777" s="387"/>
      <c r="J777" s="150"/>
    </row>
    <row r="778" spans="1:10" x14ac:dyDescent="0.2">
      <c r="A778" s="150"/>
      <c r="B778" s="150"/>
      <c r="C778" s="150"/>
      <c r="D778" s="150"/>
      <c r="E778" s="151"/>
      <c r="F778" s="180"/>
      <c r="G778" s="283"/>
      <c r="H778" s="187"/>
      <c r="I778" s="387"/>
      <c r="J778" s="150"/>
    </row>
    <row r="779" spans="1:10" x14ac:dyDescent="0.2">
      <c r="A779" s="150"/>
      <c r="B779" s="150"/>
      <c r="C779" s="150"/>
      <c r="D779" s="150"/>
      <c r="E779" s="151"/>
      <c r="F779" s="180"/>
      <c r="G779" s="283"/>
      <c r="H779" s="187"/>
      <c r="I779" s="387"/>
      <c r="J779" s="150"/>
    </row>
    <row r="780" spans="1:10" x14ac:dyDescent="0.2">
      <c r="A780" s="150"/>
      <c r="B780" s="150"/>
      <c r="C780" s="150"/>
      <c r="D780" s="150"/>
      <c r="E780" s="151"/>
      <c r="F780" s="180"/>
      <c r="G780" s="283"/>
      <c r="H780" s="187"/>
      <c r="I780" s="387"/>
      <c r="J780" s="150"/>
    </row>
    <row r="781" spans="1:10" x14ac:dyDescent="0.2">
      <c r="A781" s="150"/>
      <c r="B781" s="150"/>
      <c r="C781" s="150"/>
      <c r="D781" s="150"/>
      <c r="E781" s="151"/>
      <c r="F781" s="180"/>
      <c r="G781" s="283"/>
      <c r="H781" s="187"/>
      <c r="I781" s="387"/>
      <c r="J781" s="150"/>
    </row>
    <row r="782" spans="1:10" x14ac:dyDescent="0.2">
      <c r="F782" s="62"/>
    </row>
  </sheetData>
  <sortState ref="A2:M1666">
    <sortCondition ref="B2:B1666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6"/>
  <dimension ref="A1:M11"/>
  <sheetViews>
    <sheetView workbookViewId="0">
      <selection activeCell="A2" sqref="A2:XFD2"/>
    </sheetView>
  </sheetViews>
  <sheetFormatPr defaultColWidth="9.140625" defaultRowHeight="12.75" x14ac:dyDescent="0.2"/>
  <cols>
    <col min="1" max="1" width="9.140625" style="202"/>
    <col min="2" max="2" width="8.5703125" style="202" customWidth="1"/>
    <col min="3" max="3" width="23.5703125" style="202" customWidth="1"/>
    <col min="4" max="4" width="9.140625" style="202"/>
    <col min="5" max="5" width="15" style="202" customWidth="1"/>
    <col min="6" max="6" width="13.140625" style="202" customWidth="1"/>
    <col min="7" max="7" width="16.85546875" style="202" customWidth="1"/>
    <col min="8" max="8" width="18.28515625" style="205" customWidth="1"/>
    <col min="9" max="9" width="12.42578125" style="202" customWidth="1"/>
    <col min="10" max="10" width="15.28515625" style="202" customWidth="1"/>
    <col min="11" max="11" width="10.85546875" style="202" customWidth="1"/>
    <col min="12" max="12" width="13" style="202" customWidth="1"/>
    <col min="13" max="16384" width="9.140625" style="202"/>
  </cols>
  <sheetData>
    <row r="1" spans="1:13" s="8" customFormat="1" x14ac:dyDescent="0.2">
      <c r="A1" s="355" t="s">
        <v>888</v>
      </c>
      <c r="B1" s="355" t="s">
        <v>0</v>
      </c>
      <c r="C1" s="355" t="s">
        <v>889</v>
      </c>
      <c r="D1" s="355" t="s">
        <v>1</v>
      </c>
      <c r="E1" s="355" t="s">
        <v>31</v>
      </c>
      <c r="F1" s="355" t="s">
        <v>32</v>
      </c>
      <c r="G1" s="355" t="s">
        <v>40</v>
      </c>
      <c r="H1" s="355" t="s">
        <v>33</v>
      </c>
      <c r="I1" s="357" t="s">
        <v>2</v>
      </c>
      <c r="J1" s="355" t="s">
        <v>36</v>
      </c>
      <c r="K1" s="355" t="s">
        <v>3</v>
      </c>
      <c r="L1" s="355" t="s">
        <v>34</v>
      </c>
      <c r="M1" s="355" t="s">
        <v>35</v>
      </c>
    </row>
    <row r="2" spans="1:13" s="8" customFormat="1" x14ac:dyDescent="0.2">
      <c r="A2" s="354" t="s">
        <v>890</v>
      </c>
      <c r="B2" s="354" t="s">
        <v>282</v>
      </c>
      <c r="C2" s="354" t="s">
        <v>892</v>
      </c>
      <c r="D2" s="354" t="s">
        <v>90</v>
      </c>
      <c r="E2" s="354" t="s">
        <v>91</v>
      </c>
      <c r="F2" s="354" t="s">
        <v>92</v>
      </c>
      <c r="G2" s="354" t="s">
        <v>540</v>
      </c>
      <c r="H2" s="356">
        <v>42180</v>
      </c>
      <c r="I2" s="358">
        <v>-1.1399999999999999</v>
      </c>
      <c r="J2" s="354" t="s">
        <v>541</v>
      </c>
      <c r="K2" s="354" t="s">
        <v>364</v>
      </c>
      <c r="L2" s="356">
        <v>42181</v>
      </c>
      <c r="M2" s="354" t="s">
        <v>4</v>
      </c>
    </row>
    <row r="3" spans="1:13" x14ac:dyDescent="0.2">
      <c r="G3" s="441"/>
      <c r="I3" s="363">
        <f>SUM(I2:I2)</f>
        <v>-1.1399999999999999</v>
      </c>
    </row>
    <row r="11" spans="1:13" x14ac:dyDescent="0.2">
      <c r="C11" s="202" t="s">
        <v>1146</v>
      </c>
    </row>
  </sheetData>
  <sortState ref="A2:M111">
    <sortCondition descending="1" ref="B2:B111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7"/>
  <dimension ref="A1:M986"/>
  <sheetViews>
    <sheetView workbookViewId="0">
      <selection activeCell="K20" sqref="K20"/>
    </sheetView>
  </sheetViews>
  <sheetFormatPr defaultColWidth="17.42578125" defaultRowHeight="12.75" x14ac:dyDescent="0.2"/>
  <cols>
    <col min="1" max="1" width="10.28515625" style="202" customWidth="1"/>
    <col min="2" max="2" width="8.28515625" style="202" customWidth="1"/>
    <col min="3" max="3" width="3.28515625" style="202" customWidth="1"/>
    <col min="4" max="4" width="8.28515625" style="202" customWidth="1"/>
    <col min="5" max="5" width="17.42578125" style="202"/>
    <col min="6" max="9" width="17.42578125" style="205"/>
    <col min="10" max="16384" width="17.42578125" style="202"/>
  </cols>
  <sheetData>
    <row r="1" spans="1:13" x14ac:dyDescent="0.2">
      <c r="A1" s="353" t="s">
        <v>888</v>
      </c>
      <c r="B1" s="353" t="s">
        <v>0</v>
      </c>
      <c r="C1" s="353" t="s">
        <v>889</v>
      </c>
      <c r="D1" s="353" t="s">
        <v>1</v>
      </c>
      <c r="E1" s="353" t="s">
        <v>31</v>
      </c>
      <c r="F1" s="353" t="s">
        <v>32</v>
      </c>
      <c r="G1" s="353" t="s">
        <v>40</v>
      </c>
      <c r="H1" s="353" t="s">
        <v>33</v>
      </c>
      <c r="I1" s="357" t="s">
        <v>2</v>
      </c>
      <c r="J1" s="353" t="s">
        <v>36</v>
      </c>
      <c r="K1" s="353" t="s">
        <v>3</v>
      </c>
      <c r="L1" s="353" t="s">
        <v>34</v>
      </c>
      <c r="M1" s="353" t="s">
        <v>35</v>
      </c>
    </row>
    <row r="2" spans="1:13" x14ac:dyDescent="0.2">
      <c r="A2" s="653" t="s">
        <v>890</v>
      </c>
      <c r="B2" s="653" t="s">
        <v>282</v>
      </c>
      <c r="C2" s="653" t="s">
        <v>891</v>
      </c>
      <c r="D2" s="653" t="s">
        <v>573</v>
      </c>
      <c r="E2" s="653" t="s">
        <v>574</v>
      </c>
      <c r="F2" s="653" t="s">
        <v>575</v>
      </c>
      <c r="G2" s="653" t="s">
        <v>576</v>
      </c>
      <c r="H2" s="654">
        <v>42114</v>
      </c>
      <c r="I2" s="634">
        <v>60</v>
      </c>
      <c r="J2" s="653"/>
      <c r="K2" s="653" t="s">
        <v>304</v>
      </c>
      <c r="L2" s="654">
        <v>42170</v>
      </c>
      <c r="M2" s="653" t="s">
        <v>72</v>
      </c>
    </row>
    <row r="3" spans="1:13" x14ac:dyDescent="0.2">
      <c r="A3" s="653" t="s">
        <v>890</v>
      </c>
      <c r="B3" s="653" t="s">
        <v>282</v>
      </c>
      <c r="C3" s="653" t="s">
        <v>891</v>
      </c>
      <c r="D3" s="653" t="s">
        <v>326</v>
      </c>
      <c r="E3" s="653" t="s">
        <v>327</v>
      </c>
      <c r="F3" s="653" t="s">
        <v>328</v>
      </c>
      <c r="G3" s="653" t="s">
        <v>547</v>
      </c>
      <c r="H3" s="654">
        <v>42118</v>
      </c>
      <c r="I3" s="634">
        <v>101.4</v>
      </c>
      <c r="J3" s="653"/>
      <c r="K3" s="653" t="s">
        <v>417</v>
      </c>
      <c r="L3" s="654">
        <v>42157</v>
      </c>
      <c r="M3" s="653" t="s">
        <v>72</v>
      </c>
    </row>
    <row r="4" spans="1:13" x14ac:dyDescent="0.2">
      <c r="A4" s="653" t="s">
        <v>890</v>
      </c>
      <c r="B4" s="653" t="s">
        <v>282</v>
      </c>
      <c r="C4" s="653" t="s">
        <v>891</v>
      </c>
      <c r="D4" s="653" t="s">
        <v>68</v>
      </c>
      <c r="E4" s="653" t="s">
        <v>69</v>
      </c>
      <c r="F4" s="653" t="s">
        <v>70</v>
      </c>
      <c r="G4" s="653" t="s">
        <v>538</v>
      </c>
      <c r="H4" s="654">
        <v>42167</v>
      </c>
      <c r="I4" s="634">
        <v>104424.33</v>
      </c>
      <c r="J4" s="653"/>
      <c r="K4" s="653" t="s">
        <v>537</v>
      </c>
      <c r="L4" s="654">
        <v>42171</v>
      </c>
      <c r="M4" s="653" t="s">
        <v>72</v>
      </c>
    </row>
    <row r="5" spans="1:13" x14ac:dyDescent="0.2">
      <c r="A5" s="653" t="s">
        <v>890</v>
      </c>
      <c r="B5" s="653" t="s">
        <v>282</v>
      </c>
      <c r="C5" s="653" t="s">
        <v>891</v>
      </c>
      <c r="D5" s="653" t="s">
        <v>68</v>
      </c>
      <c r="E5" s="653" t="s">
        <v>69</v>
      </c>
      <c r="F5" s="653" t="s">
        <v>70</v>
      </c>
      <c r="G5" s="653" t="s">
        <v>536</v>
      </c>
      <c r="H5" s="654">
        <v>42167</v>
      </c>
      <c r="I5" s="634">
        <v>106614.49</v>
      </c>
      <c r="J5" s="653"/>
      <c r="K5" s="653" t="s">
        <v>537</v>
      </c>
      <c r="L5" s="654">
        <v>42171</v>
      </c>
      <c r="M5" s="653" t="s">
        <v>72</v>
      </c>
    </row>
    <row r="6" spans="1:13" x14ac:dyDescent="0.2">
      <c r="A6" s="653" t="s">
        <v>890</v>
      </c>
      <c r="B6" s="653" t="s">
        <v>89</v>
      </c>
      <c r="C6" s="653" t="s">
        <v>891</v>
      </c>
      <c r="D6" s="653" t="s">
        <v>279</v>
      </c>
      <c r="E6" s="653" t="s">
        <v>280</v>
      </c>
      <c r="F6" s="653" t="s">
        <v>281</v>
      </c>
      <c r="G6" s="653" t="s">
        <v>534</v>
      </c>
      <c r="H6" s="654">
        <v>41698</v>
      </c>
      <c r="I6" s="634">
        <v>103.54</v>
      </c>
      <c r="J6" s="653"/>
      <c r="K6" s="653" t="s">
        <v>218</v>
      </c>
      <c r="L6" s="654">
        <v>42171</v>
      </c>
      <c r="M6" s="653" t="s">
        <v>72</v>
      </c>
    </row>
    <row r="7" spans="1:13" x14ac:dyDescent="0.2">
      <c r="A7" s="653" t="s">
        <v>890</v>
      </c>
      <c r="B7" s="653" t="s">
        <v>89</v>
      </c>
      <c r="C7" s="653" t="s">
        <v>891</v>
      </c>
      <c r="D7" s="653" t="s">
        <v>326</v>
      </c>
      <c r="E7" s="653" t="s">
        <v>327</v>
      </c>
      <c r="F7" s="653" t="s">
        <v>328</v>
      </c>
      <c r="G7" s="653" t="s">
        <v>532</v>
      </c>
      <c r="H7" s="654">
        <v>41913</v>
      </c>
      <c r="I7" s="634">
        <v>118.81</v>
      </c>
      <c r="J7" s="653" t="s">
        <v>533</v>
      </c>
      <c r="K7" s="653" t="s">
        <v>145</v>
      </c>
      <c r="L7" s="654">
        <v>42177</v>
      </c>
      <c r="M7" s="653" t="s">
        <v>72</v>
      </c>
    </row>
    <row r="8" spans="1:13" x14ac:dyDescent="0.2">
      <c r="A8" s="653" t="s">
        <v>890</v>
      </c>
      <c r="B8" s="653" t="s">
        <v>67</v>
      </c>
      <c r="C8" s="653" t="s">
        <v>892</v>
      </c>
      <c r="D8" s="653" t="s">
        <v>90</v>
      </c>
      <c r="E8" s="653" t="s">
        <v>91</v>
      </c>
      <c r="F8" s="653" t="s">
        <v>92</v>
      </c>
      <c r="G8" s="653" t="s">
        <v>531</v>
      </c>
      <c r="H8" s="654">
        <v>41493</v>
      </c>
      <c r="I8" s="634">
        <f>79.86*-1</f>
        <v>-79.86</v>
      </c>
      <c r="J8" s="653" t="s">
        <v>426</v>
      </c>
      <c r="K8" s="653" t="s">
        <v>104</v>
      </c>
      <c r="L8" s="654">
        <v>42163</v>
      </c>
      <c r="M8" s="653" t="s">
        <v>72</v>
      </c>
    </row>
    <row r="9" spans="1:13" x14ac:dyDescent="0.2">
      <c r="A9" s="653" t="s">
        <v>890</v>
      </c>
      <c r="B9" s="653" t="s">
        <v>693</v>
      </c>
      <c r="C9" s="653" t="s">
        <v>891</v>
      </c>
      <c r="D9" s="653" t="s">
        <v>68</v>
      </c>
      <c r="E9" s="653" t="s">
        <v>69</v>
      </c>
      <c r="F9" s="653" t="s">
        <v>70</v>
      </c>
      <c r="G9" s="653" t="s">
        <v>733</v>
      </c>
      <c r="H9" s="654">
        <v>40890</v>
      </c>
      <c r="I9" s="634">
        <v>1589.12</v>
      </c>
      <c r="J9" s="653"/>
      <c r="K9" s="653" t="s">
        <v>1147</v>
      </c>
      <c r="L9" s="654">
        <v>42174</v>
      </c>
      <c r="M9" s="653" t="s">
        <v>72</v>
      </c>
    </row>
    <row r="10" spans="1:13" x14ac:dyDescent="0.2">
      <c r="A10" s="653" t="s">
        <v>890</v>
      </c>
      <c r="B10" s="653" t="s">
        <v>693</v>
      </c>
      <c r="C10" s="653" t="s">
        <v>891</v>
      </c>
      <c r="D10" s="653" t="s">
        <v>68</v>
      </c>
      <c r="E10" s="653" t="s">
        <v>69</v>
      </c>
      <c r="F10" s="653" t="s">
        <v>70</v>
      </c>
      <c r="G10" s="653" t="s">
        <v>734</v>
      </c>
      <c r="H10" s="654">
        <v>40730</v>
      </c>
      <c r="I10" s="634">
        <v>159.30000000000001</v>
      </c>
      <c r="J10" s="653"/>
      <c r="K10" s="653" t="s">
        <v>87</v>
      </c>
      <c r="L10" s="654">
        <v>42173</v>
      </c>
      <c r="M10" s="653" t="s">
        <v>72</v>
      </c>
    </row>
    <row r="11" spans="1:13" x14ac:dyDescent="0.2">
      <c r="A11" s="653" t="s">
        <v>890</v>
      </c>
      <c r="B11" s="653" t="s">
        <v>693</v>
      </c>
      <c r="C11" s="653" t="s">
        <v>891</v>
      </c>
      <c r="D11" s="653" t="s">
        <v>68</v>
      </c>
      <c r="E11" s="653" t="s">
        <v>69</v>
      </c>
      <c r="F11" s="653" t="s">
        <v>70</v>
      </c>
      <c r="G11" s="653" t="s">
        <v>735</v>
      </c>
      <c r="H11" s="654">
        <v>40716</v>
      </c>
      <c r="I11" s="634">
        <v>159.30000000000001</v>
      </c>
      <c r="J11" s="653"/>
      <c r="K11" s="653" t="s">
        <v>87</v>
      </c>
      <c r="L11" s="654">
        <v>42173</v>
      </c>
      <c r="M11" s="653" t="s">
        <v>72</v>
      </c>
    </row>
    <row r="12" spans="1:13" x14ac:dyDescent="0.2">
      <c r="A12" s="535"/>
      <c r="B12" s="535"/>
      <c r="C12" s="535"/>
      <c r="D12" s="535"/>
      <c r="E12" s="535"/>
      <c r="F12" s="535"/>
      <c r="G12" s="535"/>
      <c r="H12" s="536"/>
      <c r="I12" s="114">
        <f>SUM(I2:I11)</f>
        <v>213250.43</v>
      </c>
      <c r="J12" s="535"/>
      <c r="K12" s="535"/>
      <c r="L12" s="536"/>
      <c r="M12" s="535"/>
    </row>
    <row r="13" spans="1:13" x14ac:dyDescent="0.2">
      <c r="A13" s="535"/>
      <c r="B13" s="535"/>
      <c r="C13" s="535"/>
      <c r="D13" s="535"/>
      <c r="E13" s="535"/>
      <c r="F13" s="535"/>
      <c r="G13" s="535"/>
      <c r="H13" s="536"/>
      <c r="I13" s="511"/>
      <c r="J13" s="535"/>
      <c r="K13" s="535"/>
      <c r="L13" s="536"/>
      <c r="M13" s="535"/>
    </row>
    <row r="14" spans="1:13" x14ac:dyDescent="0.2">
      <c r="A14" s="535"/>
      <c r="B14" s="535"/>
      <c r="C14" s="535"/>
      <c r="D14" s="535"/>
      <c r="E14" s="535"/>
      <c r="F14" s="535"/>
      <c r="G14" s="535"/>
      <c r="H14" s="536"/>
      <c r="I14" s="511"/>
      <c r="J14" s="535"/>
      <c r="K14" s="535"/>
      <c r="L14" s="536"/>
      <c r="M14" s="535"/>
    </row>
    <row r="15" spans="1:13" x14ac:dyDescent="0.2">
      <c r="A15" s="199"/>
      <c r="B15" s="199"/>
      <c r="C15" s="199"/>
      <c r="D15" s="199"/>
      <c r="E15" s="203"/>
      <c r="F15" s="204"/>
      <c r="G15" s="200"/>
      <c r="H15" s="200"/>
      <c r="I15" s="204"/>
      <c r="J15" s="199"/>
    </row>
    <row r="16" spans="1:13" x14ac:dyDescent="0.2">
      <c r="A16" s="199"/>
      <c r="B16" s="199"/>
      <c r="C16" s="199"/>
      <c r="D16" s="199"/>
      <c r="E16" s="203"/>
      <c r="F16" s="204"/>
      <c r="G16" s="200"/>
      <c r="H16" s="200"/>
      <c r="I16" s="204"/>
      <c r="J16" s="199"/>
    </row>
    <row r="17" spans="1:10" x14ac:dyDescent="0.2">
      <c r="A17" s="199"/>
      <c r="B17" s="199"/>
      <c r="C17" s="199"/>
      <c r="D17" s="199"/>
      <c r="E17" s="203"/>
      <c r="F17" s="204"/>
      <c r="G17" s="200"/>
      <c r="H17" s="200"/>
      <c r="I17" s="204"/>
      <c r="J17" s="199"/>
    </row>
    <row r="18" spans="1:10" x14ac:dyDescent="0.2">
      <c r="A18" s="199"/>
      <c r="B18" s="199"/>
      <c r="C18" s="199"/>
      <c r="D18" s="199"/>
      <c r="E18" s="203"/>
      <c r="F18" s="204"/>
      <c r="G18" s="200"/>
      <c r="H18" s="200"/>
      <c r="I18" s="204"/>
      <c r="J18" s="199"/>
    </row>
    <row r="19" spans="1:10" x14ac:dyDescent="0.2">
      <c r="A19" s="199"/>
      <c r="B19" s="199"/>
      <c r="C19" s="199"/>
      <c r="D19" s="199"/>
      <c r="E19" s="203"/>
      <c r="F19" s="204"/>
      <c r="G19" s="200"/>
      <c r="H19" s="200"/>
      <c r="I19" s="204"/>
      <c r="J19" s="199"/>
    </row>
    <row r="20" spans="1:10" x14ac:dyDescent="0.2">
      <c r="A20" s="199"/>
      <c r="B20" s="199"/>
      <c r="C20" s="199"/>
      <c r="D20" s="199"/>
      <c r="E20" s="203"/>
      <c r="F20" s="204"/>
      <c r="G20" s="200"/>
      <c r="H20" s="200"/>
      <c r="I20" s="204"/>
      <c r="J20" s="199"/>
    </row>
    <row r="21" spans="1:10" x14ac:dyDescent="0.2">
      <c r="A21" s="199"/>
      <c r="B21" s="199"/>
      <c r="C21" s="199"/>
      <c r="D21" s="199"/>
      <c r="E21" s="203"/>
      <c r="F21" s="204"/>
      <c r="G21" s="200"/>
      <c r="H21" s="200"/>
      <c r="I21" s="204"/>
      <c r="J21" s="199"/>
    </row>
    <row r="22" spans="1:10" x14ac:dyDescent="0.2">
      <c r="A22" s="199"/>
      <c r="B22" s="199"/>
      <c r="C22" s="199"/>
      <c r="D22" s="199"/>
      <c r="E22" s="203"/>
      <c r="F22" s="204"/>
      <c r="G22" s="200"/>
      <c r="H22" s="200"/>
      <c r="I22" s="204"/>
      <c r="J22" s="199"/>
    </row>
    <row r="23" spans="1:10" x14ac:dyDescent="0.2">
      <c r="A23" s="199"/>
      <c r="B23" s="199"/>
      <c r="C23" s="199"/>
      <c r="D23" s="199"/>
      <c r="E23" s="203"/>
      <c r="F23" s="204"/>
      <c r="G23" s="200"/>
      <c r="H23" s="200"/>
      <c r="I23" s="204"/>
      <c r="J23" s="199"/>
    </row>
    <row r="24" spans="1:10" x14ac:dyDescent="0.2">
      <c r="A24" s="199"/>
      <c r="B24" s="199"/>
      <c r="C24" s="199"/>
      <c r="D24" s="199"/>
      <c r="E24" s="203"/>
      <c r="F24" s="204"/>
      <c r="G24" s="200"/>
      <c r="H24" s="200"/>
      <c r="I24" s="204"/>
      <c r="J24" s="199"/>
    </row>
    <row r="25" spans="1:10" x14ac:dyDescent="0.2">
      <c r="A25" s="199"/>
      <c r="B25" s="199"/>
      <c r="C25" s="199"/>
      <c r="D25" s="199"/>
      <c r="E25" s="203"/>
      <c r="F25" s="204"/>
      <c r="G25" s="200"/>
      <c r="H25" s="200"/>
      <c r="I25" s="204"/>
      <c r="J25" s="199"/>
    </row>
    <row r="26" spans="1:10" x14ac:dyDescent="0.2">
      <c r="A26" s="199"/>
      <c r="B26" s="199"/>
      <c r="C26" s="199"/>
      <c r="D26" s="199"/>
      <c r="E26" s="203"/>
      <c r="F26" s="204"/>
      <c r="G26" s="200"/>
      <c r="H26" s="200"/>
      <c r="I26" s="204"/>
      <c r="J26" s="199"/>
    </row>
    <row r="27" spans="1:10" x14ac:dyDescent="0.2">
      <c r="A27" s="199"/>
      <c r="B27" s="199"/>
      <c r="C27" s="199"/>
      <c r="D27" s="199"/>
      <c r="E27" s="203"/>
      <c r="F27" s="204"/>
      <c r="G27" s="200"/>
      <c r="H27" s="200"/>
      <c r="I27" s="204"/>
      <c r="J27" s="199"/>
    </row>
    <row r="28" spans="1:10" x14ac:dyDescent="0.2">
      <c r="A28" s="199"/>
      <c r="B28" s="199"/>
      <c r="C28" s="199"/>
      <c r="D28" s="199"/>
      <c r="E28" s="203"/>
      <c r="F28" s="204"/>
      <c r="G28" s="200"/>
      <c r="H28" s="200"/>
      <c r="I28" s="204"/>
      <c r="J28" s="199"/>
    </row>
    <row r="29" spans="1:10" x14ac:dyDescent="0.2">
      <c r="A29" s="199"/>
      <c r="B29" s="199"/>
      <c r="C29" s="199"/>
      <c r="D29" s="199"/>
      <c r="E29" s="203"/>
      <c r="F29" s="204"/>
      <c r="G29" s="200"/>
      <c r="H29" s="200"/>
      <c r="I29" s="204"/>
      <c r="J29" s="199"/>
    </row>
    <row r="30" spans="1:10" x14ac:dyDescent="0.2">
      <c r="A30" s="199"/>
      <c r="B30" s="199"/>
      <c r="C30" s="199"/>
      <c r="D30" s="199"/>
      <c r="E30" s="203"/>
      <c r="F30" s="204"/>
      <c r="G30" s="200"/>
      <c r="H30" s="200"/>
      <c r="I30" s="204"/>
      <c r="J30" s="199"/>
    </row>
    <row r="31" spans="1:10" x14ac:dyDescent="0.2">
      <c r="A31" s="199"/>
      <c r="B31" s="199"/>
      <c r="C31" s="199"/>
      <c r="D31" s="199"/>
      <c r="E31" s="203"/>
      <c r="F31" s="204"/>
      <c r="G31" s="200"/>
      <c r="H31" s="200"/>
      <c r="I31" s="204"/>
      <c r="J31" s="199"/>
    </row>
    <row r="32" spans="1:10" x14ac:dyDescent="0.2">
      <c r="A32" s="199"/>
      <c r="B32" s="199"/>
      <c r="C32" s="199"/>
      <c r="D32" s="199"/>
      <c r="E32" s="203"/>
      <c r="F32" s="204"/>
      <c r="G32" s="200"/>
      <c r="H32" s="200"/>
      <c r="I32" s="204"/>
      <c r="J32" s="199"/>
    </row>
    <row r="33" spans="1:10" x14ac:dyDescent="0.2">
      <c r="A33" s="199"/>
      <c r="B33" s="199"/>
      <c r="C33" s="199"/>
      <c r="D33" s="199"/>
      <c r="E33" s="203"/>
      <c r="F33" s="204"/>
      <c r="G33" s="200"/>
      <c r="H33" s="200"/>
      <c r="I33" s="204"/>
      <c r="J33" s="199"/>
    </row>
    <row r="34" spans="1:10" x14ac:dyDescent="0.2">
      <c r="A34" s="199"/>
      <c r="B34" s="199"/>
      <c r="C34" s="199"/>
      <c r="D34" s="199"/>
      <c r="E34" s="203"/>
      <c r="F34" s="204"/>
      <c r="G34" s="200"/>
      <c r="H34" s="200"/>
      <c r="I34" s="204"/>
      <c r="J34" s="199"/>
    </row>
    <row r="35" spans="1:10" x14ac:dyDescent="0.2">
      <c r="A35" s="199"/>
      <c r="B35" s="199"/>
      <c r="C35" s="199"/>
      <c r="D35" s="199"/>
      <c r="E35" s="203"/>
      <c r="F35" s="204"/>
      <c r="G35" s="200"/>
      <c r="H35" s="200"/>
      <c r="I35" s="204"/>
      <c r="J35" s="199"/>
    </row>
    <row r="36" spans="1:10" x14ac:dyDescent="0.2">
      <c r="A36" s="199"/>
      <c r="B36" s="199"/>
      <c r="C36" s="199"/>
      <c r="D36" s="199"/>
      <c r="E36" s="203"/>
      <c r="F36" s="204"/>
      <c r="G36" s="200"/>
      <c r="H36" s="200"/>
      <c r="I36" s="204"/>
      <c r="J36" s="199"/>
    </row>
    <row r="37" spans="1:10" x14ac:dyDescent="0.2">
      <c r="A37" s="199"/>
      <c r="B37" s="199"/>
      <c r="C37" s="199"/>
      <c r="D37" s="199"/>
      <c r="E37" s="203"/>
      <c r="F37" s="204"/>
      <c r="G37" s="200"/>
      <c r="H37" s="200"/>
      <c r="I37" s="204"/>
      <c r="J37" s="199"/>
    </row>
    <row r="38" spans="1:10" x14ac:dyDescent="0.2">
      <c r="A38" s="199"/>
      <c r="B38" s="199"/>
      <c r="C38" s="199"/>
      <c r="D38" s="199"/>
      <c r="E38" s="203"/>
      <c r="F38" s="204"/>
      <c r="G38" s="200"/>
      <c r="H38" s="200"/>
      <c r="I38" s="204"/>
      <c r="J38" s="199"/>
    </row>
    <row r="39" spans="1:10" x14ac:dyDescent="0.2">
      <c r="A39" s="199"/>
      <c r="B39" s="199"/>
      <c r="C39" s="199"/>
      <c r="D39" s="199"/>
      <c r="E39" s="203"/>
      <c r="F39" s="204"/>
      <c r="G39" s="200"/>
      <c r="H39" s="200"/>
      <c r="I39" s="204"/>
      <c r="J39" s="199"/>
    </row>
    <row r="40" spans="1:10" x14ac:dyDescent="0.2">
      <c r="A40" s="199"/>
      <c r="B40" s="199"/>
      <c r="C40" s="199"/>
      <c r="D40" s="199"/>
      <c r="E40" s="203"/>
      <c r="F40" s="204"/>
      <c r="G40" s="200"/>
      <c r="H40" s="200"/>
      <c r="I40" s="204"/>
      <c r="J40" s="199"/>
    </row>
    <row r="41" spans="1:10" x14ac:dyDescent="0.2">
      <c r="A41" s="199"/>
      <c r="B41" s="199"/>
      <c r="C41" s="199"/>
      <c r="D41" s="199"/>
      <c r="E41" s="203"/>
      <c r="F41" s="204"/>
      <c r="G41" s="200"/>
      <c r="H41" s="200"/>
      <c r="I41" s="204"/>
      <c r="J41" s="199"/>
    </row>
    <row r="42" spans="1:10" x14ac:dyDescent="0.2">
      <c r="A42" s="199"/>
      <c r="B42" s="199"/>
      <c r="C42" s="199"/>
      <c r="D42" s="199"/>
      <c r="E42" s="203"/>
      <c r="F42" s="204"/>
      <c r="G42" s="200"/>
      <c r="H42" s="200"/>
      <c r="I42" s="204"/>
      <c r="J42" s="199"/>
    </row>
    <row r="43" spans="1:10" x14ac:dyDescent="0.2">
      <c r="A43" s="199"/>
      <c r="B43" s="199"/>
      <c r="C43" s="199"/>
      <c r="D43" s="199"/>
      <c r="E43" s="203"/>
      <c r="F43" s="204"/>
      <c r="G43" s="200"/>
      <c r="H43" s="200"/>
      <c r="I43" s="204"/>
      <c r="J43" s="199"/>
    </row>
    <row r="44" spans="1:10" x14ac:dyDescent="0.2">
      <c r="A44" s="199"/>
      <c r="B44" s="199"/>
      <c r="C44" s="199"/>
      <c r="D44" s="199"/>
      <c r="E44" s="203"/>
      <c r="F44" s="204"/>
      <c r="G44" s="200"/>
      <c r="H44" s="200"/>
      <c r="I44" s="204"/>
      <c r="J44" s="199"/>
    </row>
    <row r="45" spans="1:10" x14ac:dyDescent="0.2">
      <c r="A45" s="199"/>
      <c r="B45" s="199"/>
      <c r="C45" s="199"/>
      <c r="D45" s="199"/>
      <c r="E45" s="203"/>
      <c r="F45" s="204"/>
      <c r="G45" s="200"/>
      <c r="H45" s="200"/>
      <c r="I45" s="204"/>
      <c r="J45" s="199"/>
    </row>
    <row r="46" spans="1:10" x14ac:dyDescent="0.2">
      <c r="A46" s="199"/>
      <c r="B46" s="199"/>
      <c r="C46" s="199"/>
      <c r="D46" s="199"/>
      <c r="E46" s="203"/>
      <c r="F46" s="204"/>
      <c r="G46" s="200"/>
      <c r="H46" s="200"/>
      <c r="I46" s="204"/>
      <c r="J46" s="199"/>
    </row>
    <row r="47" spans="1:10" x14ac:dyDescent="0.2">
      <c r="A47" s="199"/>
      <c r="B47" s="199"/>
      <c r="C47" s="199"/>
      <c r="D47" s="199"/>
      <c r="E47" s="203"/>
      <c r="F47" s="204"/>
      <c r="G47" s="200"/>
      <c r="H47" s="200"/>
      <c r="I47" s="204"/>
      <c r="J47" s="199"/>
    </row>
    <row r="48" spans="1:10" x14ac:dyDescent="0.2">
      <c r="A48" s="199"/>
      <c r="B48" s="199"/>
      <c r="C48" s="199"/>
      <c r="D48" s="199"/>
      <c r="E48" s="203"/>
      <c r="F48" s="204"/>
      <c r="G48" s="200"/>
      <c r="H48" s="200"/>
      <c r="I48" s="204"/>
      <c r="J48" s="199"/>
    </row>
    <row r="49" spans="1:10" x14ac:dyDescent="0.2">
      <c r="A49" s="199"/>
      <c r="B49" s="199"/>
      <c r="C49" s="199"/>
      <c r="D49" s="199"/>
      <c r="E49" s="203"/>
      <c r="F49" s="204"/>
      <c r="G49" s="200"/>
      <c r="H49" s="200"/>
      <c r="I49" s="204"/>
      <c r="J49" s="199"/>
    </row>
    <row r="50" spans="1:10" x14ac:dyDescent="0.2">
      <c r="A50" s="199"/>
      <c r="B50" s="199"/>
      <c r="C50" s="199"/>
      <c r="D50" s="199"/>
      <c r="E50" s="203"/>
      <c r="F50" s="204"/>
      <c r="G50" s="200"/>
      <c r="H50" s="200"/>
      <c r="I50" s="204"/>
      <c r="J50" s="199"/>
    </row>
    <row r="51" spans="1:10" x14ac:dyDescent="0.2">
      <c r="A51" s="199"/>
      <c r="B51" s="199"/>
      <c r="C51" s="199"/>
      <c r="D51" s="199"/>
      <c r="E51" s="203"/>
      <c r="F51" s="204"/>
      <c r="G51" s="200"/>
      <c r="H51" s="200"/>
      <c r="I51" s="204"/>
      <c r="J51" s="199"/>
    </row>
    <row r="52" spans="1:10" x14ac:dyDescent="0.2">
      <c r="A52" s="199"/>
      <c r="B52" s="199"/>
      <c r="C52" s="199"/>
      <c r="D52" s="199"/>
      <c r="E52" s="203"/>
      <c r="F52" s="204"/>
      <c r="G52" s="200"/>
      <c r="H52" s="200"/>
      <c r="I52" s="204"/>
      <c r="J52" s="199"/>
    </row>
    <row r="53" spans="1:10" x14ac:dyDescent="0.2">
      <c r="A53" s="199"/>
      <c r="B53" s="199"/>
      <c r="C53" s="199"/>
      <c r="D53" s="199"/>
      <c r="E53" s="203"/>
      <c r="F53" s="204"/>
      <c r="G53" s="200"/>
      <c r="H53" s="200"/>
      <c r="I53" s="204"/>
      <c r="J53" s="199"/>
    </row>
    <row r="54" spans="1:10" x14ac:dyDescent="0.2">
      <c r="A54" s="199"/>
      <c r="B54" s="199"/>
      <c r="C54" s="199"/>
      <c r="D54" s="199"/>
      <c r="E54" s="203"/>
      <c r="F54" s="204"/>
      <c r="G54" s="200"/>
      <c r="H54" s="200"/>
      <c r="I54" s="204"/>
      <c r="J54" s="199"/>
    </row>
    <row r="55" spans="1:10" x14ac:dyDescent="0.2">
      <c r="A55" s="199"/>
      <c r="B55" s="199"/>
      <c r="C55" s="199"/>
      <c r="D55" s="199"/>
      <c r="E55" s="203"/>
      <c r="F55" s="204"/>
      <c r="G55" s="200"/>
      <c r="H55" s="200"/>
      <c r="I55" s="204"/>
      <c r="J55" s="199"/>
    </row>
    <row r="56" spans="1:10" x14ac:dyDescent="0.2">
      <c r="A56" s="199"/>
      <c r="B56" s="199"/>
      <c r="C56" s="199"/>
      <c r="D56" s="199"/>
      <c r="E56" s="203"/>
      <c r="F56" s="204"/>
      <c r="G56" s="200"/>
      <c r="H56" s="200"/>
      <c r="I56" s="204"/>
      <c r="J56" s="199"/>
    </row>
    <row r="57" spans="1:10" x14ac:dyDescent="0.2">
      <c r="A57" s="199"/>
      <c r="B57" s="199"/>
      <c r="C57" s="199"/>
      <c r="D57" s="199"/>
      <c r="E57" s="203"/>
      <c r="F57" s="204"/>
      <c r="G57" s="200"/>
      <c r="H57" s="200"/>
      <c r="I57" s="204"/>
      <c r="J57" s="199"/>
    </row>
    <row r="58" spans="1:10" x14ac:dyDescent="0.2">
      <c r="A58" s="199"/>
      <c r="B58" s="199"/>
      <c r="C58" s="199"/>
      <c r="D58" s="199"/>
      <c r="E58" s="203"/>
      <c r="F58" s="204"/>
      <c r="G58" s="200"/>
      <c r="H58" s="200"/>
      <c r="I58" s="204"/>
      <c r="J58" s="199"/>
    </row>
    <row r="59" spans="1:10" x14ac:dyDescent="0.2">
      <c r="A59" s="199"/>
      <c r="B59" s="199"/>
      <c r="C59" s="199"/>
      <c r="D59" s="199"/>
      <c r="E59" s="203"/>
      <c r="F59" s="204"/>
      <c r="G59" s="200"/>
      <c r="H59" s="200"/>
      <c r="I59" s="204"/>
      <c r="J59" s="199"/>
    </row>
    <row r="60" spans="1:10" x14ac:dyDescent="0.2">
      <c r="A60" s="199"/>
      <c r="B60" s="199"/>
      <c r="C60" s="199"/>
      <c r="D60" s="199"/>
      <c r="E60" s="203"/>
      <c r="F60" s="204"/>
      <c r="G60" s="200"/>
      <c r="H60" s="200"/>
      <c r="I60" s="204"/>
      <c r="J60" s="199"/>
    </row>
    <row r="61" spans="1:10" x14ac:dyDescent="0.2">
      <c r="A61" s="199"/>
      <c r="B61" s="199"/>
      <c r="C61" s="199"/>
      <c r="D61" s="199"/>
      <c r="E61" s="203"/>
      <c r="F61" s="204"/>
      <c r="G61" s="200"/>
      <c r="H61" s="200"/>
      <c r="I61" s="204"/>
      <c r="J61" s="199"/>
    </row>
    <row r="62" spans="1:10" x14ac:dyDescent="0.2">
      <c r="A62" s="199"/>
      <c r="B62" s="199"/>
      <c r="C62" s="199"/>
      <c r="D62" s="199"/>
      <c r="E62" s="203"/>
      <c r="F62" s="204"/>
      <c r="G62" s="200"/>
      <c r="H62" s="200"/>
      <c r="I62" s="204"/>
      <c r="J62" s="199"/>
    </row>
    <row r="63" spans="1:10" x14ac:dyDescent="0.2">
      <c r="A63" s="199"/>
      <c r="B63" s="199"/>
      <c r="C63" s="199"/>
      <c r="D63" s="199"/>
      <c r="E63" s="203"/>
      <c r="F63" s="204"/>
      <c r="G63" s="200"/>
      <c r="H63" s="200"/>
      <c r="I63" s="204"/>
      <c r="J63" s="199"/>
    </row>
    <row r="64" spans="1:10" x14ac:dyDescent="0.2">
      <c r="A64" s="199"/>
      <c r="B64" s="199"/>
      <c r="C64" s="199"/>
      <c r="D64" s="199"/>
      <c r="E64" s="203"/>
      <c r="F64" s="204"/>
      <c r="G64" s="200"/>
      <c r="H64" s="200"/>
      <c r="I64" s="204"/>
      <c r="J64" s="199"/>
    </row>
    <row r="65" spans="1:10" x14ac:dyDescent="0.2">
      <c r="A65" s="199"/>
      <c r="B65" s="199"/>
      <c r="C65" s="199"/>
      <c r="D65" s="199"/>
      <c r="E65" s="203"/>
      <c r="F65" s="204"/>
      <c r="G65" s="200"/>
      <c r="H65" s="200"/>
      <c r="I65" s="204"/>
      <c r="J65" s="199"/>
    </row>
    <row r="66" spans="1:10" x14ac:dyDescent="0.2">
      <c r="A66" s="199"/>
      <c r="B66" s="199"/>
      <c r="C66" s="199"/>
      <c r="D66" s="199"/>
      <c r="E66" s="203"/>
      <c r="F66" s="204"/>
      <c r="G66" s="200"/>
      <c r="H66" s="200"/>
      <c r="I66" s="204"/>
      <c r="J66" s="199"/>
    </row>
    <row r="67" spans="1:10" x14ac:dyDescent="0.2">
      <c r="A67" s="199"/>
      <c r="B67" s="199"/>
      <c r="C67" s="199"/>
      <c r="D67" s="199"/>
      <c r="E67" s="203"/>
      <c r="F67" s="204"/>
      <c r="G67" s="200"/>
      <c r="H67" s="200"/>
      <c r="I67" s="204"/>
      <c r="J67" s="199"/>
    </row>
    <row r="68" spans="1:10" x14ac:dyDescent="0.2">
      <c r="A68" s="199"/>
      <c r="B68" s="199"/>
      <c r="C68" s="199"/>
      <c r="D68" s="199"/>
      <c r="E68" s="203"/>
      <c r="F68" s="204"/>
      <c r="G68" s="200"/>
      <c r="H68" s="200"/>
      <c r="I68" s="204"/>
      <c r="J68" s="199"/>
    </row>
    <row r="69" spans="1:10" x14ac:dyDescent="0.2">
      <c r="A69" s="199"/>
      <c r="B69" s="199"/>
      <c r="C69" s="199"/>
      <c r="D69" s="199"/>
      <c r="E69" s="203"/>
      <c r="F69" s="204"/>
      <c r="G69" s="200"/>
      <c r="H69" s="200"/>
      <c r="I69" s="204"/>
      <c r="J69" s="199"/>
    </row>
    <row r="70" spans="1:10" x14ac:dyDescent="0.2">
      <c r="A70" s="199"/>
      <c r="B70" s="199"/>
      <c r="C70" s="199"/>
      <c r="D70" s="199"/>
      <c r="E70" s="203"/>
      <c r="F70" s="204"/>
      <c r="G70" s="200"/>
      <c r="H70" s="200"/>
      <c r="I70" s="204"/>
      <c r="J70" s="199"/>
    </row>
    <row r="71" spans="1:10" x14ac:dyDescent="0.2">
      <c r="A71" s="199"/>
      <c r="B71" s="199"/>
      <c r="C71" s="199"/>
      <c r="D71" s="199"/>
      <c r="E71" s="203"/>
      <c r="F71" s="204"/>
      <c r="G71" s="200"/>
      <c r="H71" s="200"/>
      <c r="I71" s="204"/>
      <c r="J71" s="199"/>
    </row>
    <row r="72" spans="1:10" x14ac:dyDescent="0.2">
      <c r="A72" s="199"/>
      <c r="B72" s="199"/>
      <c r="C72" s="199"/>
      <c r="D72" s="199"/>
      <c r="E72" s="203"/>
      <c r="F72" s="204"/>
      <c r="G72" s="200"/>
      <c r="H72" s="200"/>
      <c r="I72" s="204"/>
      <c r="J72" s="199"/>
    </row>
    <row r="73" spans="1:10" x14ac:dyDescent="0.2">
      <c r="A73" s="199"/>
      <c r="B73" s="199"/>
      <c r="C73" s="199"/>
      <c r="D73" s="199"/>
      <c r="E73" s="203"/>
      <c r="F73" s="204"/>
      <c r="G73" s="200"/>
      <c r="H73" s="200"/>
      <c r="I73" s="204"/>
      <c r="J73" s="199"/>
    </row>
    <row r="74" spans="1:10" x14ac:dyDescent="0.2">
      <c r="A74" s="199"/>
      <c r="B74" s="199"/>
      <c r="C74" s="199"/>
      <c r="D74" s="199"/>
      <c r="E74" s="203"/>
      <c r="F74" s="204"/>
      <c r="G74" s="200"/>
      <c r="H74" s="200"/>
      <c r="I74" s="204"/>
      <c r="J74" s="199"/>
    </row>
    <row r="75" spans="1:10" x14ac:dyDescent="0.2">
      <c r="A75" s="199"/>
      <c r="B75" s="199"/>
      <c r="C75" s="199"/>
      <c r="D75" s="199"/>
      <c r="E75" s="203"/>
      <c r="F75" s="204"/>
      <c r="G75" s="200"/>
      <c r="H75" s="200"/>
      <c r="I75" s="204"/>
      <c r="J75" s="199"/>
    </row>
    <row r="76" spans="1:10" x14ac:dyDescent="0.2">
      <c r="A76" s="199"/>
      <c r="B76" s="199"/>
      <c r="C76" s="199"/>
      <c r="D76" s="199"/>
      <c r="E76" s="203"/>
      <c r="F76" s="204"/>
      <c r="G76" s="200"/>
      <c r="H76" s="200"/>
      <c r="I76" s="204"/>
      <c r="J76" s="199"/>
    </row>
    <row r="77" spans="1:10" x14ac:dyDescent="0.2">
      <c r="A77" s="199"/>
      <c r="B77" s="199"/>
      <c r="C77" s="199"/>
      <c r="D77" s="199"/>
      <c r="E77" s="203"/>
      <c r="F77" s="204"/>
      <c r="G77" s="200"/>
      <c r="H77" s="200"/>
      <c r="I77" s="204"/>
      <c r="J77" s="199"/>
    </row>
    <row r="78" spans="1:10" x14ac:dyDescent="0.2">
      <c r="A78" s="199"/>
      <c r="B78" s="199"/>
      <c r="C78" s="199"/>
      <c r="D78" s="199"/>
      <c r="E78" s="203"/>
      <c r="F78" s="204"/>
      <c r="G78" s="200"/>
      <c r="H78" s="200"/>
      <c r="I78" s="204"/>
      <c r="J78" s="199"/>
    </row>
    <row r="79" spans="1:10" x14ac:dyDescent="0.2">
      <c r="A79" s="199"/>
      <c r="B79" s="199"/>
      <c r="C79" s="199"/>
      <c r="D79" s="199"/>
      <c r="E79" s="203"/>
      <c r="F79" s="204"/>
      <c r="G79" s="200"/>
      <c r="H79" s="200"/>
      <c r="I79" s="204"/>
      <c r="J79" s="199"/>
    </row>
    <row r="80" spans="1:10" x14ac:dyDescent="0.2">
      <c r="A80" s="199"/>
      <c r="B80" s="199"/>
      <c r="C80" s="199"/>
      <c r="D80" s="199"/>
      <c r="E80" s="203"/>
      <c r="F80" s="204"/>
      <c r="G80" s="200"/>
      <c r="H80" s="200"/>
      <c r="I80" s="204"/>
      <c r="J80" s="199"/>
    </row>
    <row r="81" spans="1:10" x14ac:dyDescent="0.2">
      <c r="A81" s="199"/>
      <c r="B81" s="199"/>
      <c r="C81" s="199"/>
      <c r="D81" s="199"/>
      <c r="E81" s="203"/>
      <c r="F81" s="204"/>
      <c r="G81" s="200"/>
      <c r="H81" s="200"/>
      <c r="I81" s="204"/>
      <c r="J81" s="199"/>
    </row>
    <row r="82" spans="1:10" x14ac:dyDescent="0.2">
      <c r="A82" s="199"/>
      <c r="B82" s="199"/>
      <c r="C82" s="199"/>
      <c r="D82" s="199"/>
      <c r="E82" s="203"/>
      <c r="F82" s="204"/>
      <c r="G82" s="200"/>
      <c r="H82" s="200"/>
      <c r="I82" s="204"/>
      <c r="J82" s="199"/>
    </row>
    <row r="83" spans="1:10" x14ac:dyDescent="0.2">
      <c r="A83" s="199"/>
      <c r="B83" s="199"/>
      <c r="C83" s="199"/>
      <c r="D83" s="199"/>
      <c r="E83" s="203"/>
      <c r="F83" s="204"/>
      <c r="G83" s="200"/>
      <c r="H83" s="200"/>
      <c r="I83" s="204"/>
      <c r="J83" s="199"/>
    </row>
    <row r="84" spans="1:10" x14ac:dyDescent="0.2">
      <c r="A84" s="199"/>
      <c r="B84" s="199"/>
      <c r="C84" s="199"/>
      <c r="D84" s="199"/>
      <c r="E84" s="203"/>
      <c r="F84" s="204"/>
      <c r="G84" s="200"/>
      <c r="H84" s="200"/>
      <c r="I84" s="204"/>
      <c r="J84" s="199"/>
    </row>
    <row r="85" spans="1:10" x14ac:dyDescent="0.2">
      <c r="A85" s="199"/>
      <c r="B85" s="199"/>
      <c r="C85" s="199"/>
      <c r="D85" s="199"/>
      <c r="E85" s="203"/>
      <c r="F85" s="204"/>
      <c r="G85" s="200"/>
      <c r="H85" s="200"/>
      <c r="I85" s="204"/>
      <c r="J85" s="199"/>
    </row>
    <row r="86" spans="1:10" x14ac:dyDescent="0.2">
      <c r="A86" s="199"/>
      <c r="B86" s="199"/>
      <c r="C86" s="199"/>
      <c r="D86" s="199"/>
      <c r="E86" s="203"/>
      <c r="F86" s="204"/>
      <c r="G86" s="200"/>
      <c r="H86" s="200"/>
      <c r="I86" s="204"/>
      <c r="J86" s="199"/>
    </row>
    <row r="87" spans="1:10" x14ac:dyDescent="0.2">
      <c r="A87" s="199"/>
      <c r="B87" s="199"/>
      <c r="C87" s="199"/>
      <c r="D87" s="199"/>
      <c r="E87" s="203"/>
      <c r="F87" s="204"/>
      <c r="G87" s="200"/>
      <c r="H87" s="200"/>
      <c r="I87" s="204"/>
      <c r="J87" s="199"/>
    </row>
    <row r="88" spans="1:10" x14ac:dyDescent="0.2">
      <c r="A88" s="199"/>
      <c r="B88" s="199"/>
      <c r="C88" s="199"/>
      <c r="D88" s="199"/>
      <c r="E88" s="203"/>
      <c r="F88" s="204"/>
      <c r="G88" s="200"/>
      <c r="H88" s="200"/>
      <c r="I88" s="204"/>
      <c r="J88" s="199"/>
    </row>
    <row r="89" spans="1:10" x14ac:dyDescent="0.2">
      <c r="A89" s="199"/>
      <c r="B89" s="199"/>
      <c r="C89" s="199"/>
      <c r="D89" s="199"/>
      <c r="E89" s="203"/>
      <c r="F89" s="204"/>
      <c r="G89" s="200"/>
      <c r="H89" s="200"/>
      <c r="I89" s="204"/>
      <c r="J89" s="199"/>
    </row>
    <row r="90" spans="1:10" x14ac:dyDescent="0.2">
      <c r="A90" s="199"/>
      <c r="B90" s="199"/>
      <c r="C90" s="199"/>
      <c r="D90" s="199"/>
      <c r="E90" s="203"/>
      <c r="F90" s="204"/>
      <c r="G90" s="200"/>
      <c r="H90" s="200"/>
      <c r="I90" s="204"/>
      <c r="J90" s="199"/>
    </row>
    <row r="91" spans="1:10" x14ac:dyDescent="0.2">
      <c r="A91" s="199"/>
      <c r="B91" s="199"/>
      <c r="C91" s="199"/>
      <c r="D91" s="199"/>
      <c r="E91" s="203"/>
      <c r="F91" s="204"/>
      <c r="G91" s="200"/>
      <c r="H91" s="200"/>
      <c r="I91" s="204"/>
      <c r="J91" s="199"/>
    </row>
    <row r="92" spans="1:10" x14ac:dyDescent="0.2">
      <c r="A92" s="199"/>
      <c r="B92" s="199"/>
      <c r="C92" s="199"/>
      <c r="D92" s="199"/>
      <c r="E92" s="203"/>
      <c r="F92" s="204"/>
      <c r="G92" s="200"/>
      <c r="H92" s="200"/>
      <c r="I92" s="204"/>
      <c r="J92" s="199"/>
    </row>
    <row r="93" spans="1:10" x14ac:dyDescent="0.2">
      <c r="A93" s="199"/>
      <c r="B93" s="199"/>
      <c r="C93" s="199"/>
      <c r="D93" s="199"/>
      <c r="E93" s="203"/>
      <c r="F93" s="204"/>
      <c r="G93" s="200"/>
      <c r="H93" s="200"/>
      <c r="I93" s="204"/>
      <c r="J93" s="199"/>
    </row>
    <row r="94" spans="1:10" x14ac:dyDescent="0.2">
      <c r="A94" s="199"/>
      <c r="B94" s="199"/>
      <c r="C94" s="199"/>
      <c r="D94" s="199"/>
      <c r="E94" s="203"/>
      <c r="F94" s="204"/>
      <c r="G94" s="200"/>
      <c r="H94" s="200"/>
      <c r="I94" s="204"/>
      <c r="J94" s="199"/>
    </row>
    <row r="95" spans="1:10" x14ac:dyDescent="0.2">
      <c r="A95" s="199"/>
      <c r="B95" s="199"/>
      <c r="C95" s="199"/>
      <c r="D95" s="199"/>
      <c r="E95" s="203"/>
      <c r="F95" s="204"/>
      <c r="G95" s="200"/>
      <c r="H95" s="200"/>
      <c r="I95" s="204"/>
      <c r="J95" s="199"/>
    </row>
    <row r="96" spans="1:10" x14ac:dyDescent="0.2">
      <c r="A96" s="199"/>
      <c r="B96" s="199"/>
      <c r="C96" s="199"/>
      <c r="D96" s="199"/>
      <c r="E96" s="203"/>
      <c r="F96" s="204"/>
      <c r="G96" s="200"/>
      <c r="H96" s="200"/>
      <c r="I96" s="204"/>
      <c r="J96" s="199"/>
    </row>
    <row r="97" spans="1:10" x14ac:dyDescent="0.2">
      <c r="A97" s="199"/>
      <c r="B97" s="199"/>
      <c r="C97" s="199"/>
      <c r="D97" s="199"/>
      <c r="E97" s="203"/>
      <c r="F97" s="204"/>
      <c r="G97" s="200"/>
      <c r="H97" s="200"/>
      <c r="I97" s="204"/>
      <c r="J97" s="199"/>
    </row>
    <row r="98" spans="1:10" x14ac:dyDescent="0.2">
      <c r="A98" s="199"/>
      <c r="B98" s="199"/>
      <c r="C98" s="199"/>
      <c r="D98" s="199"/>
      <c r="E98" s="203"/>
      <c r="F98" s="204"/>
      <c r="G98" s="200"/>
      <c r="H98" s="200"/>
      <c r="I98" s="204"/>
      <c r="J98" s="199"/>
    </row>
    <row r="99" spans="1:10" x14ac:dyDescent="0.2">
      <c r="A99" s="199"/>
      <c r="B99" s="199"/>
      <c r="C99" s="199"/>
      <c r="D99" s="199"/>
      <c r="E99" s="203"/>
      <c r="F99" s="204"/>
      <c r="G99" s="200"/>
      <c r="H99" s="200"/>
      <c r="I99" s="204"/>
      <c r="J99" s="199"/>
    </row>
    <row r="100" spans="1:10" x14ac:dyDescent="0.2">
      <c r="A100" s="199"/>
      <c r="B100" s="199"/>
      <c r="C100" s="199"/>
      <c r="D100" s="199"/>
      <c r="E100" s="203"/>
      <c r="F100" s="204"/>
      <c r="G100" s="200"/>
      <c r="H100" s="200"/>
      <c r="I100" s="204"/>
      <c r="J100" s="199"/>
    </row>
    <row r="101" spans="1:10" x14ac:dyDescent="0.2">
      <c r="A101" s="199"/>
      <c r="B101" s="199"/>
      <c r="C101" s="199"/>
      <c r="D101" s="199"/>
      <c r="E101" s="203"/>
      <c r="F101" s="204"/>
      <c r="G101" s="200"/>
      <c r="H101" s="200"/>
      <c r="I101" s="204"/>
      <c r="J101" s="199"/>
    </row>
    <row r="102" spans="1:10" x14ac:dyDescent="0.2">
      <c r="A102" s="199"/>
      <c r="B102" s="199"/>
      <c r="C102" s="199"/>
      <c r="D102" s="199"/>
      <c r="E102" s="203"/>
      <c r="F102" s="204"/>
      <c r="G102" s="200"/>
      <c r="H102" s="200"/>
      <c r="I102" s="204"/>
      <c r="J102" s="199"/>
    </row>
    <row r="103" spans="1:10" x14ac:dyDescent="0.2">
      <c r="A103" s="199"/>
      <c r="B103" s="199"/>
      <c r="C103" s="199"/>
      <c r="D103" s="199"/>
      <c r="E103" s="203"/>
      <c r="F103" s="204"/>
      <c r="G103" s="200"/>
      <c r="H103" s="200"/>
      <c r="I103" s="204"/>
      <c r="J103" s="199"/>
    </row>
    <row r="104" spans="1:10" x14ac:dyDescent="0.2">
      <c r="A104" s="199"/>
      <c r="B104" s="199"/>
      <c r="C104" s="199"/>
      <c r="D104" s="199"/>
      <c r="E104" s="203"/>
      <c r="F104" s="204"/>
      <c r="G104" s="200"/>
      <c r="H104" s="200"/>
      <c r="I104" s="204"/>
      <c r="J104" s="199"/>
    </row>
    <row r="105" spans="1:10" x14ac:dyDescent="0.2">
      <c r="A105" s="199"/>
      <c r="B105" s="199"/>
      <c r="C105" s="199"/>
      <c r="D105" s="199"/>
      <c r="E105" s="203"/>
      <c r="F105" s="204"/>
      <c r="G105" s="200"/>
      <c r="H105" s="200"/>
      <c r="I105" s="204"/>
      <c r="J105" s="199"/>
    </row>
    <row r="106" spans="1:10" x14ac:dyDescent="0.2">
      <c r="A106" s="199"/>
      <c r="B106" s="199"/>
      <c r="C106" s="199"/>
      <c r="D106" s="199"/>
      <c r="E106" s="203"/>
      <c r="F106" s="204"/>
      <c r="G106" s="200"/>
      <c r="H106" s="200"/>
      <c r="I106" s="204"/>
      <c r="J106" s="199"/>
    </row>
    <row r="107" spans="1:10" x14ac:dyDescent="0.2">
      <c r="A107" s="199"/>
      <c r="B107" s="199"/>
      <c r="C107" s="199"/>
      <c r="D107" s="199"/>
      <c r="E107" s="203"/>
      <c r="F107" s="204"/>
      <c r="G107" s="200"/>
      <c r="H107" s="200"/>
      <c r="I107" s="204"/>
      <c r="J107" s="199"/>
    </row>
    <row r="108" spans="1:10" x14ac:dyDescent="0.2">
      <c r="A108" s="199"/>
      <c r="B108" s="199"/>
      <c r="C108" s="199"/>
      <c r="D108" s="199"/>
      <c r="E108" s="203"/>
      <c r="F108" s="204"/>
      <c r="G108" s="200"/>
      <c r="H108" s="200"/>
      <c r="I108" s="204"/>
      <c r="J108" s="199"/>
    </row>
    <row r="109" spans="1:10" x14ac:dyDescent="0.2">
      <c r="A109" s="199"/>
      <c r="B109" s="199"/>
      <c r="C109" s="199"/>
      <c r="D109" s="199"/>
      <c r="E109" s="203"/>
      <c r="F109" s="204"/>
      <c r="G109" s="200"/>
      <c r="H109" s="200"/>
      <c r="I109" s="204"/>
      <c r="J109" s="199"/>
    </row>
    <row r="110" spans="1:10" x14ac:dyDescent="0.2">
      <c r="A110" s="199"/>
      <c r="B110" s="199"/>
      <c r="C110" s="199"/>
      <c r="D110" s="199"/>
      <c r="E110" s="203"/>
      <c r="F110" s="204"/>
      <c r="G110" s="200"/>
      <c r="H110" s="200"/>
      <c r="I110" s="204"/>
      <c r="J110" s="199"/>
    </row>
    <row r="111" spans="1:10" x14ac:dyDescent="0.2">
      <c r="A111" s="199"/>
      <c r="B111" s="199"/>
      <c r="C111" s="199"/>
      <c r="D111" s="199"/>
      <c r="E111" s="203"/>
      <c r="F111" s="204"/>
      <c r="G111" s="200"/>
      <c r="H111" s="200"/>
      <c r="I111" s="204"/>
      <c r="J111" s="199"/>
    </row>
    <row r="112" spans="1:10" x14ac:dyDescent="0.2">
      <c r="A112" s="199"/>
      <c r="B112" s="199"/>
      <c r="C112" s="199"/>
      <c r="D112" s="199"/>
      <c r="E112" s="203"/>
      <c r="F112" s="204"/>
      <c r="G112" s="200"/>
      <c r="H112" s="200"/>
      <c r="I112" s="204"/>
      <c r="J112" s="199"/>
    </row>
    <row r="113" spans="1:10" x14ac:dyDescent="0.2">
      <c r="A113" s="199"/>
      <c r="B113" s="199"/>
      <c r="C113" s="199"/>
      <c r="D113" s="199"/>
      <c r="E113" s="203"/>
      <c r="F113" s="204"/>
      <c r="G113" s="200"/>
      <c r="H113" s="200"/>
      <c r="I113" s="204"/>
      <c r="J113" s="199"/>
    </row>
    <row r="114" spans="1:10" x14ac:dyDescent="0.2">
      <c r="A114" s="199"/>
      <c r="B114" s="199"/>
      <c r="C114" s="199"/>
      <c r="D114" s="199"/>
      <c r="E114" s="203"/>
      <c r="F114" s="204"/>
      <c r="G114" s="200"/>
      <c r="H114" s="200"/>
      <c r="I114" s="204"/>
      <c r="J114" s="199"/>
    </row>
    <row r="115" spans="1:10" x14ac:dyDescent="0.2">
      <c r="A115" s="199"/>
      <c r="B115" s="199"/>
      <c r="C115" s="199"/>
      <c r="D115" s="199"/>
      <c r="E115" s="203"/>
      <c r="F115" s="204"/>
      <c r="G115" s="200"/>
      <c r="H115" s="200"/>
      <c r="I115" s="204"/>
      <c r="J115" s="199"/>
    </row>
    <row r="116" spans="1:10" x14ac:dyDescent="0.2">
      <c r="A116" s="199"/>
      <c r="B116" s="199"/>
      <c r="C116" s="199"/>
      <c r="D116" s="199"/>
      <c r="E116" s="203"/>
      <c r="F116" s="204"/>
      <c r="G116" s="200"/>
      <c r="H116" s="200"/>
      <c r="I116" s="204"/>
      <c r="J116" s="199"/>
    </row>
    <row r="117" spans="1:10" x14ac:dyDescent="0.2">
      <c r="A117" s="199"/>
      <c r="B117" s="199"/>
      <c r="C117" s="199"/>
      <c r="D117" s="199"/>
      <c r="E117" s="203"/>
      <c r="F117" s="204"/>
      <c r="G117" s="200"/>
      <c r="H117" s="200"/>
      <c r="I117" s="204"/>
      <c r="J117" s="199"/>
    </row>
    <row r="118" spans="1:10" x14ac:dyDescent="0.2">
      <c r="A118" s="199"/>
      <c r="B118" s="199"/>
      <c r="C118" s="199"/>
      <c r="D118" s="199"/>
      <c r="E118" s="203"/>
      <c r="F118" s="204"/>
      <c r="G118" s="200"/>
      <c r="H118" s="200"/>
      <c r="I118" s="204"/>
      <c r="J118" s="199"/>
    </row>
    <row r="119" spans="1:10" x14ac:dyDescent="0.2">
      <c r="A119" s="199"/>
      <c r="B119" s="199"/>
      <c r="C119" s="199"/>
      <c r="D119" s="199"/>
      <c r="E119" s="203"/>
      <c r="F119" s="204"/>
      <c r="G119" s="200"/>
      <c r="H119" s="200"/>
      <c r="I119" s="204"/>
      <c r="J119" s="199"/>
    </row>
    <row r="120" spans="1:10" x14ac:dyDescent="0.2">
      <c r="A120" s="199"/>
      <c r="B120" s="199"/>
      <c r="C120" s="199"/>
      <c r="D120" s="199"/>
      <c r="E120" s="203"/>
      <c r="F120" s="204"/>
      <c r="G120" s="200"/>
      <c r="H120" s="200"/>
      <c r="I120" s="204"/>
      <c r="J120" s="199"/>
    </row>
    <row r="121" spans="1:10" x14ac:dyDescent="0.2">
      <c r="A121" s="199"/>
      <c r="B121" s="199"/>
      <c r="C121" s="199"/>
      <c r="D121" s="199"/>
      <c r="E121" s="203"/>
      <c r="F121" s="204"/>
      <c r="G121" s="200"/>
      <c r="H121" s="200"/>
      <c r="I121" s="204"/>
      <c r="J121" s="199"/>
    </row>
    <row r="122" spans="1:10" x14ac:dyDescent="0.2">
      <c r="A122" s="199"/>
      <c r="B122" s="199"/>
      <c r="C122" s="199"/>
      <c r="D122" s="199"/>
      <c r="E122" s="203"/>
      <c r="F122" s="204"/>
      <c r="G122" s="200"/>
      <c r="H122" s="200"/>
      <c r="I122" s="204"/>
      <c r="J122" s="199"/>
    </row>
    <row r="123" spans="1:10" x14ac:dyDescent="0.2">
      <c r="A123" s="199"/>
      <c r="B123" s="199"/>
      <c r="C123" s="199"/>
      <c r="D123" s="199"/>
      <c r="E123" s="203"/>
      <c r="F123" s="204"/>
      <c r="G123" s="200"/>
      <c r="H123" s="200"/>
      <c r="I123" s="204"/>
      <c r="J123" s="199"/>
    </row>
    <row r="124" spans="1:10" x14ac:dyDescent="0.2">
      <c r="A124" s="199"/>
      <c r="B124" s="199"/>
      <c r="C124" s="199"/>
      <c r="D124" s="199"/>
      <c r="E124" s="203"/>
      <c r="F124" s="204"/>
      <c r="G124" s="200"/>
      <c r="H124" s="200"/>
      <c r="I124" s="204"/>
      <c r="J124" s="199"/>
    </row>
    <row r="125" spans="1:10" x14ac:dyDescent="0.2">
      <c r="A125" s="199"/>
      <c r="B125" s="199"/>
      <c r="C125" s="199"/>
      <c r="D125" s="199"/>
      <c r="E125" s="203"/>
      <c r="F125" s="204"/>
      <c r="G125" s="200"/>
      <c r="H125" s="200"/>
      <c r="I125" s="204"/>
      <c r="J125" s="199"/>
    </row>
    <row r="126" spans="1:10" x14ac:dyDescent="0.2">
      <c r="A126" s="199"/>
      <c r="B126" s="199"/>
      <c r="C126" s="199"/>
      <c r="D126" s="199"/>
      <c r="E126" s="203"/>
      <c r="F126" s="204"/>
      <c r="G126" s="200"/>
      <c r="H126" s="200"/>
      <c r="I126" s="204"/>
      <c r="J126" s="199"/>
    </row>
    <row r="127" spans="1:10" x14ac:dyDescent="0.2">
      <c r="A127" s="199"/>
      <c r="B127" s="199"/>
      <c r="C127" s="199"/>
      <c r="D127" s="199"/>
      <c r="E127" s="203"/>
      <c r="F127" s="204"/>
      <c r="G127" s="200"/>
      <c r="H127" s="200"/>
      <c r="I127" s="204"/>
      <c r="J127" s="199"/>
    </row>
    <row r="128" spans="1:10" x14ac:dyDescent="0.2">
      <c r="A128" s="199"/>
      <c r="B128" s="199"/>
      <c r="C128" s="199"/>
      <c r="D128" s="199"/>
      <c r="E128" s="203"/>
      <c r="F128" s="204"/>
      <c r="G128" s="200"/>
      <c r="H128" s="200"/>
      <c r="I128" s="204"/>
      <c r="J128" s="199"/>
    </row>
    <row r="129" spans="1:10" x14ac:dyDescent="0.2">
      <c r="A129" s="199"/>
      <c r="B129" s="199"/>
      <c r="C129" s="199"/>
      <c r="D129" s="199"/>
      <c r="E129" s="203"/>
      <c r="F129" s="204"/>
      <c r="G129" s="200"/>
      <c r="H129" s="200"/>
      <c r="I129" s="204"/>
      <c r="J129" s="199"/>
    </row>
    <row r="130" spans="1:10" x14ac:dyDescent="0.2">
      <c r="A130" s="199"/>
      <c r="B130" s="199"/>
      <c r="C130" s="199"/>
      <c r="D130" s="199"/>
      <c r="E130" s="203"/>
      <c r="F130" s="204"/>
      <c r="G130" s="200"/>
      <c r="H130" s="200"/>
      <c r="I130" s="204"/>
      <c r="J130" s="199"/>
    </row>
    <row r="131" spans="1:10" x14ac:dyDescent="0.2">
      <c r="A131" s="199"/>
      <c r="B131" s="199"/>
      <c r="C131" s="199"/>
      <c r="D131" s="199"/>
      <c r="E131" s="203"/>
      <c r="F131" s="204"/>
      <c r="G131" s="200"/>
      <c r="H131" s="200"/>
      <c r="I131" s="204"/>
      <c r="J131" s="199"/>
    </row>
    <row r="132" spans="1:10" x14ac:dyDescent="0.2">
      <c r="A132" s="199"/>
      <c r="B132" s="199"/>
      <c r="C132" s="199"/>
      <c r="D132" s="199"/>
      <c r="E132" s="203"/>
      <c r="F132" s="204"/>
      <c r="G132" s="200"/>
      <c r="H132" s="200"/>
      <c r="I132" s="204"/>
      <c r="J132" s="199"/>
    </row>
    <row r="133" spans="1:10" x14ac:dyDescent="0.2">
      <c r="A133" s="199"/>
      <c r="B133" s="199"/>
      <c r="C133" s="199"/>
      <c r="D133" s="199"/>
      <c r="E133" s="203"/>
      <c r="F133" s="204"/>
      <c r="G133" s="200"/>
      <c r="H133" s="200"/>
      <c r="I133" s="204"/>
      <c r="J133" s="199"/>
    </row>
    <row r="134" spans="1:10" x14ac:dyDescent="0.2">
      <c r="A134" s="199"/>
      <c r="B134" s="199"/>
      <c r="C134" s="199"/>
      <c r="D134" s="199"/>
      <c r="E134" s="203"/>
      <c r="F134" s="204"/>
      <c r="G134" s="200"/>
      <c r="H134" s="200"/>
      <c r="I134" s="204"/>
      <c r="J134" s="199"/>
    </row>
    <row r="135" spans="1:10" x14ac:dyDescent="0.2">
      <c r="A135" s="199"/>
      <c r="B135" s="199"/>
      <c r="C135" s="199"/>
      <c r="D135" s="199"/>
      <c r="E135" s="203"/>
      <c r="F135" s="204"/>
      <c r="G135" s="200"/>
      <c r="H135" s="200"/>
      <c r="I135" s="204"/>
      <c r="J135" s="199"/>
    </row>
    <row r="136" spans="1:10" x14ac:dyDescent="0.2">
      <c r="A136" s="199"/>
      <c r="B136" s="199"/>
      <c r="C136" s="199"/>
      <c r="D136" s="199"/>
      <c r="E136" s="203"/>
      <c r="F136" s="204"/>
      <c r="G136" s="200"/>
      <c r="H136" s="200"/>
      <c r="I136" s="204"/>
      <c r="J136" s="199"/>
    </row>
    <row r="137" spans="1:10" x14ac:dyDescent="0.2">
      <c r="A137" s="199"/>
      <c r="B137" s="199"/>
      <c r="C137" s="199"/>
      <c r="D137" s="199"/>
      <c r="E137" s="203"/>
      <c r="F137" s="204"/>
      <c r="G137" s="200"/>
      <c r="H137" s="200"/>
      <c r="I137" s="204"/>
      <c r="J137" s="199"/>
    </row>
    <row r="138" spans="1:10" x14ac:dyDescent="0.2">
      <c r="A138" s="199"/>
      <c r="B138" s="199"/>
      <c r="C138" s="199"/>
      <c r="D138" s="199"/>
      <c r="E138" s="203"/>
      <c r="F138" s="204"/>
      <c r="G138" s="200"/>
      <c r="H138" s="200"/>
      <c r="I138" s="204"/>
      <c r="J138" s="199"/>
    </row>
    <row r="139" spans="1:10" x14ac:dyDescent="0.2">
      <c r="A139" s="199"/>
      <c r="B139" s="199"/>
      <c r="C139" s="199"/>
      <c r="D139" s="199"/>
      <c r="E139" s="203"/>
      <c r="F139" s="204"/>
      <c r="G139" s="200"/>
      <c r="H139" s="200"/>
      <c r="I139" s="204"/>
      <c r="J139" s="199"/>
    </row>
    <row r="140" spans="1:10" x14ac:dyDescent="0.2">
      <c r="A140" s="199"/>
      <c r="B140" s="199"/>
      <c r="C140" s="199"/>
      <c r="D140" s="199"/>
      <c r="E140" s="203"/>
      <c r="F140" s="204"/>
      <c r="G140" s="200"/>
      <c r="H140" s="200"/>
      <c r="I140" s="204"/>
      <c r="J140" s="199"/>
    </row>
    <row r="141" spans="1:10" x14ac:dyDescent="0.2">
      <c r="A141" s="199"/>
      <c r="B141" s="199"/>
      <c r="C141" s="199"/>
      <c r="D141" s="199"/>
      <c r="E141" s="203"/>
      <c r="F141" s="204"/>
      <c r="G141" s="200"/>
      <c r="H141" s="200"/>
      <c r="I141" s="204"/>
      <c r="J141" s="199"/>
    </row>
    <row r="142" spans="1:10" x14ac:dyDescent="0.2">
      <c r="A142" s="199"/>
      <c r="B142" s="199"/>
      <c r="C142" s="199"/>
      <c r="D142" s="199"/>
      <c r="E142" s="203"/>
      <c r="F142" s="204"/>
      <c r="G142" s="200"/>
      <c r="H142" s="200"/>
      <c r="I142" s="204"/>
      <c r="J142" s="199"/>
    </row>
    <row r="143" spans="1:10" x14ac:dyDescent="0.2">
      <c r="A143" s="199"/>
      <c r="B143" s="199"/>
      <c r="C143" s="199"/>
      <c r="D143" s="199"/>
      <c r="E143" s="203"/>
      <c r="F143" s="204"/>
      <c r="G143" s="200"/>
      <c r="H143" s="200"/>
      <c r="I143" s="204"/>
      <c r="J143" s="199"/>
    </row>
    <row r="144" spans="1:10" x14ac:dyDescent="0.2">
      <c r="A144" s="199"/>
      <c r="B144" s="199"/>
      <c r="C144" s="199"/>
      <c r="D144" s="199"/>
      <c r="E144" s="203"/>
      <c r="F144" s="204"/>
      <c r="G144" s="200"/>
      <c r="H144" s="200"/>
      <c r="I144" s="204"/>
      <c r="J144" s="199"/>
    </row>
    <row r="145" spans="1:10" x14ac:dyDescent="0.2">
      <c r="A145" s="199"/>
      <c r="B145" s="199"/>
      <c r="C145" s="199"/>
      <c r="D145" s="199"/>
      <c r="E145" s="203"/>
      <c r="F145" s="204"/>
      <c r="G145" s="200"/>
      <c r="H145" s="200"/>
      <c r="I145" s="204"/>
      <c r="J145" s="199"/>
    </row>
    <row r="146" spans="1:10" x14ac:dyDescent="0.2">
      <c r="A146" s="199"/>
      <c r="B146" s="199"/>
      <c r="C146" s="199"/>
      <c r="D146" s="199"/>
      <c r="E146" s="203"/>
      <c r="F146" s="204"/>
      <c r="G146" s="200"/>
      <c r="H146" s="200"/>
      <c r="I146" s="204"/>
      <c r="J146" s="199"/>
    </row>
    <row r="147" spans="1:10" x14ac:dyDescent="0.2">
      <c r="A147" s="199"/>
      <c r="B147" s="199"/>
      <c r="C147" s="199"/>
      <c r="D147" s="199"/>
      <c r="E147" s="203"/>
      <c r="F147" s="204"/>
      <c r="G147" s="200"/>
      <c r="H147" s="200"/>
      <c r="I147" s="204"/>
      <c r="J147" s="199"/>
    </row>
    <row r="148" spans="1:10" x14ac:dyDescent="0.2">
      <c r="A148" s="199"/>
      <c r="B148" s="199"/>
      <c r="C148" s="199"/>
      <c r="D148" s="199"/>
      <c r="E148" s="203"/>
      <c r="F148" s="204"/>
      <c r="G148" s="200"/>
      <c r="H148" s="200"/>
      <c r="I148" s="204"/>
      <c r="J148" s="199"/>
    </row>
    <row r="149" spans="1:10" x14ac:dyDescent="0.2">
      <c r="A149" s="199"/>
      <c r="B149" s="199"/>
      <c r="C149" s="199"/>
      <c r="D149" s="199"/>
      <c r="E149" s="203"/>
      <c r="F149" s="204"/>
      <c r="G149" s="200"/>
      <c r="H149" s="200"/>
      <c r="I149" s="204"/>
      <c r="J149" s="199"/>
    </row>
    <row r="150" spans="1:10" x14ac:dyDescent="0.2">
      <c r="A150" s="199"/>
      <c r="B150" s="199"/>
      <c r="C150" s="199"/>
      <c r="D150" s="199"/>
      <c r="E150" s="203"/>
      <c r="F150" s="204"/>
      <c r="G150" s="200"/>
      <c r="H150" s="200"/>
      <c r="I150" s="204"/>
      <c r="J150" s="199"/>
    </row>
    <row r="151" spans="1:10" x14ac:dyDescent="0.2">
      <c r="A151" s="199"/>
      <c r="B151" s="199"/>
      <c r="C151" s="199"/>
      <c r="D151" s="199"/>
      <c r="E151" s="203"/>
      <c r="F151" s="204"/>
      <c r="G151" s="200"/>
      <c r="H151" s="200"/>
      <c r="I151" s="204"/>
      <c r="J151" s="199"/>
    </row>
    <row r="152" spans="1:10" x14ac:dyDescent="0.2">
      <c r="A152" s="199"/>
      <c r="B152" s="199"/>
      <c r="C152" s="199"/>
      <c r="D152" s="199"/>
      <c r="E152" s="203"/>
      <c r="F152" s="204"/>
      <c r="G152" s="200"/>
      <c r="H152" s="200"/>
      <c r="I152" s="204"/>
      <c r="J152" s="199"/>
    </row>
    <row r="153" spans="1:10" x14ac:dyDescent="0.2">
      <c r="A153" s="199"/>
      <c r="B153" s="199"/>
      <c r="C153" s="199"/>
      <c r="D153" s="199"/>
      <c r="E153" s="203"/>
      <c r="F153" s="204"/>
      <c r="G153" s="200"/>
      <c r="H153" s="200"/>
      <c r="I153" s="204"/>
      <c r="J153" s="199"/>
    </row>
    <row r="154" spans="1:10" x14ac:dyDescent="0.2">
      <c r="A154" s="199"/>
      <c r="B154" s="199"/>
      <c r="C154" s="199"/>
      <c r="D154" s="199"/>
      <c r="E154" s="203"/>
      <c r="F154" s="204"/>
      <c r="G154" s="200"/>
      <c r="H154" s="200"/>
      <c r="I154" s="204"/>
      <c r="J154" s="199"/>
    </row>
    <row r="155" spans="1:10" x14ac:dyDescent="0.2">
      <c r="A155" s="199"/>
      <c r="B155" s="199"/>
      <c r="C155" s="199"/>
      <c r="D155" s="199"/>
      <c r="E155" s="203"/>
      <c r="F155" s="204"/>
      <c r="G155" s="200"/>
      <c r="H155" s="200"/>
      <c r="I155" s="204"/>
      <c r="J155" s="199"/>
    </row>
    <row r="156" spans="1:10" x14ac:dyDescent="0.2">
      <c r="A156" s="199"/>
      <c r="B156" s="199"/>
      <c r="C156" s="199"/>
      <c r="D156" s="199"/>
      <c r="E156" s="203"/>
      <c r="F156" s="204"/>
      <c r="G156" s="200"/>
      <c r="H156" s="200"/>
      <c r="I156" s="204"/>
      <c r="J156" s="199"/>
    </row>
    <row r="157" spans="1:10" x14ac:dyDescent="0.2">
      <c r="A157" s="199"/>
      <c r="B157" s="199"/>
      <c r="C157" s="199"/>
      <c r="D157" s="199"/>
      <c r="E157" s="203"/>
      <c r="F157" s="204"/>
      <c r="G157" s="200"/>
      <c r="H157" s="200"/>
      <c r="I157" s="204"/>
      <c r="J157" s="199"/>
    </row>
    <row r="158" spans="1:10" x14ac:dyDescent="0.2">
      <c r="A158" s="199"/>
      <c r="B158" s="199"/>
      <c r="C158" s="199"/>
      <c r="D158" s="199"/>
      <c r="E158" s="203"/>
      <c r="F158" s="204"/>
      <c r="G158" s="200"/>
      <c r="H158" s="200"/>
      <c r="I158" s="204"/>
      <c r="J158" s="199"/>
    </row>
    <row r="159" spans="1:10" x14ac:dyDescent="0.2">
      <c r="A159" s="199"/>
      <c r="B159" s="199"/>
      <c r="C159" s="199"/>
      <c r="D159" s="199"/>
      <c r="E159" s="203"/>
      <c r="F159" s="204"/>
      <c r="G159" s="200"/>
      <c r="H159" s="200"/>
      <c r="I159" s="204"/>
      <c r="J159" s="199"/>
    </row>
    <row r="160" spans="1:10" x14ac:dyDescent="0.2">
      <c r="A160" s="199"/>
      <c r="B160" s="199"/>
      <c r="C160" s="199"/>
      <c r="D160" s="199"/>
      <c r="E160" s="203"/>
      <c r="F160" s="204"/>
      <c r="G160" s="200"/>
      <c r="H160" s="200"/>
      <c r="I160" s="204"/>
      <c r="J160" s="199"/>
    </row>
    <row r="161" spans="1:10" x14ac:dyDescent="0.2">
      <c r="A161" s="199"/>
      <c r="B161" s="199"/>
      <c r="C161" s="199"/>
      <c r="D161" s="199"/>
      <c r="E161" s="203"/>
      <c r="F161" s="204"/>
      <c r="G161" s="200"/>
      <c r="H161" s="200"/>
      <c r="I161" s="204"/>
      <c r="J161" s="199"/>
    </row>
    <row r="162" spans="1:10" x14ac:dyDescent="0.2">
      <c r="A162" s="199"/>
      <c r="B162" s="199"/>
      <c r="C162" s="199"/>
      <c r="D162" s="199"/>
      <c r="E162" s="203"/>
      <c r="F162" s="204"/>
      <c r="G162" s="200"/>
      <c r="H162" s="200"/>
      <c r="I162" s="204"/>
      <c r="J162" s="199"/>
    </row>
    <row r="163" spans="1:10" x14ac:dyDescent="0.2">
      <c r="A163" s="199"/>
      <c r="B163" s="199"/>
      <c r="C163" s="199"/>
      <c r="D163" s="199"/>
      <c r="E163" s="203"/>
      <c r="F163" s="204"/>
      <c r="G163" s="200"/>
      <c r="H163" s="200"/>
      <c r="I163" s="204"/>
      <c r="J163" s="199"/>
    </row>
    <row r="164" spans="1:10" x14ac:dyDescent="0.2">
      <c r="A164" s="199"/>
      <c r="B164" s="199"/>
      <c r="C164" s="199"/>
      <c r="D164" s="199"/>
      <c r="E164" s="203"/>
      <c r="F164" s="204"/>
      <c r="G164" s="200"/>
      <c r="H164" s="200"/>
      <c r="I164" s="204"/>
      <c r="J164" s="199"/>
    </row>
    <row r="165" spans="1:10" x14ac:dyDescent="0.2">
      <c r="A165" s="199"/>
      <c r="B165" s="199"/>
      <c r="C165" s="199"/>
      <c r="D165" s="199"/>
      <c r="E165" s="203"/>
      <c r="F165" s="204"/>
      <c r="G165" s="200"/>
      <c r="H165" s="200"/>
      <c r="I165" s="204"/>
      <c r="J165" s="199"/>
    </row>
    <row r="166" spans="1:10" x14ac:dyDescent="0.2">
      <c r="A166" s="199"/>
      <c r="B166" s="199"/>
      <c r="C166" s="199"/>
      <c r="D166" s="199"/>
      <c r="E166" s="203"/>
      <c r="F166" s="204"/>
      <c r="G166" s="200"/>
      <c r="H166" s="200"/>
      <c r="I166" s="204"/>
      <c r="J166" s="199"/>
    </row>
    <row r="167" spans="1:10" x14ac:dyDescent="0.2">
      <c r="A167" s="199"/>
      <c r="B167" s="199"/>
      <c r="C167" s="199"/>
      <c r="D167" s="199"/>
      <c r="E167" s="203"/>
      <c r="F167" s="204"/>
      <c r="G167" s="200"/>
      <c r="H167" s="200"/>
      <c r="I167" s="204"/>
      <c r="J167" s="199"/>
    </row>
    <row r="168" spans="1:10" x14ac:dyDescent="0.2">
      <c r="A168" s="199"/>
      <c r="B168" s="199"/>
      <c r="C168" s="199"/>
      <c r="D168" s="199"/>
      <c r="E168" s="203"/>
      <c r="F168" s="204"/>
      <c r="G168" s="200"/>
      <c r="H168" s="200"/>
      <c r="I168" s="204"/>
      <c r="J168" s="199"/>
    </row>
    <row r="169" spans="1:10" x14ac:dyDescent="0.2">
      <c r="A169" s="199"/>
      <c r="B169" s="199"/>
      <c r="C169" s="199"/>
      <c r="D169" s="199"/>
      <c r="E169" s="203"/>
      <c r="F169" s="204"/>
      <c r="G169" s="200"/>
      <c r="H169" s="200"/>
      <c r="I169" s="204"/>
      <c r="J169" s="199"/>
    </row>
    <row r="170" spans="1:10" x14ac:dyDescent="0.2">
      <c r="A170" s="199"/>
      <c r="B170" s="199"/>
      <c r="C170" s="199"/>
      <c r="D170" s="199"/>
      <c r="E170" s="203"/>
      <c r="F170" s="204"/>
      <c r="G170" s="200"/>
      <c r="H170" s="200"/>
      <c r="I170" s="204"/>
      <c r="J170" s="199"/>
    </row>
    <row r="171" spans="1:10" x14ac:dyDescent="0.2">
      <c r="A171" s="199"/>
      <c r="B171" s="199"/>
      <c r="C171" s="199"/>
      <c r="D171" s="199"/>
      <c r="E171" s="203"/>
      <c r="F171" s="204"/>
      <c r="G171" s="200"/>
      <c r="H171" s="200"/>
      <c r="I171" s="204"/>
      <c r="J171" s="199"/>
    </row>
    <row r="172" spans="1:10" x14ac:dyDescent="0.2">
      <c r="A172" s="199"/>
      <c r="B172" s="199"/>
      <c r="C172" s="199"/>
      <c r="D172" s="199"/>
      <c r="E172" s="203"/>
      <c r="F172" s="204"/>
      <c r="G172" s="200"/>
      <c r="H172" s="200"/>
      <c r="I172" s="204"/>
      <c r="J172" s="199"/>
    </row>
    <row r="173" spans="1:10" x14ac:dyDescent="0.2">
      <c r="A173" s="199"/>
      <c r="B173" s="199"/>
      <c r="C173" s="199"/>
      <c r="D173" s="199"/>
      <c r="E173" s="203"/>
      <c r="F173" s="204"/>
      <c r="G173" s="200"/>
      <c r="H173" s="200"/>
      <c r="I173" s="204"/>
      <c r="J173" s="199"/>
    </row>
    <row r="174" spans="1:10" x14ac:dyDescent="0.2">
      <c r="A174" s="199"/>
      <c r="B174" s="199"/>
      <c r="C174" s="199"/>
      <c r="D174" s="199"/>
      <c r="E174" s="203"/>
      <c r="F174" s="204"/>
      <c r="G174" s="200"/>
      <c r="H174" s="200"/>
      <c r="I174" s="204"/>
      <c r="J174" s="199"/>
    </row>
    <row r="175" spans="1:10" x14ac:dyDescent="0.2">
      <c r="A175" s="199"/>
      <c r="B175" s="199"/>
      <c r="C175" s="199"/>
      <c r="D175" s="199"/>
      <c r="E175" s="203"/>
      <c r="F175" s="204"/>
      <c r="G175" s="200"/>
      <c r="H175" s="200"/>
      <c r="I175" s="204"/>
      <c r="J175" s="199"/>
    </row>
    <row r="176" spans="1:10" x14ac:dyDescent="0.2">
      <c r="A176" s="199"/>
      <c r="B176" s="199"/>
      <c r="C176" s="199"/>
      <c r="D176" s="199"/>
      <c r="E176" s="203"/>
      <c r="F176" s="204"/>
      <c r="G176" s="200"/>
      <c r="H176" s="200"/>
      <c r="I176" s="204"/>
      <c r="J176" s="199"/>
    </row>
    <row r="177" spans="1:10" x14ac:dyDescent="0.2">
      <c r="A177" s="199"/>
      <c r="B177" s="199"/>
      <c r="C177" s="199"/>
      <c r="D177" s="199"/>
      <c r="E177" s="203"/>
      <c r="F177" s="204"/>
      <c r="G177" s="200"/>
      <c r="H177" s="200"/>
      <c r="I177" s="204"/>
      <c r="J177" s="199"/>
    </row>
    <row r="178" spans="1:10" x14ac:dyDescent="0.2">
      <c r="A178" s="199"/>
      <c r="B178" s="199"/>
      <c r="C178" s="199"/>
      <c r="D178" s="199"/>
      <c r="E178" s="203"/>
      <c r="F178" s="204"/>
      <c r="G178" s="200"/>
      <c r="H178" s="200"/>
      <c r="I178" s="204"/>
      <c r="J178" s="199"/>
    </row>
    <row r="179" spans="1:10" x14ac:dyDescent="0.2">
      <c r="A179" s="199"/>
      <c r="B179" s="199"/>
      <c r="C179" s="199"/>
      <c r="D179" s="199"/>
      <c r="E179" s="203"/>
      <c r="F179" s="204"/>
      <c r="G179" s="200"/>
      <c r="H179" s="200"/>
      <c r="I179" s="204"/>
      <c r="J179" s="199"/>
    </row>
    <row r="180" spans="1:10" x14ac:dyDescent="0.2">
      <c r="A180" s="199"/>
      <c r="B180" s="199"/>
      <c r="C180" s="199"/>
      <c r="D180" s="199"/>
      <c r="E180" s="203"/>
      <c r="F180" s="204"/>
      <c r="G180" s="200"/>
      <c r="H180" s="200"/>
      <c r="I180" s="204"/>
      <c r="J180" s="199"/>
    </row>
    <row r="181" spans="1:10" x14ac:dyDescent="0.2">
      <c r="A181" s="199"/>
      <c r="B181" s="199"/>
      <c r="C181" s="199"/>
      <c r="D181" s="199"/>
      <c r="E181" s="203"/>
      <c r="F181" s="204"/>
      <c r="G181" s="200"/>
      <c r="H181" s="200"/>
      <c r="I181" s="204"/>
      <c r="J181" s="199"/>
    </row>
    <row r="182" spans="1:10" x14ac:dyDescent="0.2">
      <c r="A182" s="199"/>
      <c r="B182" s="199"/>
      <c r="C182" s="199"/>
      <c r="D182" s="199"/>
      <c r="E182" s="203"/>
      <c r="F182" s="204"/>
      <c r="G182" s="200"/>
      <c r="H182" s="200"/>
      <c r="I182" s="204"/>
      <c r="J182" s="199"/>
    </row>
    <row r="183" spans="1:10" x14ac:dyDescent="0.2">
      <c r="A183" s="199"/>
      <c r="B183" s="199"/>
      <c r="C183" s="199"/>
      <c r="D183" s="199"/>
      <c r="E183" s="203"/>
      <c r="F183" s="204"/>
      <c r="G183" s="200"/>
      <c r="H183" s="200"/>
      <c r="I183" s="204"/>
      <c r="J183" s="199"/>
    </row>
    <row r="184" spans="1:10" x14ac:dyDescent="0.2">
      <c r="A184" s="199"/>
      <c r="B184" s="199"/>
      <c r="C184" s="199"/>
      <c r="D184" s="199"/>
      <c r="E184" s="203"/>
      <c r="F184" s="204"/>
      <c r="G184" s="200"/>
      <c r="H184" s="200"/>
      <c r="I184" s="204"/>
      <c r="J184" s="199"/>
    </row>
    <row r="185" spans="1:10" x14ac:dyDescent="0.2">
      <c r="A185" s="199"/>
      <c r="B185" s="199"/>
      <c r="C185" s="199"/>
      <c r="D185" s="199"/>
      <c r="E185" s="203"/>
      <c r="F185" s="204"/>
      <c r="G185" s="200"/>
      <c r="H185" s="200"/>
      <c r="I185" s="204"/>
      <c r="J185" s="199"/>
    </row>
    <row r="186" spans="1:10" x14ac:dyDescent="0.2">
      <c r="A186" s="199"/>
      <c r="B186" s="199"/>
      <c r="C186" s="199"/>
      <c r="D186" s="199"/>
      <c r="E186" s="203"/>
      <c r="F186" s="204"/>
      <c r="G186" s="200"/>
      <c r="H186" s="200"/>
      <c r="I186" s="204"/>
      <c r="J186" s="199"/>
    </row>
    <row r="187" spans="1:10" x14ac:dyDescent="0.2">
      <c r="A187" s="199"/>
      <c r="B187" s="199"/>
      <c r="C187" s="199"/>
      <c r="D187" s="199"/>
      <c r="E187" s="203"/>
      <c r="F187" s="204"/>
      <c r="G187" s="200"/>
      <c r="H187" s="200"/>
      <c r="I187" s="204"/>
      <c r="J187" s="199"/>
    </row>
    <row r="188" spans="1:10" x14ac:dyDescent="0.2">
      <c r="A188" s="199"/>
      <c r="B188" s="199"/>
      <c r="C188" s="199"/>
      <c r="D188" s="199"/>
      <c r="E188" s="203"/>
      <c r="F188" s="204"/>
      <c r="G188" s="200"/>
      <c r="H188" s="200"/>
      <c r="I188" s="204"/>
      <c r="J188" s="199"/>
    </row>
    <row r="189" spans="1:10" x14ac:dyDescent="0.2">
      <c r="A189" s="199"/>
      <c r="B189" s="199"/>
      <c r="C189" s="199"/>
      <c r="D189" s="199"/>
      <c r="E189" s="203"/>
      <c r="F189" s="204"/>
      <c r="G189" s="200"/>
      <c r="H189" s="200"/>
      <c r="I189" s="204"/>
      <c r="J189" s="199"/>
    </row>
    <row r="190" spans="1:10" x14ac:dyDescent="0.2">
      <c r="A190" s="199"/>
      <c r="B190" s="199"/>
      <c r="C190" s="199"/>
      <c r="D190" s="199"/>
      <c r="E190" s="203"/>
      <c r="F190" s="204"/>
      <c r="G190" s="200"/>
      <c r="H190" s="200"/>
      <c r="I190" s="204"/>
      <c r="J190" s="199"/>
    </row>
    <row r="191" spans="1:10" x14ac:dyDescent="0.2">
      <c r="A191" s="199"/>
      <c r="B191" s="199"/>
      <c r="C191" s="199"/>
      <c r="D191" s="199"/>
      <c r="E191" s="203"/>
      <c r="F191" s="204"/>
      <c r="G191" s="200"/>
      <c r="H191" s="200"/>
      <c r="I191" s="204"/>
      <c r="J191" s="199"/>
    </row>
    <row r="192" spans="1:10" x14ac:dyDescent="0.2">
      <c r="A192" s="199"/>
      <c r="B192" s="199"/>
      <c r="C192" s="199"/>
      <c r="D192" s="199"/>
      <c r="E192" s="203"/>
      <c r="F192" s="204"/>
      <c r="G192" s="200"/>
      <c r="H192" s="200"/>
      <c r="I192" s="204"/>
      <c r="J192" s="199"/>
    </row>
    <row r="193" spans="1:10" x14ac:dyDescent="0.2">
      <c r="A193" s="199"/>
      <c r="B193" s="199"/>
      <c r="C193" s="199"/>
      <c r="D193" s="199"/>
      <c r="E193" s="203"/>
      <c r="F193" s="204"/>
      <c r="G193" s="200"/>
      <c r="H193" s="200"/>
      <c r="I193" s="204"/>
      <c r="J193" s="199"/>
    </row>
    <row r="194" spans="1:10" x14ac:dyDescent="0.2">
      <c r="A194" s="199"/>
      <c r="B194" s="199"/>
      <c r="C194" s="199"/>
      <c r="D194" s="199"/>
      <c r="E194" s="203"/>
      <c r="F194" s="204"/>
      <c r="G194" s="200"/>
      <c r="H194" s="200"/>
      <c r="I194" s="204"/>
      <c r="J194" s="199"/>
    </row>
    <row r="195" spans="1:10" x14ac:dyDescent="0.2">
      <c r="A195" s="199"/>
      <c r="B195" s="199"/>
      <c r="C195" s="199"/>
      <c r="D195" s="199"/>
      <c r="E195" s="203"/>
      <c r="F195" s="204"/>
      <c r="G195" s="200"/>
      <c r="H195" s="200"/>
      <c r="I195" s="204"/>
      <c r="J195" s="199"/>
    </row>
    <row r="196" spans="1:10" x14ac:dyDescent="0.2">
      <c r="A196" s="199"/>
      <c r="B196" s="199"/>
      <c r="C196" s="199"/>
      <c r="D196" s="199"/>
      <c r="E196" s="203"/>
      <c r="F196" s="204"/>
      <c r="G196" s="200"/>
      <c r="H196" s="200"/>
      <c r="I196" s="204"/>
      <c r="J196" s="199"/>
    </row>
    <row r="197" spans="1:10" x14ac:dyDescent="0.2">
      <c r="A197" s="199"/>
      <c r="B197" s="199"/>
      <c r="C197" s="199"/>
      <c r="D197" s="199"/>
      <c r="E197" s="203"/>
      <c r="F197" s="204"/>
      <c r="G197" s="200"/>
      <c r="H197" s="200"/>
      <c r="I197" s="204"/>
      <c r="J197" s="199"/>
    </row>
    <row r="198" spans="1:10" x14ac:dyDescent="0.2">
      <c r="A198" s="199"/>
      <c r="B198" s="199"/>
      <c r="C198" s="199"/>
      <c r="D198" s="199"/>
      <c r="E198" s="203"/>
      <c r="F198" s="204"/>
      <c r="G198" s="200"/>
      <c r="H198" s="200"/>
      <c r="I198" s="204"/>
      <c r="J198" s="199"/>
    </row>
    <row r="199" spans="1:10" x14ac:dyDescent="0.2">
      <c r="A199" s="199"/>
      <c r="B199" s="199"/>
      <c r="C199" s="199"/>
      <c r="D199" s="199"/>
      <c r="E199" s="203"/>
      <c r="F199" s="204"/>
      <c r="G199" s="200"/>
      <c r="H199" s="200"/>
      <c r="I199" s="204"/>
      <c r="J199" s="199"/>
    </row>
    <row r="200" spans="1:10" x14ac:dyDescent="0.2">
      <c r="A200" s="199"/>
      <c r="B200" s="199"/>
      <c r="C200" s="199"/>
      <c r="D200" s="199"/>
      <c r="E200" s="203"/>
      <c r="F200" s="204"/>
      <c r="G200" s="200"/>
      <c r="H200" s="200"/>
      <c r="I200" s="204"/>
      <c r="J200" s="199"/>
    </row>
    <row r="201" spans="1:10" x14ac:dyDescent="0.2">
      <c r="A201" s="199"/>
      <c r="B201" s="199"/>
      <c r="C201" s="199"/>
      <c r="D201" s="199"/>
      <c r="E201" s="203"/>
      <c r="F201" s="204"/>
      <c r="G201" s="200"/>
      <c r="H201" s="200"/>
      <c r="I201" s="204"/>
      <c r="J201" s="199"/>
    </row>
    <row r="202" spans="1:10" x14ac:dyDescent="0.2">
      <c r="A202" s="199"/>
      <c r="B202" s="199"/>
      <c r="C202" s="199"/>
      <c r="D202" s="199"/>
      <c r="E202" s="203"/>
      <c r="F202" s="204"/>
      <c r="G202" s="200"/>
      <c r="H202" s="200"/>
      <c r="I202" s="204"/>
      <c r="J202" s="199"/>
    </row>
    <row r="203" spans="1:10" x14ac:dyDescent="0.2">
      <c r="A203" s="199"/>
      <c r="B203" s="199"/>
      <c r="C203" s="199"/>
      <c r="D203" s="199"/>
      <c r="E203" s="203"/>
      <c r="F203" s="204"/>
      <c r="G203" s="200"/>
      <c r="H203" s="200"/>
      <c r="I203" s="204"/>
      <c r="J203" s="199"/>
    </row>
    <row r="204" spans="1:10" x14ac:dyDescent="0.2">
      <c r="A204" s="199"/>
      <c r="B204" s="199"/>
      <c r="C204" s="199"/>
      <c r="D204" s="199"/>
      <c r="E204" s="203"/>
      <c r="F204" s="204"/>
      <c r="G204" s="200"/>
      <c r="H204" s="200"/>
      <c r="I204" s="204"/>
      <c r="J204" s="199"/>
    </row>
    <row r="205" spans="1:10" x14ac:dyDescent="0.2">
      <c r="A205" s="199"/>
      <c r="B205" s="199"/>
      <c r="C205" s="199"/>
      <c r="D205" s="199"/>
      <c r="E205" s="203"/>
      <c r="F205" s="204"/>
      <c r="G205" s="200"/>
      <c r="H205" s="200"/>
      <c r="I205" s="204"/>
      <c r="J205" s="199"/>
    </row>
    <row r="206" spans="1:10" x14ac:dyDescent="0.2">
      <c r="A206" s="199"/>
      <c r="B206" s="199"/>
      <c r="C206" s="199"/>
      <c r="D206" s="199"/>
      <c r="E206" s="203"/>
      <c r="F206" s="204"/>
      <c r="G206" s="200"/>
      <c r="H206" s="200"/>
      <c r="I206" s="204"/>
      <c r="J206" s="199"/>
    </row>
    <row r="207" spans="1:10" x14ac:dyDescent="0.2">
      <c r="A207" s="199"/>
      <c r="B207" s="199"/>
      <c r="C207" s="199"/>
      <c r="D207" s="199"/>
      <c r="E207" s="203"/>
      <c r="F207" s="204"/>
      <c r="G207" s="200"/>
      <c r="H207" s="200"/>
      <c r="I207" s="204"/>
      <c r="J207" s="199"/>
    </row>
    <row r="208" spans="1:10" x14ac:dyDescent="0.2">
      <c r="A208" s="199"/>
      <c r="B208" s="199"/>
      <c r="C208" s="199"/>
      <c r="D208" s="199"/>
      <c r="E208" s="203"/>
      <c r="F208" s="204"/>
      <c r="G208" s="200"/>
      <c r="H208" s="200"/>
      <c r="I208" s="204"/>
      <c r="J208" s="199"/>
    </row>
    <row r="209" spans="1:10" x14ac:dyDescent="0.2">
      <c r="A209" s="199"/>
      <c r="B209" s="199"/>
      <c r="C209" s="199"/>
      <c r="D209" s="199"/>
      <c r="E209" s="203"/>
      <c r="F209" s="204"/>
      <c r="G209" s="200"/>
      <c r="H209" s="200"/>
      <c r="I209" s="204"/>
      <c r="J209" s="199"/>
    </row>
    <row r="210" spans="1:10" x14ac:dyDescent="0.2">
      <c r="A210" s="199"/>
      <c r="B210" s="199"/>
      <c r="C210" s="199"/>
      <c r="D210" s="199"/>
      <c r="E210" s="203"/>
      <c r="F210" s="204"/>
      <c r="G210" s="200"/>
      <c r="H210" s="200"/>
      <c r="I210" s="204"/>
      <c r="J210" s="199"/>
    </row>
    <row r="211" spans="1:10" x14ac:dyDescent="0.2">
      <c r="A211" s="199"/>
      <c r="B211" s="199"/>
      <c r="C211" s="199"/>
      <c r="D211" s="199"/>
      <c r="E211" s="203"/>
      <c r="F211" s="204"/>
      <c r="G211" s="200"/>
      <c r="H211" s="200"/>
      <c r="I211" s="204"/>
      <c r="J211" s="199"/>
    </row>
    <row r="212" spans="1:10" x14ac:dyDescent="0.2">
      <c r="A212" s="199"/>
      <c r="B212" s="199"/>
      <c r="C212" s="199"/>
      <c r="D212" s="199"/>
      <c r="E212" s="203"/>
      <c r="F212" s="204"/>
      <c r="G212" s="200"/>
      <c r="H212" s="200"/>
      <c r="I212" s="204"/>
      <c r="J212" s="199"/>
    </row>
    <row r="213" spans="1:10" x14ac:dyDescent="0.2">
      <c r="A213" s="199"/>
      <c r="B213" s="199"/>
      <c r="C213" s="199"/>
      <c r="D213" s="199"/>
      <c r="E213" s="203"/>
      <c r="F213" s="204"/>
      <c r="G213" s="200"/>
      <c r="H213" s="200"/>
      <c r="I213" s="204"/>
      <c r="J213" s="199"/>
    </row>
    <row r="214" spans="1:10" x14ac:dyDescent="0.2">
      <c r="A214" s="199"/>
      <c r="B214" s="199"/>
      <c r="C214" s="199"/>
      <c r="D214" s="199"/>
      <c r="E214" s="203"/>
      <c r="F214" s="204"/>
      <c r="G214" s="200"/>
      <c r="H214" s="200"/>
      <c r="I214" s="204"/>
      <c r="J214" s="199"/>
    </row>
    <row r="215" spans="1:10" x14ac:dyDescent="0.2">
      <c r="A215" s="199"/>
      <c r="B215" s="199"/>
      <c r="C215" s="199"/>
      <c r="D215" s="199"/>
      <c r="E215" s="203"/>
      <c r="F215" s="204"/>
      <c r="G215" s="200"/>
      <c r="H215" s="200"/>
      <c r="I215" s="204"/>
      <c r="J215" s="199"/>
    </row>
    <row r="216" spans="1:10" x14ac:dyDescent="0.2">
      <c r="A216" s="199"/>
      <c r="B216" s="199"/>
      <c r="C216" s="199"/>
      <c r="D216" s="199"/>
      <c r="E216" s="203"/>
      <c r="F216" s="204"/>
      <c r="G216" s="200"/>
      <c r="H216" s="200"/>
      <c r="I216" s="204"/>
      <c r="J216" s="199"/>
    </row>
    <row r="217" spans="1:10" x14ac:dyDescent="0.2">
      <c r="A217" s="199"/>
      <c r="B217" s="199"/>
      <c r="C217" s="199"/>
      <c r="D217" s="199"/>
      <c r="E217" s="203"/>
      <c r="F217" s="204"/>
      <c r="G217" s="200"/>
      <c r="H217" s="200"/>
      <c r="I217" s="204"/>
      <c r="J217" s="199"/>
    </row>
    <row r="218" spans="1:10" x14ac:dyDescent="0.2">
      <c r="A218" s="199"/>
      <c r="B218" s="199"/>
      <c r="C218" s="199"/>
      <c r="D218" s="199"/>
      <c r="E218" s="203"/>
      <c r="F218" s="204"/>
      <c r="G218" s="200"/>
      <c r="H218" s="200"/>
      <c r="I218" s="204"/>
      <c r="J218" s="199"/>
    </row>
    <row r="219" spans="1:10" x14ac:dyDescent="0.2">
      <c r="A219" s="199"/>
      <c r="B219" s="199"/>
      <c r="C219" s="199"/>
      <c r="D219" s="199"/>
      <c r="E219" s="203"/>
      <c r="F219" s="204"/>
      <c r="G219" s="200"/>
      <c r="H219" s="200"/>
      <c r="I219" s="204"/>
      <c r="J219" s="199"/>
    </row>
    <row r="220" spans="1:10" x14ac:dyDescent="0.2">
      <c r="A220" s="199"/>
      <c r="B220" s="199"/>
      <c r="C220" s="199"/>
      <c r="D220" s="199"/>
      <c r="E220" s="203"/>
      <c r="F220" s="204"/>
      <c r="G220" s="200"/>
      <c r="H220" s="200"/>
      <c r="I220" s="204"/>
      <c r="J220" s="199"/>
    </row>
    <row r="221" spans="1:10" x14ac:dyDescent="0.2">
      <c r="A221" s="199"/>
      <c r="B221" s="199"/>
      <c r="C221" s="199"/>
      <c r="D221" s="199"/>
      <c r="E221" s="203"/>
      <c r="F221" s="204"/>
      <c r="G221" s="200"/>
      <c r="H221" s="200"/>
      <c r="I221" s="204"/>
      <c r="J221" s="199"/>
    </row>
    <row r="222" spans="1:10" x14ac:dyDescent="0.2">
      <c r="A222" s="199"/>
      <c r="B222" s="199"/>
      <c r="C222" s="199"/>
      <c r="D222" s="199"/>
      <c r="E222" s="203"/>
      <c r="F222" s="204"/>
      <c r="G222" s="200"/>
      <c r="H222" s="200"/>
      <c r="I222" s="204"/>
      <c r="J222" s="199"/>
    </row>
    <row r="223" spans="1:10" x14ac:dyDescent="0.2">
      <c r="A223" s="199"/>
      <c r="B223" s="199"/>
      <c r="C223" s="199"/>
      <c r="D223" s="199"/>
      <c r="E223" s="203"/>
      <c r="F223" s="204"/>
      <c r="G223" s="200"/>
      <c r="H223" s="200"/>
      <c r="I223" s="204"/>
      <c r="J223" s="199"/>
    </row>
    <row r="224" spans="1:10" x14ac:dyDescent="0.2">
      <c r="A224" s="199"/>
      <c r="B224" s="199"/>
      <c r="C224" s="199"/>
      <c r="D224" s="199"/>
      <c r="E224" s="203"/>
      <c r="F224" s="204"/>
      <c r="G224" s="200"/>
      <c r="H224" s="200"/>
      <c r="I224" s="204"/>
      <c r="J224" s="199"/>
    </row>
    <row r="225" spans="1:10" x14ac:dyDescent="0.2">
      <c r="A225" s="199"/>
      <c r="B225" s="199"/>
      <c r="C225" s="199"/>
      <c r="D225" s="199"/>
      <c r="E225" s="203"/>
      <c r="F225" s="204"/>
      <c r="G225" s="200"/>
      <c r="H225" s="200"/>
      <c r="I225" s="204"/>
      <c r="J225" s="199"/>
    </row>
    <row r="226" spans="1:10" x14ac:dyDescent="0.2">
      <c r="A226" s="199"/>
      <c r="B226" s="199"/>
      <c r="C226" s="199"/>
      <c r="D226" s="199"/>
      <c r="E226" s="203"/>
      <c r="F226" s="204"/>
      <c r="G226" s="200"/>
      <c r="H226" s="200"/>
      <c r="I226" s="204"/>
      <c r="J226" s="199"/>
    </row>
    <row r="227" spans="1:10" x14ac:dyDescent="0.2">
      <c r="A227" s="199"/>
      <c r="B227" s="199"/>
      <c r="C227" s="199"/>
      <c r="D227" s="199"/>
      <c r="E227" s="203"/>
      <c r="F227" s="204"/>
      <c r="G227" s="200"/>
      <c r="H227" s="200"/>
      <c r="I227" s="204"/>
      <c r="J227" s="199"/>
    </row>
    <row r="228" spans="1:10" x14ac:dyDescent="0.2">
      <c r="A228" s="199"/>
      <c r="B228" s="199"/>
      <c r="C228" s="199"/>
      <c r="D228" s="199"/>
      <c r="E228" s="203"/>
      <c r="F228" s="204"/>
      <c r="G228" s="200"/>
      <c r="H228" s="200"/>
      <c r="I228" s="204"/>
      <c r="J228" s="199"/>
    </row>
    <row r="229" spans="1:10" x14ac:dyDescent="0.2">
      <c r="A229" s="199"/>
      <c r="B229" s="199"/>
      <c r="C229" s="199"/>
      <c r="D229" s="199"/>
      <c r="E229" s="203"/>
      <c r="F229" s="204"/>
      <c r="G229" s="200"/>
      <c r="H229" s="200"/>
      <c r="I229" s="204"/>
      <c r="J229" s="199"/>
    </row>
    <row r="230" spans="1:10" x14ac:dyDescent="0.2">
      <c r="A230" s="199"/>
      <c r="B230" s="199"/>
      <c r="C230" s="199"/>
      <c r="D230" s="199"/>
      <c r="E230" s="203"/>
      <c r="F230" s="204"/>
      <c r="G230" s="200"/>
      <c r="H230" s="200"/>
      <c r="I230" s="204"/>
      <c r="J230" s="199"/>
    </row>
    <row r="231" spans="1:10" x14ac:dyDescent="0.2">
      <c r="A231" s="199"/>
      <c r="B231" s="199"/>
      <c r="C231" s="199"/>
      <c r="D231" s="199"/>
      <c r="E231" s="203"/>
      <c r="F231" s="204"/>
      <c r="G231" s="200"/>
      <c r="H231" s="200"/>
      <c r="I231" s="204"/>
      <c r="J231" s="199"/>
    </row>
    <row r="232" spans="1:10" x14ac:dyDescent="0.2">
      <c r="A232" s="199"/>
      <c r="B232" s="199"/>
      <c r="C232" s="199"/>
      <c r="D232" s="199"/>
      <c r="E232" s="203"/>
      <c r="F232" s="204"/>
      <c r="G232" s="200"/>
      <c r="H232" s="200"/>
      <c r="I232" s="204"/>
      <c r="J232" s="199"/>
    </row>
    <row r="233" spans="1:10" x14ac:dyDescent="0.2">
      <c r="A233" s="199"/>
      <c r="B233" s="199"/>
      <c r="C233" s="199"/>
      <c r="D233" s="199"/>
      <c r="E233" s="203"/>
      <c r="F233" s="204"/>
      <c r="G233" s="200"/>
      <c r="H233" s="200"/>
      <c r="I233" s="204"/>
      <c r="J233" s="199"/>
    </row>
    <row r="234" spans="1:10" x14ac:dyDescent="0.2">
      <c r="A234" s="199"/>
      <c r="B234" s="199"/>
      <c r="C234" s="199"/>
      <c r="D234" s="199"/>
      <c r="E234" s="203"/>
      <c r="F234" s="204"/>
      <c r="G234" s="200"/>
      <c r="H234" s="200"/>
      <c r="I234" s="204"/>
      <c r="J234" s="199"/>
    </row>
    <row r="235" spans="1:10" x14ac:dyDescent="0.2">
      <c r="A235" s="199"/>
      <c r="B235" s="199"/>
      <c r="C235" s="199"/>
      <c r="D235" s="199"/>
      <c r="E235" s="203"/>
      <c r="F235" s="204"/>
      <c r="G235" s="200"/>
      <c r="H235" s="200"/>
      <c r="I235" s="204"/>
      <c r="J235" s="199"/>
    </row>
    <row r="236" spans="1:10" x14ac:dyDescent="0.2">
      <c r="A236" s="199"/>
      <c r="B236" s="199"/>
      <c r="C236" s="199"/>
      <c r="D236" s="199"/>
      <c r="E236" s="203"/>
      <c r="F236" s="204"/>
      <c r="G236" s="200"/>
      <c r="H236" s="200"/>
      <c r="I236" s="204"/>
      <c r="J236" s="199"/>
    </row>
    <row r="237" spans="1:10" x14ac:dyDescent="0.2">
      <c r="A237" s="199"/>
      <c r="B237" s="199"/>
      <c r="C237" s="199"/>
      <c r="D237" s="199"/>
      <c r="E237" s="203"/>
      <c r="F237" s="204"/>
      <c r="G237" s="200"/>
      <c r="H237" s="200"/>
      <c r="I237" s="204"/>
      <c r="J237" s="199"/>
    </row>
    <row r="238" spans="1:10" x14ac:dyDescent="0.2">
      <c r="A238" s="199"/>
      <c r="B238" s="199"/>
      <c r="C238" s="199"/>
      <c r="D238" s="199"/>
      <c r="E238" s="203"/>
      <c r="F238" s="204"/>
      <c r="G238" s="200"/>
      <c r="H238" s="200"/>
      <c r="I238" s="204"/>
      <c r="J238" s="199"/>
    </row>
    <row r="239" spans="1:10" x14ac:dyDescent="0.2">
      <c r="A239" s="199"/>
      <c r="B239" s="199"/>
      <c r="C239" s="199"/>
      <c r="D239" s="199"/>
      <c r="E239" s="203"/>
      <c r="F239" s="204"/>
      <c r="G239" s="200"/>
      <c r="H239" s="200"/>
      <c r="I239" s="204"/>
      <c r="J239" s="199"/>
    </row>
    <row r="240" spans="1:10" x14ac:dyDescent="0.2">
      <c r="A240" s="199"/>
      <c r="B240" s="199"/>
      <c r="C240" s="199"/>
      <c r="D240" s="199"/>
      <c r="E240" s="203"/>
      <c r="F240" s="204"/>
      <c r="G240" s="200"/>
      <c r="H240" s="200"/>
      <c r="I240" s="204"/>
      <c r="J240" s="199"/>
    </row>
    <row r="241" spans="1:10" x14ac:dyDescent="0.2">
      <c r="A241" s="199"/>
      <c r="B241" s="199"/>
      <c r="C241" s="199"/>
      <c r="D241" s="199"/>
      <c r="E241" s="203"/>
      <c r="F241" s="204"/>
      <c r="G241" s="200"/>
      <c r="H241" s="200"/>
      <c r="I241" s="204"/>
      <c r="J241" s="199"/>
    </row>
    <row r="242" spans="1:10" x14ac:dyDescent="0.2">
      <c r="A242" s="199"/>
      <c r="B242" s="199"/>
      <c r="C242" s="199"/>
      <c r="D242" s="199"/>
      <c r="E242" s="203"/>
      <c r="F242" s="204"/>
      <c r="G242" s="200"/>
      <c r="H242" s="200"/>
      <c r="I242" s="204"/>
      <c r="J242" s="199"/>
    </row>
    <row r="243" spans="1:10" x14ac:dyDescent="0.2">
      <c r="A243" s="199"/>
      <c r="B243" s="199"/>
      <c r="C243" s="199"/>
      <c r="D243" s="199"/>
      <c r="E243" s="203"/>
      <c r="F243" s="204"/>
      <c r="G243" s="200"/>
      <c r="H243" s="200"/>
      <c r="I243" s="204"/>
      <c r="J243" s="199"/>
    </row>
    <row r="244" spans="1:10" x14ac:dyDescent="0.2">
      <c r="A244" s="199"/>
      <c r="B244" s="199"/>
      <c r="C244" s="199"/>
      <c r="D244" s="199"/>
      <c r="E244" s="203"/>
      <c r="F244" s="204"/>
      <c r="G244" s="200"/>
      <c r="H244" s="200"/>
      <c r="I244" s="204"/>
      <c r="J244" s="199"/>
    </row>
    <row r="245" spans="1:10" x14ac:dyDescent="0.2">
      <c r="A245" s="199"/>
      <c r="B245" s="199"/>
      <c r="C245" s="199"/>
      <c r="D245" s="199"/>
      <c r="E245" s="203"/>
      <c r="F245" s="204"/>
      <c r="G245" s="200"/>
      <c r="H245" s="200"/>
      <c r="I245" s="204"/>
      <c r="J245" s="199"/>
    </row>
    <row r="246" spans="1:10" x14ac:dyDescent="0.2">
      <c r="A246" s="199"/>
      <c r="B246" s="199"/>
      <c r="C246" s="199"/>
      <c r="D246" s="199"/>
      <c r="E246" s="203"/>
      <c r="F246" s="204"/>
      <c r="G246" s="200"/>
      <c r="H246" s="200"/>
      <c r="I246" s="204"/>
      <c r="J246" s="199"/>
    </row>
    <row r="247" spans="1:10" x14ac:dyDescent="0.2">
      <c r="A247" s="199"/>
      <c r="B247" s="199"/>
      <c r="C247" s="199"/>
      <c r="D247" s="199"/>
      <c r="E247" s="203"/>
      <c r="F247" s="204"/>
      <c r="G247" s="200"/>
      <c r="H247" s="200"/>
      <c r="I247" s="204"/>
      <c r="J247" s="199"/>
    </row>
    <row r="248" spans="1:10" x14ac:dyDescent="0.2">
      <c r="A248" s="199"/>
      <c r="B248" s="199"/>
      <c r="C248" s="199"/>
      <c r="D248" s="199"/>
      <c r="E248" s="203"/>
      <c r="F248" s="204"/>
      <c r="G248" s="200"/>
      <c r="H248" s="200"/>
      <c r="I248" s="204"/>
      <c r="J248" s="199"/>
    </row>
    <row r="249" spans="1:10" x14ac:dyDescent="0.2">
      <c r="A249" s="199"/>
      <c r="B249" s="199"/>
      <c r="C249" s="199"/>
      <c r="D249" s="199"/>
      <c r="E249" s="203"/>
      <c r="F249" s="204"/>
      <c r="G249" s="200"/>
      <c r="H249" s="200"/>
      <c r="I249" s="204"/>
      <c r="J249" s="199"/>
    </row>
    <row r="250" spans="1:10" x14ac:dyDescent="0.2">
      <c r="A250" s="199"/>
      <c r="B250" s="199"/>
      <c r="C250" s="199"/>
      <c r="D250" s="199"/>
      <c r="E250" s="203"/>
      <c r="F250" s="204"/>
      <c r="G250" s="200"/>
      <c r="H250" s="200"/>
      <c r="I250" s="204"/>
      <c r="J250" s="199"/>
    </row>
    <row r="251" spans="1:10" x14ac:dyDescent="0.2">
      <c r="A251" s="199"/>
      <c r="B251" s="199"/>
      <c r="C251" s="199"/>
      <c r="D251" s="199"/>
      <c r="E251" s="203"/>
      <c r="F251" s="204"/>
      <c r="G251" s="200"/>
      <c r="H251" s="200"/>
      <c r="I251" s="204"/>
      <c r="J251" s="199"/>
    </row>
    <row r="252" spans="1:10" x14ac:dyDescent="0.2">
      <c r="A252" s="199"/>
      <c r="B252" s="199"/>
      <c r="C252" s="199"/>
      <c r="D252" s="199"/>
      <c r="E252" s="203"/>
      <c r="F252" s="204"/>
      <c r="G252" s="200"/>
      <c r="H252" s="200"/>
      <c r="I252" s="204"/>
      <c r="J252" s="199"/>
    </row>
    <row r="253" spans="1:10" x14ac:dyDescent="0.2">
      <c r="A253" s="199"/>
      <c r="B253" s="199"/>
      <c r="C253" s="199"/>
      <c r="D253" s="199"/>
      <c r="E253" s="203"/>
      <c r="F253" s="204"/>
      <c r="G253" s="200"/>
      <c r="H253" s="200"/>
      <c r="I253" s="204"/>
      <c r="J253" s="199"/>
    </row>
    <row r="254" spans="1:10" x14ac:dyDescent="0.2">
      <c r="A254" s="199"/>
      <c r="B254" s="199"/>
      <c r="C254" s="199"/>
      <c r="D254" s="199"/>
      <c r="E254" s="203"/>
      <c r="F254" s="204"/>
      <c r="G254" s="200"/>
      <c r="H254" s="200"/>
      <c r="I254" s="204"/>
      <c r="J254" s="199"/>
    </row>
    <row r="255" spans="1:10" x14ac:dyDescent="0.2">
      <c r="A255" s="199"/>
      <c r="B255" s="199"/>
      <c r="C255" s="199"/>
      <c r="D255" s="199"/>
      <c r="E255" s="203"/>
      <c r="F255" s="204"/>
      <c r="G255" s="200"/>
      <c r="H255" s="200"/>
      <c r="I255" s="204"/>
      <c r="J255" s="199"/>
    </row>
    <row r="256" spans="1:10" x14ac:dyDescent="0.2">
      <c r="A256" s="199"/>
      <c r="B256" s="199"/>
      <c r="C256" s="199"/>
      <c r="D256" s="199"/>
      <c r="E256" s="203"/>
      <c r="F256" s="204"/>
      <c r="G256" s="200"/>
      <c r="H256" s="200"/>
      <c r="I256" s="204"/>
      <c r="J256" s="199"/>
    </row>
    <row r="257" spans="1:10" x14ac:dyDescent="0.2">
      <c r="A257" s="199"/>
      <c r="B257" s="199"/>
      <c r="C257" s="199"/>
      <c r="D257" s="199"/>
      <c r="E257" s="203"/>
      <c r="F257" s="204"/>
      <c r="G257" s="200"/>
      <c r="H257" s="200"/>
      <c r="I257" s="204"/>
      <c r="J257" s="199"/>
    </row>
    <row r="258" spans="1:10" x14ac:dyDescent="0.2">
      <c r="A258" s="199"/>
      <c r="B258" s="199"/>
      <c r="C258" s="199"/>
      <c r="D258" s="199"/>
      <c r="E258" s="203"/>
      <c r="F258" s="204"/>
      <c r="G258" s="200"/>
      <c r="H258" s="200"/>
      <c r="I258" s="204"/>
      <c r="J258" s="199"/>
    </row>
    <row r="259" spans="1:10" x14ac:dyDescent="0.2">
      <c r="A259" s="199"/>
      <c r="B259" s="199"/>
      <c r="C259" s="199"/>
      <c r="D259" s="199"/>
      <c r="E259" s="203"/>
      <c r="F259" s="204"/>
      <c r="G259" s="200"/>
      <c r="H259" s="200"/>
      <c r="I259" s="204"/>
      <c r="J259" s="199"/>
    </row>
    <row r="260" spans="1:10" x14ac:dyDescent="0.2">
      <c r="A260" s="199"/>
      <c r="B260" s="199"/>
      <c r="C260" s="199"/>
      <c r="D260" s="199"/>
      <c r="E260" s="203"/>
      <c r="F260" s="204"/>
      <c r="G260" s="200"/>
      <c r="H260" s="200"/>
      <c r="I260" s="204"/>
      <c r="J260" s="199"/>
    </row>
    <row r="261" spans="1:10" x14ac:dyDescent="0.2">
      <c r="A261" s="199"/>
      <c r="B261" s="199"/>
      <c r="C261" s="199"/>
      <c r="D261" s="199"/>
      <c r="E261" s="203"/>
      <c r="F261" s="204"/>
      <c r="G261" s="200"/>
      <c r="H261" s="200"/>
      <c r="I261" s="204"/>
      <c r="J261" s="199"/>
    </row>
    <row r="262" spans="1:10" x14ac:dyDescent="0.2">
      <c r="A262" s="199"/>
      <c r="B262" s="199"/>
      <c r="C262" s="199"/>
      <c r="D262" s="199"/>
      <c r="E262" s="203"/>
      <c r="F262" s="204"/>
      <c r="G262" s="200"/>
      <c r="H262" s="200"/>
      <c r="I262" s="204"/>
      <c r="J262" s="199"/>
    </row>
    <row r="263" spans="1:10" x14ac:dyDescent="0.2">
      <c r="A263" s="199"/>
      <c r="B263" s="199"/>
      <c r="C263" s="199"/>
      <c r="D263" s="199"/>
      <c r="E263" s="203"/>
      <c r="F263" s="204"/>
      <c r="G263" s="200"/>
      <c r="H263" s="200"/>
      <c r="I263" s="204"/>
      <c r="J263" s="199"/>
    </row>
    <row r="264" spans="1:10" x14ac:dyDescent="0.2">
      <c r="A264" s="199"/>
      <c r="B264" s="199"/>
      <c r="C264" s="199"/>
      <c r="D264" s="199"/>
      <c r="E264" s="203"/>
      <c r="F264" s="204"/>
      <c r="G264" s="200"/>
      <c r="H264" s="200"/>
      <c r="I264" s="204"/>
      <c r="J264" s="199"/>
    </row>
    <row r="265" spans="1:10" x14ac:dyDescent="0.2">
      <c r="A265" s="199"/>
      <c r="B265" s="199"/>
      <c r="C265" s="199"/>
      <c r="D265" s="199"/>
      <c r="E265" s="203"/>
      <c r="F265" s="204"/>
      <c r="G265" s="200"/>
      <c r="H265" s="200"/>
      <c r="I265" s="204"/>
      <c r="J265" s="199"/>
    </row>
    <row r="266" spans="1:10" x14ac:dyDescent="0.2">
      <c r="A266" s="199"/>
      <c r="B266" s="199"/>
      <c r="C266" s="199"/>
      <c r="D266" s="199"/>
      <c r="E266" s="203"/>
      <c r="F266" s="204"/>
      <c r="G266" s="200"/>
      <c r="H266" s="200"/>
      <c r="I266" s="204"/>
      <c r="J266" s="199"/>
    </row>
    <row r="267" spans="1:10" x14ac:dyDescent="0.2">
      <c r="A267" s="199"/>
      <c r="B267" s="199"/>
      <c r="C267" s="199"/>
      <c r="D267" s="199"/>
      <c r="E267" s="203"/>
      <c r="F267" s="204"/>
      <c r="G267" s="200"/>
      <c r="H267" s="200"/>
      <c r="I267" s="204"/>
      <c r="J267" s="199"/>
    </row>
    <row r="268" spans="1:10" x14ac:dyDescent="0.2">
      <c r="A268" s="199"/>
      <c r="B268" s="199"/>
      <c r="C268" s="199"/>
      <c r="D268" s="199"/>
      <c r="E268" s="203"/>
      <c r="F268" s="204"/>
      <c r="G268" s="200"/>
      <c r="H268" s="200"/>
      <c r="I268" s="204"/>
      <c r="J268" s="199"/>
    </row>
    <row r="269" spans="1:10" x14ac:dyDescent="0.2">
      <c r="A269" s="199"/>
      <c r="B269" s="199"/>
      <c r="C269" s="199"/>
      <c r="D269" s="199"/>
      <c r="E269" s="203"/>
      <c r="F269" s="204"/>
      <c r="G269" s="200"/>
      <c r="H269" s="200"/>
      <c r="I269" s="204"/>
      <c r="J269" s="199"/>
    </row>
    <row r="270" spans="1:10" x14ac:dyDescent="0.2">
      <c r="A270" s="199"/>
      <c r="B270" s="199"/>
      <c r="C270" s="199"/>
      <c r="D270" s="199"/>
      <c r="E270" s="203"/>
      <c r="F270" s="204"/>
      <c r="G270" s="200"/>
      <c r="H270" s="200"/>
      <c r="I270" s="204"/>
      <c r="J270" s="199"/>
    </row>
    <row r="271" spans="1:10" x14ac:dyDescent="0.2">
      <c r="A271" s="199"/>
      <c r="B271" s="199"/>
      <c r="C271" s="199"/>
      <c r="D271" s="199"/>
      <c r="E271" s="203"/>
      <c r="F271" s="204"/>
      <c r="G271" s="200"/>
      <c r="H271" s="200"/>
      <c r="I271" s="204"/>
      <c r="J271" s="199"/>
    </row>
    <row r="272" spans="1:10" x14ac:dyDescent="0.2">
      <c r="A272" s="199"/>
      <c r="B272" s="199"/>
      <c r="C272" s="199"/>
      <c r="D272" s="199"/>
      <c r="E272" s="203"/>
      <c r="F272" s="204"/>
      <c r="G272" s="200"/>
      <c r="H272" s="200"/>
      <c r="I272" s="204"/>
      <c r="J272" s="199"/>
    </row>
    <row r="273" spans="1:10" x14ac:dyDescent="0.2">
      <c r="A273" s="199"/>
      <c r="B273" s="199"/>
      <c r="C273" s="199"/>
      <c r="D273" s="199"/>
      <c r="E273" s="203"/>
      <c r="F273" s="204"/>
      <c r="G273" s="200"/>
      <c r="H273" s="200"/>
      <c r="I273" s="204"/>
      <c r="J273" s="199"/>
    </row>
    <row r="274" spans="1:10" x14ac:dyDescent="0.2">
      <c r="A274" s="199"/>
      <c r="B274" s="199"/>
      <c r="C274" s="199"/>
      <c r="D274" s="199"/>
      <c r="E274" s="203"/>
      <c r="F274" s="204"/>
      <c r="G274" s="200"/>
      <c r="H274" s="200"/>
      <c r="I274" s="204"/>
      <c r="J274" s="199"/>
    </row>
    <row r="275" spans="1:10" x14ac:dyDescent="0.2">
      <c r="A275" s="199"/>
      <c r="B275" s="199"/>
      <c r="C275" s="199"/>
      <c r="D275" s="199"/>
      <c r="E275" s="203"/>
      <c r="F275" s="204"/>
      <c r="G275" s="200"/>
      <c r="H275" s="200"/>
      <c r="I275" s="204"/>
      <c r="J275" s="199"/>
    </row>
    <row r="276" spans="1:10" x14ac:dyDescent="0.2">
      <c r="A276" s="199"/>
      <c r="B276" s="199"/>
      <c r="C276" s="199"/>
      <c r="D276" s="199"/>
      <c r="E276" s="203"/>
      <c r="F276" s="204"/>
      <c r="G276" s="200"/>
      <c r="H276" s="200"/>
      <c r="I276" s="204"/>
      <c r="J276" s="199"/>
    </row>
    <row r="277" spans="1:10" x14ac:dyDescent="0.2">
      <c r="A277" s="199"/>
      <c r="B277" s="199"/>
      <c r="C277" s="199"/>
      <c r="D277" s="199"/>
      <c r="E277" s="203"/>
      <c r="F277" s="204"/>
      <c r="G277" s="200"/>
      <c r="H277" s="200"/>
      <c r="I277" s="204"/>
      <c r="J277" s="199"/>
    </row>
    <row r="278" spans="1:10" x14ac:dyDescent="0.2">
      <c r="A278" s="199"/>
      <c r="B278" s="199"/>
      <c r="C278" s="199"/>
      <c r="D278" s="199"/>
      <c r="E278" s="203"/>
      <c r="F278" s="204"/>
      <c r="G278" s="200"/>
      <c r="H278" s="200"/>
      <c r="I278" s="204"/>
      <c r="J278" s="199"/>
    </row>
    <row r="279" spans="1:10" x14ac:dyDescent="0.2">
      <c r="A279" s="199"/>
      <c r="B279" s="199"/>
      <c r="C279" s="199"/>
      <c r="D279" s="199"/>
      <c r="E279" s="203"/>
      <c r="F279" s="204"/>
      <c r="G279" s="200"/>
      <c r="H279" s="200"/>
      <c r="I279" s="204"/>
      <c r="J279" s="199"/>
    </row>
    <row r="280" spans="1:10" x14ac:dyDescent="0.2">
      <c r="A280" s="199"/>
      <c r="B280" s="199"/>
      <c r="C280" s="199"/>
      <c r="D280" s="199"/>
      <c r="E280" s="203"/>
      <c r="F280" s="204"/>
      <c r="G280" s="200"/>
      <c r="H280" s="200"/>
      <c r="I280" s="204"/>
      <c r="J280" s="199"/>
    </row>
    <row r="281" spans="1:10" x14ac:dyDescent="0.2">
      <c r="A281" s="199"/>
      <c r="B281" s="199"/>
      <c r="C281" s="199"/>
      <c r="D281" s="199"/>
      <c r="E281" s="203"/>
      <c r="F281" s="204"/>
      <c r="G281" s="200"/>
      <c r="H281" s="200"/>
      <c r="I281" s="204"/>
      <c r="J281" s="199"/>
    </row>
    <row r="282" spans="1:10" x14ac:dyDescent="0.2">
      <c r="A282" s="199"/>
      <c r="B282" s="199"/>
      <c r="C282" s="199"/>
      <c r="D282" s="199"/>
      <c r="E282" s="203"/>
      <c r="F282" s="204"/>
      <c r="G282" s="200"/>
      <c r="H282" s="200"/>
      <c r="I282" s="204"/>
      <c r="J282" s="199"/>
    </row>
    <row r="283" spans="1:10" x14ac:dyDescent="0.2">
      <c r="A283" s="199"/>
      <c r="B283" s="199"/>
      <c r="C283" s="199"/>
      <c r="D283" s="199"/>
      <c r="E283" s="203"/>
      <c r="F283" s="204"/>
      <c r="G283" s="200"/>
      <c r="H283" s="200"/>
      <c r="I283" s="204"/>
      <c r="J283" s="199"/>
    </row>
    <row r="284" spans="1:10" x14ac:dyDescent="0.2">
      <c r="A284" s="199"/>
      <c r="B284" s="199"/>
      <c r="C284" s="199"/>
      <c r="D284" s="199"/>
      <c r="E284" s="203"/>
      <c r="F284" s="204"/>
      <c r="G284" s="200"/>
      <c r="H284" s="200"/>
      <c r="I284" s="204"/>
      <c r="J284" s="199"/>
    </row>
    <row r="285" spans="1:10" x14ac:dyDescent="0.2">
      <c r="A285" s="199"/>
      <c r="B285" s="199"/>
      <c r="C285" s="199"/>
      <c r="D285" s="199"/>
      <c r="E285" s="203"/>
      <c r="F285" s="204"/>
      <c r="G285" s="200"/>
      <c r="H285" s="200"/>
      <c r="I285" s="204"/>
      <c r="J285" s="199"/>
    </row>
    <row r="286" spans="1:10" x14ac:dyDescent="0.2">
      <c r="A286" s="199"/>
      <c r="B286" s="199"/>
      <c r="C286" s="199"/>
      <c r="D286" s="199"/>
      <c r="E286" s="203"/>
      <c r="F286" s="204"/>
      <c r="G286" s="200"/>
      <c r="H286" s="200"/>
      <c r="I286" s="204"/>
      <c r="J286" s="199"/>
    </row>
    <row r="287" spans="1:10" x14ac:dyDescent="0.2">
      <c r="A287" s="199"/>
      <c r="B287" s="199"/>
      <c r="C287" s="199"/>
      <c r="D287" s="199"/>
      <c r="E287" s="203"/>
      <c r="F287" s="204"/>
      <c r="G287" s="200"/>
      <c r="H287" s="200"/>
      <c r="I287" s="204"/>
      <c r="J287" s="199"/>
    </row>
    <row r="288" spans="1:10" x14ac:dyDescent="0.2">
      <c r="A288" s="199"/>
      <c r="B288" s="199"/>
      <c r="C288" s="199"/>
      <c r="D288" s="199"/>
      <c r="E288" s="203"/>
      <c r="F288" s="204"/>
      <c r="G288" s="200"/>
      <c r="H288" s="200"/>
      <c r="I288" s="204"/>
      <c r="J288" s="199"/>
    </row>
    <row r="289" spans="1:10" x14ac:dyDescent="0.2">
      <c r="A289" s="199"/>
      <c r="B289" s="199"/>
      <c r="C289" s="199"/>
      <c r="D289" s="199"/>
      <c r="E289" s="203"/>
      <c r="F289" s="204"/>
      <c r="G289" s="200"/>
      <c r="H289" s="200"/>
      <c r="I289" s="204"/>
      <c r="J289" s="199"/>
    </row>
    <row r="290" spans="1:10" x14ac:dyDescent="0.2">
      <c r="A290" s="199"/>
      <c r="B290" s="199"/>
      <c r="C290" s="199"/>
      <c r="D290" s="199"/>
      <c r="E290" s="203"/>
      <c r="F290" s="204"/>
      <c r="G290" s="200"/>
      <c r="H290" s="200"/>
      <c r="I290" s="204"/>
      <c r="J290" s="199"/>
    </row>
    <row r="291" spans="1:10" x14ac:dyDescent="0.2">
      <c r="A291" s="199"/>
      <c r="B291" s="199"/>
      <c r="C291" s="199"/>
      <c r="D291" s="199"/>
      <c r="E291" s="203"/>
      <c r="F291" s="204"/>
      <c r="G291" s="200"/>
      <c r="H291" s="200"/>
      <c r="I291" s="204"/>
      <c r="J291" s="199"/>
    </row>
    <row r="292" spans="1:10" x14ac:dyDescent="0.2">
      <c r="A292" s="199"/>
      <c r="B292" s="199"/>
      <c r="C292" s="199"/>
      <c r="D292" s="199"/>
      <c r="E292" s="203"/>
      <c r="F292" s="204"/>
      <c r="G292" s="200"/>
      <c r="H292" s="200"/>
      <c r="I292" s="204"/>
      <c r="J292" s="199"/>
    </row>
    <row r="293" spans="1:10" x14ac:dyDescent="0.2">
      <c r="A293" s="199"/>
      <c r="B293" s="199"/>
      <c r="C293" s="199"/>
      <c r="D293" s="199"/>
      <c r="E293" s="203"/>
      <c r="F293" s="204"/>
      <c r="G293" s="200"/>
      <c r="H293" s="200"/>
      <c r="I293" s="204"/>
      <c r="J293" s="199"/>
    </row>
    <row r="294" spans="1:10" x14ac:dyDescent="0.2">
      <c r="A294" s="199"/>
      <c r="B294" s="199"/>
      <c r="C294" s="199"/>
      <c r="D294" s="199"/>
      <c r="E294" s="203"/>
      <c r="F294" s="204"/>
      <c r="G294" s="200"/>
      <c r="H294" s="200"/>
      <c r="I294" s="204"/>
      <c r="J294" s="199"/>
    </row>
    <row r="295" spans="1:10" x14ac:dyDescent="0.2">
      <c r="A295" s="199"/>
      <c r="B295" s="199"/>
      <c r="C295" s="199"/>
      <c r="D295" s="199"/>
      <c r="E295" s="203"/>
      <c r="F295" s="204"/>
      <c r="G295" s="200"/>
      <c r="H295" s="200"/>
      <c r="I295" s="204"/>
      <c r="J295" s="199"/>
    </row>
    <row r="296" spans="1:10" x14ac:dyDescent="0.2">
      <c r="A296" s="199"/>
      <c r="B296" s="199"/>
      <c r="C296" s="199"/>
      <c r="D296" s="199"/>
      <c r="E296" s="203"/>
      <c r="F296" s="204"/>
      <c r="G296" s="200"/>
      <c r="H296" s="200"/>
      <c r="I296" s="204"/>
      <c r="J296" s="199"/>
    </row>
    <row r="297" spans="1:10" x14ac:dyDescent="0.2">
      <c r="A297" s="199"/>
      <c r="B297" s="199"/>
      <c r="C297" s="199"/>
      <c r="D297" s="199"/>
      <c r="E297" s="203"/>
      <c r="F297" s="204"/>
      <c r="G297" s="200"/>
      <c r="H297" s="200"/>
      <c r="I297" s="204"/>
      <c r="J297" s="199"/>
    </row>
    <row r="298" spans="1:10" x14ac:dyDescent="0.2">
      <c r="A298" s="199"/>
      <c r="B298" s="199"/>
      <c r="C298" s="199"/>
      <c r="D298" s="199"/>
      <c r="E298" s="203"/>
      <c r="F298" s="204"/>
      <c r="G298" s="200"/>
      <c r="H298" s="200"/>
      <c r="I298" s="204"/>
      <c r="J298" s="199"/>
    </row>
    <row r="299" spans="1:10" x14ac:dyDescent="0.2">
      <c r="A299" s="199"/>
      <c r="B299" s="199"/>
      <c r="C299" s="199"/>
      <c r="D299" s="199"/>
      <c r="E299" s="203"/>
      <c r="F299" s="204"/>
      <c r="G299" s="200"/>
      <c r="H299" s="200"/>
      <c r="I299" s="204"/>
      <c r="J299" s="199"/>
    </row>
    <row r="300" spans="1:10" x14ac:dyDescent="0.2">
      <c r="A300" s="199"/>
      <c r="B300" s="199"/>
      <c r="C300" s="199"/>
      <c r="D300" s="199"/>
      <c r="E300" s="203"/>
      <c r="F300" s="204"/>
      <c r="G300" s="200"/>
      <c r="H300" s="200"/>
      <c r="I300" s="204"/>
      <c r="J300" s="199"/>
    </row>
    <row r="301" spans="1:10" x14ac:dyDescent="0.2">
      <c r="A301" s="199"/>
      <c r="B301" s="199"/>
      <c r="C301" s="199"/>
      <c r="D301" s="199"/>
      <c r="E301" s="203"/>
      <c r="F301" s="204"/>
      <c r="G301" s="200"/>
      <c r="H301" s="200"/>
      <c r="I301" s="204"/>
      <c r="J301" s="199"/>
    </row>
    <row r="302" spans="1:10" x14ac:dyDescent="0.2">
      <c r="A302" s="199"/>
      <c r="B302" s="199"/>
      <c r="C302" s="199"/>
      <c r="D302" s="199"/>
      <c r="E302" s="203"/>
      <c r="F302" s="204"/>
      <c r="G302" s="200"/>
      <c r="H302" s="200"/>
      <c r="I302" s="204"/>
      <c r="J302" s="199"/>
    </row>
    <row r="303" spans="1:10" x14ac:dyDescent="0.2">
      <c r="A303" s="199"/>
      <c r="B303" s="199"/>
      <c r="C303" s="199"/>
      <c r="D303" s="199"/>
      <c r="E303" s="203"/>
      <c r="F303" s="204"/>
      <c r="G303" s="200"/>
      <c r="H303" s="200"/>
      <c r="I303" s="204"/>
      <c r="J303" s="199"/>
    </row>
    <row r="304" spans="1:10" x14ac:dyDescent="0.2">
      <c r="A304" s="199"/>
      <c r="B304" s="199"/>
      <c r="C304" s="199"/>
      <c r="D304" s="199"/>
      <c r="E304" s="203"/>
      <c r="F304" s="204"/>
      <c r="G304" s="200"/>
      <c r="H304" s="200"/>
      <c r="I304" s="204"/>
      <c r="J304" s="199"/>
    </row>
    <row r="305" spans="1:10" x14ac:dyDescent="0.2">
      <c r="A305" s="199"/>
      <c r="B305" s="199"/>
      <c r="C305" s="199"/>
      <c r="D305" s="199"/>
      <c r="E305" s="203"/>
      <c r="F305" s="204"/>
      <c r="G305" s="200"/>
      <c r="H305" s="200"/>
      <c r="I305" s="204"/>
      <c r="J305" s="199"/>
    </row>
    <row r="306" spans="1:10" x14ac:dyDescent="0.2">
      <c r="A306" s="199"/>
      <c r="B306" s="199"/>
      <c r="C306" s="199"/>
      <c r="D306" s="199"/>
      <c r="E306" s="203"/>
      <c r="F306" s="204"/>
      <c r="G306" s="200"/>
      <c r="H306" s="200"/>
      <c r="I306" s="204"/>
      <c r="J306" s="199"/>
    </row>
    <row r="307" spans="1:10" x14ac:dyDescent="0.2">
      <c r="A307" s="199"/>
      <c r="B307" s="199"/>
      <c r="C307" s="199"/>
      <c r="D307" s="199"/>
      <c r="E307" s="203"/>
      <c r="F307" s="204"/>
      <c r="G307" s="200"/>
      <c r="H307" s="200"/>
      <c r="I307" s="204"/>
      <c r="J307" s="199"/>
    </row>
    <row r="308" spans="1:10" x14ac:dyDescent="0.2">
      <c r="A308" s="199"/>
      <c r="B308" s="199"/>
      <c r="C308" s="199"/>
      <c r="D308" s="199"/>
      <c r="E308" s="203"/>
      <c r="F308" s="204"/>
      <c r="G308" s="200"/>
      <c r="H308" s="200"/>
      <c r="I308" s="204"/>
      <c r="J308" s="199"/>
    </row>
    <row r="309" spans="1:10" x14ac:dyDescent="0.2">
      <c r="A309" s="199"/>
      <c r="B309" s="199"/>
      <c r="C309" s="199"/>
      <c r="D309" s="199"/>
      <c r="E309" s="203"/>
      <c r="F309" s="204"/>
      <c r="G309" s="200"/>
      <c r="H309" s="200"/>
      <c r="I309" s="204"/>
      <c r="J309" s="199"/>
    </row>
    <row r="310" spans="1:10" x14ac:dyDescent="0.2">
      <c r="A310" s="199"/>
      <c r="B310" s="199"/>
      <c r="C310" s="199"/>
      <c r="D310" s="199"/>
      <c r="E310" s="203"/>
      <c r="F310" s="204"/>
      <c r="G310" s="200"/>
      <c r="H310" s="200"/>
      <c r="I310" s="204"/>
      <c r="J310" s="199"/>
    </row>
    <row r="311" spans="1:10" x14ac:dyDescent="0.2">
      <c r="A311" s="199"/>
      <c r="B311" s="199"/>
      <c r="C311" s="199"/>
      <c r="D311" s="199"/>
      <c r="E311" s="203"/>
      <c r="F311" s="204"/>
      <c r="G311" s="200"/>
      <c r="H311" s="200"/>
      <c r="I311" s="204"/>
      <c r="J311" s="199"/>
    </row>
    <row r="312" spans="1:10" x14ac:dyDescent="0.2">
      <c r="A312" s="199"/>
      <c r="B312" s="199"/>
      <c r="C312" s="199"/>
      <c r="D312" s="199"/>
      <c r="E312" s="203"/>
      <c r="F312" s="204"/>
      <c r="G312" s="200"/>
      <c r="H312" s="200"/>
      <c r="I312" s="204"/>
      <c r="J312" s="199"/>
    </row>
    <row r="313" spans="1:10" x14ac:dyDescent="0.2">
      <c r="A313" s="199"/>
      <c r="B313" s="199"/>
      <c r="C313" s="199"/>
      <c r="D313" s="199"/>
      <c r="E313" s="203"/>
      <c r="F313" s="204"/>
      <c r="G313" s="200"/>
      <c r="H313" s="200"/>
      <c r="I313" s="204"/>
      <c r="J313" s="199"/>
    </row>
    <row r="314" spans="1:10" x14ac:dyDescent="0.2">
      <c r="A314" s="199"/>
      <c r="B314" s="199"/>
      <c r="C314" s="199"/>
      <c r="D314" s="199"/>
      <c r="E314" s="203"/>
      <c r="F314" s="204"/>
      <c r="G314" s="200"/>
      <c r="H314" s="200"/>
      <c r="I314" s="204"/>
      <c r="J314" s="199"/>
    </row>
    <row r="315" spans="1:10" x14ac:dyDescent="0.2">
      <c r="A315" s="199"/>
      <c r="B315" s="199"/>
      <c r="C315" s="199"/>
      <c r="D315" s="199"/>
      <c r="E315" s="203"/>
      <c r="F315" s="204"/>
      <c r="G315" s="200"/>
      <c r="H315" s="200"/>
      <c r="I315" s="204"/>
      <c r="J315" s="199"/>
    </row>
    <row r="316" spans="1:10" x14ac:dyDescent="0.2">
      <c r="A316" s="199"/>
      <c r="B316" s="199"/>
      <c r="C316" s="199"/>
      <c r="D316" s="199"/>
      <c r="E316" s="203"/>
      <c r="F316" s="204"/>
      <c r="G316" s="200"/>
      <c r="H316" s="200"/>
      <c r="I316" s="204"/>
      <c r="J316" s="199"/>
    </row>
    <row r="317" spans="1:10" x14ac:dyDescent="0.2">
      <c r="A317" s="199"/>
      <c r="B317" s="199"/>
      <c r="C317" s="199"/>
      <c r="D317" s="199"/>
      <c r="E317" s="203"/>
      <c r="F317" s="204"/>
      <c r="G317" s="200"/>
      <c r="H317" s="200"/>
      <c r="I317" s="204"/>
      <c r="J317" s="199"/>
    </row>
    <row r="318" spans="1:10" x14ac:dyDescent="0.2">
      <c r="A318" s="199"/>
      <c r="B318" s="199"/>
      <c r="C318" s="199"/>
      <c r="D318" s="199"/>
      <c r="E318" s="203"/>
      <c r="F318" s="204"/>
      <c r="G318" s="200"/>
      <c r="H318" s="200"/>
      <c r="I318" s="204"/>
      <c r="J318" s="199"/>
    </row>
    <row r="319" spans="1:10" x14ac:dyDescent="0.2">
      <c r="A319" s="199"/>
      <c r="B319" s="199"/>
      <c r="C319" s="199"/>
      <c r="D319" s="199"/>
      <c r="E319" s="203"/>
      <c r="F319" s="204"/>
      <c r="G319" s="200"/>
      <c r="H319" s="200"/>
      <c r="I319" s="204"/>
      <c r="J319" s="199"/>
    </row>
    <row r="320" spans="1:10" x14ac:dyDescent="0.2">
      <c r="A320" s="199"/>
      <c r="B320" s="199"/>
      <c r="C320" s="199"/>
      <c r="D320" s="199"/>
      <c r="E320" s="203"/>
      <c r="F320" s="204"/>
      <c r="G320" s="200"/>
      <c r="H320" s="200"/>
      <c r="I320" s="204"/>
      <c r="J320" s="199"/>
    </row>
    <row r="321" spans="1:10" x14ac:dyDescent="0.2">
      <c r="A321" s="199"/>
      <c r="B321" s="199"/>
      <c r="C321" s="199"/>
      <c r="D321" s="199"/>
      <c r="E321" s="203"/>
      <c r="F321" s="204"/>
      <c r="G321" s="200"/>
      <c r="H321" s="200"/>
      <c r="I321" s="204"/>
      <c r="J321" s="199"/>
    </row>
    <row r="322" spans="1:10" x14ac:dyDescent="0.2">
      <c r="A322" s="199"/>
      <c r="B322" s="199"/>
      <c r="C322" s="199"/>
      <c r="D322" s="199"/>
      <c r="E322" s="203"/>
      <c r="F322" s="204"/>
      <c r="G322" s="200"/>
      <c r="H322" s="200"/>
      <c r="I322" s="204"/>
      <c r="J322" s="199"/>
    </row>
    <row r="323" spans="1:10" x14ac:dyDescent="0.2">
      <c r="A323" s="199"/>
      <c r="B323" s="199"/>
      <c r="C323" s="199"/>
      <c r="D323" s="199"/>
      <c r="E323" s="203"/>
      <c r="F323" s="204"/>
      <c r="G323" s="200"/>
      <c r="H323" s="200"/>
      <c r="I323" s="204"/>
      <c r="J323" s="199"/>
    </row>
    <row r="324" spans="1:10" x14ac:dyDescent="0.2">
      <c r="A324" s="199"/>
      <c r="B324" s="199"/>
      <c r="C324" s="199"/>
      <c r="D324" s="199"/>
      <c r="E324" s="203"/>
      <c r="F324" s="204"/>
      <c r="G324" s="200"/>
      <c r="H324" s="200"/>
      <c r="I324" s="204"/>
      <c r="J324" s="199"/>
    </row>
    <row r="325" spans="1:10" x14ac:dyDescent="0.2">
      <c r="A325" s="199"/>
      <c r="B325" s="199"/>
      <c r="C325" s="199"/>
      <c r="D325" s="199"/>
      <c r="E325" s="203"/>
      <c r="F325" s="204"/>
      <c r="G325" s="200"/>
      <c r="H325" s="200"/>
      <c r="I325" s="204"/>
      <c r="J325" s="199"/>
    </row>
    <row r="326" spans="1:10" x14ac:dyDescent="0.2">
      <c r="A326" s="199"/>
      <c r="B326" s="199"/>
      <c r="C326" s="199"/>
      <c r="D326" s="199"/>
      <c r="E326" s="203"/>
      <c r="F326" s="204"/>
      <c r="G326" s="200"/>
      <c r="H326" s="200"/>
      <c r="I326" s="204"/>
      <c r="J326" s="199"/>
    </row>
    <row r="327" spans="1:10" x14ac:dyDescent="0.2">
      <c r="A327" s="199"/>
      <c r="B327" s="199"/>
      <c r="C327" s="199"/>
      <c r="D327" s="199"/>
      <c r="E327" s="203"/>
      <c r="F327" s="204"/>
      <c r="G327" s="200"/>
      <c r="H327" s="200"/>
      <c r="I327" s="204"/>
      <c r="J327" s="199"/>
    </row>
    <row r="328" spans="1:10" x14ac:dyDescent="0.2">
      <c r="A328" s="199"/>
      <c r="B328" s="199"/>
      <c r="C328" s="199"/>
      <c r="D328" s="199"/>
      <c r="E328" s="203"/>
      <c r="F328" s="204"/>
      <c r="G328" s="200"/>
      <c r="H328" s="200"/>
      <c r="I328" s="204"/>
      <c r="J328" s="199"/>
    </row>
    <row r="329" spans="1:10" x14ac:dyDescent="0.2">
      <c r="A329" s="199"/>
      <c r="B329" s="199"/>
      <c r="C329" s="199"/>
      <c r="D329" s="199"/>
      <c r="E329" s="203"/>
      <c r="F329" s="204"/>
      <c r="G329" s="200"/>
      <c r="H329" s="200"/>
      <c r="I329" s="204"/>
      <c r="J329" s="199"/>
    </row>
    <row r="330" spans="1:10" x14ac:dyDescent="0.2">
      <c r="A330" s="199"/>
      <c r="B330" s="199"/>
      <c r="C330" s="199"/>
      <c r="D330" s="199"/>
      <c r="E330" s="203"/>
      <c r="F330" s="204"/>
      <c r="G330" s="200"/>
      <c r="H330" s="200"/>
      <c r="I330" s="204"/>
      <c r="J330" s="199"/>
    </row>
    <row r="331" spans="1:10" x14ac:dyDescent="0.2">
      <c r="A331" s="199"/>
      <c r="B331" s="199"/>
      <c r="C331" s="199"/>
      <c r="D331" s="199"/>
      <c r="E331" s="203"/>
      <c r="F331" s="204"/>
      <c r="G331" s="200"/>
      <c r="H331" s="200"/>
      <c r="I331" s="204"/>
      <c r="J331" s="199"/>
    </row>
    <row r="332" spans="1:10" x14ac:dyDescent="0.2">
      <c r="A332" s="199"/>
      <c r="B332" s="199"/>
      <c r="C332" s="199"/>
      <c r="D332" s="199"/>
      <c r="E332" s="203"/>
      <c r="F332" s="204"/>
      <c r="G332" s="200"/>
      <c r="H332" s="200"/>
      <c r="I332" s="204"/>
      <c r="J332" s="199"/>
    </row>
    <row r="333" spans="1:10" x14ac:dyDescent="0.2">
      <c r="A333" s="199"/>
      <c r="B333" s="199"/>
      <c r="C333" s="199"/>
      <c r="D333" s="199"/>
      <c r="E333" s="203"/>
      <c r="F333" s="204"/>
      <c r="G333" s="200"/>
      <c r="H333" s="200"/>
      <c r="I333" s="204"/>
      <c r="J333" s="199"/>
    </row>
    <row r="334" spans="1:10" x14ac:dyDescent="0.2">
      <c r="A334" s="199"/>
      <c r="B334" s="199"/>
      <c r="C334" s="199"/>
      <c r="D334" s="199"/>
      <c r="E334" s="203"/>
      <c r="F334" s="204"/>
      <c r="G334" s="200"/>
      <c r="H334" s="200"/>
      <c r="I334" s="204"/>
      <c r="J334" s="199"/>
    </row>
    <row r="335" spans="1:10" x14ac:dyDescent="0.2">
      <c r="A335" s="199"/>
      <c r="B335" s="199"/>
      <c r="C335" s="199"/>
      <c r="D335" s="199"/>
      <c r="E335" s="203"/>
      <c r="F335" s="204"/>
      <c r="G335" s="200"/>
      <c r="H335" s="200"/>
      <c r="I335" s="204"/>
      <c r="J335" s="199"/>
    </row>
    <row r="336" spans="1:10" x14ac:dyDescent="0.2">
      <c r="A336" s="199"/>
      <c r="B336" s="199"/>
      <c r="C336" s="199"/>
      <c r="D336" s="199"/>
      <c r="E336" s="203"/>
      <c r="F336" s="204"/>
      <c r="G336" s="200"/>
      <c r="H336" s="200"/>
      <c r="I336" s="204"/>
      <c r="J336" s="199"/>
    </row>
    <row r="337" spans="1:10" x14ac:dyDescent="0.2">
      <c r="A337" s="199"/>
      <c r="B337" s="199"/>
      <c r="C337" s="199"/>
      <c r="D337" s="199"/>
      <c r="E337" s="203"/>
      <c r="F337" s="204"/>
      <c r="G337" s="200"/>
      <c r="H337" s="200"/>
      <c r="I337" s="204"/>
      <c r="J337" s="199"/>
    </row>
    <row r="338" spans="1:10" x14ac:dyDescent="0.2">
      <c r="A338" s="199"/>
      <c r="B338" s="199"/>
      <c r="C338" s="199"/>
      <c r="D338" s="199"/>
      <c r="E338" s="203"/>
      <c r="F338" s="204"/>
      <c r="G338" s="200"/>
      <c r="H338" s="200"/>
      <c r="I338" s="204"/>
      <c r="J338" s="199"/>
    </row>
    <row r="339" spans="1:10" x14ac:dyDescent="0.2">
      <c r="A339" s="199"/>
      <c r="B339" s="199"/>
      <c r="C339" s="199"/>
      <c r="D339" s="199"/>
      <c r="E339" s="203"/>
      <c r="F339" s="204"/>
      <c r="G339" s="200"/>
      <c r="H339" s="200"/>
      <c r="I339" s="204"/>
      <c r="J339" s="199"/>
    </row>
    <row r="340" spans="1:10" x14ac:dyDescent="0.2">
      <c r="A340" s="199"/>
      <c r="B340" s="199"/>
      <c r="C340" s="199"/>
      <c r="D340" s="199"/>
      <c r="E340" s="203"/>
      <c r="F340" s="204"/>
      <c r="G340" s="200"/>
      <c r="H340" s="200"/>
      <c r="I340" s="204"/>
      <c r="J340" s="199"/>
    </row>
    <row r="341" spans="1:10" x14ac:dyDescent="0.2">
      <c r="A341" s="199"/>
      <c r="B341" s="199"/>
      <c r="C341" s="199"/>
      <c r="D341" s="199"/>
      <c r="E341" s="203"/>
      <c r="F341" s="204"/>
      <c r="G341" s="200"/>
      <c r="H341" s="200"/>
      <c r="I341" s="204"/>
      <c r="J341" s="199"/>
    </row>
    <row r="342" spans="1:10" x14ac:dyDescent="0.2">
      <c r="A342" s="199"/>
      <c r="B342" s="199"/>
      <c r="C342" s="199"/>
      <c r="D342" s="199"/>
      <c r="E342" s="203"/>
      <c r="F342" s="204"/>
      <c r="G342" s="200"/>
      <c r="H342" s="200"/>
      <c r="I342" s="204"/>
      <c r="J342" s="199"/>
    </row>
    <row r="343" spans="1:10" x14ac:dyDescent="0.2">
      <c r="A343" s="199"/>
      <c r="B343" s="199"/>
      <c r="C343" s="199"/>
      <c r="D343" s="199"/>
      <c r="E343" s="203"/>
      <c r="F343" s="204"/>
      <c r="G343" s="200"/>
      <c r="H343" s="200"/>
      <c r="I343" s="204"/>
      <c r="J343" s="199"/>
    </row>
    <row r="344" spans="1:10" x14ac:dyDescent="0.2">
      <c r="A344" s="199"/>
      <c r="B344" s="199"/>
      <c r="C344" s="199"/>
      <c r="D344" s="199"/>
      <c r="E344" s="203"/>
      <c r="F344" s="204"/>
      <c r="G344" s="200"/>
      <c r="H344" s="200"/>
      <c r="I344" s="204"/>
      <c r="J344" s="199"/>
    </row>
    <row r="345" spans="1:10" x14ac:dyDescent="0.2">
      <c r="A345" s="199"/>
      <c r="B345" s="199"/>
      <c r="C345" s="199"/>
      <c r="D345" s="199"/>
      <c r="E345" s="203"/>
      <c r="F345" s="204"/>
      <c r="G345" s="200"/>
      <c r="H345" s="200"/>
      <c r="I345" s="204"/>
      <c r="J345" s="199"/>
    </row>
    <row r="346" spans="1:10" x14ac:dyDescent="0.2">
      <c r="A346" s="199"/>
      <c r="B346" s="199"/>
      <c r="C346" s="199"/>
      <c r="D346" s="199"/>
      <c r="E346" s="203"/>
      <c r="F346" s="204"/>
      <c r="G346" s="200"/>
      <c r="H346" s="200"/>
      <c r="I346" s="204"/>
      <c r="J346" s="199"/>
    </row>
    <row r="347" spans="1:10" x14ac:dyDescent="0.2">
      <c r="A347" s="199"/>
      <c r="B347" s="199"/>
      <c r="C347" s="199"/>
      <c r="D347" s="199"/>
      <c r="E347" s="203"/>
      <c r="F347" s="204"/>
      <c r="G347" s="200"/>
      <c r="H347" s="200"/>
      <c r="I347" s="204"/>
      <c r="J347" s="199"/>
    </row>
    <row r="348" spans="1:10" x14ac:dyDescent="0.2">
      <c r="A348" s="199"/>
      <c r="B348" s="199"/>
      <c r="C348" s="199"/>
      <c r="D348" s="199"/>
      <c r="E348" s="203"/>
      <c r="F348" s="204"/>
      <c r="G348" s="200"/>
      <c r="H348" s="200"/>
      <c r="I348" s="204"/>
      <c r="J348" s="199"/>
    </row>
    <row r="349" spans="1:10" x14ac:dyDescent="0.2">
      <c r="A349" s="199"/>
      <c r="B349" s="199"/>
      <c r="C349" s="199"/>
      <c r="D349" s="199"/>
      <c r="E349" s="203"/>
      <c r="F349" s="204"/>
      <c r="G349" s="200"/>
      <c r="H349" s="200"/>
      <c r="I349" s="204"/>
      <c r="J349" s="199"/>
    </row>
    <row r="350" spans="1:10" x14ac:dyDescent="0.2">
      <c r="A350" s="199"/>
      <c r="B350" s="199"/>
      <c r="C350" s="199"/>
      <c r="D350" s="199"/>
      <c r="E350" s="203"/>
      <c r="F350" s="204"/>
      <c r="G350" s="200"/>
      <c r="H350" s="200"/>
      <c r="I350" s="204"/>
      <c r="J350" s="199"/>
    </row>
    <row r="351" spans="1:10" x14ac:dyDescent="0.2">
      <c r="A351" s="199"/>
      <c r="B351" s="199"/>
      <c r="C351" s="199"/>
      <c r="D351" s="199"/>
      <c r="E351" s="203"/>
      <c r="F351" s="204"/>
      <c r="G351" s="200"/>
      <c r="H351" s="200"/>
      <c r="I351" s="204"/>
      <c r="J351" s="199"/>
    </row>
    <row r="352" spans="1:10" x14ac:dyDescent="0.2">
      <c r="A352" s="199"/>
      <c r="B352" s="199"/>
      <c r="C352" s="199"/>
      <c r="D352" s="199"/>
      <c r="E352" s="203"/>
      <c r="F352" s="204"/>
      <c r="G352" s="200"/>
      <c r="H352" s="200"/>
      <c r="I352" s="204"/>
      <c r="J352" s="199"/>
    </row>
    <row r="353" spans="1:10" x14ac:dyDescent="0.2">
      <c r="A353" s="199"/>
      <c r="B353" s="199"/>
      <c r="C353" s="199"/>
      <c r="D353" s="199"/>
      <c r="E353" s="203"/>
      <c r="F353" s="204"/>
      <c r="G353" s="200"/>
      <c r="H353" s="200"/>
      <c r="I353" s="204"/>
      <c r="J353" s="199"/>
    </row>
    <row r="354" spans="1:10" x14ac:dyDescent="0.2">
      <c r="A354" s="199"/>
      <c r="B354" s="199"/>
      <c r="C354" s="199"/>
      <c r="D354" s="199"/>
      <c r="E354" s="203"/>
      <c r="F354" s="204"/>
      <c r="G354" s="200"/>
      <c r="H354" s="200"/>
      <c r="I354" s="204"/>
      <c r="J354" s="199"/>
    </row>
    <row r="355" spans="1:10" x14ac:dyDescent="0.2">
      <c r="A355" s="199"/>
      <c r="B355" s="199"/>
      <c r="C355" s="199"/>
      <c r="D355" s="199"/>
      <c r="E355" s="203"/>
      <c r="F355" s="204"/>
      <c r="G355" s="200"/>
      <c r="H355" s="200"/>
      <c r="I355" s="204"/>
      <c r="J355" s="199"/>
    </row>
    <row r="356" spans="1:10" x14ac:dyDescent="0.2">
      <c r="A356" s="199"/>
      <c r="B356" s="199"/>
      <c r="C356" s="199"/>
      <c r="D356" s="199"/>
      <c r="E356" s="203"/>
      <c r="F356" s="204"/>
      <c r="G356" s="200"/>
      <c r="H356" s="200"/>
      <c r="I356" s="204"/>
      <c r="J356" s="199"/>
    </row>
    <row r="357" spans="1:10" x14ac:dyDescent="0.2">
      <c r="A357" s="199"/>
      <c r="B357" s="199"/>
      <c r="C357" s="199"/>
      <c r="D357" s="199"/>
      <c r="E357" s="203"/>
      <c r="F357" s="204"/>
      <c r="G357" s="200"/>
      <c r="H357" s="200"/>
      <c r="I357" s="204"/>
      <c r="J357" s="199"/>
    </row>
    <row r="358" spans="1:10" x14ac:dyDescent="0.2">
      <c r="A358" s="199"/>
      <c r="B358" s="199"/>
      <c r="C358" s="199"/>
      <c r="D358" s="199"/>
      <c r="E358" s="203"/>
      <c r="F358" s="204"/>
      <c r="G358" s="200"/>
      <c r="H358" s="200"/>
      <c r="I358" s="204"/>
      <c r="J358" s="199"/>
    </row>
    <row r="359" spans="1:10" x14ac:dyDescent="0.2">
      <c r="A359" s="199"/>
      <c r="B359" s="199"/>
      <c r="C359" s="199"/>
      <c r="D359" s="199"/>
      <c r="E359" s="203"/>
      <c r="F359" s="204"/>
      <c r="G359" s="200"/>
      <c r="H359" s="200"/>
      <c r="I359" s="204"/>
      <c r="J359" s="199"/>
    </row>
    <row r="360" spans="1:10" x14ac:dyDescent="0.2">
      <c r="A360" s="199"/>
      <c r="B360" s="199"/>
      <c r="C360" s="199"/>
      <c r="D360" s="199"/>
      <c r="E360" s="203"/>
      <c r="F360" s="204"/>
      <c r="G360" s="200"/>
      <c r="H360" s="200"/>
      <c r="I360" s="204"/>
      <c r="J360" s="199"/>
    </row>
    <row r="361" spans="1:10" x14ac:dyDescent="0.2">
      <c r="A361" s="199"/>
      <c r="B361" s="199"/>
      <c r="C361" s="199"/>
      <c r="D361" s="199"/>
      <c r="E361" s="203"/>
      <c r="F361" s="204"/>
      <c r="G361" s="200"/>
      <c r="H361" s="200"/>
      <c r="I361" s="204"/>
      <c r="J361" s="199"/>
    </row>
    <row r="362" spans="1:10" x14ac:dyDescent="0.2">
      <c r="A362" s="199"/>
      <c r="B362" s="199"/>
      <c r="C362" s="199"/>
      <c r="D362" s="199"/>
      <c r="E362" s="203"/>
      <c r="F362" s="204"/>
      <c r="G362" s="200"/>
      <c r="H362" s="200"/>
      <c r="I362" s="204"/>
      <c r="J362" s="199"/>
    </row>
    <row r="363" spans="1:10" x14ac:dyDescent="0.2">
      <c r="A363" s="199"/>
      <c r="B363" s="199"/>
      <c r="C363" s="199"/>
      <c r="D363" s="199"/>
      <c r="E363" s="203"/>
      <c r="F363" s="204"/>
      <c r="G363" s="200"/>
      <c r="H363" s="200"/>
      <c r="I363" s="204"/>
      <c r="J363" s="199"/>
    </row>
    <row r="364" spans="1:10" x14ac:dyDescent="0.2">
      <c r="A364" s="199"/>
      <c r="B364" s="199"/>
      <c r="C364" s="199"/>
      <c r="D364" s="199"/>
      <c r="E364" s="203"/>
      <c r="F364" s="204"/>
      <c r="G364" s="200"/>
      <c r="H364" s="200"/>
      <c r="I364" s="204"/>
      <c r="J364" s="199"/>
    </row>
    <row r="365" spans="1:10" x14ac:dyDescent="0.2">
      <c r="A365" s="199"/>
      <c r="B365" s="199"/>
      <c r="C365" s="199"/>
      <c r="D365" s="199"/>
      <c r="E365" s="203"/>
      <c r="F365" s="204"/>
      <c r="G365" s="200"/>
      <c r="H365" s="200"/>
      <c r="I365" s="204"/>
      <c r="J365" s="199"/>
    </row>
    <row r="366" spans="1:10" x14ac:dyDescent="0.2">
      <c r="A366" s="199"/>
      <c r="B366" s="199"/>
      <c r="C366" s="199"/>
      <c r="D366" s="199"/>
      <c r="E366" s="203"/>
      <c r="F366" s="204"/>
      <c r="G366" s="200"/>
      <c r="H366" s="200"/>
      <c r="I366" s="204"/>
      <c r="J366" s="199"/>
    </row>
    <row r="367" spans="1:10" x14ac:dyDescent="0.2">
      <c r="A367" s="199"/>
      <c r="B367" s="199"/>
      <c r="C367" s="199"/>
      <c r="D367" s="199"/>
      <c r="E367" s="203"/>
      <c r="F367" s="204"/>
      <c r="G367" s="200"/>
      <c r="H367" s="200"/>
      <c r="I367" s="204"/>
      <c r="J367" s="199"/>
    </row>
    <row r="368" spans="1:10" x14ac:dyDescent="0.2">
      <c r="A368" s="199"/>
      <c r="B368" s="199"/>
      <c r="C368" s="199"/>
      <c r="D368" s="199"/>
      <c r="E368" s="203"/>
      <c r="F368" s="204"/>
      <c r="G368" s="200"/>
      <c r="H368" s="200"/>
      <c r="I368" s="204"/>
      <c r="J368" s="199"/>
    </row>
    <row r="369" spans="1:10" x14ac:dyDescent="0.2">
      <c r="A369" s="199"/>
      <c r="B369" s="199"/>
      <c r="C369" s="199"/>
      <c r="D369" s="199"/>
      <c r="E369" s="203"/>
      <c r="F369" s="204"/>
      <c r="G369" s="200"/>
      <c r="H369" s="200"/>
      <c r="I369" s="204"/>
      <c r="J369" s="199"/>
    </row>
    <row r="370" spans="1:10" x14ac:dyDescent="0.2">
      <c r="A370" s="199"/>
      <c r="B370" s="199"/>
      <c r="C370" s="199"/>
      <c r="D370" s="199"/>
      <c r="E370" s="203"/>
      <c r="F370" s="204"/>
      <c r="G370" s="200"/>
      <c r="H370" s="200"/>
      <c r="I370" s="204"/>
      <c r="J370" s="199"/>
    </row>
    <row r="371" spans="1:10" x14ac:dyDescent="0.2">
      <c r="A371" s="199"/>
      <c r="B371" s="199"/>
      <c r="C371" s="199"/>
      <c r="D371" s="199"/>
      <c r="E371" s="203"/>
      <c r="F371" s="204"/>
      <c r="G371" s="200"/>
      <c r="H371" s="200"/>
      <c r="I371" s="204"/>
      <c r="J371" s="199"/>
    </row>
    <row r="372" spans="1:10" x14ac:dyDescent="0.2">
      <c r="A372" s="199"/>
      <c r="B372" s="199"/>
      <c r="C372" s="199"/>
      <c r="D372" s="199"/>
      <c r="E372" s="203"/>
      <c r="F372" s="204"/>
      <c r="G372" s="200"/>
      <c r="H372" s="200"/>
      <c r="I372" s="204"/>
      <c r="J372" s="199"/>
    </row>
    <row r="373" spans="1:10" x14ac:dyDescent="0.2">
      <c r="A373" s="199"/>
      <c r="B373" s="199"/>
      <c r="C373" s="199"/>
      <c r="D373" s="199"/>
      <c r="E373" s="203"/>
      <c r="F373" s="204"/>
      <c r="G373" s="200"/>
      <c r="H373" s="200"/>
      <c r="I373" s="204"/>
      <c r="J373" s="199"/>
    </row>
    <row r="374" spans="1:10" x14ac:dyDescent="0.2">
      <c r="A374" s="199"/>
      <c r="B374" s="199"/>
      <c r="C374" s="199"/>
      <c r="D374" s="199"/>
      <c r="E374" s="203"/>
      <c r="F374" s="204"/>
      <c r="G374" s="200"/>
      <c r="H374" s="200"/>
      <c r="I374" s="204"/>
      <c r="J374" s="199"/>
    </row>
    <row r="375" spans="1:10" x14ac:dyDescent="0.2">
      <c r="A375" s="199"/>
      <c r="B375" s="199"/>
      <c r="C375" s="199"/>
      <c r="D375" s="199"/>
      <c r="E375" s="203"/>
      <c r="F375" s="204"/>
      <c r="G375" s="200"/>
      <c r="H375" s="200"/>
      <c r="I375" s="204"/>
      <c r="J375" s="199"/>
    </row>
    <row r="376" spans="1:10" x14ac:dyDescent="0.2">
      <c r="A376" s="199"/>
      <c r="B376" s="199"/>
      <c r="C376" s="199"/>
      <c r="D376" s="199"/>
      <c r="E376" s="203"/>
      <c r="F376" s="204"/>
      <c r="G376" s="200"/>
      <c r="H376" s="200"/>
      <c r="I376" s="204"/>
      <c r="J376" s="199"/>
    </row>
    <row r="377" spans="1:10" x14ac:dyDescent="0.2">
      <c r="A377" s="199"/>
      <c r="B377" s="199"/>
      <c r="C377" s="199"/>
      <c r="D377" s="199"/>
      <c r="E377" s="203"/>
      <c r="F377" s="204"/>
      <c r="G377" s="200"/>
      <c r="H377" s="200"/>
      <c r="I377" s="204"/>
      <c r="J377" s="199"/>
    </row>
    <row r="378" spans="1:10" x14ac:dyDescent="0.2">
      <c r="A378" s="199"/>
      <c r="B378" s="199"/>
      <c r="C378" s="199"/>
      <c r="D378" s="199"/>
      <c r="E378" s="203"/>
      <c r="F378" s="204"/>
      <c r="G378" s="200"/>
      <c r="H378" s="200"/>
      <c r="I378" s="204"/>
      <c r="J378" s="199"/>
    </row>
    <row r="379" spans="1:10" x14ac:dyDescent="0.2">
      <c r="A379" s="199"/>
      <c r="B379" s="199"/>
      <c r="C379" s="199"/>
      <c r="D379" s="199"/>
      <c r="E379" s="203"/>
      <c r="F379" s="204"/>
      <c r="G379" s="200"/>
      <c r="H379" s="200"/>
      <c r="I379" s="204"/>
      <c r="J379" s="199"/>
    </row>
    <row r="380" spans="1:10" x14ac:dyDescent="0.2">
      <c r="A380" s="199"/>
      <c r="B380" s="199"/>
      <c r="C380" s="199"/>
      <c r="D380" s="199"/>
      <c r="E380" s="203"/>
      <c r="F380" s="204"/>
      <c r="G380" s="200"/>
      <c r="H380" s="200"/>
      <c r="I380" s="204"/>
      <c r="J380" s="199"/>
    </row>
    <row r="381" spans="1:10" x14ac:dyDescent="0.2">
      <c r="A381" s="199"/>
      <c r="B381" s="199"/>
      <c r="C381" s="199"/>
      <c r="D381" s="199"/>
      <c r="E381" s="203"/>
      <c r="F381" s="204"/>
      <c r="G381" s="200"/>
      <c r="H381" s="200"/>
      <c r="I381" s="204"/>
      <c r="J381" s="199"/>
    </row>
    <row r="382" spans="1:10" x14ac:dyDescent="0.2">
      <c r="A382" s="199"/>
      <c r="B382" s="199"/>
      <c r="C382" s="199"/>
      <c r="D382" s="199"/>
      <c r="E382" s="203"/>
      <c r="F382" s="204"/>
      <c r="G382" s="200"/>
      <c r="H382" s="200"/>
      <c r="I382" s="204"/>
      <c r="J382" s="199"/>
    </row>
    <row r="383" spans="1:10" x14ac:dyDescent="0.2">
      <c r="A383" s="199"/>
      <c r="B383" s="199"/>
      <c r="C383" s="199"/>
      <c r="D383" s="199"/>
      <c r="E383" s="203"/>
      <c r="F383" s="204"/>
      <c r="G383" s="200"/>
      <c r="H383" s="200"/>
      <c r="I383" s="204"/>
      <c r="J383" s="199"/>
    </row>
    <row r="384" spans="1:10" x14ac:dyDescent="0.2">
      <c r="A384" s="199"/>
      <c r="B384" s="199"/>
      <c r="C384" s="199"/>
      <c r="D384" s="199"/>
      <c r="E384" s="203"/>
      <c r="F384" s="204"/>
      <c r="G384" s="200"/>
      <c r="H384" s="200"/>
      <c r="I384" s="204"/>
      <c r="J384" s="199"/>
    </row>
    <row r="385" spans="1:10" x14ac:dyDescent="0.2">
      <c r="A385" s="199"/>
      <c r="B385" s="199"/>
      <c r="C385" s="199"/>
      <c r="D385" s="199"/>
      <c r="E385" s="203"/>
      <c r="F385" s="204"/>
      <c r="G385" s="200"/>
      <c r="H385" s="200"/>
      <c r="I385" s="204"/>
      <c r="J385" s="199"/>
    </row>
    <row r="386" spans="1:10" x14ac:dyDescent="0.2">
      <c r="A386" s="199"/>
      <c r="B386" s="199"/>
      <c r="C386" s="199"/>
      <c r="D386" s="199"/>
      <c r="E386" s="203"/>
      <c r="F386" s="204"/>
      <c r="G386" s="200"/>
      <c r="H386" s="200"/>
      <c r="I386" s="204"/>
      <c r="J386" s="199"/>
    </row>
    <row r="387" spans="1:10" x14ac:dyDescent="0.2">
      <c r="A387" s="199"/>
      <c r="B387" s="199"/>
      <c r="C387" s="199"/>
      <c r="D387" s="199"/>
      <c r="E387" s="203"/>
      <c r="F387" s="204"/>
      <c r="G387" s="200"/>
      <c r="H387" s="200"/>
      <c r="I387" s="204"/>
      <c r="J387" s="199"/>
    </row>
    <row r="388" spans="1:10" x14ac:dyDescent="0.2">
      <c r="A388" s="199"/>
      <c r="B388" s="199"/>
      <c r="C388" s="199"/>
      <c r="D388" s="199"/>
      <c r="E388" s="203"/>
      <c r="F388" s="204"/>
      <c r="G388" s="200"/>
      <c r="H388" s="200"/>
      <c r="I388" s="204"/>
      <c r="J388" s="199"/>
    </row>
    <row r="389" spans="1:10" x14ac:dyDescent="0.2">
      <c r="A389" s="199"/>
      <c r="B389" s="199"/>
      <c r="C389" s="199"/>
      <c r="D389" s="199"/>
      <c r="E389" s="203"/>
      <c r="F389" s="204"/>
      <c r="G389" s="200"/>
      <c r="H389" s="200"/>
      <c r="I389" s="204"/>
      <c r="J389" s="199"/>
    </row>
    <row r="390" spans="1:10" x14ac:dyDescent="0.2">
      <c r="A390" s="199"/>
      <c r="B390" s="199"/>
      <c r="C390" s="199"/>
      <c r="D390" s="199"/>
      <c r="E390" s="203"/>
      <c r="F390" s="204"/>
      <c r="G390" s="200"/>
      <c r="H390" s="200"/>
      <c r="I390" s="204"/>
      <c r="J390" s="199"/>
    </row>
    <row r="391" spans="1:10" x14ac:dyDescent="0.2">
      <c r="A391" s="199"/>
      <c r="B391" s="199"/>
      <c r="C391" s="199"/>
      <c r="D391" s="199"/>
      <c r="E391" s="203"/>
      <c r="F391" s="204"/>
      <c r="G391" s="200"/>
      <c r="H391" s="200"/>
      <c r="I391" s="204"/>
      <c r="J391" s="199"/>
    </row>
    <row r="392" spans="1:10" x14ac:dyDescent="0.2">
      <c r="A392" s="199"/>
      <c r="B392" s="199"/>
      <c r="C392" s="199"/>
      <c r="D392" s="199"/>
      <c r="E392" s="203"/>
      <c r="F392" s="204"/>
      <c r="G392" s="200"/>
      <c r="H392" s="200"/>
      <c r="I392" s="204"/>
      <c r="J392" s="199"/>
    </row>
    <row r="393" spans="1:10" x14ac:dyDescent="0.2">
      <c r="A393" s="199"/>
      <c r="B393" s="199"/>
      <c r="C393" s="199"/>
      <c r="D393" s="199"/>
      <c r="E393" s="203"/>
      <c r="F393" s="204"/>
      <c r="G393" s="200"/>
      <c r="H393" s="200"/>
      <c r="I393" s="204"/>
      <c r="J393" s="199"/>
    </row>
    <row r="394" spans="1:10" x14ac:dyDescent="0.2">
      <c r="A394" s="199"/>
      <c r="B394" s="199"/>
      <c r="C394" s="199"/>
      <c r="D394" s="199"/>
      <c r="E394" s="203"/>
      <c r="F394" s="204"/>
      <c r="G394" s="200"/>
      <c r="H394" s="200"/>
      <c r="I394" s="204"/>
      <c r="J394" s="199"/>
    </row>
    <row r="395" spans="1:10" x14ac:dyDescent="0.2">
      <c r="A395" s="199"/>
      <c r="B395" s="199"/>
      <c r="C395" s="199"/>
      <c r="D395" s="199"/>
      <c r="E395" s="203"/>
      <c r="F395" s="204"/>
      <c r="G395" s="200"/>
      <c r="H395" s="200"/>
      <c r="I395" s="204"/>
      <c r="J395" s="199"/>
    </row>
    <row r="396" spans="1:10" x14ac:dyDescent="0.2">
      <c r="A396" s="199"/>
      <c r="B396" s="199"/>
      <c r="C396" s="199"/>
      <c r="D396" s="199"/>
      <c r="E396" s="203"/>
      <c r="F396" s="204"/>
      <c r="G396" s="200"/>
      <c r="H396" s="200"/>
      <c r="I396" s="204"/>
      <c r="J396" s="199"/>
    </row>
    <row r="397" spans="1:10" x14ac:dyDescent="0.2">
      <c r="A397" s="199"/>
      <c r="B397" s="199"/>
      <c r="C397" s="199"/>
      <c r="D397" s="199"/>
      <c r="E397" s="203"/>
      <c r="F397" s="204"/>
      <c r="G397" s="200"/>
      <c r="H397" s="200"/>
      <c r="I397" s="204"/>
      <c r="J397" s="199"/>
    </row>
    <row r="398" spans="1:10" x14ac:dyDescent="0.2">
      <c r="A398" s="199"/>
      <c r="B398" s="199"/>
      <c r="C398" s="199"/>
      <c r="D398" s="199"/>
      <c r="E398" s="203"/>
      <c r="F398" s="204"/>
      <c r="G398" s="200"/>
      <c r="H398" s="200"/>
      <c r="I398" s="204"/>
      <c r="J398" s="199"/>
    </row>
    <row r="399" spans="1:10" x14ac:dyDescent="0.2">
      <c r="A399" s="199"/>
      <c r="B399" s="199"/>
      <c r="C399" s="199"/>
      <c r="D399" s="199"/>
      <c r="E399" s="203"/>
      <c r="F399" s="204"/>
      <c r="G399" s="200"/>
      <c r="H399" s="200"/>
      <c r="I399" s="204"/>
      <c r="J399" s="199"/>
    </row>
    <row r="400" spans="1:10" x14ac:dyDescent="0.2">
      <c r="A400" s="199"/>
      <c r="B400" s="199"/>
      <c r="C400" s="199"/>
      <c r="D400" s="199"/>
      <c r="E400" s="203"/>
      <c r="F400" s="204"/>
      <c r="G400" s="200"/>
      <c r="H400" s="200"/>
      <c r="I400" s="204"/>
      <c r="J400" s="199"/>
    </row>
    <row r="401" spans="1:10" x14ac:dyDescent="0.2">
      <c r="A401" s="199"/>
      <c r="B401" s="199"/>
      <c r="C401" s="199"/>
      <c r="D401" s="199"/>
      <c r="E401" s="203"/>
      <c r="F401" s="204"/>
      <c r="G401" s="200"/>
      <c r="H401" s="200"/>
      <c r="I401" s="204"/>
      <c r="J401" s="199"/>
    </row>
    <row r="402" spans="1:10" x14ac:dyDescent="0.2">
      <c r="A402" s="199"/>
      <c r="B402" s="199"/>
      <c r="C402" s="199"/>
      <c r="D402" s="199"/>
      <c r="E402" s="203"/>
      <c r="F402" s="204"/>
      <c r="G402" s="200"/>
      <c r="H402" s="200"/>
      <c r="I402" s="204"/>
      <c r="J402" s="199"/>
    </row>
    <row r="403" spans="1:10" x14ac:dyDescent="0.2">
      <c r="A403" s="199"/>
      <c r="B403" s="199"/>
      <c r="C403" s="199"/>
      <c r="D403" s="199"/>
      <c r="E403" s="203"/>
      <c r="F403" s="204"/>
      <c r="G403" s="200"/>
      <c r="H403" s="200"/>
      <c r="I403" s="204"/>
      <c r="J403" s="199"/>
    </row>
    <row r="404" spans="1:10" x14ac:dyDescent="0.2">
      <c r="A404" s="199"/>
      <c r="B404" s="199"/>
      <c r="C404" s="199"/>
      <c r="D404" s="199"/>
      <c r="E404" s="203"/>
      <c r="F404" s="204"/>
      <c r="G404" s="200"/>
      <c r="H404" s="200"/>
      <c r="I404" s="204"/>
      <c r="J404" s="199"/>
    </row>
    <row r="405" spans="1:10" x14ac:dyDescent="0.2">
      <c r="A405" s="199"/>
      <c r="B405" s="199"/>
      <c r="C405" s="199"/>
      <c r="D405" s="199"/>
      <c r="E405" s="203"/>
      <c r="F405" s="204"/>
      <c r="G405" s="200"/>
      <c r="H405" s="200"/>
      <c r="I405" s="204"/>
      <c r="J405" s="199"/>
    </row>
    <row r="406" spans="1:10" x14ac:dyDescent="0.2">
      <c r="A406" s="199"/>
      <c r="B406" s="199"/>
      <c r="C406" s="199"/>
      <c r="D406" s="199"/>
      <c r="E406" s="203"/>
      <c r="F406" s="204"/>
      <c r="G406" s="200"/>
      <c r="H406" s="200"/>
      <c r="I406" s="204"/>
      <c r="J406" s="199"/>
    </row>
    <row r="407" spans="1:10" x14ac:dyDescent="0.2">
      <c r="A407" s="199"/>
      <c r="B407" s="199"/>
      <c r="C407" s="199"/>
      <c r="D407" s="199"/>
      <c r="E407" s="203"/>
      <c r="F407" s="204"/>
      <c r="G407" s="200"/>
      <c r="H407" s="200"/>
      <c r="I407" s="204"/>
      <c r="J407" s="199"/>
    </row>
    <row r="408" spans="1:10" x14ac:dyDescent="0.2">
      <c r="A408" s="199"/>
      <c r="B408" s="199"/>
      <c r="C408" s="199"/>
      <c r="D408" s="199"/>
      <c r="E408" s="203"/>
      <c r="F408" s="204"/>
      <c r="G408" s="200"/>
      <c r="H408" s="200"/>
      <c r="I408" s="204"/>
      <c r="J408" s="199"/>
    </row>
    <row r="409" spans="1:10" x14ac:dyDescent="0.2">
      <c r="A409" s="199"/>
      <c r="B409" s="199"/>
      <c r="C409" s="199"/>
      <c r="D409" s="199"/>
      <c r="E409" s="203"/>
      <c r="F409" s="204"/>
      <c r="G409" s="200"/>
      <c r="H409" s="200"/>
      <c r="I409" s="204"/>
      <c r="J409" s="199"/>
    </row>
    <row r="410" spans="1:10" x14ac:dyDescent="0.2">
      <c r="A410" s="199"/>
      <c r="B410" s="199"/>
      <c r="C410" s="199"/>
      <c r="D410" s="199"/>
      <c r="E410" s="203"/>
      <c r="F410" s="204"/>
      <c r="G410" s="200"/>
      <c r="H410" s="200"/>
      <c r="I410" s="204"/>
      <c r="J410" s="199"/>
    </row>
    <row r="411" spans="1:10" x14ac:dyDescent="0.2">
      <c r="A411" s="199"/>
      <c r="B411" s="199"/>
      <c r="C411" s="199"/>
      <c r="D411" s="199"/>
      <c r="E411" s="203"/>
      <c r="F411" s="204"/>
      <c r="G411" s="200"/>
      <c r="H411" s="200"/>
      <c r="I411" s="204"/>
      <c r="J411" s="199"/>
    </row>
    <row r="412" spans="1:10" x14ac:dyDescent="0.2">
      <c r="A412" s="199"/>
      <c r="B412" s="199"/>
      <c r="C412" s="199"/>
      <c r="D412" s="199"/>
      <c r="E412" s="203"/>
      <c r="F412" s="204"/>
      <c r="G412" s="200"/>
      <c r="H412" s="200"/>
      <c r="I412" s="204"/>
      <c r="J412" s="199"/>
    </row>
    <row r="413" spans="1:10" x14ac:dyDescent="0.2">
      <c r="A413" s="199"/>
      <c r="B413" s="199"/>
      <c r="C413" s="199"/>
      <c r="D413" s="199"/>
      <c r="E413" s="203"/>
      <c r="F413" s="204"/>
      <c r="G413" s="200"/>
      <c r="H413" s="200"/>
      <c r="I413" s="204"/>
      <c r="J413" s="199"/>
    </row>
    <row r="414" spans="1:10" x14ac:dyDescent="0.2">
      <c r="A414" s="199"/>
      <c r="B414" s="199"/>
      <c r="C414" s="199"/>
      <c r="D414" s="199"/>
      <c r="E414" s="203"/>
      <c r="F414" s="204"/>
      <c r="G414" s="200"/>
      <c r="H414" s="200"/>
      <c r="I414" s="204"/>
      <c r="J414" s="199"/>
    </row>
    <row r="415" spans="1:10" x14ac:dyDescent="0.2">
      <c r="A415" s="199"/>
      <c r="B415" s="199"/>
      <c r="C415" s="199"/>
      <c r="D415" s="199"/>
      <c r="E415" s="203"/>
      <c r="F415" s="204"/>
      <c r="G415" s="200"/>
      <c r="H415" s="200"/>
      <c r="I415" s="204"/>
      <c r="J415" s="199"/>
    </row>
    <row r="416" spans="1:10" x14ac:dyDescent="0.2">
      <c r="A416" s="199"/>
      <c r="B416" s="199"/>
      <c r="C416" s="199"/>
      <c r="D416" s="199"/>
      <c r="E416" s="203"/>
      <c r="F416" s="204"/>
      <c r="G416" s="200"/>
      <c r="H416" s="200"/>
      <c r="I416" s="204"/>
      <c r="J416" s="199"/>
    </row>
    <row r="417" spans="1:10" x14ac:dyDescent="0.2">
      <c r="A417" s="199"/>
      <c r="B417" s="199"/>
      <c r="C417" s="199"/>
      <c r="D417" s="199"/>
      <c r="E417" s="203"/>
      <c r="F417" s="204"/>
      <c r="G417" s="200"/>
      <c r="H417" s="200"/>
      <c r="I417" s="204"/>
      <c r="J417" s="199"/>
    </row>
    <row r="418" spans="1:10" x14ac:dyDescent="0.2">
      <c r="A418" s="199"/>
      <c r="B418" s="199"/>
      <c r="C418" s="199"/>
      <c r="D418" s="199"/>
      <c r="E418" s="203"/>
      <c r="F418" s="204"/>
      <c r="G418" s="200"/>
      <c r="H418" s="200"/>
      <c r="I418" s="204"/>
      <c r="J418" s="199"/>
    </row>
    <row r="419" spans="1:10" x14ac:dyDescent="0.2">
      <c r="A419" s="199"/>
      <c r="B419" s="199"/>
      <c r="C419" s="199"/>
      <c r="D419" s="199"/>
      <c r="E419" s="203"/>
      <c r="F419" s="204"/>
      <c r="G419" s="200"/>
      <c r="H419" s="200"/>
      <c r="I419" s="204"/>
      <c r="J419" s="199"/>
    </row>
    <row r="420" spans="1:10" x14ac:dyDescent="0.2">
      <c r="A420" s="199"/>
      <c r="B420" s="199"/>
      <c r="C420" s="199"/>
      <c r="D420" s="199"/>
      <c r="E420" s="203"/>
      <c r="F420" s="204"/>
      <c r="G420" s="200"/>
      <c r="H420" s="200"/>
      <c r="I420" s="204"/>
      <c r="J420" s="199"/>
    </row>
    <row r="421" spans="1:10" x14ac:dyDescent="0.2">
      <c r="A421" s="199"/>
      <c r="B421" s="199"/>
      <c r="C421" s="199"/>
      <c r="D421" s="199"/>
      <c r="E421" s="203"/>
      <c r="F421" s="204"/>
      <c r="G421" s="200"/>
      <c r="H421" s="200"/>
      <c r="I421" s="204"/>
      <c r="J421" s="199"/>
    </row>
    <row r="422" spans="1:10" x14ac:dyDescent="0.2">
      <c r="A422" s="199"/>
      <c r="B422" s="199"/>
      <c r="C422" s="199"/>
      <c r="D422" s="199"/>
      <c r="E422" s="203"/>
      <c r="F422" s="204"/>
      <c r="G422" s="200"/>
      <c r="H422" s="200"/>
      <c r="I422" s="204"/>
      <c r="J422" s="199"/>
    </row>
    <row r="423" spans="1:10" x14ac:dyDescent="0.2">
      <c r="A423" s="199"/>
      <c r="B423" s="199"/>
      <c r="C423" s="199"/>
      <c r="D423" s="199"/>
      <c r="E423" s="203"/>
      <c r="F423" s="204"/>
      <c r="G423" s="200"/>
      <c r="H423" s="200"/>
      <c r="I423" s="204"/>
      <c r="J423" s="199"/>
    </row>
    <row r="424" spans="1:10" x14ac:dyDescent="0.2">
      <c r="A424" s="199"/>
      <c r="B424" s="199"/>
      <c r="C424" s="199"/>
      <c r="D424" s="199"/>
      <c r="E424" s="203"/>
      <c r="F424" s="204"/>
      <c r="G424" s="200"/>
      <c r="H424" s="200"/>
      <c r="I424" s="204"/>
      <c r="J424" s="199"/>
    </row>
    <row r="425" spans="1:10" x14ac:dyDescent="0.2">
      <c r="A425" s="199"/>
      <c r="B425" s="199"/>
      <c r="C425" s="199"/>
      <c r="D425" s="199"/>
      <c r="E425" s="203"/>
      <c r="F425" s="204"/>
      <c r="G425" s="200"/>
      <c r="H425" s="200"/>
      <c r="I425" s="204"/>
      <c r="J425" s="199"/>
    </row>
    <row r="426" spans="1:10" x14ac:dyDescent="0.2">
      <c r="A426" s="199"/>
      <c r="B426" s="199"/>
      <c r="C426" s="199"/>
      <c r="D426" s="199"/>
      <c r="E426" s="203"/>
      <c r="F426" s="204"/>
      <c r="G426" s="200"/>
      <c r="H426" s="200"/>
      <c r="I426" s="204"/>
      <c r="J426" s="199"/>
    </row>
    <row r="427" spans="1:10" x14ac:dyDescent="0.2">
      <c r="A427" s="199"/>
      <c r="B427" s="199"/>
      <c r="C427" s="199"/>
      <c r="D427" s="199"/>
      <c r="E427" s="203"/>
      <c r="F427" s="204"/>
      <c r="G427" s="200"/>
      <c r="H427" s="200"/>
      <c r="I427" s="204"/>
      <c r="J427" s="199"/>
    </row>
    <row r="428" spans="1:10" x14ac:dyDescent="0.2">
      <c r="A428" s="199"/>
      <c r="B428" s="199"/>
      <c r="C428" s="199"/>
      <c r="D428" s="199"/>
      <c r="E428" s="203"/>
      <c r="F428" s="204"/>
      <c r="G428" s="200"/>
      <c r="H428" s="200"/>
      <c r="I428" s="204"/>
      <c r="J428" s="199"/>
    </row>
    <row r="429" spans="1:10" x14ac:dyDescent="0.2">
      <c r="A429" s="199"/>
      <c r="B429" s="199"/>
      <c r="C429" s="199"/>
      <c r="D429" s="199"/>
      <c r="E429" s="203"/>
      <c r="F429" s="204"/>
      <c r="G429" s="200"/>
      <c r="H429" s="200"/>
      <c r="I429" s="204"/>
      <c r="J429" s="199"/>
    </row>
    <row r="430" spans="1:10" x14ac:dyDescent="0.2">
      <c r="A430" s="199"/>
      <c r="B430" s="199"/>
      <c r="C430" s="199"/>
      <c r="D430" s="199"/>
      <c r="E430" s="203"/>
      <c r="F430" s="204"/>
      <c r="G430" s="200"/>
      <c r="H430" s="200"/>
      <c r="I430" s="204"/>
      <c r="J430" s="199"/>
    </row>
    <row r="431" spans="1:10" x14ac:dyDescent="0.2">
      <c r="A431" s="199"/>
      <c r="B431" s="199"/>
      <c r="C431" s="199"/>
      <c r="D431" s="199"/>
      <c r="E431" s="203"/>
      <c r="F431" s="204"/>
      <c r="G431" s="200"/>
      <c r="H431" s="200"/>
      <c r="I431" s="204"/>
      <c r="J431" s="199"/>
    </row>
    <row r="432" spans="1:10" x14ac:dyDescent="0.2">
      <c r="A432" s="199"/>
      <c r="B432" s="199"/>
      <c r="C432" s="199"/>
      <c r="D432" s="199"/>
      <c r="E432" s="203"/>
      <c r="F432" s="204"/>
      <c r="G432" s="200"/>
      <c r="H432" s="200"/>
      <c r="I432" s="204"/>
      <c r="J432" s="199"/>
    </row>
    <row r="433" spans="1:10" x14ac:dyDescent="0.2">
      <c r="A433" s="199"/>
      <c r="B433" s="199"/>
      <c r="C433" s="199"/>
      <c r="D433" s="199"/>
      <c r="E433" s="203"/>
      <c r="F433" s="204"/>
      <c r="G433" s="200"/>
      <c r="H433" s="200"/>
      <c r="I433" s="204"/>
      <c r="J433" s="199"/>
    </row>
    <row r="434" spans="1:10" x14ac:dyDescent="0.2">
      <c r="A434" s="199"/>
      <c r="B434" s="199"/>
      <c r="C434" s="199"/>
      <c r="D434" s="199"/>
      <c r="E434" s="203"/>
      <c r="F434" s="204"/>
      <c r="G434" s="200"/>
      <c r="H434" s="200"/>
      <c r="I434" s="204"/>
      <c r="J434" s="199"/>
    </row>
    <row r="435" spans="1:10" x14ac:dyDescent="0.2">
      <c r="A435" s="199"/>
      <c r="B435" s="199"/>
      <c r="C435" s="199"/>
      <c r="D435" s="199"/>
      <c r="E435" s="203"/>
      <c r="F435" s="204"/>
      <c r="G435" s="200"/>
      <c r="H435" s="200"/>
      <c r="I435" s="204"/>
      <c r="J435" s="199"/>
    </row>
    <row r="436" spans="1:10" x14ac:dyDescent="0.2">
      <c r="A436" s="199"/>
      <c r="B436" s="199"/>
      <c r="C436" s="199"/>
      <c r="D436" s="199"/>
      <c r="E436" s="203"/>
      <c r="F436" s="204"/>
      <c r="G436" s="200"/>
      <c r="H436" s="200"/>
      <c r="I436" s="204"/>
      <c r="J436" s="199"/>
    </row>
    <row r="437" spans="1:10" x14ac:dyDescent="0.2">
      <c r="A437" s="199"/>
      <c r="B437" s="199"/>
      <c r="C437" s="199"/>
      <c r="D437" s="199"/>
      <c r="E437" s="203"/>
      <c r="F437" s="204"/>
      <c r="G437" s="200"/>
      <c r="H437" s="200"/>
      <c r="I437" s="204"/>
      <c r="J437" s="199"/>
    </row>
    <row r="438" spans="1:10" x14ac:dyDescent="0.2">
      <c r="A438" s="199"/>
      <c r="B438" s="199"/>
      <c r="C438" s="199"/>
      <c r="D438" s="199"/>
      <c r="E438" s="203"/>
      <c r="F438" s="204"/>
      <c r="G438" s="200"/>
      <c r="H438" s="200"/>
      <c r="I438" s="204"/>
      <c r="J438" s="199"/>
    </row>
    <row r="439" spans="1:10" x14ac:dyDescent="0.2">
      <c r="A439" s="199"/>
      <c r="B439" s="199"/>
      <c r="C439" s="199"/>
      <c r="D439" s="199"/>
      <c r="E439" s="203"/>
      <c r="F439" s="204"/>
      <c r="G439" s="200"/>
      <c r="H439" s="200"/>
      <c r="I439" s="204"/>
      <c r="J439" s="199"/>
    </row>
    <row r="440" spans="1:10" x14ac:dyDescent="0.2">
      <c r="A440" s="199"/>
      <c r="B440" s="199"/>
      <c r="C440" s="199"/>
      <c r="D440" s="199"/>
      <c r="E440" s="203"/>
      <c r="F440" s="204"/>
      <c r="G440" s="200"/>
      <c r="H440" s="200"/>
      <c r="I440" s="204"/>
      <c r="J440" s="199"/>
    </row>
    <row r="441" spans="1:10" x14ac:dyDescent="0.2">
      <c r="A441" s="199"/>
      <c r="B441" s="199"/>
      <c r="C441" s="199"/>
      <c r="D441" s="199"/>
      <c r="E441" s="203"/>
      <c r="F441" s="204"/>
      <c r="G441" s="200"/>
      <c r="H441" s="200"/>
      <c r="I441" s="204"/>
      <c r="J441" s="199"/>
    </row>
    <row r="442" spans="1:10" x14ac:dyDescent="0.2">
      <c r="A442" s="199"/>
      <c r="B442" s="199"/>
      <c r="C442" s="199"/>
      <c r="D442" s="199"/>
      <c r="E442" s="203"/>
      <c r="F442" s="204"/>
      <c r="G442" s="200"/>
      <c r="H442" s="200"/>
      <c r="I442" s="204"/>
      <c r="J442" s="199"/>
    </row>
    <row r="443" spans="1:10" x14ac:dyDescent="0.2">
      <c r="A443" s="199"/>
      <c r="B443" s="199"/>
      <c r="C443" s="199"/>
      <c r="D443" s="199"/>
      <c r="E443" s="203"/>
      <c r="F443" s="204"/>
      <c r="G443" s="200"/>
      <c r="H443" s="200"/>
      <c r="I443" s="204"/>
      <c r="J443" s="199"/>
    </row>
    <row r="444" spans="1:10" x14ac:dyDescent="0.2">
      <c r="A444" s="199"/>
      <c r="B444" s="199"/>
      <c r="C444" s="199"/>
      <c r="D444" s="199"/>
      <c r="E444" s="203"/>
      <c r="F444" s="204"/>
      <c r="G444" s="200"/>
      <c r="H444" s="200"/>
      <c r="I444" s="204"/>
      <c r="J444" s="199"/>
    </row>
    <row r="445" spans="1:10" x14ac:dyDescent="0.2">
      <c r="A445" s="199"/>
      <c r="B445" s="199"/>
      <c r="C445" s="199"/>
      <c r="D445" s="199"/>
      <c r="E445" s="203"/>
      <c r="F445" s="204"/>
      <c r="G445" s="200"/>
      <c r="H445" s="200"/>
      <c r="I445" s="204"/>
      <c r="J445" s="199"/>
    </row>
    <row r="446" spans="1:10" x14ac:dyDescent="0.2">
      <c r="A446" s="199"/>
      <c r="B446" s="199"/>
      <c r="C446" s="199"/>
      <c r="D446" s="199"/>
      <c r="E446" s="203"/>
      <c r="F446" s="204"/>
      <c r="G446" s="200"/>
      <c r="H446" s="200"/>
      <c r="I446" s="204"/>
      <c r="J446" s="199"/>
    </row>
    <row r="447" spans="1:10" x14ac:dyDescent="0.2">
      <c r="A447" s="199"/>
      <c r="B447" s="199"/>
      <c r="C447" s="199"/>
      <c r="D447" s="199"/>
      <c r="E447" s="203"/>
      <c r="F447" s="204"/>
      <c r="G447" s="200"/>
      <c r="H447" s="200"/>
      <c r="I447" s="204"/>
      <c r="J447" s="199"/>
    </row>
    <row r="448" spans="1:10" x14ac:dyDescent="0.2">
      <c r="A448" s="199"/>
      <c r="B448" s="199"/>
      <c r="C448" s="199"/>
      <c r="D448" s="199"/>
      <c r="E448" s="203"/>
      <c r="F448" s="204"/>
      <c r="G448" s="200"/>
      <c r="H448" s="200"/>
      <c r="I448" s="204"/>
      <c r="J448" s="199"/>
    </row>
    <row r="449" spans="1:10" x14ac:dyDescent="0.2">
      <c r="A449" s="199"/>
      <c r="B449" s="199"/>
      <c r="C449" s="199"/>
      <c r="D449" s="199"/>
      <c r="E449" s="203"/>
      <c r="F449" s="204"/>
      <c r="G449" s="200"/>
      <c r="H449" s="200"/>
      <c r="I449" s="204"/>
      <c r="J449" s="199"/>
    </row>
    <row r="450" spans="1:10" x14ac:dyDescent="0.2">
      <c r="A450" s="199"/>
      <c r="B450" s="199"/>
      <c r="C450" s="199"/>
      <c r="D450" s="199"/>
      <c r="E450" s="203"/>
      <c r="F450" s="204"/>
      <c r="G450" s="200"/>
      <c r="H450" s="200"/>
      <c r="I450" s="204"/>
      <c r="J450" s="199"/>
    </row>
    <row r="451" spans="1:10" x14ac:dyDescent="0.2">
      <c r="A451" s="199"/>
      <c r="B451" s="199"/>
      <c r="C451" s="199"/>
      <c r="D451" s="199"/>
      <c r="E451" s="203"/>
      <c r="F451" s="204"/>
      <c r="G451" s="200"/>
      <c r="H451" s="200"/>
      <c r="I451" s="204"/>
      <c r="J451" s="199"/>
    </row>
    <row r="452" spans="1:10" x14ac:dyDescent="0.2">
      <c r="A452" s="199"/>
      <c r="B452" s="199"/>
      <c r="C452" s="199"/>
      <c r="D452" s="199"/>
      <c r="E452" s="203"/>
      <c r="F452" s="204"/>
      <c r="G452" s="200"/>
      <c r="H452" s="200"/>
      <c r="I452" s="204"/>
      <c r="J452" s="199"/>
    </row>
    <row r="453" spans="1:10" x14ac:dyDescent="0.2">
      <c r="A453" s="199"/>
      <c r="B453" s="199"/>
      <c r="C453" s="199"/>
      <c r="D453" s="199"/>
      <c r="E453" s="203"/>
      <c r="F453" s="204"/>
      <c r="G453" s="200"/>
      <c r="H453" s="200"/>
      <c r="I453" s="204"/>
      <c r="J453" s="199"/>
    </row>
    <row r="454" spans="1:10" x14ac:dyDescent="0.2">
      <c r="A454" s="199"/>
      <c r="B454" s="199"/>
      <c r="C454" s="199"/>
      <c r="D454" s="199"/>
      <c r="E454" s="203"/>
      <c r="F454" s="204"/>
      <c r="G454" s="200"/>
      <c r="H454" s="200"/>
      <c r="I454" s="204"/>
      <c r="J454" s="199"/>
    </row>
    <row r="455" spans="1:10" x14ac:dyDescent="0.2">
      <c r="A455" s="199"/>
      <c r="B455" s="199"/>
      <c r="C455" s="199"/>
      <c r="D455" s="199"/>
      <c r="E455" s="203"/>
      <c r="F455" s="204"/>
      <c r="G455" s="200"/>
      <c r="H455" s="200"/>
      <c r="I455" s="204"/>
      <c r="J455" s="199"/>
    </row>
    <row r="456" spans="1:10" x14ac:dyDescent="0.2">
      <c r="A456" s="199"/>
      <c r="B456" s="199"/>
      <c r="C456" s="199"/>
      <c r="D456" s="199"/>
      <c r="E456" s="203"/>
      <c r="F456" s="204"/>
      <c r="G456" s="200"/>
      <c r="H456" s="200"/>
      <c r="I456" s="204"/>
      <c r="J456" s="199"/>
    </row>
    <row r="457" spans="1:10" x14ac:dyDescent="0.2">
      <c r="A457" s="199"/>
      <c r="B457" s="199"/>
      <c r="C457" s="199"/>
      <c r="D457" s="199"/>
      <c r="E457" s="203"/>
      <c r="F457" s="204"/>
      <c r="G457" s="200"/>
      <c r="H457" s="200"/>
      <c r="I457" s="204"/>
      <c r="J457" s="199"/>
    </row>
    <row r="458" spans="1:10" x14ac:dyDescent="0.2">
      <c r="A458" s="199"/>
      <c r="B458" s="199"/>
      <c r="C458" s="199"/>
      <c r="D458" s="199"/>
      <c r="E458" s="203"/>
      <c r="F458" s="204"/>
      <c r="G458" s="200"/>
      <c r="H458" s="200"/>
      <c r="I458" s="204"/>
      <c r="J458" s="199"/>
    </row>
    <row r="459" spans="1:10" x14ac:dyDescent="0.2">
      <c r="A459" s="199"/>
      <c r="B459" s="199"/>
      <c r="C459" s="199"/>
      <c r="D459" s="199"/>
      <c r="E459" s="203"/>
      <c r="F459" s="204"/>
      <c r="G459" s="200"/>
      <c r="H459" s="200"/>
      <c r="I459" s="204"/>
      <c r="J459" s="199"/>
    </row>
    <row r="460" spans="1:10" x14ac:dyDescent="0.2">
      <c r="A460" s="199"/>
      <c r="B460" s="199"/>
      <c r="C460" s="199"/>
      <c r="D460" s="199"/>
      <c r="E460" s="203"/>
      <c r="F460" s="204"/>
      <c r="G460" s="200"/>
      <c r="H460" s="200"/>
      <c r="I460" s="204"/>
      <c r="J460" s="199"/>
    </row>
    <row r="461" spans="1:10" x14ac:dyDescent="0.2">
      <c r="A461" s="199"/>
      <c r="B461" s="199"/>
      <c r="C461" s="199"/>
      <c r="D461" s="199"/>
      <c r="E461" s="203"/>
      <c r="F461" s="204"/>
      <c r="G461" s="200"/>
      <c r="H461" s="200"/>
      <c r="I461" s="204"/>
      <c r="J461" s="199"/>
    </row>
    <row r="462" spans="1:10" x14ac:dyDescent="0.2">
      <c r="A462" s="199"/>
      <c r="B462" s="199"/>
      <c r="C462" s="199"/>
      <c r="D462" s="199"/>
      <c r="E462" s="203"/>
      <c r="F462" s="204"/>
      <c r="G462" s="200"/>
      <c r="H462" s="200"/>
      <c r="I462" s="204"/>
      <c r="J462" s="199"/>
    </row>
    <row r="463" spans="1:10" x14ac:dyDescent="0.2">
      <c r="A463" s="199"/>
      <c r="B463" s="199"/>
      <c r="C463" s="199"/>
      <c r="D463" s="199"/>
      <c r="E463" s="203"/>
      <c r="F463" s="204"/>
      <c r="G463" s="200"/>
      <c r="H463" s="200"/>
      <c r="I463" s="204"/>
      <c r="J463" s="199"/>
    </row>
    <row r="464" spans="1:10" x14ac:dyDescent="0.2">
      <c r="A464" s="199"/>
      <c r="B464" s="199"/>
      <c r="C464" s="199"/>
      <c r="D464" s="199"/>
      <c r="E464" s="203"/>
      <c r="F464" s="204"/>
      <c r="G464" s="200"/>
      <c r="H464" s="200"/>
      <c r="I464" s="204"/>
      <c r="J464" s="199"/>
    </row>
    <row r="465" spans="1:10" x14ac:dyDescent="0.2">
      <c r="A465" s="199"/>
      <c r="B465" s="199"/>
      <c r="C465" s="199"/>
      <c r="D465" s="199"/>
      <c r="E465" s="203"/>
      <c r="F465" s="204"/>
      <c r="G465" s="200"/>
      <c r="H465" s="200"/>
      <c r="I465" s="204"/>
      <c r="J465" s="199"/>
    </row>
    <row r="466" spans="1:10" x14ac:dyDescent="0.2">
      <c r="A466" s="199"/>
      <c r="B466" s="199"/>
      <c r="C466" s="199"/>
      <c r="D466" s="199"/>
      <c r="E466" s="203"/>
      <c r="F466" s="204"/>
      <c r="G466" s="200"/>
      <c r="H466" s="200"/>
      <c r="I466" s="204"/>
      <c r="J466" s="199"/>
    </row>
    <row r="467" spans="1:10" x14ac:dyDescent="0.2">
      <c r="A467" s="199"/>
      <c r="B467" s="199"/>
      <c r="C467" s="199"/>
      <c r="D467" s="199"/>
      <c r="E467" s="203"/>
      <c r="F467" s="204"/>
      <c r="G467" s="200"/>
      <c r="H467" s="200"/>
      <c r="I467" s="204"/>
      <c r="J467" s="199"/>
    </row>
    <row r="468" spans="1:10" x14ac:dyDescent="0.2">
      <c r="A468" s="199"/>
      <c r="B468" s="199"/>
      <c r="C468" s="199"/>
      <c r="D468" s="199"/>
      <c r="E468" s="203"/>
      <c r="F468" s="204"/>
      <c r="G468" s="200"/>
      <c r="H468" s="200"/>
      <c r="I468" s="204"/>
      <c r="J468" s="199"/>
    </row>
    <row r="469" spans="1:10" x14ac:dyDescent="0.2">
      <c r="A469" s="199"/>
      <c r="B469" s="199"/>
      <c r="C469" s="199"/>
      <c r="D469" s="199"/>
      <c r="E469" s="203"/>
      <c r="F469" s="204"/>
      <c r="G469" s="200"/>
      <c r="H469" s="200"/>
      <c r="I469" s="204"/>
      <c r="J469" s="199"/>
    </row>
    <row r="470" spans="1:10" x14ac:dyDescent="0.2">
      <c r="A470" s="199"/>
      <c r="B470" s="199"/>
      <c r="C470" s="199"/>
      <c r="D470" s="199"/>
      <c r="E470" s="203"/>
      <c r="F470" s="204"/>
      <c r="G470" s="200"/>
      <c r="H470" s="200"/>
      <c r="I470" s="204"/>
      <c r="J470" s="199"/>
    </row>
    <row r="471" spans="1:10" x14ac:dyDescent="0.2">
      <c r="A471" s="199"/>
      <c r="B471" s="199"/>
      <c r="C471" s="199"/>
      <c r="D471" s="199"/>
      <c r="E471" s="203"/>
      <c r="F471" s="204"/>
      <c r="G471" s="200"/>
      <c r="H471" s="200"/>
      <c r="I471" s="204"/>
      <c r="J471" s="199"/>
    </row>
    <row r="472" spans="1:10" x14ac:dyDescent="0.2">
      <c r="A472" s="199"/>
      <c r="B472" s="199"/>
      <c r="C472" s="199"/>
      <c r="D472" s="199"/>
      <c r="E472" s="203"/>
      <c r="F472" s="204"/>
      <c r="G472" s="200"/>
      <c r="H472" s="200"/>
      <c r="I472" s="204"/>
      <c r="J472" s="199"/>
    </row>
    <row r="473" spans="1:10" x14ac:dyDescent="0.2">
      <c r="A473" s="199"/>
      <c r="B473" s="199"/>
      <c r="C473" s="199"/>
      <c r="D473" s="199"/>
      <c r="E473" s="203"/>
      <c r="F473" s="204"/>
      <c r="G473" s="200"/>
      <c r="H473" s="200"/>
      <c r="I473" s="204"/>
      <c r="J473" s="199"/>
    </row>
    <row r="474" spans="1:10" x14ac:dyDescent="0.2">
      <c r="A474" s="199"/>
      <c r="B474" s="199"/>
      <c r="C474" s="199"/>
      <c r="D474" s="199"/>
      <c r="E474" s="203"/>
      <c r="F474" s="204"/>
      <c r="G474" s="200"/>
      <c r="H474" s="200"/>
      <c r="I474" s="204"/>
      <c r="J474" s="199"/>
    </row>
    <row r="475" spans="1:10" x14ac:dyDescent="0.2">
      <c r="A475" s="199"/>
      <c r="B475" s="199"/>
      <c r="C475" s="199"/>
      <c r="D475" s="199"/>
      <c r="E475" s="203"/>
      <c r="F475" s="204"/>
      <c r="G475" s="200"/>
      <c r="H475" s="200"/>
      <c r="I475" s="204"/>
      <c r="J475" s="199"/>
    </row>
    <row r="476" spans="1:10" x14ac:dyDescent="0.2">
      <c r="A476" s="199"/>
      <c r="B476" s="199"/>
      <c r="C476" s="199"/>
      <c r="D476" s="199"/>
      <c r="E476" s="203"/>
      <c r="F476" s="204"/>
      <c r="G476" s="200"/>
      <c r="H476" s="200"/>
      <c r="I476" s="204"/>
      <c r="J476" s="199"/>
    </row>
    <row r="477" spans="1:10" x14ac:dyDescent="0.2">
      <c r="A477" s="199"/>
      <c r="B477" s="199"/>
      <c r="C477" s="199"/>
      <c r="D477" s="199"/>
      <c r="E477" s="203"/>
      <c r="F477" s="204"/>
      <c r="G477" s="200"/>
      <c r="H477" s="200"/>
      <c r="I477" s="204"/>
      <c r="J477" s="199"/>
    </row>
    <row r="478" spans="1:10" x14ac:dyDescent="0.2">
      <c r="A478" s="199"/>
      <c r="B478" s="199"/>
      <c r="C478" s="199"/>
      <c r="D478" s="199"/>
      <c r="E478" s="203"/>
      <c r="F478" s="204"/>
      <c r="G478" s="200"/>
      <c r="H478" s="200"/>
      <c r="I478" s="204"/>
      <c r="J478" s="199"/>
    </row>
    <row r="479" spans="1:10" x14ac:dyDescent="0.2">
      <c r="A479" s="199"/>
      <c r="B479" s="199"/>
      <c r="C479" s="199"/>
      <c r="D479" s="199"/>
      <c r="E479" s="203"/>
      <c r="F479" s="204"/>
      <c r="G479" s="200"/>
      <c r="H479" s="200"/>
      <c r="I479" s="204"/>
      <c r="J479" s="199"/>
    </row>
    <row r="480" spans="1:10" x14ac:dyDescent="0.2">
      <c r="A480" s="199"/>
      <c r="B480" s="199"/>
      <c r="C480" s="199"/>
      <c r="D480" s="199"/>
      <c r="E480" s="203"/>
      <c r="F480" s="204"/>
      <c r="G480" s="200"/>
      <c r="H480" s="200"/>
      <c r="I480" s="204"/>
      <c r="J480" s="199"/>
    </row>
    <row r="481" spans="1:10" x14ac:dyDescent="0.2">
      <c r="A481" s="199"/>
      <c r="B481" s="199"/>
      <c r="C481" s="199"/>
      <c r="D481" s="199"/>
      <c r="E481" s="203"/>
      <c r="F481" s="204"/>
      <c r="G481" s="200"/>
      <c r="H481" s="200"/>
      <c r="I481" s="204"/>
      <c r="J481" s="199"/>
    </row>
    <row r="482" spans="1:10" x14ac:dyDescent="0.2">
      <c r="A482" s="199"/>
      <c r="B482" s="199"/>
      <c r="C482" s="199"/>
      <c r="D482" s="199"/>
      <c r="E482" s="203"/>
      <c r="F482" s="204"/>
      <c r="G482" s="200"/>
      <c r="H482" s="200"/>
      <c r="I482" s="204"/>
      <c r="J482" s="199"/>
    </row>
    <row r="483" spans="1:10" x14ac:dyDescent="0.2">
      <c r="A483" s="199"/>
      <c r="B483" s="199"/>
      <c r="C483" s="199"/>
      <c r="D483" s="199"/>
      <c r="E483" s="203"/>
      <c r="F483" s="204"/>
      <c r="G483" s="200"/>
      <c r="H483" s="200"/>
      <c r="I483" s="204"/>
      <c r="J483" s="199"/>
    </row>
    <row r="484" spans="1:10" x14ac:dyDescent="0.2">
      <c r="A484" s="199"/>
      <c r="B484" s="199"/>
      <c r="C484" s="199"/>
      <c r="D484" s="199"/>
      <c r="E484" s="203"/>
      <c r="F484" s="204"/>
      <c r="G484" s="200"/>
      <c r="H484" s="200"/>
      <c r="I484" s="204"/>
      <c r="J484" s="199"/>
    </row>
    <row r="485" spans="1:10" x14ac:dyDescent="0.2">
      <c r="A485" s="199"/>
      <c r="B485" s="199"/>
      <c r="C485" s="199"/>
      <c r="D485" s="199"/>
      <c r="E485" s="203"/>
      <c r="F485" s="204"/>
      <c r="G485" s="200"/>
      <c r="H485" s="200"/>
      <c r="I485" s="204"/>
      <c r="J485" s="199"/>
    </row>
    <row r="486" spans="1:10" x14ac:dyDescent="0.2">
      <c r="A486" s="199"/>
      <c r="B486" s="199"/>
      <c r="C486" s="199"/>
      <c r="D486" s="199"/>
      <c r="E486" s="203"/>
      <c r="F486" s="204"/>
      <c r="G486" s="200"/>
      <c r="H486" s="200"/>
      <c r="I486" s="204"/>
      <c r="J486" s="199"/>
    </row>
    <row r="487" spans="1:10" x14ac:dyDescent="0.2">
      <c r="A487" s="199"/>
      <c r="B487" s="199"/>
      <c r="C487" s="199"/>
      <c r="D487" s="199"/>
      <c r="E487" s="203"/>
      <c r="F487" s="204"/>
      <c r="G487" s="200"/>
      <c r="H487" s="200"/>
      <c r="I487" s="204"/>
      <c r="J487" s="199"/>
    </row>
    <row r="488" spans="1:10" x14ac:dyDescent="0.2">
      <c r="A488" s="199"/>
      <c r="B488" s="199"/>
      <c r="C488" s="199"/>
      <c r="D488" s="199"/>
      <c r="E488" s="203"/>
      <c r="F488" s="204"/>
      <c r="G488" s="200"/>
      <c r="H488" s="200"/>
      <c r="I488" s="204"/>
      <c r="J488" s="199"/>
    </row>
    <row r="489" spans="1:10" x14ac:dyDescent="0.2">
      <c r="A489" s="199"/>
      <c r="B489" s="199"/>
      <c r="C489" s="199"/>
      <c r="D489" s="199"/>
      <c r="E489" s="203"/>
      <c r="F489" s="204"/>
      <c r="G489" s="200"/>
      <c r="H489" s="200"/>
      <c r="I489" s="204"/>
      <c r="J489" s="199"/>
    </row>
    <row r="490" spans="1:10" x14ac:dyDescent="0.2">
      <c r="A490" s="199"/>
      <c r="B490" s="199"/>
      <c r="C490" s="199"/>
      <c r="D490" s="199"/>
      <c r="E490" s="203"/>
      <c r="F490" s="204"/>
      <c r="G490" s="200"/>
      <c r="H490" s="200"/>
      <c r="I490" s="204"/>
      <c r="J490" s="199"/>
    </row>
    <row r="491" spans="1:10" x14ac:dyDescent="0.2">
      <c r="A491" s="199"/>
      <c r="B491" s="199"/>
      <c r="C491" s="199"/>
      <c r="D491" s="199"/>
      <c r="E491" s="203"/>
      <c r="F491" s="204"/>
      <c r="G491" s="200"/>
      <c r="H491" s="200"/>
      <c r="I491" s="204"/>
      <c r="J491" s="199"/>
    </row>
    <row r="492" spans="1:10" x14ac:dyDescent="0.2">
      <c r="A492" s="199"/>
      <c r="B492" s="199"/>
      <c r="C492" s="199"/>
      <c r="D492" s="199"/>
      <c r="E492" s="203"/>
      <c r="F492" s="204"/>
      <c r="G492" s="200"/>
      <c r="H492" s="200"/>
      <c r="I492" s="204"/>
      <c r="J492" s="199"/>
    </row>
    <row r="493" spans="1:10" x14ac:dyDescent="0.2">
      <c r="A493" s="199"/>
      <c r="B493" s="199"/>
      <c r="C493" s="199"/>
      <c r="D493" s="199"/>
      <c r="E493" s="203"/>
      <c r="F493" s="204"/>
      <c r="G493" s="200"/>
      <c r="H493" s="200"/>
      <c r="I493" s="204"/>
      <c r="J493" s="199"/>
    </row>
    <row r="494" spans="1:10" x14ac:dyDescent="0.2">
      <c r="A494" s="199"/>
      <c r="B494" s="199"/>
      <c r="C494" s="199"/>
      <c r="D494" s="199"/>
      <c r="E494" s="203"/>
      <c r="F494" s="204"/>
      <c r="G494" s="200"/>
      <c r="H494" s="200"/>
      <c r="I494" s="204"/>
      <c r="J494" s="199"/>
    </row>
    <row r="495" spans="1:10" x14ac:dyDescent="0.2">
      <c r="A495" s="199"/>
      <c r="B495" s="199"/>
      <c r="C495" s="199"/>
      <c r="D495" s="199"/>
      <c r="E495" s="203"/>
      <c r="F495" s="204"/>
      <c r="G495" s="200"/>
      <c r="H495" s="200"/>
      <c r="I495" s="204"/>
      <c r="J495" s="199"/>
    </row>
    <row r="496" spans="1:10" x14ac:dyDescent="0.2">
      <c r="A496" s="199"/>
      <c r="B496" s="199"/>
      <c r="C496" s="199"/>
      <c r="D496" s="199"/>
      <c r="E496" s="203"/>
      <c r="F496" s="204"/>
      <c r="G496" s="200"/>
      <c r="H496" s="200"/>
      <c r="I496" s="204"/>
      <c r="J496" s="199"/>
    </row>
    <row r="497" spans="1:10" x14ac:dyDescent="0.2">
      <c r="A497" s="199"/>
      <c r="B497" s="199"/>
      <c r="C497" s="199"/>
      <c r="D497" s="199"/>
      <c r="E497" s="203"/>
      <c r="F497" s="204"/>
      <c r="G497" s="200"/>
      <c r="H497" s="200"/>
      <c r="I497" s="204"/>
      <c r="J497" s="199"/>
    </row>
    <row r="498" spans="1:10" x14ac:dyDescent="0.2">
      <c r="A498" s="199"/>
      <c r="B498" s="199"/>
      <c r="C498" s="199"/>
      <c r="D498" s="199"/>
      <c r="E498" s="203"/>
      <c r="F498" s="204"/>
      <c r="G498" s="200"/>
      <c r="H498" s="200"/>
      <c r="I498" s="204"/>
      <c r="J498" s="199"/>
    </row>
    <row r="499" spans="1:10" x14ac:dyDescent="0.2">
      <c r="A499" s="199"/>
      <c r="B499" s="199"/>
      <c r="C499" s="199"/>
      <c r="D499" s="199"/>
      <c r="E499" s="203"/>
      <c r="F499" s="204"/>
      <c r="G499" s="200"/>
      <c r="H499" s="200"/>
      <c r="I499" s="204"/>
      <c r="J499" s="199"/>
    </row>
    <row r="500" spans="1:10" x14ac:dyDescent="0.2">
      <c r="A500" s="199"/>
      <c r="B500" s="199"/>
      <c r="C500" s="199"/>
      <c r="D500" s="199"/>
      <c r="E500" s="203"/>
      <c r="F500" s="204"/>
      <c r="G500" s="200"/>
      <c r="H500" s="200"/>
      <c r="I500" s="204"/>
      <c r="J500" s="199"/>
    </row>
    <row r="501" spans="1:10" x14ac:dyDescent="0.2">
      <c r="A501" s="199"/>
      <c r="B501" s="199"/>
      <c r="C501" s="199"/>
      <c r="D501" s="199"/>
      <c r="E501" s="203"/>
      <c r="F501" s="204"/>
      <c r="G501" s="200"/>
      <c r="H501" s="200"/>
      <c r="I501" s="204"/>
      <c r="J501" s="199"/>
    </row>
    <row r="502" spans="1:10" x14ac:dyDescent="0.2">
      <c r="A502" s="199"/>
      <c r="B502" s="199"/>
      <c r="C502" s="199"/>
      <c r="D502" s="199"/>
      <c r="E502" s="203"/>
      <c r="F502" s="204"/>
      <c r="G502" s="200"/>
      <c r="H502" s="200"/>
      <c r="I502" s="204"/>
      <c r="J502" s="199"/>
    </row>
    <row r="503" spans="1:10" x14ac:dyDescent="0.2">
      <c r="A503" s="199"/>
      <c r="B503" s="199"/>
      <c r="C503" s="199"/>
      <c r="D503" s="199"/>
      <c r="E503" s="203"/>
      <c r="F503" s="204"/>
      <c r="G503" s="200"/>
      <c r="H503" s="200"/>
      <c r="I503" s="204"/>
      <c r="J503" s="199"/>
    </row>
    <row r="504" spans="1:10" x14ac:dyDescent="0.2">
      <c r="A504" s="199"/>
      <c r="B504" s="199"/>
      <c r="C504" s="199"/>
      <c r="D504" s="199"/>
      <c r="E504" s="203"/>
      <c r="F504" s="204"/>
      <c r="G504" s="200"/>
      <c r="H504" s="200"/>
      <c r="I504" s="204"/>
      <c r="J504" s="199"/>
    </row>
    <row r="505" spans="1:10" x14ac:dyDescent="0.2">
      <c r="A505" s="199"/>
      <c r="B505" s="199"/>
      <c r="C505" s="199"/>
      <c r="D505" s="199"/>
      <c r="E505" s="203"/>
      <c r="F505" s="204"/>
      <c r="G505" s="200"/>
      <c r="H505" s="200"/>
      <c r="I505" s="204"/>
      <c r="J505" s="199"/>
    </row>
    <row r="506" spans="1:10" x14ac:dyDescent="0.2">
      <c r="A506" s="199"/>
      <c r="B506" s="199"/>
      <c r="C506" s="199"/>
      <c r="D506" s="199"/>
      <c r="E506" s="203"/>
      <c r="F506" s="204"/>
      <c r="G506" s="200"/>
      <c r="H506" s="200"/>
      <c r="I506" s="204"/>
      <c r="J506" s="199"/>
    </row>
    <row r="507" spans="1:10" x14ac:dyDescent="0.2">
      <c r="A507" s="199"/>
      <c r="B507" s="199"/>
      <c r="C507" s="199"/>
      <c r="D507" s="199"/>
      <c r="E507" s="203"/>
      <c r="F507" s="204"/>
      <c r="G507" s="200"/>
      <c r="H507" s="200"/>
      <c r="I507" s="204"/>
      <c r="J507" s="199"/>
    </row>
    <row r="508" spans="1:10" x14ac:dyDescent="0.2">
      <c r="A508" s="199"/>
      <c r="B508" s="199"/>
      <c r="C508" s="199"/>
      <c r="D508" s="199"/>
      <c r="E508" s="203"/>
      <c r="F508" s="204"/>
      <c r="G508" s="200"/>
      <c r="H508" s="200"/>
      <c r="I508" s="204"/>
      <c r="J508" s="199"/>
    </row>
    <row r="509" spans="1:10" x14ac:dyDescent="0.2">
      <c r="A509" s="199"/>
      <c r="B509" s="199"/>
      <c r="C509" s="199"/>
      <c r="D509" s="199"/>
      <c r="E509" s="203"/>
      <c r="F509" s="204"/>
      <c r="G509" s="200"/>
      <c r="H509" s="200"/>
      <c r="I509" s="204"/>
      <c r="J509" s="199"/>
    </row>
    <row r="510" spans="1:10" x14ac:dyDescent="0.2">
      <c r="A510" s="199"/>
      <c r="B510" s="199"/>
      <c r="C510" s="199"/>
      <c r="D510" s="199"/>
      <c r="E510" s="203"/>
      <c r="F510" s="204"/>
      <c r="G510" s="200"/>
      <c r="H510" s="200"/>
      <c r="I510" s="204"/>
      <c r="J510" s="199"/>
    </row>
    <row r="511" spans="1:10" x14ac:dyDescent="0.2">
      <c r="A511" s="199"/>
      <c r="B511" s="199"/>
      <c r="C511" s="199"/>
      <c r="D511" s="199"/>
      <c r="E511" s="203"/>
      <c r="F511" s="204"/>
      <c r="G511" s="200"/>
      <c r="H511" s="200"/>
      <c r="I511" s="204"/>
      <c r="J511" s="199"/>
    </row>
    <row r="512" spans="1:10" x14ac:dyDescent="0.2">
      <c r="A512" s="199"/>
      <c r="B512" s="199"/>
      <c r="C512" s="199"/>
      <c r="D512" s="199"/>
      <c r="E512" s="203"/>
      <c r="F512" s="204"/>
      <c r="G512" s="200"/>
      <c r="H512" s="200"/>
      <c r="I512" s="204"/>
      <c r="J512" s="199"/>
    </row>
    <row r="513" spans="1:10" x14ac:dyDescent="0.2">
      <c r="A513" s="199"/>
      <c r="B513" s="199"/>
      <c r="C513" s="199"/>
      <c r="D513" s="199"/>
      <c r="E513" s="203"/>
      <c r="F513" s="204"/>
      <c r="G513" s="200"/>
      <c r="H513" s="200"/>
      <c r="I513" s="204"/>
      <c r="J513" s="199"/>
    </row>
    <row r="514" spans="1:10" x14ac:dyDescent="0.2">
      <c r="A514" s="199"/>
      <c r="B514" s="199"/>
      <c r="C514" s="199"/>
      <c r="D514" s="199"/>
      <c r="E514" s="203"/>
      <c r="F514" s="204"/>
      <c r="G514" s="200"/>
      <c r="H514" s="200"/>
      <c r="I514" s="204"/>
      <c r="J514" s="199"/>
    </row>
    <row r="515" spans="1:10" x14ac:dyDescent="0.2">
      <c r="A515" s="199"/>
      <c r="B515" s="199"/>
      <c r="C515" s="199"/>
      <c r="D515" s="199"/>
      <c r="E515" s="203"/>
      <c r="F515" s="204"/>
      <c r="G515" s="200"/>
      <c r="H515" s="200"/>
      <c r="I515" s="204"/>
      <c r="J515" s="199"/>
    </row>
    <row r="516" spans="1:10" x14ac:dyDescent="0.2">
      <c r="A516" s="199"/>
      <c r="B516" s="199"/>
      <c r="C516" s="199"/>
      <c r="D516" s="199"/>
      <c r="E516" s="203"/>
      <c r="F516" s="204"/>
      <c r="G516" s="200"/>
      <c r="H516" s="200"/>
      <c r="I516" s="204"/>
      <c r="J516" s="199"/>
    </row>
    <row r="517" spans="1:10" x14ac:dyDescent="0.2">
      <c r="A517" s="199"/>
      <c r="B517" s="199"/>
      <c r="C517" s="199"/>
      <c r="D517" s="199"/>
      <c r="E517" s="203"/>
      <c r="F517" s="204"/>
      <c r="G517" s="200"/>
      <c r="H517" s="200"/>
      <c r="I517" s="204"/>
      <c r="J517" s="199"/>
    </row>
    <row r="518" spans="1:10" x14ac:dyDescent="0.2">
      <c r="A518" s="199"/>
      <c r="B518" s="199"/>
      <c r="C518" s="199"/>
      <c r="D518" s="199"/>
      <c r="E518" s="203"/>
      <c r="F518" s="204"/>
      <c r="G518" s="200"/>
      <c r="H518" s="200"/>
      <c r="I518" s="204"/>
      <c r="J518" s="199"/>
    </row>
    <row r="519" spans="1:10" x14ac:dyDescent="0.2">
      <c r="A519" s="199"/>
      <c r="B519" s="199"/>
      <c r="C519" s="199"/>
      <c r="D519" s="199"/>
      <c r="E519" s="203"/>
      <c r="F519" s="204"/>
      <c r="G519" s="200"/>
      <c r="H519" s="200"/>
      <c r="I519" s="204"/>
      <c r="J519" s="199"/>
    </row>
    <row r="520" spans="1:10" x14ac:dyDescent="0.2">
      <c r="A520" s="199"/>
      <c r="B520" s="199"/>
      <c r="C520" s="199"/>
      <c r="D520" s="199"/>
      <c r="E520" s="203"/>
      <c r="F520" s="204"/>
      <c r="G520" s="200"/>
      <c r="H520" s="200"/>
      <c r="I520" s="204"/>
      <c r="J520" s="199"/>
    </row>
    <row r="521" spans="1:10" x14ac:dyDescent="0.2">
      <c r="A521" s="199"/>
      <c r="B521" s="199"/>
      <c r="C521" s="199"/>
      <c r="D521" s="199"/>
      <c r="E521" s="203"/>
      <c r="F521" s="204"/>
      <c r="G521" s="200"/>
      <c r="H521" s="200"/>
      <c r="I521" s="204"/>
      <c r="J521" s="199"/>
    </row>
    <row r="522" spans="1:10" x14ac:dyDescent="0.2">
      <c r="A522" s="199"/>
      <c r="B522" s="199"/>
      <c r="C522" s="199"/>
      <c r="D522" s="199"/>
      <c r="E522" s="203"/>
      <c r="F522" s="204"/>
      <c r="G522" s="200"/>
      <c r="H522" s="200"/>
      <c r="I522" s="204"/>
      <c r="J522" s="199"/>
    </row>
    <row r="523" spans="1:10" x14ac:dyDescent="0.2">
      <c r="A523" s="199"/>
      <c r="B523" s="199"/>
      <c r="C523" s="199"/>
      <c r="D523" s="199"/>
      <c r="E523" s="203"/>
      <c r="F523" s="204"/>
      <c r="G523" s="200"/>
      <c r="H523" s="200"/>
      <c r="I523" s="204"/>
      <c r="J523" s="199"/>
    </row>
    <row r="524" spans="1:10" x14ac:dyDescent="0.2">
      <c r="A524" s="199"/>
      <c r="B524" s="199"/>
      <c r="C524" s="199"/>
      <c r="D524" s="199"/>
      <c r="E524" s="203"/>
      <c r="F524" s="204"/>
      <c r="G524" s="200"/>
      <c r="H524" s="200"/>
      <c r="I524" s="204"/>
      <c r="J524" s="199"/>
    </row>
    <row r="525" spans="1:10" x14ac:dyDescent="0.2">
      <c r="A525" s="199"/>
      <c r="B525" s="199"/>
      <c r="C525" s="199"/>
      <c r="D525" s="199"/>
      <c r="E525" s="203"/>
      <c r="F525" s="204"/>
      <c r="G525" s="200"/>
      <c r="H525" s="200"/>
      <c r="I525" s="204"/>
      <c r="J525" s="199"/>
    </row>
    <row r="526" spans="1:10" x14ac:dyDescent="0.2">
      <c r="A526" s="199"/>
      <c r="B526" s="199"/>
      <c r="C526" s="199"/>
      <c r="D526" s="199"/>
      <c r="E526" s="203"/>
      <c r="F526" s="204"/>
      <c r="G526" s="200"/>
      <c r="H526" s="200"/>
      <c r="I526" s="204"/>
      <c r="J526" s="199"/>
    </row>
    <row r="527" spans="1:10" x14ac:dyDescent="0.2">
      <c r="A527" s="199"/>
      <c r="B527" s="199"/>
      <c r="C527" s="199"/>
      <c r="D527" s="199"/>
      <c r="E527" s="203"/>
      <c r="F527" s="204"/>
      <c r="G527" s="200"/>
      <c r="H527" s="200"/>
      <c r="I527" s="204"/>
      <c r="J527" s="199"/>
    </row>
    <row r="528" spans="1:10" x14ac:dyDescent="0.2">
      <c r="A528" s="199"/>
      <c r="B528" s="199"/>
      <c r="C528" s="199"/>
      <c r="D528" s="199"/>
      <c r="E528" s="203"/>
      <c r="F528" s="204"/>
      <c r="G528" s="200"/>
      <c r="H528" s="200"/>
      <c r="I528" s="204"/>
      <c r="J528" s="199"/>
    </row>
    <row r="529" spans="1:10" x14ac:dyDescent="0.2">
      <c r="A529" s="199"/>
      <c r="B529" s="199"/>
      <c r="C529" s="199"/>
      <c r="D529" s="199"/>
      <c r="E529" s="203"/>
      <c r="F529" s="204"/>
      <c r="G529" s="200"/>
      <c r="H529" s="200"/>
      <c r="I529" s="204"/>
      <c r="J529" s="199"/>
    </row>
    <row r="530" spans="1:10" x14ac:dyDescent="0.2">
      <c r="A530" s="199"/>
      <c r="B530" s="199"/>
      <c r="C530" s="199"/>
      <c r="D530" s="199"/>
      <c r="E530" s="203"/>
      <c r="F530" s="204"/>
      <c r="G530" s="200"/>
      <c r="H530" s="200"/>
      <c r="I530" s="204"/>
      <c r="J530" s="199"/>
    </row>
    <row r="531" spans="1:10" x14ac:dyDescent="0.2">
      <c r="A531" s="199"/>
      <c r="B531" s="199"/>
      <c r="C531" s="199"/>
      <c r="D531" s="199"/>
      <c r="E531" s="203"/>
      <c r="F531" s="204"/>
      <c r="G531" s="200"/>
      <c r="H531" s="200"/>
      <c r="I531" s="204"/>
      <c r="J531" s="199"/>
    </row>
    <row r="532" spans="1:10" x14ac:dyDescent="0.2">
      <c r="A532" s="199"/>
      <c r="B532" s="199"/>
      <c r="C532" s="199"/>
      <c r="D532" s="199"/>
      <c r="E532" s="203"/>
      <c r="F532" s="204"/>
      <c r="G532" s="200"/>
      <c r="H532" s="200"/>
      <c r="I532" s="204"/>
      <c r="J532" s="199"/>
    </row>
    <row r="533" spans="1:10" x14ac:dyDescent="0.2">
      <c r="A533" s="199"/>
      <c r="B533" s="199"/>
      <c r="C533" s="199"/>
      <c r="D533" s="199"/>
      <c r="E533" s="203"/>
      <c r="F533" s="204"/>
      <c r="G533" s="200"/>
      <c r="H533" s="200"/>
      <c r="I533" s="204"/>
      <c r="J533" s="199"/>
    </row>
    <row r="534" spans="1:10" x14ac:dyDescent="0.2">
      <c r="A534" s="199"/>
      <c r="B534" s="199"/>
      <c r="C534" s="199"/>
      <c r="D534" s="199"/>
      <c r="E534" s="203"/>
      <c r="F534" s="204"/>
      <c r="G534" s="200"/>
      <c r="H534" s="200"/>
      <c r="I534" s="204"/>
      <c r="J534" s="199"/>
    </row>
    <row r="535" spans="1:10" x14ac:dyDescent="0.2">
      <c r="A535" s="199"/>
      <c r="B535" s="199"/>
      <c r="C535" s="199"/>
      <c r="D535" s="199"/>
      <c r="E535" s="203"/>
      <c r="F535" s="204"/>
      <c r="G535" s="200"/>
      <c r="H535" s="200"/>
      <c r="I535" s="204"/>
      <c r="J535" s="199"/>
    </row>
    <row r="536" spans="1:10" x14ac:dyDescent="0.2">
      <c r="A536" s="199"/>
      <c r="B536" s="199"/>
      <c r="C536" s="199"/>
      <c r="D536" s="199"/>
      <c r="E536" s="203"/>
      <c r="F536" s="204"/>
      <c r="G536" s="200"/>
      <c r="H536" s="200"/>
      <c r="I536" s="204"/>
      <c r="J536" s="199"/>
    </row>
    <row r="537" spans="1:10" x14ac:dyDescent="0.2">
      <c r="A537" s="199"/>
      <c r="B537" s="199"/>
      <c r="C537" s="199"/>
      <c r="D537" s="199"/>
      <c r="E537" s="203"/>
      <c r="F537" s="204"/>
      <c r="G537" s="200"/>
      <c r="H537" s="200"/>
      <c r="I537" s="204"/>
      <c r="J537" s="199"/>
    </row>
    <row r="538" spans="1:10" x14ac:dyDescent="0.2">
      <c r="A538" s="199"/>
      <c r="B538" s="199"/>
      <c r="C538" s="199"/>
      <c r="D538" s="199"/>
      <c r="E538" s="203"/>
      <c r="F538" s="204"/>
      <c r="G538" s="200"/>
      <c r="H538" s="200"/>
      <c r="I538" s="204"/>
      <c r="J538" s="199"/>
    </row>
    <row r="539" spans="1:10" x14ac:dyDescent="0.2">
      <c r="A539" s="199"/>
      <c r="B539" s="199"/>
      <c r="C539" s="199"/>
      <c r="D539" s="199"/>
      <c r="E539" s="203"/>
      <c r="F539" s="204"/>
      <c r="G539" s="200"/>
      <c r="H539" s="200"/>
      <c r="I539" s="204"/>
      <c r="J539" s="199"/>
    </row>
    <row r="540" spans="1:10" x14ac:dyDescent="0.2">
      <c r="A540" s="199"/>
      <c r="B540" s="199"/>
      <c r="C540" s="199"/>
      <c r="D540" s="199"/>
      <c r="E540" s="203"/>
      <c r="F540" s="204"/>
      <c r="G540" s="200"/>
      <c r="H540" s="200"/>
      <c r="I540" s="204"/>
      <c r="J540" s="199"/>
    </row>
    <row r="541" spans="1:10" x14ac:dyDescent="0.2">
      <c r="A541" s="199"/>
      <c r="B541" s="199"/>
      <c r="C541" s="199"/>
      <c r="D541" s="199"/>
      <c r="E541" s="203"/>
      <c r="F541" s="204"/>
      <c r="G541" s="200"/>
      <c r="H541" s="200"/>
      <c r="I541" s="204"/>
      <c r="J541" s="199"/>
    </row>
    <row r="542" spans="1:10" x14ac:dyDescent="0.2">
      <c r="A542" s="199"/>
      <c r="B542" s="199"/>
      <c r="C542" s="199"/>
      <c r="D542" s="199"/>
      <c r="E542" s="203"/>
      <c r="F542" s="204"/>
      <c r="G542" s="200"/>
      <c r="H542" s="200"/>
      <c r="I542" s="204"/>
      <c r="J542" s="199"/>
    </row>
    <row r="543" spans="1:10" x14ac:dyDescent="0.2">
      <c r="A543" s="199"/>
      <c r="B543" s="199"/>
      <c r="C543" s="199"/>
      <c r="D543" s="199"/>
      <c r="E543" s="203"/>
      <c r="F543" s="204"/>
      <c r="G543" s="200"/>
      <c r="H543" s="200"/>
      <c r="I543" s="204"/>
      <c r="J543" s="199"/>
    </row>
    <row r="544" spans="1:10" x14ac:dyDescent="0.2">
      <c r="A544" s="199"/>
      <c r="B544" s="199"/>
      <c r="C544" s="199"/>
      <c r="D544" s="199"/>
      <c r="E544" s="203"/>
      <c r="F544" s="204"/>
      <c r="G544" s="200"/>
      <c r="H544" s="200"/>
      <c r="I544" s="204"/>
      <c r="J544" s="199"/>
    </row>
    <row r="545" spans="1:10" x14ac:dyDescent="0.2">
      <c r="A545" s="199"/>
      <c r="B545" s="199"/>
      <c r="C545" s="199"/>
      <c r="D545" s="199"/>
      <c r="E545" s="203"/>
      <c r="F545" s="204"/>
      <c r="G545" s="200"/>
      <c r="H545" s="200"/>
      <c r="I545" s="204"/>
      <c r="J545" s="199"/>
    </row>
    <row r="546" spans="1:10" x14ac:dyDescent="0.2">
      <c r="A546" s="199"/>
      <c r="B546" s="199"/>
      <c r="C546" s="199"/>
      <c r="D546" s="199"/>
      <c r="E546" s="203"/>
      <c r="F546" s="204"/>
      <c r="G546" s="200"/>
      <c r="H546" s="200"/>
      <c r="I546" s="204"/>
      <c r="J546" s="199"/>
    </row>
    <row r="547" spans="1:10" x14ac:dyDescent="0.2">
      <c r="A547" s="199"/>
      <c r="B547" s="199"/>
      <c r="C547" s="199"/>
      <c r="D547" s="199"/>
      <c r="E547" s="203"/>
      <c r="F547" s="204"/>
      <c r="G547" s="200"/>
      <c r="H547" s="200"/>
      <c r="I547" s="204"/>
      <c r="J547" s="199"/>
    </row>
    <row r="548" spans="1:10" x14ac:dyDescent="0.2">
      <c r="A548" s="199"/>
      <c r="B548" s="199"/>
      <c r="C548" s="199"/>
      <c r="D548" s="199"/>
      <c r="E548" s="203"/>
      <c r="F548" s="204"/>
      <c r="G548" s="200"/>
      <c r="H548" s="200"/>
      <c r="I548" s="204"/>
      <c r="J548" s="199"/>
    </row>
    <row r="549" spans="1:10" x14ac:dyDescent="0.2">
      <c r="A549" s="199"/>
      <c r="B549" s="199"/>
      <c r="C549" s="199"/>
      <c r="D549" s="199"/>
      <c r="E549" s="203"/>
      <c r="F549" s="204"/>
      <c r="G549" s="200"/>
      <c r="H549" s="200"/>
      <c r="I549" s="204"/>
      <c r="J549" s="199"/>
    </row>
    <row r="550" spans="1:10" x14ac:dyDescent="0.2">
      <c r="A550" s="199"/>
      <c r="B550" s="199"/>
      <c r="C550" s="199"/>
      <c r="D550" s="199"/>
      <c r="E550" s="203"/>
      <c r="F550" s="204"/>
      <c r="G550" s="200"/>
      <c r="H550" s="200"/>
      <c r="I550" s="204"/>
      <c r="J550" s="199"/>
    </row>
    <row r="551" spans="1:10" x14ac:dyDescent="0.2">
      <c r="A551" s="199"/>
      <c r="B551" s="199"/>
      <c r="C551" s="199"/>
      <c r="D551" s="199"/>
      <c r="E551" s="203"/>
      <c r="F551" s="204"/>
      <c r="G551" s="200"/>
      <c r="H551" s="200"/>
      <c r="I551" s="204"/>
      <c r="J551" s="199"/>
    </row>
    <row r="552" spans="1:10" x14ac:dyDescent="0.2">
      <c r="A552" s="199"/>
      <c r="B552" s="199"/>
      <c r="C552" s="199"/>
      <c r="D552" s="199"/>
      <c r="E552" s="203"/>
      <c r="F552" s="204"/>
      <c r="G552" s="200"/>
      <c r="H552" s="200"/>
      <c r="I552" s="204"/>
      <c r="J552" s="199"/>
    </row>
    <row r="553" spans="1:10" x14ac:dyDescent="0.2">
      <c r="A553" s="199"/>
      <c r="B553" s="199"/>
      <c r="C553" s="199"/>
      <c r="D553" s="199"/>
      <c r="E553" s="203"/>
      <c r="F553" s="204"/>
      <c r="G553" s="200"/>
      <c r="H553" s="200"/>
      <c r="I553" s="204"/>
      <c r="J553" s="199"/>
    </row>
    <row r="554" spans="1:10" x14ac:dyDescent="0.2">
      <c r="A554" s="199"/>
      <c r="B554" s="199"/>
      <c r="C554" s="199"/>
      <c r="D554" s="199"/>
      <c r="E554" s="203"/>
      <c r="F554" s="204"/>
      <c r="G554" s="200"/>
      <c r="H554" s="200"/>
      <c r="I554" s="204"/>
      <c r="J554" s="199"/>
    </row>
    <row r="555" spans="1:10" x14ac:dyDescent="0.2">
      <c r="A555" s="199"/>
      <c r="B555" s="199"/>
      <c r="C555" s="199"/>
      <c r="D555" s="199"/>
      <c r="E555" s="203"/>
      <c r="F555" s="204"/>
      <c r="G555" s="200"/>
      <c r="H555" s="200"/>
      <c r="I555" s="204"/>
      <c r="J555" s="199"/>
    </row>
    <row r="556" spans="1:10" x14ac:dyDescent="0.2">
      <c r="A556" s="199"/>
      <c r="B556" s="199"/>
      <c r="C556" s="199"/>
      <c r="D556" s="199"/>
      <c r="E556" s="203"/>
      <c r="F556" s="204"/>
      <c r="G556" s="200"/>
      <c r="H556" s="200"/>
      <c r="I556" s="204"/>
      <c r="J556" s="199"/>
    </row>
    <row r="557" spans="1:10" x14ac:dyDescent="0.2">
      <c r="A557" s="199"/>
      <c r="B557" s="199"/>
      <c r="C557" s="199"/>
      <c r="D557" s="199"/>
      <c r="E557" s="203"/>
      <c r="F557" s="204"/>
      <c r="G557" s="200"/>
      <c r="H557" s="200"/>
      <c r="I557" s="204"/>
      <c r="J557" s="199"/>
    </row>
    <row r="558" spans="1:10" x14ac:dyDescent="0.2">
      <c r="A558" s="199"/>
      <c r="B558" s="199"/>
      <c r="C558" s="199"/>
      <c r="D558" s="199"/>
      <c r="E558" s="203"/>
      <c r="F558" s="204"/>
      <c r="G558" s="200"/>
      <c r="H558" s="200"/>
      <c r="I558" s="204"/>
      <c r="J558" s="199"/>
    </row>
    <row r="559" spans="1:10" x14ac:dyDescent="0.2">
      <c r="A559" s="199"/>
      <c r="B559" s="199"/>
      <c r="C559" s="199"/>
      <c r="D559" s="199"/>
      <c r="E559" s="203"/>
      <c r="F559" s="204"/>
      <c r="G559" s="200"/>
      <c r="H559" s="200"/>
      <c r="I559" s="204"/>
      <c r="J559" s="199"/>
    </row>
    <row r="560" spans="1:10" x14ac:dyDescent="0.2">
      <c r="A560" s="199"/>
      <c r="B560" s="199"/>
      <c r="C560" s="199"/>
      <c r="D560" s="199"/>
      <c r="E560" s="203"/>
      <c r="F560" s="204"/>
      <c r="G560" s="200"/>
      <c r="H560" s="200"/>
      <c r="I560" s="204"/>
      <c r="J560" s="199"/>
    </row>
    <row r="561" spans="1:10" x14ac:dyDescent="0.2">
      <c r="A561" s="199"/>
      <c r="B561" s="199"/>
      <c r="C561" s="199"/>
      <c r="D561" s="199"/>
      <c r="E561" s="203"/>
      <c r="F561" s="204"/>
      <c r="G561" s="200"/>
      <c r="H561" s="200"/>
      <c r="I561" s="204"/>
      <c r="J561" s="199"/>
    </row>
    <row r="562" spans="1:10" x14ac:dyDescent="0.2">
      <c r="A562" s="199"/>
      <c r="B562" s="199"/>
      <c r="C562" s="199"/>
      <c r="D562" s="199"/>
      <c r="E562" s="203"/>
      <c r="F562" s="204"/>
      <c r="G562" s="200"/>
      <c r="H562" s="200"/>
      <c r="I562" s="204"/>
      <c r="J562" s="199"/>
    </row>
    <row r="563" spans="1:10" x14ac:dyDescent="0.2">
      <c r="A563" s="199"/>
      <c r="B563" s="199"/>
      <c r="C563" s="199"/>
      <c r="D563" s="199"/>
      <c r="E563" s="203"/>
      <c r="F563" s="204"/>
      <c r="G563" s="200"/>
      <c r="H563" s="200"/>
      <c r="I563" s="204"/>
      <c r="J563" s="199"/>
    </row>
    <row r="564" spans="1:10" x14ac:dyDescent="0.2">
      <c r="A564" s="199"/>
      <c r="B564" s="199"/>
      <c r="C564" s="199"/>
      <c r="D564" s="199"/>
      <c r="E564" s="203"/>
      <c r="F564" s="204"/>
      <c r="G564" s="200"/>
      <c r="H564" s="200"/>
      <c r="I564" s="204"/>
      <c r="J564" s="199"/>
    </row>
    <row r="565" spans="1:10" x14ac:dyDescent="0.2">
      <c r="A565" s="199"/>
      <c r="B565" s="199"/>
      <c r="C565" s="199"/>
      <c r="D565" s="199"/>
      <c r="E565" s="203"/>
      <c r="F565" s="204"/>
      <c r="G565" s="200"/>
      <c r="H565" s="200"/>
      <c r="I565" s="204"/>
      <c r="J565" s="199"/>
    </row>
    <row r="566" spans="1:10" x14ac:dyDescent="0.2">
      <c r="A566" s="199"/>
      <c r="B566" s="199"/>
      <c r="C566" s="199"/>
      <c r="D566" s="199"/>
      <c r="E566" s="203"/>
      <c r="F566" s="204"/>
      <c r="G566" s="200"/>
      <c r="H566" s="200"/>
      <c r="I566" s="204"/>
      <c r="J566" s="199"/>
    </row>
    <row r="567" spans="1:10" x14ac:dyDescent="0.2">
      <c r="A567" s="199"/>
      <c r="B567" s="199"/>
      <c r="C567" s="199"/>
      <c r="D567" s="199"/>
      <c r="E567" s="203"/>
      <c r="F567" s="204"/>
      <c r="G567" s="200"/>
      <c r="H567" s="200"/>
      <c r="I567" s="204"/>
      <c r="J567" s="199"/>
    </row>
    <row r="568" spans="1:10" x14ac:dyDescent="0.2">
      <c r="A568" s="199"/>
      <c r="B568" s="199"/>
      <c r="C568" s="199"/>
      <c r="D568" s="199"/>
      <c r="E568" s="203"/>
      <c r="F568" s="204"/>
      <c r="G568" s="200"/>
      <c r="H568" s="200"/>
      <c r="I568" s="204"/>
      <c r="J568" s="199"/>
    </row>
    <row r="569" spans="1:10" x14ac:dyDescent="0.2">
      <c r="A569" s="199"/>
      <c r="B569" s="199"/>
      <c r="C569" s="199"/>
      <c r="D569" s="199"/>
      <c r="E569" s="203"/>
      <c r="F569" s="204"/>
      <c r="G569" s="200"/>
      <c r="H569" s="200"/>
      <c r="I569" s="204"/>
      <c r="J569" s="199"/>
    </row>
    <row r="570" spans="1:10" x14ac:dyDescent="0.2">
      <c r="A570" s="199"/>
      <c r="B570" s="199"/>
      <c r="C570" s="199"/>
      <c r="D570" s="199"/>
      <c r="E570" s="203"/>
      <c r="F570" s="204"/>
      <c r="G570" s="200"/>
      <c r="H570" s="200"/>
      <c r="I570" s="204"/>
      <c r="J570" s="199"/>
    </row>
    <row r="571" spans="1:10" x14ac:dyDescent="0.2">
      <c r="A571" s="199"/>
      <c r="B571" s="199"/>
      <c r="C571" s="199"/>
      <c r="D571" s="199"/>
      <c r="E571" s="203"/>
      <c r="F571" s="204"/>
      <c r="G571" s="200"/>
      <c r="H571" s="200"/>
      <c r="I571" s="204"/>
      <c r="J571" s="199"/>
    </row>
    <row r="572" spans="1:10" x14ac:dyDescent="0.2">
      <c r="A572" s="199"/>
      <c r="B572" s="199"/>
      <c r="C572" s="199"/>
      <c r="D572" s="199"/>
      <c r="E572" s="203"/>
      <c r="F572" s="204"/>
      <c r="G572" s="200"/>
      <c r="H572" s="200"/>
      <c r="I572" s="204"/>
      <c r="J572" s="199"/>
    </row>
    <row r="573" spans="1:10" x14ac:dyDescent="0.2">
      <c r="A573" s="199"/>
      <c r="B573" s="199"/>
      <c r="C573" s="199"/>
      <c r="D573" s="199"/>
      <c r="E573" s="203"/>
      <c r="F573" s="204"/>
      <c r="G573" s="200"/>
      <c r="H573" s="200"/>
      <c r="I573" s="204"/>
      <c r="J573" s="199"/>
    </row>
    <row r="574" spans="1:10" x14ac:dyDescent="0.2">
      <c r="A574" s="199"/>
      <c r="B574" s="199"/>
      <c r="C574" s="199"/>
      <c r="D574" s="199"/>
      <c r="E574" s="203"/>
      <c r="F574" s="204"/>
      <c r="G574" s="200"/>
      <c r="H574" s="200"/>
      <c r="I574" s="204"/>
      <c r="J574" s="199"/>
    </row>
    <row r="575" spans="1:10" x14ac:dyDescent="0.2">
      <c r="A575" s="199"/>
      <c r="B575" s="199"/>
      <c r="C575" s="199"/>
      <c r="D575" s="199"/>
      <c r="E575" s="203"/>
      <c r="F575" s="204"/>
      <c r="G575" s="200"/>
      <c r="H575" s="200"/>
      <c r="I575" s="204"/>
      <c r="J575" s="199"/>
    </row>
    <row r="576" spans="1:10" x14ac:dyDescent="0.2">
      <c r="A576" s="199"/>
      <c r="B576" s="199"/>
      <c r="C576" s="199"/>
      <c r="D576" s="199"/>
      <c r="E576" s="203"/>
      <c r="F576" s="204"/>
      <c r="G576" s="200"/>
      <c r="H576" s="200"/>
      <c r="I576" s="204"/>
      <c r="J576" s="199"/>
    </row>
    <row r="577" spans="1:10" x14ac:dyDescent="0.2">
      <c r="A577" s="199"/>
      <c r="B577" s="199"/>
      <c r="C577" s="199"/>
      <c r="D577" s="199"/>
      <c r="E577" s="203"/>
      <c r="F577" s="204"/>
      <c r="G577" s="200"/>
      <c r="H577" s="200"/>
      <c r="I577" s="204"/>
      <c r="J577" s="199"/>
    </row>
    <row r="578" spans="1:10" x14ac:dyDescent="0.2">
      <c r="A578" s="199"/>
      <c r="B578" s="199"/>
      <c r="C578" s="199"/>
      <c r="D578" s="199"/>
      <c r="E578" s="203"/>
      <c r="F578" s="204"/>
      <c r="G578" s="200"/>
      <c r="H578" s="200"/>
      <c r="I578" s="204"/>
      <c r="J578" s="199"/>
    </row>
    <row r="579" spans="1:10" x14ac:dyDescent="0.2">
      <c r="A579" s="199"/>
      <c r="B579" s="199"/>
      <c r="C579" s="199"/>
      <c r="D579" s="199"/>
      <c r="E579" s="203"/>
      <c r="F579" s="204"/>
      <c r="G579" s="200"/>
      <c r="H579" s="200"/>
      <c r="I579" s="204"/>
      <c r="J579" s="199"/>
    </row>
    <row r="580" spans="1:10" x14ac:dyDescent="0.2">
      <c r="A580" s="199"/>
      <c r="B580" s="199"/>
      <c r="C580" s="199"/>
      <c r="D580" s="199"/>
      <c r="E580" s="203"/>
      <c r="F580" s="204"/>
      <c r="G580" s="200"/>
      <c r="H580" s="200"/>
      <c r="I580" s="204"/>
      <c r="J580" s="199"/>
    </row>
    <row r="581" spans="1:10" x14ac:dyDescent="0.2">
      <c r="A581" s="199"/>
      <c r="B581" s="199"/>
      <c r="C581" s="199"/>
      <c r="D581" s="199"/>
      <c r="E581" s="203"/>
      <c r="F581" s="204"/>
      <c r="G581" s="200"/>
      <c r="H581" s="200"/>
      <c r="I581" s="204"/>
      <c r="J581" s="199"/>
    </row>
    <row r="582" spans="1:10" x14ac:dyDescent="0.2">
      <c r="A582" s="199"/>
      <c r="B582" s="199"/>
      <c r="C582" s="199"/>
      <c r="D582" s="199"/>
      <c r="E582" s="203"/>
      <c r="F582" s="204"/>
      <c r="G582" s="200"/>
      <c r="H582" s="200"/>
      <c r="I582" s="204"/>
      <c r="J582" s="199"/>
    </row>
    <row r="583" spans="1:10" x14ac:dyDescent="0.2">
      <c r="A583" s="199"/>
      <c r="B583" s="199"/>
      <c r="C583" s="199"/>
      <c r="D583" s="199"/>
      <c r="E583" s="203"/>
      <c r="F583" s="204"/>
      <c r="G583" s="200"/>
      <c r="H583" s="200"/>
      <c r="I583" s="204"/>
      <c r="J583" s="199"/>
    </row>
    <row r="584" spans="1:10" x14ac:dyDescent="0.2">
      <c r="A584" s="199"/>
      <c r="B584" s="199"/>
      <c r="C584" s="199"/>
      <c r="D584" s="199"/>
      <c r="E584" s="203"/>
      <c r="F584" s="204"/>
      <c r="G584" s="200"/>
      <c r="H584" s="200"/>
      <c r="I584" s="204"/>
      <c r="J584" s="199"/>
    </row>
    <row r="585" spans="1:10" x14ac:dyDescent="0.2">
      <c r="A585" s="199"/>
      <c r="B585" s="199"/>
      <c r="C585" s="199"/>
      <c r="D585" s="199"/>
      <c r="E585" s="203"/>
      <c r="F585" s="204"/>
      <c r="G585" s="200"/>
      <c r="H585" s="200"/>
      <c r="I585" s="204"/>
      <c r="J585" s="199"/>
    </row>
    <row r="586" spans="1:10" x14ac:dyDescent="0.2">
      <c r="A586" s="199"/>
      <c r="B586" s="199"/>
      <c r="C586" s="199"/>
      <c r="D586" s="199"/>
      <c r="E586" s="203"/>
      <c r="F586" s="204"/>
      <c r="G586" s="200"/>
      <c r="H586" s="200"/>
      <c r="I586" s="204"/>
      <c r="J586" s="199"/>
    </row>
    <row r="587" spans="1:10" x14ac:dyDescent="0.2">
      <c r="A587" s="199"/>
      <c r="B587" s="199"/>
      <c r="C587" s="199"/>
      <c r="D587" s="199"/>
      <c r="E587" s="203"/>
      <c r="F587" s="204"/>
      <c r="G587" s="200"/>
      <c r="H587" s="200"/>
      <c r="I587" s="204"/>
      <c r="J587" s="199"/>
    </row>
    <row r="588" spans="1:10" x14ac:dyDescent="0.2">
      <c r="A588" s="199"/>
      <c r="B588" s="199"/>
      <c r="C588" s="199"/>
      <c r="D588" s="199"/>
      <c r="E588" s="203"/>
      <c r="F588" s="204"/>
      <c r="G588" s="200"/>
      <c r="H588" s="200"/>
      <c r="I588" s="204"/>
      <c r="J588" s="199"/>
    </row>
    <row r="589" spans="1:10" x14ac:dyDescent="0.2">
      <c r="A589" s="199"/>
      <c r="B589" s="199"/>
      <c r="C589" s="199"/>
      <c r="D589" s="199"/>
      <c r="E589" s="203"/>
      <c r="F589" s="204"/>
      <c r="G589" s="200"/>
      <c r="H589" s="200"/>
      <c r="I589" s="204"/>
      <c r="J589" s="199"/>
    </row>
    <row r="590" spans="1:10" x14ac:dyDescent="0.2">
      <c r="A590" s="199"/>
      <c r="B590" s="199"/>
      <c r="C590" s="199"/>
      <c r="D590" s="199"/>
      <c r="E590" s="203"/>
      <c r="F590" s="204"/>
      <c r="G590" s="200"/>
      <c r="H590" s="200"/>
      <c r="I590" s="204"/>
      <c r="J590" s="199"/>
    </row>
    <row r="591" spans="1:10" x14ac:dyDescent="0.2">
      <c r="A591" s="199"/>
      <c r="B591" s="199"/>
      <c r="C591" s="199"/>
      <c r="D591" s="199"/>
      <c r="E591" s="203"/>
      <c r="F591" s="204"/>
      <c r="G591" s="200"/>
      <c r="H591" s="200"/>
      <c r="I591" s="204"/>
      <c r="J591" s="199"/>
    </row>
    <row r="592" spans="1:10" x14ac:dyDescent="0.2">
      <c r="A592" s="199"/>
      <c r="B592" s="199"/>
      <c r="C592" s="199"/>
      <c r="D592" s="199"/>
      <c r="E592" s="203"/>
      <c r="F592" s="204"/>
      <c r="G592" s="200"/>
      <c r="H592" s="200"/>
      <c r="I592" s="204"/>
      <c r="J592" s="199"/>
    </row>
    <row r="593" spans="1:10" x14ac:dyDescent="0.2">
      <c r="A593" s="199"/>
      <c r="B593" s="199"/>
      <c r="C593" s="199"/>
      <c r="D593" s="199"/>
      <c r="E593" s="203"/>
      <c r="F593" s="204"/>
      <c r="G593" s="200"/>
      <c r="H593" s="200"/>
      <c r="I593" s="204"/>
      <c r="J593" s="199"/>
    </row>
    <row r="594" spans="1:10" x14ac:dyDescent="0.2">
      <c r="A594" s="199"/>
      <c r="B594" s="199"/>
      <c r="C594" s="199"/>
      <c r="D594" s="199"/>
      <c r="E594" s="203"/>
      <c r="F594" s="204"/>
      <c r="G594" s="200"/>
      <c r="H594" s="200"/>
      <c r="I594" s="204"/>
      <c r="J594" s="199"/>
    </row>
    <row r="595" spans="1:10" x14ac:dyDescent="0.2">
      <c r="A595" s="199"/>
      <c r="B595" s="199"/>
      <c r="C595" s="199"/>
      <c r="D595" s="199"/>
      <c r="E595" s="203"/>
      <c r="F595" s="204"/>
      <c r="G595" s="200"/>
      <c r="H595" s="200"/>
      <c r="I595" s="204"/>
      <c r="J595" s="199"/>
    </row>
    <row r="596" spans="1:10" x14ac:dyDescent="0.2">
      <c r="A596" s="199"/>
      <c r="B596" s="199"/>
      <c r="C596" s="199"/>
      <c r="D596" s="199"/>
      <c r="E596" s="203"/>
      <c r="F596" s="204"/>
      <c r="G596" s="200"/>
      <c r="H596" s="200"/>
      <c r="I596" s="204"/>
      <c r="J596" s="199"/>
    </row>
    <row r="597" spans="1:10" x14ac:dyDescent="0.2">
      <c r="A597" s="199"/>
      <c r="B597" s="199"/>
      <c r="C597" s="199"/>
      <c r="D597" s="199"/>
      <c r="E597" s="203"/>
      <c r="F597" s="204"/>
      <c r="G597" s="200"/>
      <c r="H597" s="200"/>
      <c r="I597" s="204"/>
      <c r="J597" s="199"/>
    </row>
    <row r="598" spans="1:10" x14ac:dyDescent="0.2">
      <c r="A598" s="199"/>
      <c r="B598" s="199"/>
      <c r="C598" s="199"/>
      <c r="D598" s="199"/>
      <c r="E598" s="203"/>
      <c r="F598" s="204"/>
      <c r="G598" s="200"/>
      <c r="H598" s="200"/>
      <c r="I598" s="204"/>
      <c r="J598" s="199"/>
    </row>
    <row r="599" spans="1:10" x14ac:dyDescent="0.2">
      <c r="A599" s="199"/>
      <c r="B599" s="199"/>
      <c r="C599" s="199"/>
      <c r="D599" s="199"/>
      <c r="E599" s="203"/>
      <c r="F599" s="204"/>
      <c r="G599" s="200"/>
      <c r="H599" s="200"/>
      <c r="I599" s="204"/>
      <c r="J599" s="199"/>
    </row>
    <row r="600" spans="1:10" x14ac:dyDescent="0.2">
      <c r="A600" s="199"/>
      <c r="B600" s="199"/>
      <c r="C600" s="199"/>
      <c r="D600" s="199"/>
      <c r="E600" s="203"/>
      <c r="F600" s="204"/>
      <c r="G600" s="200"/>
      <c r="H600" s="200"/>
      <c r="I600" s="204"/>
      <c r="J600" s="199"/>
    </row>
    <row r="601" spans="1:10" x14ac:dyDescent="0.2">
      <c r="A601" s="199"/>
      <c r="B601" s="199"/>
      <c r="C601" s="199"/>
      <c r="D601" s="199"/>
      <c r="E601" s="203"/>
      <c r="F601" s="204"/>
      <c r="G601" s="200"/>
      <c r="H601" s="200"/>
      <c r="I601" s="204"/>
      <c r="J601" s="199"/>
    </row>
    <row r="602" spans="1:10" x14ac:dyDescent="0.2">
      <c r="A602" s="199"/>
      <c r="B602" s="199"/>
      <c r="C602" s="199"/>
      <c r="D602" s="199"/>
      <c r="E602" s="203"/>
      <c r="F602" s="204"/>
      <c r="G602" s="200"/>
      <c r="H602" s="200"/>
      <c r="I602" s="204"/>
      <c r="J602" s="199"/>
    </row>
    <row r="603" spans="1:10" x14ac:dyDescent="0.2">
      <c r="A603" s="199"/>
      <c r="B603" s="199"/>
      <c r="C603" s="199"/>
      <c r="D603" s="199"/>
      <c r="E603" s="203"/>
      <c r="F603" s="204"/>
      <c r="G603" s="200"/>
      <c r="H603" s="200"/>
      <c r="I603" s="204"/>
      <c r="J603" s="199"/>
    </row>
    <row r="604" spans="1:10" x14ac:dyDescent="0.2">
      <c r="A604" s="199"/>
      <c r="B604" s="199"/>
      <c r="C604" s="199"/>
      <c r="D604" s="199"/>
      <c r="E604" s="203"/>
      <c r="F604" s="204"/>
      <c r="G604" s="200"/>
      <c r="H604" s="200"/>
      <c r="I604" s="204"/>
      <c r="J604" s="199"/>
    </row>
    <row r="605" spans="1:10" x14ac:dyDescent="0.2">
      <c r="A605" s="199"/>
      <c r="B605" s="199"/>
      <c r="C605" s="199"/>
      <c r="D605" s="199"/>
      <c r="E605" s="203"/>
      <c r="F605" s="204"/>
      <c r="G605" s="200"/>
      <c r="H605" s="200"/>
      <c r="I605" s="204"/>
      <c r="J605" s="199"/>
    </row>
    <row r="606" spans="1:10" x14ac:dyDescent="0.2">
      <c r="A606" s="199"/>
      <c r="B606" s="199"/>
      <c r="C606" s="199"/>
      <c r="D606" s="199"/>
      <c r="E606" s="203"/>
      <c r="F606" s="204"/>
      <c r="G606" s="200"/>
      <c r="H606" s="200"/>
      <c r="I606" s="204"/>
      <c r="J606" s="199"/>
    </row>
    <row r="607" spans="1:10" x14ac:dyDescent="0.2">
      <c r="A607" s="199"/>
      <c r="B607" s="199"/>
      <c r="C607" s="199"/>
      <c r="D607" s="199"/>
      <c r="E607" s="203"/>
      <c r="F607" s="204"/>
      <c r="G607" s="200"/>
      <c r="H607" s="200"/>
      <c r="I607" s="204"/>
      <c r="J607" s="199"/>
    </row>
    <row r="608" spans="1:10" x14ac:dyDescent="0.2">
      <c r="A608" s="199"/>
      <c r="B608" s="199"/>
      <c r="C608" s="199"/>
      <c r="D608" s="199"/>
      <c r="E608" s="203"/>
      <c r="F608" s="204"/>
      <c r="G608" s="200"/>
      <c r="H608" s="200"/>
      <c r="I608" s="204"/>
      <c r="J608" s="199"/>
    </row>
    <row r="609" spans="1:10" x14ac:dyDescent="0.2">
      <c r="A609" s="199"/>
      <c r="B609" s="199"/>
      <c r="C609" s="199"/>
      <c r="D609" s="199"/>
      <c r="E609" s="203"/>
      <c r="F609" s="204"/>
      <c r="G609" s="200"/>
      <c r="H609" s="200"/>
      <c r="I609" s="204"/>
      <c r="J609" s="199"/>
    </row>
    <row r="610" spans="1:10" x14ac:dyDescent="0.2">
      <c r="A610" s="199"/>
      <c r="B610" s="199"/>
      <c r="C610" s="199"/>
      <c r="D610" s="199"/>
      <c r="E610" s="203"/>
      <c r="F610" s="204"/>
      <c r="G610" s="200"/>
      <c r="H610" s="200"/>
      <c r="I610" s="204"/>
      <c r="J610" s="199"/>
    </row>
    <row r="611" spans="1:10" x14ac:dyDescent="0.2">
      <c r="A611" s="199"/>
      <c r="B611" s="199"/>
      <c r="C611" s="199"/>
      <c r="D611" s="199"/>
      <c r="E611" s="203"/>
      <c r="F611" s="204"/>
      <c r="G611" s="200"/>
      <c r="H611" s="200"/>
      <c r="I611" s="204"/>
      <c r="J611" s="199"/>
    </row>
    <row r="612" spans="1:10" x14ac:dyDescent="0.2">
      <c r="A612" s="199"/>
      <c r="B612" s="199"/>
      <c r="C612" s="199"/>
      <c r="D612" s="199"/>
      <c r="E612" s="203"/>
      <c r="F612" s="204"/>
      <c r="G612" s="200"/>
      <c r="H612" s="200"/>
      <c r="I612" s="204"/>
      <c r="J612" s="199"/>
    </row>
    <row r="613" spans="1:10" x14ac:dyDescent="0.2">
      <c r="A613" s="199"/>
      <c r="B613" s="199"/>
      <c r="C613" s="199"/>
      <c r="D613" s="199"/>
      <c r="E613" s="203"/>
      <c r="F613" s="204"/>
      <c r="G613" s="200"/>
      <c r="H613" s="200"/>
      <c r="I613" s="204"/>
      <c r="J613" s="199"/>
    </row>
    <row r="614" spans="1:10" x14ac:dyDescent="0.2">
      <c r="A614" s="199"/>
      <c r="B614" s="199"/>
      <c r="C614" s="199"/>
      <c r="D614" s="199"/>
      <c r="E614" s="203"/>
      <c r="F614" s="204"/>
      <c r="G614" s="200"/>
      <c r="H614" s="200"/>
      <c r="I614" s="204"/>
      <c r="J614" s="199"/>
    </row>
    <row r="615" spans="1:10" x14ac:dyDescent="0.2">
      <c r="A615" s="199"/>
      <c r="B615" s="199"/>
      <c r="C615" s="199"/>
      <c r="D615" s="199"/>
      <c r="E615" s="203"/>
      <c r="F615" s="204"/>
      <c r="G615" s="200"/>
      <c r="H615" s="200"/>
      <c r="I615" s="204"/>
      <c r="J615" s="199"/>
    </row>
    <row r="616" spans="1:10" x14ac:dyDescent="0.2">
      <c r="A616" s="199"/>
      <c r="B616" s="199"/>
      <c r="C616" s="199"/>
      <c r="D616" s="199"/>
      <c r="E616" s="203"/>
      <c r="F616" s="204"/>
      <c r="G616" s="200"/>
      <c r="H616" s="200"/>
      <c r="I616" s="204"/>
      <c r="J616" s="199"/>
    </row>
    <row r="617" spans="1:10" x14ac:dyDescent="0.2">
      <c r="A617" s="199"/>
      <c r="B617" s="199"/>
      <c r="C617" s="199"/>
      <c r="D617" s="199"/>
      <c r="E617" s="203"/>
      <c r="F617" s="204"/>
      <c r="G617" s="200"/>
      <c r="H617" s="200"/>
      <c r="I617" s="204"/>
      <c r="J617" s="199"/>
    </row>
    <row r="618" spans="1:10" x14ac:dyDescent="0.2">
      <c r="A618" s="199"/>
      <c r="B618" s="199"/>
      <c r="C618" s="199"/>
      <c r="D618" s="199"/>
      <c r="E618" s="203"/>
      <c r="F618" s="204"/>
      <c r="G618" s="200"/>
      <c r="H618" s="200"/>
      <c r="I618" s="204"/>
      <c r="J618" s="199"/>
    </row>
    <row r="619" spans="1:10" x14ac:dyDescent="0.2">
      <c r="A619" s="199"/>
      <c r="B619" s="199"/>
      <c r="C619" s="199"/>
      <c r="D619" s="199"/>
      <c r="E619" s="203"/>
      <c r="F619" s="204"/>
      <c r="G619" s="200"/>
      <c r="H619" s="200"/>
      <c r="I619" s="204"/>
      <c r="J619" s="199"/>
    </row>
    <row r="620" spans="1:10" x14ac:dyDescent="0.2">
      <c r="A620" s="199"/>
      <c r="B620" s="199"/>
      <c r="C620" s="199"/>
      <c r="D620" s="199"/>
      <c r="E620" s="203"/>
      <c r="F620" s="204"/>
      <c r="G620" s="200"/>
      <c r="H620" s="200"/>
      <c r="I620" s="204"/>
      <c r="J620" s="199"/>
    </row>
    <row r="621" spans="1:10" x14ac:dyDescent="0.2">
      <c r="A621" s="199"/>
      <c r="B621" s="199"/>
      <c r="C621" s="199"/>
      <c r="D621" s="199"/>
      <c r="E621" s="203"/>
      <c r="F621" s="204"/>
      <c r="G621" s="200"/>
      <c r="H621" s="200"/>
      <c r="I621" s="204"/>
      <c r="J621" s="199"/>
    </row>
    <row r="622" spans="1:10" x14ac:dyDescent="0.2">
      <c r="A622" s="199"/>
      <c r="B622" s="199"/>
      <c r="C622" s="199"/>
      <c r="D622" s="199"/>
      <c r="E622" s="203"/>
      <c r="F622" s="204"/>
      <c r="G622" s="200"/>
      <c r="H622" s="200"/>
      <c r="I622" s="204"/>
      <c r="J622" s="199"/>
    </row>
    <row r="623" spans="1:10" x14ac:dyDescent="0.2">
      <c r="A623" s="199"/>
      <c r="B623" s="199"/>
      <c r="C623" s="199"/>
      <c r="D623" s="199"/>
      <c r="E623" s="203"/>
      <c r="F623" s="204"/>
      <c r="G623" s="200"/>
      <c r="H623" s="200"/>
      <c r="I623" s="204"/>
      <c r="J623" s="199"/>
    </row>
    <row r="624" spans="1:10" x14ac:dyDescent="0.2">
      <c r="A624" s="199"/>
      <c r="B624" s="199"/>
      <c r="C624" s="199"/>
      <c r="D624" s="199"/>
      <c r="E624" s="203"/>
      <c r="F624" s="204"/>
      <c r="G624" s="200"/>
      <c r="H624" s="200"/>
      <c r="I624" s="204"/>
      <c r="J624" s="199"/>
    </row>
    <row r="625" spans="1:10" x14ac:dyDescent="0.2">
      <c r="A625" s="199"/>
      <c r="B625" s="199"/>
      <c r="C625" s="199"/>
      <c r="D625" s="199"/>
      <c r="E625" s="203"/>
      <c r="F625" s="204"/>
      <c r="G625" s="200"/>
      <c r="H625" s="200"/>
      <c r="I625" s="204"/>
      <c r="J625" s="199"/>
    </row>
    <row r="626" spans="1:10" x14ac:dyDescent="0.2">
      <c r="A626" s="199"/>
      <c r="B626" s="199"/>
      <c r="C626" s="199"/>
      <c r="D626" s="199"/>
      <c r="E626" s="203"/>
      <c r="F626" s="204"/>
      <c r="G626" s="200"/>
      <c r="H626" s="200"/>
      <c r="I626" s="204"/>
      <c r="J626" s="199"/>
    </row>
    <row r="627" spans="1:10" x14ac:dyDescent="0.2">
      <c r="A627" s="199"/>
      <c r="B627" s="199"/>
      <c r="C627" s="199"/>
      <c r="D627" s="199"/>
      <c r="E627" s="203"/>
      <c r="F627" s="204"/>
      <c r="G627" s="200"/>
      <c r="H627" s="200"/>
      <c r="I627" s="204"/>
      <c r="J627" s="199"/>
    </row>
    <row r="628" spans="1:10" x14ac:dyDescent="0.2">
      <c r="A628" s="199"/>
      <c r="B628" s="199"/>
      <c r="C628" s="199"/>
      <c r="D628" s="199"/>
      <c r="E628" s="203"/>
      <c r="F628" s="204"/>
      <c r="G628" s="200"/>
      <c r="H628" s="200"/>
      <c r="I628" s="204"/>
      <c r="J628" s="199"/>
    </row>
    <row r="629" spans="1:10" x14ac:dyDescent="0.2">
      <c r="A629" s="199"/>
      <c r="B629" s="199"/>
      <c r="C629" s="199"/>
      <c r="D629" s="199"/>
      <c r="E629" s="203"/>
      <c r="F629" s="204"/>
      <c r="G629" s="200"/>
      <c r="H629" s="200"/>
      <c r="I629" s="204"/>
      <c r="J629" s="199"/>
    </row>
    <row r="630" spans="1:10" x14ac:dyDescent="0.2">
      <c r="A630" s="199"/>
      <c r="B630" s="199"/>
      <c r="C630" s="199"/>
      <c r="D630" s="199"/>
      <c r="E630" s="203"/>
      <c r="F630" s="204"/>
      <c r="G630" s="200"/>
      <c r="H630" s="200"/>
      <c r="I630" s="204"/>
      <c r="J630" s="199"/>
    </row>
    <row r="631" spans="1:10" x14ac:dyDescent="0.2">
      <c r="A631" s="199"/>
      <c r="B631" s="199"/>
      <c r="C631" s="199"/>
      <c r="D631" s="199"/>
      <c r="E631" s="203"/>
      <c r="F631" s="204"/>
      <c r="G631" s="200"/>
      <c r="H631" s="200"/>
      <c r="I631" s="204"/>
      <c r="J631" s="199"/>
    </row>
    <row r="632" spans="1:10" x14ac:dyDescent="0.2">
      <c r="A632" s="199"/>
      <c r="B632" s="199"/>
      <c r="C632" s="199"/>
      <c r="D632" s="199"/>
      <c r="E632" s="203"/>
      <c r="F632" s="204"/>
      <c r="G632" s="200"/>
      <c r="H632" s="200"/>
      <c r="I632" s="204"/>
      <c r="J632" s="199"/>
    </row>
    <row r="633" spans="1:10" x14ac:dyDescent="0.2">
      <c r="A633" s="199"/>
      <c r="B633" s="199"/>
      <c r="C633" s="199"/>
      <c r="D633" s="199"/>
      <c r="E633" s="203"/>
      <c r="F633" s="204"/>
      <c r="G633" s="200"/>
      <c r="H633" s="200"/>
      <c r="I633" s="204"/>
      <c r="J633" s="199"/>
    </row>
    <row r="634" spans="1:10" x14ac:dyDescent="0.2">
      <c r="A634" s="199"/>
      <c r="B634" s="199"/>
      <c r="C634" s="199"/>
      <c r="D634" s="199"/>
      <c r="E634" s="203"/>
      <c r="F634" s="204"/>
      <c r="G634" s="200"/>
      <c r="H634" s="200"/>
      <c r="I634" s="204"/>
      <c r="J634" s="199"/>
    </row>
    <row r="635" spans="1:10" x14ac:dyDescent="0.2">
      <c r="A635" s="199"/>
      <c r="B635" s="199"/>
      <c r="C635" s="199"/>
      <c r="D635" s="199"/>
      <c r="E635" s="203"/>
      <c r="F635" s="204"/>
      <c r="G635" s="200"/>
      <c r="H635" s="200"/>
      <c r="I635" s="204"/>
      <c r="J635" s="199"/>
    </row>
    <row r="636" spans="1:10" x14ac:dyDescent="0.2">
      <c r="A636" s="199"/>
      <c r="B636" s="199"/>
      <c r="C636" s="199"/>
      <c r="D636" s="199"/>
      <c r="E636" s="203"/>
      <c r="F636" s="204"/>
      <c r="G636" s="200"/>
      <c r="H636" s="200"/>
      <c r="I636" s="204"/>
      <c r="J636" s="199"/>
    </row>
    <row r="637" spans="1:10" x14ac:dyDescent="0.2">
      <c r="A637" s="199"/>
      <c r="B637" s="199"/>
      <c r="C637" s="199"/>
      <c r="D637" s="199"/>
      <c r="E637" s="203"/>
      <c r="F637" s="204"/>
      <c r="G637" s="200"/>
      <c r="H637" s="200"/>
      <c r="I637" s="204"/>
      <c r="J637" s="199"/>
    </row>
    <row r="638" spans="1:10" x14ac:dyDescent="0.2">
      <c r="A638" s="199"/>
      <c r="B638" s="199"/>
      <c r="C638" s="199"/>
      <c r="D638" s="199"/>
      <c r="E638" s="203"/>
      <c r="F638" s="204"/>
      <c r="G638" s="200"/>
      <c r="H638" s="200"/>
      <c r="I638" s="204"/>
      <c r="J638" s="199"/>
    </row>
    <row r="639" spans="1:10" x14ac:dyDescent="0.2">
      <c r="A639" s="199"/>
      <c r="B639" s="199"/>
      <c r="C639" s="199"/>
      <c r="D639" s="199"/>
      <c r="E639" s="203"/>
      <c r="F639" s="204"/>
      <c r="G639" s="200"/>
      <c r="H639" s="200"/>
      <c r="I639" s="204"/>
      <c r="J639" s="199"/>
    </row>
    <row r="640" spans="1:10" x14ac:dyDescent="0.2">
      <c r="A640" s="199"/>
      <c r="B640" s="199"/>
      <c r="C640" s="199"/>
      <c r="D640" s="199"/>
      <c r="E640" s="203"/>
      <c r="F640" s="204"/>
      <c r="G640" s="200"/>
      <c r="H640" s="200"/>
      <c r="I640" s="204"/>
      <c r="J640" s="199"/>
    </row>
    <row r="641" spans="1:10" x14ac:dyDescent="0.2">
      <c r="A641" s="199"/>
      <c r="B641" s="199"/>
      <c r="C641" s="199"/>
      <c r="D641" s="199"/>
      <c r="E641" s="203"/>
      <c r="F641" s="204"/>
      <c r="G641" s="200"/>
      <c r="H641" s="200"/>
      <c r="I641" s="204"/>
      <c r="J641" s="199"/>
    </row>
    <row r="642" spans="1:10" x14ac:dyDescent="0.2">
      <c r="A642" s="199"/>
      <c r="B642" s="199"/>
      <c r="C642" s="199"/>
      <c r="D642" s="199"/>
      <c r="E642" s="203"/>
      <c r="F642" s="204"/>
      <c r="G642" s="200"/>
      <c r="H642" s="200"/>
      <c r="I642" s="204"/>
      <c r="J642" s="199"/>
    </row>
    <row r="643" spans="1:10" x14ac:dyDescent="0.2">
      <c r="A643" s="199"/>
      <c r="B643" s="199"/>
      <c r="C643" s="199"/>
      <c r="D643" s="199"/>
      <c r="E643" s="203"/>
      <c r="F643" s="204"/>
      <c r="G643" s="200"/>
      <c r="H643" s="200"/>
      <c r="I643" s="204"/>
      <c r="J643" s="199"/>
    </row>
    <row r="644" spans="1:10" x14ac:dyDescent="0.2">
      <c r="A644" s="199"/>
      <c r="B644" s="199"/>
      <c r="C644" s="199"/>
      <c r="D644" s="199"/>
      <c r="E644" s="203"/>
      <c r="F644" s="204"/>
      <c r="G644" s="200"/>
      <c r="H644" s="200"/>
      <c r="I644" s="204"/>
      <c r="J644" s="199"/>
    </row>
    <row r="645" spans="1:10" x14ac:dyDescent="0.2">
      <c r="A645" s="199"/>
      <c r="B645" s="199"/>
      <c r="C645" s="199"/>
      <c r="D645" s="199"/>
      <c r="E645" s="203"/>
      <c r="F645" s="204"/>
      <c r="G645" s="200"/>
      <c r="H645" s="200"/>
      <c r="I645" s="204"/>
      <c r="J645" s="199"/>
    </row>
    <row r="646" spans="1:10" x14ac:dyDescent="0.2">
      <c r="A646" s="199"/>
      <c r="B646" s="199"/>
      <c r="C646" s="199"/>
      <c r="D646" s="199"/>
      <c r="E646" s="203"/>
      <c r="F646" s="204"/>
      <c r="G646" s="200"/>
      <c r="H646" s="200"/>
      <c r="I646" s="204"/>
      <c r="J646" s="199"/>
    </row>
    <row r="647" spans="1:10" x14ac:dyDescent="0.2">
      <c r="A647" s="199"/>
      <c r="B647" s="199"/>
      <c r="C647" s="199"/>
      <c r="D647" s="199"/>
      <c r="E647" s="203"/>
      <c r="F647" s="204"/>
      <c r="G647" s="200"/>
      <c r="H647" s="200"/>
      <c r="I647" s="204"/>
      <c r="J647" s="199"/>
    </row>
    <row r="648" spans="1:10" x14ac:dyDescent="0.2">
      <c r="A648" s="199"/>
      <c r="B648" s="199"/>
      <c r="C648" s="199"/>
      <c r="D648" s="199"/>
      <c r="E648" s="203"/>
      <c r="F648" s="204"/>
      <c r="G648" s="200"/>
      <c r="H648" s="200"/>
      <c r="I648" s="204"/>
      <c r="J648" s="199"/>
    </row>
    <row r="649" spans="1:10" x14ac:dyDescent="0.2">
      <c r="A649" s="199"/>
      <c r="B649" s="199"/>
      <c r="C649" s="199"/>
      <c r="D649" s="199"/>
      <c r="E649" s="203"/>
      <c r="F649" s="204"/>
      <c r="G649" s="200"/>
      <c r="H649" s="200"/>
      <c r="I649" s="204"/>
      <c r="J649" s="199"/>
    </row>
    <row r="650" spans="1:10" x14ac:dyDescent="0.2">
      <c r="A650" s="199"/>
      <c r="B650" s="199"/>
      <c r="C650" s="199"/>
      <c r="D650" s="199"/>
      <c r="E650" s="203"/>
      <c r="F650" s="204"/>
      <c r="G650" s="200"/>
      <c r="H650" s="200"/>
      <c r="I650" s="204"/>
      <c r="J650" s="199"/>
    </row>
    <row r="651" spans="1:10" x14ac:dyDescent="0.2">
      <c r="A651" s="199"/>
      <c r="B651" s="199"/>
      <c r="C651" s="199"/>
      <c r="D651" s="199"/>
      <c r="E651" s="203"/>
      <c r="F651" s="204"/>
      <c r="G651" s="200"/>
      <c r="H651" s="200"/>
      <c r="I651" s="204"/>
      <c r="J651" s="199"/>
    </row>
    <row r="652" spans="1:10" x14ac:dyDescent="0.2">
      <c r="A652" s="199"/>
      <c r="B652" s="199"/>
      <c r="C652" s="199"/>
      <c r="D652" s="199"/>
      <c r="E652" s="203"/>
      <c r="F652" s="204"/>
      <c r="G652" s="200"/>
      <c r="H652" s="200"/>
      <c r="I652" s="204"/>
      <c r="J652" s="199"/>
    </row>
    <row r="653" spans="1:10" x14ac:dyDescent="0.2">
      <c r="A653" s="199"/>
      <c r="B653" s="199"/>
      <c r="C653" s="199"/>
      <c r="D653" s="199"/>
      <c r="E653" s="203"/>
      <c r="F653" s="204"/>
      <c r="G653" s="200"/>
      <c r="H653" s="200"/>
      <c r="I653" s="204"/>
      <c r="J653" s="199"/>
    </row>
    <row r="654" spans="1:10" x14ac:dyDescent="0.2">
      <c r="A654" s="199"/>
      <c r="B654" s="199"/>
      <c r="C654" s="199"/>
      <c r="D654" s="199"/>
      <c r="E654" s="203"/>
      <c r="F654" s="204"/>
      <c r="G654" s="200"/>
      <c r="H654" s="200"/>
      <c r="I654" s="204"/>
      <c r="J654" s="199"/>
    </row>
    <row r="655" spans="1:10" x14ac:dyDescent="0.2">
      <c r="A655" s="199"/>
      <c r="B655" s="199"/>
      <c r="C655" s="199"/>
      <c r="D655" s="199"/>
      <c r="E655" s="203"/>
      <c r="F655" s="204"/>
      <c r="G655" s="200"/>
      <c r="H655" s="200"/>
      <c r="I655" s="204"/>
      <c r="J655" s="199"/>
    </row>
    <row r="656" spans="1:10" x14ac:dyDescent="0.2">
      <c r="A656" s="199"/>
      <c r="B656" s="199"/>
      <c r="C656" s="199"/>
      <c r="D656" s="199"/>
      <c r="E656" s="203"/>
      <c r="F656" s="204"/>
      <c r="G656" s="200"/>
      <c r="H656" s="200"/>
      <c r="I656" s="204"/>
      <c r="J656" s="199"/>
    </row>
    <row r="657" spans="1:10" x14ac:dyDescent="0.2">
      <c r="A657" s="199"/>
      <c r="B657" s="199"/>
      <c r="C657" s="199"/>
      <c r="D657" s="199"/>
      <c r="E657" s="203"/>
      <c r="F657" s="204"/>
      <c r="G657" s="200"/>
      <c r="H657" s="200"/>
      <c r="I657" s="204"/>
      <c r="J657" s="199"/>
    </row>
    <row r="658" spans="1:10" x14ac:dyDescent="0.2">
      <c r="A658" s="199"/>
      <c r="B658" s="199"/>
      <c r="C658" s="199"/>
      <c r="D658" s="199"/>
      <c r="E658" s="203"/>
      <c r="F658" s="204"/>
      <c r="G658" s="200"/>
      <c r="H658" s="200"/>
      <c r="I658" s="204"/>
      <c r="J658" s="199"/>
    </row>
    <row r="659" spans="1:10" x14ac:dyDescent="0.2">
      <c r="A659" s="199"/>
      <c r="B659" s="199"/>
      <c r="C659" s="199"/>
      <c r="D659" s="199"/>
      <c r="E659" s="203"/>
      <c r="F659" s="204"/>
      <c r="G659" s="200"/>
      <c r="H659" s="200"/>
      <c r="I659" s="204"/>
      <c r="J659" s="199"/>
    </row>
    <row r="660" spans="1:10" x14ac:dyDescent="0.2">
      <c r="A660" s="199"/>
      <c r="B660" s="199"/>
      <c r="C660" s="199"/>
      <c r="D660" s="199"/>
      <c r="E660" s="203"/>
      <c r="F660" s="204"/>
      <c r="G660" s="200"/>
      <c r="H660" s="200"/>
      <c r="I660" s="204"/>
      <c r="J660" s="199"/>
    </row>
    <row r="661" spans="1:10" x14ac:dyDescent="0.2">
      <c r="A661" s="199"/>
      <c r="B661" s="199"/>
      <c r="C661" s="199"/>
      <c r="D661" s="199"/>
      <c r="E661" s="203"/>
      <c r="F661" s="204"/>
      <c r="G661" s="200"/>
      <c r="H661" s="200"/>
      <c r="I661" s="204"/>
      <c r="J661" s="199"/>
    </row>
    <row r="662" spans="1:10" x14ac:dyDescent="0.2">
      <c r="A662" s="199"/>
      <c r="B662" s="199"/>
      <c r="C662" s="199"/>
      <c r="D662" s="199"/>
      <c r="E662" s="203"/>
      <c r="F662" s="204"/>
      <c r="G662" s="200"/>
      <c r="H662" s="200"/>
      <c r="I662" s="204"/>
      <c r="J662" s="199"/>
    </row>
    <row r="663" spans="1:10" x14ac:dyDescent="0.2">
      <c r="A663" s="199"/>
      <c r="B663" s="199"/>
      <c r="C663" s="199"/>
      <c r="D663" s="199"/>
      <c r="E663" s="203"/>
      <c r="F663" s="204"/>
      <c r="G663" s="200"/>
      <c r="H663" s="200"/>
      <c r="I663" s="204"/>
      <c r="J663" s="199"/>
    </row>
    <row r="664" spans="1:10" x14ac:dyDescent="0.2">
      <c r="A664" s="199"/>
      <c r="B664" s="199"/>
      <c r="C664" s="199"/>
      <c r="D664" s="199"/>
      <c r="E664" s="203"/>
      <c r="F664" s="204"/>
      <c r="G664" s="200"/>
      <c r="H664" s="200"/>
      <c r="I664" s="204"/>
      <c r="J664" s="199"/>
    </row>
    <row r="665" spans="1:10" x14ac:dyDescent="0.2">
      <c r="A665" s="199"/>
      <c r="B665" s="199"/>
      <c r="C665" s="199"/>
      <c r="D665" s="199"/>
      <c r="E665" s="203"/>
      <c r="F665" s="204"/>
      <c r="G665" s="200"/>
      <c r="H665" s="200"/>
      <c r="I665" s="204"/>
      <c r="J665" s="199"/>
    </row>
    <row r="666" spans="1:10" x14ac:dyDescent="0.2">
      <c r="A666" s="199"/>
      <c r="B666" s="199"/>
      <c r="C666" s="199"/>
      <c r="D666" s="199"/>
      <c r="E666" s="203"/>
      <c r="F666" s="204"/>
      <c r="G666" s="200"/>
      <c r="H666" s="200"/>
      <c r="I666" s="204"/>
      <c r="J666" s="199"/>
    </row>
    <row r="667" spans="1:10" x14ac:dyDescent="0.2">
      <c r="A667" s="199"/>
      <c r="B667" s="199"/>
      <c r="C667" s="199"/>
      <c r="D667" s="199"/>
      <c r="E667" s="203"/>
      <c r="F667" s="204"/>
      <c r="G667" s="200"/>
      <c r="H667" s="200"/>
      <c r="I667" s="204"/>
      <c r="J667" s="199"/>
    </row>
    <row r="668" spans="1:10" x14ac:dyDescent="0.2">
      <c r="A668" s="199"/>
      <c r="B668" s="199"/>
      <c r="C668" s="199"/>
      <c r="D668" s="199"/>
      <c r="E668" s="203"/>
      <c r="F668" s="204"/>
      <c r="G668" s="200"/>
      <c r="H668" s="200"/>
      <c r="I668" s="204"/>
      <c r="J668" s="199"/>
    </row>
    <row r="669" spans="1:10" x14ac:dyDescent="0.2">
      <c r="A669" s="199"/>
      <c r="B669" s="199"/>
      <c r="C669" s="199"/>
      <c r="D669" s="199"/>
      <c r="E669" s="203"/>
      <c r="F669" s="204"/>
      <c r="G669" s="200"/>
      <c r="H669" s="200"/>
      <c r="I669" s="204"/>
      <c r="J669" s="199"/>
    </row>
    <row r="670" spans="1:10" x14ac:dyDescent="0.2">
      <c r="A670" s="199"/>
      <c r="B670" s="199"/>
      <c r="C670" s="199"/>
      <c r="D670" s="199"/>
      <c r="E670" s="203"/>
      <c r="F670" s="204"/>
      <c r="G670" s="200"/>
      <c r="H670" s="200"/>
      <c r="I670" s="204"/>
      <c r="J670" s="199"/>
    </row>
    <row r="671" spans="1:10" x14ac:dyDescent="0.2">
      <c r="A671" s="199"/>
      <c r="B671" s="199"/>
      <c r="C671" s="199"/>
      <c r="D671" s="199"/>
      <c r="E671" s="203"/>
      <c r="F671" s="204"/>
      <c r="G671" s="200"/>
      <c r="H671" s="200"/>
      <c r="I671" s="204"/>
      <c r="J671" s="199"/>
    </row>
    <row r="672" spans="1:10" x14ac:dyDescent="0.2">
      <c r="A672" s="199"/>
      <c r="B672" s="199"/>
      <c r="C672" s="199"/>
      <c r="D672" s="199"/>
      <c r="E672" s="203"/>
      <c r="F672" s="204"/>
      <c r="G672" s="200"/>
      <c r="H672" s="200"/>
      <c r="I672" s="204"/>
      <c r="J672" s="199"/>
    </row>
    <row r="673" spans="1:10" x14ac:dyDescent="0.2">
      <c r="A673" s="199"/>
      <c r="B673" s="199"/>
      <c r="C673" s="199"/>
      <c r="D673" s="199"/>
      <c r="E673" s="203"/>
      <c r="F673" s="204"/>
      <c r="G673" s="200"/>
      <c r="H673" s="200"/>
      <c r="I673" s="204"/>
      <c r="J673" s="199"/>
    </row>
    <row r="674" spans="1:10" x14ac:dyDescent="0.2">
      <c r="A674" s="199"/>
      <c r="B674" s="199"/>
      <c r="C674" s="199"/>
      <c r="D674" s="199"/>
      <c r="E674" s="203"/>
      <c r="F674" s="204"/>
      <c r="G674" s="200"/>
      <c r="H674" s="200"/>
      <c r="I674" s="204"/>
      <c r="J674" s="199"/>
    </row>
    <row r="675" spans="1:10" x14ac:dyDescent="0.2">
      <c r="A675" s="199"/>
      <c r="B675" s="199"/>
      <c r="C675" s="199"/>
      <c r="D675" s="199"/>
      <c r="E675" s="203"/>
      <c r="F675" s="204"/>
      <c r="G675" s="200"/>
      <c r="H675" s="200"/>
      <c r="I675" s="204"/>
      <c r="J675" s="199"/>
    </row>
    <row r="676" spans="1:10" x14ac:dyDescent="0.2">
      <c r="A676" s="199"/>
      <c r="B676" s="199"/>
      <c r="C676" s="199"/>
      <c r="D676" s="199"/>
      <c r="E676" s="203"/>
      <c r="F676" s="204"/>
      <c r="G676" s="200"/>
      <c r="H676" s="200"/>
      <c r="I676" s="204"/>
      <c r="J676" s="199"/>
    </row>
    <row r="677" spans="1:10" x14ac:dyDescent="0.2">
      <c r="A677" s="199"/>
      <c r="B677" s="199"/>
      <c r="C677" s="199"/>
      <c r="D677" s="199"/>
      <c r="E677" s="203"/>
      <c r="F677" s="204"/>
      <c r="G677" s="200"/>
      <c r="H677" s="200"/>
      <c r="I677" s="204"/>
      <c r="J677" s="199"/>
    </row>
    <row r="678" spans="1:10" x14ac:dyDescent="0.2">
      <c r="A678" s="199"/>
      <c r="B678" s="199"/>
      <c r="C678" s="199"/>
      <c r="D678" s="199"/>
      <c r="E678" s="203"/>
      <c r="F678" s="204"/>
      <c r="G678" s="200"/>
      <c r="H678" s="200"/>
      <c r="I678" s="204"/>
      <c r="J678" s="199"/>
    </row>
    <row r="679" spans="1:10" x14ac:dyDescent="0.2">
      <c r="A679" s="199"/>
      <c r="B679" s="199"/>
      <c r="C679" s="199"/>
      <c r="D679" s="199"/>
      <c r="E679" s="203"/>
      <c r="F679" s="204"/>
      <c r="G679" s="200"/>
      <c r="H679" s="200"/>
      <c r="I679" s="204"/>
      <c r="J679" s="199"/>
    </row>
    <row r="680" spans="1:10" x14ac:dyDescent="0.2">
      <c r="A680" s="199"/>
      <c r="B680" s="199"/>
      <c r="C680" s="199"/>
      <c r="D680" s="199"/>
      <c r="E680" s="203"/>
      <c r="F680" s="204"/>
      <c r="G680" s="200"/>
      <c r="H680" s="200"/>
      <c r="I680" s="204"/>
      <c r="J680" s="199"/>
    </row>
    <row r="681" spans="1:10" x14ac:dyDescent="0.2">
      <c r="A681" s="199"/>
      <c r="B681" s="199"/>
      <c r="C681" s="199"/>
      <c r="D681" s="199"/>
      <c r="E681" s="203"/>
      <c r="F681" s="204"/>
      <c r="G681" s="200"/>
      <c r="H681" s="200"/>
      <c r="I681" s="204"/>
      <c r="J681" s="199"/>
    </row>
    <row r="682" spans="1:10" x14ac:dyDescent="0.2">
      <c r="A682" s="199"/>
      <c r="B682" s="199"/>
      <c r="C682" s="199"/>
      <c r="D682" s="199"/>
      <c r="E682" s="203"/>
      <c r="F682" s="204"/>
      <c r="G682" s="200"/>
      <c r="H682" s="200"/>
      <c r="I682" s="204"/>
      <c r="J682" s="199"/>
    </row>
    <row r="683" spans="1:10" x14ac:dyDescent="0.2">
      <c r="A683" s="199"/>
      <c r="B683" s="199"/>
      <c r="C683" s="199"/>
      <c r="D683" s="199"/>
      <c r="E683" s="203"/>
      <c r="F683" s="204"/>
      <c r="G683" s="200"/>
      <c r="H683" s="200"/>
      <c r="I683" s="204"/>
      <c r="J683" s="199"/>
    </row>
    <row r="684" spans="1:10" x14ac:dyDescent="0.2">
      <c r="A684" s="199"/>
      <c r="B684" s="199"/>
      <c r="C684" s="199"/>
      <c r="D684" s="199"/>
      <c r="E684" s="203"/>
      <c r="F684" s="204"/>
      <c r="G684" s="200"/>
      <c r="H684" s="200"/>
      <c r="I684" s="204"/>
      <c r="J684" s="199"/>
    </row>
    <row r="685" spans="1:10" x14ac:dyDescent="0.2">
      <c r="A685" s="199"/>
      <c r="B685" s="199"/>
      <c r="C685" s="199"/>
      <c r="D685" s="199"/>
      <c r="E685" s="203"/>
      <c r="F685" s="204"/>
      <c r="G685" s="200"/>
      <c r="H685" s="200"/>
      <c r="I685" s="204"/>
      <c r="J685" s="199"/>
    </row>
    <row r="686" spans="1:10" x14ac:dyDescent="0.2">
      <c r="A686" s="199"/>
      <c r="B686" s="199"/>
      <c r="C686" s="199"/>
      <c r="D686" s="199"/>
      <c r="E686" s="203"/>
      <c r="F686" s="204"/>
      <c r="G686" s="200"/>
      <c r="H686" s="200"/>
      <c r="I686" s="204"/>
      <c r="J686" s="199"/>
    </row>
    <row r="687" spans="1:10" x14ac:dyDescent="0.2">
      <c r="A687" s="199"/>
      <c r="B687" s="199"/>
      <c r="C687" s="199"/>
      <c r="D687" s="199"/>
      <c r="E687" s="203"/>
      <c r="F687" s="204"/>
      <c r="G687" s="200"/>
      <c r="H687" s="200"/>
      <c r="I687" s="204"/>
      <c r="J687" s="199"/>
    </row>
    <row r="688" spans="1:10" x14ac:dyDescent="0.2">
      <c r="A688" s="199"/>
      <c r="B688" s="199"/>
      <c r="C688" s="199"/>
      <c r="D688" s="199"/>
      <c r="E688" s="203"/>
      <c r="F688" s="204"/>
      <c r="G688" s="200"/>
      <c r="H688" s="200"/>
      <c r="I688" s="204"/>
      <c r="J688" s="199"/>
    </row>
    <row r="689" spans="1:10" x14ac:dyDescent="0.2">
      <c r="A689" s="199"/>
      <c r="B689" s="199"/>
      <c r="C689" s="199"/>
      <c r="D689" s="199"/>
      <c r="E689" s="203"/>
      <c r="F689" s="204"/>
      <c r="G689" s="200"/>
      <c r="H689" s="200"/>
      <c r="I689" s="204"/>
      <c r="J689" s="199"/>
    </row>
    <row r="690" spans="1:10" x14ac:dyDescent="0.2">
      <c r="A690" s="199"/>
      <c r="B690" s="199"/>
      <c r="C690" s="199"/>
      <c r="D690" s="199"/>
      <c r="E690" s="203"/>
      <c r="F690" s="204"/>
      <c r="G690" s="200"/>
      <c r="H690" s="200"/>
      <c r="I690" s="204"/>
      <c r="J690" s="199"/>
    </row>
    <row r="691" spans="1:10" x14ac:dyDescent="0.2">
      <c r="A691" s="199"/>
      <c r="B691" s="199"/>
      <c r="C691" s="199"/>
      <c r="D691" s="199"/>
      <c r="E691" s="203"/>
      <c r="F691" s="204"/>
      <c r="G691" s="200"/>
      <c r="H691" s="200"/>
      <c r="I691" s="204"/>
      <c r="J691" s="199"/>
    </row>
    <row r="692" spans="1:10" x14ac:dyDescent="0.2">
      <c r="A692" s="199"/>
      <c r="B692" s="199"/>
      <c r="C692" s="199"/>
      <c r="D692" s="199"/>
      <c r="E692" s="203"/>
      <c r="F692" s="204"/>
      <c r="G692" s="200"/>
      <c r="H692" s="200"/>
      <c r="I692" s="204"/>
      <c r="J692" s="199"/>
    </row>
    <row r="693" spans="1:10" x14ac:dyDescent="0.2">
      <c r="A693" s="199"/>
      <c r="B693" s="199"/>
      <c r="C693" s="199"/>
      <c r="D693" s="199"/>
      <c r="E693" s="203"/>
      <c r="F693" s="204"/>
      <c r="G693" s="200"/>
      <c r="H693" s="200"/>
      <c r="I693" s="204"/>
      <c r="J693" s="199"/>
    </row>
    <row r="694" spans="1:10" x14ac:dyDescent="0.2">
      <c r="A694" s="199"/>
      <c r="B694" s="199"/>
      <c r="C694" s="199"/>
      <c r="D694" s="199"/>
      <c r="E694" s="203"/>
      <c r="F694" s="204"/>
      <c r="G694" s="200"/>
      <c r="H694" s="200"/>
      <c r="I694" s="204"/>
      <c r="J694" s="199"/>
    </row>
    <row r="695" spans="1:10" x14ac:dyDescent="0.2">
      <c r="A695" s="199"/>
      <c r="B695" s="199"/>
      <c r="C695" s="199"/>
      <c r="D695" s="199"/>
      <c r="E695" s="203"/>
      <c r="F695" s="204"/>
      <c r="G695" s="200"/>
      <c r="H695" s="200"/>
      <c r="I695" s="204"/>
      <c r="J695" s="199"/>
    </row>
    <row r="696" spans="1:10" x14ac:dyDescent="0.2">
      <c r="A696" s="199"/>
      <c r="B696" s="199"/>
      <c r="C696" s="199"/>
      <c r="D696" s="199"/>
      <c r="E696" s="203"/>
      <c r="F696" s="204"/>
      <c r="G696" s="200"/>
      <c r="H696" s="200"/>
      <c r="I696" s="204"/>
      <c r="J696" s="199"/>
    </row>
    <row r="697" spans="1:10" x14ac:dyDescent="0.2">
      <c r="A697" s="199"/>
      <c r="B697" s="199"/>
      <c r="C697" s="199"/>
      <c r="D697" s="199"/>
      <c r="E697" s="203"/>
      <c r="F697" s="204"/>
      <c r="G697" s="200"/>
      <c r="H697" s="200"/>
      <c r="I697" s="204"/>
      <c r="J697" s="199"/>
    </row>
    <row r="698" spans="1:10" x14ac:dyDescent="0.2">
      <c r="A698" s="199"/>
      <c r="B698" s="199"/>
      <c r="C698" s="199"/>
      <c r="D698" s="199"/>
      <c r="E698" s="203"/>
      <c r="F698" s="204"/>
      <c r="G698" s="200"/>
      <c r="H698" s="200"/>
      <c r="I698" s="204"/>
      <c r="J698" s="199"/>
    </row>
    <row r="699" spans="1:10" x14ac:dyDescent="0.2">
      <c r="A699" s="199"/>
      <c r="B699" s="199"/>
      <c r="C699" s="199"/>
      <c r="D699" s="199"/>
      <c r="E699" s="203"/>
      <c r="F699" s="204"/>
      <c r="G699" s="200"/>
      <c r="H699" s="200"/>
      <c r="I699" s="204"/>
      <c r="J699" s="199"/>
    </row>
    <row r="700" spans="1:10" x14ac:dyDescent="0.2">
      <c r="A700" s="199"/>
      <c r="B700" s="199"/>
      <c r="C700" s="199"/>
      <c r="D700" s="199"/>
      <c r="E700" s="203"/>
      <c r="F700" s="204"/>
      <c r="G700" s="200"/>
      <c r="H700" s="200"/>
      <c r="I700" s="204"/>
      <c r="J700" s="199"/>
    </row>
    <row r="701" spans="1:10" x14ac:dyDescent="0.2">
      <c r="A701" s="199"/>
      <c r="B701" s="199"/>
      <c r="C701" s="199"/>
      <c r="D701" s="199"/>
      <c r="E701" s="203"/>
      <c r="F701" s="204"/>
      <c r="G701" s="200"/>
      <c r="H701" s="200"/>
      <c r="I701" s="204"/>
      <c r="J701" s="199"/>
    </row>
    <row r="702" spans="1:10" x14ac:dyDescent="0.2">
      <c r="A702" s="199"/>
      <c r="B702" s="199"/>
      <c r="C702" s="199"/>
      <c r="D702" s="199"/>
      <c r="E702" s="203"/>
      <c r="F702" s="204"/>
      <c r="G702" s="200"/>
      <c r="H702" s="200"/>
      <c r="I702" s="204"/>
      <c r="J702" s="199"/>
    </row>
    <row r="703" spans="1:10" x14ac:dyDescent="0.2">
      <c r="A703" s="199"/>
      <c r="B703" s="199"/>
      <c r="C703" s="199"/>
      <c r="D703" s="199"/>
      <c r="E703" s="203"/>
      <c r="F703" s="204"/>
      <c r="G703" s="200"/>
      <c r="H703" s="200"/>
      <c r="I703" s="204"/>
      <c r="J703" s="199"/>
    </row>
    <row r="704" spans="1:10" x14ac:dyDescent="0.2">
      <c r="A704" s="199"/>
      <c r="B704" s="199"/>
      <c r="C704" s="199"/>
      <c r="D704" s="199"/>
      <c r="E704" s="203"/>
      <c r="F704" s="204"/>
      <c r="G704" s="200"/>
      <c r="H704" s="200"/>
      <c r="I704" s="204"/>
      <c r="J704" s="199"/>
    </row>
    <row r="705" spans="1:10" x14ac:dyDescent="0.2">
      <c r="A705" s="199"/>
      <c r="B705" s="199"/>
      <c r="C705" s="199"/>
      <c r="D705" s="199"/>
      <c r="E705" s="203"/>
      <c r="F705" s="204"/>
      <c r="G705" s="200"/>
      <c r="H705" s="200"/>
      <c r="I705" s="204"/>
      <c r="J705" s="199"/>
    </row>
    <row r="706" spans="1:10" x14ac:dyDescent="0.2">
      <c r="A706" s="199"/>
      <c r="B706" s="199"/>
      <c r="C706" s="199"/>
      <c r="D706" s="199"/>
      <c r="E706" s="203"/>
      <c r="F706" s="204"/>
      <c r="G706" s="200"/>
      <c r="H706" s="200"/>
      <c r="I706" s="204"/>
      <c r="J706" s="199"/>
    </row>
    <row r="707" spans="1:10" x14ac:dyDescent="0.2">
      <c r="A707" s="199"/>
      <c r="B707" s="199"/>
      <c r="C707" s="199"/>
      <c r="D707" s="199"/>
      <c r="E707" s="203"/>
      <c r="F707" s="204"/>
      <c r="G707" s="200"/>
      <c r="H707" s="200"/>
      <c r="I707" s="204"/>
      <c r="J707" s="199"/>
    </row>
    <row r="708" spans="1:10" x14ac:dyDescent="0.2">
      <c r="A708" s="199"/>
      <c r="B708" s="199"/>
      <c r="C708" s="199"/>
      <c r="D708" s="199"/>
      <c r="E708" s="203"/>
      <c r="F708" s="204"/>
      <c r="G708" s="200"/>
      <c r="H708" s="200"/>
      <c r="I708" s="204"/>
      <c r="J708" s="199"/>
    </row>
    <row r="709" spans="1:10" x14ac:dyDescent="0.2">
      <c r="A709" s="199"/>
      <c r="B709" s="199"/>
      <c r="C709" s="199"/>
      <c r="D709" s="199"/>
      <c r="E709" s="203"/>
      <c r="F709" s="204"/>
      <c r="G709" s="200"/>
      <c r="H709" s="200"/>
      <c r="I709" s="204"/>
      <c r="J709" s="199"/>
    </row>
    <row r="710" spans="1:10" x14ac:dyDescent="0.2">
      <c r="A710" s="199"/>
      <c r="B710" s="199"/>
      <c r="C710" s="199"/>
      <c r="D710" s="199"/>
      <c r="E710" s="203"/>
      <c r="F710" s="204"/>
      <c r="G710" s="200"/>
      <c r="H710" s="200"/>
      <c r="I710" s="204"/>
      <c r="J710" s="199"/>
    </row>
    <row r="711" spans="1:10" x14ac:dyDescent="0.2">
      <c r="A711" s="199"/>
      <c r="B711" s="199"/>
      <c r="C711" s="199"/>
      <c r="D711" s="199"/>
      <c r="E711" s="203"/>
      <c r="F711" s="204"/>
      <c r="G711" s="200"/>
      <c r="H711" s="200"/>
      <c r="I711" s="204"/>
      <c r="J711" s="199"/>
    </row>
    <row r="712" spans="1:10" x14ac:dyDescent="0.2">
      <c r="A712" s="199"/>
      <c r="B712" s="199"/>
      <c r="C712" s="199"/>
      <c r="D712" s="199"/>
      <c r="E712" s="203"/>
      <c r="F712" s="204"/>
      <c r="G712" s="200"/>
      <c r="H712" s="200"/>
      <c r="I712" s="204"/>
      <c r="J712" s="199"/>
    </row>
    <row r="713" spans="1:10" x14ac:dyDescent="0.2">
      <c r="A713" s="199"/>
      <c r="B713" s="199"/>
      <c r="C713" s="199"/>
      <c r="D713" s="199"/>
      <c r="E713" s="203"/>
      <c r="F713" s="204"/>
      <c r="G713" s="200"/>
      <c r="H713" s="200"/>
      <c r="I713" s="204"/>
      <c r="J713" s="199"/>
    </row>
    <row r="714" spans="1:10" x14ac:dyDescent="0.2">
      <c r="A714" s="199"/>
      <c r="B714" s="199"/>
      <c r="C714" s="199"/>
      <c r="D714" s="199"/>
      <c r="E714" s="203"/>
      <c r="F714" s="204"/>
      <c r="G714" s="200"/>
      <c r="H714" s="200"/>
      <c r="I714" s="204"/>
      <c r="J714" s="199"/>
    </row>
    <row r="715" spans="1:10" x14ac:dyDescent="0.2">
      <c r="A715" s="199"/>
      <c r="B715" s="199"/>
      <c r="C715" s="199"/>
      <c r="D715" s="199"/>
      <c r="E715" s="203"/>
      <c r="F715" s="204"/>
      <c r="G715" s="200"/>
      <c r="H715" s="200"/>
      <c r="I715" s="204"/>
      <c r="J715" s="199"/>
    </row>
    <row r="716" spans="1:10" x14ac:dyDescent="0.2">
      <c r="A716" s="199"/>
      <c r="B716" s="199"/>
      <c r="C716" s="199"/>
      <c r="D716" s="199"/>
      <c r="E716" s="203"/>
      <c r="F716" s="204"/>
      <c r="G716" s="200"/>
      <c r="H716" s="200"/>
      <c r="I716" s="204"/>
      <c r="J716" s="199"/>
    </row>
    <row r="717" spans="1:10" x14ac:dyDescent="0.2">
      <c r="A717" s="199"/>
      <c r="B717" s="199"/>
      <c r="C717" s="199"/>
      <c r="D717" s="199"/>
      <c r="E717" s="203"/>
      <c r="F717" s="204"/>
      <c r="G717" s="200"/>
      <c r="H717" s="200"/>
      <c r="I717" s="204"/>
      <c r="J717" s="199"/>
    </row>
    <row r="718" spans="1:10" x14ac:dyDescent="0.2">
      <c r="A718" s="199"/>
      <c r="B718" s="199"/>
      <c r="C718" s="199"/>
      <c r="D718" s="199"/>
      <c r="E718" s="203"/>
      <c r="F718" s="204"/>
      <c r="G718" s="200"/>
      <c r="H718" s="200"/>
      <c r="I718" s="204"/>
      <c r="J718" s="199"/>
    </row>
    <row r="719" spans="1:10" x14ac:dyDescent="0.2">
      <c r="A719" s="199"/>
      <c r="B719" s="199"/>
      <c r="C719" s="199"/>
      <c r="D719" s="199"/>
      <c r="E719" s="203"/>
      <c r="F719" s="204"/>
      <c r="G719" s="200"/>
      <c r="H719" s="200"/>
      <c r="I719" s="204"/>
      <c r="J719" s="199"/>
    </row>
    <row r="720" spans="1:10" x14ac:dyDescent="0.2">
      <c r="A720" s="199"/>
      <c r="B720" s="199"/>
      <c r="C720" s="199"/>
      <c r="D720" s="199"/>
      <c r="E720" s="203"/>
      <c r="F720" s="204"/>
      <c r="G720" s="200"/>
      <c r="H720" s="200"/>
      <c r="I720" s="204"/>
      <c r="J720" s="199"/>
    </row>
    <row r="721" spans="1:10" x14ac:dyDescent="0.2">
      <c r="A721" s="199"/>
      <c r="B721" s="199"/>
      <c r="C721" s="199"/>
      <c r="D721" s="199"/>
      <c r="E721" s="203"/>
      <c r="F721" s="204"/>
      <c r="G721" s="200"/>
      <c r="H721" s="200"/>
      <c r="I721" s="204"/>
      <c r="J721" s="199"/>
    </row>
    <row r="722" spans="1:10" x14ac:dyDescent="0.2">
      <c r="A722" s="199"/>
      <c r="B722" s="199"/>
      <c r="C722" s="199"/>
      <c r="D722" s="199"/>
      <c r="E722" s="203"/>
      <c r="F722" s="204"/>
      <c r="G722" s="200"/>
      <c r="H722" s="200"/>
      <c r="I722" s="204"/>
      <c r="J722" s="199"/>
    </row>
    <row r="723" spans="1:10" x14ac:dyDescent="0.2">
      <c r="A723" s="199"/>
      <c r="B723" s="199"/>
      <c r="C723" s="199"/>
      <c r="D723" s="199"/>
      <c r="E723" s="203"/>
      <c r="F723" s="204"/>
      <c r="G723" s="200"/>
      <c r="H723" s="200"/>
      <c r="I723" s="204"/>
      <c r="J723" s="199"/>
    </row>
    <row r="724" spans="1:10" x14ac:dyDescent="0.2">
      <c r="A724" s="199"/>
      <c r="B724" s="199"/>
      <c r="C724" s="199"/>
      <c r="D724" s="199"/>
      <c r="E724" s="203"/>
      <c r="F724" s="204"/>
      <c r="G724" s="200"/>
      <c r="H724" s="200"/>
      <c r="I724" s="204"/>
      <c r="J724" s="199"/>
    </row>
    <row r="725" spans="1:10" x14ac:dyDescent="0.2">
      <c r="A725" s="199"/>
      <c r="B725" s="199"/>
      <c r="C725" s="199"/>
      <c r="D725" s="199"/>
      <c r="E725" s="203"/>
      <c r="F725" s="204"/>
      <c r="G725" s="200"/>
      <c r="H725" s="200"/>
      <c r="I725" s="204"/>
      <c r="J725" s="199"/>
    </row>
    <row r="726" spans="1:10" x14ac:dyDescent="0.2">
      <c r="A726" s="199"/>
      <c r="B726" s="199"/>
      <c r="C726" s="199"/>
      <c r="D726" s="199"/>
      <c r="E726" s="203"/>
      <c r="F726" s="204"/>
      <c r="G726" s="200"/>
      <c r="H726" s="200"/>
      <c r="I726" s="204"/>
      <c r="J726" s="199"/>
    </row>
    <row r="727" spans="1:10" x14ac:dyDescent="0.2">
      <c r="A727" s="199"/>
      <c r="B727" s="199"/>
      <c r="C727" s="199"/>
      <c r="D727" s="199"/>
      <c r="E727" s="203"/>
      <c r="F727" s="204"/>
      <c r="G727" s="200"/>
      <c r="H727" s="200"/>
      <c r="I727" s="204"/>
      <c r="J727" s="199"/>
    </row>
    <row r="728" spans="1:10" x14ac:dyDescent="0.2">
      <c r="A728" s="199"/>
      <c r="B728" s="199"/>
      <c r="C728" s="199"/>
      <c r="D728" s="199"/>
      <c r="E728" s="203"/>
      <c r="F728" s="204"/>
      <c r="G728" s="200"/>
      <c r="H728" s="200"/>
      <c r="I728" s="204"/>
      <c r="J728" s="199"/>
    </row>
    <row r="729" spans="1:10" x14ac:dyDescent="0.2">
      <c r="A729" s="199"/>
      <c r="B729" s="199"/>
      <c r="C729" s="199"/>
      <c r="D729" s="199"/>
      <c r="E729" s="203"/>
      <c r="F729" s="204"/>
      <c r="G729" s="200"/>
      <c r="H729" s="200"/>
      <c r="I729" s="204"/>
      <c r="J729" s="199"/>
    </row>
    <row r="730" spans="1:10" x14ac:dyDescent="0.2">
      <c r="A730" s="199"/>
      <c r="B730" s="199"/>
      <c r="C730" s="199"/>
      <c r="D730" s="199"/>
      <c r="E730" s="203"/>
      <c r="F730" s="204"/>
      <c r="G730" s="200"/>
      <c r="H730" s="200"/>
      <c r="I730" s="204"/>
      <c r="J730" s="199"/>
    </row>
    <row r="731" spans="1:10" x14ac:dyDescent="0.2">
      <c r="A731" s="199"/>
      <c r="B731" s="199"/>
      <c r="C731" s="199"/>
      <c r="D731" s="199"/>
      <c r="E731" s="203"/>
      <c r="F731" s="204"/>
      <c r="G731" s="200"/>
      <c r="H731" s="200"/>
      <c r="I731" s="204"/>
      <c r="J731" s="199"/>
    </row>
    <row r="732" spans="1:10" x14ac:dyDescent="0.2">
      <c r="A732" s="199"/>
      <c r="B732" s="199"/>
      <c r="C732" s="199"/>
      <c r="D732" s="199"/>
      <c r="E732" s="203"/>
      <c r="F732" s="204"/>
      <c r="G732" s="200"/>
      <c r="H732" s="200"/>
      <c r="I732" s="204"/>
      <c r="J732" s="199"/>
    </row>
    <row r="733" spans="1:10" x14ac:dyDescent="0.2">
      <c r="A733" s="199"/>
      <c r="B733" s="199"/>
      <c r="C733" s="199"/>
      <c r="D733" s="199"/>
      <c r="E733" s="203"/>
      <c r="F733" s="204"/>
      <c r="G733" s="200"/>
      <c r="H733" s="200"/>
      <c r="I733" s="204"/>
      <c r="J733" s="199"/>
    </row>
    <row r="734" spans="1:10" x14ac:dyDescent="0.2">
      <c r="A734" s="199"/>
      <c r="B734" s="199"/>
      <c r="C734" s="199"/>
      <c r="D734" s="199"/>
      <c r="E734" s="203"/>
      <c r="F734" s="204"/>
      <c r="G734" s="200"/>
      <c r="H734" s="200"/>
      <c r="I734" s="204"/>
      <c r="J734" s="199"/>
    </row>
    <row r="735" spans="1:10" x14ac:dyDescent="0.2">
      <c r="A735" s="199"/>
      <c r="B735" s="199"/>
      <c r="C735" s="199"/>
      <c r="D735" s="199"/>
      <c r="E735" s="203"/>
      <c r="F735" s="204"/>
      <c r="G735" s="200"/>
      <c r="H735" s="200"/>
      <c r="I735" s="204"/>
      <c r="J735" s="199"/>
    </row>
    <row r="736" spans="1:10" x14ac:dyDescent="0.2">
      <c r="A736" s="199"/>
      <c r="B736" s="199"/>
      <c r="C736" s="199"/>
      <c r="D736" s="199"/>
      <c r="E736" s="203"/>
      <c r="F736" s="204"/>
      <c r="G736" s="200"/>
      <c r="H736" s="200"/>
      <c r="I736" s="204"/>
      <c r="J736" s="199"/>
    </row>
    <row r="737" spans="1:10" x14ac:dyDescent="0.2">
      <c r="A737" s="199"/>
      <c r="B737" s="199"/>
      <c r="C737" s="199"/>
      <c r="D737" s="199"/>
      <c r="E737" s="203"/>
      <c r="F737" s="204"/>
      <c r="G737" s="200"/>
      <c r="H737" s="200"/>
      <c r="I737" s="204"/>
      <c r="J737" s="199"/>
    </row>
    <row r="738" spans="1:10" x14ac:dyDescent="0.2">
      <c r="A738" s="199"/>
      <c r="B738" s="199"/>
      <c r="C738" s="199"/>
      <c r="D738" s="199"/>
      <c r="E738" s="203"/>
      <c r="F738" s="204"/>
      <c r="G738" s="200"/>
      <c r="H738" s="200"/>
      <c r="I738" s="204"/>
      <c r="J738" s="199"/>
    </row>
    <row r="739" spans="1:10" x14ac:dyDescent="0.2">
      <c r="A739" s="199"/>
      <c r="B739" s="199"/>
      <c r="C739" s="199"/>
      <c r="D739" s="199"/>
      <c r="E739" s="203"/>
      <c r="F739" s="204"/>
      <c r="G739" s="200"/>
      <c r="H739" s="200"/>
      <c r="I739" s="204"/>
      <c r="J739" s="199"/>
    </row>
    <row r="740" spans="1:10" x14ac:dyDescent="0.2">
      <c r="A740" s="199"/>
      <c r="B740" s="199"/>
      <c r="C740" s="199"/>
      <c r="D740" s="199"/>
      <c r="E740" s="203"/>
      <c r="F740" s="204"/>
      <c r="G740" s="200"/>
      <c r="H740" s="200"/>
      <c r="I740" s="204"/>
      <c r="J740" s="199"/>
    </row>
    <row r="741" spans="1:10" x14ac:dyDescent="0.2">
      <c r="A741" s="199"/>
      <c r="B741" s="199"/>
      <c r="C741" s="199"/>
      <c r="D741" s="199"/>
      <c r="E741" s="203"/>
      <c r="F741" s="204"/>
      <c r="G741" s="200"/>
      <c r="H741" s="200"/>
      <c r="I741" s="204"/>
      <c r="J741" s="199"/>
    </row>
    <row r="742" spans="1:10" x14ac:dyDescent="0.2">
      <c r="A742" s="199"/>
      <c r="B742" s="199"/>
      <c r="C742" s="199"/>
      <c r="D742" s="199"/>
      <c r="E742" s="203"/>
      <c r="F742" s="204"/>
      <c r="G742" s="200"/>
      <c r="H742" s="200"/>
      <c r="I742" s="204"/>
      <c r="J742" s="199"/>
    </row>
    <row r="743" spans="1:10" x14ac:dyDescent="0.2">
      <c r="A743" s="199"/>
      <c r="B743" s="199"/>
      <c r="C743" s="199"/>
      <c r="D743" s="199"/>
      <c r="E743" s="203"/>
      <c r="F743" s="204"/>
      <c r="G743" s="200"/>
      <c r="H743" s="200"/>
      <c r="I743" s="204"/>
      <c r="J743" s="199"/>
    </row>
    <row r="744" spans="1:10" x14ac:dyDescent="0.2">
      <c r="A744" s="199"/>
      <c r="B744" s="199"/>
      <c r="C744" s="199"/>
      <c r="D744" s="199"/>
      <c r="E744" s="203"/>
      <c r="F744" s="204"/>
      <c r="G744" s="200"/>
      <c r="H744" s="200"/>
      <c r="I744" s="204"/>
      <c r="J744" s="199"/>
    </row>
    <row r="745" spans="1:10" x14ac:dyDescent="0.2">
      <c r="A745" s="199"/>
      <c r="B745" s="199"/>
      <c r="C745" s="199"/>
      <c r="D745" s="199"/>
      <c r="E745" s="203"/>
      <c r="F745" s="204"/>
      <c r="G745" s="200"/>
      <c r="H745" s="200"/>
      <c r="I745" s="204"/>
      <c r="J745" s="199"/>
    </row>
    <row r="746" spans="1:10" x14ac:dyDescent="0.2">
      <c r="A746" s="199"/>
      <c r="B746" s="199"/>
      <c r="C746" s="199"/>
      <c r="D746" s="199"/>
      <c r="E746" s="203"/>
      <c r="F746" s="204"/>
      <c r="G746" s="200"/>
      <c r="H746" s="200"/>
      <c r="I746" s="204"/>
      <c r="J746" s="199"/>
    </row>
    <row r="747" spans="1:10" x14ac:dyDescent="0.2">
      <c r="A747" s="199"/>
      <c r="B747" s="199"/>
      <c r="C747" s="199"/>
      <c r="D747" s="199"/>
      <c r="E747" s="203"/>
      <c r="F747" s="204"/>
      <c r="G747" s="200"/>
      <c r="H747" s="200"/>
      <c r="I747" s="204"/>
      <c r="J747" s="199"/>
    </row>
    <row r="748" spans="1:10" x14ac:dyDescent="0.2">
      <c r="A748" s="199"/>
      <c r="B748" s="199"/>
      <c r="C748" s="199"/>
      <c r="D748" s="199"/>
      <c r="E748" s="203"/>
      <c r="F748" s="204"/>
      <c r="G748" s="200"/>
      <c r="H748" s="200"/>
      <c r="I748" s="204"/>
      <c r="J748" s="199"/>
    </row>
    <row r="749" spans="1:10" x14ac:dyDescent="0.2">
      <c r="A749" s="199"/>
      <c r="B749" s="199"/>
      <c r="C749" s="199"/>
      <c r="D749" s="199"/>
      <c r="E749" s="203"/>
      <c r="F749" s="204"/>
      <c r="G749" s="200"/>
      <c r="H749" s="200"/>
      <c r="I749" s="204"/>
      <c r="J749" s="199"/>
    </row>
    <row r="750" spans="1:10" x14ac:dyDescent="0.2">
      <c r="A750" s="199"/>
      <c r="B750" s="199"/>
      <c r="C750" s="199"/>
      <c r="D750" s="199"/>
      <c r="E750" s="203"/>
      <c r="F750" s="204"/>
      <c r="G750" s="200"/>
      <c r="H750" s="200"/>
      <c r="I750" s="204"/>
      <c r="J750" s="199"/>
    </row>
    <row r="751" spans="1:10" x14ac:dyDescent="0.2">
      <c r="A751" s="199"/>
      <c r="B751" s="199"/>
      <c r="C751" s="199"/>
      <c r="D751" s="199"/>
      <c r="E751" s="203"/>
      <c r="F751" s="204"/>
      <c r="G751" s="200"/>
      <c r="H751" s="200"/>
      <c r="I751" s="204"/>
      <c r="J751" s="199"/>
    </row>
    <row r="752" spans="1:10" x14ac:dyDescent="0.2">
      <c r="A752" s="199"/>
      <c r="B752" s="199"/>
      <c r="C752" s="199"/>
      <c r="D752" s="199"/>
      <c r="E752" s="203"/>
      <c r="F752" s="204"/>
      <c r="G752" s="200"/>
      <c r="H752" s="200"/>
      <c r="I752" s="204"/>
      <c r="J752" s="199"/>
    </row>
    <row r="753" spans="1:10" x14ac:dyDescent="0.2">
      <c r="A753" s="199"/>
      <c r="B753" s="199"/>
      <c r="C753" s="199"/>
      <c r="D753" s="199"/>
      <c r="E753" s="203"/>
      <c r="F753" s="204"/>
      <c r="G753" s="200"/>
      <c r="H753" s="200"/>
      <c r="I753" s="204"/>
      <c r="J753" s="199"/>
    </row>
    <row r="754" spans="1:10" x14ac:dyDescent="0.2">
      <c r="A754" s="199"/>
      <c r="B754" s="199"/>
      <c r="C754" s="199"/>
      <c r="D754" s="199"/>
      <c r="E754" s="203"/>
      <c r="F754" s="204"/>
      <c r="G754" s="200"/>
      <c r="H754" s="200"/>
      <c r="I754" s="204"/>
      <c r="J754" s="199"/>
    </row>
    <row r="755" spans="1:10" x14ac:dyDescent="0.2">
      <c r="A755" s="199"/>
      <c r="B755" s="199"/>
      <c r="C755" s="199"/>
      <c r="D755" s="199"/>
      <c r="E755" s="203"/>
      <c r="F755" s="204"/>
      <c r="G755" s="200"/>
      <c r="H755" s="200"/>
      <c r="I755" s="204"/>
      <c r="J755" s="199"/>
    </row>
    <row r="756" spans="1:10" x14ac:dyDescent="0.2">
      <c r="A756" s="199"/>
      <c r="B756" s="199"/>
      <c r="C756" s="199"/>
      <c r="D756" s="199"/>
      <c r="E756" s="203"/>
      <c r="F756" s="204"/>
      <c r="G756" s="200"/>
      <c r="H756" s="200"/>
      <c r="I756" s="204"/>
      <c r="J756" s="199"/>
    </row>
    <row r="757" spans="1:10" x14ac:dyDescent="0.2">
      <c r="A757" s="199"/>
      <c r="B757" s="199"/>
      <c r="C757" s="199"/>
      <c r="D757" s="199"/>
      <c r="E757" s="203"/>
      <c r="F757" s="204"/>
      <c r="G757" s="200"/>
      <c r="H757" s="200"/>
      <c r="I757" s="204"/>
      <c r="J757" s="199"/>
    </row>
    <row r="758" spans="1:10" x14ac:dyDescent="0.2">
      <c r="A758" s="199"/>
      <c r="B758" s="199"/>
      <c r="C758" s="199"/>
      <c r="D758" s="199"/>
      <c r="E758" s="203"/>
      <c r="F758" s="204"/>
      <c r="G758" s="200"/>
      <c r="H758" s="200"/>
      <c r="I758" s="204"/>
      <c r="J758" s="199"/>
    </row>
    <row r="759" spans="1:10" x14ac:dyDescent="0.2">
      <c r="A759" s="199"/>
      <c r="B759" s="199"/>
      <c r="C759" s="199"/>
      <c r="D759" s="199"/>
      <c r="E759" s="203"/>
      <c r="F759" s="204"/>
      <c r="G759" s="200"/>
      <c r="H759" s="200"/>
      <c r="I759" s="204"/>
      <c r="J759" s="199"/>
    </row>
    <row r="760" spans="1:10" x14ac:dyDescent="0.2">
      <c r="A760" s="199"/>
      <c r="B760" s="199"/>
      <c r="C760" s="199"/>
      <c r="D760" s="199"/>
      <c r="E760" s="203"/>
      <c r="F760" s="204"/>
      <c r="G760" s="200"/>
      <c r="H760" s="200"/>
      <c r="I760" s="204"/>
      <c r="J760" s="199"/>
    </row>
    <row r="761" spans="1:10" x14ac:dyDescent="0.2">
      <c r="A761" s="199"/>
      <c r="B761" s="199"/>
      <c r="C761" s="199"/>
      <c r="D761" s="199"/>
      <c r="E761" s="203"/>
      <c r="F761" s="204"/>
      <c r="G761" s="200"/>
      <c r="H761" s="200"/>
      <c r="I761" s="204"/>
      <c r="J761" s="199"/>
    </row>
    <row r="762" spans="1:10" x14ac:dyDescent="0.2">
      <c r="A762" s="199"/>
      <c r="B762" s="199"/>
      <c r="C762" s="199"/>
      <c r="D762" s="199"/>
      <c r="E762" s="203"/>
      <c r="F762" s="204"/>
      <c r="G762" s="200"/>
      <c r="H762" s="200"/>
      <c r="I762" s="204"/>
      <c r="J762" s="199"/>
    </row>
    <row r="763" spans="1:10" x14ac:dyDescent="0.2">
      <c r="A763" s="199"/>
      <c r="B763" s="199"/>
      <c r="C763" s="199"/>
      <c r="D763" s="199"/>
      <c r="E763" s="203"/>
      <c r="F763" s="204"/>
      <c r="G763" s="200"/>
      <c r="H763" s="200"/>
      <c r="I763" s="204"/>
      <c r="J763" s="199"/>
    </row>
    <row r="764" spans="1:10" x14ac:dyDescent="0.2">
      <c r="A764" s="199"/>
      <c r="B764" s="199"/>
      <c r="C764" s="199"/>
      <c r="D764" s="199"/>
      <c r="E764" s="203"/>
      <c r="F764" s="204"/>
      <c r="G764" s="200"/>
      <c r="H764" s="200"/>
      <c r="I764" s="204"/>
      <c r="J764" s="199"/>
    </row>
    <row r="765" spans="1:10" x14ac:dyDescent="0.2">
      <c r="A765" s="199"/>
      <c r="B765" s="199"/>
      <c r="C765" s="199"/>
      <c r="D765" s="199"/>
      <c r="E765" s="203"/>
      <c r="F765" s="204"/>
      <c r="G765" s="200"/>
      <c r="H765" s="200"/>
      <c r="I765" s="204"/>
      <c r="J765" s="199"/>
    </row>
    <row r="766" spans="1:10" x14ac:dyDescent="0.2">
      <c r="A766" s="199"/>
      <c r="B766" s="199"/>
      <c r="C766" s="199"/>
      <c r="D766" s="199"/>
      <c r="E766" s="203"/>
      <c r="F766" s="204"/>
      <c r="G766" s="200"/>
      <c r="H766" s="200"/>
      <c r="I766" s="204"/>
      <c r="J766" s="199"/>
    </row>
    <row r="767" spans="1:10" x14ac:dyDescent="0.2">
      <c r="A767" s="199"/>
      <c r="B767" s="199"/>
      <c r="C767" s="199"/>
      <c r="D767" s="199"/>
      <c r="E767" s="203"/>
      <c r="F767" s="204"/>
      <c r="G767" s="200"/>
      <c r="H767" s="200"/>
      <c r="I767" s="204"/>
      <c r="J767" s="199"/>
    </row>
    <row r="768" spans="1:10" x14ac:dyDescent="0.2">
      <c r="A768" s="199"/>
      <c r="B768" s="199"/>
      <c r="C768" s="199"/>
      <c r="D768" s="199"/>
      <c r="E768" s="203"/>
      <c r="F768" s="204"/>
      <c r="G768" s="200"/>
      <c r="H768" s="200"/>
      <c r="I768" s="204"/>
      <c r="J768" s="199"/>
    </row>
    <row r="769" spans="1:10" x14ac:dyDescent="0.2">
      <c r="A769" s="199"/>
      <c r="B769" s="199"/>
      <c r="C769" s="199"/>
      <c r="D769" s="199"/>
      <c r="E769" s="203"/>
      <c r="F769" s="204"/>
      <c r="G769" s="200"/>
      <c r="H769" s="200"/>
      <c r="I769" s="204"/>
      <c r="J769" s="199"/>
    </row>
    <row r="770" spans="1:10" x14ac:dyDescent="0.2">
      <c r="A770" s="199"/>
      <c r="B770" s="199"/>
      <c r="C770" s="199"/>
      <c r="D770" s="199"/>
      <c r="E770" s="203"/>
      <c r="F770" s="204"/>
      <c r="G770" s="200"/>
      <c r="H770" s="200"/>
      <c r="I770" s="204"/>
      <c r="J770" s="199"/>
    </row>
    <row r="771" spans="1:10" x14ac:dyDescent="0.2">
      <c r="A771" s="199"/>
      <c r="B771" s="199"/>
      <c r="C771" s="199"/>
      <c r="D771" s="199"/>
      <c r="E771" s="203"/>
      <c r="F771" s="204"/>
      <c r="G771" s="200"/>
      <c r="H771" s="200"/>
      <c r="I771" s="204"/>
      <c r="J771" s="199"/>
    </row>
    <row r="772" spans="1:10" x14ac:dyDescent="0.2">
      <c r="A772" s="199"/>
      <c r="B772" s="199"/>
      <c r="C772" s="199"/>
      <c r="D772" s="199"/>
      <c r="E772" s="203"/>
      <c r="F772" s="204"/>
      <c r="G772" s="200"/>
      <c r="H772" s="200"/>
      <c r="I772" s="204"/>
      <c r="J772" s="199"/>
    </row>
    <row r="773" spans="1:10" x14ac:dyDescent="0.2">
      <c r="A773" s="199"/>
      <c r="B773" s="199"/>
      <c r="C773" s="199"/>
      <c r="D773" s="199"/>
      <c r="E773" s="203"/>
      <c r="F773" s="204"/>
      <c r="G773" s="200"/>
      <c r="H773" s="200"/>
      <c r="I773" s="204"/>
      <c r="J773" s="199"/>
    </row>
    <row r="774" spans="1:10" x14ac:dyDescent="0.2">
      <c r="A774" s="199"/>
      <c r="B774" s="199"/>
      <c r="C774" s="199"/>
      <c r="D774" s="199"/>
      <c r="E774" s="203"/>
      <c r="F774" s="204"/>
      <c r="G774" s="200"/>
      <c r="H774" s="200"/>
      <c r="I774" s="204"/>
      <c r="J774" s="199"/>
    </row>
    <row r="775" spans="1:10" x14ac:dyDescent="0.2">
      <c r="A775" s="199"/>
      <c r="B775" s="199"/>
      <c r="C775" s="199"/>
      <c r="D775" s="199"/>
      <c r="E775" s="203"/>
      <c r="F775" s="204"/>
      <c r="G775" s="200"/>
      <c r="H775" s="200"/>
      <c r="I775" s="204"/>
      <c r="J775" s="199"/>
    </row>
    <row r="776" spans="1:10" x14ac:dyDescent="0.2">
      <c r="A776" s="199"/>
      <c r="B776" s="199"/>
      <c r="C776" s="199"/>
      <c r="D776" s="199"/>
      <c r="E776" s="203"/>
      <c r="F776" s="204"/>
      <c r="G776" s="200"/>
      <c r="H776" s="200"/>
      <c r="I776" s="204"/>
      <c r="J776" s="199"/>
    </row>
    <row r="777" spans="1:10" x14ac:dyDescent="0.2">
      <c r="A777" s="199"/>
      <c r="B777" s="199"/>
      <c r="C777" s="199"/>
      <c r="D777" s="199"/>
      <c r="E777" s="203"/>
      <c r="F777" s="204"/>
      <c r="G777" s="200"/>
      <c r="H777" s="200"/>
      <c r="I777" s="204"/>
      <c r="J777" s="199"/>
    </row>
    <row r="778" spans="1:10" x14ac:dyDescent="0.2">
      <c r="A778" s="199"/>
      <c r="B778" s="199"/>
      <c r="C778" s="199"/>
      <c r="D778" s="199"/>
      <c r="E778" s="203"/>
      <c r="F778" s="204"/>
      <c r="G778" s="200"/>
      <c r="H778" s="200"/>
      <c r="I778" s="204"/>
      <c r="J778" s="199"/>
    </row>
    <row r="779" spans="1:10" x14ac:dyDescent="0.2">
      <c r="A779" s="199"/>
      <c r="B779" s="199"/>
      <c r="C779" s="199"/>
      <c r="D779" s="199"/>
      <c r="E779" s="203"/>
      <c r="F779" s="204"/>
      <c r="G779" s="200"/>
      <c r="H779" s="200"/>
      <c r="I779" s="204"/>
      <c r="J779" s="199"/>
    </row>
    <row r="780" spans="1:10" x14ac:dyDescent="0.2">
      <c r="A780" s="199"/>
      <c r="B780" s="199"/>
      <c r="C780" s="199"/>
      <c r="D780" s="199"/>
      <c r="E780" s="203"/>
      <c r="F780" s="204"/>
      <c r="G780" s="200"/>
      <c r="H780" s="200"/>
      <c r="I780" s="204"/>
      <c r="J780" s="199"/>
    </row>
    <row r="781" spans="1:10" x14ac:dyDescent="0.2">
      <c r="A781" s="199"/>
      <c r="B781" s="199"/>
      <c r="C781" s="199"/>
      <c r="D781" s="199"/>
      <c r="E781" s="203"/>
      <c r="F781" s="204"/>
      <c r="G781" s="200"/>
      <c r="H781" s="200"/>
      <c r="I781" s="204"/>
      <c r="J781" s="199"/>
    </row>
    <row r="782" spans="1:10" x14ac:dyDescent="0.2">
      <c r="A782" s="199"/>
      <c r="B782" s="199"/>
      <c r="C782" s="199"/>
      <c r="D782" s="199"/>
      <c r="E782" s="203"/>
      <c r="F782" s="204"/>
      <c r="G782" s="200"/>
      <c r="H782" s="200"/>
      <c r="I782" s="204"/>
      <c r="J782" s="199"/>
    </row>
    <row r="783" spans="1:10" x14ac:dyDescent="0.2">
      <c r="A783" s="199"/>
      <c r="B783" s="199"/>
      <c r="C783" s="199"/>
      <c r="D783" s="199"/>
      <c r="E783" s="203"/>
      <c r="F783" s="204"/>
      <c r="G783" s="200"/>
      <c r="H783" s="200"/>
      <c r="I783" s="204"/>
      <c r="J783" s="199"/>
    </row>
    <row r="784" spans="1:10" x14ac:dyDescent="0.2">
      <c r="A784" s="199"/>
      <c r="B784" s="199"/>
      <c r="C784" s="199"/>
      <c r="D784" s="199"/>
      <c r="E784" s="203"/>
      <c r="F784" s="204"/>
      <c r="G784" s="200"/>
      <c r="H784" s="200"/>
      <c r="I784" s="204"/>
      <c r="J784" s="199"/>
    </row>
    <row r="785" spans="1:10" x14ac:dyDescent="0.2">
      <c r="A785" s="199"/>
      <c r="B785" s="199"/>
      <c r="C785" s="199"/>
      <c r="D785" s="199"/>
      <c r="E785" s="203"/>
      <c r="F785" s="204"/>
      <c r="G785" s="200"/>
      <c r="H785" s="200"/>
      <c r="I785" s="204"/>
      <c r="J785" s="199"/>
    </row>
    <row r="786" spans="1:10" x14ac:dyDescent="0.2">
      <c r="A786" s="199"/>
      <c r="B786" s="199"/>
      <c r="C786" s="199"/>
      <c r="D786" s="199"/>
      <c r="E786" s="203"/>
      <c r="F786" s="204"/>
      <c r="G786" s="200"/>
      <c r="H786" s="200"/>
      <c r="I786" s="204"/>
      <c r="J786" s="199"/>
    </row>
    <row r="787" spans="1:10" x14ac:dyDescent="0.2">
      <c r="A787" s="199"/>
      <c r="B787" s="199"/>
      <c r="C787" s="199"/>
      <c r="D787" s="199"/>
      <c r="E787" s="203"/>
      <c r="F787" s="204"/>
      <c r="G787" s="200"/>
      <c r="H787" s="200"/>
      <c r="I787" s="204"/>
      <c r="J787" s="199"/>
    </row>
    <row r="788" spans="1:10" x14ac:dyDescent="0.2">
      <c r="A788" s="199"/>
      <c r="B788" s="199"/>
      <c r="C788" s="199"/>
      <c r="D788" s="199"/>
      <c r="E788" s="203"/>
      <c r="F788" s="204"/>
      <c r="G788" s="200"/>
      <c r="H788" s="200"/>
      <c r="I788" s="204"/>
      <c r="J788" s="199"/>
    </row>
    <row r="789" spans="1:10" x14ac:dyDescent="0.2">
      <c r="A789" s="199"/>
      <c r="B789" s="199"/>
      <c r="C789" s="199"/>
      <c r="D789" s="199"/>
      <c r="E789" s="203"/>
      <c r="F789" s="204"/>
      <c r="G789" s="200"/>
      <c r="H789" s="200"/>
      <c r="I789" s="204"/>
      <c r="J789" s="199"/>
    </row>
    <row r="790" spans="1:10" x14ac:dyDescent="0.2">
      <c r="A790" s="199"/>
      <c r="B790" s="199"/>
      <c r="C790" s="199"/>
      <c r="D790" s="199"/>
      <c r="E790" s="203"/>
      <c r="F790" s="204"/>
      <c r="G790" s="200"/>
      <c r="H790" s="200"/>
      <c r="I790" s="204"/>
      <c r="J790" s="199"/>
    </row>
    <row r="791" spans="1:10" x14ac:dyDescent="0.2">
      <c r="A791" s="199"/>
      <c r="B791" s="199"/>
      <c r="C791" s="199"/>
      <c r="D791" s="199"/>
      <c r="E791" s="203"/>
      <c r="F791" s="204"/>
      <c r="G791" s="200"/>
      <c r="H791" s="200"/>
      <c r="I791" s="204"/>
      <c r="J791" s="199"/>
    </row>
    <row r="792" spans="1:10" x14ac:dyDescent="0.2">
      <c r="A792" s="199"/>
      <c r="B792" s="199"/>
      <c r="C792" s="199"/>
      <c r="D792" s="199"/>
      <c r="E792" s="203"/>
      <c r="F792" s="204"/>
      <c r="G792" s="200"/>
      <c r="H792" s="200"/>
      <c r="I792" s="204"/>
      <c r="J792" s="199"/>
    </row>
    <row r="793" spans="1:10" x14ac:dyDescent="0.2">
      <c r="A793" s="199"/>
      <c r="B793" s="199"/>
      <c r="C793" s="199"/>
      <c r="D793" s="199"/>
      <c r="E793" s="203"/>
      <c r="F793" s="204"/>
      <c r="G793" s="200"/>
      <c r="H793" s="200"/>
      <c r="I793" s="204"/>
      <c r="J793" s="199"/>
    </row>
    <row r="794" spans="1:10" x14ac:dyDescent="0.2">
      <c r="A794" s="199"/>
      <c r="B794" s="199"/>
      <c r="C794" s="199"/>
      <c r="D794" s="199"/>
      <c r="E794" s="203"/>
      <c r="F794" s="204"/>
      <c r="G794" s="200"/>
      <c r="H794" s="200"/>
      <c r="I794" s="204"/>
      <c r="J794" s="199"/>
    </row>
    <row r="795" spans="1:10" x14ac:dyDescent="0.2">
      <c r="A795" s="199"/>
      <c r="B795" s="199"/>
      <c r="C795" s="199"/>
      <c r="D795" s="199"/>
      <c r="E795" s="203"/>
      <c r="F795" s="204"/>
      <c r="G795" s="200"/>
      <c r="H795" s="200"/>
      <c r="I795" s="204"/>
      <c r="J795" s="199"/>
    </row>
    <row r="796" spans="1:10" x14ac:dyDescent="0.2">
      <c r="A796" s="199"/>
      <c r="B796" s="199"/>
      <c r="C796" s="199"/>
      <c r="D796" s="199"/>
      <c r="E796" s="203"/>
      <c r="F796" s="204"/>
      <c r="G796" s="200"/>
      <c r="H796" s="200"/>
      <c r="I796" s="204"/>
      <c r="J796" s="199"/>
    </row>
    <row r="797" spans="1:10" x14ac:dyDescent="0.2">
      <c r="A797" s="199"/>
      <c r="B797" s="199"/>
      <c r="C797" s="199"/>
      <c r="D797" s="199"/>
      <c r="E797" s="203"/>
      <c r="F797" s="204"/>
      <c r="G797" s="200"/>
      <c r="H797" s="200"/>
      <c r="I797" s="204"/>
      <c r="J797" s="199"/>
    </row>
    <row r="798" spans="1:10" x14ac:dyDescent="0.2">
      <c r="A798" s="199"/>
      <c r="B798" s="199"/>
      <c r="C798" s="199"/>
      <c r="D798" s="199"/>
      <c r="E798" s="203"/>
      <c r="F798" s="204"/>
      <c r="G798" s="200"/>
      <c r="H798" s="200"/>
      <c r="I798" s="204"/>
      <c r="J798" s="199"/>
    </row>
    <row r="799" spans="1:10" x14ac:dyDescent="0.2">
      <c r="A799" s="199"/>
      <c r="B799" s="199"/>
      <c r="C799" s="199"/>
      <c r="D799" s="199"/>
      <c r="E799" s="203"/>
      <c r="F799" s="204"/>
      <c r="G799" s="200"/>
      <c r="H799" s="200"/>
      <c r="I799" s="204"/>
      <c r="J799" s="199"/>
    </row>
    <row r="800" spans="1:10" x14ac:dyDescent="0.2">
      <c r="A800" s="199"/>
      <c r="B800" s="199"/>
      <c r="C800" s="199"/>
      <c r="D800" s="199"/>
      <c r="E800" s="203"/>
      <c r="F800" s="204"/>
      <c r="G800" s="200"/>
      <c r="H800" s="200"/>
      <c r="I800" s="204"/>
      <c r="J800" s="199"/>
    </row>
    <row r="801" spans="1:10" x14ac:dyDescent="0.2">
      <c r="A801" s="199"/>
      <c r="B801" s="199"/>
      <c r="C801" s="199"/>
      <c r="D801" s="199"/>
      <c r="E801" s="203"/>
      <c r="F801" s="204"/>
      <c r="G801" s="200"/>
      <c r="H801" s="200"/>
      <c r="I801" s="204"/>
      <c r="J801" s="199"/>
    </row>
    <row r="802" spans="1:10" x14ac:dyDescent="0.2">
      <c r="A802" s="199"/>
      <c r="B802" s="199"/>
      <c r="C802" s="199"/>
      <c r="D802" s="199"/>
      <c r="E802" s="203"/>
      <c r="F802" s="204"/>
      <c r="G802" s="200"/>
      <c r="H802" s="200"/>
      <c r="I802" s="204"/>
      <c r="J802" s="199"/>
    </row>
    <row r="803" spans="1:10" x14ac:dyDescent="0.2">
      <c r="A803" s="199"/>
      <c r="B803" s="199"/>
      <c r="C803" s="199"/>
      <c r="D803" s="199"/>
      <c r="E803" s="203"/>
      <c r="F803" s="204"/>
      <c r="G803" s="200"/>
      <c r="H803" s="200"/>
      <c r="I803" s="204"/>
      <c r="J803" s="199"/>
    </row>
    <row r="804" spans="1:10" x14ac:dyDescent="0.2">
      <c r="A804" s="199"/>
      <c r="B804" s="199"/>
      <c r="C804" s="199"/>
      <c r="D804" s="199"/>
      <c r="E804" s="203"/>
      <c r="F804" s="204"/>
      <c r="G804" s="200"/>
      <c r="H804" s="200"/>
      <c r="I804" s="204"/>
      <c r="J804" s="199"/>
    </row>
    <row r="805" spans="1:10" x14ac:dyDescent="0.2">
      <c r="A805" s="199"/>
      <c r="B805" s="199"/>
      <c r="C805" s="199"/>
      <c r="D805" s="199"/>
      <c r="E805" s="203"/>
      <c r="F805" s="204"/>
      <c r="G805" s="200"/>
      <c r="H805" s="200"/>
      <c r="I805" s="204"/>
      <c r="J805" s="199"/>
    </row>
    <row r="806" spans="1:10" x14ac:dyDescent="0.2">
      <c r="A806" s="199"/>
      <c r="B806" s="199"/>
      <c r="C806" s="199"/>
      <c r="D806" s="199"/>
      <c r="E806" s="203"/>
      <c r="F806" s="204"/>
      <c r="G806" s="200"/>
      <c r="H806" s="200"/>
      <c r="I806" s="204"/>
      <c r="J806" s="199"/>
    </row>
    <row r="807" spans="1:10" x14ac:dyDescent="0.2">
      <c r="A807" s="199"/>
      <c r="B807" s="199"/>
      <c r="C807" s="199"/>
      <c r="D807" s="199"/>
      <c r="E807" s="203"/>
      <c r="F807" s="204"/>
      <c r="G807" s="200"/>
      <c r="H807" s="200"/>
      <c r="I807" s="204"/>
      <c r="J807" s="199"/>
    </row>
    <row r="808" spans="1:10" x14ac:dyDescent="0.2">
      <c r="A808" s="199"/>
      <c r="B808" s="199"/>
      <c r="C808" s="199"/>
      <c r="D808" s="199"/>
      <c r="E808" s="203"/>
      <c r="F808" s="204"/>
      <c r="G808" s="200"/>
      <c r="H808" s="200"/>
      <c r="I808" s="204"/>
      <c r="J808" s="199"/>
    </row>
    <row r="809" spans="1:10" x14ac:dyDescent="0.2">
      <c r="A809" s="199"/>
      <c r="B809" s="199"/>
      <c r="C809" s="199"/>
      <c r="D809" s="199"/>
      <c r="E809" s="203"/>
      <c r="F809" s="204"/>
      <c r="G809" s="200"/>
      <c r="H809" s="200"/>
      <c r="I809" s="204"/>
      <c r="J809" s="199"/>
    </row>
    <row r="810" spans="1:10" x14ac:dyDescent="0.2">
      <c r="A810" s="199"/>
      <c r="B810" s="199"/>
      <c r="C810" s="199"/>
      <c r="D810" s="199"/>
      <c r="E810" s="203"/>
      <c r="F810" s="204"/>
      <c r="G810" s="200"/>
      <c r="H810" s="200"/>
      <c r="I810" s="204"/>
      <c r="J810" s="199"/>
    </row>
    <row r="811" spans="1:10" x14ac:dyDescent="0.2">
      <c r="A811" s="199"/>
      <c r="B811" s="199"/>
      <c r="C811" s="199"/>
      <c r="D811" s="199"/>
      <c r="E811" s="203"/>
      <c r="F811" s="204"/>
      <c r="G811" s="200"/>
      <c r="H811" s="200"/>
      <c r="I811" s="204"/>
      <c r="J811" s="199"/>
    </row>
    <row r="812" spans="1:10" x14ac:dyDescent="0.2">
      <c r="A812" s="199"/>
      <c r="B812" s="199"/>
      <c r="C812" s="199"/>
      <c r="D812" s="199"/>
      <c r="E812" s="203"/>
      <c r="F812" s="204"/>
      <c r="G812" s="200"/>
      <c r="H812" s="200"/>
      <c r="I812" s="204"/>
      <c r="J812" s="199"/>
    </row>
    <row r="813" spans="1:10" x14ac:dyDescent="0.2">
      <c r="A813" s="199"/>
      <c r="B813" s="199"/>
      <c r="C813" s="199"/>
      <c r="D813" s="199"/>
      <c r="E813" s="203"/>
      <c r="F813" s="204"/>
      <c r="G813" s="200"/>
      <c r="H813" s="200"/>
      <c r="I813" s="204"/>
      <c r="J813" s="199"/>
    </row>
    <row r="814" spans="1:10" x14ac:dyDescent="0.2">
      <c r="A814" s="199"/>
      <c r="B814" s="199"/>
      <c r="C814" s="199"/>
      <c r="D814" s="199"/>
      <c r="E814" s="203"/>
      <c r="F814" s="204"/>
      <c r="G814" s="200"/>
      <c r="H814" s="200"/>
      <c r="I814" s="204"/>
      <c r="J814" s="199"/>
    </row>
    <row r="815" spans="1:10" x14ac:dyDescent="0.2">
      <c r="A815" s="199"/>
      <c r="B815" s="199"/>
      <c r="C815" s="199"/>
      <c r="D815" s="199"/>
      <c r="E815" s="203"/>
      <c r="F815" s="204"/>
      <c r="G815" s="200"/>
      <c r="H815" s="200"/>
      <c r="I815" s="204"/>
      <c r="J815" s="199"/>
    </row>
    <row r="816" spans="1:10" x14ac:dyDescent="0.2">
      <c r="A816" s="199"/>
      <c r="B816" s="199"/>
      <c r="C816" s="199"/>
      <c r="D816" s="199"/>
      <c r="E816" s="203"/>
      <c r="F816" s="204"/>
      <c r="G816" s="200"/>
      <c r="H816" s="200"/>
      <c r="I816" s="204"/>
      <c r="J816" s="199"/>
    </row>
    <row r="817" spans="1:10" x14ac:dyDescent="0.2">
      <c r="A817" s="199"/>
      <c r="B817" s="199"/>
      <c r="C817" s="199"/>
      <c r="D817" s="199"/>
      <c r="E817" s="203"/>
      <c r="F817" s="204"/>
      <c r="G817" s="200"/>
      <c r="H817" s="200"/>
      <c r="I817" s="204"/>
      <c r="J817" s="199"/>
    </row>
    <row r="818" spans="1:10" x14ac:dyDescent="0.2">
      <c r="A818" s="199"/>
      <c r="B818" s="199"/>
      <c r="C818" s="199"/>
      <c r="D818" s="199"/>
      <c r="E818" s="203"/>
      <c r="F818" s="204"/>
      <c r="G818" s="200"/>
      <c r="H818" s="200"/>
      <c r="I818" s="204"/>
      <c r="J818" s="199"/>
    </row>
    <row r="819" spans="1:10" x14ac:dyDescent="0.2">
      <c r="A819" s="199"/>
      <c r="B819" s="199"/>
      <c r="C819" s="199"/>
      <c r="D819" s="199"/>
      <c r="E819" s="203"/>
      <c r="F819" s="204"/>
      <c r="G819" s="200"/>
      <c r="H819" s="200"/>
      <c r="I819" s="204"/>
      <c r="J819" s="199"/>
    </row>
    <row r="820" spans="1:10" x14ac:dyDescent="0.2">
      <c r="A820" s="199"/>
      <c r="B820" s="199"/>
      <c r="C820" s="199"/>
      <c r="D820" s="199"/>
      <c r="E820" s="203"/>
      <c r="F820" s="204"/>
      <c r="G820" s="200"/>
      <c r="H820" s="200"/>
      <c r="I820" s="204"/>
      <c r="J820" s="199"/>
    </row>
    <row r="821" spans="1:10" x14ac:dyDescent="0.2">
      <c r="A821" s="199"/>
      <c r="B821" s="199"/>
      <c r="C821" s="199"/>
      <c r="D821" s="199"/>
      <c r="E821" s="203"/>
      <c r="F821" s="204"/>
      <c r="G821" s="200"/>
      <c r="H821" s="200"/>
      <c r="I821" s="204"/>
      <c r="J821" s="199"/>
    </row>
    <row r="822" spans="1:10" x14ac:dyDescent="0.2">
      <c r="A822" s="199"/>
      <c r="B822" s="199"/>
      <c r="C822" s="199"/>
      <c r="D822" s="199"/>
      <c r="E822" s="203"/>
      <c r="F822" s="204"/>
      <c r="G822" s="200"/>
      <c r="H822" s="200"/>
      <c r="I822" s="204"/>
      <c r="J822" s="199"/>
    </row>
    <row r="823" spans="1:10" x14ac:dyDescent="0.2">
      <c r="A823" s="199"/>
      <c r="B823" s="199"/>
      <c r="C823" s="199"/>
      <c r="D823" s="199"/>
      <c r="E823" s="203"/>
      <c r="F823" s="204"/>
      <c r="G823" s="200"/>
      <c r="H823" s="200"/>
      <c r="I823" s="204"/>
      <c r="J823" s="199"/>
    </row>
    <row r="824" spans="1:10" x14ac:dyDescent="0.2">
      <c r="A824" s="199"/>
      <c r="B824" s="199"/>
      <c r="C824" s="199"/>
      <c r="D824" s="199"/>
      <c r="E824" s="203"/>
      <c r="F824" s="204"/>
      <c r="G824" s="200"/>
      <c r="H824" s="200"/>
      <c r="I824" s="204"/>
      <c r="J824" s="199"/>
    </row>
    <row r="825" spans="1:10" x14ac:dyDescent="0.2">
      <c r="A825" s="199"/>
      <c r="B825" s="199"/>
      <c r="C825" s="199"/>
      <c r="D825" s="199"/>
      <c r="E825" s="203"/>
      <c r="F825" s="204"/>
      <c r="G825" s="200"/>
      <c r="H825" s="200"/>
      <c r="I825" s="204"/>
      <c r="J825" s="199"/>
    </row>
    <row r="826" spans="1:10" x14ac:dyDescent="0.2">
      <c r="A826" s="199"/>
      <c r="B826" s="199"/>
      <c r="C826" s="199"/>
      <c r="D826" s="199"/>
      <c r="E826" s="203"/>
      <c r="F826" s="204"/>
      <c r="G826" s="200"/>
      <c r="H826" s="200"/>
      <c r="I826" s="204"/>
      <c r="J826" s="199"/>
    </row>
    <row r="827" spans="1:10" x14ac:dyDescent="0.2">
      <c r="A827" s="199"/>
      <c r="B827" s="199"/>
      <c r="C827" s="199"/>
      <c r="D827" s="199"/>
      <c r="E827" s="203"/>
      <c r="F827" s="204"/>
      <c r="G827" s="200"/>
      <c r="H827" s="200"/>
      <c r="I827" s="204"/>
      <c r="J827" s="199"/>
    </row>
    <row r="828" spans="1:10" x14ac:dyDescent="0.2">
      <c r="A828" s="199"/>
      <c r="B828" s="199"/>
      <c r="C828" s="199"/>
      <c r="D828" s="199"/>
      <c r="E828" s="203"/>
      <c r="F828" s="204"/>
      <c r="G828" s="200"/>
      <c r="H828" s="200"/>
      <c r="I828" s="204"/>
      <c r="J828" s="199"/>
    </row>
    <row r="829" spans="1:10" x14ac:dyDescent="0.2">
      <c r="A829" s="199"/>
      <c r="B829" s="199"/>
      <c r="C829" s="199"/>
      <c r="D829" s="199"/>
      <c r="E829" s="203"/>
      <c r="F829" s="204"/>
      <c r="G829" s="200"/>
      <c r="H829" s="200"/>
      <c r="I829" s="204"/>
      <c r="J829" s="199"/>
    </row>
    <row r="830" spans="1:10" x14ac:dyDescent="0.2">
      <c r="A830" s="199"/>
      <c r="B830" s="199"/>
      <c r="C830" s="199"/>
      <c r="D830" s="199"/>
      <c r="E830" s="203"/>
      <c r="F830" s="204"/>
      <c r="G830" s="200"/>
      <c r="H830" s="200"/>
      <c r="I830" s="204"/>
      <c r="J830" s="199"/>
    </row>
    <row r="831" spans="1:10" x14ac:dyDescent="0.2">
      <c r="A831" s="199"/>
      <c r="B831" s="199"/>
      <c r="C831" s="199"/>
      <c r="D831" s="199"/>
      <c r="E831" s="203"/>
      <c r="F831" s="204"/>
      <c r="G831" s="200"/>
      <c r="H831" s="200"/>
      <c r="I831" s="204"/>
      <c r="J831" s="199"/>
    </row>
    <row r="832" spans="1:10" x14ac:dyDescent="0.2">
      <c r="A832" s="199"/>
      <c r="B832" s="199"/>
      <c r="C832" s="199"/>
      <c r="D832" s="199"/>
      <c r="E832" s="203"/>
      <c r="F832" s="204"/>
      <c r="G832" s="200"/>
      <c r="H832" s="200"/>
      <c r="I832" s="204"/>
      <c r="J832" s="199"/>
    </row>
    <row r="833" spans="1:10" x14ac:dyDescent="0.2">
      <c r="A833" s="199"/>
      <c r="B833" s="199"/>
      <c r="C833" s="199"/>
      <c r="D833" s="199"/>
      <c r="E833" s="203"/>
      <c r="F833" s="204"/>
      <c r="G833" s="200"/>
      <c r="H833" s="200"/>
      <c r="I833" s="204"/>
      <c r="J833" s="199"/>
    </row>
    <row r="834" spans="1:10" x14ac:dyDescent="0.2">
      <c r="A834" s="199"/>
      <c r="B834" s="199"/>
      <c r="C834" s="199"/>
      <c r="D834" s="199"/>
      <c r="E834" s="203"/>
      <c r="F834" s="204"/>
      <c r="G834" s="200"/>
      <c r="H834" s="200"/>
      <c r="I834" s="204"/>
      <c r="J834" s="199"/>
    </row>
    <row r="835" spans="1:10" x14ac:dyDescent="0.2">
      <c r="A835" s="199"/>
      <c r="B835" s="199"/>
      <c r="C835" s="199"/>
      <c r="D835" s="199"/>
      <c r="E835" s="203"/>
      <c r="F835" s="204"/>
      <c r="G835" s="200"/>
      <c r="H835" s="200"/>
      <c r="I835" s="204"/>
      <c r="J835" s="199"/>
    </row>
    <row r="836" spans="1:10" x14ac:dyDescent="0.2">
      <c r="A836" s="199"/>
      <c r="B836" s="199"/>
      <c r="C836" s="199"/>
      <c r="D836" s="199"/>
      <c r="E836" s="203"/>
      <c r="F836" s="204"/>
      <c r="G836" s="200"/>
      <c r="H836" s="200"/>
      <c r="I836" s="204"/>
      <c r="J836" s="199"/>
    </row>
    <row r="837" spans="1:10" x14ac:dyDescent="0.2">
      <c r="A837" s="199"/>
      <c r="B837" s="199"/>
      <c r="C837" s="199"/>
      <c r="D837" s="199"/>
      <c r="E837" s="203"/>
      <c r="F837" s="204"/>
      <c r="G837" s="200"/>
      <c r="H837" s="200"/>
      <c r="I837" s="204"/>
      <c r="J837" s="199"/>
    </row>
    <row r="838" spans="1:10" x14ac:dyDescent="0.2">
      <c r="A838" s="199"/>
      <c r="B838" s="199"/>
      <c r="C838" s="199"/>
      <c r="D838" s="199"/>
      <c r="E838" s="203"/>
      <c r="F838" s="204"/>
      <c r="G838" s="200"/>
      <c r="H838" s="200"/>
      <c r="I838" s="204"/>
      <c r="J838" s="199"/>
    </row>
    <row r="839" spans="1:10" x14ac:dyDescent="0.2">
      <c r="A839" s="199"/>
      <c r="B839" s="199"/>
      <c r="C839" s="199"/>
      <c r="D839" s="199"/>
      <c r="E839" s="203"/>
      <c r="F839" s="204"/>
      <c r="G839" s="200"/>
      <c r="H839" s="200"/>
      <c r="I839" s="204"/>
      <c r="J839" s="199"/>
    </row>
    <row r="840" spans="1:10" x14ac:dyDescent="0.2">
      <c r="A840" s="199"/>
      <c r="B840" s="199"/>
      <c r="C840" s="199"/>
      <c r="D840" s="199"/>
      <c r="E840" s="203"/>
      <c r="F840" s="204"/>
      <c r="G840" s="200"/>
      <c r="H840" s="200"/>
      <c r="I840" s="204"/>
      <c r="J840" s="199"/>
    </row>
    <row r="841" spans="1:10" x14ac:dyDescent="0.2">
      <c r="A841" s="199"/>
      <c r="B841" s="199"/>
      <c r="C841" s="199"/>
      <c r="D841" s="199"/>
      <c r="E841" s="203"/>
      <c r="F841" s="204"/>
      <c r="G841" s="200"/>
      <c r="H841" s="200"/>
      <c r="I841" s="204"/>
      <c r="J841" s="199"/>
    </row>
    <row r="842" spans="1:10" x14ac:dyDescent="0.2">
      <c r="A842" s="199"/>
      <c r="B842" s="199"/>
      <c r="C842" s="199"/>
      <c r="D842" s="199"/>
      <c r="E842" s="203"/>
      <c r="F842" s="204"/>
      <c r="G842" s="200"/>
      <c r="H842" s="200"/>
      <c r="I842" s="204"/>
      <c r="J842" s="199"/>
    </row>
    <row r="843" spans="1:10" x14ac:dyDescent="0.2">
      <c r="A843" s="199"/>
      <c r="B843" s="199"/>
      <c r="C843" s="199"/>
      <c r="D843" s="199"/>
      <c r="E843" s="203"/>
      <c r="F843" s="204"/>
      <c r="G843" s="200"/>
      <c r="H843" s="200"/>
      <c r="I843" s="204"/>
      <c r="J843" s="199"/>
    </row>
    <row r="844" spans="1:10" x14ac:dyDescent="0.2">
      <c r="A844" s="199"/>
      <c r="B844" s="199"/>
      <c r="C844" s="199"/>
      <c r="D844" s="199"/>
      <c r="E844" s="203"/>
      <c r="F844" s="204"/>
      <c r="G844" s="200"/>
      <c r="H844" s="200"/>
      <c r="I844" s="204"/>
      <c r="J844" s="199"/>
    </row>
    <row r="845" spans="1:10" x14ac:dyDescent="0.2">
      <c r="A845" s="199"/>
      <c r="B845" s="199"/>
      <c r="C845" s="199"/>
      <c r="D845" s="199"/>
      <c r="E845" s="203"/>
      <c r="F845" s="204"/>
      <c r="G845" s="200"/>
      <c r="H845" s="200"/>
      <c r="I845" s="204"/>
      <c r="J845" s="199"/>
    </row>
    <row r="846" spans="1:10" x14ac:dyDescent="0.2">
      <c r="A846" s="199"/>
      <c r="B846" s="199"/>
      <c r="C846" s="199"/>
      <c r="D846" s="199"/>
      <c r="E846" s="203"/>
      <c r="F846" s="204"/>
      <c r="G846" s="200"/>
      <c r="H846" s="200"/>
      <c r="I846" s="204"/>
      <c r="J846" s="199"/>
    </row>
    <row r="847" spans="1:10" x14ac:dyDescent="0.2">
      <c r="A847" s="199"/>
      <c r="B847" s="199"/>
      <c r="C847" s="199"/>
      <c r="D847" s="199"/>
      <c r="E847" s="203"/>
      <c r="F847" s="204"/>
      <c r="G847" s="200"/>
      <c r="H847" s="200"/>
      <c r="I847" s="204"/>
      <c r="J847" s="199"/>
    </row>
    <row r="848" spans="1:10" x14ac:dyDescent="0.2">
      <c r="A848" s="199"/>
      <c r="B848" s="199"/>
      <c r="C848" s="199"/>
      <c r="D848" s="199"/>
      <c r="E848" s="203"/>
      <c r="F848" s="204"/>
      <c r="G848" s="200"/>
      <c r="H848" s="200"/>
      <c r="I848" s="204"/>
      <c r="J848" s="199"/>
    </row>
    <row r="849" spans="1:10" x14ac:dyDescent="0.2">
      <c r="A849" s="199"/>
      <c r="B849" s="199"/>
      <c r="C849" s="199"/>
      <c r="D849" s="199"/>
      <c r="E849" s="203"/>
      <c r="F849" s="204"/>
      <c r="G849" s="200"/>
      <c r="H849" s="200"/>
      <c r="I849" s="204"/>
      <c r="J849" s="199"/>
    </row>
    <row r="850" spans="1:10" x14ac:dyDescent="0.2">
      <c r="A850" s="199"/>
      <c r="B850" s="199"/>
      <c r="C850" s="199"/>
      <c r="D850" s="199"/>
      <c r="E850" s="203"/>
      <c r="F850" s="204"/>
      <c r="G850" s="200"/>
      <c r="H850" s="200"/>
      <c r="I850" s="204"/>
      <c r="J850" s="199"/>
    </row>
    <row r="851" spans="1:10" x14ac:dyDescent="0.2">
      <c r="A851" s="199"/>
      <c r="B851" s="199"/>
      <c r="C851" s="199"/>
      <c r="D851" s="199"/>
      <c r="E851" s="203"/>
      <c r="F851" s="204"/>
      <c r="G851" s="200"/>
      <c r="H851" s="200"/>
      <c r="I851" s="204"/>
      <c r="J851" s="199"/>
    </row>
    <row r="852" spans="1:10" x14ac:dyDescent="0.2">
      <c r="A852" s="199"/>
      <c r="B852" s="199"/>
      <c r="C852" s="199"/>
      <c r="D852" s="199"/>
      <c r="E852" s="203"/>
      <c r="F852" s="204"/>
      <c r="G852" s="200"/>
      <c r="H852" s="200"/>
      <c r="I852" s="204"/>
      <c r="J852" s="199"/>
    </row>
    <row r="853" spans="1:10" x14ac:dyDescent="0.2">
      <c r="A853" s="199"/>
      <c r="B853" s="199"/>
      <c r="C853" s="199"/>
      <c r="D853" s="199"/>
      <c r="E853" s="203"/>
      <c r="F853" s="204"/>
      <c r="G853" s="200"/>
      <c r="H853" s="200"/>
      <c r="I853" s="204"/>
      <c r="J853" s="199"/>
    </row>
    <row r="854" spans="1:10" x14ac:dyDescent="0.2">
      <c r="A854" s="199"/>
      <c r="B854" s="199"/>
      <c r="C854" s="199"/>
      <c r="D854" s="199"/>
      <c r="E854" s="203"/>
      <c r="F854" s="204"/>
      <c r="G854" s="200"/>
      <c r="H854" s="200"/>
      <c r="I854" s="204"/>
      <c r="J854" s="199"/>
    </row>
    <row r="855" spans="1:10" x14ac:dyDescent="0.2">
      <c r="A855" s="199"/>
      <c r="B855" s="199"/>
      <c r="C855" s="199"/>
      <c r="D855" s="199"/>
      <c r="E855" s="203"/>
      <c r="F855" s="204"/>
      <c r="G855" s="200"/>
      <c r="H855" s="200"/>
      <c r="I855" s="204"/>
      <c r="J855" s="199"/>
    </row>
    <row r="856" spans="1:10" x14ac:dyDescent="0.2">
      <c r="A856" s="199"/>
      <c r="B856" s="199"/>
      <c r="C856" s="199"/>
      <c r="D856" s="199"/>
      <c r="E856" s="203"/>
      <c r="F856" s="204"/>
      <c r="G856" s="200"/>
      <c r="H856" s="200"/>
      <c r="I856" s="204"/>
      <c r="J856" s="199"/>
    </row>
    <row r="857" spans="1:10" x14ac:dyDescent="0.2">
      <c r="A857" s="199"/>
      <c r="B857" s="199"/>
      <c r="C857" s="199"/>
      <c r="D857" s="199"/>
      <c r="E857" s="203"/>
      <c r="F857" s="204"/>
      <c r="G857" s="200"/>
      <c r="H857" s="200"/>
      <c r="I857" s="204"/>
      <c r="J857" s="199"/>
    </row>
    <row r="858" spans="1:10" x14ac:dyDescent="0.2">
      <c r="A858" s="199"/>
      <c r="B858" s="199"/>
      <c r="C858" s="199"/>
      <c r="D858" s="199"/>
      <c r="E858" s="203"/>
      <c r="F858" s="204"/>
      <c r="G858" s="200"/>
      <c r="H858" s="200"/>
      <c r="I858" s="204"/>
      <c r="J858" s="199"/>
    </row>
    <row r="859" spans="1:10" x14ac:dyDescent="0.2">
      <c r="A859" s="199"/>
      <c r="B859" s="199"/>
      <c r="C859" s="199"/>
      <c r="D859" s="199"/>
      <c r="E859" s="203"/>
      <c r="F859" s="204"/>
      <c r="G859" s="200"/>
      <c r="H859" s="200"/>
      <c r="I859" s="204"/>
      <c r="J859" s="199"/>
    </row>
    <row r="860" spans="1:10" x14ac:dyDescent="0.2">
      <c r="A860" s="199"/>
      <c r="B860" s="199"/>
      <c r="C860" s="199"/>
      <c r="D860" s="199"/>
      <c r="E860" s="203"/>
      <c r="F860" s="204"/>
      <c r="G860" s="200"/>
      <c r="H860" s="200"/>
      <c r="I860" s="204"/>
      <c r="J860" s="199"/>
    </row>
    <row r="861" spans="1:10" x14ac:dyDescent="0.2">
      <c r="A861" s="199"/>
      <c r="B861" s="199"/>
      <c r="C861" s="199"/>
      <c r="D861" s="199"/>
      <c r="E861" s="203"/>
      <c r="F861" s="204"/>
      <c r="G861" s="200"/>
      <c r="H861" s="200"/>
      <c r="I861" s="204"/>
      <c r="J861" s="199"/>
    </row>
    <row r="862" spans="1:10" x14ac:dyDescent="0.2">
      <c r="A862" s="199"/>
      <c r="B862" s="199"/>
      <c r="C862" s="199"/>
      <c r="D862" s="199"/>
      <c r="E862" s="203"/>
      <c r="F862" s="204"/>
      <c r="G862" s="200"/>
      <c r="H862" s="200"/>
      <c r="I862" s="204"/>
      <c r="J862" s="199"/>
    </row>
    <row r="863" spans="1:10" x14ac:dyDescent="0.2">
      <c r="A863" s="199"/>
      <c r="B863" s="199"/>
      <c r="C863" s="199"/>
      <c r="D863" s="199"/>
      <c r="E863" s="203"/>
      <c r="F863" s="204"/>
      <c r="G863" s="200"/>
      <c r="H863" s="200"/>
      <c r="I863" s="204"/>
      <c r="J863" s="199"/>
    </row>
    <row r="864" spans="1:10" x14ac:dyDescent="0.2">
      <c r="A864" s="199"/>
      <c r="B864" s="199"/>
      <c r="C864" s="199"/>
      <c r="D864" s="199"/>
      <c r="E864" s="203"/>
      <c r="F864" s="204"/>
      <c r="G864" s="200"/>
      <c r="H864" s="200"/>
      <c r="I864" s="204"/>
      <c r="J864" s="199"/>
    </row>
    <row r="865" spans="1:10" x14ac:dyDescent="0.2">
      <c r="A865" s="199"/>
      <c r="B865" s="199"/>
      <c r="C865" s="199"/>
      <c r="D865" s="199"/>
      <c r="E865" s="203"/>
      <c r="F865" s="204"/>
      <c r="G865" s="200"/>
      <c r="H865" s="200"/>
      <c r="I865" s="204"/>
      <c r="J865" s="199"/>
    </row>
    <row r="866" spans="1:10" x14ac:dyDescent="0.2">
      <c r="A866" s="199"/>
      <c r="B866" s="199"/>
      <c r="C866" s="199"/>
      <c r="D866" s="199"/>
      <c r="E866" s="203"/>
      <c r="F866" s="204"/>
      <c r="G866" s="200"/>
      <c r="H866" s="200"/>
      <c r="I866" s="204"/>
      <c r="J866" s="199"/>
    </row>
    <row r="867" spans="1:10" x14ac:dyDescent="0.2">
      <c r="A867" s="199"/>
      <c r="B867" s="199"/>
      <c r="C867" s="199"/>
      <c r="D867" s="199"/>
      <c r="E867" s="203"/>
      <c r="F867" s="204"/>
      <c r="G867" s="200"/>
      <c r="H867" s="200"/>
      <c r="I867" s="204"/>
      <c r="J867" s="199"/>
    </row>
    <row r="868" spans="1:10" x14ac:dyDescent="0.2">
      <c r="A868" s="199"/>
      <c r="B868" s="199"/>
      <c r="C868" s="199"/>
      <c r="D868" s="199"/>
      <c r="E868" s="203"/>
      <c r="F868" s="204"/>
      <c r="G868" s="200"/>
      <c r="H868" s="200"/>
      <c r="I868" s="204"/>
      <c r="J868" s="199"/>
    </row>
    <row r="869" spans="1:10" x14ac:dyDescent="0.2">
      <c r="A869" s="199"/>
      <c r="B869" s="199"/>
      <c r="C869" s="199"/>
      <c r="D869" s="199"/>
      <c r="E869" s="203"/>
      <c r="F869" s="204"/>
      <c r="G869" s="200"/>
      <c r="H869" s="200"/>
      <c r="I869" s="204"/>
      <c r="J869" s="199"/>
    </row>
    <row r="870" spans="1:10" x14ac:dyDescent="0.2">
      <c r="A870" s="199"/>
      <c r="B870" s="199"/>
      <c r="C870" s="199"/>
      <c r="D870" s="199"/>
      <c r="E870" s="203"/>
      <c r="F870" s="204"/>
      <c r="G870" s="200"/>
      <c r="H870" s="200"/>
      <c r="I870" s="204"/>
      <c r="J870" s="199"/>
    </row>
    <row r="871" spans="1:10" x14ac:dyDescent="0.2">
      <c r="A871" s="199"/>
      <c r="B871" s="199"/>
      <c r="C871" s="199"/>
      <c r="D871" s="199"/>
      <c r="E871" s="203"/>
      <c r="F871" s="204"/>
      <c r="G871" s="200"/>
      <c r="H871" s="200"/>
      <c r="I871" s="204"/>
      <c r="J871" s="199"/>
    </row>
    <row r="872" spans="1:10" x14ac:dyDescent="0.2">
      <c r="A872" s="199"/>
      <c r="B872" s="199"/>
      <c r="C872" s="199"/>
      <c r="D872" s="199"/>
      <c r="E872" s="203"/>
      <c r="F872" s="204"/>
      <c r="G872" s="200"/>
      <c r="H872" s="200"/>
      <c r="I872" s="204"/>
      <c r="J872" s="199"/>
    </row>
    <row r="873" spans="1:10" x14ac:dyDescent="0.2">
      <c r="A873" s="199"/>
      <c r="B873" s="199"/>
      <c r="C873" s="199"/>
      <c r="D873" s="199"/>
      <c r="E873" s="203"/>
      <c r="F873" s="204"/>
      <c r="G873" s="200"/>
      <c r="H873" s="200"/>
      <c r="I873" s="204"/>
      <c r="J873" s="199"/>
    </row>
    <row r="874" spans="1:10" x14ac:dyDescent="0.2">
      <c r="A874" s="199"/>
      <c r="B874" s="199"/>
      <c r="C874" s="199"/>
      <c r="D874" s="199"/>
      <c r="E874" s="203"/>
      <c r="F874" s="204"/>
      <c r="G874" s="200"/>
      <c r="H874" s="200"/>
      <c r="I874" s="204"/>
      <c r="J874" s="199"/>
    </row>
    <row r="875" spans="1:10" x14ac:dyDescent="0.2">
      <c r="A875" s="199"/>
      <c r="B875" s="199"/>
      <c r="C875" s="199"/>
      <c r="D875" s="199"/>
      <c r="E875" s="203"/>
      <c r="F875" s="204"/>
      <c r="G875" s="200"/>
      <c r="H875" s="200"/>
      <c r="I875" s="204"/>
      <c r="J875" s="199"/>
    </row>
    <row r="876" spans="1:10" x14ac:dyDescent="0.2">
      <c r="A876" s="199"/>
      <c r="B876" s="199"/>
      <c r="C876" s="199"/>
      <c r="D876" s="199"/>
      <c r="E876" s="203"/>
      <c r="F876" s="204"/>
      <c r="G876" s="200"/>
      <c r="H876" s="200"/>
      <c r="I876" s="204"/>
      <c r="J876" s="199"/>
    </row>
    <row r="877" spans="1:10" x14ac:dyDescent="0.2">
      <c r="A877" s="199"/>
      <c r="B877" s="199"/>
      <c r="C877" s="199"/>
      <c r="D877" s="199"/>
      <c r="E877" s="203"/>
      <c r="F877" s="204"/>
      <c r="G877" s="200"/>
      <c r="H877" s="200"/>
      <c r="I877" s="204"/>
      <c r="J877" s="199"/>
    </row>
    <row r="878" spans="1:10" x14ac:dyDescent="0.2">
      <c r="A878" s="199"/>
      <c r="B878" s="199"/>
      <c r="C878" s="199"/>
      <c r="D878" s="199"/>
      <c r="E878" s="203"/>
      <c r="F878" s="204"/>
      <c r="G878" s="200"/>
      <c r="H878" s="200"/>
      <c r="I878" s="204"/>
      <c r="J878" s="199"/>
    </row>
    <row r="879" spans="1:10" x14ac:dyDescent="0.2">
      <c r="A879" s="199"/>
      <c r="B879" s="199"/>
      <c r="C879" s="199"/>
      <c r="D879" s="199"/>
      <c r="E879" s="203"/>
      <c r="F879" s="204"/>
      <c r="G879" s="200"/>
      <c r="H879" s="200"/>
      <c r="I879" s="204"/>
      <c r="J879" s="199"/>
    </row>
    <row r="880" spans="1:10" x14ac:dyDescent="0.2">
      <c r="A880" s="199"/>
      <c r="B880" s="199"/>
      <c r="C880" s="199"/>
      <c r="D880" s="199"/>
      <c r="E880" s="203"/>
      <c r="F880" s="204"/>
      <c r="G880" s="200"/>
      <c r="H880" s="200"/>
      <c r="I880" s="204"/>
      <c r="J880" s="199"/>
    </row>
    <row r="881" spans="1:10" x14ac:dyDescent="0.2">
      <c r="A881" s="199"/>
      <c r="B881" s="199"/>
      <c r="C881" s="199"/>
      <c r="D881" s="199"/>
      <c r="E881" s="203"/>
      <c r="F881" s="204"/>
      <c r="G881" s="200"/>
      <c r="H881" s="200"/>
      <c r="I881" s="204"/>
      <c r="J881" s="199"/>
    </row>
    <row r="882" spans="1:10" x14ac:dyDescent="0.2">
      <c r="A882" s="199"/>
      <c r="B882" s="199"/>
      <c r="C882" s="199"/>
      <c r="D882" s="199"/>
      <c r="E882" s="203"/>
      <c r="F882" s="204"/>
      <c r="G882" s="200"/>
      <c r="H882" s="200"/>
      <c r="I882" s="204"/>
      <c r="J882" s="199"/>
    </row>
    <row r="883" spans="1:10" x14ac:dyDescent="0.2">
      <c r="A883" s="199"/>
      <c r="B883" s="199"/>
      <c r="C883" s="199"/>
      <c r="D883" s="199"/>
      <c r="E883" s="203"/>
      <c r="F883" s="204"/>
      <c r="G883" s="200"/>
      <c r="H883" s="200"/>
      <c r="I883" s="204"/>
      <c r="J883" s="199"/>
    </row>
    <row r="884" spans="1:10" x14ac:dyDescent="0.2">
      <c r="A884" s="199"/>
      <c r="B884" s="199"/>
      <c r="C884" s="199"/>
      <c r="D884" s="199"/>
      <c r="E884" s="203"/>
      <c r="F884" s="204"/>
      <c r="G884" s="200"/>
      <c r="H884" s="200"/>
      <c r="I884" s="204"/>
      <c r="J884" s="199"/>
    </row>
    <row r="885" spans="1:10" x14ac:dyDescent="0.2">
      <c r="A885" s="199"/>
      <c r="B885" s="199"/>
      <c r="C885" s="199"/>
      <c r="D885" s="199"/>
      <c r="E885" s="203"/>
      <c r="F885" s="204"/>
      <c r="G885" s="200"/>
      <c r="H885" s="200"/>
      <c r="I885" s="204"/>
      <c r="J885" s="199"/>
    </row>
    <row r="886" spans="1:10" x14ac:dyDescent="0.2">
      <c r="A886" s="199"/>
      <c r="B886" s="199"/>
      <c r="C886" s="199"/>
      <c r="D886" s="199"/>
      <c r="E886" s="203"/>
      <c r="F886" s="204"/>
      <c r="G886" s="200"/>
      <c r="H886" s="200"/>
      <c r="I886" s="204"/>
      <c r="J886" s="199"/>
    </row>
    <row r="887" spans="1:10" x14ac:dyDescent="0.2">
      <c r="A887" s="199"/>
      <c r="B887" s="199"/>
      <c r="C887" s="199"/>
      <c r="D887" s="199"/>
      <c r="E887" s="203"/>
      <c r="F887" s="204"/>
      <c r="G887" s="200"/>
      <c r="H887" s="200"/>
      <c r="I887" s="204"/>
      <c r="J887" s="199"/>
    </row>
    <row r="888" spans="1:10" x14ac:dyDescent="0.2">
      <c r="A888" s="199"/>
      <c r="B888" s="199"/>
      <c r="C888" s="199"/>
      <c r="D888" s="199"/>
      <c r="E888" s="203"/>
      <c r="F888" s="204"/>
      <c r="G888" s="200"/>
      <c r="H888" s="200"/>
      <c r="I888" s="204"/>
      <c r="J888" s="199"/>
    </row>
    <row r="889" spans="1:10" x14ac:dyDescent="0.2">
      <c r="A889" s="199"/>
      <c r="B889" s="199"/>
      <c r="C889" s="199"/>
      <c r="D889" s="199"/>
      <c r="E889" s="203"/>
      <c r="F889" s="204"/>
      <c r="G889" s="200"/>
      <c r="H889" s="200"/>
      <c r="I889" s="204"/>
      <c r="J889" s="199"/>
    </row>
    <row r="890" spans="1:10" x14ac:dyDescent="0.2">
      <c r="A890" s="199"/>
      <c r="B890" s="199"/>
      <c r="C890" s="199"/>
      <c r="D890" s="199"/>
      <c r="E890" s="203"/>
      <c r="F890" s="204"/>
      <c r="G890" s="200"/>
      <c r="H890" s="200"/>
      <c r="I890" s="204"/>
      <c r="J890" s="199"/>
    </row>
    <row r="891" spans="1:10" x14ac:dyDescent="0.2">
      <c r="A891" s="199"/>
      <c r="B891" s="199"/>
      <c r="C891" s="199"/>
      <c r="D891" s="199"/>
      <c r="E891" s="203"/>
      <c r="F891" s="204"/>
      <c r="G891" s="200"/>
      <c r="H891" s="200"/>
      <c r="I891" s="204"/>
      <c r="J891" s="199"/>
    </row>
    <row r="892" spans="1:10" x14ac:dyDescent="0.2">
      <c r="A892" s="199"/>
      <c r="B892" s="199"/>
      <c r="C892" s="199"/>
      <c r="D892" s="199"/>
      <c r="E892" s="203"/>
      <c r="F892" s="204"/>
      <c r="G892" s="200"/>
      <c r="H892" s="200"/>
      <c r="I892" s="204"/>
      <c r="J892" s="199"/>
    </row>
    <row r="893" spans="1:10" x14ac:dyDescent="0.2">
      <c r="A893" s="199"/>
      <c r="B893" s="199"/>
      <c r="C893" s="199"/>
      <c r="D893" s="199"/>
      <c r="E893" s="203"/>
      <c r="F893" s="204"/>
      <c r="G893" s="200"/>
      <c r="H893" s="200"/>
      <c r="I893" s="204"/>
      <c r="J893" s="199"/>
    </row>
    <row r="894" spans="1:10" x14ac:dyDescent="0.2">
      <c r="A894" s="199"/>
      <c r="B894" s="199"/>
      <c r="C894" s="199"/>
      <c r="D894" s="199"/>
      <c r="E894" s="203"/>
      <c r="F894" s="204"/>
      <c r="G894" s="200"/>
      <c r="H894" s="200"/>
      <c r="I894" s="204"/>
      <c r="J894" s="199"/>
    </row>
    <row r="895" spans="1:10" x14ac:dyDescent="0.2">
      <c r="A895" s="199"/>
      <c r="B895" s="199"/>
      <c r="C895" s="199"/>
      <c r="D895" s="199"/>
      <c r="E895" s="203"/>
      <c r="F895" s="204"/>
      <c r="G895" s="200"/>
      <c r="H895" s="200"/>
      <c r="I895" s="204"/>
      <c r="J895" s="199"/>
    </row>
    <row r="896" spans="1:10" x14ac:dyDescent="0.2">
      <c r="A896" s="199"/>
      <c r="B896" s="199"/>
      <c r="C896" s="199"/>
      <c r="D896" s="199"/>
      <c r="E896" s="203"/>
      <c r="F896" s="204"/>
      <c r="G896" s="200"/>
      <c r="H896" s="200"/>
      <c r="I896" s="204"/>
      <c r="J896" s="199"/>
    </row>
    <row r="897" spans="1:10" x14ac:dyDescent="0.2">
      <c r="A897" s="199"/>
      <c r="B897" s="199"/>
      <c r="C897" s="199"/>
      <c r="D897" s="199"/>
      <c r="E897" s="203"/>
      <c r="F897" s="204"/>
      <c r="G897" s="200"/>
      <c r="H897" s="200"/>
      <c r="I897" s="204"/>
      <c r="J897" s="199"/>
    </row>
    <row r="898" spans="1:10" x14ac:dyDescent="0.2">
      <c r="A898" s="199"/>
      <c r="B898" s="199"/>
      <c r="C898" s="199"/>
      <c r="D898" s="199"/>
      <c r="E898" s="203"/>
      <c r="F898" s="204"/>
      <c r="G898" s="200"/>
      <c r="H898" s="200"/>
      <c r="I898" s="204"/>
      <c r="J898" s="199"/>
    </row>
    <row r="899" spans="1:10" x14ac:dyDescent="0.2">
      <c r="A899" s="199"/>
      <c r="B899" s="199"/>
      <c r="C899" s="199"/>
      <c r="D899" s="199"/>
      <c r="E899" s="203"/>
      <c r="F899" s="204"/>
      <c r="G899" s="200"/>
      <c r="H899" s="200"/>
      <c r="I899" s="204"/>
      <c r="J899" s="199"/>
    </row>
    <row r="900" spans="1:10" x14ac:dyDescent="0.2">
      <c r="A900" s="199"/>
      <c r="B900" s="199"/>
      <c r="C900" s="199"/>
      <c r="D900" s="199"/>
      <c r="E900" s="203"/>
      <c r="F900" s="204"/>
      <c r="G900" s="200"/>
      <c r="H900" s="200"/>
      <c r="I900" s="204"/>
      <c r="J900" s="199"/>
    </row>
    <row r="901" spans="1:10" x14ac:dyDescent="0.2">
      <c r="A901" s="199"/>
      <c r="B901" s="199"/>
      <c r="C901" s="199"/>
      <c r="D901" s="199"/>
      <c r="E901" s="203"/>
      <c r="F901" s="204"/>
      <c r="G901" s="200"/>
      <c r="H901" s="200"/>
      <c r="I901" s="204"/>
      <c r="J901" s="199"/>
    </row>
    <row r="902" spans="1:10" x14ac:dyDescent="0.2">
      <c r="A902" s="199"/>
      <c r="B902" s="199"/>
      <c r="C902" s="199"/>
      <c r="D902" s="199"/>
      <c r="E902" s="203"/>
      <c r="F902" s="204"/>
      <c r="G902" s="200"/>
      <c r="H902" s="200"/>
      <c r="I902" s="204"/>
      <c r="J902" s="199"/>
    </row>
    <row r="903" spans="1:10" x14ac:dyDescent="0.2">
      <c r="A903" s="199"/>
      <c r="B903" s="199"/>
      <c r="C903" s="199"/>
      <c r="D903" s="199"/>
      <c r="E903" s="203"/>
      <c r="F903" s="204"/>
      <c r="G903" s="200"/>
      <c r="H903" s="200"/>
      <c r="I903" s="204"/>
      <c r="J903" s="199"/>
    </row>
    <row r="904" spans="1:10" x14ac:dyDescent="0.2">
      <c r="A904" s="199"/>
      <c r="B904" s="199"/>
      <c r="C904" s="199"/>
      <c r="D904" s="199"/>
      <c r="E904" s="203"/>
      <c r="F904" s="204"/>
      <c r="G904" s="200"/>
      <c r="H904" s="200"/>
      <c r="I904" s="204"/>
      <c r="J904" s="199"/>
    </row>
    <row r="905" spans="1:10" x14ac:dyDescent="0.2">
      <c r="A905" s="199"/>
      <c r="B905" s="199"/>
      <c r="C905" s="199"/>
      <c r="D905" s="199"/>
      <c r="E905" s="203"/>
      <c r="F905" s="204"/>
      <c r="G905" s="200"/>
      <c r="H905" s="200"/>
      <c r="I905" s="204"/>
      <c r="J905" s="199"/>
    </row>
    <row r="906" spans="1:10" x14ac:dyDescent="0.2">
      <c r="A906" s="199"/>
      <c r="B906" s="199"/>
      <c r="C906" s="199"/>
      <c r="D906" s="199"/>
      <c r="E906" s="203"/>
      <c r="F906" s="204"/>
      <c r="G906" s="200"/>
      <c r="H906" s="200"/>
      <c r="I906" s="204"/>
      <c r="J906" s="199"/>
    </row>
    <row r="907" spans="1:10" x14ac:dyDescent="0.2">
      <c r="A907" s="199"/>
      <c r="B907" s="199"/>
      <c r="C907" s="199"/>
      <c r="D907" s="199"/>
      <c r="E907" s="203"/>
      <c r="F907" s="204"/>
      <c r="G907" s="200"/>
      <c r="H907" s="200"/>
      <c r="I907" s="204"/>
      <c r="J907" s="199"/>
    </row>
    <row r="908" spans="1:10" x14ac:dyDescent="0.2">
      <c r="A908" s="199"/>
      <c r="B908" s="199"/>
      <c r="C908" s="199"/>
      <c r="D908" s="199"/>
      <c r="E908" s="203"/>
      <c r="F908" s="204"/>
      <c r="G908" s="200"/>
      <c r="H908" s="200"/>
      <c r="I908" s="204"/>
      <c r="J908" s="199"/>
    </row>
    <row r="909" spans="1:10" x14ac:dyDescent="0.2">
      <c r="A909" s="199"/>
      <c r="B909" s="199"/>
      <c r="C909" s="199"/>
      <c r="D909" s="199"/>
      <c r="E909" s="203"/>
      <c r="F909" s="204"/>
      <c r="G909" s="200"/>
      <c r="H909" s="200"/>
      <c r="I909" s="204"/>
      <c r="J909" s="199"/>
    </row>
    <row r="910" spans="1:10" x14ac:dyDescent="0.2">
      <c r="A910" s="199"/>
      <c r="B910" s="199"/>
      <c r="C910" s="199"/>
      <c r="D910" s="199"/>
      <c r="E910" s="203"/>
      <c r="F910" s="204"/>
      <c r="G910" s="200"/>
      <c r="H910" s="200"/>
      <c r="I910" s="204"/>
      <c r="J910" s="199"/>
    </row>
    <row r="911" spans="1:10" x14ac:dyDescent="0.2">
      <c r="A911" s="199"/>
      <c r="B911" s="199"/>
      <c r="C911" s="199"/>
      <c r="D911" s="199"/>
      <c r="E911" s="203"/>
      <c r="F911" s="204"/>
      <c r="G911" s="200"/>
      <c r="H911" s="200"/>
      <c r="I911" s="204"/>
      <c r="J911" s="199"/>
    </row>
    <row r="912" spans="1:10" x14ac:dyDescent="0.2">
      <c r="A912" s="199"/>
      <c r="B912" s="199"/>
      <c r="C912" s="199"/>
      <c r="D912" s="199"/>
      <c r="E912" s="203"/>
      <c r="F912" s="204"/>
      <c r="G912" s="200"/>
      <c r="H912" s="200"/>
      <c r="I912" s="204"/>
      <c r="J912" s="199"/>
    </row>
    <row r="913" spans="1:10" x14ac:dyDescent="0.2">
      <c r="A913" s="199"/>
      <c r="B913" s="199"/>
      <c r="C913" s="199"/>
      <c r="D913" s="199"/>
      <c r="E913" s="203"/>
      <c r="F913" s="204"/>
      <c r="G913" s="200"/>
      <c r="H913" s="200"/>
      <c r="I913" s="204"/>
      <c r="J913" s="199"/>
    </row>
    <row r="914" spans="1:10" x14ac:dyDescent="0.2">
      <c r="A914" s="199"/>
      <c r="B914" s="199"/>
      <c r="C914" s="199"/>
      <c r="D914" s="199"/>
      <c r="E914" s="203"/>
      <c r="F914" s="204"/>
      <c r="G914" s="200"/>
      <c r="H914" s="200"/>
      <c r="I914" s="204"/>
      <c r="J914" s="199"/>
    </row>
    <row r="915" spans="1:10" x14ac:dyDescent="0.2">
      <c r="A915" s="199"/>
      <c r="B915" s="199"/>
      <c r="C915" s="199"/>
      <c r="D915" s="199"/>
      <c r="E915" s="203"/>
      <c r="F915" s="204"/>
      <c r="G915" s="200"/>
      <c r="H915" s="200"/>
      <c r="I915" s="204"/>
      <c r="J915" s="199"/>
    </row>
    <row r="916" spans="1:10" x14ac:dyDescent="0.2">
      <c r="A916" s="199"/>
      <c r="B916" s="199"/>
      <c r="C916" s="199"/>
      <c r="D916" s="199"/>
      <c r="E916" s="203"/>
      <c r="F916" s="204"/>
      <c r="G916" s="200"/>
      <c r="H916" s="200"/>
      <c r="I916" s="204"/>
      <c r="J916" s="199"/>
    </row>
    <row r="917" spans="1:10" x14ac:dyDescent="0.2">
      <c r="A917" s="199"/>
      <c r="B917" s="199"/>
      <c r="C917" s="199"/>
      <c r="D917" s="199"/>
      <c r="E917" s="203"/>
      <c r="F917" s="204"/>
      <c r="G917" s="200"/>
      <c r="H917" s="200"/>
      <c r="I917" s="204"/>
      <c r="J917" s="199"/>
    </row>
    <row r="918" spans="1:10" x14ac:dyDescent="0.2">
      <c r="A918" s="199"/>
      <c r="B918" s="199"/>
      <c r="C918" s="199"/>
      <c r="D918" s="199"/>
      <c r="E918" s="203"/>
      <c r="F918" s="204"/>
      <c r="G918" s="200"/>
      <c r="H918" s="200"/>
      <c r="I918" s="204"/>
      <c r="J918" s="199"/>
    </row>
    <row r="919" spans="1:10" x14ac:dyDescent="0.2">
      <c r="A919" s="199"/>
      <c r="B919" s="199"/>
      <c r="C919" s="199"/>
      <c r="D919" s="199"/>
      <c r="E919" s="203"/>
      <c r="F919" s="204"/>
      <c r="G919" s="200"/>
      <c r="H919" s="200"/>
      <c r="I919" s="204"/>
      <c r="J919" s="199"/>
    </row>
    <row r="920" spans="1:10" x14ac:dyDescent="0.2">
      <c r="A920" s="199"/>
      <c r="B920" s="199"/>
      <c r="C920" s="199"/>
      <c r="D920" s="199"/>
      <c r="E920" s="203"/>
      <c r="F920" s="204"/>
      <c r="G920" s="200"/>
      <c r="H920" s="200"/>
      <c r="I920" s="204"/>
      <c r="J920" s="199"/>
    </row>
    <row r="921" spans="1:10" x14ac:dyDescent="0.2">
      <c r="A921" s="199"/>
      <c r="B921" s="199"/>
      <c r="C921" s="199"/>
      <c r="D921" s="199"/>
      <c r="E921" s="203"/>
      <c r="F921" s="204"/>
      <c r="G921" s="200"/>
      <c r="H921" s="200"/>
      <c r="I921" s="204"/>
      <c r="J921" s="199"/>
    </row>
    <row r="922" spans="1:10" x14ac:dyDescent="0.2">
      <c r="A922" s="199"/>
      <c r="B922" s="199"/>
      <c r="C922" s="199"/>
      <c r="D922" s="199"/>
      <c r="E922" s="203"/>
      <c r="F922" s="204"/>
      <c r="G922" s="200"/>
      <c r="H922" s="200"/>
      <c r="I922" s="204"/>
      <c r="J922" s="199"/>
    </row>
    <row r="923" spans="1:10" x14ac:dyDescent="0.2">
      <c r="A923" s="199"/>
      <c r="B923" s="199"/>
      <c r="C923" s="199"/>
      <c r="D923" s="199"/>
      <c r="E923" s="203"/>
      <c r="F923" s="204"/>
      <c r="G923" s="200"/>
      <c r="H923" s="200"/>
      <c r="I923" s="204"/>
      <c r="J923" s="199"/>
    </row>
    <row r="924" spans="1:10" x14ac:dyDescent="0.2">
      <c r="A924" s="199"/>
      <c r="B924" s="199"/>
      <c r="C924" s="199"/>
      <c r="D924" s="199"/>
      <c r="E924" s="203"/>
      <c r="F924" s="204"/>
      <c r="G924" s="200"/>
      <c r="H924" s="200"/>
      <c r="I924" s="204"/>
      <c r="J924" s="199"/>
    </row>
    <row r="925" spans="1:10" x14ac:dyDescent="0.2">
      <c r="A925" s="199"/>
      <c r="B925" s="199"/>
      <c r="C925" s="199"/>
      <c r="D925" s="199"/>
      <c r="E925" s="203"/>
      <c r="F925" s="204"/>
      <c r="G925" s="200"/>
      <c r="H925" s="200"/>
      <c r="I925" s="204"/>
      <c r="J925" s="199"/>
    </row>
    <row r="926" spans="1:10" x14ac:dyDescent="0.2">
      <c r="A926" s="199"/>
      <c r="B926" s="199"/>
      <c r="C926" s="199"/>
      <c r="D926" s="199"/>
      <c r="E926" s="203"/>
      <c r="F926" s="204"/>
      <c r="G926" s="200"/>
      <c r="H926" s="200"/>
      <c r="I926" s="204"/>
      <c r="J926" s="199"/>
    </row>
    <row r="927" spans="1:10" x14ac:dyDescent="0.2">
      <c r="A927" s="199"/>
      <c r="B927" s="199"/>
      <c r="C927" s="199"/>
      <c r="D927" s="199"/>
      <c r="E927" s="203"/>
      <c r="F927" s="204"/>
      <c r="G927" s="200"/>
      <c r="H927" s="200"/>
      <c r="I927" s="204"/>
      <c r="J927" s="199"/>
    </row>
    <row r="928" spans="1:10" x14ac:dyDescent="0.2">
      <c r="A928" s="199"/>
      <c r="B928" s="199"/>
      <c r="C928" s="199"/>
      <c r="D928" s="199"/>
      <c r="E928" s="203"/>
      <c r="F928" s="204"/>
      <c r="G928" s="200"/>
      <c r="H928" s="200"/>
      <c r="I928" s="204"/>
      <c r="J928" s="199"/>
    </row>
    <row r="929" spans="1:10" x14ac:dyDescent="0.2">
      <c r="A929" s="199"/>
      <c r="B929" s="199"/>
      <c r="C929" s="199"/>
      <c r="D929" s="199"/>
      <c r="E929" s="203"/>
      <c r="F929" s="204"/>
      <c r="G929" s="200"/>
      <c r="H929" s="200"/>
      <c r="I929" s="204"/>
      <c r="J929" s="199"/>
    </row>
    <row r="930" spans="1:10" x14ac:dyDescent="0.2">
      <c r="A930" s="199"/>
      <c r="B930" s="199"/>
      <c r="C930" s="199"/>
      <c r="D930" s="199"/>
      <c r="E930" s="203"/>
      <c r="F930" s="204"/>
      <c r="G930" s="200"/>
      <c r="H930" s="200"/>
      <c r="I930" s="204"/>
      <c r="J930" s="199"/>
    </row>
    <row r="931" spans="1:10" x14ac:dyDescent="0.2">
      <c r="A931" s="199"/>
      <c r="B931" s="199"/>
      <c r="C931" s="199"/>
      <c r="D931" s="199"/>
      <c r="E931" s="203"/>
      <c r="F931" s="204"/>
      <c r="G931" s="200"/>
      <c r="H931" s="200"/>
      <c r="I931" s="204"/>
      <c r="J931" s="199"/>
    </row>
    <row r="932" spans="1:10" x14ac:dyDescent="0.2">
      <c r="A932" s="199"/>
      <c r="B932" s="199"/>
      <c r="C932" s="199"/>
      <c r="D932" s="199"/>
      <c r="E932" s="203"/>
      <c r="F932" s="204"/>
      <c r="G932" s="200"/>
      <c r="H932" s="200"/>
      <c r="I932" s="204"/>
      <c r="J932" s="199"/>
    </row>
    <row r="933" spans="1:10" x14ac:dyDescent="0.2">
      <c r="A933" s="199"/>
      <c r="B933" s="199"/>
      <c r="C933" s="199"/>
      <c r="D933" s="199"/>
      <c r="E933" s="203"/>
      <c r="F933" s="204"/>
      <c r="G933" s="200"/>
      <c r="H933" s="200"/>
      <c r="I933" s="204"/>
      <c r="J933" s="199"/>
    </row>
    <row r="934" spans="1:10" x14ac:dyDescent="0.2">
      <c r="A934" s="199"/>
      <c r="B934" s="199"/>
      <c r="C934" s="199"/>
      <c r="D934" s="199"/>
      <c r="E934" s="203"/>
      <c r="F934" s="204"/>
      <c r="G934" s="200"/>
      <c r="H934" s="200"/>
      <c r="I934" s="204"/>
      <c r="J934" s="199"/>
    </row>
    <row r="935" spans="1:10" x14ac:dyDescent="0.2">
      <c r="A935" s="199"/>
      <c r="B935" s="199"/>
      <c r="C935" s="199"/>
      <c r="D935" s="199"/>
      <c r="E935" s="203"/>
      <c r="F935" s="204"/>
      <c r="G935" s="200"/>
      <c r="H935" s="200"/>
      <c r="I935" s="204"/>
      <c r="J935" s="199"/>
    </row>
    <row r="936" spans="1:10" x14ac:dyDescent="0.2">
      <c r="A936" s="199"/>
      <c r="B936" s="199"/>
      <c r="C936" s="199"/>
      <c r="D936" s="199"/>
      <c r="E936" s="203"/>
      <c r="F936" s="204"/>
      <c r="G936" s="200"/>
      <c r="H936" s="200"/>
      <c r="I936" s="204"/>
      <c r="J936" s="199"/>
    </row>
    <row r="937" spans="1:10" x14ac:dyDescent="0.2">
      <c r="A937" s="199"/>
      <c r="B937" s="199"/>
      <c r="C937" s="199"/>
      <c r="D937" s="199"/>
      <c r="E937" s="203"/>
      <c r="F937" s="204"/>
      <c r="G937" s="200"/>
      <c r="H937" s="200"/>
      <c r="I937" s="204"/>
      <c r="J937" s="199"/>
    </row>
    <row r="938" spans="1:10" x14ac:dyDescent="0.2">
      <c r="A938" s="199"/>
      <c r="B938" s="199"/>
      <c r="C938" s="199"/>
      <c r="D938" s="199"/>
      <c r="E938" s="203"/>
      <c r="F938" s="204"/>
      <c r="G938" s="200"/>
      <c r="H938" s="200"/>
      <c r="I938" s="204"/>
      <c r="J938" s="199"/>
    </row>
    <row r="939" spans="1:10" x14ac:dyDescent="0.2">
      <c r="A939" s="199"/>
      <c r="B939" s="199"/>
      <c r="C939" s="199"/>
      <c r="D939" s="199"/>
      <c r="E939" s="203"/>
      <c r="F939" s="204"/>
      <c r="G939" s="200"/>
      <c r="H939" s="200"/>
      <c r="I939" s="204"/>
      <c r="J939" s="199"/>
    </row>
    <row r="940" spans="1:10" x14ac:dyDescent="0.2">
      <c r="A940" s="199"/>
      <c r="B940" s="199"/>
      <c r="C940" s="199"/>
      <c r="D940" s="199"/>
      <c r="E940" s="203"/>
      <c r="F940" s="204"/>
      <c r="G940" s="200"/>
      <c r="H940" s="200"/>
      <c r="I940" s="204"/>
      <c r="J940" s="199"/>
    </row>
    <row r="941" spans="1:10" x14ac:dyDescent="0.2">
      <c r="A941" s="199"/>
      <c r="B941" s="199"/>
      <c r="C941" s="199"/>
      <c r="D941" s="199"/>
      <c r="E941" s="203"/>
      <c r="F941" s="204"/>
      <c r="G941" s="200"/>
      <c r="H941" s="200"/>
      <c r="I941" s="204"/>
      <c r="J941" s="199"/>
    </row>
    <row r="942" spans="1:10" x14ac:dyDescent="0.2">
      <c r="A942" s="199"/>
      <c r="B942" s="199"/>
      <c r="C942" s="199"/>
      <c r="D942" s="199"/>
      <c r="E942" s="203"/>
      <c r="F942" s="204"/>
      <c r="G942" s="200"/>
      <c r="H942" s="200"/>
      <c r="I942" s="204"/>
      <c r="J942" s="199"/>
    </row>
    <row r="943" spans="1:10" x14ac:dyDescent="0.2">
      <c r="A943" s="199"/>
      <c r="B943" s="199"/>
      <c r="C943" s="199"/>
      <c r="D943" s="199"/>
      <c r="E943" s="203"/>
      <c r="F943" s="204"/>
      <c r="G943" s="200"/>
      <c r="H943" s="200"/>
      <c r="I943" s="204"/>
      <c r="J943" s="199"/>
    </row>
    <row r="944" spans="1:10" x14ac:dyDescent="0.2">
      <c r="A944" s="199"/>
      <c r="B944" s="199"/>
      <c r="C944" s="199"/>
      <c r="D944" s="199"/>
      <c r="E944" s="203"/>
      <c r="F944" s="204"/>
      <c r="G944" s="200"/>
      <c r="H944" s="200"/>
      <c r="I944" s="204"/>
      <c r="J944" s="199"/>
    </row>
    <row r="945" spans="1:10" x14ac:dyDescent="0.2">
      <c r="A945" s="199"/>
      <c r="B945" s="199"/>
      <c r="C945" s="199"/>
      <c r="D945" s="199"/>
      <c r="E945" s="203"/>
      <c r="F945" s="204"/>
      <c r="G945" s="200"/>
      <c r="H945" s="200"/>
      <c r="I945" s="204"/>
      <c r="J945" s="199"/>
    </row>
    <row r="946" spans="1:10" x14ac:dyDescent="0.2">
      <c r="A946" s="199"/>
      <c r="B946" s="199"/>
      <c r="C946" s="199"/>
      <c r="D946" s="199"/>
      <c r="E946" s="203"/>
      <c r="F946" s="204"/>
      <c r="G946" s="200"/>
      <c r="H946" s="200"/>
      <c r="I946" s="204"/>
      <c r="J946" s="199"/>
    </row>
    <row r="947" spans="1:10" x14ac:dyDescent="0.2">
      <c r="A947" s="199"/>
      <c r="B947" s="199"/>
      <c r="C947" s="199"/>
      <c r="D947" s="199"/>
      <c r="E947" s="203"/>
      <c r="F947" s="204"/>
      <c r="G947" s="200"/>
      <c r="H947" s="200"/>
      <c r="I947" s="204"/>
      <c r="J947" s="199"/>
    </row>
    <row r="948" spans="1:10" x14ac:dyDescent="0.2">
      <c r="A948" s="199"/>
      <c r="B948" s="199"/>
      <c r="C948" s="199"/>
      <c r="D948" s="199"/>
      <c r="E948" s="203"/>
      <c r="F948" s="204"/>
      <c r="G948" s="200"/>
      <c r="H948" s="200"/>
      <c r="I948" s="204"/>
      <c r="J948" s="199"/>
    </row>
    <row r="949" spans="1:10" x14ac:dyDescent="0.2">
      <c r="A949" s="199"/>
      <c r="B949" s="199"/>
      <c r="C949" s="199"/>
      <c r="D949" s="199"/>
      <c r="E949" s="203"/>
      <c r="F949" s="204"/>
      <c r="G949" s="200"/>
      <c r="H949" s="200"/>
      <c r="I949" s="204"/>
      <c r="J949" s="199"/>
    </row>
    <row r="950" spans="1:10" x14ac:dyDescent="0.2">
      <c r="A950" s="199"/>
      <c r="B950" s="199"/>
      <c r="C950" s="199"/>
      <c r="D950" s="199"/>
      <c r="E950" s="203"/>
      <c r="F950" s="204"/>
      <c r="G950" s="200"/>
      <c r="H950" s="200"/>
      <c r="I950" s="204"/>
      <c r="J950" s="199"/>
    </row>
    <row r="951" spans="1:10" x14ac:dyDescent="0.2">
      <c r="A951" s="199"/>
      <c r="B951" s="199"/>
      <c r="C951" s="199"/>
      <c r="D951" s="199"/>
      <c r="E951" s="203"/>
      <c r="F951" s="204"/>
      <c r="G951" s="200"/>
      <c r="H951" s="200"/>
      <c r="I951" s="204"/>
      <c r="J951" s="199"/>
    </row>
    <row r="952" spans="1:10" x14ac:dyDescent="0.2">
      <c r="A952" s="199"/>
      <c r="B952" s="199"/>
      <c r="C952" s="199"/>
      <c r="D952" s="199"/>
      <c r="E952" s="203"/>
      <c r="F952" s="204"/>
      <c r="G952" s="200"/>
      <c r="H952" s="200"/>
      <c r="I952" s="204"/>
      <c r="J952" s="199"/>
    </row>
    <row r="953" spans="1:10" x14ac:dyDescent="0.2">
      <c r="A953" s="199"/>
      <c r="B953" s="199"/>
      <c r="C953" s="199"/>
      <c r="D953" s="199"/>
      <c r="E953" s="203"/>
      <c r="F953" s="204"/>
      <c r="G953" s="200"/>
      <c r="H953" s="200"/>
      <c r="I953" s="204"/>
      <c r="J953" s="199"/>
    </row>
    <row r="954" spans="1:10" x14ac:dyDescent="0.2">
      <c r="A954" s="199"/>
      <c r="B954" s="199"/>
      <c r="C954" s="199"/>
      <c r="D954" s="199"/>
      <c r="E954" s="203"/>
      <c r="F954" s="204"/>
      <c r="G954" s="200"/>
      <c r="H954" s="200"/>
      <c r="I954" s="204"/>
      <c r="J954" s="199"/>
    </row>
    <row r="955" spans="1:10" x14ac:dyDescent="0.2">
      <c r="A955" s="199"/>
      <c r="B955" s="199"/>
      <c r="C955" s="199"/>
      <c r="D955" s="199"/>
      <c r="E955" s="203"/>
      <c r="F955" s="204"/>
      <c r="G955" s="200"/>
      <c r="H955" s="200"/>
      <c r="I955" s="204"/>
      <c r="J955" s="199"/>
    </row>
    <row r="956" spans="1:10" x14ac:dyDescent="0.2">
      <c r="A956" s="199"/>
      <c r="B956" s="199"/>
      <c r="C956" s="199"/>
      <c r="D956" s="199"/>
      <c r="E956" s="203"/>
      <c r="F956" s="204"/>
      <c r="G956" s="200"/>
      <c r="H956" s="200"/>
      <c r="I956" s="204"/>
      <c r="J956" s="199"/>
    </row>
    <row r="957" spans="1:10" x14ac:dyDescent="0.2">
      <c r="A957" s="199"/>
      <c r="B957" s="199"/>
      <c r="C957" s="199"/>
      <c r="D957" s="199"/>
      <c r="E957" s="203"/>
      <c r="F957" s="204"/>
      <c r="G957" s="200"/>
      <c r="H957" s="200"/>
      <c r="I957" s="204"/>
      <c r="J957" s="199"/>
    </row>
    <row r="958" spans="1:10" x14ac:dyDescent="0.2">
      <c r="A958" s="199"/>
      <c r="B958" s="199"/>
      <c r="C958" s="199"/>
      <c r="D958" s="199"/>
      <c r="E958" s="203"/>
      <c r="F958" s="204"/>
      <c r="G958" s="200"/>
      <c r="H958" s="200"/>
      <c r="I958" s="204"/>
      <c r="J958" s="199"/>
    </row>
    <row r="959" spans="1:10" x14ac:dyDescent="0.2">
      <c r="A959" s="199"/>
      <c r="B959" s="199"/>
      <c r="C959" s="199"/>
      <c r="D959" s="199"/>
      <c r="E959" s="203"/>
      <c r="F959" s="204"/>
      <c r="G959" s="200"/>
      <c r="H959" s="200"/>
      <c r="I959" s="204"/>
      <c r="J959" s="199"/>
    </row>
    <row r="960" spans="1:10" x14ac:dyDescent="0.2">
      <c r="A960" s="199"/>
      <c r="B960" s="199"/>
      <c r="C960" s="199"/>
      <c r="D960" s="199"/>
      <c r="E960" s="203"/>
      <c r="F960" s="204"/>
      <c r="G960" s="200"/>
      <c r="H960" s="200"/>
      <c r="I960" s="204"/>
      <c r="J960" s="199"/>
    </row>
    <row r="961" spans="1:10" x14ac:dyDescent="0.2">
      <c r="A961" s="199"/>
      <c r="B961" s="199"/>
      <c r="C961" s="199"/>
      <c r="D961" s="199"/>
      <c r="E961" s="203"/>
      <c r="F961" s="204"/>
      <c r="G961" s="200"/>
      <c r="H961" s="200"/>
      <c r="I961" s="204"/>
      <c r="J961" s="199"/>
    </row>
    <row r="962" spans="1:10" x14ac:dyDescent="0.2">
      <c r="A962" s="199"/>
      <c r="B962" s="199"/>
      <c r="C962" s="199"/>
      <c r="D962" s="199"/>
      <c r="E962" s="203"/>
      <c r="F962" s="204"/>
      <c r="G962" s="200"/>
      <c r="H962" s="200"/>
      <c r="I962" s="204"/>
      <c r="J962" s="199"/>
    </row>
    <row r="963" spans="1:10" x14ac:dyDescent="0.2">
      <c r="A963" s="199"/>
      <c r="B963" s="199"/>
      <c r="C963" s="199"/>
      <c r="D963" s="199"/>
      <c r="E963" s="203"/>
      <c r="F963" s="204"/>
      <c r="G963" s="200"/>
      <c r="H963" s="200"/>
      <c r="I963" s="204"/>
      <c r="J963" s="199"/>
    </row>
    <row r="964" spans="1:10" x14ac:dyDescent="0.2">
      <c r="A964" s="199"/>
      <c r="B964" s="199"/>
      <c r="C964" s="199"/>
      <c r="D964" s="199"/>
      <c r="E964" s="203"/>
      <c r="F964" s="204"/>
      <c r="G964" s="200"/>
      <c r="H964" s="200"/>
      <c r="I964" s="204"/>
      <c r="J964" s="199"/>
    </row>
    <row r="965" spans="1:10" x14ac:dyDescent="0.2">
      <c r="A965" s="199"/>
      <c r="B965" s="199"/>
      <c r="C965" s="199"/>
      <c r="D965" s="199"/>
      <c r="E965" s="203"/>
      <c r="F965" s="204"/>
      <c r="G965" s="200"/>
      <c r="H965" s="200"/>
      <c r="I965" s="204"/>
      <c r="J965" s="199"/>
    </row>
    <row r="966" spans="1:10" x14ac:dyDescent="0.2">
      <c r="A966" s="199"/>
      <c r="B966" s="199"/>
      <c r="C966" s="199"/>
      <c r="D966" s="199"/>
      <c r="E966" s="203"/>
      <c r="F966" s="204"/>
      <c r="G966" s="200"/>
      <c r="H966" s="200"/>
      <c r="I966" s="204"/>
      <c r="J966" s="199"/>
    </row>
    <row r="967" spans="1:10" x14ac:dyDescent="0.2">
      <c r="A967" s="199"/>
      <c r="B967" s="199"/>
      <c r="C967" s="199"/>
      <c r="D967" s="199"/>
      <c r="E967" s="203"/>
      <c r="F967" s="204"/>
      <c r="G967" s="200"/>
      <c r="H967" s="200"/>
      <c r="I967" s="204"/>
      <c r="J967" s="199"/>
    </row>
    <row r="968" spans="1:10" x14ac:dyDescent="0.2">
      <c r="A968" s="199"/>
      <c r="B968" s="199"/>
      <c r="C968" s="199"/>
      <c r="D968" s="199"/>
      <c r="E968" s="203"/>
      <c r="F968" s="204"/>
      <c r="G968" s="200"/>
      <c r="H968" s="200"/>
      <c r="I968" s="204"/>
      <c r="J968" s="199"/>
    </row>
    <row r="969" spans="1:10" x14ac:dyDescent="0.2">
      <c r="A969" s="199"/>
      <c r="B969" s="199"/>
      <c r="C969" s="199"/>
      <c r="D969" s="199"/>
      <c r="E969" s="203"/>
      <c r="F969" s="204"/>
      <c r="G969" s="200"/>
      <c r="H969" s="200"/>
      <c r="I969" s="204"/>
      <c r="J969" s="199"/>
    </row>
    <row r="970" spans="1:10" x14ac:dyDescent="0.2">
      <c r="A970" s="199"/>
      <c r="B970" s="199"/>
      <c r="C970" s="199"/>
      <c r="D970" s="199"/>
      <c r="E970" s="203"/>
      <c r="F970" s="204"/>
      <c r="G970" s="200"/>
      <c r="H970" s="200"/>
      <c r="I970" s="204"/>
      <c r="J970" s="199"/>
    </row>
    <row r="971" spans="1:10" x14ac:dyDescent="0.2">
      <c r="A971" s="199"/>
      <c r="B971" s="199"/>
      <c r="C971" s="199"/>
      <c r="D971" s="199"/>
      <c r="E971" s="203"/>
      <c r="F971" s="204"/>
      <c r="G971" s="200"/>
      <c r="H971" s="200"/>
      <c r="I971" s="204"/>
      <c r="J971" s="199"/>
    </row>
    <row r="972" spans="1:10" x14ac:dyDescent="0.2">
      <c r="A972" s="199"/>
      <c r="B972" s="199"/>
      <c r="C972" s="199"/>
      <c r="D972" s="199"/>
      <c r="E972" s="203"/>
      <c r="F972" s="204"/>
      <c r="G972" s="200"/>
      <c r="H972" s="200"/>
      <c r="I972" s="204"/>
      <c r="J972" s="199"/>
    </row>
    <row r="973" spans="1:10" x14ac:dyDescent="0.2">
      <c r="A973" s="199"/>
      <c r="B973" s="199"/>
      <c r="C973" s="199"/>
      <c r="D973" s="199"/>
      <c r="E973" s="203"/>
      <c r="F973" s="204"/>
      <c r="G973" s="200"/>
      <c r="H973" s="200"/>
      <c r="I973" s="204"/>
      <c r="J973" s="199"/>
    </row>
    <row r="974" spans="1:10" x14ac:dyDescent="0.2">
      <c r="A974" s="199"/>
      <c r="B974" s="199"/>
      <c r="C974" s="199"/>
      <c r="D974" s="199"/>
      <c r="E974" s="203"/>
      <c r="F974" s="204"/>
      <c r="G974" s="200"/>
      <c r="H974" s="200"/>
      <c r="I974" s="204"/>
      <c r="J974" s="199"/>
    </row>
    <row r="975" spans="1:10" x14ac:dyDescent="0.2">
      <c r="A975" s="199"/>
      <c r="B975" s="199"/>
      <c r="C975" s="199"/>
      <c r="D975" s="199"/>
      <c r="E975" s="203"/>
      <c r="F975" s="204"/>
      <c r="G975" s="200"/>
      <c r="H975" s="200"/>
      <c r="I975" s="204"/>
      <c r="J975" s="199"/>
    </row>
    <row r="976" spans="1:10" x14ac:dyDescent="0.2">
      <c r="A976" s="199"/>
      <c r="B976" s="199"/>
      <c r="C976" s="199"/>
      <c r="D976" s="199"/>
      <c r="E976" s="203"/>
      <c r="F976" s="204"/>
      <c r="G976" s="200"/>
      <c r="H976" s="200"/>
      <c r="I976" s="204"/>
      <c r="J976" s="199"/>
    </row>
    <row r="977" spans="1:10" x14ac:dyDescent="0.2">
      <c r="A977" s="199"/>
      <c r="B977" s="199"/>
      <c r="C977" s="199"/>
      <c r="D977" s="199"/>
      <c r="E977" s="203"/>
      <c r="F977" s="204"/>
      <c r="G977" s="200"/>
      <c r="H977" s="200"/>
      <c r="I977" s="204"/>
      <c r="J977" s="199"/>
    </row>
    <row r="978" spans="1:10" x14ac:dyDescent="0.2">
      <c r="A978" s="199"/>
      <c r="B978" s="199"/>
      <c r="C978" s="199"/>
      <c r="D978" s="199"/>
      <c r="E978" s="203"/>
      <c r="F978" s="204"/>
      <c r="G978" s="200"/>
      <c r="H978" s="200"/>
      <c r="I978" s="204"/>
      <c r="J978" s="199"/>
    </row>
    <row r="979" spans="1:10" x14ac:dyDescent="0.2">
      <c r="A979" s="199"/>
      <c r="B979" s="199"/>
      <c r="C979" s="199"/>
      <c r="D979" s="199"/>
      <c r="E979" s="203"/>
      <c r="F979" s="204"/>
      <c r="G979" s="200"/>
      <c r="H979" s="200"/>
      <c r="I979" s="204"/>
      <c r="J979" s="199"/>
    </row>
    <row r="980" spans="1:10" x14ac:dyDescent="0.2">
      <c r="A980" s="199"/>
      <c r="B980" s="199"/>
      <c r="C980" s="199"/>
      <c r="D980" s="199"/>
      <c r="E980" s="203"/>
      <c r="F980" s="204"/>
      <c r="G980" s="200"/>
      <c r="H980" s="200"/>
      <c r="I980" s="204"/>
      <c r="J980" s="199"/>
    </row>
    <row r="981" spans="1:10" x14ac:dyDescent="0.2">
      <c r="A981" s="199"/>
      <c r="B981" s="199"/>
      <c r="C981" s="199"/>
      <c r="D981" s="199"/>
      <c r="E981" s="203"/>
      <c r="F981" s="204"/>
      <c r="G981" s="200"/>
      <c r="H981" s="200"/>
      <c r="I981" s="204"/>
      <c r="J981" s="199"/>
    </row>
    <row r="982" spans="1:10" x14ac:dyDescent="0.2">
      <c r="A982" s="199"/>
      <c r="B982" s="199"/>
      <c r="C982" s="199"/>
      <c r="D982" s="199"/>
      <c r="E982" s="203"/>
      <c r="F982" s="204"/>
      <c r="G982" s="200"/>
      <c r="H982" s="200"/>
      <c r="I982" s="204"/>
      <c r="J982" s="199"/>
    </row>
    <row r="983" spans="1:10" x14ac:dyDescent="0.2">
      <c r="A983" s="199"/>
      <c r="B983" s="199"/>
      <c r="C983" s="199"/>
      <c r="D983" s="199"/>
      <c r="E983" s="203"/>
      <c r="F983" s="204"/>
      <c r="G983" s="200"/>
      <c r="H983" s="200"/>
      <c r="I983" s="204"/>
      <c r="J983" s="199"/>
    </row>
    <row r="984" spans="1:10" x14ac:dyDescent="0.2">
      <c r="A984" s="199"/>
      <c r="B984" s="199"/>
      <c r="C984" s="199"/>
      <c r="D984" s="199"/>
      <c r="E984" s="203"/>
      <c r="F984" s="204"/>
      <c r="G984" s="200"/>
      <c r="H984" s="200"/>
      <c r="I984" s="204"/>
      <c r="J984" s="199"/>
    </row>
    <row r="985" spans="1:10" x14ac:dyDescent="0.2">
      <c r="A985" s="199"/>
      <c r="B985" s="199"/>
      <c r="C985" s="199"/>
      <c r="D985" s="199"/>
      <c r="E985" s="203"/>
      <c r="F985" s="204"/>
      <c r="G985" s="200"/>
      <c r="H985" s="200"/>
      <c r="I985" s="204"/>
      <c r="J985" s="199"/>
    </row>
    <row r="986" spans="1:10" x14ac:dyDescent="0.2">
      <c r="F986" s="206"/>
    </row>
  </sheetData>
  <sortState ref="A2:M1696">
    <sortCondition ref="B2:B1696"/>
  </sortState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workbookViewId="0">
      <selection activeCell="A2" sqref="A2:XFD3"/>
    </sheetView>
  </sheetViews>
  <sheetFormatPr defaultColWidth="9.140625" defaultRowHeight="12.75" x14ac:dyDescent="0.2"/>
  <cols>
    <col min="2" max="2" width="5" hidden="1" customWidth="1"/>
    <col min="3" max="3" width="7.28515625" customWidth="1"/>
    <col min="4" max="4" width="12.5703125" customWidth="1"/>
    <col min="6" max="6" width="15.140625" customWidth="1"/>
    <col min="7" max="7" width="12.42578125" style="101" customWidth="1"/>
    <col min="8" max="8" width="15.5703125" style="101" customWidth="1"/>
    <col min="9" max="9" width="10.28515625" style="363" customWidth="1"/>
    <col min="10" max="10" width="16.85546875" customWidth="1"/>
    <col min="11" max="11" width="11.5703125" customWidth="1"/>
    <col min="12" max="12" width="13.7109375" customWidth="1"/>
  </cols>
  <sheetData>
    <row r="1" spans="1:13" x14ac:dyDescent="0.2">
      <c r="A1" s="364" t="s">
        <v>888</v>
      </c>
      <c r="B1" s="364" t="s">
        <v>0</v>
      </c>
      <c r="C1" s="364" t="s">
        <v>889</v>
      </c>
      <c r="D1" s="364" t="s">
        <v>1</v>
      </c>
      <c r="E1" s="364" t="s">
        <v>31</v>
      </c>
      <c r="F1" s="364" t="s">
        <v>32</v>
      </c>
      <c r="G1" s="364" t="s">
        <v>40</v>
      </c>
      <c r="H1" s="364" t="s">
        <v>33</v>
      </c>
      <c r="I1" s="385" t="s">
        <v>2</v>
      </c>
      <c r="J1" s="364" t="s">
        <v>36</v>
      </c>
      <c r="K1" s="364" t="s">
        <v>3</v>
      </c>
      <c r="L1" s="364" t="s">
        <v>34</v>
      </c>
      <c r="M1" s="364" t="s">
        <v>35</v>
      </c>
    </row>
    <row r="2" spans="1:13" x14ac:dyDescent="0.2">
      <c r="A2" s="424" t="s">
        <v>896</v>
      </c>
      <c r="B2" s="424" t="s">
        <v>282</v>
      </c>
      <c r="C2" s="424" t="s">
        <v>891</v>
      </c>
      <c r="D2" s="424" t="s">
        <v>345</v>
      </c>
      <c r="E2" s="424" t="s">
        <v>346</v>
      </c>
      <c r="F2" s="424" t="s">
        <v>347</v>
      </c>
      <c r="G2" s="424" t="s">
        <v>602</v>
      </c>
      <c r="H2" s="425">
        <v>42187</v>
      </c>
      <c r="I2" s="387">
        <v>8747.74</v>
      </c>
      <c r="J2" s="424" t="s">
        <v>603</v>
      </c>
      <c r="K2" s="424" t="s">
        <v>218</v>
      </c>
      <c r="L2" s="425">
        <v>42191</v>
      </c>
      <c r="M2" s="424" t="s">
        <v>4</v>
      </c>
    </row>
    <row r="3" spans="1:13" x14ac:dyDescent="0.2">
      <c r="A3" s="424" t="s">
        <v>890</v>
      </c>
      <c r="B3" s="424" t="s">
        <v>282</v>
      </c>
      <c r="C3" s="424" t="s">
        <v>892</v>
      </c>
      <c r="D3" s="424" t="s">
        <v>90</v>
      </c>
      <c r="E3" s="424" t="s">
        <v>91</v>
      </c>
      <c r="F3" s="424" t="s">
        <v>92</v>
      </c>
      <c r="G3" s="424" t="s">
        <v>599</v>
      </c>
      <c r="H3" s="425">
        <v>42191</v>
      </c>
      <c r="I3" s="387">
        <f>3.62*-1</f>
        <v>-3.62</v>
      </c>
      <c r="J3" s="424" t="s">
        <v>600</v>
      </c>
      <c r="K3" s="424" t="s">
        <v>181</v>
      </c>
      <c r="L3" s="425">
        <v>42193</v>
      </c>
      <c r="M3" s="424" t="s">
        <v>4</v>
      </c>
    </row>
    <row r="4" spans="1:13" x14ac:dyDescent="0.2">
      <c r="A4" s="188"/>
      <c r="B4" s="188"/>
      <c r="C4" s="188"/>
      <c r="D4" s="188"/>
      <c r="E4" s="188"/>
      <c r="F4" s="188"/>
      <c r="G4" s="268"/>
      <c r="H4" s="186"/>
      <c r="I4" s="373">
        <f>SUM(I2:I3)</f>
        <v>8744.119999999999</v>
      </c>
      <c r="J4" s="188"/>
      <c r="K4" s="189"/>
      <c r="L4" s="188"/>
    </row>
    <row r="5" spans="1:13" x14ac:dyDescent="0.2">
      <c r="A5" s="188"/>
      <c r="B5" s="188"/>
      <c r="C5" s="188"/>
      <c r="D5" s="188"/>
      <c r="E5" s="188"/>
      <c r="F5" s="188"/>
      <c r="G5" s="268"/>
      <c r="H5" s="186"/>
      <c r="I5" s="388"/>
      <c r="J5" s="188"/>
      <c r="K5" s="189"/>
      <c r="L5" s="188"/>
    </row>
    <row r="6" spans="1:13" x14ac:dyDescent="0.2">
      <c r="A6" s="188"/>
      <c r="B6" s="188"/>
      <c r="C6" s="188"/>
      <c r="D6" s="188"/>
      <c r="E6" s="188"/>
      <c r="F6" s="188"/>
      <c r="G6" s="268"/>
      <c r="H6" s="186"/>
      <c r="I6" s="388"/>
      <c r="J6" s="188"/>
      <c r="K6" s="189"/>
      <c r="L6" s="188"/>
    </row>
    <row r="7" spans="1:13" x14ac:dyDescent="0.2">
      <c r="A7" s="188"/>
      <c r="B7" s="188"/>
      <c r="C7" s="188"/>
      <c r="D7" s="188"/>
      <c r="E7" s="188"/>
      <c r="F7" s="188"/>
      <c r="G7" s="268"/>
      <c r="H7" s="186"/>
      <c r="I7" s="388"/>
      <c r="J7" s="188"/>
      <c r="K7" s="189"/>
      <c r="L7" s="188"/>
    </row>
    <row r="8" spans="1:13" x14ac:dyDescent="0.2">
      <c r="A8" s="188"/>
      <c r="B8" s="188"/>
      <c r="C8" s="188"/>
      <c r="D8" s="188"/>
      <c r="E8" s="188"/>
      <c r="F8" s="188"/>
      <c r="G8" s="268"/>
      <c r="H8" s="186"/>
      <c r="I8" s="388"/>
      <c r="J8" s="188"/>
      <c r="K8" s="189"/>
      <c r="L8" s="188"/>
    </row>
    <row r="9" spans="1:13" x14ac:dyDescent="0.2">
      <c r="A9" s="188"/>
      <c r="B9" s="188"/>
      <c r="C9" s="188"/>
      <c r="D9" s="188"/>
      <c r="E9" s="188"/>
      <c r="F9" s="188"/>
      <c r="G9" s="268"/>
      <c r="H9" s="186"/>
      <c r="I9" s="388"/>
      <c r="J9" s="188"/>
      <c r="K9" s="189"/>
      <c r="L9" s="188"/>
    </row>
    <row r="10" spans="1:13" x14ac:dyDescent="0.2">
      <c r="A10" s="188"/>
      <c r="B10" s="188"/>
      <c r="C10" s="188"/>
      <c r="D10" s="188"/>
      <c r="E10" s="188"/>
      <c r="F10" s="188"/>
      <c r="G10" s="268"/>
      <c r="H10" s="186"/>
      <c r="I10" s="388"/>
      <c r="J10" s="188"/>
      <c r="K10" s="189"/>
      <c r="L10" s="188"/>
    </row>
    <row r="11" spans="1:13" x14ac:dyDescent="0.2">
      <c r="A11" s="188"/>
      <c r="B11" s="188"/>
      <c r="C11" s="188"/>
      <c r="D11" s="188"/>
      <c r="E11" s="188"/>
      <c r="F11" s="188"/>
      <c r="G11" s="268"/>
      <c r="H11" s="186"/>
      <c r="I11" s="388"/>
      <c r="J11" s="188"/>
      <c r="K11" s="189"/>
      <c r="L11" s="188"/>
    </row>
    <row r="12" spans="1:13" x14ac:dyDescent="0.2">
      <c r="A12" s="188"/>
      <c r="B12" s="188"/>
      <c r="C12" s="188"/>
      <c r="D12" s="188"/>
      <c r="E12" s="188"/>
      <c r="F12" s="188"/>
      <c r="G12" s="268"/>
      <c r="H12" s="186"/>
      <c r="I12" s="388"/>
      <c r="J12" s="188"/>
      <c r="K12" s="189"/>
      <c r="L12" s="188"/>
    </row>
    <row r="13" spans="1:13" x14ac:dyDescent="0.2">
      <c r="A13" s="188"/>
      <c r="B13" s="188"/>
      <c r="C13" s="188"/>
      <c r="D13" s="188"/>
      <c r="E13" s="188"/>
      <c r="F13" s="188"/>
      <c r="G13" s="268"/>
      <c r="H13" s="186"/>
      <c r="I13" s="388"/>
      <c r="J13" s="188"/>
      <c r="K13" s="189"/>
      <c r="L13" s="188"/>
    </row>
    <row r="14" spans="1:13" x14ac:dyDescent="0.2">
      <c r="A14" s="188"/>
      <c r="B14" s="188"/>
      <c r="C14" s="188"/>
      <c r="D14" s="188"/>
      <c r="E14" s="188"/>
      <c r="F14" s="188"/>
      <c r="G14" s="268"/>
      <c r="H14" s="186"/>
      <c r="I14" s="388"/>
      <c r="J14" s="188"/>
      <c r="K14" s="189"/>
      <c r="L14" s="188"/>
    </row>
    <row r="15" spans="1:13" x14ac:dyDescent="0.2">
      <c r="A15" s="188"/>
      <c r="B15" s="188"/>
      <c r="C15" s="188"/>
      <c r="D15" s="188"/>
      <c r="E15" s="188"/>
      <c r="F15" s="188"/>
      <c r="G15" s="268"/>
      <c r="H15" s="186"/>
      <c r="I15" s="388"/>
      <c r="J15" s="188"/>
      <c r="K15" s="189"/>
      <c r="L15" s="188"/>
    </row>
    <row r="16" spans="1:13" x14ac:dyDescent="0.2">
      <c r="A16" s="188"/>
      <c r="B16" s="188"/>
      <c r="C16" s="188"/>
      <c r="D16" s="188"/>
      <c r="E16" s="188"/>
      <c r="F16" s="188"/>
      <c r="G16" s="268"/>
      <c r="H16" s="186"/>
      <c r="I16" s="388"/>
      <c r="J16" s="188"/>
      <c r="K16" s="189"/>
      <c r="L16" s="188"/>
    </row>
    <row r="17" spans="1:12" x14ac:dyDescent="0.2">
      <c r="A17" s="188"/>
      <c r="B17" s="188"/>
      <c r="C17" s="188"/>
      <c r="D17" s="188"/>
      <c r="E17" s="188"/>
      <c r="F17" s="188"/>
      <c r="G17" s="268"/>
      <c r="H17" s="186"/>
      <c r="I17" s="388"/>
      <c r="J17" s="188"/>
      <c r="K17" s="189"/>
      <c r="L17" s="188"/>
    </row>
    <row r="18" spans="1:12" x14ac:dyDescent="0.2">
      <c r="A18" s="188"/>
      <c r="B18" s="188"/>
      <c r="C18" s="188"/>
      <c r="D18" s="188"/>
      <c r="E18" s="188"/>
      <c r="F18" s="188"/>
      <c r="G18" s="268"/>
      <c r="H18" s="186"/>
      <c r="I18" s="388"/>
      <c r="J18" s="188"/>
      <c r="K18" s="189"/>
      <c r="L18" s="188"/>
    </row>
    <row r="19" spans="1:12" x14ac:dyDescent="0.2">
      <c r="A19" s="188"/>
      <c r="B19" s="188"/>
      <c r="C19" s="188"/>
      <c r="D19" s="188"/>
      <c r="E19" s="188"/>
      <c r="F19" s="188"/>
      <c r="G19" s="268"/>
      <c r="H19" s="186"/>
      <c r="I19" s="388"/>
      <c r="J19" s="188"/>
      <c r="K19" s="189"/>
      <c r="L19" s="188"/>
    </row>
    <row r="20" spans="1:12" x14ac:dyDescent="0.2">
      <c r="A20" s="188"/>
      <c r="B20" s="188"/>
      <c r="C20" s="188"/>
      <c r="D20" s="188"/>
      <c r="E20" s="188"/>
      <c r="F20" s="188"/>
      <c r="G20" s="268"/>
      <c r="H20" s="186"/>
      <c r="I20" s="388"/>
      <c r="J20" s="188"/>
      <c r="K20" s="189"/>
      <c r="L20" s="188"/>
    </row>
    <row r="21" spans="1:12" x14ac:dyDescent="0.2">
      <c r="A21" s="188"/>
      <c r="B21" s="188"/>
      <c r="C21" s="188"/>
      <c r="D21" s="188"/>
      <c r="E21" s="188"/>
      <c r="F21" s="188"/>
      <c r="G21" s="268"/>
      <c r="H21" s="186"/>
      <c r="I21" s="388"/>
      <c r="J21" s="188"/>
      <c r="K21" s="189"/>
      <c r="L21" s="188"/>
    </row>
    <row r="22" spans="1:12" x14ac:dyDescent="0.2">
      <c r="A22" s="188"/>
      <c r="B22" s="188"/>
      <c r="C22" s="188"/>
      <c r="D22" s="188"/>
      <c r="E22" s="188"/>
      <c r="F22" s="188"/>
      <c r="G22" s="268"/>
      <c r="H22" s="186"/>
      <c r="I22" s="388"/>
      <c r="J22" s="188"/>
      <c r="K22" s="189"/>
      <c r="L22" s="188"/>
    </row>
    <row r="23" spans="1:12" x14ac:dyDescent="0.2">
      <c r="A23" s="188"/>
      <c r="B23" s="188"/>
      <c r="C23" s="188"/>
      <c r="D23" s="188"/>
      <c r="E23" s="188"/>
      <c r="F23" s="188"/>
      <c r="G23" s="268"/>
      <c r="H23" s="186"/>
      <c r="I23" s="388"/>
      <c r="J23" s="188"/>
      <c r="K23" s="189"/>
      <c r="L23" s="188"/>
    </row>
    <row r="24" spans="1:12" x14ac:dyDescent="0.2">
      <c r="A24" s="188"/>
      <c r="B24" s="188"/>
      <c r="C24" s="188"/>
      <c r="D24" s="188"/>
      <c r="E24" s="188"/>
      <c r="F24" s="188"/>
      <c r="G24" s="268"/>
      <c r="H24" s="186"/>
      <c r="I24" s="388"/>
      <c r="J24" s="188"/>
      <c r="K24" s="189"/>
      <c r="L24" s="188"/>
    </row>
    <row r="25" spans="1:12" x14ac:dyDescent="0.2">
      <c r="A25" s="188"/>
      <c r="B25" s="188"/>
      <c r="C25" s="188"/>
      <c r="D25" s="188"/>
      <c r="E25" s="188"/>
      <c r="F25" s="188"/>
      <c r="G25" s="268"/>
      <c r="H25" s="186"/>
      <c r="I25" s="388"/>
      <c r="J25" s="188"/>
      <c r="K25" s="189"/>
      <c r="L25" s="188"/>
    </row>
    <row r="26" spans="1:12" x14ac:dyDescent="0.2">
      <c r="A26" s="188"/>
      <c r="B26" s="188"/>
      <c r="C26" s="188"/>
      <c r="D26" s="188"/>
      <c r="E26" s="188"/>
      <c r="F26" s="188"/>
      <c r="G26" s="268"/>
      <c r="H26" s="186"/>
      <c r="I26" s="388"/>
      <c r="J26" s="188"/>
      <c r="K26" s="189"/>
      <c r="L26" s="188"/>
    </row>
    <row r="27" spans="1:12" x14ac:dyDescent="0.2">
      <c r="A27" s="188"/>
      <c r="B27" s="188"/>
      <c r="C27" s="188"/>
      <c r="D27" s="188"/>
      <c r="E27" s="188"/>
      <c r="F27" s="188"/>
      <c r="G27" s="268"/>
      <c r="H27" s="186"/>
      <c r="I27" s="388"/>
      <c r="J27" s="188"/>
      <c r="K27" s="189"/>
      <c r="L27" s="188"/>
    </row>
    <row r="28" spans="1:12" x14ac:dyDescent="0.2">
      <c r="A28" s="188"/>
      <c r="B28" s="188"/>
      <c r="C28" s="188"/>
      <c r="D28" s="188"/>
      <c r="E28" s="188"/>
      <c r="F28" s="188"/>
      <c r="G28" s="268"/>
      <c r="H28" s="186"/>
      <c r="I28" s="388"/>
      <c r="J28" s="188"/>
      <c r="K28" s="189"/>
      <c r="L28" s="188"/>
    </row>
    <row r="29" spans="1:12" x14ac:dyDescent="0.2">
      <c r="A29" s="188"/>
      <c r="B29" s="188"/>
      <c r="C29" s="188"/>
      <c r="D29" s="188"/>
      <c r="E29" s="188"/>
      <c r="F29" s="188"/>
      <c r="G29" s="268"/>
      <c r="H29" s="186"/>
      <c r="I29" s="388"/>
      <c r="J29" s="188"/>
      <c r="K29" s="189"/>
      <c r="L29" s="188"/>
    </row>
    <row r="30" spans="1:12" x14ac:dyDescent="0.2">
      <c r="A30" s="188"/>
      <c r="B30" s="188"/>
      <c r="C30" s="188"/>
      <c r="D30" s="188"/>
      <c r="E30" s="188"/>
      <c r="F30" s="188"/>
      <c r="G30" s="268"/>
      <c r="H30" s="186"/>
      <c r="I30" s="388"/>
      <c r="J30" s="188"/>
      <c r="K30" s="189"/>
      <c r="L30" s="188"/>
    </row>
    <row r="31" spans="1:12" x14ac:dyDescent="0.2">
      <c r="A31" s="188"/>
      <c r="B31" s="188"/>
      <c r="C31" s="188"/>
      <c r="D31" s="188"/>
      <c r="E31" s="188"/>
      <c r="F31" s="188"/>
      <c r="G31" s="268"/>
      <c r="H31" s="186"/>
      <c r="I31" s="388"/>
      <c r="J31" s="188"/>
      <c r="K31" s="189"/>
      <c r="L31" s="188"/>
    </row>
    <row r="32" spans="1:12" x14ac:dyDescent="0.2">
      <c r="A32" s="188"/>
      <c r="B32" s="188"/>
      <c r="C32" s="188"/>
      <c r="D32" s="188"/>
      <c r="E32" s="188"/>
      <c r="F32" s="188"/>
      <c r="G32" s="268"/>
      <c r="H32" s="186"/>
      <c r="I32" s="388"/>
      <c r="J32" s="188"/>
      <c r="K32" s="189"/>
      <c r="L32" s="188"/>
    </row>
    <row r="33" spans="1:12" x14ac:dyDescent="0.2">
      <c r="A33" s="188"/>
      <c r="B33" s="188"/>
      <c r="C33" s="188"/>
      <c r="D33" s="188"/>
      <c r="E33" s="188"/>
      <c r="F33" s="188"/>
      <c r="G33" s="268"/>
      <c r="H33" s="186"/>
      <c r="I33" s="388"/>
      <c r="J33" s="188"/>
      <c r="K33" s="189"/>
      <c r="L33" s="188"/>
    </row>
    <row r="34" spans="1:12" x14ac:dyDescent="0.2">
      <c r="A34" s="188"/>
      <c r="B34" s="188"/>
      <c r="C34" s="188"/>
      <c r="D34" s="188"/>
      <c r="E34" s="188"/>
      <c r="F34" s="188"/>
      <c r="G34" s="268"/>
      <c r="H34" s="186"/>
      <c r="I34" s="388"/>
      <c r="J34" s="188"/>
      <c r="K34" s="189"/>
      <c r="L34" s="188"/>
    </row>
    <row r="35" spans="1:12" x14ac:dyDescent="0.2">
      <c r="A35" s="188"/>
      <c r="B35" s="188"/>
      <c r="C35" s="188"/>
      <c r="D35" s="188"/>
      <c r="E35" s="188"/>
      <c r="F35" s="188"/>
      <c r="G35" s="268"/>
      <c r="H35" s="186"/>
      <c r="I35" s="388"/>
      <c r="J35" s="188"/>
      <c r="K35" s="189"/>
      <c r="L35" s="188"/>
    </row>
    <row r="36" spans="1:12" x14ac:dyDescent="0.2">
      <c r="A36" s="188"/>
      <c r="B36" s="188"/>
      <c r="C36" s="188"/>
      <c r="D36" s="188"/>
      <c r="E36" s="188"/>
      <c r="F36" s="188"/>
      <c r="G36" s="268"/>
      <c r="H36" s="186"/>
      <c r="I36" s="388"/>
      <c r="J36" s="188"/>
      <c r="K36" s="189"/>
      <c r="L36" s="188"/>
    </row>
    <row r="37" spans="1:12" x14ac:dyDescent="0.2">
      <c r="A37" s="188"/>
      <c r="B37" s="188"/>
      <c r="C37" s="188"/>
      <c r="D37" s="188"/>
      <c r="E37" s="188"/>
      <c r="F37" s="188"/>
      <c r="G37" s="268"/>
      <c r="H37" s="186"/>
      <c r="I37" s="388"/>
      <c r="J37" s="188"/>
      <c r="K37" s="189"/>
      <c r="L37" s="188"/>
    </row>
    <row r="38" spans="1:12" x14ac:dyDescent="0.2">
      <c r="A38" s="188"/>
      <c r="B38" s="188"/>
      <c r="C38" s="188"/>
      <c r="D38" s="188"/>
      <c r="E38" s="188"/>
      <c r="F38" s="188"/>
      <c r="G38" s="268"/>
      <c r="H38" s="186"/>
      <c r="I38" s="388"/>
      <c r="J38" s="188"/>
      <c r="K38" s="189"/>
      <c r="L38" s="188"/>
    </row>
    <row r="39" spans="1:12" x14ac:dyDescent="0.2">
      <c r="A39" s="188"/>
      <c r="B39" s="188"/>
      <c r="C39" s="188"/>
      <c r="D39" s="188"/>
      <c r="E39" s="188"/>
      <c r="F39" s="188"/>
      <c r="G39" s="268"/>
      <c r="H39" s="186"/>
      <c r="I39" s="388"/>
      <c r="J39" s="188"/>
      <c r="K39" s="189"/>
      <c r="L39" s="188"/>
    </row>
    <row r="40" spans="1:12" x14ac:dyDescent="0.2">
      <c r="A40" s="188"/>
      <c r="B40" s="188"/>
      <c r="C40" s="188"/>
      <c r="D40" s="188"/>
      <c r="E40" s="188"/>
      <c r="F40" s="188"/>
      <c r="G40" s="268"/>
      <c r="H40" s="186"/>
      <c r="I40" s="388"/>
      <c r="J40" s="188"/>
      <c r="K40" s="189"/>
      <c r="L40" s="188"/>
    </row>
    <row r="41" spans="1:12" x14ac:dyDescent="0.2">
      <c r="A41" s="188"/>
      <c r="B41" s="188"/>
      <c r="C41" s="188"/>
      <c r="D41" s="188"/>
      <c r="E41" s="188"/>
      <c r="F41" s="188"/>
      <c r="G41" s="268"/>
      <c r="H41" s="186"/>
      <c r="I41" s="388"/>
      <c r="J41" s="188"/>
      <c r="K41" s="189"/>
      <c r="L41" s="188"/>
    </row>
    <row r="42" spans="1:12" x14ac:dyDescent="0.2">
      <c r="A42" s="188"/>
      <c r="B42" s="188"/>
      <c r="C42" s="188"/>
      <c r="D42" s="188"/>
      <c r="E42" s="188"/>
      <c r="F42" s="188"/>
      <c r="G42" s="268"/>
      <c r="H42" s="186"/>
      <c r="I42" s="388"/>
      <c r="J42" s="188"/>
      <c r="K42" s="189"/>
      <c r="L42" s="188"/>
    </row>
    <row r="43" spans="1:12" x14ac:dyDescent="0.2">
      <c r="A43" s="188"/>
      <c r="B43" s="188"/>
      <c r="C43" s="188"/>
      <c r="D43" s="188"/>
      <c r="E43" s="188"/>
      <c r="F43" s="188"/>
      <c r="G43" s="268"/>
      <c r="H43" s="186"/>
      <c r="I43" s="388"/>
      <c r="J43" s="188"/>
      <c r="K43" s="189"/>
      <c r="L43" s="188"/>
    </row>
    <row r="44" spans="1:12" x14ac:dyDescent="0.2">
      <c r="A44" s="188"/>
      <c r="B44" s="188"/>
      <c r="C44" s="188"/>
      <c r="D44" s="188"/>
      <c r="E44" s="188"/>
      <c r="F44" s="188"/>
      <c r="G44" s="268"/>
      <c r="H44" s="186"/>
      <c r="I44" s="388"/>
      <c r="J44" s="188"/>
      <c r="K44" s="189"/>
      <c r="L44" s="188"/>
    </row>
    <row r="45" spans="1:12" x14ac:dyDescent="0.2">
      <c r="A45" s="188"/>
      <c r="B45" s="188"/>
      <c r="C45" s="188"/>
      <c r="D45" s="188"/>
      <c r="E45" s="188"/>
      <c r="F45" s="188"/>
      <c r="G45" s="268"/>
      <c r="H45" s="186"/>
      <c r="I45" s="388"/>
      <c r="J45" s="188"/>
      <c r="K45" s="189"/>
      <c r="L45" s="188"/>
    </row>
    <row r="46" spans="1:12" x14ac:dyDescent="0.2">
      <c r="A46" s="188"/>
      <c r="B46" s="188"/>
      <c r="C46" s="188"/>
      <c r="D46" s="188"/>
      <c r="E46" s="188"/>
      <c r="F46" s="188"/>
      <c r="G46" s="268"/>
      <c r="H46" s="186"/>
      <c r="I46" s="388"/>
      <c r="J46" s="188"/>
      <c r="K46" s="189"/>
      <c r="L46" s="188"/>
    </row>
    <row r="47" spans="1:12" x14ac:dyDescent="0.2">
      <c r="A47" s="188"/>
      <c r="B47" s="188"/>
      <c r="C47" s="188"/>
      <c r="D47" s="188"/>
      <c r="E47" s="188"/>
      <c r="F47" s="188"/>
      <c r="G47" s="268"/>
      <c r="H47" s="186"/>
      <c r="I47" s="388"/>
      <c r="J47" s="188"/>
      <c r="K47" s="189"/>
      <c r="L47" s="188"/>
    </row>
    <row r="48" spans="1:12" x14ac:dyDescent="0.2">
      <c r="A48" s="188"/>
      <c r="B48" s="188"/>
      <c r="C48" s="188"/>
      <c r="D48" s="188"/>
      <c r="E48" s="188"/>
      <c r="F48" s="188"/>
      <c r="G48" s="268"/>
      <c r="H48" s="186"/>
      <c r="I48" s="388"/>
      <c r="J48" s="188"/>
      <c r="K48" s="189"/>
      <c r="L48" s="188"/>
    </row>
    <row r="49" spans="1:12" x14ac:dyDescent="0.2">
      <c r="A49" s="188"/>
      <c r="B49" s="188"/>
      <c r="C49" s="188"/>
      <c r="D49" s="188"/>
      <c r="E49" s="188"/>
      <c r="F49" s="188"/>
      <c r="G49" s="268"/>
      <c r="H49" s="186"/>
      <c r="I49" s="388"/>
      <c r="J49" s="188"/>
      <c r="K49" s="189"/>
      <c r="L49" s="188"/>
    </row>
    <row r="50" spans="1:12" x14ac:dyDescent="0.2">
      <c r="A50" s="188"/>
      <c r="B50" s="188"/>
      <c r="C50" s="188"/>
      <c r="D50" s="188"/>
      <c r="E50" s="188"/>
      <c r="F50" s="188"/>
      <c r="G50" s="268"/>
      <c r="H50" s="186"/>
      <c r="I50" s="388"/>
      <c r="J50" s="188"/>
      <c r="K50" s="189"/>
      <c r="L50" s="188"/>
    </row>
    <row r="51" spans="1:12" x14ac:dyDescent="0.2">
      <c r="A51" s="188"/>
      <c r="B51" s="188"/>
      <c r="C51" s="188"/>
      <c r="D51" s="188"/>
      <c r="E51" s="188"/>
      <c r="F51" s="188"/>
      <c r="G51" s="268"/>
      <c r="H51" s="186"/>
      <c r="I51" s="388"/>
      <c r="J51" s="188"/>
      <c r="K51" s="189"/>
      <c r="L51" s="188"/>
    </row>
    <row r="52" spans="1:12" x14ac:dyDescent="0.2">
      <c r="A52" s="188"/>
      <c r="B52" s="188"/>
      <c r="C52" s="188"/>
      <c r="D52" s="188"/>
      <c r="E52" s="188"/>
      <c r="F52" s="188"/>
      <c r="G52" s="268"/>
      <c r="H52" s="186"/>
      <c r="I52" s="388"/>
      <c r="J52" s="188"/>
      <c r="K52" s="189"/>
      <c r="L52" s="188"/>
    </row>
    <row r="53" spans="1:12" x14ac:dyDescent="0.2">
      <c r="A53" s="188"/>
      <c r="B53" s="188"/>
      <c r="C53" s="188"/>
      <c r="D53" s="188"/>
      <c r="E53" s="188"/>
      <c r="F53" s="188"/>
      <c r="G53" s="268"/>
      <c r="H53" s="186"/>
      <c r="I53" s="388"/>
      <c r="J53" s="188"/>
      <c r="K53" s="189"/>
      <c r="L53" s="188"/>
    </row>
    <row r="54" spans="1:12" x14ac:dyDescent="0.2">
      <c r="A54" s="188"/>
      <c r="B54" s="188"/>
      <c r="C54" s="188"/>
      <c r="D54" s="188"/>
      <c r="E54" s="188"/>
      <c r="F54" s="188"/>
      <c r="G54" s="268"/>
      <c r="H54" s="186"/>
      <c r="I54" s="388"/>
      <c r="J54" s="188"/>
      <c r="K54" s="189"/>
      <c r="L54" s="188"/>
    </row>
    <row r="55" spans="1:12" x14ac:dyDescent="0.2">
      <c r="A55" s="188"/>
      <c r="B55" s="188"/>
      <c r="C55" s="188"/>
      <c r="D55" s="188"/>
      <c r="E55" s="188"/>
      <c r="F55" s="188"/>
      <c r="G55" s="268"/>
      <c r="H55" s="186"/>
      <c r="I55" s="388"/>
      <c r="J55" s="188"/>
      <c r="K55" s="189"/>
      <c r="L55" s="188"/>
    </row>
    <row r="56" spans="1:12" x14ac:dyDescent="0.2">
      <c r="A56" s="188"/>
      <c r="B56" s="188"/>
      <c r="C56" s="188"/>
      <c r="D56" s="188"/>
      <c r="E56" s="188"/>
      <c r="F56" s="188"/>
      <c r="G56" s="268"/>
      <c r="H56" s="186"/>
      <c r="I56" s="388"/>
      <c r="J56" s="188"/>
      <c r="K56" s="189"/>
      <c r="L56" s="188"/>
    </row>
    <row r="57" spans="1:12" x14ac:dyDescent="0.2">
      <c r="A57" s="188"/>
      <c r="B57" s="188"/>
      <c r="C57" s="188"/>
      <c r="D57" s="188"/>
      <c r="E57" s="188"/>
      <c r="F57" s="188"/>
      <c r="G57" s="268"/>
      <c r="H57" s="186"/>
      <c r="I57" s="388"/>
      <c r="J57" s="188"/>
      <c r="K57" s="189"/>
      <c r="L57" s="188"/>
    </row>
    <row r="58" spans="1:12" x14ac:dyDescent="0.2">
      <c r="H58" s="62"/>
    </row>
  </sheetData>
  <sortState ref="A2:M133">
    <sortCondition ref="B2:B133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9"/>
  <sheetViews>
    <sheetView workbookViewId="0">
      <selection activeCell="A2" sqref="A2:XFD5"/>
    </sheetView>
  </sheetViews>
  <sheetFormatPr defaultColWidth="9.140625" defaultRowHeight="12.75" x14ac:dyDescent="0.2"/>
  <cols>
    <col min="2" max="2" width="11.140625" customWidth="1"/>
    <col min="3" max="3" width="7.85546875" customWidth="1"/>
    <col min="4" max="4" width="10.7109375" customWidth="1"/>
    <col min="6" max="6" width="13.28515625" customWidth="1"/>
    <col min="7" max="7" width="19.140625" style="101" customWidth="1"/>
    <col min="8" max="8" width="13.85546875" style="101" customWidth="1"/>
    <col min="9" max="9" width="13.28515625" style="363" customWidth="1"/>
    <col min="10" max="10" width="17.7109375" customWidth="1"/>
    <col min="11" max="11" width="13.28515625" customWidth="1"/>
    <col min="12" max="12" width="12.42578125" customWidth="1"/>
  </cols>
  <sheetData>
    <row r="1" spans="1:13" x14ac:dyDescent="0.2">
      <c r="A1" s="365" t="s">
        <v>888</v>
      </c>
      <c r="B1" s="365" t="s">
        <v>0</v>
      </c>
      <c r="C1" s="365" t="s">
        <v>889</v>
      </c>
      <c r="D1" s="365" t="s">
        <v>1</v>
      </c>
      <c r="E1" s="365" t="s">
        <v>31</v>
      </c>
      <c r="F1" s="365" t="s">
        <v>32</v>
      </c>
      <c r="G1" s="365" t="s">
        <v>40</v>
      </c>
      <c r="H1" s="365" t="s">
        <v>33</v>
      </c>
      <c r="I1" s="385" t="s">
        <v>2</v>
      </c>
      <c r="J1" s="365" t="s">
        <v>36</v>
      </c>
      <c r="K1" s="365" t="s">
        <v>3</v>
      </c>
      <c r="L1" s="365" t="s">
        <v>34</v>
      </c>
      <c r="M1" s="365" t="s">
        <v>35</v>
      </c>
    </row>
    <row r="2" spans="1:13" x14ac:dyDescent="0.2">
      <c r="A2" s="659" t="s">
        <v>896</v>
      </c>
      <c r="B2" s="659" t="s">
        <v>282</v>
      </c>
      <c r="C2" s="659" t="s">
        <v>891</v>
      </c>
      <c r="D2" s="659" t="s">
        <v>271</v>
      </c>
      <c r="E2" s="659" t="s">
        <v>272</v>
      </c>
      <c r="F2" s="659" t="s">
        <v>273</v>
      </c>
      <c r="G2" s="659" t="s">
        <v>617</v>
      </c>
      <c r="H2" s="660">
        <v>42202</v>
      </c>
      <c r="I2" s="661">
        <v>90.22</v>
      </c>
      <c r="J2" s="659" t="s">
        <v>604</v>
      </c>
      <c r="K2" s="659" t="s">
        <v>86</v>
      </c>
      <c r="L2" s="660">
        <v>42244</v>
      </c>
      <c r="M2" s="659" t="s">
        <v>72</v>
      </c>
    </row>
    <row r="3" spans="1:13" x14ac:dyDescent="0.2">
      <c r="A3" s="659" t="s">
        <v>890</v>
      </c>
      <c r="B3" s="659" t="s">
        <v>89</v>
      </c>
      <c r="C3" s="659" t="s">
        <v>891</v>
      </c>
      <c r="D3" s="659" t="s">
        <v>279</v>
      </c>
      <c r="E3" s="659" t="s">
        <v>280</v>
      </c>
      <c r="F3" s="659" t="s">
        <v>281</v>
      </c>
      <c r="G3" s="659" t="s">
        <v>620</v>
      </c>
      <c r="H3" s="660">
        <v>41851</v>
      </c>
      <c r="I3" s="661">
        <v>171.02</v>
      </c>
      <c r="J3" s="659"/>
      <c r="K3" s="659" t="s">
        <v>405</v>
      </c>
      <c r="L3" s="660">
        <v>42243</v>
      </c>
      <c r="M3" s="659" t="s">
        <v>72</v>
      </c>
    </row>
    <row r="4" spans="1:13" x14ac:dyDescent="0.2">
      <c r="A4" s="659" t="s">
        <v>890</v>
      </c>
      <c r="B4" s="659" t="s">
        <v>89</v>
      </c>
      <c r="C4" s="659" t="s">
        <v>891</v>
      </c>
      <c r="D4" s="659" t="s">
        <v>279</v>
      </c>
      <c r="E4" s="659" t="s">
        <v>280</v>
      </c>
      <c r="F4" s="659" t="s">
        <v>281</v>
      </c>
      <c r="G4" s="659" t="s">
        <v>621</v>
      </c>
      <c r="H4" s="660">
        <v>41851</v>
      </c>
      <c r="I4" s="661">
        <v>19.059999999999999</v>
      </c>
      <c r="J4" s="659"/>
      <c r="K4" s="659" t="s">
        <v>3360</v>
      </c>
      <c r="L4" s="660">
        <v>42243</v>
      </c>
      <c r="M4" s="659" t="s">
        <v>72</v>
      </c>
    </row>
    <row r="5" spans="1:13" x14ac:dyDescent="0.2">
      <c r="A5" s="659" t="s">
        <v>890</v>
      </c>
      <c r="B5" s="659" t="s">
        <v>688</v>
      </c>
      <c r="C5" s="659" t="s">
        <v>892</v>
      </c>
      <c r="D5" s="659" t="s">
        <v>90</v>
      </c>
      <c r="E5" s="659" t="s">
        <v>91</v>
      </c>
      <c r="F5" s="659" t="s">
        <v>92</v>
      </c>
      <c r="G5" s="659" t="s">
        <v>736</v>
      </c>
      <c r="H5" s="660">
        <v>41011</v>
      </c>
      <c r="I5" s="661">
        <f>84.32*-1</f>
        <v>-84.32</v>
      </c>
      <c r="J5" s="659" t="s">
        <v>737</v>
      </c>
      <c r="K5" s="659" t="s">
        <v>344</v>
      </c>
      <c r="L5" s="660">
        <v>42240</v>
      </c>
      <c r="M5" s="659" t="s">
        <v>72</v>
      </c>
    </row>
    <row r="6" spans="1:13" x14ac:dyDescent="0.2">
      <c r="A6" s="218"/>
      <c r="B6" s="218"/>
      <c r="C6" s="218"/>
      <c r="D6" s="218"/>
      <c r="E6" s="218"/>
      <c r="F6" s="219"/>
      <c r="G6" s="268"/>
      <c r="H6" s="218"/>
      <c r="I6" s="636">
        <f>SUM(I2:I5)</f>
        <v>195.98000000000002</v>
      </c>
      <c r="J6" s="219"/>
      <c r="K6" s="218"/>
    </row>
    <row r="7" spans="1:13" x14ac:dyDescent="0.2">
      <c r="A7" s="218"/>
      <c r="B7" s="218"/>
      <c r="C7" s="218"/>
      <c r="D7" s="218"/>
      <c r="E7" s="218"/>
      <c r="F7" s="219"/>
      <c r="G7" s="268"/>
      <c r="H7" s="218"/>
      <c r="I7" s="388"/>
      <c r="J7" s="219"/>
      <c r="K7" s="218"/>
    </row>
    <row r="8" spans="1:13" x14ac:dyDescent="0.2">
      <c r="A8" s="218"/>
      <c r="B8" s="218"/>
      <c r="C8" s="218"/>
      <c r="D8" s="218"/>
      <c r="E8" s="218"/>
      <c r="F8" s="219"/>
      <c r="G8" s="268"/>
      <c r="H8" s="218"/>
      <c r="I8" s="388"/>
      <c r="J8" s="219"/>
      <c r="K8" s="218"/>
    </row>
    <row r="9" spans="1:13" x14ac:dyDescent="0.2">
      <c r="A9" s="218"/>
      <c r="B9" s="218"/>
      <c r="C9" s="218"/>
      <c r="D9" s="218"/>
      <c r="E9" s="218"/>
      <c r="F9" s="219"/>
      <c r="G9" s="268"/>
      <c r="H9" s="218"/>
      <c r="I9" s="388"/>
      <c r="J9" s="219"/>
      <c r="K9" s="218"/>
    </row>
    <row r="10" spans="1:13" x14ac:dyDescent="0.2">
      <c r="A10" s="218"/>
      <c r="B10" s="218"/>
      <c r="C10" s="218"/>
      <c r="D10" s="218"/>
      <c r="E10" s="218"/>
      <c r="F10" s="219"/>
      <c r="G10" s="268"/>
      <c r="H10" s="218"/>
      <c r="I10" s="388"/>
      <c r="J10" s="219"/>
      <c r="K10" s="218"/>
    </row>
    <row r="11" spans="1:13" x14ac:dyDescent="0.2">
      <c r="A11" s="218"/>
      <c r="B11" s="218"/>
      <c r="C11" s="218"/>
      <c r="D11" s="218"/>
      <c r="E11" s="218"/>
      <c r="F11" s="219"/>
      <c r="G11" s="268"/>
      <c r="H11" s="218"/>
      <c r="I11" s="388"/>
      <c r="J11" s="219"/>
      <c r="K11" s="218"/>
    </row>
    <row r="12" spans="1:13" x14ac:dyDescent="0.2">
      <c r="A12" s="218"/>
      <c r="B12" s="218"/>
      <c r="C12" s="218"/>
      <c r="D12" s="218"/>
      <c r="E12" s="218"/>
      <c r="F12" s="219"/>
      <c r="G12" s="268"/>
      <c r="H12" s="218"/>
      <c r="I12" s="388"/>
      <c r="J12" s="219"/>
      <c r="K12" s="218"/>
    </row>
    <row r="13" spans="1:13" x14ac:dyDescent="0.2">
      <c r="A13" s="218"/>
      <c r="B13" s="218"/>
      <c r="C13" s="218"/>
      <c r="D13" s="218"/>
      <c r="E13" s="218"/>
      <c r="F13" s="219"/>
      <c r="G13" s="268"/>
      <c r="H13" s="218"/>
      <c r="I13" s="388"/>
      <c r="J13" s="219"/>
      <c r="K13" s="218"/>
    </row>
    <row r="14" spans="1:13" x14ac:dyDescent="0.2">
      <c r="A14" s="218"/>
      <c r="B14" s="218"/>
      <c r="C14" s="218"/>
      <c r="D14" s="218"/>
      <c r="E14" s="218"/>
      <c r="F14" s="219"/>
      <c r="G14" s="268"/>
      <c r="H14" s="218"/>
      <c r="I14" s="388"/>
      <c r="J14" s="219"/>
      <c r="K14" s="218"/>
    </row>
    <row r="15" spans="1:13" x14ac:dyDescent="0.2">
      <c r="A15" s="218"/>
      <c r="B15" s="218"/>
      <c r="C15" s="218"/>
      <c r="D15" s="218"/>
      <c r="E15" s="218"/>
      <c r="F15" s="219"/>
      <c r="G15" s="268"/>
      <c r="H15" s="218"/>
      <c r="I15" s="388"/>
      <c r="J15" s="219"/>
      <c r="K15" s="218"/>
    </row>
    <row r="16" spans="1:13" x14ac:dyDescent="0.2">
      <c r="A16" s="218"/>
      <c r="B16" s="218"/>
      <c r="C16" s="218"/>
      <c r="D16" s="218"/>
      <c r="E16" s="218"/>
      <c r="F16" s="219"/>
      <c r="G16" s="268"/>
      <c r="H16" s="218"/>
      <c r="I16" s="388"/>
      <c r="J16" s="219"/>
      <c r="K16" s="218"/>
    </row>
    <row r="17" spans="1:11" x14ac:dyDescent="0.2">
      <c r="A17" s="218"/>
      <c r="B17" s="218"/>
      <c r="C17" s="218"/>
      <c r="D17" s="218"/>
      <c r="E17" s="218"/>
      <c r="F17" s="219"/>
      <c r="G17" s="268"/>
      <c r="H17" s="218"/>
      <c r="I17" s="388"/>
      <c r="J17" s="219"/>
      <c r="K17" s="218"/>
    </row>
    <row r="18" spans="1:11" x14ac:dyDescent="0.2">
      <c r="A18" s="218"/>
      <c r="B18" s="218"/>
      <c r="C18" s="218"/>
      <c r="D18" s="218"/>
      <c r="E18" s="218"/>
      <c r="F18" s="219"/>
      <c r="G18" s="268"/>
      <c r="H18" s="218"/>
      <c r="I18" s="388"/>
      <c r="J18" s="219"/>
      <c r="K18" s="218"/>
    </row>
    <row r="19" spans="1:11" x14ac:dyDescent="0.2">
      <c r="A19" s="218"/>
      <c r="B19" s="218"/>
      <c r="C19" s="218"/>
      <c r="D19" s="218"/>
      <c r="E19" s="218"/>
      <c r="F19" s="219"/>
      <c r="G19" s="268"/>
      <c r="H19" s="218"/>
      <c r="I19" s="388"/>
      <c r="J19" s="219"/>
      <c r="K19" s="218"/>
    </row>
    <row r="20" spans="1:11" x14ac:dyDescent="0.2">
      <c r="A20" s="218"/>
      <c r="B20" s="218"/>
      <c r="C20" s="218"/>
      <c r="D20" s="218"/>
      <c r="E20" s="218"/>
      <c r="F20" s="219"/>
      <c r="G20" s="268"/>
      <c r="H20" s="218"/>
      <c r="I20" s="388"/>
      <c r="J20" s="219"/>
      <c r="K20" s="218"/>
    </row>
    <row r="21" spans="1:11" x14ac:dyDescent="0.2">
      <c r="A21" s="218"/>
      <c r="B21" s="218"/>
      <c r="C21" s="218"/>
      <c r="D21" s="218"/>
      <c r="E21" s="218"/>
      <c r="F21" s="219"/>
      <c r="G21" s="268"/>
      <c r="H21" s="218"/>
      <c r="I21" s="388"/>
      <c r="J21" s="219"/>
      <c r="K21" s="218"/>
    </row>
    <row r="22" spans="1:11" x14ac:dyDescent="0.2">
      <c r="A22" s="218"/>
      <c r="B22" s="218"/>
      <c r="C22" s="218"/>
      <c r="D22" s="218"/>
      <c r="E22" s="218"/>
      <c r="F22" s="219"/>
      <c r="G22" s="268"/>
      <c r="H22" s="218"/>
      <c r="I22" s="388"/>
      <c r="J22" s="219"/>
      <c r="K22" s="218"/>
    </row>
    <row r="23" spans="1:11" x14ac:dyDescent="0.2">
      <c r="A23" s="218"/>
      <c r="B23" s="218"/>
      <c r="C23" s="218"/>
      <c r="D23" s="218"/>
      <c r="E23" s="218"/>
      <c r="F23" s="219"/>
      <c r="G23" s="268"/>
      <c r="H23" s="218"/>
      <c r="I23" s="388"/>
      <c r="J23" s="219"/>
      <c r="K23" s="218"/>
    </row>
    <row r="24" spans="1:11" x14ac:dyDescent="0.2">
      <c r="A24" s="218"/>
      <c r="B24" s="218"/>
      <c r="C24" s="218"/>
      <c r="D24" s="218"/>
      <c r="E24" s="218"/>
      <c r="F24" s="219"/>
      <c r="G24" s="268"/>
      <c r="H24" s="218"/>
      <c r="I24" s="388"/>
      <c r="J24" s="219"/>
      <c r="K24" s="218"/>
    </row>
    <row r="25" spans="1:11" x14ac:dyDescent="0.2">
      <c r="A25" s="218"/>
      <c r="B25" s="218"/>
      <c r="C25" s="218"/>
      <c r="D25" s="218"/>
      <c r="E25" s="218"/>
      <c r="F25" s="219"/>
      <c r="G25" s="268"/>
      <c r="H25" s="218"/>
      <c r="I25" s="388"/>
      <c r="J25" s="219"/>
      <c r="K25" s="218"/>
    </row>
    <row r="26" spans="1:11" x14ac:dyDescent="0.2">
      <c r="A26" s="218"/>
      <c r="B26" s="218"/>
      <c r="C26" s="218"/>
      <c r="D26" s="218"/>
      <c r="E26" s="218"/>
      <c r="F26" s="219"/>
      <c r="G26" s="268"/>
      <c r="H26" s="218"/>
      <c r="I26" s="388"/>
      <c r="J26" s="219"/>
      <c r="K26" s="218"/>
    </row>
    <row r="27" spans="1:11" x14ac:dyDescent="0.2">
      <c r="A27" s="218"/>
      <c r="B27" s="218"/>
      <c r="C27" s="218"/>
      <c r="D27" s="218"/>
      <c r="E27" s="218"/>
      <c r="F27" s="219"/>
      <c r="G27" s="268"/>
      <c r="H27" s="218"/>
      <c r="I27" s="388"/>
      <c r="J27" s="219"/>
      <c r="K27" s="218"/>
    </row>
    <row r="28" spans="1:11" x14ac:dyDescent="0.2">
      <c r="A28" s="218"/>
      <c r="B28" s="218"/>
      <c r="C28" s="218"/>
      <c r="D28" s="218"/>
      <c r="E28" s="218"/>
      <c r="F28" s="219"/>
      <c r="G28" s="268"/>
      <c r="H28" s="218"/>
      <c r="I28" s="388"/>
      <c r="J28" s="219"/>
      <c r="K28" s="218"/>
    </row>
    <row r="29" spans="1:11" x14ac:dyDescent="0.2">
      <c r="A29" s="218"/>
      <c r="B29" s="218"/>
      <c r="C29" s="218"/>
      <c r="D29" s="218"/>
      <c r="E29" s="218"/>
      <c r="F29" s="219"/>
      <c r="G29" s="268"/>
      <c r="H29" s="218"/>
      <c r="I29" s="388"/>
      <c r="J29" s="219"/>
      <c r="K29" s="218"/>
    </row>
    <row r="30" spans="1:11" x14ac:dyDescent="0.2">
      <c r="A30" s="218"/>
      <c r="B30" s="218"/>
      <c r="C30" s="218"/>
      <c r="D30" s="218"/>
      <c r="E30" s="218"/>
      <c r="F30" s="219"/>
      <c r="G30" s="268"/>
      <c r="H30" s="218"/>
      <c r="I30" s="388"/>
      <c r="J30" s="219"/>
      <c r="K30" s="218"/>
    </row>
    <row r="31" spans="1:11" x14ac:dyDescent="0.2">
      <c r="A31" s="218"/>
      <c r="B31" s="218"/>
      <c r="C31" s="218"/>
      <c r="D31" s="218"/>
      <c r="E31" s="218"/>
      <c r="F31" s="219"/>
      <c r="G31" s="268"/>
      <c r="H31" s="218"/>
      <c r="I31" s="388"/>
      <c r="J31" s="219"/>
      <c r="K31" s="218"/>
    </row>
    <row r="32" spans="1:11" x14ac:dyDescent="0.2">
      <c r="A32" s="218"/>
      <c r="B32" s="218"/>
      <c r="C32" s="218"/>
      <c r="D32" s="218"/>
      <c r="E32" s="218"/>
      <c r="F32" s="219"/>
      <c r="G32" s="268"/>
      <c r="H32" s="218"/>
      <c r="I32" s="388"/>
      <c r="J32" s="219"/>
      <c r="K32" s="218"/>
    </row>
    <row r="33" spans="1:11" x14ac:dyDescent="0.2">
      <c r="A33" s="218"/>
      <c r="B33" s="218"/>
      <c r="C33" s="218"/>
      <c r="D33" s="218"/>
      <c r="E33" s="218"/>
      <c r="F33" s="219"/>
      <c r="G33" s="268"/>
      <c r="H33" s="218"/>
      <c r="I33" s="388"/>
      <c r="J33" s="219"/>
      <c r="K33" s="218"/>
    </row>
    <row r="34" spans="1:11" x14ac:dyDescent="0.2">
      <c r="A34" s="218"/>
      <c r="B34" s="218"/>
      <c r="C34" s="218"/>
      <c r="D34" s="218"/>
      <c r="E34" s="218"/>
      <c r="F34" s="219"/>
      <c r="G34" s="268"/>
      <c r="H34" s="218"/>
      <c r="I34" s="388"/>
      <c r="J34" s="219"/>
      <c r="K34" s="218"/>
    </row>
    <row r="35" spans="1:11" x14ac:dyDescent="0.2">
      <c r="A35" s="218"/>
      <c r="B35" s="218"/>
      <c r="C35" s="218"/>
      <c r="D35" s="218"/>
      <c r="E35" s="218"/>
      <c r="F35" s="219"/>
      <c r="G35" s="268"/>
      <c r="H35" s="218"/>
      <c r="I35" s="388"/>
      <c r="J35" s="219"/>
      <c r="K35" s="218"/>
    </row>
    <row r="36" spans="1:11" x14ac:dyDescent="0.2">
      <c r="A36" s="218"/>
      <c r="B36" s="218"/>
      <c r="C36" s="218"/>
      <c r="D36" s="218"/>
      <c r="E36" s="218"/>
      <c r="F36" s="219"/>
      <c r="G36" s="268"/>
      <c r="H36" s="218"/>
      <c r="I36" s="388"/>
      <c r="J36" s="219"/>
      <c r="K36" s="218"/>
    </row>
    <row r="37" spans="1:11" x14ac:dyDescent="0.2">
      <c r="A37" s="218"/>
      <c r="B37" s="218"/>
      <c r="C37" s="218"/>
      <c r="D37" s="218"/>
      <c r="E37" s="218"/>
      <c r="F37" s="219"/>
      <c r="G37" s="268"/>
      <c r="H37" s="218"/>
      <c r="I37" s="388"/>
      <c r="J37" s="219"/>
      <c r="K37" s="218"/>
    </row>
    <row r="38" spans="1:11" x14ac:dyDescent="0.2">
      <c r="A38" s="218"/>
      <c r="B38" s="218"/>
      <c r="C38" s="218"/>
      <c r="D38" s="218"/>
      <c r="E38" s="218"/>
      <c r="F38" s="219"/>
      <c r="G38" s="268"/>
      <c r="H38" s="218"/>
      <c r="I38" s="388"/>
      <c r="J38" s="219"/>
      <c r="K38" s="218"/>
    </row>
    <row r="39" spans="1:11" x14ac:dyDescent="0.2">
      <c r="A39" s="218"/>
      <c r="B39" s="218"/>
      <c r="C39" s="218"/>
      <c r="D39" s="218"/>
      <c r="E39" s="218"/>
      <c r="F39" s="219"/>
      <c r="G39" s="268"/>
      <c r="H39" s="218"/>
      <c r="I39" s="388"/>
      <c r="J39" s="219"/>
      <c r="K39" s="218"/>
    </row>
    <row r="40" spans="1:11" x14ac:dyDescent="0.2">
      <c r="A40" s="218"/>
      <c r="B40" s="218"/>
      <c r="C40" s="218"/>
      <c r="D40" s="218"/>
      <c r="E40" s="218"/>
      <c r="F40" s="219"/>
      <c r="G40" s="268"/>
      <c r="H40" s="218"/>
      <c r="I40" s="388"/>
      <c r="J40" s="219"/>
      <c r="K40" s="218"/>
    </row>
    <row r="41" spans="1:11" x14ac:dyDescent="0.2">
      <c r="A41" s="218"/>
      <c r="B41" s="218"/>
      <c r="C41" s="218"/>
      <c r="D41" s="218"/>
      <c r="E41" s="218"/>
      <c r="F41" s="219"/>
      <c r="G41" s="268"/>
      <c r="H41" s="218"/>
      <c r="I41" s="388"/>
      <c r="J41" s="219"/>
      <c r="K41" s="218"/>
    </row>
    <row r="42" spans="1:11" x14ac:dyDescent="0.2">
      <c r="A42" s="218"/>
      <c r="B42" s="218"/>
      <c r="C42" s="218"/>
      <c r="D42" s="218"/>
      <c r="E42" s="218"/>
      <c r="F42" s="219"/>
      <c r="G42" s="268"/>
      <c r="H42" s="218"/>
      <c r="I42" s="388"/>
      <c r="J42" s="219"/>
      <c r="K42" s="218"/>
    </row>
    <row r="43" spans="1:11" x14ac:dyDescent="0.2">
      <c r="A43" s="218"/>
      <c r="B43" s="218"/>
      <c r="C43" s="218"/>
      <c r="D43" s="218"/>
      <c r="E43" s="218"/>
      <c r="F43" s="219"/>
      <c r="G43" s="268"/>
      <c r="H43" s="218"/>
      <c r="I43" s="388"/>
      <c r="J43" s="219"/>
      <c r="K43" s="218"/>
    </row>
    <row r="44" spans="1:11" x14ac:dyDescent="0.2">
      <c r="A44" s="218"/>
      <c r="B44" s="218"/>
      <c r="C44" s="218"/>
      <c r="D44" s="218"/>
      <c r="E44" s="218"/>
      <c r="F44" s="219"/>
      <c r="G44" s="268"/>
      <c r="H44" s="218"/>
      <c r="I44" s="388"/>
      <c r="J44" s="219"/>
      <c r="K44" s="218"/>
    </row>
    <row r="45" spans="1:11" x14ac:dyDescent="0.2">
      <c r="A45" s="218"/>
      <c r="B45" s="218"/>
      <c r="C45" s="218"/>
      <c r="D45" s="218"/>
      <c r="E45" s="218"/>
      <c r="F45" s="219"/>
      <c r="G45" s="268"/>
      <c r="H45" s="218"/>
      <c r="I45" s="388"/>
      <c r="J45" s="219"/>
      <c r="K45" s="218"/>
    </row>
    <row r="46" spans="1:11" x14ac:dyDescent="0.2">
      <c r="A46" s="218"/>
      <c r="B46" s="218"/>
      <c r="C46" s="218"/>
      <c r="D46" s="218"/>
      <c r="E46" s="218"/>
      <c r="F46" s="219"/>
      <c r="G46" s="268"/>
      <c r="H46" s="218"/>
      <c r="I46" s="388"/>
      <c r="J46" s="219"/>
      <c r="K46" s="218"/>
    </row>
    <row r="47" spans="1:11" x14ac:dyDescent="0.2">
      <c r="A47" s="218"/>
      <c r="B47" s="218"/>
      <c r="C47" s="218"/>
      <c r="D47" s="218"/>
      <c r="E47" s="218"/>
      <c r="F47" s="219"/>
      <c r="G47" s="268"/>
      <c r="H47" s="218"/>
      <c r="I47" s="388"/>
      <c r="J47" s="219"/>
      <c r="K47" s="218"/>
    </row>
    <row r="48" spans="1:11" x14ac:dyDescent="0.2">
      <c r="A48" s="218"/>
      <c r="B48" s="218"/>
      <c r="C48" s="218"/>
      <c r="D48" s="218"/>
      <c r="E48" s="218"/>
      <c r="F48" s="219"/>
      <c r="G48" s="268"/>
      <c r="H48" s="218"/>
      <c r="I48" s="388"/>
      <c r="J48" s="219"/>
      <c r="K48" s="218"/>
    </row>
    <row r="49" spans="1:11" x14ac:dyDescent="0.2">
      <c r="A49" s="218"/>
      <c r="B49" s="218"/>
      <c r="C49" s="218"/>
      <c r="D49" s="218"/>
      <c r="E49" s="218"/>
      <c r="F49" s="219"/>
      <c r="G49" s="268"/>
      <c r="H49" s="218"/>
      <c r="I49" s="388"/>
      <c r="J49" s="219"/>
      <c r="K49" s="218"/>
    </row>
    <row r="50" spans="1:11" x14ac:dyDescent="0.2">
      <c r="A50" s="218"/>
      <c r="B50" s="218"/>
      <c r="C50" s="218"/>
      <c r="D50" s="218"/>
      <c r="E50" s="218"/>
      <c r="F50" s="219"/>
      <c r="G50" s="268"/>
      <c r="H50" s="218"/>
      <c r="I50" s="388"/>
      <c r="J50" s="219"/>
      <c r="K50" s="218"/>
    </row>
    <row r="51" spans="1:11" x14ac:dyDescent="0.2">
      <c r="A51" s="218"/>
      <c r="B51" s="218"/>
      <c r="C51" s="218"/>
      <c r="D51" s="218"/>
      <c r="E51" s="218"/>
      <c r="F51" s="219"/>
      <c r="G51" s="268"/>
      <c r="H51" s="218"/>
      <c r="I51" s="388"/>
      <c r="J51" s="219"/>
      <c r="K51" s="218"/>
    </row>
    <row r="52" spans="1:11" x14ac:dyDescent="0.2">
      <c r="A52" s="218"/>
      <c r="B52" s="218"/>
      <c r="C52" s="218"/>
      <c r="D52" s="218"/>
      <c r="E52" s="218"/>
      <c r="F52" s="219"/>
      <c r="G52" s="268"/>
      <c r="H52" s="218"/>
      <c r="I52" s="388"/>
      <c r="J52" s="219"/>
      <c r="K52" s="218"/>
    </row>
    <row r="53" spans="1:11" x14ac:dyDescent="0.2">
      <c r="A53" s="218"/>
      <c r="B53" s="218"/>
      <c r="C53" s="218"/>
      <c r="D53" s="218"/>
      <c r="E53" s="218"/>
      <c r="F53" s="219"/>
      <c r="G53" s="268"/>
      <c r="H53" s="218"/>
      <c r="I53" s="388"/>
      <c r="J53" s="219"/>
      <c r="K53" s="218"/>
    </row>
    <row r="54" spans="1:11" x14ac:dyDescent="0.2">
      <c r="A54" s="218"/>
      <c r="B54" s="218"/>
      <c r="C54" s="218"/>
      <c r="D54" s="218"/>
      <c r="E54" s="218"/>
      <c r="F54" s="219"/>
      <c r="G54" s="268"/>
      <c r="H54" s="218"/>
      <c r="I54" s="388"/>
      <c r="J54" s="219"/>
      <c r="K54" s="218"/>
    </row>
    <row r="55" spans="1:11" x14ac:dyDescent="0.2">
      <c r="A55" s="218"/>
      <c r="B55" s="218"/>
      <c r="C55" s="218"/>
      <c r="D55" s="218"/>
      <c r="E55" s="218"/>
      <c r="F55" s="219"/>
      <c r="G55" s="268"/>
      <c r="H55" s="218"/>
      <c r="I55" s="388"/>
      <c r="J55" s="219"/>
      <c r="K55" s="218"/>
    </row>
    <row r="56" spans="1:11" x14ac:dyDescent="0.2">
      <c r="A56" s="218"/>
      <c r="B56" s="218"/>
      <c r="C56" s="218"/>
      <c r="D56" s="218"/>
      <c r="E56" s="218"/>
      <c r="F56" s="219"/>
      <c r="G56" s="268"/>
      <c r="H56" s="218"/>
      <c r="I56" s="388"/>
      <c r="J56" s="219"/>
      <c r="K56" s="218"/>
    </row>
    <row r="57" spans="1:11" x14ac:dyDescent="0.2">
      <c r="A57" s="218"/>
      <c r="B57" s="218"/>
      <c r="C57" s="218"/>
      <c r="D57" s="218"/>
      <c r="E57" s="218"/>
      <c r="F57" s="219"/>
      <c r="G57" s="268"/>
      <c r="H57" s="218"/>
      <c r="I57" s="388"/>
      <c r="J57" s="219"/>
      <c r="K57" s="218"/>
    </row>
    <row r="58" spans="1:11" x14ac:dyDescent="0.2">
      <c r="A58" s="218"/>
      <c r="B58" s="218"/>
      <c r="C58" s="218"/>
      <c r="D58" s="218"/>
      <c r="E58" s="218"/>
      <c r="F58" s="219"/>
      <c r="G58" s="268"/>
      <c r="H58" s="218"/>
      <c r="I58" s="388"/>
      <c r="J58" s="219"/>
      <c r="K58" s="218"/>
    </row>
    <row r="59" spans="1:11" x14ac:dyDescent="0.2">
      <c r="A59" s="218"/>
      <c r="B59" s="218"/>
      <c r="C59" s="218"/>
      <c r="D59" s="218"/>
      <c r="E59" s="218"/>
      <c r="F59" s="219"/>
      <c r="G59" s="268"/>
      <c r="H59" s="218"/>
      <c r="I59" s="388"/>
      <c r="J59" s="219"/>
      <c r="K59" s="218"/>
    </row>
    <row r="60" spans="1:11" x14ac:dyDescent="0.2">
      <c r="A60" s="218"/>
      <c r="B60" s="218"/>
      <c r="C60" s="218"/>
      <c r="D60" s="218"/>
      <c r="E60" s="218"/>
      <c r="F60" s="219"/>
      <c r="G60" s="268"/>
      <c r="H60" s="218"/>
      <c r="I60" s="388"/>
      <c r="J60" s="219"/>
      <c r="K60" s="218"/>
    </row>
    <row r="61" spans="1:11" x14ac:dyDescent="0.2">
      <c r="A61" s="218"/>
      <c r="B61" s="218"/>
      <c r="C61" s="218"/>
      <c r="D61" s="218"/>
      <c r="E61" s="218"/>
      <c r="F61" s="219"/>
      <c r="G61" s="268"/>
      <c r="H61" s="218"/>
      <c r="I61" s="388"/>
      <c r="J61" s="219"/>
      <c r="K61" s="218"/>
    </row>
    <row r="62" spans="1:11" x14ac:dyDescent="0.2">
      <c r="A62" s="218"/>
      <c r="B62" s="218"/>
      <c r="C62" s="218"/>
      <c r="D62" s="218"/>
      <c r="E62" s="218"/>
      <c r="F62" s="219"/>
      <c r="G62" s="268"/>
      <c r="H62" s="218"/>
      <c r="I62" s="388"/>
      <c r="J62" s="219"/>
      <c r="K62" s="218"/>
    </row>
    <row r="63" spans="1:11" x14ac:dyDescent="0.2">
      <c r="A63" s="218"/>
      <c r="B63" s="218"/>
      <c r="C63" s="218"/>
      <c r="D63" s="218"/>
      <c r="E63" s="218"/>
      <c r="F63" s="219"/>
      <c r="G63" s="268"/>
      <c r="H63" s="218"/>
      <c r="I63" s="388"/>
      <c r="J63" s="219"/>
      <c r="K63" s="218"/>
    </row>
    <row r="64" spans="1:11" x14ac:dyDescent="0.2">
      <c r="A64" s="218"/>
      <c r="B64" s="218"/>
      <c r="C64" s="218"/>
      <c r="D64" s="218"/>
      <c r="E64" s="218"/>
      <c r="F64" s="219"/>
      <c r="G64" s="268"/>
      <c r="H64" s="218"/>
      <c r="I64" s="388"/>
      <c r="J64" s="219"/>
      <c r="K64" s="218"/>
    </row>
    <row r="65" spans="1:11" x14ac:dyDescent="0.2">
      <c r="A65" s="218"/>
      <c r="B65" s="218"/>
      <c r="C65" s="218"/>
      <c r="D65" s="218"/>
      <c r="E65" s="218"/>
      <c r="F65" s="219"/>
      <c r="G65" s="268"/>
      <c r="H65" s="218"/>
      <c r="I65" s="388"/>
      <c r="J65" s="219"/>
      <c r="K65" s="218"/>
    </row>
    <row r="66" spans="1:11" x14ac:dyDescent="0.2">
      <c r="A66" s="218"/>
      <c r="B66" s="218"/>
      <c r="C66" s="218"/>
      <c r="D66" s="218"/>
      <c r="E66" s="218"/>
      <c r="F66" s="219"/>
      <c r="G66" s="268"/>
      <c r="H66" s="218"/>
      <c r="I66" s="388"/>
      <c r="J66" s="219"/>
      <c r="K66" s="218"/>
    </row>
    <row r="67" spans="1:11" x14ac:dyDescent="0.2">
      <c r="A67" s="218"/>
      <c r="B67" s="218"/>
      <c r="C67" s="218"/>
      <c r="D67" s="218"/>
      <c r="E67" s="218"/>
      <c r="F67" s="219"/>
      <c r="G67" s="268"/>
      <c r="H67" s="218"/>
      <c r="I67" s="388"/>
      <c r="J67" s="219"/>
      <c r="K67" s="218"/>
    </row>
    <row r="68" spans="1:11" x14ac:dyDescent="0.2">
      <c r="A68" s="218"/>
      <c r="B68" s="218"/>
      <c r="C68" s="218"/>
      <c r="D68" s="218"/>
      <c r="E68" s="218"/>
      <c r="F68" s="219"/>
      <c r="G68" s="268"/>
      <c r="H68" s="218"/>
      <c r="I68" s="388"/>
      <c r="J68" s="219"/>
      <c r="K68" s="218"/>
    </row>
    <row r="69" spans="1:11" x14ac:dyDescent="0.2">
      <c r="A69" s="218"/>
      <c r="B69" s="218"/>
      <c r="C69" s="218"/>
      <c r="D69" s="218"/>
      <c r="E69" s="218"/>
      <c r="F69" s="219"/>
      <c r="G69" s="268"/>
      <c r="H69" s="218"/>
      <c r="I69" s="388"/>
      <c r="J69" s="219"/>
      <c r="K69" s="218"/>
    </row>
    <row r="70" spans="1:11" x14ac:dyDescent="0.2">
      <c r="A70" s="218"/>
      <c r="B70" s="218"/>
      <c r="C70" s="218"/>
      <c r="D70" s="218"/>
      <c r="E70" s="218"/>
      <c r="F70" s="219"/>
      <c r="G70" s="268"/>
      <c r="H70" s="218"/>
      <c r="I70" s="388"/>
      <c r="J70" s="219"/>
      <c r="K70" s="218"/>
    </row>
    <row r="71" spans="1:11" x14ac:dyDescent="0.2">
      <c r="A71" s="218"/>
      <c r="B71" s="218"/>
      <c r="C71" s="218"/>
      <c r="D71" s="218"/>
      <c r="E71" s="218"/>
      <c r="F71" s="219"/>
      <c r="G71" s="268"/>
      <c r="H71" s="218"/>
      <c r="I71" s="388"/>
      <c r="J71" s="219"/>
      <c r="K71" s="218"/>
    </row>
    <row r="72" spans="1:11" x14ac:dyDescent="0.2">
      <c r="A72" s="218"/>
      <c r="B72" s="218"/>
      <c r="C72" s="218"/>
      <c r="D72" s="218"/>
      <c r="E72" s="218"/>
      <c r="F72" s="219"/>
      <c r="G72" s="268"/>
      <c r="H72" s="218"/>
      <c r="I72" s="388"/>
      <c r="J72" s="219"/>
      <c r="K72" s="218"/>
    </row>
    <row r="73" spans="1:11" x14ac:dyDescent="0.2">
      <c r="A73" s="218"/>
      <c r="B73" s="218"/>
      <c r="C73" s="218"/>
      <c r="D73" s="218"/>
      <c r="E73" s="218"/>
      <c r="F73" s="219"/>
      <c r="G73" s="268"/>
      <c r="H73" s="218"/>
      <c r="I73" s="388"/>
      <c r="J73" s="219"/>
      <c r="K73" s="218"/>
    </row>
    <row r="74" spans="1:11" x14ac:dyDescent="0.2">
      <c r="A74" s="218"/>
      <c r="B74" s="218"/>
      <c r="C74" s="218"/>
      <c r="D74" s="218"/>
      <c r="E74" s="218"/>
      <c r="F74" s="219"/>
      <c r="G74" s="268"/>
      <c r="H74" s="218"/>
      <c r="I74" s="388"/>
      <c r="J74" s="219"/>
      <c r="K74" s="218"/>
    </row>
    <row r="75" spans="1:11" x14ac:dyDescent="0.2">
      <c r="A75" s="218"/>
      <c r="B75" s="218"/>
      <c r="C75" s="218"/>
      <c r="D75" s="218"/>
      <c r="E75" s="218"/>
      <c r="F75" s="219"/>
      <c r="G75" s="268"/>
      <c r="H75" s="218"/>
      <c r="I75" s="388"/>
      <c r="J75" s="219"/>
      <c r="K75" s="218"/>
    </row>
    <row r="76" spans="1:11" x14ac:dyDescent="0.2">
      <c r="A76" s="218"/>
      <c r="B76" s="218"/>
      <c r="C76" s="218"/>
      <c r="D76" s="218"/>
      <c r="E76" s="218"/>
      <c r="F76" s="219"/>
      <c r="G76" s="268"/>
      <c r="H76" s="218"/>
      <c r="I76" s="388"/>
      <c r="J76" s="219"/>
      <c r="K76" s="218"/>
    </row>
    <row r="77" spans="1:11" x14ac:dyDescent="0.2">
      <c r="A77" s="218"/>
      <c r="B77" s="218"/>
      <c r="C77" s="218"/>
      <c r="D77" s="218"/>
      <c r="E77" s="218"/>
      <c r="F77" s="219"/>
      <c r="G77" s="268"/>
      <c r="H77" s="218"/>
      <c r="I77" s="388"/>
      <c r="J77" s="219"/>
      <c r="K77" s="218"/>
    </row>
    <row r="78" spans="1:11" x14ac:dyDescent="0.2">
      <c r="A78" s="218"/>
      <c r="B78" s="218"/>
      <c r="C78" s="218"/>
      <c r="D78" s="218"/>
      <c r="E78" s="218"/>
      <c r="F78" s="219"/>
      <c r="G78" s="268"/>
      <c r="H78" s="218"/>
      <c r="I78" s="388"/>
      <c r="J78" s="219"/>
      <c r="K78" s="218"/>
    </row>
    <row r="79" spans="1:11" x14ac:dyDescent="0.2">
      <c r="A79" s="218"/>
      <c r="B79" s="218"/>
      <c r="C79" s="218"/>
      <c r="D79" s="218"/>
      <c r="E79" s="218"/>
      <c r="F79" s="219"/>
      <c r="G79" s="268"/>
      <c r="H79" s="218"/>
      <c r="I79" s="388"/>
      <c r="J79" s="219"/>
      <c r="K79" s="218"/>
    </row>
    <row r="80" spans="1:11" x14ac:dyDescent="0.2">
      <c r="A80" s="218"/>
      <c r="B80" s="218"/>
      <c r="C80" s="218"/>
      <c r="D80" s="218"/>
      <c r="E80" s="218"/>
      <c r="F80" s="219"/>
      <c r="G80" s="268"/>
      <c r="H80" s="218"/>
      <c r="I80" s="388"/>
      <c r="J80" s="219"/>
      <c r="K80" s="218"/>
    </row>
    <row r="81" spans="1:11" x14ac:dyDescent="0.2">
      <c r="A81" s="218"/>
      <c r="B81" s="218"/>
      <c r="C81" s="218"/>
      <c r="D81" s="218"/>
      <c r="E81" s="218"/>
      <c r="F81" s="219"/>
      <c r="G81" s="268"/>
      <c r="H81" s="218"/>
      <c r="I81" s="388"/>
      <c r="J81" s="219"/>
      <c r="K81" s="218"/>
    </row>
    <row r="82" spans="1:11" x14ac:dyDescent="0.2">
      <c r="A82" s="218"/>
      <c r="B82" s="218"/>
      <c r="C82" s="218"/>
      <c r="D82" s="218"/>
      <c r="E82" s="218"/>
      <c r="F82" s="219"/>
      <c r="G82" s="268"/>
      <c r="H82" s="218"/>
      <c r="I82" s="388"/>
      <c r="J82" s="219"/>
      <c r="K82" s="218"/>
    </row>
    <row r="83" spans="1:11" x14ac:dyDescent="0.2">
      <c r="A83" s="218"/>
      <c r="B83" s="218"/>
      <c r="C83" s="218"/>
      <c r="D83" s="218"/>
      <c r="E83" s="218"/>
      <c r="F83" s="219"/>
      <c r="G83" s="268"/>
      <c r="H83" s="218"/>
      <c r="I83" s="388"/>
      <c r="J83" s="219"/>
      <c r="K83" s="218"/>
    </row>
    <row r="84" spans="1:11" x14ac:dyDescent="0.2">
      <c r="A84" s="218"/>
      <c r="B84" s="218"/>
      <c r="C84" s="218"/>
      <c r="D84" s="218"/>
      <c r="E84" s="218"/>
      <c r="F84" s="219"/>
      <c r="G84" s="268"/>
      <c r="H84" s="218"/>
      <c r="I84" s="388"/>
      <c r="J84" s="219"/>
      <c r="K84" s="218"/>
    </row>
    <row r="85" spans="1:11" x14ac:dyDescent="0.2">
      <c r="A85" s="218"/>
      <c r="B85" s="218"/>
      <c r="C85" s="218"/>
      <c r="D85" s="218"/>
      <c r="E85" s="218"/>
      <c r="F85" s="219"/>
      <c r="G85" s="268"/>
      <c r="H85" s="218"/>
      <c r="I85" s="388"/>
      <c r="J85" s="219"/>
      <c r="K85" s="218"/>
    </row>
    <row r="86" spans="1:11" x14ac:dyDescent="0.2">
      <c r="A86" s="218"/>
      <c r="B86" s="218"/>
      <c r="C86" s="218"/>
      <c r="D86" s="218"/>
      <c r="E86" s="218"/>
      <c r="F86" s="219"/>
      <c r="G86" s="268"/>
      <c r="H86" s="218"/>
      <c r="I86" s="388"/>
      <c r="J86" s="219"/>
      <c r="K86" s="218"/>
    </row>
    <row r="87" spans="1:11" x14ac:dyDescent="0.2">
      <c r="A87" s="218"/>
      <c r="B87" s="218"/>
      <c r="C87" s="218"/>
      <c r="D87" s="218"/>
      <c r="E87" s="218"/>
      <c r="F87" s="219"/>
      <c r="G87" s="268"/>
      <c r="H87" s="218"/>
      <c r="I87" s="388"/>
      <c r="J87" s="219"/>
      <c r="K87" s="218"/>
    </row>
    <row r="88" spans="1:11" x14ac:dyDescent="0.2">
      <c r="A88" s="218"/>
      <c r="B88" s="218"/>
      <c r="C88" s="218"/>
      <c r="D88" s="218"/>
      <c r="E88" s="218"/>
      <c r="F88" s="219"/>
      <c r="G88" s="268"/>
      <c r="H88" s="218"/>
      <c r="I88" s="388"/>
      <c r="J88" s="219"/>
      <c r="K88" s="218"/>
    </row>
    <row r="89" spans="1:11" x14ac:dyDescent="0.2">
      <c r="G89" s="2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4"/>
  <dimension ref="A1:O2973"/>
  <sheetViews>
    <sheetView topLeftCell="A467" zoomScale="89" zoomScaleNormal="89" workbookViewId="0">
      <selection activeCell="J481" sqref="J481"/>
    </sheetView>
  </sheetViews>
  <sheetFormatPr defaultColWidth="11.42578125" defaultRowHeight="12.75" x14ac:dyDescent="0.2"/>
  <cols>
    <col min="1" max="1" width="11.42578125" customWidth="1"/>
    <col min="3" max="3" width="6.85546875" customWidth="1"/>
    <col min="4" max="4" width="13" customWidth="1"/>
    <col min="5" max="5" width="34.42578125" customWidth="1"/>
    <col min="7" max="7" width="16.140625" style="101" customWidth="1"/>
    <col min="8" max="8" width="24.85546875" customWidth="1"/>
    <col min="9" max="9" width="21.140625" style="363" customWidth="1"/>
    <col min="10" max="10" width="16.5703125" customWidth="1"/>
    <col min="11" max="11" width="19.7109375" customWidth="1"/>
    <col min="13" max="13" width="22.28515625" customWidth="1"/>
  </cols>
  <sheetData>
    <row r="1" spans="1:13" s="446" customFormat="1" x14ac:dyDescent="0.2">
      <c r="A1" s="447" t="s">
        <v>888</v>
      </c>
      <c r="B1" s="447" t="s">
        <v>0</v>
      </c>
      <c r="C1" s="447" t="s">
        <v>889</v>
      </c>
      <c r="D1" s="447" t="s">
        <v>1</v>
      </c>
      <c r="E1" s="447" t="s">
        <v>31</v>
      </c>
      <c r="F1" s="447" t="s">
        <v>32</v>
      </c>
      <c r="G1" s="447" t="s">
        <v>40</v>
      </c>
      <c r="H1" s="447" t="s">
        <v>33</v>
      </c>
      <c r="I1" s="508" t="s">
        <v>2</v>
      </c>
      <c r="J1" s="447" t="s">
        <v>36</v>
      </c>
      <c r="K1" s="447" t="s">
        <v>3</v>
      </c>
      <c r="L1" s="447" t="s">
        <v>34</v>
      </c>
      <c r="M1" s="447" t="s">
        <v>35</v>
      </c>
    </row>
    <row r="2" spans="1:13" s="680" customFormat="1" x14ac:dyDescent="0.2">
      <c r="A2" s="680" t="s">
        <v>890</v>
      </c>
      <c r="B2" s="680" t="s">
        <v>67</v>
      </c>
      <c r="C2" s="680" t="s">
        <v>891</v>
      </c>
      <c r="D2" s="680" t="s">
        <v>83</v>
      </c>
      <c r="E2" s="680" t="s">
        <v>84</v>
      </c>
      <c r="F2" s="680" t="s">
        <v>85</v>
      </c>
      <c r="G2" s="680" t="s">
        <v>582</v>
      </c>
      <c r="H2" s="681">
        <v>41639</v>
      </c>
      <c r="I2" s="675">
        <v>8.25</v>
      </c>
      <c r="K2" s="680" t="s">
        <v>86</v>
      </c>
      <c r="L2" s="681">
        <v>41646</v>
      </c>
      <c r="M2" s="680" t="s">
        <v>72</v>
      </c>
    </row>
    <row r="3" spans="1:13" s="680" customFormat="1" x14ac:dyDescent="0.2">
      <c r="A3" s="680" t="s">
        <v>890</v>
      </c>
      <c r="B3" s="680" t="s">
        <v>67</v>
      </c>
      <c r="C3" s="680" t="s">
        <v>891</v>
      </c>
      <c r="D3" s="680" t="s">
        <v>76</v>
      </c>
      <c r="E3" s="680" t="s">
        <v>77</v>
      </c>
      <c r="F3" s="680" t="s">
        <v>78</v>
      </c>
      <c r="G3" s="680" t="s">
        <v>583</v>
      </c>
      <c r="H3" s="681">
        <v>41631</v>
      </c>
      <c r="I3" s="675">
        <v>209.8</v>
      </c>
      <c r="K3" s="680" t="s">
        <v>79</v>
      </c>
      <c r="L3" s="681">
        <v>41666</v>
      </c>
      <c r="M3" s="680" t="s">
        <v>72</v>
      </c>
    </row>
    <row r="4" spans="1:13" s="680" customFormat="1" x14ac:dyDescent="0.2">
      <c r="A4" s="680" t="s">
        <v>890</v>
      </c>
      <c r="B4" s="680" t="s">
        <v>67</v>
      </c>
      <c r="C4" s="680" t="s">
        <v>891</v>
      </c>
      <c r="D4" s="680" t="s">
        <v>76</v>
      </c>
      <c r="E4" s="680" t="s">
        <v>77</v>
      </c>
      <c r="F4" s="680" t="s">
        <v>78</v>
      </c>
      <c r="G4" s="680" t="s">
        <v>584</v>
      </c>
      <c r="H4" s="681">
        <v>41628</v>
      </c>
      <c r="I4" s="675">
        <v>245.68</v>
      </c>
      <c r="K4" s="680" t="s">
        <v>79</v>
      </c>
      <c r="L4" s="681">
        <v>41666</v>
      </c>
      <c r="M4" s="680" t="s">
        <v>72</v>
      </c>
    </row>
    <row r="5" spans="1:13" s="680" customFormat="1" x14ac:dyDescent="0.2">
      <c r="A5" s="680" t="s">
        <v>890</v>
      </c>
      <c r="B5" s="680" t="s">
        <v>688</v>
      </c>
      <c r="C5" s="680" t="s">
        <v>891</v>
      </c>
      <c r="D5" s="680" t="s">
        <v>689</v>
      </c>
      <c r="E5" s="680" t="s">
        <v>690</v>
      </c>
      <c r="F5" s="680" t="s">
        <v>691</v>
      </c>
      <c r="G5" s="680" t="s">
        <v>692</v>
      </c>
      <c r="H5" s="681">
        <v>41121</v>
      </c>
      <c r="I5" s="675">
        <v>47.69</v>
      </c>
      <c r="K5" s="680" t="s">
        <v>405</v>
      </c>
      <c r="L5" s="681">
        <v>41667</v>
      </c>
      <c r="M5" s="680" t="s">
        <v>72</v>
      </c>
    </row>
    <row r="6" spans="1:13" s="362" customFormat="1" x14ac:dyDescent="0.2">
      <c r="A6" s="693" t="s">
        <v>890</v>
      </c>
      <c r="B6" s="693" t="s">
        <v>89</v>
      </c>
      <c r="C6" s="693" t="s">
        <v>891</v>
      </c>
      <c r="D6" s="693" t="s">
        <v>109</v>
      </c>
      <c r="E6" s="693" t="s">
        <v>110</v>
      </c>
      <c r="F6" s="693" t="s">
        <v>111</v>
      </c>
      <c r="G6" s="693" t="s">
        <v>585</v>
      </c>
      <c r="H6" s="694">
        <v>41670</v>
      </c>
      <c r="I6" s="695">
        <v>18.149999999999999</v>
      </c>
      <c r="J6" s="693"/>
      <c r="K6" s="693" t="s">
        <v>112</v>
      </c>
      <c r="L6" s="694">
        <v>41674</v>
      </c>
      <c r="M6" s="693" t="s">
        <v>72</v>
      </c>
    </row>
    <row r="7" spans="1:13" s="362" customFormat="1" x14ac:dyDescent="0.2">
      <c r="A7" s="693" t="s">
        <v>890</v>
      </c>
      <c r="B7" s="693" t="s">
        <v>89</v>
      </c>
      <c r="C7" s="693" t="s">
        <v>891</v>
      </c>
      <c r="D7" s="693" t="s">
        <v>109</v>
      </c>
      <c r="E7" s="693" t="s">
        <v>110</v>
      </c>
      <c r="F7" s="693" t="s">
        <v>111</v>
      </c>
      <c r="G7" s="693" t="s">
        <v>586</v>
      </c>
      <c r="H7" s="694">
        <v>41670</v>
      </c>
      <c r="I7" s="695">
        <v>67.66</v>
      </c>
      <c r="J7" s="693"/>
      <c r="K7" s="693" t="s">
        <v>112</v>
      </c>
      <c r="L7" s="694">
        <v>41674</v>
      </c>
      <c r="M7" s="693" t="s">
        <v>72</v>
      </c>
    </row>
    <row r="8" spans="1:13" s="362" customFormat="1" x14ac:dyDescent="0.2">
      <c r="A8" s="693" t="s">
        <v>890</v>
      </c>
      <c r="B8" s="693" t="s">
        <v>89</v>
      </c>
      <c r="C8" s="693" t="s">
        <v>891</v>
      </c>
      <c r="D8" s="693" t="s">
        <v>83</v>
      </c>
      <c r="E8" s="693" t="s">
        <v>84</v>
      </c>
      <c r="F8" s="693" t="s">
        <v>85</v>
      </c>
      <c r="G8" s="693" t="s">
        <v>587</v>
      </c>
      <c r="H8" s="694">
        <v>41670</v>
      </c>
      <c r="I8" s="695">
        <v>11.25</v>
      </c>
      <c r="J8" s="693"/>
      <c r="K8" s="693" t="s">
        <v>86</v>
      </c>
      <c r="L8" s="694">
        <v>41674</v>
      </c>
      <c r="M8" s="693" t="s">
        <v>72</v>
      </c>
    </row>
    <row r="9" spans="1:13" s="362" customFormat="1" x14ac:dyDescent="0.2">
      <c r="A9" s="693" t="s">
        <v>890</v>
      </c>
      <c r="B9" s="693" t="s">
        <v>89</v>
      </c>
      <c r="C9" s="693" t="s">
        <v>892</v>
      </c>
      <c r="D9" s="693" t="s">
        <v>101</v>
      </c>
      <c r="E9" s="693" t="s">
        <v>102</v>
      </c>
      <c r="F9" s="693" t="s">
        <v>103</v>
      </c>
      <c r="G9" s="693" t="s">
        <v>588</v>
      </c>
      <c r="H9" s="694">
        <v>41667</v>
      </c>
      <c r="I9" s="695">
        <f>389.16*-1</f>
        <v>-389.16</v>
      </c>
      <c r="J9" s="693" t="s">
        <v>589</v>
      </c>
      <c r="K9" s="693" t="s">
        <v>104</v>
      </c>
      <c r="L9" s="694">
        <v>41674</v>
      </c>
      <c r="M9" s="693" t="s">
        <v>72</v>
      </c>
    </row>
    <row r="10" spans="1:13" s="362" customFormat="1" x14ac:dyDescent="0.2">
      <c r="A10" s="693" t="s">
        <v>890</v>
      </c>
      <c r="B10" s="693" t="s">
        <v>67</v>
      </c>
      <c r="C10" s="693" t="s">
        <v>891</v>
      </c>
      <c r="D10" s="693" t="s">
        <v>98</v>
      </c>
      <c r="E10" s="693" t="s">
        <v>99</v>
      </c>
      <c r="F10" s="693" t="s">
        <v>100</v>
      </c>
      <c r="G10" s="693" t="s">
        <v>590</v>
      </c>
      <c r="H10" s="694">
        <v>41548</v>
      </c>
      <c r="I10" s="695">
        <v>52</v>
      </c>
      <c r="J10" s="693"/>
      <c r="K10" s="693" t="s">
        <v>97</v>
      </c>
      <c r="L10" s="694">
        <v>41684</v>
      </c>
      <c r="M10" s="693" t="s">
        <v>72</v>
      </c>
    </row>
    <row r="11" spans="1:13" s="362" customFormat="1" x14ac:dyDescent="0.2">
      <c r="A11" s="693" t="s">
        <v>890</v>
      </c>
      <c r="B11" s="693" t="s">
        <v>67</v>
      </c>
      <c r="C11" s="693" t="s">
        <v>891</v>
      </c>
      <c r="D11" s="693" t="s">
        <v>94</v>
      </c>
      <c r="E11" s="693" t="s">
        <v>95</v>
      </c>
      <c r="F11" s="693" t="s">
        <v>96</v>
      </c>
      <c r="G11" s="693" t="s">
        <v>591</v>
      </c>
      <c r="H11" s="694">
        <v>41400</v>
      </c>
      <c r="I11" s="695">
        <v>96.8</v>
      </c>
      <c r="J11" s="693" t="s">
        <v>592</v>
      </c>
      <c r="K11" s="693" t="s">
        <v>97</v>
      </c>
      <c r="L11" s="694">
        <v>41697</v>
      </c>
      <c r="M11" s="693" t="s">
        <v>72</v>
      </c>
    </row>
    <row r="12" spans="1:13" s="680" customFormat="1" x14ac:dyDescent="0.2">
      <c r="A12" s="680" t="s">
        <v>890</v>
      </c>
      <c r="B12" s="680" t="s">
        <v>89</v>
      </c>
      <c r="C12" s="680" t="s">
        <v>891</v>
      </c>
      <c r="D12" s="680" t="s">
        <v>109</v>
      </c>
      <c r="E12" s="680" t="s">
        <v>110</v>
      </c>
      <c r="F12" s="680" t="s">
        <v>111</v>
      </c>
      <c r="G12" s="680" t="s">
        <v>125</v>
      </c>
      <c r="H12" s="681">
        <v>41698</v>
      </c>
      <c r="I12" s="682">
        <v>18.149999999999999</v>
      </c>
      <c r="K12" s="680" t="s">
        <v>112</v>
      </c>
      <c r="L12" s="681">
        <v>41703</v>
      </c>
      <c r="M12" s="680" t="s">
        <v>72</v>
      </c>
    </row>
    <row r="13" spans="1:13" s="680" customFormat="1" x14ac:dyDescent="0.2">
      <c r="A13" s="680" t="s">
        <v>890</v>
      </c>
      <c r="B13" s="680" t="s">
        <v>89</v>
      </c>
      <c r="C13" s="680" t="s">
        <v>891</v>
      </c>
      <c r="D13" s="680" t="s">
        <v>109</v>
      </c>
      <c r="E13" s="680" t="s">
        <v>110</v>
      </c>
      <c r="F13" s="680" t="s">
        <v>111</v>
      </c>
      <c r="G13" s="680" t="s">
        <v>124</v>
      </c>
      <c r="H13" s="681">
        <v>41698</v>
      </c>
      <c r="I13" s="682">
        <v>67.66</v>
      </c>
      <c r="K13" s="680" t="s">
        <v>112</v>
      </c>
      <c r="L13" s="681">
        <v>41703</v>
      </c>
      <c r="M13" s="680" t="s">
        <v>72</v>
      </c>
    </row>
    <row r="14" spans="1:13" s="680" customFormat="1" x14ac:dyDescent="0.2">
      <c r="A14" s="680" t="s">
        <v>890</v>
      </c>
      <c r="B14" s="680" t="s">
        <v>89</v>
      </c>
      <c r="C14" s="680" t="s">
        <v>891</v>
      </c>
      <c r="D14" s="680" t="s">
        <v>109</v>
      </c>
      <c r="E14" s="680" t="s">
        <v>110</v>
      </c>
      <c r="F14" s="680" t="s">
        <v>111</v>
      </c>
      <c r="G14" s="680" t="s">
        <v>123</v>
      </c>
      <c r="H14" s="681">
        <v>41698</v>
      </c>
      <c r="I14" s="682">
        <v>67.61</v>
      </c>
      <c r="K14" s="680" t="s">
        <v>112</v>
      </c>
      <c r="L14" s="681">
        <v>41703</v>
      </c>
      <c r="M14" s="680" t="s">
        <v>72</v>
      </c>
    </row>
    <row r="15" spans="1:13" s="680" customFormat="1" x14ac:dyDescent="0.2">
      <c r="A15" s="680" t="s">
        <v>890</v>
      </c>
      <c r="B15" s="680" t="s">
        <v>89</v>
      </c>
      <c r="C15" s="680" t="s">
        <v>891</v>
      </c>
      <c r="D15" s="680" t="s">
        <v>119</v>
      </c>
      <c r="E15" s="680" t="s">
        <v>120</v>
      </c>
      <c r="F15" s="680" t="s">
        <v>121</v>
      </c>
      <c r="G15" s="680" t="s">
        <v>122</v>
      </c>
      <c r="H15" s="681">
        <v>41698</v>
      </c>
      <c r="I15" s="682">
        <v>17.440000000000001</v>
      </c>
      <c r="K15" s="680" t="s">
        <v>112</v>
      </c>
      <c r="L15" s="681">
        <v>41710</v>
      </c>
      <c r="M15" s="680" t="s">
        <v>72</v>
      </c>
    </row>
    <row r="16" spans="1:13" s="680" customFormat="1" x14ac:dyDescent="0.2">
      <c r="A16" s="680" t="s">
        <v>890</v>
      </c>
      <c r="B16" s="680" t="s">
        <v>89</v>
      </c>
      <c r="C16" s="680" t="s">
        <v>891</v>
      </c>
      <c r="D16" s="680" t="s">
        <v>83</v>
      </c>
      <c r="E16" s="680" t="s">
        <v>84</v>
      </c>
      <c r="F16" s="680" t="s">
        <v>85</v>
      </c>
      <c r="G16" s="680" t="s">
        <v>118</v>
      </c>
      <c r="H16" s="681">
        <v>41698</v>
      </c>
      <c r="I16" s="682">
        <v>12.16</v>
      </c>
      <c r="K16" s="680" t="s">
        <v>86</v>
      </c>
      <c r="L16" s="681">
        <v>41703</v>
      </c>
      <c r="M16" s="680" t="s">
        <v>72</v>
      </c>
    </row>
    <row r="17" spans="1:13" s="680" customFormat="1" x14ac:dyDescent="0.2">
      <c r="A17" s="680" t="s">
        <v>890</v>
      </c>
      <c r="B17" s="680" t="s">
        <v>89</v>
      </c>
      <c r="C17" s="680" t="s">
        <v>891</v>
      </c>
      <c r="D17" s="680" t="s">
        <v>105</v>
      </c>
      <c r="E17" s="680" t="s">
        <v>106</v>
      </c>
      <c r="F17" s="680" t="s">
        <v>107</v>
      </c>
      <c r="G17" s="680" t="s">
        <v>114</v>
      </c>
      <c r="H17" s="681">
        <v>41724</v>
      </c>
      <c r="I17" s="682">
        <v>434.39</v>
      </c>
      <c r="K17" s="680" t="s">
        <v>112</v>
      </c>
      <c r="L17" s="681">
        <v>41725</v>
      </c>
      <c r="M17" s="680" t="s">
        <v>72</v>
      </c>
    </row>
    <row r="18" spans="1:13" s="680" customFormat="1" x14ac:dyDescent="0.2">
      <c r="A18" s="680" t="s">
        <v>890</v>
      </c>
      <c r="B18" s="680" t="s">
        <v>89</v>
      </c>
      <c r="C18" s="680" t="s">
        <v>891</v>
      </c>
      <c r="D18" s="680" t="s">
        <v>105</v>
      </c>
      <c r="E18" s="680" t="s">
        <v>106</v>
      </c>
      <c r="F18" s="680" t="s">
        <v>107</v>
      </c>
      <c r="G18" s="680" t="s">
        <v>113</v>
      </c>
      <c r="H18" s="681">
        <v>41702</v>
      </c>
      <c r="I18" s="682">
        <v>494.89</v>
      </c>
      <c r="K18" s="680" t="s">
        <v>112</v>
      </c>
      <c r="L18" s="681">
        <v>41703</v>
      </c>
      <c r="M18" s="680" t="s">
        <v>72</v>
      </c>
    </row>
    <row r="19" spans="1:13" s="680" customFormat="1" x14ac:dyDescent="0.2">
      <c r="A19" s="680" t="s">
        <v>890</v>
      </c>
      <c r="B19" s="680" t="s">
        <v>693</v>
      </c>
      <c r="C19" s="680" t="s">
        <v>891</v>
      </c>
      <c r="D19" s="680" t="s">
        <v>611</v>
      </c>
      <c r="E19" s="680" t="s">
        <v>612</v>
      </c>
      <c r="F19" s="680" t="s">
        <v>613</v>
      </c>
      <c r="G19" s="680" t="s">
        <v>694</v>
      </c>
      <c r="H19" s="681">
        <v>40715</v>
      </c>
      <c r="I19" s="682">
        <v>272.16000000000003</v>
      </c>
      <c r="K19" s="680" t="s">
        <v>466</v>
      </c>
      <c r="L19" s="681">
        <v>41708</v>
      </c>
      <c r="M19" s="680" t="s">
        <v>72</v>
      </c>
    </row>
    <row r="20" spans="1:13" s="680" customFormat="1" x14ac:dyDescent="0.2">
      <c r="A20" s="680" t="s">
        <v>890</v>
      </c>
      <c r="B20" s="680" t="s">
        <v>693</v>
      </c>
      <c r="C20" s="680" t="s">
        <v>891</v>
      </c>
      <c r="D20" s="680" t="s">
        <v>611</v>
      </c>
      <c r="E20" s="680" t="s">
        <v>612</v>
      </c>
      <c r="F20" s="680" t="s">
        <v>613</v>
      </c>
      <c r="G20" s="680" t="s">
        <v>695</v>
      </c>
      <c r="H20" s="681">
        <v>40694</v>
      </c>
      <c r="I20" s="682">
        <v>453.6</v>
      </c>
      <c r="K20" s="680" t="s">
        <v>466</v>
      </c>
      <c r="L20" s="681">
        <v>41709</v>
      </c>
      <c r="M20" s="680" t="s">
        <v>72</v>
      </c>
    </row>
    <row r="21" spans="1:13" s="680" customFormat="1" x14ac:dyDescent="0.2">
      <c r="A21" s="680" t="s">
        <v>890</v>
      </c>
      <c r="B21" s="680" t="s">
        <v>693</v>
      </c>
      <c r="C21" s="680" t="s">
        <v>891</v>
      </c>
      <c r="D21" s="680" t="s">
        <v>611</v>
      </c>
      <c r="E21" s="680" t="s">
        <v>612</v>
      </c>
      <c r="F21" s="680" t="s">
        <v>613</v>
      </c>
      <c r="G21" s="680" t="s">
        <v>696</v>
      </c>
      <c r="H21" s="681">
        <v>40556</v>
      </c>
      <c r="I21" s="682">
        <v>194.4</v>
      </c>
      <c r="K21" s="680" t="s">
        <v>466</v>
      </c>
      <c r="L21" s="681">
        <v>41709</v>
      </c>
      <c r="M21" s="680" t="s">
        <v>72</v>
      </c>
    </row>
    <row r="22" spans="1:13" s="680" customFormat="1" x14ac:dyDescent="0.2">
      <c r="A22" s="680" t="s">
        <v>890</v>
      </c>
      <c r="B22" s="680" t="s">
        <v>89</v>
      </c>
      <c r="C22" s="680" t="s">
        <v>891</v>
      </c>
      <c r="D22" s="680" t="s">
        <v>119</v>
      </c>
      <c r="E22" s="680" t="s">
        <v>120</v>
      </c>
      <c r="F22" s="680" t="s">
        <v>121</v>
      </c>
      <c r="G22" s="680" t="s">
        <v>134</v>
      </c>
      <c r="H22" s="681">
        <v>41729</v>
      </c>
      <c r="I22" s="682">
        <v>17.440000000000001</v>
      </c>
      <c r="K22" s="680" t="s">
        <v>112</v>
      </c>
      <c r="L22" s="681">
        <v>41736</v>
      </c>
      <c r="M22" s="680" t="s">
        <v>72</v>
      </c>
    </row>
    <row r="23" spans="1:13" s="680" customFormat="1" x14ac:dyDescent="0.2">
      <c r="A23" s="680" t="s">
        <v>890</v>
      </c>
      <c r="B23" s="680" t="s">
        <v>89</v>
      </c>
      <c r="C23" s="680" t="s">
        <v>891</v>
      </c>
      <c r="D23" s="680" t="s">
        <v>83</v>
      </c>
      <c r="E23" s="680" t="s">
        <v>84</v>
      </c>
      <c r="F23" s="680" t="s">
        <v>85</v>
      </c>
      <c r="G23" s="680" t="s">
        <v>133</v>
      </c>
      <c r="H23" s="681">
        <v>41729</v>
      </c>
      <c r="I23" s="682">
        <v>16.88</v>
      </c>
      <c r="K23" s="680" t="s">
        <v>86</v>
      </c>
      <c r="L23" s="681">
        <v>41732</v>
      </c>
      <c r="M23" s="680" t="s">
        <v>72</v>
      </c>
    </row>
    <row r="24" spans="1:13" s="680" customFormat="1" x14ac:dyDescent="0.2">
      <c r="A24" s="680" t="s">
        <v>890</v>
      </c>
      <c r="B24" s="680" t="s">
        <v>89</v>
      </c>
      <c r="C24" s="680" t="s">
        <v>892</v>
      </c>
      <c r="D24" s="680" t="s">
        <v>105</v>
      </c>
      <c r="E24" s="680" t="s">
        <v>106</v>
      </c>
      <c r="F24" s="680" t="s">
        <v>107</v>
      </c>
      <c r="G24" s="680" t="s">
        <v>131</v>
      </c>
      <c r="H24" s="681">
        <v>41730</v>
      </c>
      <c r="I24" s="682">
        <f>842.93*-1</f>
        <v>-842.93</v>
      </c>
      <c r="K24" s="680" t="s">
        <v>112</v>
      </c>
      <c r="L24" s="681">
        <v>41731</v>
      </c>
      <c r="M24" s="680" t="s">
        <v>72</v>
      </c>
    </row>
    <row r="25" spans="1:13" s="680" customFormat="1" x14ac:dyDescent="0.2">
      <c r="A25" s="680" t="s">
        <v>890</v>
      </c>
      <c r="B25" s="680" t="s">
        <v>89</v>
      </c>
      <c r="C25" s="680" t="s">
        <v>892</v>
      </c>
      <c r="D25" s="680" t="s">
        <v>105</v>
      </c>
      <c r="E25" s="680" t="s">
        <v>106</v>
      </c>
      <c r="F25" s="680" t="s">
        <v>107</v>
      </c>
      <c r="G25" s="680" t="s">
        <v>130</v>
      </c>
      <c r="H25" s="681">
        <v>41730</v>
      </c>
      <c r="I25" s="682">
        <f>494.89*-1</f>
        <v>-494.89</v>
      </c>
      <c r="K25" s="680" t="s">
        <v>112</v>
      </c>
      <c r="L25" s="681">
        <v>41731</v>
      </c>
      <c r="M25" s="680" t="s">
        <v>72</v>
      </c>
    </row>
    <row r="26" spans="1:13" s="680" customFormat="1" x14ac:dyDescent="0.2">
      <c r="A26" s="680" t="s">
        <v>890</v>
      </c>
      <c r="B26" s="680" t="s">
        <v>89</v>
      </c>
      <c r="C26" s="680" t="s">
        <v>892</v>
      </c>
      <c r="D26" s="680" t="s">
        <v>105</v>
      </c>
      <c r="E26" s="680" t="s">
        <v>106</v>
      </c>
      <c r="F26" s="680" t="s">
        <v>107</v>
      </c>
      <c r="G26" s="680" t="s">
        <v>129</v>
      </c>
      <c r="H26" s="681">
        <v>41730</v>
      </c>
      <c r="I26" s="682">
        <f>434.39*-1</f>
        <v>-434.39</v>
      </c>
      <c r="K26" s="680" t="s">
        <v>112</v>
      </c>
      <c r="L26" s="681">
        <v>41731</v>
      </c>
      <c r="M26" s="680" t="s">
        <v>72</v>
      </c>
    </row>
    <row r="27" spans="1:13" s="680" customFormat="1" x14ac:dyDescent="0.2">
      <c r="A27" s="680" t="s">
        <v>890</v>
      </c>
      <c r="B27" s="680" t="s">
        <v>688</v>
      </c>
      <c r="C27" s="680" t="s">
        <v>891</v>
      </c>
      <c r="D27" s="680" t="s">
        <v>208</v>
      </c>
      <c r="E27" s="680" t="s">
        <v>209</v>
      </c>
      <c r="F27" s="680" t="s">
        <v>210</v>
      </c>
      <c r="G27" s="680" t="s">
        <v>701</v>
      </c>
      <c r="H27" s="681">
        <v>41247</v>
      </c>
      <c r="I27" s="682">
        <v>242.18</v>
      </c>
      <c r="K27" s="680" t="s">
        <v>108</v>
      </c>
      <c r="L27" s="681">
        <v>41739</v>
      </c>
      <c r="M27" s="680" t="s">
        <v>72</v>
      </c>
    </row>
    <row r="28" spans="1:13" s="680" customFormat="1" x14ac:dyDescent="0.2">
      <c r="A28" s="680" t="s">
        <v>890</v>
      </c>
      <c r="B28" s="680" t="s">
        <v>688</v>
      </c>
      <c r="C28" s="680" t="s">
        <v>891</v>
      </c>
      <c r="D28" s="680" t="s">
        <v>702</v>
      </c>
      <c r="E28" s="680" t="s">
        <v>703</v>
      </c>
      <c r="F28" s="680" t="s">
        <v>704</v>
      </c>
      <c r="G28" s="680" t="s">
        <v>705</v>
      </c>
      <c r="H28" s="681">
        <v>41220</v>
      </c>
      <c r="I28" s="682">
        <v>291.04000000000002</v>
      </c>
      <c r="J28" s="680" t="s">
        <v>706</v>
      </c>
      <c r="K28" s="680" t="s">
        <v>303</v>
      </c>
      <c r="L28" s="681">
        <v>41731</v>
      </c>
      <c r="M28" s="680" t="s">
        <v>72</v>
      </c>
    </row>
    <row r="29" spans="1:13" s="680" customFormat="1" x14ac:dyDescent="0.2">
      <c r="A29" s="680" t="s">
        <v>890</v>
      </c>
      <c r="B29" s="680" t="s">
        <v>67</v>
      </c>
      <c r="C29" s="680" t="s">
        <v>891</v>
      </c>
      <c r="D29" s="680" t="s">
        <v>94</v>
      </c>
      <c r="E29" s="680" t="s">
        <v>95</v>
      </c>
      <c r="F29" s="680" t="s">
        <v>96</v>
      </c>
      <c r="G29" s="680" t="s">
        <v>229</v>
      </c>
      <c r="H29" s="681">
        <v>41561</v>
      </c>
      <c r="I29" s="682">
        <v>461.01</v>
      </c>
      <c r="K29" s="680" t="s">
        <v>97</v>
      </c>
      <c r="L29" s="681">
        <v>41773</v>
      </c>
      <c r="M29" s="680" t="s">
        <v>72</v>
      </c>
    </row>
    <row r="30" spans="1:13" s="680" customFormat="1" x14ac:dyDescent="0.2">
      <c r="A30" s="680" t="s">
        <v>890</v>
      </c>
      <c r="B30" s="680" t="s">
        <v>67</v>
      </c>
      <c r="C30" s="680" t="s">
        <v>891</v>
      </c>
      <c r="D30" s="680" t="s">
        <v>76</v>
      </c>
      <c r="E30" s="680" t="s">
        <v>77</v>
      </c>
      <c r="F30" s="680" t="s">
        <v>78</v>
      </c>
      <c r="G30" s="680" t="s">
        <v>227</v>
      </c>
      <c r="H30" s="681">
        <v>41639</v>
      </c>
      <c r="I30" s="682">
        <v>251.68</v>
      </c>
      <c r="J30" s="680" t="s">
        <v>228</v>
      </c>
      <c r="K30" s="680" t="s">
        <v>86</v>
      </c>
      <c r="L30" s="681">
        <v>41766</v>
      </c>
      <c r="M30" s="680" t="s">
        <v>72</v>
      </c>
    </row>
    <row r="31" spans="1:13" s="680" customFormat="1" x14ac:dyDescent="0.2">
      <c r="A31" s="693" t="s">
        <v>890</v>
      </c>
      <c r="B31" s="693" t="s">
        <v>89</v>
      </c>
      <c r="C31" s="693" t="s">
        <v>891</v>
      </c>
      <c r="D31" s="693" t="s">
        <v>109</v>
      </c>
      <c r="E31" s="693" t="s">
        <v>110</v>
      </c>
      <c r="F31" s="693" t="s">
        <v>111</v>
      </c>
      <c r="G31" s="693" t="s">
        <v>235</v>
      </c>
      <c r="H31" s="694">
        <v>41790</v>
      </c>
      <c r="I31" s="511">
        <v>18.149999999999999</v>
      </c>
      <c r="J31" s="693"/>
      <c r="K31" s="693" t="s">
        <v>112</v>
      </c>
      <c r="L31" s="694">
        <v>41793</v>
      </c>
      <c r="M31" s="693" t="s">
        <v>72</v>
      </c>
    </row>
    <row r="32" spans="1:13" s="680" customFormat="1" x14ac:dyDescent="0.2">
      <c r="A32" s="693" t="s">
        <v>890</v>
      </c>
      <c r="B32" s="693" t="s">
        <v>89</v>
      </c>
      <c r="C32" s="693" t="s">
        <v>891</v>
      </c>
      <c r="D32" s="693" t="s">
        <v>105</v>
      </c>
      <c r="E32" s="693" t="s">
        <v>106</v>
      </c>
      <c r="F32" s="693" t="s">
        <v>107</v>
      </c>
      <c r="G32" s="693" t="s">
        <v>234</v>
      </c>
      <c r="H32" s="694">
        <v>41816</v>
      </c>
      <c r="I32" s="511">
        <v>117.25</v>
      </c>
      <c r="J32" s="693"/>
      <c r="K32" s="693" t="s">
        <v>112</v>
      </c>
      <c r="L32" s="694">
        <v>41817</v>
      </c>
      <c r="M32" s="693" t="s">
        <v>72</v>
      </c>
    </row>
    <row r="33" spans="1:13" s="680" customFormat="1" x14ac:dyDescent="0.2">
      <c r="A33" s="693" t="s">
        <v>890</v>
      </c>
      <c r="B33" s="693" t="s">
        <v>67</v>
      </c>
      <c r="C33" s="693" t="s">
        <v>892</v>
      </c>
      <c r="D33" s="693" t="s">
        <v>175</v>
      </c>
      <c r="E33" s="693" t="s">
        <v>176</v>
      </c>
      <c r="F33" s="693" t="s">
        <v>177</v>
      </c>
      <c r="G33" s="693" t="s">
        <v>233</v>
      </c>
      <c r="H33" s="694">
        <v>41628</v>
      </c>
      <c r="I33" s="511">
        <f>816.75*-1</f>
        <v>-816.75</v>
      </c>
      <c r="J33" s="693"/>
      <c r="K33" s="693" t="s">
        <v>231</v>
      </c>
      <c r="L33" s="694">
        <v>41796</v>
      </c>
      <c r="M33" s="693" t="s">
        <v>72</v>
      </c>
    </row>
    <row r="34" spans="1:13" s="680" customFormat="1" x14ac:dyDescent="0.2">
      <c r="A34" s="693" t="s">
        <v>890</v>
      </c>
      <c r="B34" s="693" t="s">
        <v>67</v>
      </c>
      <c r="C34" s="693" t="s">
        <v>892</v>
      </c>
      <c r="D34" s="693" t="s">
        <v>175</v>
      </c>
      <c r="E34" s="693" t="s">
        <v>176</v>
      </c>
      <c r="F34" s="693" t="s">
        <v>177</v>
      </c>
      <c r="G34" s="693" t="s">
        <v>232</v>
      </c>
      <c r="H34" s="694">
        <v>41628</v>
      </c>
      <c r="I34" s="511">
        <f>179.78*-1</f>
        <v>-179.78</v>
      </c>
      <c r="J34" s="693"/>
      <c r="K34" s="693" t="s">
        <v>231</v>
      </c>
      <c r="L34" s="694">
        <v>41796</v>
      </c>
      <c r="M34" s="693" t="s">
        <v>72</v>
      </c>
    </row>
    <row r="35" spans="1:13" s="680" customFormat="1" x14ac:dyDescent="0.2">
      <c r="A35" s="693" t="s">
        <v>890</v>
      </c>
      <c r="B35" s="693" t="s">
        <v>67</v>
      </c>
      <c r="C35" s="693" t="s">
        <v>892</v>
      </c>
      <c r="D35" s="693" t="s">
        <v>175</v>
      </c>
      <c r="E35" s="693" t="s">
        <v>176</v>
      </c>
      <c r="F35" s="693" t="s">
        <v>177</v>
      </c>
      <c r="G35" s="693" t="s">
        <v>230</v>
      </c>
      <c r="H35" s="694">
        <v>41628</v>
      </c>
      <c r="I35" s="511">
        <f>1298.48*-1</f>
        <v>-1298.48</v>
      </c>
      <c r="J35" s="693"/>
      <c r="K35" s="693" t="s">
        <v>231</v>
      </c>
      <c r="L35" s="694">
        <v>41796</v>
      </c>
      <c r="M35" s="693" t="s">
        <v>72</v>
      </c>
    </row>
    <row r="36" spans="1:13" s="680" customFormat="1" x14ac:dyDescent="0.2">
      <c r="A36" s="693" t="s">
        <v>890</v>
      </c>
      <c r="B36" s="693" t="s">
        <v>688</v>
      </c>
      <c r="C36" s="693" t="s">
        <v>891</v>
      </c>
      <c r="D36" s="693" t="s">
        <v>523</v>
      </c>
      <c r="E36" s="693" t="s">
        <v>524</v>
      </c>
      <c r="F36" s="693"/>
      <c r="G36" s="693" t="s">
        <v>707</v>
      </c>
      <c r="H36" s="694">
        <v>41191</v>
      </c>
      <c r="I36" s="511">
        <v>302.5</v>
      </c>
      <c r="J36" s="693"/>
      <c r="K36" s="693" t="s">
        <v>344</v>
      </c>
      <c r="L36" s="694">
        <v>41794</v>
      </c>
      <c r="M36" s="693" t="s">
        <v>72</v>
      </c>
    </row>
    <row r="37" spans="1:13" s="362" customFormat="1" x14ac:dyDescent="0.2">
      <c r="A37" s="680" t="s">
        <v>890</v>
      </c>
      <c r="B37" s="680" t="s">
        <v>89</v>
      </c>
      <c r="C37" s="680" t="s">
        <v>891</v>
      </c>
      <c r="D37" s="680" t="s">
        <v>156</v>
      </c>
      <c r="E37" s="680" t="s">
        <v>157</v>
      </c>
      <c r="F37" s="680" t="s">
        <v>158</v>
      </c>
      <c r="G37" s="680" t="s">
        <v>159</v>
      </c>
      <c r="H37" s="681">
        <v>41787</v>
      </c>
      <c r="I37" s="682">
        <v>170</v>
      </c>
      <c r="J37" s="680"/>
      <c r="K37" s="680" t="s">
        <v>160</v>
      </c>
      <c r="L37" s="681">
        <v>41842</v>
      </c>
      <c r="M37" s="680" t="s">
        <v>72</v>
      </c>
    </row>
    <row r="38" spans="1:13" s="362" customFormat="1" x14ac:dyDescent="0.2">
      <c r="A38" s="680" t="s">
        <v>890</v>
      </c>
      <c r="B38" s="680" t="s">
        <v>89</v>
      </c>
      <c r="C38" s="680" t="s">
        <v>891</v>
      </c>
      <c r="D38" s="680" t="s">
        <v>222</v>
      </c>
      <c r="E38" s="680" t="s">
        <v>223</v>
      </c>
      <c r="F38" s="680" t="s">
        <v>224</v>
      </c>
      <c r="G38" s="680" t="s">
        <v>240</v>
      </c>
      <c r="H38" s="681">
        <v>41782</v>
      </c>
      <c r="I38" s="682">
        <v>180.51</v>
      </c>
      <c r="J38" s="680"/>
      <c r="K38" s="680" t="s">
        <v>226</v>
      </c>
      <c r="L38" s="681">
        <v>41823</v>
      </c>
      <c r="M38" s="680" t="s">
        <v>72</v>
      </c>
    </row>
    <row r="39" spans="1:13" s="362" customFormat="1" x14ac:dyDescent="0.2">
      <c r="A39" s="680" t="s">
        <v>890</v>
      </c>
      <c r="B39" s="680" t="s">
        <v>89</v>
      </c>
      <c r="C39" s="680" t="s">
        <v>891</v>
      </c>
      <c r="D39" s="680" t="s">
        <v>83</v>
      </c>
      <c r="E39" s="680" t="s">
        <v>84</v>
      </c>
      <c r="F39" s="680" t="s">
        <v>85</v>
      </c>
      <c r="G39" s="680" t="s">
        <v>154</v>
      </c>
      <c r="H39" s="681">
        <v>41820</v>
      </c>
      <c r="I39" s="682">
        <v>20.69</v>
      </c>
      <c r="J39" s="680"/>
      <c r="K39" s="680" t="s">
        <v>155</v>
      </c>
      <c r="L39" s="681">
        <v>41823</v>
      </c>
      <c r="M39" s="680" t="s">
        <v>72</v>
      </c>
    </row>
    <row r="40" spans="1:13" s="362" customFormat="1" x14ac:dyDescent="0.2">
      <c r="A40" s="680" t="s">
        <v>890</v>
      </c>
      <c r="B40" s="680" t="s">
        <v>89</v>
      </c>
      <c r="C40" s="680" t="s">
        <v>892</v>
      </c>
      <c r="D40" s="680" t="s">
        <v>149</v>
      </c>
      <c r="E40" s="680" t="s">
        <v>150</v>
      </c>
      <c r="F40" s="680" t="s">
        <v>151</v>
      </c>
      <c r="G40" s="680" t="s">
        <v>152</v>
      </c>
      <c r="H40" s="681">
        <v>41841</v>
      </c>
      <c r="I40" s="682">
        <f>93.57*-1</f>
        <v>-93.57</v>
      </c>
      <c r="J40" s="680"/>
      <c r="K40" s="680" t="s">
        <v>893</v>
      </c>
      <c r="L40" s="681">
        <v>41842</v>
      </c>
      <c r="M40" s="680" t="s">
        <v>72</v>
      </c>
    </row>
    <row r="41" spans="1:13" s="202" customFormat="1" x14ac:dyDescent="0.2">
      <c r="A41" s="199" t="s">
        <v>890</v>
      </c>
      <c r="B41" s="199" t="s">
        <v>708</v>
      </c>
      <c r="C41" s="199" t="s">
        <v>891</v>
      </c>
      <c r="D41" s="199" t="s">
        <v>709</v>
      </c>
      <c r="E41" s="199" t="s">
        <v>710</v>
      </c>
      <c r="F41" s="199" t="s">
        <v>711</v>
      </c>
      <c r="G41" s="199" t="s">
        <v>712</v>
      </c>
      <c r="H41" s="203">
        <v>40360</v>
      </c>
      <c r="I41" s="204">
        <v>12463</v>
      </c>
      <c r="J41" s="199"/>
      <c r="K41" s="199" t="s">
        <v>245</v>
      </c>
      <c r="L41" s="203">
        <v>41837</v>
      </c>
      <c r="M41" s="199" t="s">
        <v>72</v>
      </c>
    </row>
    <row r="42" spans="1:13" s="202" customFormat="1" x14ac:dyDescent="0.2">
      <c r="A42" s="199" t="s">
        <v>890</v>
      </c>
      <c r="B42" s="199" t="s">
        <v>708</v>
      </c>
      <c r="C42" s="199" t="s">
        <v>891</v>
      </c>
      <c r="D42" s="199" t="s">
        <v>709</v>
      </c>
      <c r="E42" s="199" t="s">
        <v>710</v>
      </c>
      <c r="F42" s="199" t="s">
        <v>711</v>
      </c>
      <c r="G42" s="199" t="s">
        <v>713</v>
      </c>
      <c r="H42" s="203">
        <v>40360</v>
      </c>
      <c r="I42" s="204">
        <v>12463</v>
      </c>
      <c r="J42" s="199"/>
      <c r="K42" s="199" t="s">
        <v>245</v>
      </c>
      <c r="L42" s="203">
        <v>41829</v>
      </c>
      <c r="M42" s="199" t="s">
        <v>72</v>
      </c>
    </row>
    <row r="43" spans="1:13" s="362" customFormat="1" x14ac:dyDescent="0.2">
      <c r="A43" s="702" t="s">
        <v>890</v>
      </c>
      <c r="B43" s="702" t="s">
        <v>89</v>
      </c>
      <c r="C43" s="702" t="s">
        <v>892</v>
      </c>
      <c r="D43" s="702" t="s">
        <v>76</v>
      </c>
      <c r="E43" s="702" t="s">
        <v>77</v>
      </c>
      <c r="F43" s="702" t="s">
        <v>78</v>
      </c>
      <c r="G43" s="702" t="s">
        <v>161</v>
      </c>
      <c r="H43" s="703">
        <v>41862</v>
      </c>
      <c r="I43" s="704">
        <f>45.57*-1</f>
        <v>-45.57</v>
      </c>
      <c r="J43" s="702" t="s">
        <v>162</v>
      </c>
      <c r="K43" s="702" t="s">
        <v>97</v>
      </c>
      <c r="L43" s="703">
        <v>41879</v>
      </c>
      <c r="M43" s="702" t="s">
        <v>72</v>
      </c>
    </row>
    <row r="44" spans="1:13" s="362" customFormat="1" x14ac:dyDescent="0.2">
      <c r="A44" s="702" t="s">
        <v>890</v>
      </c>
      <c r="B44" s="702" t="s">
        <v>688</v>
      </c>
      <c r="C44" s="702" t="s">
        <v>891</v>
      </c>
      <c r="D44" s="702" t="s">
        <v>83</v>
      </c>
      <c r="E44" s="702" t="s">
        <v>84</v>
      </c>
      <c r="F44" s="702" t="s">
        <v>85</v>
      </c>
      <c r="G44" s="702" t="s">
        <v>714</v>
      </c>
      <c r="H44" s="703">
        <v>41228</v>
      </c>
      <c r="I44" s="704">
        <v>194.61</v>
      </c>
      <c r="J44" s="702"/>
      <c r="K44" s="702" t="s">
        <v>86</v>
      </c>
      <c r="L44" s="703">
        <v>41876</v>
      </c>
      <c r="M44" s="702" t="s">
        <v>72</v>
      </c>
    </row>
    <row r="45" spans="1:13" s="362" customFormat="1" x14ac:dyDescent="0.2">
      <c r="A45" s="702" t="s">
        <v>890</v>
      </c>
      <c r="B45" s="702" t="s">
        <v>688</v>
      </c>
      <c r="C45" s="702" t="s">
        <v>891</v>
      </c>
      <c r="D45" s="702" t="s">
        <v>83</v>
      </c>
      <c r="E45" s="702" t="s">
        <v>84</v>
      </c>
      <c r="F45" s="702" t="s">
        <v>85</v>
      </c>
      <c r="G45" s="702" t="s">
        <v>715</v>
      </c>
      <c r="H45" s="703">
        <v>41213</v>
      </c>
      <c r="I45" s="704">
        <v>31.51</v>
      </c>
      <c r="J45" s="702"/>
      <c r="K45" s="702" t="s">
        <v>716</v>
      </c>
      <c r="L45" s="703">
        <v>41876</v>
      </c>
      <c r="M45" s="702" t="s">
        <v>72</v>
      </c>
    </row>
    <row r="46" spans="1:13" s="362" customFormat="1" x14ac:dyDescent="0.2">
      <c r="A46" s="702" t="s">
        <v>890</v>
      </c>
      <c r="B46" s="702" t="s">
        <v>688</v>
      </c>
      <c r="C46" s="702" t="s">
        <v>891</v>
      </c>
      <c r="D46" s="702" t="s">
        <v>83</v>
      </c>
      <c r="E46" s="702" t="s">
        <v>84</v>
      </c>
      <c r="F46" s="702" t="s">
        <v>85</v>
      </c>
      <c r="G46" s="702" t="s">
        <v>717</v>
      </c>
      <c r="H46" s="703">
        <v>41029</v>
      </c>
      <c r="I46" s="704">
        <v>64.900000000000006</v>
      </c>
      <c r="J46" s="702"/>
      <c r="K46" s="702" t="s">
        <v>417</v>
      </c>
      <c r="L46" s="703">
        <v>41876</v>
      </c>
      <c r="M46" s="702" t="s">
        <v>72</v>
      </c>
    </row>
    <row r="47" spans="1:13" s="362" customFormat="1" x14ac:dyDescent="0.2">
      <c r="A47" s="702" t="s">
        <v>890</v>
      </c>
      <c r="B47" s="702" t="s">
        <v>688</v>
      </c>
      <c r="C47" s="702" t="s">
        <v>891</v>
      </c>
      <c r="D47" s="702" t="s">
        <v>83</v>
      </c>
      <c r="E47" s="702" t="s">
        <v>84</v>
      </c>
      <c r="F47" s="702" t="s">
        <v>85</v>
      </c>
      <c r="G47" s="702" t="s">
        <v>718</v>
      </c>
      <c r="H47" s="703">
        <v>40968</v>
      </c>
      <c r="I47" s="704">
        <v>318.12</v>
      </c>
      <c r="J47" s="702"/>
      <c r="K47" s="702" t="s">
        <v>406</v>
      </c>
      <c r="L47" s="703">
        <v>41876</v>
      </c>
      <c r="M47" s="702" t="s">
        <v>72</v>
      </c>
    </row>
    <row r="48" spans="1:13" s="362" customFormat="1" x14ac:dyDescent="0.2">
      <c r="A48" s="702" t="s">
        <v>890</v>
      </c>
      <c r="B48" s="702" t="s">
        <v>693</v>
      </c>
      <c r="C48" s="702" t="s">
        <v>891</v>
      </c>
      <c r="D48" s="702" t="s">
        <v>83</v>
      </c>
      <c r="E48" s="702" t="s">
        <v>84</v>
      </c>
      <c r="F48" s="702" t="s">
        <v>85</v>
      </c>
      <c r="G48" s="702" t="s">
        <v>719</v>
      </c>
      <c r="H48" s="703">
        <v>40755</v>
      </c>
      <c r="I48" s="704">
        <v>20.48</v>
      </c>
      <c r="J48" s="702"/>
      <c r="K48" s="702" t="s">
        <v>1042</v>
      </c>
      <c r="L48" s="703">
        <v>41876</v>
      </c>
      <c r="M48" s="702" t="s">
        <v>72</v>
      </c>
    </row>
    <row r="49" spans="1:13" s="362" customFormat="1" x14ac:dyDescent="0.2">
      <c r="A49" s="702" t="s">
        <v>890</v>
      </c>
      <c r="B49" s="702" t="s">
        <v>693</v>
      </c>
      <c r="C49" s="702" t="s">
        <v>891</v>
      </c>
      <c r="D49" s="702" t="s">
        <v>83</v>
      </c>
      <c r="E49" s="702" t="s">
        <v>84</v>
      </c>
      <c r="F49" s="702" t="s">
        <v>85</v>
      </c>
      <c r="G49" s="702" t="s">
        <v>720</v>
      </c>
      <c r="H49" s="703">
        <v>40724</v>
      </c>
      <c r="I49" s="704">
        <v>19.82</v>
      </c>
      <c r="J49" s="702"/>
      <c r="K49" s="702" t="s">
        <v>1042</v>
      </c>
      <c r="L49" s="703">
        <v>41876</v>
      </c>
      <c r="M49" s="702" t="s">
        <v>72</v>
      </c>
    </row>
    <row r="50" spans="1:13" s="362" customFormat="1" x14ac:dyDescent="0.2">
      <c r="A50" s="680" t="s">
        <v>890</v>
      </c>
      <c r="B50" s="680" t="s">
        <v>89</v>
      </c>
      <c r="C50" s="680" t="s">
        <v>891</v>
      </c>
      <c r="D50" s="680" t="s">
        <v>90</v>
      </c>
      <c r="E50" s="680" t="s">
        <v>91</v>
      </c>
      <c r="F50" s="680" t="s">
        <v>92</v>
      </c>
      <c r="G50" s="680" t="s">
        <v>241</v>
      </c>
      <c r="H50" s="681">
        <v>41851</v>
      </c>
      <c r="I50" s="170">
        <v>144.03</v>
      </c>
      <c r="J50" s="680" t="s">
        <v>242</v>
      </c>
      <c r="K50" s="680" t="s">
        <v>160</v>
      </c>
      <c r="L50" s="681">
        <v>41855</v>
      </c>
      <c r="M50" s="680" t="s">
        <v>4</v>
      </c>
    </row>
    <row r="51" spans="1:13" s="362" customFormat="1" x14ac:dyDescent="0.2">
      <c r="A51" s="680" t="s">
        <v>890</v>
      </c>
      <c r="B51" s="680" t="s">
        <v>89</v>
      </c>
      <c r="C51" s="680" t="s">
        <v>891</v>
      </c>
      <c r="D51" s="680" t="s">
        <v>222</v>
      </c>
      <c r="E51" s="680" t="s">
        <v>223</v>
      </c>
      <c r="F51" s="680" t="s">
        <v>224</v>
      </c>
      <c r="G51" s="680" t="s">
        <v>243</v>
      </c>
      <c r="H51" s="681">
        <v>41901</v>
      </c>
      <c r="I51" s="675">
        <v>63.9</v>
      </c>
      <c r="J51" s="680"/>
      <c r="K51" s="680" t="s">
        <v>226</v>
      </c>
      <c r="L51" s="681">
        <v>41905</v>
      </c>
      <c r="M51" s="680" t="s">
        <v>72</v>
      </c>
    </row>
    <row r="52" spans="1:13" s="362" customFormat="1" x14ac:dyDescent="0.2">
      <c r="A52" s="680" t="s">
        <v>890</v>
      </c>
      <c r="B52" s="680" t="s">
        <v>693</v>
      </c>
      <c r="C52" s="680" t="s">
        <v>891</v>
      </c>
      <c r="D52" s="680" t="s">
        <v>577</v>
      </c>
      <c r="E52" s="680" t="s">
        <v>578</v>
      </c>
      <c r="F52" s="680" t="s">
        <v>579</v>
      </c>
      <c r="G52" s="680" t="s">
        <v>721</v>
      </c>
      <c r="H52" s="681">
        <v>40633</v>
      </c>
      <c r="I52" s="675">
        <v>28.03</v>
      </c>
      <c r="J52" s="680"/>
      <c r="K52" s="680" t="s">
        <v>666</v>
      </c>
      <c r="L52" s="681">
        <v>41892</v>
      </c>
      <c r="M52" s="680" t="s">
        <v>72</v>
      </c>
    </row>
    <row r="53" spans="1:13" s="362" customFormat="1" x14ac:dyDescent="0.2">
      <c r="A53" s="680" t="s">
        <v>890</v>
      </c>
      <c r="B53" s="680" t="s">
        <v>708</v>
      </c>
      <c r="C53" s="680" t="s">
        <v>891</v>
      </c>
      <c r="D53" s="680" t="s">
        <v>577</v>
      </c>
      <c r="E53" s="680" t="s">
        <v>578</v>
      </c>
      <c r="F53" s="680" t="s">
        <v>579</v>
      </c>
      <c r="G53" s="680" t="s">
        <v>722</v>
      </c>
      <c r="H53" s="681">
        <v>40190</v>
      </c>
      <c r="I53" s="675">
        <v>28.58</v>
      </c>
      <c r="J53" s="680"/>
      <c r="K53" s="680" t="s">
        <v>666</v>
      </c>
      <c r="L53" s="681">
        <v>41892</v>
      </c>
      <c r="M53" s="680" t="s">
        <v>72</v>
      </c>
    </row>
    <row r="54" spans="1:13" s="362" customFormat="1" x14ac:dyDescent="0.2">
      <c r="A54" s="680" t="s">
        <v>890</v>
      </c>
      <c r="B54" s="680" t="s">
        <v>708</v>
      </c>
      <c r="C54" s="680" t="s">
        <v>891</v>
      </c>
      <c r="D54" s="680" t="s">
        <v>577</v>
      </c>
      <c r="E54" s="680" t="s">
        <v>578</v>
      </c>
      <c r="F54" s="680" t="s">
        <v>579</v>
      </c>
      <c r="G54" s="680" t="s">
        <v>723</v>
      </c>
      <c r="H54" s="681">
        <v>40196</v>
      </c>
      <c r="I54" s="675">
        <v>10.78</v>
      </c>
      <c r="J54" s="680"/>
      <c r="K54" s="680" t="s">
        <v>666</v>
      </c>
      <c r="L54" s="681">
        <v>41892</v>
      </c>
      <c r="M54" s="680" t="s">
        <v>72</v>
      </c>
    </row>
    <row r="55" spans="1:13" s="362" customFormat="1" x14ac:dyDescent="0.2">
      <c r="A55" s="680" t="s">
        <v>890</v>
      </c>
      <c r="B55" s="680" t="s">
        <v>708</v>
      </c>
      <c r="C55" s="680" t="s">
        <v>891</v>
      </c>
      <c r="D55" s="680" t="s">
        <v>577</v>
      </c>
      <c r="E55" s="680" t="s">
        <v>578</v>
      </c>
      <c r="F55" s="680" t="s">
        <v>579</v>
      </c>
      <c r="G55" s="680" t="s">
        <v>724</v>
      </c>
      <c r="H55" s="681">
        <v>40275</v>
      </c>
      <c r="I55" s="675">
        <v>21.85</v>
      </c>
      <c r="J55" s="680"/>
      <c r="K55" s="680" t="s">
        <v>666</v>
      </c>
      <c r="L55" s="681">
        <v>41892</v>
      </c>
      <c r="M55" s="680" t="s">
        <v>72</v>
      </c>
    </row>
    <row r="56" spans="1:13" s="362" customFormat="1" x14ac:dyDescent="0.2">
      <c r="A56" s="680" t="s">
        <v>890</v>
      </c>
      <c r="B56" s="680" t="s">
        <v>688</v>
      </c>
      <c r="C56" s="680" t="s">
        <v>891</v>
      </c>
      <c r="D56" s="680" t="s">
        <v>506</v>
      </c>
      <c r="E56" s="680" t="s">
        <v>507</v>
      </c>
      <c r="F56" s="680" t="s">
        <v>508</v>
      </c>
      <c r="G56" s="680" t="s">
        <v>725</v>
      </c>
      <c r="H56" s="681">
        <v>41240</v>
      </c>
      <c r="I56" s="675">
        <v>94.38</v>
      </c>
      <c r="J56" s="680"/>
      <c r="K56" s="680" t="s">
        <v>145</v>
      </c>
      <c r="L56" s="681">
        <v>41935</v>
      </c>
      <c r="M56" s="680" t="s">
        <v>72</v>
      </c>
    </row>
    <row r="57" spans="1:13" s="362" customFormat="1" x14ac:dyDescent="0.2">
      <c r="A57" s="680" t="s">
        <v>890</v>
      </c>
      <c r="B57" s="680" t="s">
        <v>688</v>
      </c>
      <c r="C57" s="680" t="s">
        <v>891</v>
      </c>
      <c r="D57" s="680" t="s">
        <v>506</v>
      </c>
      <c r="E57" s="680" t="s">
        <v>507</v>
      </c>
      <c r="F57" s="680" t="s">
        <v>508</v>
      </c>
      <c r="G57" s="680" t="s">
        <v>726</v>
      </c>
      <c r="H57" s="681">
        <v>41086</v>
      </c>
      <c r="I57" s="675">
        <v>452.18</v>
      </c>
      <c r="J57" s="680" t="s">
        <v>727</v>
      </c>
      <c r="K57" s="680" t="s">
        <v>236</v>
      </c>
      <c r="L57" s="681">
        <v>41935</v>
      </c>
      <c r="M57" s="680" t="s">
        <v>72</v>
      </c>
    </row>
    <row r="58" spans="1:13" s="362" customFormat="1" x14ac:dyDescent="0.2">
      <c r="A58" s="680" t="s">
        <v>890</v>
      </c>
      <c r="B58" s="680" t="s">
        <v>688</v>
      </c>
      <c r="C58" s="680" t="s">
        <v>891</v>
      </c>
      <c r="D58" s="680" t="s">
        <v>506</v>
      </c>
      <c r="E58" s="680" t="s">
        <v>507</v>
      </c>
      <c r="F58" s="680" t="s">
        <v>508</v>
      </c>
      <c r="G58" s="680" t="s">
        <v>728</v>
      </c>
      <c r="H58" s="681">
        <v>41086</v>
      </c>
      <c r="I58" s="675">
        <v>372.43</v>
      </c>
      <c r="J58" s="680" t="s">
        <v>727</v>
      </c>
      <c r="K58" s="680" t="s">
        <v>236</v>
      </c>
      <c r="L58" s="681">
        <v>41935</v>
      </c>
      <c r="M58" s="680" t="s">
        <v>72</v>
      </c>
    </row>
    <row r="59" spans="1:13" s="362" customFormat="1" x14ac:dyDescent="0.2">
      <c r="A59" s="680" t="s">
        <v>890</v>
      </c>
      <c r="B59" s="680" t="s">
        <v>89</v>
      </c>
      <c r="C59" s="680" t="s">
        <v>892</v>
      </c>
      <c r="D59" s="680" t="s">
        <v>90</v>
      </c>
      <c r="E59" s="680" t="s">
        <v>91</v>
      </c>
      <c r="F59" s="680" t="s">
        <v>92</v>
      </c>
      <c r="G59" s="680" t="s">
        <v>249</v>
      </c>
      <c r="H59" s="681">
        <v>41934</v>
      </c>
      <c r="I59" s="682">
        <f>7.3*-1</f>
        <v>-7.3</v>
      </c>
      <c r="J59" s="680" t="s">
        <v>250</v>
      </c>
      <c r="K59" s="680" t="s">
        <v>251</v>
      </c>
      <c r="L59" s="681">
        <v>41936</v>
      </c>
      <c r="M59" s="680" t="s">
        <v>4</v>
      </c>
    </row>
    <row r="60" spans="1:13" s="362" customFormat="1" x14ac:dyDescent="0.2">
      <c r="A60" s="680" t="s">
        <v>890</v>
      </c>
      <c r="B60" s="680" t="s">
        <v>89</v>
      </c>
      <c r="C60" s="680" t="s">
        <v>891</v>
      </c>
      <c r="D60" s="680" t="s">
        <v>90</v>
      </c>
      <c r="E60" s="680" t="s">
        <v>91</v>
      </c>
      <c r="F60" s="680" t="s">
        <v>92</v>
      </c>
      <c r="G60" s="680" t="s">
        <v>246</v>
      </c>
      <c r="H60" s="681">
        <v>41790</v>
      </c>
      <c r="I60" s="682">
        <v>49.99</v>
      </c>
      <c r="J60" s="680" t="s">
        <v>247</v>
      </c>
      <c r="K60" s="680" t="s">
        <v>248</v>
      </c>
      <c r="L60" s="681">
        <v>41918</v>
      </c>
      <c r="M60" s="680" t="s">
        <v>4</v>
      </c>
    </row>
    <row r="61" spans="1:13" s="362" customFormat="1" x14ac:dyDescent="0.2">
      <c r="A61" s="680" t="s">
        <v>890</v>
      </c>
      <c r="B61" s="680" t="s">
        <v>67</v>
      </c>
      <c r="C61" s="680" t="s">
        <v>891</v>
      </c>
      <c r="D61" s="680" t="s">
        <v>101</v>
      </c>
      <c r="E61" s="680" t="s">
        <v>102</v>
      </c>
      <c r="F61" s="680" t="s">
        <v>103</v>
      </c>
      <c r="G61" s="680" t="s">
        <v>244</v>
      </c>
      <c r="H61" s="681">
        <v>41425</v>
      </c>
      <c r="I61" s="682">
        <v>16709.75</v>
      </c>
      <c r="J61" s="680"/>
      <c r="K61" s="680" t="s">
        <v>245</v>
      </c>
      <c r="L61" s="681">
        <v>41934</v>
      </c>
      <c r="M61" s="680" t="s">
        <v>4</v>
      </c>
    </row>
    <row r="62" spans="1:13" s="362" customFormat="1" x14ac:dyDescent="0.2">
      <c r="A62" s="702" t="s">
        <v>890</v>
      </c>
      <c r="B62" s="702" t="s">
        <v>89</v>
      </c>
      <c r="C62" s="702" t="s">
        <v>891</v>
      </c>
      <c r="D62" s="702" t="s">
        <v>193</v>
      </c>
      <c r="E62" s="702" t="s">
        <v>894</v>
      </c>
      <c r="F62" s="702" t="s">
        <v>194</v>
      </c>
      <c r="G62" s="702" t="s">
        <v>195</v>
      </c>
      <c r="H62" s="703">
        <v>41955</v>
      </c>
      <c r="I62" s="704">
        <v>3872</v>
      </c>
      <c r="J62" s="702"/>
      <c r="K62" s="702" t="s">
        <v>196</v>
      </c>
      <c r="L62" s="703">
        <v>41960</v>
      </c>
      <c r="M62" s="702" t="s">
        <v>72</v>
      </c>
    </row>
    <row r="63" spans="1:13" s="362" customFormat="1" x14ac:dyDescent="0.2">
      <c r="A63" s="702" t="s">
        <v>890</v>
      </c>
      <c r="B63" s="702" t="s">
        <v>688</v>
      </c>
      <c r="C63" s="702" t="s">
        <v>891</v>
      </c>
      <c r="D63" s="702" t="s">
        <v>90</v>
      </c>
      <c r="E63" s="702" t="s">
        <v>91</v>
      </c>
      <c r="F63" s="702" t="s">
        <v>92</v>
      </c>
      <c r="G63" s="702" t="s">
        <v>729</v>
      </c>
      <c r="H63" s="703">
        <v>40935</v>
      </c>
      <c r="I63" s="704">
        <v>134.44</v>
      </c>
      <c r="J63" s="702" t="s">
        <v>730</v>
      </c>
      <c r="K63" s="702" t="s">
        <v>344</v>
      </c>
      <c r="L63" s="703">
        <v>41955</v>
      </c>
      <c r="M63" s="702" t="s">
        <v>72</v>
      </c>
    </row>
    <row r="64" spans="1:13" s="362" customFormat="1" x14ac:dyDescent="0.2">
      <c r="A64" s="680" t="s">
        <v>890</v>
      </c>
      <c r="B64" s="680" t="s">
        <v>89</v>
      </c>
      <c r="C64" s="680" t="s">
        <v>892</v>
      </c>
      <c r="D64" s="680" t="s">
        <v>90</v>
      </c>
      <c r="E64" s="680" t="s">
        <v>91</v>
      </c>
      <c r="F64" s="680" t="s">
        <v>92</v>
      </c>
      <c r="G64" s="680" t="s">
        <v>260</v>
      </c>
      <c r="H64" s="681">
        <v>41953</v>
      </c>
      <c r="I64" s="675">
        <f>5.19*-1</f>
        <v>-5.19</v>
      </c>
      <c r="J64" s="680"/>
      <c r="K64" s="680" t="s">
        <v>104</v>
      </c>
      <c r="L64" s="681">
        <v>41960</v>
      </c>
      <c r="M64" s="680" t="s">
        <v>4</v>
      </c>
    </row>
    <row r="65" spans="1:13" s="362" customFormat="1" x14ac:dyDescent="0.2">
      <c r="A65" s="680" t="s">
        <v>890</v>
      </c>
      <c r="B65" s="680" t="s">
        <v>89</v>
      </c>
      <c r="C65" s="680" t="s">
        <v>892</v>
      </c>
      <c r="D65" s="680" t="s">
        <v>90</v>
      </c>
      <c r="E65" s="680" t="s">
        <v>91</v>
      </c>
      <c r="F65" s="680" t="s">
        <v>92</v>
      </c>
      <c r="G65" s="680" t="s">
        <v>259</v>
      </c>
      <c r="H65" s="681">
        <v>41953</v>
      </c>
      <c r="I65" s="675">
        <f>22.97*-1</f>
        <v>-22.97</v>
      </c>
      <c r="J65" s="680"/>
      <c r="K65" s="680" t="s">
        <v>104</v>
      </c>
      <c r="L65" s="681">
        <v>41960</v>
      </c>
      <c r="M65" s="680" t="s">
        <v>4</v>
      </c>
    </row>
    <row r="66" spans="1:13" s="362" customFormat="1" x14ac:dyDescent="0.2">
      <c r="A66" s="680" t="s">
        <v>890</v>
      </c>
      <c r="B66" s="680" t="s">
        <v>89</v>
      </c>
      <c r="C66" s="680" t="s">
        <v>892</v>
      </c>
      <c r="D66" s="680" t="s">
        <v>90</v>
      </c>
      <c r="E66" s="680" t="s">
        <v>91</v>
      </c>
      <c r="F66" s="680" t="s">
        <v>92</v>
      </c>
      <c r="G66" s="680" t="s">
        <v>258</v>
      </c>
      <c r="H66" s="681">
        <v>41953</v>
      </c>
      <c r="I66" s="675">
        <f>37.89*-1</f>
        <v>-37.89</v>
      </c>
      <c r="J66" s="680"/>
      <c r="K66" s="680" t="s">
        <v>104</v>
      </c>
      <c r="L66" s="681">
        <v>41960</v>
      </c>
      <c r="M66" s="680" t="s">
        <v>4</v>
      </c>
    </row>
    <row r="67" spans="1:13" s="362" customFormat="1" x14ac:dyDescent="0.2">
      <c r="A67" s="680" t="s">
        <v>890</v>
      </c>
      <c r="B67" s="680" t="s">
        <v>89</v>
      </c>
      <c r="C67" s="680" t="s">
        <v>891</v>
      </c>
      <c r="D67" s="680" t="s">
        <v>222</v>
      </c>
      <c r="E67" s="680" t="s">
        <v>223</v>
      </c>
      <c r="F67" s="680" t="s">
        <v>224</v>
      </c>
      <c r="G67" s="680" t="s">
        <v>225</v>
      </c>
      <c r="H67" s="681">
        <v>41969</v>
      </c>
      <c r="I67" s="682">
        <v>128.63999999999999</v>
      </c>
      <c r="J67" s="680"/>
      <c r="K67" s="680" t="s">
        <v>226</v>
      </c>
      <c r="L67" s="681">
        <v>41991</v>
      </c>
      <c r="M67" s="680" t="s">
        <v>72</v>
      </c>
    </row>
    <row r="68" spans="1:13" s="362" customFormat="1" x14ac:dyDescent="0.2">
      <c r="A68" s="680" t="s">
        <v>890</v>
      </c>
      <c r="B68" s="680" t="s">
        <v>89</v>
      </c>
      <c r="C68" s="680" t="s">
        <v>892</v>
      </c>
      <c r="D68" s="680" t="s">
        <v>183</v>
      </c>
      <c r="E68" s="680" t="s">
        <v>184</v>
      </c>
      <c r="F68" s="680" t="s">
        <v>185</v>
      </c>
      <c r="G68" s="680" t="s">
        <v>206</v>
      </c>
      <c r="H68" s="681">
        <v>41983</v>
      </c>
      <c r="I68" s="682">
        <f>423.5*-1</f>
        <v>-423.5</v>
      </c>
      <c r="J68" s="680"/>
      <c r="K68" s="680" t="s">
        <v>205</v>
      </c>
      <c r="L68" s="681">
        <v>41984</v>
      </c>
      <c r="M68" s="680" t="s">
        <v>72</v>
      </c>
    </row>
    <row r="69" spans="1:13" s="362" customFormat="1" x14ac:dyDescent="0.2">
      <c r="A69" s="680" t="s">
        <v>890</v>
      </c>
      <c r="B69" s="680" t="s">
        <v>89</v>
      </c>
      <c r="C69" s="680" t="s">
        <v>892</v>
      </c>
      <c r="D69" s="680" t="s">
        <v>183</v>
      </c>
      <c r="E69" s="680" t="s">
        <v>184</v>
      </c>
      <c r="F69" s="680" t="s">
        <v>185</v>
      </c>
      <c r="G69" s="680" t="s">
        <v>204</v>
      </c>
      <c r="H69" s="681">
        <v>41983</v>
      </c>
      <c r="I69" s="682">
        <f>71.39*-1</f>
        <v>-71.39</v>
      </c>
      <c r="J69" s="680"/>
      <c r="K69" s="680" t="s">
        <v>205</v>
      </c>
      <c r="L69" s="681">
        <v>41984</v>
      </c>
      <c r="M69" s="680" t="s">
        <v>72</v>
      </c>
    </row>
    <row r="70" spans="1:13" s="362" customFormat="1" x14ac:dyDescent="0.2">
      <c r="A70" s="680" t="s">
        <v>890</v>
      </c>
      <c r="B70" s="680" t="s">
        <v>693</v>
      </c>
      <c r="C70" s="680" t="s">
        <v>891</v>
      </c>
      <c r="D70" s="680" t="s">
        <v>330</v>
      </c>
      <c r="E70" s="680" t="s">
        <v>331</v>
      </c>
      <c r="F70" s="680" t="s">
        <v>332</v>
      </c>
      <c r="G70" s="680" t="s">
        <v>731</v>
      </c>
      <c r="H70" s="681">
        <v>40878</v>
      </c>
      <c r="I70" s="682">
        <v>632.37</v>
      </c>
      <c r="J70" s="680"/>
      <c r="K70" s="680" t="s">
        <v>104</v>
      </c>
      <c r="L70" s="681">
        <v>41978</v>
      </c>
      <c r="M70" s="680" t="s">
        <v>72</v>
      </c>
    </row>
    <row r="71" spans="1:13" s="362" customFormat="1" x14ac:dyDescent="0.2">
      <c r="A71" s="680" t="s">
        <v>890</v>
      </c>
      <c r="B71" s="680" t="s">
        <v>89</v>
      </c>
      <c r="C71" s="680" t="s">
        <v>891</v>
      </c>
      <c r="D71" s="680" t="s">
        <v>215</v>
      </c>
      <c r="E71" s="680" t="s">
        <v>216</v>
      </c>
      <c r="F71" s="680" t="s">
        <v>217</v>
      </c>
      <c r="G71" s="680" t="s">
        <v>895</v>
      </c>
      <c r="H71" s="681">
        <v>41990</v>
      </c>
      <c r="I71" s="675">
        <v>32.6</v>
      </c>
      <c r="J71" s="680"/>
      <c r="K71" s="680" t="s">
        <v>304</v>
      </c>
      <c r="L71" s="681">
        <v>41990</v>
      </c>
      <c r="M71" s="680" t="s">
        <v>4</v>
      </c>
    </row>
    <row r="72" spans="1:13" s="230" customFormat="1" x14ac:dyDescent="0.2">
      <c r="A72" s="603" t="s">
        <v>890</v>
      </c>
      <c r="B72" s="603" t="s">
        <v>282</v>
      </c>
      <c r="C72" s="603" t="s">
        <v>891</v>
      </c>
      <c r="D72" s="603" t="s">
        <v>407</v>
      </c>
      <c r="E72" s="603" t="s">
        <v>408</v>
      </c>
      <c r="F72" s="603" t="s">
        <v>409</v>
      </c>
      <c r="G72" s="603" t="s">
        <v>410</v>
      </c>
      <c r="H72" s="599">
        <v>42006</v>
      </c>
      <c r="I72" s="602">
        <v>447.7</v>
      </c>
      <c r="J72" s="603" t="s">
        <v>411</v>
      </c>
      <c r="K72" s="603" t="s">
        <v>218</v>
      </c>
      <c r="L72" s="599">
        <v>42017</v>
      </c>
      <c r="M72" s="603" t="s">
        <v>72</v>
      </c>
    </row>
    <row r="73" spans="1:13" s="362" customFormat="1" x14ac:dyDescent="0.2">
      <c r="A73" s="653" t="s">
        <v>890</v>
      </c>
      <c r="B73" s="653" t="s">
        <v>282</v>
      </c>
      <c r="C73" s="653" t="s">
        <v>892</v>
      </c>
      <c r="D73" s="653" t="s">
        <v>90</v>
      </c>
      <c r="E73" s="653" t="s">
        <v>91</v>
      </c>
      <c r="F73" s="653" t="s">
        <v>92</v>
      </c>
      <c r="G73" s="653" t="s">
        <v>404</v>
      </c>
      <c r="H73" s="654">
        <v>42025</v>
      </c>
      <c r="I73" s="634">
        <f>544.5*-1</f>
        <v>-544.5</v>
      </c>
      <c r="J73" s="653"/>
      <c r="K73" s="653" t="s">
        <v>304</v>
      </c>
      <c r="L73" s="654">
        <v>42026</v>
      </c>
      <c r="M73" s="653" t="s">
        <v>72</v>
      </c>
    </row>
    <row r="74" spans="1:13" s="362" customFormat="1" x14ac:dyDescent="0.2">
      <c r="A74" s="653" t="s">
        <v>890</v>
      </c>
      <c r="B74" s="653" t="s">
        <v>282</v>
      </c>
      <c r="C74" s="653" t="s">
        <v>891</v>
      </c>
      <c r="D74" s="653" t="s">
        <v>68</v>
      </c>
      <c r="E74" s="653" t="s">
        <v>69</v>
      </c>
      <c r="F74" s="653" t="s">
        <v>70</v>
      </c>
      <c r="G74" s="653" t="s">
        <v>403</v>
      </c>
      <c r="H74" s="654">
        <v>42031</v>
      </c>
      <c r="I74" s="634">
        <v>3000</v>
      </c>
      <c r="J74" s="653"/>
      <c r="K74" s="653" t="s">
        <v>231</v>
      </c>
      <c r="L74" s="654">
        <v>42032</v>
      </c>
      <c r="M74" s="653" t="s">
        <v>72</v>
      </c>
    </row>
    <row r="75" spans="1:13" s="362" customFormat="1" x14ac:dyDescent="0.2">
      <c r="A75" s="653" t="s">
        <v>890</v>
      </c>
      <c r="B75" s="653" t="s">
        <v>89</v>
      </c>
      <c r="C75" s="653" t="s">
        <v>891</v>
      </c>
      <c r="D75" s="653" t="s">
        <v>390</v>
      </c>
      <c r="E75" s="653" t="s">
        <v>391</v>
      </c>
      <c r="F75" s="653" t="s">
        <v>392</v>
      </c>
      <c r="G75" s="653" t="s">
        <v>393</v>
      </c>
      <c r="H75" s="654">
        <v>41995</v>
      </c>
      <c r="I75" s="634">
        <v>1639.23</v>
      </c>
      <c r="J75" s="653"/>
      <c r="K75" s="653" t="s">
        <v>132</v>
      </c>
      <c r="L75" s="654">
        <v>42017</v>
      </c>
      <c r="M75" s="653" t="s">
        <v>72</v>
      </c>
    </row>
    <row r="76" spans="1:13" s="362" customFormat="1" x14ac:dyDescent="0.2">
      <c r="A76" s="653" t="s">
        <v>890</v>
      </c>
      <c r="B76" s="653" t="s">
        <v>89</v>
      </c>
      <c r="C76" s="653" t="s">
        <v>891</v>
      </c>
      <c r="D76" s="653" t="s">
        <v>255</v>
      </c>
      <c r="E76" s="653" t="s">
        <v>256</v>
      </c>
      <c r="F76" s="653" t="s">
        <v>257</v>
      </c>
      <c r="G76" s="653" t="s">
        <v>388</v>
      </c>
      <c r="H76" s="654">
        <v>41968</v>
      </c>
      <c r="I76" s="634">
        <v>1417.06</v>
      </c>
      <c r="J76" s="653"/>
      <c r="K76" s="653" t="s">
        <v>389</v>
      </c>
      <c r="L76" s="654">
        <v>42017</v>
      </c>
      <c r="M76" s="653" t="s">
        <v>72</v>
      </c>
    </row>
    <row r="77" spans="1:13" s="362" customFormat="1" x14ac:dyDescent="0.2">
      <c r="A77" s="639" t="s">
        <v>890</v>
      </c>
      <c r="B77" s="639" t="s">
        <v>282</v>
      </c>
      <c r="C77" s="639" t="s">
        <v>892</v>
      </c>
      <c r="D77" s="639" t="s">
        <v>175</v>
      </c>
      <c r="E77" s="639" t="s">
        <v>176</v>
      </c>
      <c r="F77" s="639" t="s">
        <v>177</v>
      </c>
      <c r="G77" s="639" t="s">
        <v>399</v>
      </c>
      <c r="H77" s="640">
        <v>42027</v>
      </c>
      <c r="I77" s="511">
        <f>162.33*-1</f>
        <v>-162.33000000000001</v>
      </c>
      <c r="J77" s="639"/>
      <c r="K77" s="639" t="s">
        <v>231</v>
      </c>
      <c r="L77" s="640">
        <v>42031</v>
      </c>
      <c r="M77" s="639" t="s">
        <v>4</v>
      </c>
    </row>
    <row r="78" spans="1:13" s="362" customFormat="1" x14ac:dyDescent="0.2">
      <c r="A78" s="639" t="s">
        <v>890</v>
      </c>
      <c r="B78" s="639" t="s">
        <v>282</v>
      </c>
      <c r="C78" s="639" t="s">
        <v>892</v>
      </c>
      <c r="D78" s="639" t="s">
        <v>175</v>
      </c>
      <c r="E78" s="639" t="s">
        <v>176</v>
      </c>
      <c r="F78" s="639" t="s">
        <v>177</v>
      </c>
      <c r="G78" s="639" t="s">
        <v>398</v>
      </c>
      <c r="H78" s="640">
        <v>42027</v>
      </c>
      <c r="I78" s="511">
        <f>1073.44*-1</f>
        <v>-1073.44</v>
      </c>
      <c r="J78" s="639"/>
      <c r="K78" s="639" t="s">
        <v>231</v>
      </c>
      <c r="L78" s="640">
        <v>42031</v>
      </c>
      <c r="M78" s="639" t="s">
        <v>4</v>
      </c>
    </row>
    <row r="79" spans="1:13" s="362" customFormat="1" x14ac:dyDescent="0.2">
      <c r="A79" s="639" t="s">
        <v>890</v>
      </c>
      <c r="B79" s="639" t="s">
        <v>282</v>
      </c>
      <c r="C79" s="639" t="s">
        <v>892</v>
      </c>
      <c r="D79" s="639" t="s">
        <v>175</v>
      </c>
      <c r="E79" s="639" t="s">
        <v>176</v>
      </c>
      <c r="F79" s="639" t="s">
        <v>177</v>
      </c>
      <c r="G79" s="639" t="s">
        <v>397</v>
      </c>
      <c r="H79" s="640">
        <v>42027</v>
      </c>
      <c r="I79" s="511">
        <f>1997*-1</f>
        <v>-1997</v>
      </c>
      <c r="J79" s="639"/>
      <c r="K79" s="639" t="s">
        <v>231</v>
      </c>
      <c r="L79" s="640">
        <v>42031</v>
      </c>
      <c r="M79" s="639" t="s">
        <v>4</v>
      </c>
    </row>
    <row r="80" spans="1:13" s="362" customFormat="1" x14ac:dyDescent="0.2">
      <c r="A80" s="639" t="s">
        <v>890</v>
      </c>
      <c r="B80" s="639" t="s">
        <v>282</v>
      </c>
      <c r="C80" s="639" t="s">
        <v>892</v>
      </c>
      <c r="D80" s="639" t="s">
        <v>175</v>
      </c>
      <c r="E80" s="639" t="s">
        <v>176</v>
      </c>
      <c r="F80" s="639" t="s">
        <v>177</v>
      </c>
      <c r="G80" s="639" t="s">
        <v>396</v>
      </c>
      <c r="H80" s="640">
        <v>42027</v>
      </c>
      <c r="I80" s="511">
        <f>588.68*-1</f>
        <v>-588.67999999999995</v>
      </c>
      <c r="J80" s="639"/>
      <c r="K80" s="639" t="s">
        <v>231</v>
      </c>
      <c r="L80" s="640">
        <v>42031</v>
      </c>
      <c r="M80" s="639" t="s">
        <v>4</v>
      </c>
    </row>
    <row r="81" spans="1:13" s="362" customFormat="1" x14ac:dyDescent="0.2">
      <c r="A81" s="639" t="s">
        <v>890</v>
      </c>
      <c r="B81" s="639" t="s">
        <v>282</v>
      </c>
      <c r="C81" s="639" t="s">
        <v>892</v>
      </c>
      <c r="D81" s="639" t="s">
        <v>175</v>
      </c>
      <c r="E81" s="639" t="s">
        <v>176</v>
      </c>
      <c r="F81" s="639" t="s">
        <v>177</v>
      </c>
      <c r="G81" s="639" t="s">
        <v>395</v>
      </c>
      <c r="H81" s="640">
        <v>42027</v>
      </c>
      <c r="I81" s="511">
        <f>2566.93*-1</f>
        <v>-2566.9299999999998</v>
      </c>
      <c r="J81" s="639"/>
      <c r="K81" s="639" t="s">
        <v>231</v>
      </c>
      <c r="L81" s="640">
        <v>42031</v>
      </c>
      <c r="M81" s="639" t="s">
        <v>4</v>
      </c>
    </row>
    <row r="82" spans="1:13" s="362" customFormat="1" x14ac:dyDescent="0.2">
      <c r="A82" s="639" t="s">
        <v>890</v>
      </c>
      <c r="B82" s="639" t="s">
        <v>89</v>
      </c>
      <c r="C82" s="639" t="s">
        <v>891</v>
      </c>
      <c r="D82" s="639" t="s">
        <v>265</v>
      </c>
      <c r="E82" s="639" t="s">
        <v>266</v>
      </c>
      <c r="F82" s="639" t="s">
        <v>267</v>
      </c>
      <c r="G82" s="639" t="s">
        <v>278</v>
      </c>
      <c r="H82" s="640">
        <v>42004</v>
      </c>
      <c r="I82" s="511">
        <v>222.75</v>
      </c>
      <c r="J82" s="639"/>
      <c r="K82" s="639" t="s">
        <v>275</v>
      </c>
      <c r="L82" s="640">
        <v>42023</v>
      </c>
      <c r="M82" s="639" t="s">
        <v>4</v>
      </c>
    </row>
    <row r="83" spans="1:13" s="362" customFormat="1" x14ac:dyDescent="0.2">
      <c r="A83" s="639" t="s">
        <v>890</v>
      </c>
      <c r="B83" s="639" t="s">
        <v>89</v>
      </c>
      <c r="C83" s="639" t="s">
        <v>891</v>
      </c>
      <c r="D83" s="639" t="s">
        <v>90</v>
      </c>
      <c r="E83" s="639" t="s">
        <v>91</v>
      </c>
      <c r="F83" s="639" t="s">
        <v>92</v>
      </c>
      <c r="G83" s="639" t="s">
        <v>276</v>
      </c>
      <c r="H83" s="640">
        <v>42004</v>
      </c>
      <c r="I83" s="511">
        <v>440.54</v>
      </c>
      <c r="J83" s="639" t="s">
        <v>277</v>
      </c>
      <c r="K83" s="639" t="s">
        <v>275</v>
      </c>
      <c r="L83" s="640">
        <v>42016</v>
      </c>
      <c r="M83" s="639" t="s">
        <v>4</v>
      </c>
    </row>
    <row r="84" spans="1:13" s="362" customFormat="1" ht="12" customHeight="1" x14ac:dyDescent="0.2">
      <c r="A84" s="653" t="s">
        <v>890</v>
      </c>
      <c r="B84" s="653" t="s">
        <v>282</v>
      </c>
      <c r="C84" s="653" t="s">
        <v>892</v>
      </c>
      <c r="D84" s="653" t="s">
        <v>326</v>
      </c>
      <c r="E84" s="653" t="s">
        <v>327</v>
      </c>
      <c r="F84" s="653" t="s">
        <v>328</v>
      </c>
      <c r="G84" s="653" t="s">
        <v>416</v>
      </c>
      <c r="H84" s="654">
        <v>42046</v>
      </c>
      <c r="I84" s="655">
        <f>156.55*-1</f>
        <v>-156.55000000000001</v>
      </c>
      <c r="J84" s="653"/>
      <c r="K84" s="653" t="s">
        <v>417</v>
      </c>
      <c r="L84" s="654">
        <v>42048</v>
      </c>
      <c r="M84" s="653" t="s">
        <v>72</v>
      </c>
    </row>
    <row r="85" spans="1:13" s="362" customFormat="1" x14ac:dyDescent="0.2">
      <c r="A85" s="653" t="s">
        <v>890</v>
      </c>
      <c r="B85" s="653" t="s">
        <v>282</v>
      </c>
      <c r="C85" s="653" t="s">
        <v>891</v>
      </c>
      <c r="D85" s="653" t="s">
        <v>326</v>
      </c>
      <c r="E85" s="653" t="s">
        <v>327</v>
      </c>
      <c r="F85" s="653" t="s">
        <v>328</v>
      </c>
      <c r="G85" s="653" t="s">
        <v>438</v>
      </c>
      <c r="H85" s="654">
        <v>42074</v>
      </c>
      <c r="I85" s="655">
        <v>817.45</v>
      </c>
      <c r="J85" s="653" t="s">
        <v>439</v>
      </c>
      <c r="K85" s="653" t="s">
        <v>417</v>
      </c>
      <c r="L85" s="654">
        <v>42076</v>
      </c>
      <c r="M85" s="653" t="s">
        <v>72</v>
      </c>
    </row>
    <row r="86" spans="1:13" s="362" customFormat="1" x14ac:dyDescent="0.2">
      <c r="A86" s="653" t="s">
        <v>890</v>
      </c>
      <c r="B86" s="653" t="s">
        <v>67</v>
      </c>
      <c r="C86" s="653" t="s">
        <v>891</v>
      </c>
      <c r="D86" s="653" t="s">
        <v>90</v>
      </c>
      <c r="E86" s="653" t="s">
        <v>91</v>
      </c>
      <c r="F86" s="653" t="s">
        <v>92</v>
      </c>
      <c r="G86" s="653" t="s">
        <v>429</v>
      </c>
      <c r="H86" s="654">
        <v>41486</v>
      </c>
      <c r="I86" s="655">
        <v>464.62</v>
      </c>
      <c r="J86" s="653"/>
      <c r="K86" s="653" t="s">
        <v>430</v>
      </c>
      <c r="L86" s="654">
        <v>42075</v>
      </c>
      <c r="M86" s="653" t="s">
        <v>72</v>
      </c>
    </row>
    <row r="87" spans="1:13" s="362" customFormat="1" x14ac:dyDescent="0.2">
      <c r="A87" s="653" t="s">
        <v>890</v>
      </c>
      <c r="B87" s="653" t="s">
        <v>67</v>
      </c>
      <c r="C87" s="653" t="s">
        <v>892</v>
      </c>
      <c r="D87" s="653" t="s">
        <v>90</v>
      </c>
      <c r="E87" s="653" t="s">
        <v>91</v>
      </c>
      <c r="F87" s="653" t="s">
        <v>92</v>
      </c>
      <c r="G87" s="653" t="s">
        <v>427</v>
      </c>
      <c r="H87" s="654">
        <v>41411</v>
      </c>
      <c r="I87" s="655">
        <f>18.09*-1</f>
        <v>-18.09</v>
      </c>
      <c r="J87" s="653" t="s">
        <v>428</v>
      </c>
      <c r="K87" s="653" t="s">
        <v>104</v>
      </c>
      <c r="L87" s="654">
        <v>42075</v>
      </c>
      <c r="M87" s="653" t="s">
        <v>72</v>
      </c>
    </row>
    <row r="88" spans="1:13" s="362" customFormat="1" x14ac:dyDescent="0.2">
      <c r="A88" s="653" t="s">
        <v>890</v>
      </c>
      <c r="B88" s="653" t="s">
        <v>67</v>
      </c>
      <c r="C88" s="653" t="s">
        <v>892</v>
      </c>
      <c r="D88" s="653" t="s">
        <v>90</v>
      </c>
      <c r="E88" s="653" t="s">
        <v>91</v>
      </c>
      <c r="F88" s="653" t="s">
        <v>92</v>
      </c>
      <c r="G88" s="653" t="s">
        <v>425</v>
      </c>
      <c r="H88" s="654">
        <v>41493</v>
      </c>
      <c r="I88" s="655">
        <f>79.86*-1</f>
        <v>-79.86</v>
      </c>
      <c r="J88" s="653" t="s">
        <v>426</v>
      </c>
      <c r="K88" s="653" t="s">
        <v>104</v>
      </c>
      <c r="L88" s="654">
        <v>42075</v>
      </c>
      <c r="M88" s="653" t="s">
        <v>72</v>
      </c>
    </row>
    <row r="89" spans="1:13" s="362" customFormat="1" x14ac:dyDescent="0.2">
      <c r="A89" s="653" t="s">
        <v>890</v>
      </c>
      <c r="B89" s="653" t="s">
        <v>282</v>
      </c>
      <c r="C89" s="653" t="s">
        <v>891</v>
      </c>
      <c r="D89" s="653" t="s">
        <v>471</v>
      </c>
      <c r="E89" s="653" t="s">
        <v>472</v>
      </c>
      <c r="F89" s="653" t="s">
        <v>473</v>
      </c>
      <c r="G89" s="653" t="s">
        <v>474</v>
      </c>
      <c r="H89" s="654">
        <v>42093</v>
      </c>
      <c r="I89" s="634">
        <v>39.93</v>
      </c>
      <c r="J89" s="653"/>
      <c r="K89" s="653" t="s">
        <v>112</v>
      </c>
      <c r="L89" s="654">
        <v>42111</v>
      </c>
      <c r="M89" s="653" t="s">
        <v>72</v>
      </c>
    </row>
    <row r="90" spans="1:13" s="362" customFormat="1" x14ac:dyDescent="0.2">
      <c r="A90" s="653" t="s">
        <v>890</v>
      </c>
      <c r="B90" s="653" t="s">
        <v>282</v>
      </c>
      <c r="C90" s="653" t="s">
        <v>891</v>
      </c>
      <c r="D90" s="653" t="s">
        <v>197</v>
      </c>
      <c r="E90" s="653" t="s">
        <v>198</v>
      </c>
      <c r="F90" s="653" t="s">
        <v>199</v>
      </c>
      <c r="G90" s="653" t="s">
        <v>470</v>
      </c>
      <c r="H90" s="654">
        <v>42085</v>
      </c>
      <c r="I90" s="634">
        <v>593.54999999999995</v>
      </c>
      <c r="J90" s="653"/>
      <c r="K90" s="653" t="s">
        <v>469</v>
      </c>
      <c r="L90" s="654">
        <v>42114</v>
      </c>
      <c r="M90" s="653" t="s">
        <v>72</v>
      </c>
    </row>
    <row r="91" spans="1:13" s="362" customFormat="1" x14ac:dyDescent="0.2">
      <c r="A91" s="653" t="s">
        <v>890</v>
      </c>
      <c r="B91" s="653" t="s">
        <v>282</v>
      </c>
      <c r="C91" s="653" t="s">
        <v>891</v>
      </c>
      <c r="D91" s="653" t="s">
        <v>197</v>
      </c>
      <c r="E91" s="653" t="s">
        <v>198</v>
      </c>
      <c r="F91" s="653" t="s">
        <v>199</v>
      </c>
      <c r="G91" s="653" t="s">
        <v>468</v>
      </c>
      <c r="H91" s="654">
        <v>42085</v>
      </c>
      <c r="I91" s="634">
        <v>101.64</v>
      </c>
      <c r="J91" s="653"/>
      <c r="K91" s="653" t="s">
        <v>469</v>
      </c>
      <c r="L91" s="654">
        <v>42114</v>
      </c>
      <c r="M91" s="653" t="s">
        <v>72</v>
      </c>
    </row>
    <row r="92" spans="1:13" s="362" customFormat="1" x14ac:dyDescent="0.2">
      <c r="A92" s="653" t="s">
        <v>890</v>
      </c>
      <c r="B92" s="653" t="s">
        <v>282</v>
      </c>
      <c r="C92" s="653" t="s">
        <v>891</v>
      </c>
      <c r="D92" s="653" t="s">
        <v>326</v>
      </c>
      <c r="E92" s="653" t="s">
        <v>327</v>
      </c>
      <c r="F92" s="653" t="s">
        <v>328</v>
      </c>
      <c r="G92" s="653" t="s">
        <v>467</v>
      </c>
      <c r="H92" s="654">
        <v>42094</v>
      </c>
      <c r="I92" s="634">
        <v>95.02</v>
      </c>
      <c r="J92" s="653" t="s">
        <v>439</v>
      </c>
      <c r="K92" s="653" t="s">
        <v>417</v>
      </c>
      <c r="L92" s="654">
        <v>42104</v>
      </c>
      <c r="M92" s="653" t="s">
        <v>72</v>
      </c>
    </row>
    <row r="93" spans="1:13" s="362" customFormat="1" x14ac:dyDescent="0.2">
      <c r="A93" s="653" t="s">
        <v>890</v>
      </c>
      <c r="B93" s="653" t="s">
        <v>282</v>
      </c>
      <c r="C93" s="653" t="s">
        <v>892</v>
      </c>
      <c r="D93" s="653" t="s">
        <v>461</v>
      </c>
      <c r="E93" s="653" t="s">
        <v>462</v>
      </c>
      <c r="F93" s="653" t="s">
        <v>463</v>
      </c>
      <c r="G93" s="653" t="s">
        <v>464</v>
      </c>
      <c r="H93" s="654">
        <v>42101</v>
      </c>
      <c r="I93" s="634">
        <f>16.72*-1</f>
        <v>-16.72</v>
      </c>
      <c r="J93" s="653" t="s">
        <v>465</v>
      </c>
      <c r="K93" s="653" t="s">
        <v>466</v>
      </c>
      <c r="L93" s="654">
        <v>42102</v>
      </c>
      <c r="M93" s="653" t="s">
        <v>72</v>
      </c>
    </row>
    <row r="94" spans="1:13" s="362" customFormat="1" x14ac:dyDescent="0.2">
      <c r="A94" s="653" t="s">
        <v>890</v>
      </c>
      <c r="B94" s="653" t="s">
        <v>89</v>
      </c>
      <c r="C94" s="653" t="s">
        <v>891</v>
      </c>
      <c r="D94" s="653" t="s">
        <v>456</v>
      </c>
      <c r="E94" s="653" t="s">
        <v>457</v>
      </c>
      <c r="F94" s="653" t="s">
        <v>458</v>
      </c>
      <c r="G94" s="653" t="s">
        <v>459</v>
      </c>
      <c r="H94" s="654">
        <v>41976</v>
      </c>
      <c r="I94" s="634">
        <v>200</v>
      </c>
      <c r="J94" s="653"/>
      <c r="K94" s="653" t="s">
        <v>389</v>
      </c>
      <c r="L94" s="654">
        <v>42109</v>
      </c>
      <c r="M94" s="653" t="s">
        <v>72</v>
      </c>
    </row>
    <row r="95" spans="1:13" s="362" customFormat="1" x14ac:dyDescent="0.2">
      <c r="A95" s="653" t="s">
        <v>890</v>
      </c>
      <c r="B95" s="653" t="s">
        <v>693</v>
      </c>
      <c r="C95" s="653" t="s">
        <v>891</v>
      </c>
      <c r="D95" s="653" t="s">
        <v>326</v>
      </c>
      <c r="E95" s="653" t="s">
        <v>327</v>
      </c>
      <c r="F95" s="653" t="s">
        <v>328</v>
      </c>
      <c r="G95" s="653" t="s">
        <v>732</v>
      </c>
      <c r="H95" s="654">
        <v>40581</v>
      </c>
      <c r="I95" s="634">
        <v>217.12</v>
      </c>
      <c r="J95" s="653"/>
      <c r="K95" s="653" t="s">
        <v>417</v>
      </c>
      <c r="L95" s="654">
        <v>42123</v>
      </c>
      <c r="M95" s="653" t="s">
        <v>72</v>
      </c>
    </row>
    <row r="96" spans="1:13" s="362" customFormat="1" x14ac:dyDescent="0.2">
      <c r="A96" s="653" t="s">
        <v>890</v>
      </c>
      <c r="B96" s="653" t="s">
        <v>282</v>
      </c>
      <c r="C96" s="653" t="s">
        <v>892</v>
      </c>
      <c r="D96" s="653" t="s">
        <v>369</v>
      </c>
      <c r="E96" s="653" t="s">
        <v>370</v>
      </c>
      <c r="F96" s="653" t="s">
        <v>371</v>
      </c>
      <c r="G96" s="653" t="s">
        <v>372</v>
      </c>
      <c r="H96" s="654">
        <v>42074</v>
      </c>
      <c r="I96" s="634">
        <f>89.04*-1</f>
        <v>-89.04</v>
      </c>
      <c r="J96" s="653"/>
      <c r="K96" s="653" t="s">
        <v>104</v>
      </c>
      <c r="L96" s="654">
        <v>42104</v>
      </c>
      <c r="M96" s="653" t="s">
        <v>4</v>
      </c>
    </row>
    <row r="97" spans="1:13" s="362" customFormat="1" x14ac:dyDescent="0.2">
      <c r="A97" s="653" t="s">
        <v>890</v>
      </c>
      <c r="B97" s="653" t="s">
        <v>282</v>
      </c>
      <c r="C97" s="653" t="s">
        <v>891</v>
      </c>
      <c r="D97" s="653" t="s">
        <v>326</v>
      </c>
      <c r="E97" s="653" t="s">
        <v>327</v>
      </c>
      <c r="F97" s="653" t="s">
        <v>328</v>
      </c>
      <c r="G97" s="653" t="s">
        <v>493</v>
      </c>
      <c r="H97" s="654">
        <v>42116</v>
      </c>
      <c r="I97" s="634">
        <v>14.52</v>
      </c>
      <c r="J97" s="653"/>
      <c r="K97" s="653" t="s">
        <v>145</v>
      </c>
      <c r="L97" s="654">
        <v>42146</v>
      </c>
      <c r="M97" s="653" t="s">
        <v>72</v>
      </c>
    </row>
    <row r="98" spans="1:13" s="202" customFormat="1" x14ac:dyDescent="0.2">
      <c r="A98" s="653" t="s">
        <v>890</v>
      </c>
      <c r="B98" s="653" t="s">
        <v>282</v>
      </c>
      <c r="C98" s="653" t="s">
        <v>891</v>
      </c>
      <c r="D98" s="653" t="s">
        <v>90</v>
      </c>
      <c r="E98" s="653" t="s">
        <v>91</v>
      </c>
      <c r="F98" s="653" t="s">
        <v>92</v>
      </c>
      <c r="G98" s="653" t="s">
        <v>487</v>
      </c>
      <c r="H98" s="654">
        <v>42124</v>
      </c>
      <c r="I98" s="655">
        <v>129.19</v>
      </c>
      <c r="J98" s="653" t="s">
        <v>3359</v>
      </c>
      <c r="K98" s="653" t="s">
        <v>132</v>
      </c>
      <c r="L98" s="654">
        <v>42128</v>
      </c>
      <c r="M98" s="653" t="s">
        <v>4</v>
      </c>
    </row>
    <row r="99" spans="1:13" s="202" customFormat="1" x14ac:dyDescent="0.2">
      <c r="A99" s="653" t="s">
        <v>890</v>
      </c>
      <c r="B99" s="653" t="s">
        <v>282</v>
      </c>
      <c r="C99" s="653" t="s">
        <v>891</v>
      </c>
      <c r="D99" s="653" t="s">
        <v>573</v>
      </c>
      <c r="E99" s="653" t="s">
        <v>574</v>
      </c>
      <c r="F99" s="653" t="s">
        <v>575</v>
      </c>
      <c r="G99" s="653" t="s">
        <v>576</v>
      </c>
      <c r="H99" s="654">
        <v>42114</v>
      </c>
      <c r="I99" s="634">
        <v>60</v>
      </c>
      <c r="J99" s="653"/>
      <c r="K99" s="653" t="s">
        <v>304</v>
      </c>
      <c r="L99" s="654">
        <v>42170</v>
      </c>
      <c r="M99" s="653" t="s">
        <v>72</v>
      </c>
    </row>
    <row r="100" spans="1:13" s="202" customFormat="1" x14ac:dyDescent="0.2">
      <c r="A100" s="653" t="s">
        <v>890</v>
      </c>
      <c r="B100" s="653" t="s">
        <v>282</v>
      </c>
      <c r="C100" s="653" t="s">
        <v>891</v>
      </c>
      <c r="D100" s="653" t="s">
        <v>326</v>
      </c>
      <c r="E100" s="653" t="s">
        <v>327</v>
      </c>
      <c r="F100" s="653" t="s">
        <v>328</v>
      </c>
      <c r="G100" s="653" t="s">
        <v>547</v>
      </c>
      <c r="H100" s="654">
        <v>42118</v>
      </c>
      <c r="I100" s="634">
        <v>101.4</v>
      </c>
      <c r="J100" s="653"/>
      <c r="K100" s="653" t="s">
        <v>417</v>
      </c>
      <c r="L100" s="654">
        <v>42157</v>
      </c>
      <c r="M100" s="653" t="s">
        <v>72</v>
      </c>
    </row>
    <row r="101" spans="1:13" s="202" customFormat="1" x14ac:dyDescent="0.2">
      <c r="A101" s="653" t="s">
        <v>890</v>
      </c>
      <c r="B101" s="653" t="s">
        <v>282</v>
      </c>
      <c r="C101" s="653" t="s">
        <v>891</v>
      </c>
      <c r="D101" s="653" t="s">
        <v>68</v>
      </c>
      <c r="E101" s="653" t="s">
        <v>69</v>
      </c>
      <c r="F101" s="653" t="s">
        <v>70</v>
      </c>
      <c r="G101" s="653" t="s">
        <v>538</v>
      </c>
      <c r="H101" s="654">
        <v>42167</v>
      </c>
      <c r="I101" s="634">
        <v>104424.33</v>
      </c>
      <c r="J101" s="653"/>
      <c r="K101" s="653" t="s">
        <v>537</v>
      </c>
      <c r="L101" s="654">
        <v>42171</v>
      </c>
      <c r="M101" s="653" t="s">
        <v>72</v>
      </c>
    </row>
    <row r="102" spans="1:13" s="202" customFormat="1" x14ac:dyDescent="0.2">
      <c r="A102" s="653" t="s">
        <v>890</v>
      </c>
      <c r="B102" s="653" t="s">
        <v>282</v>
      </c>
      <c r="C102" s="653" t="s">
        <v>891</v>
      </c>
      <c r="D102" s="653" t="s">
        <v>68</v>
      </c>
      <c r="E102" s="653" t="s">
        <v>69</v>
      </c>
      <c r="F102" s="653" t="s">
        <v>70</v>
      </c>
      <c r="G102" s="653" t="s">
        <v>536</v>
      </c>
      <c r="H102" s="654">
        <v>42167</v>
      </c>
      <c r="I102" s="634">
        <v>106614.49</v>
      </c>
      <c r="J102" s="653"/>
      <c r="K102" s="653" t="s">
        <v>537</v>
      </c>
      <c r="L102" s="654">
        <v>42171</v>
      </c>
      <c r="M102" s="653" t="s">
        <v>72</v>
      </c>
    </row>
    <row r="103" spans="1:13" s="202" customFormat="1" x14ac:dyDescent="0.2">
      <c r="A103" s="653" t="s">
        <v>890</v>
      </c>
      <c r="B103" s="653" t="s">
        <v>89</v>
      </c>
      <c r="C103" s="653" t="s">
        <v>891</v>
      </c>
      <c r="D103" s="653" t="s">
        <v>279</v>
      </c>
      <c r="E103" s="653" t="s">
        <v>280</v>
      </c>
      <c r="F103" s="653" t="s">
        <v>281</v>
      </c>
      <c r="G103" s="653" t="s">
        <v>534</v>
      </c>
      <c r="H103" s="654">
        <v>41698</v>
      </c>
      <c r="I103" s="634">
        <v>103.54</v>
      </c>
      <c r="J103" s="653"/>
      <c r="K103" s="653" t="s">
        <v>218</v>
      </c>
      <c r="L103" s="654">
        <v>42171</v>
      </c>
      <c r="M103" s="653" t="s">
        <v>72</v>
      </c>
    </row>
    <row r="104" spans="1:13" s="202" customFormat="1" x14ac:dyDescent="0.2">
      <c r="A104" s="653" t="s">
        <v>890</v>
      </c>
      <c r="B104" s="653" t="s">
        <v>89</v>
      </c>
      <c r="C104" s="653" t="s">
        <v>891</v>
      </c>
      <c r="D104" s="653" t="s">
        <v>326</v>
      </c>
      <c r="E104" s="653" t="s">
        <v>327</v>
      </c>
      <c r="F104" s="653" t="s">
        <v>328</v>
      </c>
      <c r="G104" s="653" t="s">
        <v>532</v>
      </c>
      <c r="H104" s="654">
        <v>41913</v>
      </c>
      <c r="I104" s="634">
        <v>118.81</v>
      </c>
      <c r="J104" s="653" t="s">
        <v>533</v>
      </c>
      <c r="K104" s="653" t="s">
        <v>145</v>
      </c>
      <c r="L104" s="654">
        <v>42177</v>
      </c>
      <c r="M104" s="653" t="s">
        <v>72</v>
      </c>
    </row>
    <row r="105" spans="1:13" s="202" customFormat="1" x14ac:dyDescent="0.2">
      <c r="A105" s="653" t="s">
        <v>890</v>
      </c>
      <c r="B105" s="653" t="s">
        <v>67</v>
      </c>
      <c r="C105" s="653" t="s">
        <v>892</v>
      </c>
      <c r="D105" s="653" t="s">
        <v>90</v>
      </c>
      <c r="E105" s="653" t="s">
        <v>91</v>
      </c>
      <c r="F105" s="653" t="s">
        <v>92</v>
      </c>
      <c r="G105" s="653" t="s">
        <v>531</v>
      </c>
      <c r="H105" s="654">
        <v>41493</v>
      </c>
      <c r="I105" s="634">
        <f>79.86*-1</f>
        <v>-79.86</v>
      </c>
      <c r="J105" s="653" t="s">
        <v>426</v>
      </c>
      <c r="K105" s="653" t="s">
        <v>104</v>
      </c>
      <c r="L105" s="654">
        <v>42163</v>
      </c>
      <c r="M105" s="653" t="s">
        <v>72</v>
      </c>
    </row>
    <row r="106" spans="1:13" s="202" customFormat="1" x14ac:dyDescent="0.2">
      <c r="A106" s="653" t="s">
        <v>890</v>
      </c>
      <c r="B106" s="653" t="s">
        <v>693</v>
      </c>
      <c r="C106" s="653" t="s">
        <v>891</v>
      </c>
      <c r="D106" s="653" t="s">
        <v>68</v>
      </c>
      <c r="E106" s="653" t="s">
        <v>69</v>
      </c>
      <c r="F106" s="653" t="s">
        <v>70</v>
      </c>
      <c r="G106" s="653" t="s">
        <v>733</v>
      </c>
      <c r="H106" s="654">
        <v>40890</v>
      </c>
      <c r="I106" s="634">
        <v>1589.12</v>
      </c>
      <c r="J106" s="653"/>
      <c r="K106" s="653" t="s">
        <v>1147</v>
      </c>
      <c r="L106" s="654">
        <v>42174</v>
      </c>
      <c r="M106" s="653" t="s">
        <v>72</v>
      </c>
    </row>
    <row r="107" spans="1:13" s="202" customFormat="1" x14ac:dyDescent="0.2">
      <c r="A107" s="653" t="s">
        <v>890</v>
      </c>
      <c r="B107" s="653" t="s">
        <v>693</v>
      </c>
      <c r="C107" s="653" t="s">
        <v>891</v>
      </c>
      <c r="D107" s="653" t="s">
        <v>68</v>
      </c>
      <c r="E107" s="653" t="s">
        <v>69</v>
      </c>
      <c r="F107" s="653" t="s">
        <v>70</v>
      </c>
      <c r="G107" s="653" t="s">
        <v>734</v>
      </c>
      <c r="H107" s="654">
        <v>40730</v>
      </c>
      <c r="I107" s="634">
        <v>159.30000000000001</v>
      </c>
      <c r="J107" s="653"/>
      <c r="K107" s="653" t="s">
        <v>87</v>
      </c>
      <c r="L107" s="654">
        <v>42173</v>
      </c>
      <c r="M107" s="653" t="s">
        <v>72</v>
      </c>
    </row>
    <row r="108" spans="1:13" s="202" customFormat="1" x14ac:dyDescent="0.2">
      <c r="A108" s="653" t="s">
        <v>890</v>
      </c>
      <c r="B108" s="653" t="s">
        <v>693</v>
      </c>
      <c r="C108" s="653" t="s">
        <v>891</v>
      </c>
      <c r="D108" s="653" t="s">
        <v>68</v>
      </c>
      <c r="E108" s="653" t="s">
        <v>69</v>
      </c>
      <c r="F108" s="653" t="s">
        <v>70</v>
      </c>
      <c r="G108" s="653" t="s">
        <v>735</v>
      </c>
      <c r="H108" s="654">
        <v>40716</v>
      </c>
      <c r="I108" s="634">
        <v>159.30000000000001</v>
      </c>
      <c r="J108" s="653"/>
      <c r="K108" s="653" t="s">
        <v>87</v>
      </c>
      <c r="L108" s="654">
        <v>42173</v>
      </c>
      <c r="M108" s="653" t="s">
        <v>72</v>
      </c>
    </row>
    <row r="109" spans="1:13" s="362" customFormat="1" x14ac:dyDescent="0.2">
      <c r="A109" s="639" t="s">
        <v>890</v>
      </c>
      <c r="B109" s="639" t="s">
        <v>282</v>
      </c>
      <c r="C109" s="639" t="s">
        <v>892</v>
      </c>
      <c r="D109" s="639" t="s">
        <v>90</v>
      </c>
      <c r="E109" s="639" t="s">
        <v>91</v>
      </c>
      <c r="F109" s="639" t="s">
        <v>92</v>
      </c>
      <c r="G109" s="639" t="s">
        <v>540</v>
      </c>
      <c r="H109" s="640">
        <v>42180</v>
      </c>
      <c r="I109" s="511">
        <v>-1.1399999999999999</v>
      </c>
      <c r="J109" s="639" t="s">
        <v>541</v>
      </c>
      <c r="K109" s="639" t="s">
        <v>364</v>
      </c>
      <c r="L109" s="640">
        <v>42181</v>
      </c>
      <c r="M109" s="639" t="s">
        <v>4</v>
      </c>
    </row>
    <row r="110" spans="1:13" s="362" customFormat="1" x14ac:dyDescent="0.2">
      <c r="A110" s="656" t="s">
        <v>890</v>
      </c>
      <c r="B110" s="656" t="s">
        <v>282</v>
      </c>
      <c r="C110" s="656" t="s">
        <v>891</v>
      </c>
      <c r="D110" s="656" t="s">
        <v>593</v>
      </c>
      <c r="E110" s="656" t="s">
        <v>594</v>
      </c>
      <c r="F110" s="656" t="s">
        <v>595</v>
      </c>
      <c r="G110" s="656" t="s">
        <v>605</v>
      </c>
      <c r="H110" s="657">
        <v>42090</v>
      </c>
      <c r="I110" s="511">
        <v>2420</v>
      </c>
      <c r="J110" s="656"/>
      <c r="K110" s="656" t="s">
        <v>380</v>
      </c>
      <c r="L110" s="657">
        <v>42205</v>
      </c>
      <c r="M110" s="656" t="s">
        <v>72</v>
      </c>
    </row>
    <row r="111" spans="1:13" s="362" customFormat="1" x14ac:dyDescent="0.2">
      <c r="A111" s="656" t="s">
        <v>890</v>
      </c>
      <c r="B111" s="656" t="s">
        <v>282</v>
      </c>
      <c r="C111" s="656" t="s">
        <v>891</v>
      </c>
      <c r="D111" s="656" t="s">
        <v>528</v>
      </c>
      <c r="E111" s="656" t="s">
        <v>529</v>
      </c>
      <c r="F111" s="656" t="s">
        <v>530</v>
      </c>
      <c r="G111" s="656" t="s">
        <v>606</v>
      </c>
      <c r="H111" s="657">
        <v>42163</v>
      </c>
      <c r="I111" s="511">
        <v>1633.5</v>
      </c>
      <c r="J111" s="656"/>
      <c r="K111" s="656" t="s">
        <v>306</v>
      </c>
      <c r="L111" s="657">
        <v>42193</v>
      </c>
      <c r="M111" s="656" t="s">
        <v>72</v>
      </c>
    </row>
    <row r="112" spans="1:13" s="362" customFormat="1" x14ac:dyDescent="0.2">
      <c r="A112" s="656" t="s">
        <v>890</v>
      </c>
      <c r="B112" s="656" t="s">
        <v>282</v>
      </c>
      <c r="C112" s="656" t="s">
        <v>891</v>
      </c>
      <c r="D112" s="656" t="s">
        <v>528</v>
      </c>
      <c r="E112" s="656" t="s">
        <v>529</v>
      </c>
      <c r="F112" s="656" t="s">
        <v>530</v>
      </c>
      <c r="G112" s="656" t="s">
        <v>607</v>
      </c>
      <c r="H112" s="657">
        <v>42163</v>
      </c>
      <c r="I112" s="511">
        <v>1633.5</v>
      </c>
      <c r="J112" s="656"/>
      <c r="K112" s="656" t="s">
        <v>306</v>
      </c>
      <c r="L112" s="657">
        <v>42193</v>
      </c>
      <c r="M112" s="656" t="s">
        <v>72</v>
      </c>
    </row>
    <row r="113" spans="1:14" s="362" customFormat="1" x14ac:dyDescent="0.2">
      <c r="A113" s="656" t="s">
        <v>890</v>
      </c>
      <c r="B113" s="656" t="s">
        <v>282</v>
      </c>
      <c r="C113" s="656" t="s">
        <v>892</v>
      </c>
      <c r="D113" s="656" t="s">
        <v>525</v>
      </c>
      <c r="E113" s="656" t="s">
        <v>526</v>
      </c>
      <c r="F113" s="656" t="s">
        <v>527</v>
      </c>
      <c r="G113" s="656" t="s">
        <v>598</v>
      </c>
      <c r="H113" s="657">
        <v>42188</v>
      </c>
      <c r="I113" s="511">
        <f>142.27*-1</f>
        <v>-142.27000000000001</v>
      </c>
      <c r="J113" s="656"/>
      <c r="K113" s="656" t="s">
        <v>549</v>
      </c>
      <c r="L113" s="657">
        <v>42200</v>
      </c>
      <c r="M113" s="656" t="s">
        <v>72</v>
      </c>
    </row>
    <row r="114" spans="1:14" s="362" customFormat="1" x14ac:dyDescent="0.2">
      <c r="A114" s="656" t="s">
        <v>890</v>
      </c>
      <c r="B114" s="656" t="s">
        <v>282</v>
      </c>
      <c r="C114" s="656" t="s">
        <v>891</v>
      </c>
      <c r="D114" s="656" t="s">
        <v>201</v>
      </c>
      <c r="E114" s="656" t="s">
        <v>202</v>
      </c>
      <c r="F114" s="656" t="s">
        <v>203</v>
      </c>
      <c r="G114" s="656" t="s">
        <v>609</v>
      </c>
      <c r="H114" s="657">
        <v>42185</v>
      </c>
      <c r="I114" s="511">
        <v>53.06</v>
      </c>
      <c r="J114" s="656"/>
      <c r="K114" s="656" t="s">
        <v>132</v>
      </c>
      <c r="L114" s="657">
        <v>42187</v>
      </c>
      <c r="M114" s="656" t="s">
        <v>72</v>
      </c>
    </row>
    <row r="115" spans="1:14" s="362" customFormat="1" x14ac:dyDescent="0.2">
      <c r="A115" s="656" t="s">
        <v>890</v>
      </c>
      <c r="B115" s="656" t="s">
        <v>282</v>
      </c>
      <c r="C115" s="656" t="s">
        <v>891</v>
      </c>
      <c r="D115" s="656" t="s">
        <v>201</v>
      </c>
      <c r="E115" s="656" t="s">
        <v>202</v>
      </c>
      <c r="F115" s="656" t="s">
        <v>203</v>
      </c>
      <c r="G115" s="656" t="s">
        <v>610</v>
      </c>
      <c r="H115" s="657">
        <v>42185</v>
      </c>
      <c r="I115" s="511">
        <v>88.03</v>
      </c>
      <c r="J115" s="656"/>
      <c r="K115" s="656" t="s">
        <v>132</v>
      </c>
      <c r="L115" s="657">
        <v>42187</v>
      </c>
      <c r="M115" s="656" t="s">
        <v>72</v>
      </c>
    </row>
    <row r="116" spans="1:14" s="362" customFormat="1" x14ac:dyDescent="0.2">
      <c r="A116" s="656" t="s">
        <v>890</v>
      </c>
      <c r="B116" s="656" t="s">
        <v>282</v>
      </c>
      <c r="C116" s="656" t="s">
        <v>891</v>
      </c>
      <c r="D116" s="656" t="s">
        <v>175</v>
      </c>
      <c r="E116" s="656" t="s">
        <v>176</v>
      </c>
      <c r="F116" s="656" t="s">
        <v>177</v>
      </c>
      <c r="G116" s="656" t="s">
        <v>614</v>
      </c>
      <c r="H116" s="657">
        <v>42213</v>
      </c>
      <c r="I116" s="511">
        <v>12.48</v>
      </c>
      <c r="J116" s="656"/>
      <c r="K116" s="656" t="s">
        <v>104</v>
      </c>
      <c r="L116" s="657">
        <v>42215</v>
      </c>
      <c r="M116" s="656" t="s">
        <v>72</v>
      </c>
    </row>
    <row r="117" spans="1:14" s="362" customFormat="1" x14ac:dyDescent="0.2">
      <c r="A117" s="656" t="s">
        <v>890</v>
      </c>
      <c r="B117" s="656" t="s">
        <v>282</v>
      </c>
      <c r="C117" s="656" t="s">
        <v>891</v>
      </c>
      <c r="D117" s="656" t="s">
        <v>175</v>
      </c>
      <c r="E117" s="656" t="s">
        <v>176</v>
      </c>
      <c r="F117" s="656" t="s">
        <v>177</v>
      </c>
      <c r="G117" s="656" t="s">
        <v>615</v>
      </c>
      <c r="H117" s="657">
        <v>42185</v>
      </c>
      <c r="I117" s="511">
        <v>12.75</v>
      </c>
      <c r="J117" s="656"/>
      <c r="K117" s="656" t="s">
        <v>104</v>
      </c>
      <c r="L117" s="657">
        <v>42188</v>
      </c>
      <c r="M117" s="656" t="s">
        <v>72</v>
      </c>
    </row>
    <row r="118" spans="1:14" s="362" customFormat="1" x14ac:dyDescent="0.2">
      <c r="A118" s="656" t="s">
        <v>890</v>
      </c>
      <c r="B118" s="656" t="s">
        <v>89</v>
      </c>
      <c r="C118" s="656" t="s">
        <v>892</v>
      </c>
      <c r="D118" s="656" t="s">
        <v>90</v>
      </c>
      <c r="E118" s="656" t="s">
        <v>91</v>
      </c>
      <c r="F118" s="656" t="s">
        <v>92</v>
      </c>
      <c r="G118" s="656" t="s">
        <v>601</v>
      </c>
      <c r="H118" s="657">
        <v>41754</v>
      </c>
      <c r="I118" s="511">
        <f>38.24*-1</f>
        <v>-38.24</v>
      </c>
      <c r="J118" s="656"/>
      <c r="K118" s="656" t="s">
        <v>186</v>
      </c>
      <c r="L118" s="657">
        <v>42215</v>
      </c>
      <c r="M118" s="656" t="s">
        <v>72</v>
      </c>
    </row>
    <row r="119" spans="1:14" s="362" customFormat="1" x14ac:dyDescent="0.2">
      <c r="A119" s="666" t="s">
        <v>896</v>
      </c>
      <c r="B119" s="666" t="s">
        <v>282</v>
      </c>
      <c r="C119" s="666" t="s">
        <v>891</v>
      </c>
      <c r="D119" s="666" t="s">
        <v>345</v>
      </c>
      <c r="E119" s="666" t="s">
        <v>346</v>
      </c>
      <c r="F119" s="666" t="s">
        <v>347</v>
      </c>
      <c r="G119" s="666" t="s">
        <v>602</v>
      </c>
      <c r="H119" s="667">
        <v>42187</v>
      </c>
      <c r="I119" s="668">
        <v>8747.74</v>
      </c>
      <c r="J119" s="666" t="s">
        <v>603</v>
      </c>
      <c r="K119" s="666" t="s">
        <v>218</v>
      </c>
      <c r="L119" s="667">
        <v>42191</v>
      </c>
      <c r="M119" s="666" t="s">
        <v>4</v>
      </c>
    </row>
    <row r="120" spans="1:14" s="362" customFormat="1" x14ac:dyDescent="0.2">
      <c r="A120" s="666" t="s">
        <v>890</v>
      </c>
      <c r="B120" s="666" t="s">
        <v>282</v>
      </c>
      <c r="C120" s="666" t="s">
        <v>892</v>
      </c>
      <c r="D120" s="666" t="s">
        <v>90</v>
      </c>
      <c r="E120" s="666" t="s">
        <v>91</v>
      </c>
      <c r="F120" s="666" t="s">
        <v>92</v>
      </c>
      <c r="G120" s="666" t="s">
        <v>599</v>
      </c>
      <c r="H120" s="667">
        <v>42191</v>
      </c>
      <c r="I120" s="668">
        <f>3.62*-1</f>
        <v>-3.62</v>
      </c>
      <c r="J120" s="666" t="s">
        <v>600</v>
      </c>
      <c r="K120" s="666" t="s">
        <v>181</v>
      </c>
      <c r="L120" s="667">
        <v>42193</v>
      </c>
      <c r="M120" s="666" t="s">
        <v>4</v>
      </c>
    </row>
    <row r="121" spans="1:14" s="362" customFormat="1" x14ac:dyDescent="0.2">
      <c r="A121" s="666" t="s">
        <v>896</v>
      </c>
      <c r="B121" s="666" t="s">
        <v>282</v>
      </c>
      <c r="C121" s="666" t="s">
        <v>891</v>
      </c>
      <c r="D121" s="666" t="s">
        <v>271</v>
      </c>
      <c r="E121" s="666" t="s">
        <v>272</v>
      </c>
      <c r="F121" s="666" t="s">
        <v>273</v>
      </c>
      <c r="G121" s="666" t="s">
        <v>617</v>
      </c>
      <c r="H121" s="667">
        <v>42202</v>
      </c>
      <c r="I121" s="661">
        <v>90.22</v>
      </c>
      <c r="J121" s="666" t="s">
        <v>604</v>
      </c>
      <c r="K121" s="666" t="s">
        <v>86</v>
      </c>
      <c r="L121" s="667">
        <v>42244</v>
      </c>
      <c r="M121" s="666" t="s">
        <v>72</v>
      </c>
    </row>
    <row r="122" spans="1:14" s="362" customFormat="1" x14ac:dyDescent="0.2">
      <c r="A122" s="666" t="s">
        <v>890</v>
      </c>
      <c r="B122" s="666" t="s">
        <v>89</v>
      </c>
      <c r="C122" s="666" t="s">
        <v>891</v>
      </c>
      <c r="D122" s="666" t="s">
        <v>279</v>
      </c>
      <c r="E122" s="666" t="s">
        <v>280</v>
      </c>
      <c r="F122" s="666" t="s">
        <v>281</v>
      </c>
      <c r="G122" s="666" t="s">
        <v>620</v>
      </c>
      <c r="H122" s="667">
        <v>41851</v>
      </c>
      <c r="I122" s="661">
        <v>171.02</v>
      </c>
      <c r="J122" s="666"/>
      <c r="K122" s="666" t="s">
        <v>405</v>
      </c>
      <c r="L122" s="667">
        <v>42243</v>
      </c>
      <c r="M122" s="666" t="s">
        <v>72</v>
      </c>
    </row>
    <row r="123" spans="1:14" s="362" customFormat="1" x14ac:dyDescent="0.2">
      <c r="A123" s="666" t="s">
        <v>890</v>
      </c>
      <c r="B123" s="666" t="s">
        <v>89</v>
      </c>
      <c r="C123" s="666" t="s">
        <v>891</v>
      </c>
      <c r="D123" s="666" t="s">
        <v>279</v>
      </c>
      <c r="E123" s="666" t="s">
        <v>280</v>
      </c>
      <c r="F123" s="666" t="s">
        <v>281</v>
      </c>
      <c r="G123" s="666" t="s">
        <v>621</v>
      </c>
      <c r="H123" s="667">
        <v>41851</v>
      </c>
      <c r="I123" s="661">
        <v>19.059999999999999</v>
      </c>
      <c r="J123" s="666"/>
      <c r="K123" s="666" t="s">
        <v>3360</v>
      </c>
      <c r="L123" s="667">
        <v>42243</v>
      </c>
      <c r="M123" s="666" t="s">
        <v>72</v>
      </c>
    </row>
    <row r="124" spans="1:14" s="362" customFormat="1" x14ac:dyDescent="0.2">
      <c r="A124" s="666" t="s">
        <v>890</v>
      </c>
      <c r="B124" s="666" t="s">
        <v>688</v>
      </c>
      <c r="C124" s="666" t="s">
        <v>892</v>
      </c>
      <c r="D124" s="666" t="s">
        <v>90</v>
      </c>
      <c r="E124" s="666" t="s">
        <v>91</v>
      </c>
      <c r="F124" s="666" t="s">
        <v>92</v>
      </c>
      <c r="G124" s="666" t="s">
        <v>736</v>
      </c>
      <c r="H124" s="667">
        <v>41011</v>
      </c>
      <c r="I124" s="661">
        <f>84.32*-1</f>
        <v>-84.32</v>
      </c>
      <c r="J124" s="666" t="s">
        <v>737</v>
      </c>
      <c r="K124" s="666" t="s">
        <v>344</v>
      </c>
      <c r="L124" s="667">
        <v>42240</v>
      </c>
      <c r="M124" s="666" t="s">
        <v>72</v>
      </c>
    </row>
    <row r="125" spans="1:14" s="362" customFormat="1" x14ac:dyDescent="0.2">
      <c r="A125" s="666" t="s">
        <v>890</v>
      </c>
      <c r="B125" s="666" t="s">
        <v>282</v>
      </c>
      <c r="C125" s="666" t="s">
        <v>891</v>
      </c>
      <c r="D125" s="666" t="s">
        <v>90</v>
      </c>
      <c r="E125" s="666" t="s">
        <v>91</v>
      </c>
      <c r="F125" s="666" t="s">
        <v>92</v>
      </c>
      <c r="G125" s="666" t="s">
        <v>618</v>
      </c>
      <c r="H125" s="667">
        <v>42216</v>
      </c>
      <c r="I125" s="668">
        <v>11.77</v>
      </c>
      <c r="J125" s="666" t="s">
        <v>600</v>
      </c>
      <c r="K125" s="666" t="s">
        <v>181</v>
      </c>
      <c r="L125" s="667">
        <v>42220</v>
      </c>
      <c r="M125" s="666" t="s">
        <v>4</v>
      </c>
      <c r="N125" s="666"/>
    </row>
    <row r="126" spans="1:14" s="362" customFormat="1" x14ac:dyDescent="0.2">
      <c r="A126" s="666" t="s">
        <v>890</v>
      </c>
      <c r="B126" s="666" t="s">
        <v>282</v>
      </c>
      <c r="C126" s="666" t="s">
        <v>891</v>
      </c>
      <c r="D126" s="666" t="s">
        <v>632</v>
      </c>
      <c r="E126" s="666" t="s">
        <v>633</v>
      </c>
      <c r="F126" s="666" t="s">
        <v>634</v>
      </c>
      <c r="G126" s="666" t="s">
        <v>635</v>
      </c>
      <c r="H126" s="667">
        <v>42212</v>
      </c>
      <c r="I126" s="668">
        <v>80</v>
      </c>
      <c r="J126" s="666"/>
      <c r="K126" s="666" t="s">
        <v>112</v>
      </c>
      <c r="L126" s="667">
        <v>42249</v>
      </c>
      <c r="M126" s="666" t="s">
        <v>72</v>
      </c>
    </row>
    <row r="127" spans="1:14" s="362" customFormat="1" x14ac:dyDescent="0.2">
      <c r="A127" s="666" t="s">
        <v>890</v>
      </c>
      <c r="B127" s="666" t="s">
        <v>282</v>
      </c>
      <c r="C127" s="666" t="s">
        <v>891</v>
      </c>
      <c r="D127" s="666" t="s">
        <v>566</v>
      </c>
      <c r="E127" s="666" t="s">
        <v>567</v>
      </c>
      <c r="F127" s="666" t="s">
        <v>568</v>
      </c>
      <c r="G127" s="666" t="s">
        <v>637</v>
      </c>
      <c r="H127" s="667">
        <v>42255</v>
      </c>
      <c r="I127" s="668">
        <v>31.29</v>
      </c>
      <c r="J127" s="666" t="s">
        <v>636</v>
      </c>
      <c r="K127" s="666" t="s">
        <v>434</v>
      </c>
      <c r="L127" s="667">
        <v>42255</v>
      </c>
      <c r="M127" s="666" t="s">
        <v>72</v>
      </c>
    </row>
    <row r="128" spans="1:14" s="362" customFormat="1" x14ac:dyDescent="0.2">
      <c r="A128" s="666" t="s">
        <v>890</v>
      </c>
      <c r="B128" s="666" t="s">
        <v>282</v>
      </c>
      <c r="C128" s="666" t="s">
        <v>892</v>
      </c>
      <c r="D128" s="666" t="s">
        <v>90</v>
      </c>
      <c r="E128" s="666" t="s">
        <v>91</v>
      </c>
      <c r="F128" s="666" t="s">
        <v>92</v>
      </c>
      <c r="G128" s="666" t="s">
        <v>625</v>
      </c>
      <c r="H128" s="667">
        <v>42270</v>
      </c>
      <c r="I128" s="668">
        <v>-64.17</v>
      </c>
      <c r="J128" s="666"/>
      <c r="K128" s="666" t="s">
        <v>248</v>
      </c>
      <c r="L128" s="667">
        <v>42272</v>
      </c>
      <c r="M128" s="666" t="s">
        <v>72</v>
      </c>
    </row>
    <row r="129" spans="1:13" s="362" customFormat="1" x14ac:dyDescent="0.2">
      <c r="A129" s="666" t="s">
        <v>890</v>
      </c>
      <c r="B129" s="666" t="s">
        <v>282</v>
      </c>
      <c r="C129" s="666" t="s">
        <v>892</v>
      </c>
      <c r="D129" s="666" t="s">
        <v>90</v>
      </c>
      <c r="E129" s="666" t="s">
        <v>91</v>
      </c>
      <c r="F129" s="666" t="s">
        <v>92</v>
      </c>
      <c r="G129" s="666" t="s">
        <v>623</v>
      </c>
      <c r="H129" s="667">
        <v>42254</v>
      </c>
      <c r="I129" s="668">
        <v>-25.22</v>
      </c>
      <c r="J129" s="666"/>
      <c r="K129" s="666" t="s">
        <v>248</v>
      </c>
      <c r="L129" s="667">
        <v>42255</v>
      </c>
      <c r="M129" s="666" t="s">
        <v>72</v>
      </c>
    </row>
    <row r="130" spans="1:13" s="362" customFormat="1" x14ac:dyDescent="0.2">
      <c r="A130" s="666" t="s">
        <v>890</v>
      </c>
      <c r="B130" s="666" t="s">
        <v>282</v>
      </c>
      <c r="C130" s="666" t="s">
        <v>892</v>
      </c>
      <c r="D130" s="666" t="s">
        <v>90</v>
      </c>
      <c r="E130" s="666" t="s">
        <v>91</v>
      </c>
      <c r="F130" s="666" t="s">
        <v>92</v>
      </c>
      <c r="G130" s="666" t="s">
        <v>624</v>
      </c>
      <c r="H130" s="667">
        <v>42254</v>
      </c>
      <c r="I130" s="668">
        <v>-60.31</v>
      </c>
      <c r="J130" s="666"/>
      <c r="K130" s="666" t="s">
        <v>248</v>
      </c>
      <c r="L130" s="667">
        <v>42255</v>
      </c>
      <c r="M130" s="666" t="s">
        <v>72</v>
      </c>
    </row>
    <row r="131" spans="1:13" s="362" customFormat="1" x14ac:dyDescent="0.2">
      <c r="A131" s="666" t="s">
        <v>890</v>
      </c>
      <c r="B131" s="666" t="s">
        <v>282</v>
      </c>
      <c r="C131" s="666" t="s">
        <v>891</v>
      </c>
      <c r="D131" s="666" t="s">
        <v>290</v>
      </c>
      <c r="E131" s="666" t="s">
        <v>1034</v>
      </c>
      <c r="F131" s="666" t="s">
        <v>291</v>
      </c>
      <c r="G131" s="666" t="s">
        <v>644</v>
      </c>
      <c r="H131" s="667">
        <v>42157</v>
      </c>
      <c r="I131" s="668">
        <v>102.83</v>
      </c>
      <c r="J131" s="666"/>
      <c r="K131" s="666" t="s">
        <v>145</v>
      </c>
      <c r="L131" s="667">
        <v>42248</v>
      </c>
      <c r="M131" s="666" t="s">
        <v>72</v>
      </c>
    </row>
    <row r="132" spans="1:13" s="362" customFormat="1" x14ac:dyDescent="0.2">
      <c r="A132" s="666" t="s">
        <v>890</v>
      </c>
      <c r="B132" s="666" t="s">
        <v>89</v>
      </c>
      <c r="C132" s="666" t="s">
        <v>891</v>
      </c>
      <c r="D132" s="666" t="s">
        <v>149</v>
      </c>
      <c r="E132" s="666" t="s">
        <v>150</v>
      </c>
      <c r="F132" s="666" t="s">
        <v>151</v>
      </c>
      <c r="G132" s="666" t="s">
        <v>645</v>
      </c>
      <c r="H132" s="667">
        <v>41794</v>
      </c>
      <c r="I132" s="668">
        <v>36.049999999999997</v>
      </c>
      <c r="J132" s="666"/>
      <c r="K132" s="666" t="s">
        <v>619</v>
      </c>
      <c r="L132" s="667">
        <v>42277</v>
      </c>
      <c r="M132" s="666" t="s">
        <v>72</v>
      </c>
    </row>
    <row r="133" spans="1:13" s="362" customFormat="1" x14ac:dyDescent="0.2">
      <c r="A133" s="666" t="s">
        <v>890</v>
      </c>
      <c r="B133" s="666" t="s">
        <v>67</v>
      </c>
      <c r="C133" s="666" t="s">
        <v>891</v>
      </c>
      <c r="D133" s="666" t="s">
        <v>629</v>
      </c>
      <c r="E133" s="666" t="s">
        <v>630</v>
      </c>
      <c r="F133" s="666" t="s">
        <v>631</v>
      </c>
      <c r="G133" s="666" t="s">
        <v>650</v>
      </c>
      <c r="H133" s="667">
        <v>41386</v>
      </c>
      <c r="I133" s="668">
        <v>1187.8699999999999</v>
      </c>
      <c r="J133" s="666"/>
      <c r="K133" s="666" t="s">
        <v>248</v>
      </c>
      <c r="L133" s="667">
        <v>42263</v>
      </c>
      <c r="M133" s="666" t="s">
        <v>72</v>
      </c>
    </row>
    <row r="134" spans="1:13" s="362" customFormat="1" x14ac:dyDescent="0.2">
      <c r="A134" s="666" t="s">
        <v>890</v>
      </c>
      <c r="B134" s="666" t="s">
        <v>688</v>
      </c>
      <c r="C134" s="666" t="s">
        <v>891</v>
      </c>
      <c r="D134" s="666" t="s">
        <v>629</v>
      </c>
      <c r="E134" s="666" t="s">
        <v>630</v>
      </c>
      <c r="F134" s="666" t="s">
        <v>631</v>
      </c>
      <c r="G134" s="666" t="s">
        <v>739</v>
      </c>
      <c r="H134" s="667">
        <v>41243</v>
      </c>
      <c r="I134" s="668">
        <v>91.97</v>
      </c>
      <c r="J134" s="666" t="s">
        <v>740</v>
      </c>
      <c r="K134" s="666" t="s">
        <v>248</v>
      </c>
      <c r="L134" s="667">
        <v>42263</v>
      </c>
      <c r="M134" s="666" t="s">
        <v>72</v>
      </c>
    </row>
    <row r="135" spans="1:13" s="362" customFormat="1" x14ac:dyDescent="0.2">
      <c r="A135" s="666" t="s">
        <v>890</v>
      </c>
      <c r="B135" s="666" t="s">
        <v>688</v>
      </c>
      <c r="C135" s="666" t="s">
        <v>891</v>
      </c>
      <c r="D135" s="666" t="s">
        <v>629</v>
      </c>
      <c r="E135" s="666" t="s">
        <v>630</v>
      </c>
      <c r="F135" s="666" t="s">
        <v>631</v>
      </c>
      <c r="G135" s="666" t="s">
        <v>741</v>
      </c>
      <c r="H135" s="667">
        <v>41079</v>
      </c>
      <c r="I135" s="668">
        <v>611.97</v>
      </c>
      <c r="J135" s="666" t="s">
        <v>742</v>
      </c>
      <c r="K135" s="666" t="s">
        <v>546</v>
      </c>
      <c r="L135" s="667">
        <v>42263</v>
      </c>
      <c r="M135" s="666" t="s">
        <v>72</v>
      </c>
    </row>
    <row r="136" spans="1:13" s="362" customFormat="1" x14ac:dyDescent="0.2">
      <c r="A136" s="666" t="s">
        <v>890</v>
      </c>
      <c r="B136" s="666" t="s">
        <v>688</v>
      </c>
      <c r="C136" s="666" t="s">
        <v>891</v>
      </c>
      <c r="D136" s="666" t="s">
        <v>629</v>
      </c>
      <c r="E136" s="666" t="s">
        <v>630</v>
      </c>
      <c r="F136" s="666" t="s">
        <v>631</v>
      </c>
      <c r="G136" s="666" t="s">
        <v>743</v>
      </c>
      <c r="H136" s="667">
        <v>40931</v>
      </c>
      <c r="I136" s="668">
        <v>618</v>
      </c>
      <c r="J136" s="666"/>
      <c r="K136" s="666" t="s">
        <v>163</v>
      </c>
      <c r="L136" s="667">
        <v>42263</v>
      </c>
      <c r="M136" s="666" t="s">
        <v>72</v>
      </c>
    </row>
    <row r="137" spans="1:13" s="362" customFormat="1" x14ac:dyDescent="0.2">
      <c r="A137" s="666" t="s">
        <v>890</v>
      </c>
      <c r="B137" s="666" t="s">
        <v>67</v>
      </c>
      <c r="C137" s="666" t="s">
        <v>891</v>
      </c>
      <c r="D137" s="666" t="s">
        <v>629</v>
      </c>
      <c r="E137" s="666" t="s">
        <v>630</v>
      </c>
      <c r="F137" s="666" t="s">
        <v>631</v>
      </c>
      <c r="G137" s="666" t="s">
        <v>646</v>
      </c>
      <c r="H137" s="667">
        <v>41617</v>
      </c>
      <c r="I137" s="661">
        <v>429</v>
      </c>
      <c r="J137" s="666" t="s">
        <v>647</v>
      </c>
      <c r="K137" s="666" t="s">
        <v>248</v>
      </c>
      <c r="L137" s="667">
        <v>42263</v>
      </c>
      <c r="M137" s="666" t="s">
        <v>4</v>
      </c>
    </row>
    <row r="138" spans="1:13" s="362" customFormat="1" x14ac:dyDescent="0.2">
      <c r="A138" s="666" t="s">
        <v>890</v>
      </c>
      <c r="B138" s="666" t="s">
        <v>67</v>
      </c>
      <c r="C138" s="666" t="s">
        <v>891</v>
      </c>
      <c r="D138" s="666" t="s">
        <v>629</v>
      </c>
      <c r="E138" s="666" t="s">
        <v>630</v>
      </c>
      <c r="F138" s="666" t="s">
        <v>631</v>
      </c>
      <c r="G138" s="666" t="s">
        <v>648</v>
      </c>
      <c r="H138" s="667">
        <v>41568</v>
      </c>
      <c r="I138" s="661">
        <v>133.1</v>
      </c>
      <c r="J138" s="666" t="s">
        <v>649</v>
      </c>
      <c r="K138" s="666" t="s">
        <v>248</v>
      </c>
      <c r="L138" s="667">
        <v>42263</v>
      </c>
      <c r="M138" s="666" t="s">
        <v>4</v>
      </c>
    </row>
    <row r="139" spans="1:13" s="362" customFormat="1" x14ac:dyDescent="0.2">
      <c r="A139" s="666" t="s">
        <v>896</v>
      </c>
      <c r="B139" s="666" t="s">
        <v>282</v>
      </c>
      <c r="C139" s="666" t="s">
        <v>891</v>
      </c>
      <c r="D139" s="666" t="s">
        <v>345</v>
      </c>
      <c r="E139" s="666" t="s">
        <v>346</v>
      </c>
      <c r="F139" s="666" t="s">
        <v>347</v>
      </c>
      <c r="G139" s="666" t="s">
        <v>659</v>
      </c>
      <c r="H139" s="667">
        <v>42299</v>
      </c>
      <c r="I139" s="668">
        <v>1594.3</v>
      </c>
      <c r="J139" s="666"/>
      <c r="K139" s="666" t="s">
        <v>289</v>
      </c>
      <c r="L139" s="667">
        <v>42303</v>
      </c>
      <c r="M139" s="666" t="s">
        <v>72</v>
      </c>
    </row>
    <row r="140" spans="1:13" s="362" customFormat="1" x14ac:dyDescent="0.2">
      <c r="A140" s="666" t="s">
        <v>896</v>
      </c>
      <c r="B140" s="666" t="s">
        <v>282</v>
      </c>
      <c r="C140" s="666" t="s">
        <v>891</v>
      </c>
      <c r="D140" s="666" t="s">
        <v>345</v>
      </c>
      <c r="E140" s="666" t="s">
        <v>346</v>
      </c>
      <c r="F140" s="666" t="s">
        <v>347</v>
      </c>
      <c r="G140" s="666" t="s">
        <v>660</v>
      </c>
      <c r="H140" s="667">
        <v>42270</v>
      </c>
      <c r="I140" s="668">
        <v>6126.79</v>
      </c>
      <c r="J140" s="666" t="s">
        <v>661</v>
      </c>
      <c r="K140" s="666" t="s">
        <v>304</v>
      </c>
      <c r="L140" s="667">
        <v>42279</v>
      </c>
      <c r="M140" s="666" t="s">
        <v>72</v>
      </c>
    </row>
    <row r="141" spans="1:13" s="362" customFormat="1" x14ac:dyDescent="0.2">
      <c r="A141" s="666" t="s">
        <v>896</v>
      </c>
      <c r="B141" s="666" t="s">
        <v>282</v>
      </c>
      <c r="C141" s="666" t="s">
        <v>891</v>
      </c>
      <c r="D141" s="666" t="s">
        <v>662</v>
      </c>
      <c r="E141" s="666" t="s">
        <v>663</v>
      </c>
      <c r="F141" s="666" t="s">
        <v>664</v>
      </c>
      <c r="G141" s="666" t="s">
        <v>665</v>
      </c>
      <c r="H141" s="667">
        <v>42305</v>
      </c>
      <c r="I141" s="668">
        <v>10095.41</v>
      </c>
      <c r="J141" s="666"/>
      <c r="K141" s="666" t="s">
        <v>104</v>
      </c>
      <c r="L141" s="667">
        <v>42307</v>
      </c>
      <c r="M141" s="666" t="s">
        <v>72</v>
      </c>
    </row>
    <row r="142" spans="1:13" s="362" customFormat="1" x14ac:dyDescent="0.2">
      <c r="A142" s="666" t="s">
        <v>890</v>
      </c>
      <c r="B142" s="666" t="s">
        <v>282</v>
      </c>
      <c r="C142" s="666" t="s">
        <v>891</v>
      </c>
      <c r="D142" s="666" t="s">
        <v>201</v>
      </c>
      <c r="E142" s="666" t="s">
        <v>202</v>
      </c>
      <c r="F142" s="666" t="s">
        <v>203</v>
      </c>
      <c r="G142" s="666" t="s">
        <v>672</v>
      </c>
      <c r="H142" s="667">
        <v>42277</v>
      </c>
      <c r="I142" s="668">
        <v>11.4</v>
      </c>
      <c r="J142" s="666"/>
      <c r="K142" s="666" t="s">
        <v>132</v>
      </c>
      <c r="L142" s="667">
        <v>42279</v>
      </c>
      <c r="M142" s="666" t="s">
        <v>72</v>
      </c>
    </row>
    <row r="143" spans="1:13" s="362" customFormat="1" x14ac:dyDescent="0.2">
      <c r="A143" s="666" t="s">
        <v>890</v>
      </c>
      <c r="B143" s="666" t="s">
        <v>282</v>
      </c>
      <c r="C143" s="666" t="s">
        <v>891</v>
      </c>
      <c r="D143" s="666" t="s">
        <v>201</v>
      </c>
      <c r="E143" s="666" t="s">
        <v>202</v>
      </c>
      <c r="F143" s="666" t="s">
        <v>203</v>
      </c>
      <c r="G143" s="666" t="s">
        <v>673</v>
      </c>
      <c r="H143" s="667">
        <v>42277</v>
      </c>
      <c r="I143" s="668">
        <v>23.81</v>
      </c>
      <c r="J143" s="666"/>
      <c r="K143" s="666" t="s">
        <v>132</v>
      </c>
      <c r="L143" s="667">
        <v>42279</v>
      </c>
      <c r="M143" s="666" t="s">
        <v>72</v>
      </c>
    </row>
    <row r="144" spans="1:13" s="362" customFormat="1" x14ac:dyDescent="0.2">
      <c r="A144" s="666" t="s">
        <v>890</v>
      </c>
      <c r="B144" s="666" t="s">
        <v>282</v>
      </c>
      <c r="C144" s="666" t="s">
        <v>892</v>
      </c>
      <c r="D144" s="666" t="s">
        <v>323</v>
      </c>
      <c r="E144" s="666" t="s">
        <v>324</v>
      </c>
      <c r="F144" s="666" t="s">
        <v>325</v>
      </c>
      <c r="G144" s="666" t="s">
        <v>677</v>
      </c>
      <c r="H144" s="667">
        <v>42277</v>
      </c>
      <c r="I144" s="668">
        <v>-99</v>
      </c>
      <c r="J144" s="666"/>
      <c r="K144" s="666" t="s">
        <v>492</v>
      </c>
      <c r="L144" s="667">
        <v>42292</v>
      </c>
      <c r="M144" s="666" t="s">
        <v>72</v>
      </c>
    </row>
    <row r="145" spans="1:13" s="362" customFormat="1" x14ac:dyDescent="0.2">
      <c r="A145" s="666" t="s">
        <v>890</v>
      </c>
      <c r="B145" s="666" t="s">
        <v>282</v>
      </c>
      <c r="C145" s="666" t="s">
        <v>891</v>
      </c>
      <c r="D145" s="666" t="s">
        <v>262</v>
      </c>
      <c r="E145" s="666" t="s">
        <v>263</v>
      </c>
      <c r="F145" s="666" t="s">
        <v>264</v>
      </c>
      <c r="G145" s="666" t="s">
        <v>675</v>
      </c>
      <c r="H145" s="667">
        <v>42292</v>
      </c>
      <c r="I145" s="668">
        <v>150</v>
      </c>
      <c r="J145" s="666"/>
      <c r="K145" s="666" t="s">
        <v>446</v>
      </c>
      <c r="L145" s="667">
        <v>42292</v>
      </c>
      <c r="M145" s="666" t="s">
        <v>72</v>
      </c>
    </row>
    <row r="146" spans="1:13" s="362" customFormat="1" x14ac:dyDescent="0.2">
      <c r="A146" s="666" t="s">
        <v>890</v>
      </c>
      <c r="B146" s="666" t="s">
        <v>67</v>
      </c>
      <c r="C146" s="666" t="s">
        <v>891</v>
      </c>
      <c r="D146" s="666" t="s">
        <v>83</v>
      </c>
      <c r="E146" s="666" t="s">
        <v>84</v>
      </c>
      <c r="F146" s="666" t="s">
        <v>85</v>
      </c>
      <c r="G146" s="666" t="s">
        <v>676</v>
      </c>
      <c r="H146" s="667">
        <v>41639</v>
      </c>
      <c r="I146" s="668">
        <v>8.25</v>
      </c>
      <c r="J146" s="666"/>
      <c r="K146" s="666" t="s">
        <v>365</v>
      </c>
      <c r="L146" s="667">
        <v>42283</v>
      </c>
      <c r="M146" s="666" t="s">
        <v>72</v>
      </c>
    </row>
    <row r="147" spans="1:13" s="362" customFormat="1" x14ac:dyDescent="0.2">
      <c r="A147" s="666" t="s">
        <v>890</v>
      </c>
      <c r="B147" s="666" t="s">
        <v>282</v>
      </c>
      <c r="C147" s="666" t="s">
        <v>891</v>
      </c>
      <c r="D147" s="666" t="s">
        <v>83</v>
      </c>
      <c r="E147" s="666" t="s">
        <v>84</v>
      </c>
      <c r="F147" s="666" t="s">
        <v>85</v>
      </c>
      <c r="G147" s="666" t="s">
        <v>668</v>
      </c>
      <c r="H147" s="667">
        <v>42277</v>
      </c>
      <c r="I147" s="668">
        <v>286</v>
      </c>
      <c r="J147" s="666"/>
      <c r="K147" s="666" t="s">
        <v>283</v>
      </c>
      <c r="L147" s="667">
        <v>42282</v>
      </c>
      <c r="M147" s="666" t="s">
        <v>4</v>
      </c>
    </row>
    <row r="148" spans="1:13" s="362" customFormat="1" x14ac:dyDescent="0.2">
      <c r="A148" s="680" t="s">
        <v>896</v>
      </c>
      <c r="B148" s="680" t="s">
        <v>282</v>
      </c>
      <c r="C148" s="680" t="s">
        <v>891</v>
      </c>
      <c r="D148" s="680" t="s">
        <v>101</v>
      </c>
      <c r="E148" s="680" t="s">
        <v>102</v>
      </c>
      <c r="F148" s="680" t="s">
        <v>103</v>
      </c>
      <c r="G148" s="680" t="s">
        <v>760</v>
      </c>
      <c r="H148" s="681">
        <v>42308</v>
      </c>
      <c r="I148" s="682">
        <v>118.92</v>
      </c>
      <c r="J148" s="680"/>
      <c r="K148" s="680" t="s">
        <v>104</v>
      </c>
      <c r="L148" s="681">
        <v>42313</v>
      </c>
      <c r="M148" s="680" t="s">
        <v>72</v>
      </c>
    </row>
    <row r="149" spans="1:13" s="362" customFormat="1" x14ac:dyDescent="0.2">
      <c r="A149" s="680" t="s">
        <v>896</v>
      </c>
      <c r="B149" s="680" t="s">
        <v>282</v>
      </c>
      <c r="C149" s="680" t="s">
        <v>891</v>
      </c>
      <c r="D149" s="680" t="s">
        <v>101</v>
      </c>
      <c r="E149" s="680" t="s">
        <v>102</v>
      </c>
      <c r="F149" s="680" t="s">
        <v>103</v>
      </c>
      <c r="G149" s="680" t="s">
        <v>761</v>
      </c>
      <c r="H149" s="681">
        <v>42277</v>
      </c>
      <c r="I149" s="682">
        <v>166.4</v>
      </c>
      <c r="J149" s="680"/>
      <c r="K149" s="680" t="s">
        <v>289</v>
      </c>
      <c r="L149" s="681">
        <v>42311</v>
      </c>
      <c r="M149" s="680" t="s">
        <v>72</v>
      </c>
    </row>
    <row r="150" spans="1:13" s="362" customFormat="1" x14ac:dyDescent="0.2">
      <c r="A150" s="680" t="s">
        <v>896</v>
      </c>
      <c r="B150" s="680" t="s">
        <v>282</v>
      </c>
      <c r="C150" s="680" t="s">
        <v>891</v>
      </c>
      <c r="D150" s="680" t="s">
        <v>330</v>
      </c>
      <c r="E150" s="680" t="s">
        <v>331</v>
      </c>
      <c r="F150" s="680" t="s">
        <v>332</v>
      </c>
      <c r="G150" s="680" t="s">
        <v>762</v>
      </c>
      <c r="H150" s="681">
        <v>42309</v>
      </c>
      <c r="I150" s="682">
        <v>0.15</v>
      </c>
      <c r="J150" s="680"/>
      <c r="K150" s="680" t="s">
        <v>616</v>
      </c>
      <c r="L150" s="681">
        <v>42310</v>
      </c>
      <c r="M150" s="680" t="s">
        <v>72</v>
      </c>
    </row>
    <row r="151" spans="1:13" s="362" customFormat="1" x14ac:dyDescent="0.2">
      <c r="A151" s="680" t="s">
        <v>890</v>
      </c>
      <c r="B151" s="680" t="s">
        <v>282</v>
      </c>
      <c r="C151" s="680" t="s">
        <v>891</v>
      </c>
      <c r="D151" s="680" t="s">
        <v>190</v>
      </c>
      <c r="E151" s="680" t="s">
        <v>191</v>
      </c>
      <c r="F151" s="680"/>
      <c r="G151" s="680" t="s">
        <v>773</v>
      </c>
      <c r="H151" s="681">
        <v>42328</v>
      </c>
      <c r="I151" s="682">
        <v>2261.4</v>
      </c>
      <c r="J151" s="680"/>
      <c r="K151" s="680" t="s">
        <v>1033</v>
      </c>
      <c r="L151" s="681">
        <v>42332</v>
      </c>
      <c r="M151" s="680" t="s">
        <v>72</v>
      </c>
    </row>
    <row r="152" spans="1:13" s="362" customFormat="1" x14ac:dyDescent="0.2">
      <c r="A152" s="680" t="s">
        <v>890</v>
      </c>
      <c r="B152" s="680" t="s">
        <v>282</v>
      </c>
      <c r="C152" s="680" t="s">
        <v>891</v>
      </c>
      <c r="D152" s="680" t="s">
        <v>173</v>
      </c>
      <c r="E152" s="680" t="s">
        <v>812</v>
      </c>
      <c r="F152" s="680"/>
      <c r="G152" s="680" t="s">
        <v>774</v>
      </c>
      <c r="H152" s="681">
        <v>42250</v>
      </c>
      <c r="I152" s="682">
        <v>313.95999999999998</v>
      </c>
      <c r="J152" s="680"/>
      <c r="K152" s="680" t="s">
        <v>132</v>
      </c>
      <c r="L152" s="681">
        <v>42338</v>
      </c>
      <c r="M152" s="680" t="s">
        <v>72</v>
      </c>
    </row>
    <row r="153" spans="1:13" s="362" customFormat="1" x14ac:dyDescent="0.2">
      <c r="A153" s="680" t="s">
        <v>890</v>
      </c>
      <c r="B153" s="680" t="s">
        <v>282</v>
      </c>
      <c r="C153" s="680" t="s">
        <v>891</v>
      </c>
      <c r="D153" s="680" t="s">
        <v>279</v>
      </c>
      <c r="E153" s="680" t="s">
        <v>280</v>
      </c>
      <c r="F153" s="680" t="s">
        <v>281</v>
      </c>
      <c r="G153" s="680" t="s">
        <v>784</v>
      </c>
      <c r="H153" s="681">
        <v>42327</v>
      </c>
      <c r="I153" s="682">
        <v>206.06</v>
      </c>
      <c r="J153" s="680" t="s">
        <v>785</v>
      </c>
      <c r="K153" s="680" t="s">
        <v>289</v>
      </c>
      <c r="L153" s="681">
        <v>42328</v>
      </c>
      <c r="M153" s="680" t="s">
        <v>72</v>
      </c>
    </row>
    <row r="154" spans="1:13" s="362" customFormat="1" x14ac:dyDescent="0.2">
      <c r="A154" s="680" t="s">
        <v>890</v>
      </c>
      <c r="B154" s="680" t="s">
        <v>282</v>
      </c>
      <c r="C154" s="680" t="s">
        <v>892</v>
      </c>
      <c r="D154" s="680" t="s">
        <v>183</v>
      </c>
      <c r="E154" s="680" t="s">
        <v>184</v>
      </c>
      <c r="F154" s="680" t="s">
        <v>185</v>
      </c>
      <c r="G154" s="680" t="s">
        <v>748</v>
      </c>
      <c r="H154" s="681">
        <v>42314</v>
      </c>
      <c r="I154" s="682">
        <v>-156.09</v>
      </c>
      <c r="J154" s="680"/>
      <c r="K154" s="680" t="s">
        <v>1033</v>
      </c>
      <c r="L154" s="681">
        <v>42317</v>
      </c>
      <c r="M154" s="680" t="s">
        <v>72</v>
      </c>
    </row>
    <row r="155" spans="1:13" s="362" customFormat="1" x14ac:dyDescent="0.2">
      <c r="A155" s="680" t="s">
        <v>890</v>
      </c>
      <c r="B155" s="680" t="s">
        <v>282</v>
      </c>
      <c r="C155" s="680" t="s">
        <v>892</v>
      </c>
      <c r="D155" s="680" t="s">
        <v>183</v>
      </c>
      <c r="E155" s="680" t="s">
        <v>184</v>
      </c>
      <c r="F155" s="680" t="s">
        <v>185</v>
      </c>
      <c r="G155" s="680" t="s">
        <v>749</v>
      </c>
      <c r="H155" s="681">
        <v>42314</v>
      </c>
      <c r="I155" s="682">
        <v>-312.18</v>
      </c>
      <c r="J155" s="680"/>
      <c r="K155" s="680" t="s">
        <v>1033</v>
      </c>
      <c r="L155" s="681">
        <v>42317</v>
      </c>
      <c r="M155" s="680" t="s">
        <v>72</v>
      </c>
    </row>
    <row r="156" spans="1:13" s="362" customFormat="1" x14ac:dyDescent="0.2">
      <c r="A156" s="680" t="s">
        <v>890</v>
      </c>
      <c r="B156" s="680" t="s">
        <v>282</v>
      </c>
      <c r="C156" s="680" t="s">
        <v>891</v>
      </c>
      <c r="D156" s="680" t="s">
        <v>105</v>
      </c>
      <c r="E156" s="680" t="s">
        <v>106</v>
      </c>
      <c r="F156" s="680" t="s">
        <v>107</v>
      </c>
      <c r="G156" s="680" t="s">
        <v>787</v>
      </c>
      <c r="H156" s="681">
        <v>42335</v>
      </c>
      <c r="I156" s="682">
        <v>429.99</v>
      </c>
      <c r="J156" s="680" t="s">
        <v>788</v>
      </c>
      <c r="K156" s="680" t="s">
        <v>419</v>
      </c>
      <c r="L156" s="681">
        <v>42338</v>
      </c>
      <c r="M156" s="680" t="s">
        <v>72</v>
      </c>
    </row>
    <row r="157" spans="1:13" s="362" customFormat="1" x14ac:dyDescent="0.2">
      <c r="A157" s="680" t="s">
        <v>890</v>
      </c>
      <c r="B157" s="680" t="s">
        <v>282</v>
      </c>
      <c r="C157" s="680" t="s">
        <v>891</v>
      </c>
      <c r="D157" s="680" t="s">
        <v>101</v>
      </c>
      <c r="E157" s="680" t="s">
        <v>102</v>
      </c>
      <c r="F157" s="680" t="s">
        <v>103</v>
      </c>
      <c r="G157" s="680" t="s">
        <v>789</v>
      </c>
      <c r="H157" s="681">
        <v>42327</v>
      </c>
      <c r="I157" s="682">
        <v>426.53</v>
      </c>
      <c r="J157" s="680"/>
      <c r="K157" s="680" t="s">
        <v>104</v>
      </c>
      <c r="L157" s="681">
        <v>42331</v>
      </c>
      <c r="M157" s="680" t="s">
        <v>72</v>
      </c>
    </row>
    <row r="158" spans="1:13" s="362" customFormat="1" x14ac:dyDescent="0.2">
      <c r="A158" s="680" t="s">
        <v>890</v>
      </c>
      <c r="B158" s="680" t="s">
        <v>282</v>
      </c>
      <c r="C158" s="680" t="s">
        <v>891</v>
      </c>
      <c r="D158" s="680" t="s">
        <v>550</v>
      </c>
      <c r="E158" s="680" t="s">
        <v>551</v>
      </c>
      <c r="F158" s="680" t="s">
        <v>552</v>
      </c>
      <c r="G158" s="680" t="s">
        <v>796</v>
      </c>
      <c r="H158" s="681">
        <v>42307</v>
      </c>
      <c r="I158" s="682">
        <v>1695.23</v>
      </c>
      <c r="J158" s="680"/>
      <c r="K158" s="680" t="s">
        <v>492</v>
      </c>
      <c r="L158" s="681">
        <v>42324</v>
      </c>
      <c r="M158" s="680" t="s">
        <v>72</v>
      </c>
    </row>
    <row r="159" spans="1:13" s="362" customFormat="1" x14ac:dyDescent="0.2">
      <c r="A159" s="680" t="s">
        <v>890</v>
      </c>
      <c r="B159" s="680" t="s">
        <v>282</v>
      </c>
      <c r="C159" s="680" t="s">
        <v>891</v>
      </c>
      <c r="D159" s="680" t="s">
        <v>90</v>
      </c>
      <c r="E159" s="680" t="s">
        <v>91</v>
      </c>
      <c r="F159" s="680" t="s">
        <v>92</v>
      </c>
      <c r="G159" s="680" t="s">
        <v>799</v>
      </c>
      <c r="H159" s="681">
        <v>42308</v>
      </c>
      <c r="I159" s="682">
        <v>29.52</v>
      </c>
      <c r="J159" s="680" t="s">
        <v>797</v>
      </c>
      <c r="K159" s="680" t="s">
        <v>798</v>
      </c>
      <c r="L159" s="681">
        <v>42310</v>
      </c>
      <c r="M159" s="680" t="s">
        <v>72</v>
      </c>
    </row>
    <row r="160" spans="1:13" s="362" customFormat="1" x14ac:dyDescent="0.2">
      <c r="A160" s="680" t="s">
        <v>890</v>
      </c>
      <c r="B160" s="680" t="s">
        <v>282</v>
      </c>
      <c r="C160" s="680" t="s">
        <v>891</v>
      </c>
      <c r="D160" s="680" t="s">
        <v>178</v>
      </c>
      <c r="E160" s="680" t="s">
        <v>179</v>
      </c>
      <c r="F160" s="680" t="s">
        <v>180</v>
      </c>
      <c r="G160" s="680" t="s">
        <v>800</v>
      </c>
      <c r="H160" s="681">
        <v>42314</v>
      </c>
      <c r="I160" s="682">
        <v>227.38</v>
      </c>
      <c r="J160" s="680"/>
      <c r="K160" s="680" t="s">
        <v>539</v>
      </c>
      <c r="L160" s="681">
        <v>42318</v>
      </c>
      <c r="M160" s="680" t="s">
        <v>72</v>
      </c>
    </row>
    <row r="161" spans="1:15" s="362" customFormat="1" x14ac:dyDescent="0.2">
      <c r="A161" s="680" t="s">
        <v>890</v>
      </c>
      <c r="B161" s="680" t="s">
        <v>282</v>
      </c>
      <c r="C161" s="680" t="s">
        <v>891</v>
      </c>
      <c r="D161" s="680" t="s">
        <v>175</v>
      </c>
      <c r="E161" s="680" t="s">
        <v>176</v>
      </c>
      <c r="F161" s="680" t="s">
        <v>177</v>
      </c>
      <c r="G161" s="680" t="s">
        <v>801</v>
      </c>
      <c r="H161" s="681">
        <v>42157</v>
      </c>
      <c r="I161" s="682">
        <v>363.91</v>
      </c>
      <c r="J161" s="680"/>
      <c r="K161" s="680" t="s">
        <v>104</v>
      </c>
      <c r="L161" s="681">
        <v>42321</v>
      </c>
      <c r="M161" s="680" t="s">
        <v>72</v>
      </c>
    </row>
    <row r="162" spans="1:15" s="362" customFormat="1" x14ac:dyDescent="0.2">
      <c r="A162" s="680" t="s">
        <v>890</v>
      </c>
      <c r="B162" s="680" t="s">
        <v>89</v>
      </c>
      <c r="C162" s="680" t="s">
        <v>892</v>
      </c>
      <c r="D162" s="680" t="s">
        <v>90</v>
      </c>
      <c r="E162" s="680" t="s">
        <v>91</v>
      </c>
      <c r="F162" s="680" t="s">
        <v>92</v>
      </c>
      <c r="G162" s="680" t="s">
        <v>753</v>
      </c>
      <c r="H162" s="681">
        <v>41915</v>
      </c>
      <c r="I162" s="682">
        <v>-89.54</v>
      </c>
      <c r="J162" s="680" t="s">
        <v>2094</v>
      </c>
      <c r="K162" s="680" t="s">
        <v>751</v>
      </c>
      <c r="L162" s="681">
        <v>42317</v>
      </c>
      <c r="M162" s="680" t="s">
        <v>72</v>
      </c>
    </row>
    <row r="163" spans="1:15" s="362" customFormat="1" x14ac:dyDescent="0.2">
      <c r="A163" s="680" t="s">
        <v>890</v>
      </c>
      <c r="B163" s="680" t="s">
        <v>688</v>
      </c>
      <c r="C163" s="680" t="s">
        <v>892</v>
      </c>
      <c r="D163" s="680" t="s">
        <v>90</v>
      </c>
      <c r="E163" s="680" t="s">
        <v>91</v>
      </c>
      <c r="F163" s="680" t="s">
        <v>92</v>
      </c>
      <c r="G163" s="680" t="s">
        <v>755</v>
      </c>
      <c r="H163" s="681">
        <v>40998</v>
      </c>
      <c r="I163" s="682">
        <v>-12.84</v>
      </c>
      <c r="J163" s="680"/>
      <c r="K163" s="680" t="s">
        <v>619</v>
      </c>
      <c r="L163" s="681">
        <v>42314</v>
      </c>
      <c r="M163" s="680" t="s">
        <v>72</v>
      </c>
    </row>
    <row r="164" spans="1:15" s="362" customFormat="1" x14ac:dyDescent="0.2">
      <c r="A164" s="680" t="s">
        <v>890</v>
      </c>
      <c r="B164" s="680" t="s">
        <v>282</v>
      </c>
      <c r="C164" s="680" t="s">
        <v>891</v>
      </c>
      <c r="D164" s="680" t="s">
        <v>803</v>
      </c>
      <c r="E164" s="680" t="s">
        <v>804</v>
      </c>
      <c r="F164" s="680" t="s">
        <v>805</v>
      </c>
      <c r="G164" s="680" t="s">
        <v>806</v>
      </c>
      <c r="H164" s="681">
        <v>42321</v>
      </c>
      <c r="I164" s="675">
        <v>150</v>
      </c>
      <c r="J164" s="680"/>
      <c r="K164" s="680" t="s">
        <v>365</v>
      </c>
      <c r="L164" s="681">
        <v>42325</v>
      </c>
      <c r="M164" s="680" t="s">
        <v>4</v>
      </c>
    </row>
    <row r="165" spans="1:15" s="362" customFormat="1" x14ac:dyDescent="0.2">
      <c r="A165" s="680" t="s">
        <v>890</v>
      </c>
      <c r="B165" s="680" t="s">
        <v>282</v>
      </c>
      <c r="C165" s="680" t="s">
        <v>892</v>
      </c>
      <c r="D165" s="680" t="s">
        <v>596</v>
      </c>
      <c r="E165" s="680" t="s">
        <v>597</v>
      </c>
      <c r="F165" s="680"/>
      <c r="G165" s="680" t="s">
        <v>747</v>
      </c>
      <c r="H165" s="681">
        <v>42311</v>
      </c>
      <c r="I165" s="675">
        <f>452*-1</f>
        <v>-452</v>
      </c>
      <c r="J165" s="680"/>
      <c r="K165" s="680" t="s">
        <v>2102</v>
      </c>
      <c r="L165" s="681">
        <v>42313</v>
      </c>
      <c r="M165" s="680" t="s">
        <v>4</v>
      </c>
    </row>
    <row r="166" spans="1:15" s="362" customFormat="1" x14ac:dyDescent="0.2">
      <c r="A166" s="680" t="s">
        <v>890</v>
      </c>
      <c r="B166" s="680" t="s">
        <v>282</v>
      </c>
      <c r="C166" s="680" t="s">
        <v>891</v>
      </c>
      <c r="D166" s="680" t="s">
        <v>83</v>
      </c>
      <c r="E166" s="680" t="s">
        <v>84</v>
      </c>
      <c r="F166" s="680" t="s">
        <v>85</v>
      </c>
      <c r="G166" s="680" t="s">
        <v>786</v>
      </c>
      <c r="H166" s="681">
        <v>42139</v>
      </c>
      <c r="I166" s="675">
        <v>262.45</v>
      </c>
      <c r="J166" s="680"/>
      <c r="K166" s="680" t="s">
        <v>283</v>
      </c>
      <c r="L166" s="681">
        <v>42310</v>
      </c>
      <c r="M166" s="680" t="s">
        <v>4</v>
      </c>
    </row>
    <row r="167" spans="1:15" s="362" customFormat="1" x14ac:dyDescent="0.2">
      <c r="A167" s="680" t="s">
        <v>890</v>
      </c>
      <c r="B167" s="680" t="s">
        <v>282</v>
      </c>
      <c r="C167" s="680" t="s">
        <v>892</v>
      </c>
      <c r="D167" s="680" t="s">
        <v>201</v>
      </c>
      <c r="E167" s="680" t="s">
        <v>202</v>
      </c>
      <c r="F167" s="680" t="s">
        <v>203</v>
      </c>
      <c r="G167" s="680" t="s">
        <v>750</v>
      </c>
      <c r="H167" s="681">
        <v>42308</v>
      </c>
      <c r="I167" s="675">
        <f>598.95*-1</f>
        <v>-598.95000000000005</v>
      </c>
      <c r="J167" s="680"/>
      <c r="K167" s="680" t="s">
        <v>132</v>
      </c>
      <c r="L167" s="681">
        <v>42311</v>
      </c>
      <c r="M167" s="680" t="s">
        <v>4</v>
      </c>
    </row>
    <row r="168" spans="1:15" s="362" customFormat="1" x14ac:dyDescent="0.2">
      <c r="A168" s="680" t="s">
        <v>890</v>
      </c>
      <c r="B168" s="680" t="s">
        <v>282</v>
      </c>
      <c r="C168" s="680" t="s">
        <v>892</v>
      </c>
      <c r="D168" s="680" t="s">
        <v>255</v>
      </c>
      <c r="E168" s="680" t="s">
        <v>256</v>
      </c>
      <c r="F168" s="680" t="s">
        <v>257</v>
      </c>
      <c r="G168" s="680" t="s">
        <v>752</v>
      </c>
      <c r="H168" s="681">
        <v>42173</v>
      </c>
      <c r="I168" s="675">
        <f>1417.06*-1</f>
        <v>-1417.06</v>
      </c>
      <c r="J168" s="680"/>
      <c r="K168" s="680" t="s">
        <v>71</v>
      </c>
      <c r="L168" s="681">
        <v>42332</v>
      </c>
      <c r="M168" s="680" t="s">
        <v>4</v>
      </c>
    </row>
    <row r="169" spans="1:15" s="362" customFormat="1" x14ac:dyDescent="0.2">
      <c r="A169" s="680" t="s">
        <v>890</v>
      </c>
      <c r="B169" s="680" t="s">
        <v>67</v>
      </c>
      <c r="C169" s="680" t="s">
        <v>892</v>
      </c>
      <c r="D169" s="680" t="s">
        <v>90</v>
      </c>
      <c r="E169" s="680" t="s">
        <v>91</v>
      </c>
      <c r="F169" s="680" t="s">
        <v>92</v>
      </c>
      <c r="G169" s="680" t="s">
        <v>754</v>
      </c>
      <c r="H169" s="681">
        <v>41423</v>
      </c>
      <c r="I169" s="675">
        <f>65.82*-1</f>
        <v>-65.819999999999993</v>
      </c>
      <c r="J169" s="680"/>
      <c r="K169" s="680" t="s">
        <v>3361</v>
      </c>
      <c r="L169" s="681">
        <v>42314</v>
      </c>
      <c r="M169" s="680" t="s">
        <v>4</v>
      </c>
    </row>
    <row r="170" spans="1:15" s="362" customFormat="1" x14ac:dyDescent="0.2">
      <c r="A170" s="680" t="s">
        <v>890</v>
      </c>
      <c r="B170" s="680" t="s">
        <v>282</v>
      </c>
      <c r="C170" s="680" t="s">
        <v>892</v>
      </c>
      <c r="D170" s="680" t="s">
        <v>478</v>
      </c>
      <c r="E170" s="680" t="s">
        <v>479</v>
      </c>
      <c r="F170" s="680" t="s">
        <v>480</v>
      </c>
      <c r="G170" s="680" t="s">
        <v>813</v>
      </c>
      <c r="H170" s="681">
        <v>42328</v>
      </c>
      <c r="I170" s="682">
        <v>-150</v>
      </c>
      <c r="J170" s="680"/>
      <c r="K170" s="680" t="s">
        <v>378</v>
      </c>
      <c r="L170" s="681">
        <v>42348</v>
      </c>
      <c r="M170" s="680" t="s">
        <v>72</v>
      </c>
      <c r="N170" s="681"/>
      <c r="O170" s="680"/>
    </row>
    <row r="171" spans="1:15" s="362" customFormat="1" x14ac:dyDescent="0.2">
      <c r="A171" s="680" t="s">
        <v>890</v>
      </c>
      <c r="B171" s="680" t="s">
        <v>282</v>
      </c>
      <c r="C171" s="680" t="s">
        <v>892</v>
      </c>
      <c r="D171" s="680" t="s">
        <v>525</v>
      </c>
      <c r="E171" s="680" t="s">
        <v>526</v>
      </c>
      <c r="F171" s="680" t="s">
        <v>527</v>
      </c>
      <c r="G171" s="680" t="s">
        <v>3362</v>
      </c>
      <c r="H171" s="681">
        <v>42283</v>
      </c>
      <c r="I171" s="682">
        <v>-512.47</v>
      </c>
      <c r="J171" s="680"/>
      <c r="K171" s="680" t="s">
        <v>3363</v>
      </c>
      <c r="L171" s="681">
        <v>42355</v>
      </c>
      <c r="M171" s="680" t="s">
        <v>72</v>
      </c>
      <c r="N171" s="681"/>
      <c r="O171" s="680"/>
    </row>
    <row r="172" spans="1:15" s="362" customFormat="1" x14ac:dyDescent="0.2">
      <c r="A172" s="680" t="s">
        <v>890</v>
      </c>
      <c r="B172" s="680" t="s">
        <v>282</v>
      </c>
      <c r="C172" s="680" t="s">
        <v>892</v>
      </c>
      <c r="D172" s="680" t="s">
        <v>790</v>
      </c>
      <c r="E172" s="680" t="s">
        <v>791</v>
      </c>
      <c r="F172" s="680" t="s">
        <v>792</v>
      </c>
      <c r="G172" s="680" t="s">
        <v>814</v>
      </c>
      <c r="H172" s="681">
        <v>42338</v>
      </c>
      <c r="I172" s="682">
        <v>-387.2</v>
      </c>
      <c r="J172" s="680"/>
      <c r="K172" s="680" t="s">
        <v>413</v>
      </c>
      <c r="L172" s="681">
        <v>42352</v>
      </c>
      <c r="M172" s="680" t="s">
        <v>72</v>
      </c>
      <c r="N172" s="681"/>
      <c r="O172" s="680"/>
    </row>
    <row r="173" spans="1:15" s="362" customFormat="1" x14ac:dyDescent="0.2">
      <c r="A173" s="680" t="s">
        <v>890</v>
      </c>
      <c r="B173" s="680" t="s">
        <v>282</v>
      </c>
      <c r="C173" s="680" t="s">
        <v>892</v>
      </c>
      <c r="D173" s="680" t="s">
        <v>90</v>
      </c>
      <c r="E173" s="680" t="s">
        <v>91</v>
      </c>
      <c r="F173" s="680" t="s">
        <v>92</v>
      </c>
      <c r="G173" s="680" t="s">
        <v>817</v>
      </c>
      <c r="H173" s="681">
        <v>42339</v>
      </c>
      <c r="I173" s="682">
        <v>-32.54</v>
      </c>
      <c r="J173" s="680" t="s">
        <v>818</v>
      </c>
      <c r="K173" s="680" t="s">
        <v>535</v>
      </c>
      <c r="L173" s="681">
        <v>42341</v>
      </c>
      <c r="M173" s="680" t="s">
        <v>72</v>
      </c>
      <c r="N173" s="681"/>
      <c r="O173" s="680"/>
    </row>
    <row r="174" spans="1:15" s="362" customFormat="1" x14ac:dyDescent="0.2">
      <c r="A174" s="680" t="s">
        <v>896</v>
      </c>
      <c r="B174" s="680" t="s">
        <v>282</v>
      </c>
      <c r="C174" s="680" t="s">
        <v>891</v>
      </c>
      <c r="D174" s="680" t="s">
        <v>819</v>
      </c>
      <c r="E174" s="680" t="s">
        <v>820</v>
      </c>
      <c r="F174" s="680" t="s">
        <v>821</v>
      </c>
      <c r="G174" s="680" t="s">
        <v>822</v>
      </c>
      <c r="H174" s="681">
        <v>42026</v>
      </c>
      <c r="I174" s="682">
        <v>30201.599999999999</v>
      </c>
      <c r="J174" s="680"/>
      <c r="K174" s="680" t="s">
        <v>406</v>
      </c>
      <c r="L174" s="681">
        <v>42339</v>
      </c>
      <c r="M174" s="680">
        <v>0</v>
      </c>
      <c r="N174" s="681"/>
      <c r="O174" s="680"/>
    </row>
    <row r="175" spans="1:15" s="362" customFormat="1" x14ac:dyDescent="0.2">
      <c r="A175" s="680" t="s">
        <v>896</v>
      </c>
      <c r="B175" s="680" t="s">
        <v>282</v>
      </c>
      <c r="C175" s="680" t="s">
        <v>891</v>
      </c>
      <c r="D175" s="680" t="s">
        <v>265</v>
      </c>
      <c r="E175" s="680" t="s">
        <v>266</v>
      </c>
      <c r="F175" s="680" t="s">
        <v>267</v>
      </c>
      <c r="G175" s="680" t="s">
        <v>830</v>
      </c>
      <c r="H175" s="681">
        <v>42338</v>
      </c>
      <c r="I175" s="682">
        <v>224.4</v>
      </c>
      <c r="J175" s="680"/>
      <c r="K175" s="680" t="s">
        <v>355</v>
      </c>
      <c r="L175" s="681">
        <v>42354</v>
      </c>
      <c r="M175" s="680" t="s">
        <v>72</v>
      </c>
      <c r="N175" s="681"/>
      <c r="O175" s="680"/>
    </row>
    <row r="176" spans="1:15" s="362" customFormat="1" x14ac:dyDescent="0.2">
      <c r="A176" s="680" t="s">
        <v>896</v>
      </c>
      <c r="B176" s="680" t="s">
        <v>282</v>
      </c>
      <c r="C176" s="680" t="s">
        <v>891</v>
      </c>
      <c r="D176" s="680" t="s">
        <v>831</v>
      </c>
      <c r="E176" s="680" t="s">
        <v>832</v>
      </c>
      <c r="F176" s="680" t="s">
        <v>833</v>
      </c>
      <c r="G176" s="680" t="s">
        <v>834</v>
      </c>
      <c r="H176" s="681">
        <v>42368</v>
      </c>
      <c r="I176" s="682">
        <v>3999.05</v>
      </c>
      <c r="J176" s="680" t="s">
        <v>835</v>
      </c>
      <c r="K176" s="680" t="s">
        <v>580</v>
      </c>
      <c r="L176" s="681">
        <v>42368</v>
      </c>
      <c r="M176" s="680" t="s">
        <v>72</v>
      </c>
      <c r="N176" s="681"/>
      <c r="O176" s="680"/>
    </row>
    <row r="177" spans="1:15" s="362" customFormat="1" x14ac:dyDescent="0.2">
      <c r="A177" s="680" t="s">
        <v>890</v>
      </c>
      <c r="B177" s="680" t="s">
        <v>282</v>
      </c>
      <c r="C177" s="680" t="s">
        <v>891</v>
      </c>
      <c r="D177" s="680" t="s">
        <v>884</v>
      </c>
      <c r="E177" s="680" t="s">
        <v>885</v>
      </c>
      <c r="F177" s="680" t="s">
        <v>886</v>
      </c>
      <c r="G177" s="680"/>
      <c r="H177" s="681">
        <v>42353</v>
      </c>
      <c r="I177" s="682">
        <v>1500</v>
      </c>
      <c r="J177" s="680"/>
      <c r="K177" s="680" t="s">
        <v>275</v>
      </c>
      <c r="L177" s="681">
        <v>42356</v>
      </c>
      <c r="M177" s="680" t="s">
        <v>72</v>
      </c>
      <c r="N177" s="681"/>
      <c r="O177" s="680"/>
    </row>
    <row r="178" spans="1:15" s="362" customFormat="1" x14ac:dyDescent="0.2">
      <c r="A178" s="680" t="s">
        <v>890</v>
      </c>
      <c r="B178" s="680" t="s">
        <v>282</v>
      </c>
      <c r="C178" s="680" t="s">
        <v>891</v>
      </c>
      <c r="D178" s="680" t="s">
        <v>836</v>
      </c>
      <c r="E178" s="680" t="s">
        <v>837</v>
      </c>
      <c r="F178" s="680" t="s">
        <v>838</v>
      </c>
      <c r="G178" s="680" t="s">
        <v>839</v>
      </c>
      <c r="H178" s="681">
        <v>42330</v>
      </c>
      <c r="I178" s="682">
        <v>255</v>
      </c>
      <c r="J178" s="680"/>
      <c r="K178" s="680" t="s">
        <v>304</v>
      </c>
      <c r="L178" s="681">
        <v>42355</v>
      </c>
      <c r="M178" s="680" t="s">
        <v>72</v>
      </c>
      <c r="N178" s="681"/>
      <c r="O178" s="680"/>
    </row>
    <row r="179" spans="1:15" s="362" customFormat="1" x14ac:dyDescent="0.2">
      <c r="A179" s="680" t="s">
        <v>890</v>
      </c>
      <c r="B179" s="680" t="s">
        <v>282</v>
      </c>
      <c r="C179" s="680" t="s">
        <v>891</v>
      </c>
      <c r="D179" s="680" t="s">
        <v>836</v>
      </c>
      <c r="E179" s="680" t="s">
        <v>837</v>
      </c>
      <c r="F179" s="680" t="s">
        <v>838</v>
      </c>
      <c r="G179" s="680" t="s">
        <v>840</v>
      </c>
      <c r="H179" s="681">
        <v>42330</v>
      </c>
      <c r="I179" s="682">
        <v>295</v>
      </c>
      <c r="J179" s="680"/>
      <c r="K179" s="680" t="s">
        <v>304</v>
      </c>
      <c r="L179" s="681">
        <v>42339</v>
      </c>
      <c r="M179" s="680" t="s">
        <v>72</v>
      </c>
      <c r="N179" s="681"/>
      <c r="O179" s="680"/>
    </row>
    <row r="180" spans="1:15" s="362" customFormat="1" x14ac:dyDescent="0.2">
      <c r="A180" s="680" t="s">
        <v>890</v>
      </c>
      <c r="B180" s="680" t="s">
        <v>282</v>
      </c>
      <c r="C180" s="680" t="s">
        <v>891</v>
      </c>
      <c r="D180" s="680" t="s">
        <v>528</v>
      </c>
      <c r="E180" s="680" t="s">
        <v>529</v>
      </c>
      <c r="F180" s="680" t="s">
        <v>530</v>
      </c>
      <c r="G180" s="680" t="s">
        <v>841</v>
      </c>
      <c r="H180" s="681">
        <v>42338</v>
      </c>
      <c r="I180" s="682">
        <v>500</v>
      </c>
      <c r="J180" s="680"/>
      <c r="K180" s="680" t="s">
        <v>306</v>
      </c>
      <c r="L180" s="681">
        <v>42345</v>
      </c>
      <c r="M180" s="680" t="s">
        <v>72</v>
      </c>
      <c r="N180" s="681"/>
      <c r="O180" s="680"/>
    </row>
    <row r="181" spans="1:15" s="362" customFormat="1" x14ac:dyDescent="0.2">
      <c r="A181" s="680" t="s">
        <v>890</v>
      </c>
      <c r="B181" s="680" t="s">
        <v>282</v>
      </c>
      <c r="C181" s="680" t="s">
        <v>891</v>
      </c>
      <c r="D181" s="680" t="s">
        <v>528</v>
      </c>
      <c r="E181" s="680" t="s">
        <v>529</v>
      </c>
      <c r="F181" s="680" t="s">
        <v>530</v>
      </c>
      <c r="G181" s="680" t="s">
        <v>842</v>
      </c>
      <c r="H181" s="681">
        <v>42338</v>
      </c>
      <c r="I181" s="682">
        <v>400</v>
      </c>
      <c r="J181" s="680"/>
      <c r="K181" s="680" t="s">
        <v>306</v>
      </c>
      <c r="L181" s="681">
        <v>42345</v>
      </c>
      <c r="M181" s="680" t="s">
        <v>72</v>
      </c>
      <c r="N181" s="681"/>
      <c r="O181" s="680"/>
    </row>
    <row r="182" spans="1:15" s="362" customFormat="1" x14ac:dyDescent="0.2">
      <c r="A182" s="680" t="s">
        <v>890</v>
      </c>
      <c r="B182" s="680" t="s">
        <v>282</v>
      </c>
      <c r="C182" s="680" t="s">
        <v>891</v>
      </c>
      <c r="D182" s="680" t="s">
        <v>528</v>
      </c>
      <c r="E182" s="680" t="s">
        <v>529</v>
      </c>
      <c r="F182" s="680" t="s">
        <v>530</v>
      </c>
      <c r="G182" s="680" t="s">
        <v>843</v>
      </c>
      <c r="H182" s="681">
        <v>42338</v>
      </c>
      <c r="I182" s="682">
        <v>400</v>
      </c>
      <c r="J182" s="680"/>
      <c r="K182" s="680" t="s">
        <v>306</v>
      </c>
      <c r="L182" s="681">
        <v>42345</v>
      </c>
      <c r="M182" s="680" t="s">
        <v>72</v>
      </c>
      <c r="N182" s="681"/>
      <c r="O182" s="680"/>
    </row>
    <row r="183" spans="1:15" s="362" customFormat="1" x14ac:dyDescent="0.2">
      <c r="A183" s="680" t="s">
        <v>890</v>
      </c>
      <c r="B183" s="680" t="s">
        <v>282</v>
      </c>
      <c r="C183" s="680" t="s">
        <v>891</v>
      </c>
      <c r="D183" s="680" t="s">
        <v>525</v>
      </c>
      <c r="E183" s="680" t="s">
        <v>526</v>
      </c>
      <c r="F183" s="680" t="s">
        <v>527</v>
      </c>
      <c r="G183" s="680" t="s">
        <v>3364</v>
      </c>
      <c r="H183" s="681">
        <v>42193</v>
      </c>
      <c r="I183" s="682">
        <v>512.47</v>
      </c>
      <c r="J183" s="680"/>
      <c r="K183" s="680" t="s">
        <v>3363</v>
      </c>
      <c r="L183" s="681">
        <v>42340</v>
      </c>
      <c r="M183" s="680" t="s">
        <v>72</v>
      </c>
      <c r="N183" s="681"/>
      <c r="O183" s="680"/>
    </row>
    <row r="184" spans="1:15" s="362" customFormat="1" x14ac:dyDescent="0.2">
      <c r="A184" s="680" t="s">
        <v>890</v>
      </c>
      <c r="B184" s="680" t="s">
        <v>282</v>
      </c>
      <c r="C184" s="680" t="s">
        <v>891</v>
      </c>
      <c r="D184" s="680" t="s">
        <v>847</v>
      </c>
      <c r="E184" s="680" t="s">
        <v>848</v>
      </c>
      <c r="F184" s="680"/>
      <c r="G184" s="680" t="s">
        <v>849</v>
      </c>
      <c r="H184" s="681">
        <v>42354</v>
      </c>
      <c r="I184" s="682">
        <v>4.99</v>
      </c>
      <c r="J184" s="680"/>
      <c r="K184" s="680" t="s">
        <v>87</v>
      </c>
      <c r="L184" s="681">
        <v>42355</v>
      </c>
      <c r="M184" s="680" t="s">
        <v>72</v>
      </c>
      <c r="N184" s="681"/>
      <c r="O184" s="680"/>
    </row>
    <row r="185" spans="1:15" s="362" customFormat="1" x14ac:dyDescent="0.2">
      <c r="A185" s="680" t="s">
        <v>890</v>
      </c>
      <c r="B185" s="680" t="s">
        <v>282</v>
      </c>
      <c r="C185" s="680" t="s">
        <v>891</v>
      </c>
      <c r="D185" s="680" t="s">
        <v>519</v>
      </c>
      <c r="E185" s="680" t="s">
        <v>520</v>
      </c>
      <c r="F185" s="680" t="s">
        <v>521</v>
      </c>
      <c r="G185" s="680" t="s">
        <v>851</v>
      </c>
      <c r="H185" s="681">
        <v>42093</v>
      </c>
      <c r="I185" s="682">
        <v>401.99</v>
      </c>
      <c r="J185" s="680"/>
      <c r="K185" s="680" t="s">
        <v>104</v>
      </c>
      <c r="L185" s="681">
        <v>42355</v>
      </c>
      <c r="M185" s="680" t="s">
        <v>72</v>
      </c>
      <c r="N185" s="681"/>
      <c r="O185" s="680"/>
    </row>
    <row r="186" spans="1:15" s="362" customFormat="1" x14ac:dyDescent="0.2">
      <c r="A186" s="680" t="s">
        <v>890</v>
      </c>
      <c r="B186" s="680" t="s">
        <v>282</v>
      </c>
      <c r="C186" s="680" t="s">
        <v>891</v>
      </c>
      <c r="D186" s="680" t="s">
        <v>94</v>
      </c>
      <c r="E186" s="680" t="s">
        <v>95</v>
      </c>
      <c r="F186" s="680" t="s">
        <v>96</v>
      </c>
      <c r="G186" s="680" t="s">
        <v>852</v>
      </c>
      <c r="H186" s="681">
        <v>42338</v>
      </c>
      <c r="I186" s="682">
        <v>792.55</v>
      </c>
      <c r="J186" s="680" t="s">
        <v>783</v>
      </c>
      <c r="K186" s="680" t="s">
        <v>132</v>
      </c>
      <c r="L186" s="681">
        <v>42347</v>
      </c>
      <c r="M186" s="680">
        <v>0</v>
      </c>
      <c r="N186" s="681"/>
      <c r="O186" s="680"/>
    </row>
    <row r="187" spans="1:15" s="362" customFormat="1" x14ac:dyDescent="0.2">
      <c r="A187" s="680" t="s">
        <v>890</v>
      </c>
      <c r="B187" s="680" t="s">
        <v>282</v>
      </c>
      <c r="C187" s="680" t="s">
        <v>891</v>
      </c>
      <c r="D187" s="680" t="s">
        <v>853</v>
      </c>
      <c r="E187" s="680" t="s">
        <v>854</v>
      </c>
      <c r="F187" s="680" t="s">
        <v>855</v>
      </c>
      <c r="G187" s="680" t="s">
        <v>856</v>
      </c>
      <c r="H187" s="681">
        <v>42362</v>
      </c>
      <c r="I187" s="682">
        <v>276.22000000000003</v>
      </c>
      <c r="J187" s="680"/>
      <c r="K187" s="680" t="s">
        <v>368</v>
      </c>
      <c r="L187" s="681">
        <v>42362</v>
      </c>
      <c r="M187" s="680" t="s">
        <v>72</v>
      </c>
      <c r="N187" s="681"/>
      <c r="O187" s="680"/>
    </row>
    <row r="188" spans="1:15" s="362" customFormat="1" x14ac:dyDescent="0.2">
      <c r="A188" s="680" t="s">
        <v>890</v>
      </c>
      <c r="B188" s="680" t="s">
        <v>282</v>
      </c>
      <c r="C188" s="680" t="s">
        <v>891</v>
      </c>
      <c r="D188" s="680" t="s">
        <v>83</v>
      </c>
      <c r="E188" s="680" t="s">
        <v>84</v>
      </c>
      <c r="F188" s="680" t="s">
        <v>85</v>
      </c>
      <c r="G188" s="680" t="s">
        <v>857</v>
      </c>
      <c r="H188" s="681">
        <v>42353</v>
      </c>
      <c r="I188" s="682">
        <v>286</v>
      </c>
      <c r="J188" s="680"/>
      <c r="K188" s="680" t="s">
        <v>283</v>
      </c>
      <c r="L188" s="681">
        <v>42355</v>
      </c>
      <c r="M188" s="680" t="s">
        <v>72</v>
      </c>
      <c r="N188" s="681"/>
      <c r="O188" s="680"/>
    </row>
    <row r="189" spans="1:15" s="362" customFormat="1" x14ac:dyDescent="0.2">
      <c r="A189" s="680" t="s">
        <v>890</v>
      </c>
      <c r="B189" s="680" t="s">
        <v>282</v>
      </c>
      <c r="C189" s="680" t="s">
        <v>891</v>
      </c>
      <c r="D189" s="680" t="s">
        <v>326</v>
      </c>
      <c r="E189" s="680" t="s">
        <v>327</v>
      </c>
      <c r="F189" s="680" t="s">
        <v>328</v>
      </c>
      <c r="G189" s="680" t="s">
        <v>859</v>
      </c>
      <c r="H189" s="681">
        <v>42193</v>
      </c>
      <c r="I189" s="682">
        <v>323.19</v>
      </c>
      <c r="J189" s="680"/>
      <c r="K189" s="680" t="s">
        <v>145</v>
      </c>
      <c r="L189" s="681">
        <v>42348</v>
      </c>
      <c r="M189" s="680" t="s">
        <v>72</v>
      </c>
      <c r="N189" s="681"/>
      <c r="O189" s="680"/>
    </row>
    <row r="190" spans="1:15" s="362" customFormat="1" x14ac:dyDescent="0.2">
      <c r="A190" s="680" t="s">
        <v>890</v>
      </c>
      <c r="B190" s="680" t="s">
        <v>282</v>
      </c>
      <c r="C190" s="680" t="s">
        <v>891</v>
      </c>
      <c r="D190" s="680" t="s">
        <v>326</v>
      </c>
      <c r="E190" s="680" t="s">
        <v>327</v>
      </c>
      <c r="F190" s="680" t="s">
        <v>328</v>
      </c>
      <c r="G190" s="680" t="s">
        <v>860</v>
      </c>
      <c r="H190" s="681">
        <v>42173</v>
      </c>
      <c r="I190" s="682">
        <v>294.64</v>
      </c>
      <c r="J190" s="680"/>
      <c r="K190" s="680" t="s">
        <v>145</v>
      </c>
      <c r="L190" s="681">
        <v>42348</v>
      </c>
      <c r="M190" s="680" t="s">
        <v>72</v>
      </c>
      <c r="N190" s="681"/>
      <c r="O190" s="680"/>
    </row>
    <row r="191" spans="1:15" s="362" customFormat="1" x14ac:dyDescent="0.2">
      <c r="A191" s="680" t="s">
        <v>890</v>
      </c>
      <c r="B191" s="680" t="s">
        <v>282</v>
      </c>
      <c r="C191" s="680" t="s">
        <v>891</v>
      </c>
      <c r="D191" s="680" t="s">
        <v>90</v>
      </c>
      <c r="E191" s="680" t="s">
        <v>91</v>
      </c>
      <c r="F191" s="680" t="s">
        <v>92</v>
      </c>
      <c r="G191" s="680" t="s">
        <v>864</v>
      </c>
      <c r="H191" s="681">
        <v>42361</v>
      </c>
      <c r="I191" s="682">
        <v>172.88</v>
      </c>
      <c r="J191" s="680" t="s">
        <v>865</v>
      </c>
      <c r="K191" s="680" t="s">
        <v>522</v>
      </c>
      <c r="L191" s="681">
        <v>42366</v>
      </c>
      <c r="M191" s="680" t="s">
        <v>72</v>
      </c>
      <c r="N191" s="681"/>
      <c r="O191" s="680"/>
    </row>
    <row r="192" spans="1:15" s="362" customFormat="1" x14ac:dyDescent="0.2">
      <c r="A192" s="680" t="s">
        <v>890</v>
      </c>
      <c r="B192" s="680" t="s">
        <v>282</v>
      </c>
      <c r="C192" s="680" t="s">
        <v>891</v>
      </c>
      <c r="D192" s="680" t="s">
        <v>90</v>
      </c>
      <c r="E192" s="680" t="s">
        <v>91</v>
      </c>
      <c r="F192" s="680" t="s">
        <v>92</v>
      </c>
      <c r="G192" s="680" t="s">
        <v>866</v>
      </c>
      <c r="H192" s="681">
        <v>42361</v>
      </c>
      <c r="I192" s="682">
        <v>146.81</v>
      </c>
      <c r="J192" s="680" t="s">
        <v>867</v>
      </c>
      <c r="K192" s="680" t="s">
        <v>522</v>
      </c>
      <c r="L192" s="681">
        <v>42366</v>
      </c>
      <c r="M192" s="680" t="s">
        <v>72</v>
      </c>
      <c r="N192" s="681"/>
      <c r="O192" s="680"/>
    </row>
    <row r="193" spans="1:15" s="362" customFormat="1" x14ac:dyDescent="0.2">
      <c r="A193" s="680" t="s">
        <v>890</v>
      </c>
      <c r="B193" s="680" t="s">
        <v>282</v>
      </c>
      <c r="C193" s="680" t="s">
        <v>891</v>
      </c>
      <c r="D193" s="680" t="s">
        <v>90</v>
      </c>
      <c r="E193" s="680" t="s">
        <v>91</v>
      </c>
      <c r="F193" s="680" t="s">
        <v>92</v>
      </c>
      <c r="G193" s="680" t="s">
        <v>868</v>
      </c>
      <c r="H193" s="681">
        <v>42361</v>
      </c>
      <c r="I193" s="682">
        <v>26.47</v>
      </c>
      <c r="J193" s="680" t="s">
        <v>869</v>
      </c>
      <c r="K193" s="680" t="s">
        <v>522</v>
      </c>
      <c r="L193" s="681">
        <v>42366</v>
      </c>
      <c r="M193" s="680" t="s">
        <v>72</v>
      </c>
      <c r="N193" s="681"/>
      <c r="O193" s="680"/>
    </row>
    <row r="194" spans="1:15" s="362" customFormat="1" x14ac:dyDescent="0.2">
      <c r="A194" s="680" t="s">
        <v>890</v>
      </c>
      <c r="B194" s="680" t="s">
        <v>282</v>
      </c>
      <c r="C194" s="680" t="s">
        <v>891</v>
      </c>
      <c r="D194" s="680" t="s">
        <v>90</v>
      </c>
      <c r="E194" s="680" t="s">
        <v>91</v>
      </c>
      <c r="F194" s="680" t="s">
        <v>92</v>
      </c>
      <c r="G194" s="680" t="s">
        <v>870</v>
      </c>
      <c r="H194" s="681">
        <v>42361</v>
      </c>
      <c r="I194" s="682">
        <v>22.22</v>
      </c>
      <c r="J194" s="680" t="s">
        <v>871</v>
      </c>
      <c r="K194" s="680" t="s">
        <v>522</v>
      </c>
      <c r="L194" s="681">
        <v>42366</v>
      </c>
      <c r="M194" s="680" t="s">
        <v>72</v>
      </c>
      <c r="N194" s="681"/>
      <c r="O194" s="680"/>
    </row>
    <row r="195" spans="1:15" s="362" customFormat="1" x14ac:dyDescent="0.2">
      <c r="A195" s="680" t="s">
        <v>890</v>
      </c>
      <c r="B195" s="680" t="s">
        <v>282</v>
      </c>
      <c r="C195" s="680" t="s">
        <v>891</v>
      </c>
      <c r="D195" s="680" t="s">
        <v>90</v>
      </c>
      <c r="E195" s="680" t="s">
        <v>91</v>
      </c>
      <c r="F195" s="680" t="s">
        <v>92</v>
      </c>
      <c r="G195" s="680" t="s">
        <v>872</v>
      </c>
      <c r="H195" s="681">
        <v>42356</v>
      </c>
      <c r="I195" s="682">
        <v>58.61</v>
      </c>
      <c r="J195" s="680" t="s">
        <v>873</v>
      </c>
      <c r="K195" s="680" t="s">
        <v>303</v>
      </c>
      <c r="L195" s="681">
        <v>42360</v>
      </c>
      <c r="M195" s="680" t="s">
        <v>72</v>
      </c>
      <c r="N195" s="681"/>
      <c r="O195" s="680"/>
    </row>
    <row r="196" spans="1:15" s="362" customFormat="1" x14ac:dyDescent="0.2">
      <c r="A196" s="680" t="s">
        <v>890</v>
      </c>
      <c r="B196" s="680" t="s">
        <v>282</v>
      </c>
      <c r="C196" s="680" t="s">
        <v>891</v>
      </c>
      <c r="D196" s="680" t="s">
        <v>178</v>
      </c>
      <c r="E196" s="680" t="s">
        <v>179</v>
      </c>
      <c r="F196" s="680" t="s">
        <v>180</v>
      </c>
      <c r="G196" s="680" t="s">
        <v>874</v>
      </c>
      <c r="H196" s="681">
        <v>42360</v>
      </c>
      <c r="I196" s="682">
        <v>5.09</v>
      </c>
      <c r="J196" s="680"/>
      <c r="K196" s="680" t="s">
        <v>875</v>
      </c>
      <c r="L196" s="681">
        <v>42362</v>
      </c>
      <c r="M196" s="680" t="s">
        <v>72</v>
      </c>
      <c r="N196" s="681"/>
      <c r="O196" s="680"/>
    </row>
    <row r="197" spans="1:15" s="362" customFormat="1" x14ac:dyDescent="0.2">
      <c r="A197" s="680" t="s">
        <v>890</v>
      </c>
      <c r="B197" s="680" t="s">
        <v>282</v>
      </c>
      <c r="C197" s="680" t="s">
        <v>891</v>
      </c>
      <c r="D197" s="680" t="s">
        <v>68</v>
      </c>
      <c r="E197" s="680" t="s">
        <v>69</v>
      </c>
      <c r="F197" s="680" t="s">
        <v>70</v>
      </c>
      <c r="G197" s="680" t="s">
        <v>879</v>
      </c>
      <c r="H197" s="681">
        <v>42340</v>
      </c>
      <c r="I197" s="682">
        <v>29.04</v>
      </c>
      <c r="J197" s="680"/>
      <c r="K197" s="680" t="s">
        <v>86</v>
      </c>
      <c r="L197" s="681">
        <v>42353</v>
      </c>
      <c r="M197" s="680" t="s">
        <v>72</v>
      </c>
      <c r="N197" s="681"/>
      <c r="O197" s="680"/>
    </row>
    <row r="198" spans="1:15" s="362" customFormat="1" x14ac:dyDescent="0.2">
      <c r="A198" s="680" t="s">
        <v>890</v>
      </c>
      <c r="B198" s="680" t="s">
        <v>282</v>
      </c>
      <c r="C198" s="680" t="s">
        <v>891</v>
      </c>
      <c r="D198" s="680" t="s">
        <v>175</v>
      </c>
      <c r="E198" s="680" t="s">
        <v>176</v>
      </c>
      <c r="F198" s="680" t="s">
        <v>177</v>
      </c>
      <c r="G198" s="680" t="s">
        <v>880</v>
      </c>
      <c r="H198" s="681">
        <v>42360</v>
      </c>
      <c r="I198" s="682">
        <v>18.43</v>
      </c>
      <c r="J198" s="680"/>
      <c r="K198" s="680" t="s">
        <v>231</v>
      </c>
      <c r="L198" s="681">
        <v>42361</v>
      </c>
      <c r="M198" s="680" t="s">
        <v>72</v>
      </c>
      <c r="N198" s="681"/>
      <c r="O198" s="680"/>
    </row>
    <row r="199" spans="1:15" s="362" customFormat="1" x14ac:dyDescent="0.2">
      <c r="A199" s="680" t="s">
        <v>890</v>
      </c>
      <c r="B199" s="680" t="s">
        <v>89</v>
      </c>
      <c r="C199" s="680" t="s">
        <v>891</v>
      </c>
      <c r="D199" s="680" t="s">
        <v>326</v>
      </c>
      <c r="E199" s="680" t="s">
        <v>327</v>
      </c>
      <c r="F199" s="680" t="s">
        <v>328</v>
      </c>
      <c r="G199" s="680" t="s">
        <v>882</v>
      </c>
      <c r="H199" s="681">
        <v>41984</v>
      </c>
      <c r="I199" s="682">
        <v>867.16</v>
      </c>
      <c r="J199" s="680" t="s">
        <v>883</v>
      </c>
      <c r="K199" s="680" t="s">
        <v>145</v>
      </c>
      <c r="L199" s="681">
        <v>42348</v>
      </c>
      <c r="M199" s="680" t="s">
        <v>72</v>
      </c>
      <c r="N199" s="681"/>
      <c r="O199" s="680"/>
    </row>
    <row r="200" spans="1:15" s="362" customFormat="1" x14ac:dyDescent="0.2">
      <c r="A200" s="680" t="s">
        <v>896</v>
      </c>
      <c r="B200" s="680" t="s">
        <v>282</v>
      </c>
      <c r="C200" s="680" t="s">
        <v>891</v>
      </c>
      <c r="D200" s="680" t="s">
        <v>80</v>
      </c>
      <c r="E200" s="680" t="s">
        <v>81</v>
      </c>
      <c r="F200" s="680" t="s">
        <v>82</v>
      </c>
      <c r="G200" s="680" t="s">
        <v>826</v>
      </c>
      <c r="H200" s="681">
        <v>42349</v>
      </c>
      <c r="I200" s="682">
        <v>860.99</v>
      </c>
      <c r="J200" s="680" t="s">
        <v>827</v>
      </c>
      <c r="K200" s="680" t="s">
        <v>88</v>
      </c>
      <c r="L200" s="681">
        <v>42349</v>
      </c>
      <c r="M200" s="680" t="s">
        <v>4</v>
      </c>
    </row>
    <row r="201" spans="1:15" s="362" customFormat="1" x14ac:dyDescent="0.2">
      <c r="A201" s="680" t="s">
        <v>896</v>
      </c>
      <c r="B201" s="680" t="s">
        <v>282</v>
      </c>
      <c r="C201" s="680" t="s">
        <v>891</v>
      </c>
      <c r="D201" s="680" t="s">
        <v>149</v>
      </c>
      <c r="E201" s="680" t="s">
        <v>150</v>
      </c>
      <c r="F201" s="680" t="s">
        <v>151</v>
      </c>
      <c r="G201" s="680" t="s">
        <v>828</v>
      </c>
      <c r="H201" s="681">
        <v>42345</v>
      </c>
      <c r="I201" s="682">
        <v>108.54</v>
      </c>
      <c r="J201" s="680"/>
      <c r="K201" s="680" t="s">
        <v>218</v>
      </c>
      <c r="L201" s="681">
        <v>42346</v>
      </c>
      <c r="M201" s="680" t="s">
        <v>4</v>
      </c>
    </row>
    <row r="202" spans="1:15" s="362" customFormat="1" x14ac:dyDescent="0.2">
      <c r="A202" s="680" t="s">
        <v>896</v>
      </c>
      <c r="B202" s="680" t="s">
        <v>282</v>
      </c>
      <c r="C202" s="680" t="s">
        <v>891</v>
      </c>
      <c r="D202" s="680" t="s">
        <v>149</v>
      </c>
      <c r="E202" s="680" t="s">
        <v>150</v>
      </c>
      <c r="F202" s="680" t="s">
        <v>151</v>
      </c>
      <c r="G202" s="680" t="s">
        <v>829</v>
      </c>
      <c r="H202" s="681">
        <v>42345</v>
      </c>
      <c r="I202" s="682">
        <v>108.54</v>
      </c>
      <c r="J202" s="680"/>
      <c r="K202" s="680" t="s">
        <v>218</v>
      </c>
      <c r="L202" s="681">
        <v>42346</v>
      </c>
      <c r="M202" s="680" t="s">
        <v>4</v>
      </c>
    </row>
    <row r="203" spans="1:15" s="362" customFormat="1" x14ac:dyDescent="0.2">
      <c r="A203" s="680" t="s">
        <v>896</v>
      </c>
      <c r="B203" s="680" t="s">
        <v>282</v>
      </c>
      <c r="C203" s="680" t="s">
        <v>891</v>
      </c>
      <c r="D203" s="680" t="s">
        <v>337</v>
      </c>
      <c r="E203" s="680" t="s">
        <v>338</v>
      </c>
      <c r="F203" s="680" t="s">
        <v>339</v>
      </c>
      <c r="G203" s="680" t="s">
        <v>3365</v>
      </c>
      <c r="H203" s="681">
        <v>42359</v>
      </c>
      <c r="I203" s="682">
        <v>406.56</v>
      </c>
      <c r="J203" s="680"/>
      <c r="K203" s="680" t="s">
        <v>135</v>
      </c>
      <c r="L203" s="681">
        <v>42360</v>
      </c>
      <c r="M203" s="680" t="s">
        <v>4</v>
      </c>
    </row>
    <row r="204" spans="1:15" s="362" customFormat="1" x14ac:dyDescent="0.2">
      <c r="A204" s="680" t="s">
        <v>890</v>
      </c>
      <c r="B204" s="680" t="s">
        <v>282</v>
      </c>
      <c r="C204" s="680" t="s">
        <v>891</v>
      </c>
      <c r="D204" s="680" t="s">
        <v>629</v>
      </c>
      <c r="E204" s="680" t="s">
        <v>630</v>
      </c>
      <c r="F204" s="680" t="s">
        <v>631</v>
      </c>
      <c r="G204" s="680" t="s">
        <v>1338</v>
      </c>
      <c r="H204" s="681">
        <v>42353</v>
      </c>
      <c r="I204" s="682">
        <v>1260</v>
      </c>
      <c r="J204" s="680" t="s">
        <v>1339</v>
      </c>
      <c r="K204" s="680" t="s">
        <v>802</v>
      </c>
      <c r="L204" s="681">
        <v>42356</v>
      </c>
      <c r="M204" s="680" t="s">
        <v>4</v>
      </c>
    </row>
    <row r="205" spans="1:15" s="362" customFormat="1" x14ac:dyDescent="0.2">
      <c r="A205" s="680" t="s">
        <v>890</v>
      </c>
      <c r="B205" s="680" t="s">
        <v>282</v>
      </c>
      <c r="C205" s="680" t="s">
        <v>891</v>
      </c>
      <c r="D205" s="680" t="s">
        <v>528</v>
      </c>
      <c r="E205" s="680" t="s">
        <v>529</v>
      </c>
      <c r="F205" s="680" t="s">
        <v>530</v>
      </c>
      <c r="G205" s="680" t="s">
        <v>1340</v>
      </c>
      <c r="H205" s="681">
        <v>42361</v>
      </c>
      <c r="I205" s="682">
        <v>500</v>
      </c>
      <c r="J205" s="680" t="s">
        <v>1341</v>
      </c>
      <c r="K205" s="680" t="s">
        <v>306</v>
      </c>
      <c r="L205" s="681">
        <v>42366</v>
      </c>
      <c r="M205" s="680" t="s">
        <v>4</v>
      </c>
    </row>
    <row r="206" spans="1:15" s="362" customFormat="1" x14ac:dyDescent="0.2">
      <c r="A206" s="680" t="s">
        <v>890</v>
      </c>
      <c r="B206" s="680" t="s">
        <v>282</v>
      </c>
      <c r="C206" s="680" t="s">
        <v>891</v>
      </c>
      <c r="D206" s="680" t="s">
        <v>190</v>
      </c>
      <c r="E206" s="680" t="s">
        <v>191</v>
      </c>
      <c r="F206" s="680"/>
      <c r="G206" s="680" t="s">
        <v>850</v>
      </c>
      <c r="H206" s="681">
        <v>42339</v>
      </c>
      <c r="I206" s="682">
        <v>1459.78</v>
      </c>
      <c r="J206" s="680"/>
      <c r="K206" s="680" t="s">
        <v>2102</v>
      </c>
      <c r="L206" s="681">
        <v>42349</v>
      </c>
      <c r="M206" s="680" t="s">
        <v>4</v>
      </c>
    </row>
    <row r="207" spans="1:15" s="362" customFormat="1" x14ac:dyDescent="0.2">
      <c r="A207" s="680" t="s">
        <v>890</v>
      </c>
      <c r="B207" s="680" t="s">
        <v>282</v>
      </c>
      <c r="C207" s="680" t="s">
        <v>891</v>
      </c>
      <c r="D207" s="680" t="s">
        <v>94</v>
      </c>
      <c r="E207" s="680" t="s">
        <v>95</v>
      </c>
      <c r="F207" s="680" t="s">
        <v>96</v>
      </c>
      <c r="G207" s="680" t="s">
        <v>3366</v>
      </c>
      <c r="H207" s="681">
        <v>42352</v>
      </c>
      <c r="I207" s="682">
        <v>441.47</v>
      </c>
      <c r="J207" s="680"/>
      <c r="K207" s="680" t="s">
        <v>135</v>
      </c>
      <c r="L207" s="681">
        <v>42361</v>
      </c>
      <c r="M207" s="680" t="s">
        <v>4</v>
      </c>
    </row>
    <row r="208" spans="1:15" s="362" customFormat="1" x14ac:dyDescent="0.2">
      <c r="A208" s="680" t="s">
        <v>890</v>
      </c>
      <c r="B208" s="680" t="s">
        <v>282</v>
      </c>
      <c r="C208" s="680" t="s">
        <v>891</v>
      </c>
      <c r="D208" s="680" t="s">
        <v>352</v>
      </c>
      <c r="E208" s="680" t="s">
        <v>353</v>
      </c>
      <c r="F208" s="680" t="s">
        <v>354</v>
      </c>
      <c r="G208" s="680" t="s">
        <v>858</v>
      </c>
      <c r="H208" s="681">
        <v>42355</v>
      </c>
      <c r="I208" s="682">
        <v>296.83</v>
      </c>
      <c r="J208" s="680"/>
      <c r="K208" s="680" t="s">
        <v>305</v>
      </c>
      <c r="L208" s="681">
        <v>42355</v>
      </c>
      <c r="M208" s="680" t="s">
        <v>4</v>
      </c>
    </row>
    <row r="209" spans="1:15" s="362" customFormat="1" x14ac:dyDescent="0.2">
      <c r="A209" s="680" t="s">
        <v>890</v>
      </c>
      <c r="B209" s="680" t="s">
        <v>282</v>
      </c>
      <c r="C209" s="680" t="s">
        <v>892</v>
      </c>
      <c r="D209" s="680" t="s">
        <v>90</v>
      </c>
      <c r="E209" s="680" t="s">
        <v>91</v>
      </c>
      <c r="F209" s="680" t="s">
        <v>92</v>
      </c>
      <c r="G209" s="680" t="s">
        <v>815</v>
      </c>
      <c r="H209" s="681">
        <v>42349</v>
      </c>
      <c r="I209" s="682">
        <v>-44.83</v>
      </c>
      <c r="J209" s="680" t="s">
        <v>816</v>
      </c>
      <c r="K209" s="680" t="s">
        <v>2101</v>
      </c>
      <c r="L209" s="681">
        <v>42353</v>
      </c>
      <c r="M209" s="680" t="s">
        <v>4</v>
      </c>
    </row>
    <row r="210" spans="1:15" s="362" customFormat="1" x14ac:dyDescent="0.2">
      <c r="A210" s="680" t="s">
        <v>890</v>
      </c>
      <c r="B210" s="680" t="s">
        <v>89</v>
      </c>
      <c r="C210" s="680" t="s">
        <v>891</v>
      </c>
      <c r="D210" s="680" t="s">
        <v>330</v>
      </c>
      <c r="E210" s="680" t="s">
        <v>331</v>
      </c>
      <c r="F210" s="680" t="s">
        <v>332</v>
      </c>
      <c r="G210" s="680" t="s">
        <v>881</v>
      </c>
      <c r="H210" s="681">
        <v>41974</v>
      </c>
      <c r="I210" s="682">
        <v>176.87</v>
      </c>
      <c r="J210" s="680"/>
      <c r="K210" s="680" t="s">
        <v>608</v>
      </c>
      <c r="L210" s="681">
        <v>42359</v>
      </c>
      <c r="M210" s="680" t="s">
        <v>4</v>
      </c>
    </row>
    <row r="211" spans="1:15" s="362" customFormat="1" x14ac:dyDescent="0.2">
      <c r="A211" s="680" t="s">
        <v>896</v>
      </c>
      <c r="B211" s="680" t="s">
        <v>900</v>
      </c>
      <c r="C211" s="680" t="s">
        <v>891</v>
      </c>
      <c r="D211" s="680" t="s">
        <v>914</v>
      </c>
      <c r="E211" s="680" t="s">
        <v>915</v>
      </c>
      <c r="F211" s="680" t="s">
        <v>916</v>
      </c>
      <c r="G211" s="680" t="s">
        <v>917</v>
      </c>
      <c r="H211" s="681">
        <v>42376</v>
      </c>
      <c r="I211" s="682">
        <v>6555.15</v>
      </c>
      <c r="J211" s="680" t="s">
        <v>918</v>
      </c>
      <c r="K211" s="680" t="s">
        <v>261</v>
      </c>
      <c r="L211" s="681">
        <v>42381</v>
      </c>
      <c r="M211" s="680" t="s">
        <v>72</v>
      </c>
      <c r="N211" s="681"/>
      <c r="O211" s="680"/>
    </row>
    <row r="212" spans="1:15" s="362" customFormat="1" x14ac:dyDescent="0.2">
      <c r="A212" s="631" t="s">
        <v>896</v>
      </c>
      <c r="B212" s="631" t="s">
        <v>900</v>
      </c>
      <c r="C212" s="631" t="s">
        <v>891</v>
      </c>
      <c r="D212" s="631" t="s">
        <v>923</v>
      </c>
      <c r="E212" s="631" t="s">
        <v>924</v>
      </c>
      <c r="F212" s="631" t="s">
        <v>925</v>
      </c>
      <c r="G212" s="631" t="s">
        <v>926</v>
      </c>
      <c r="H212" s="632">
        <v>42376</v>
      </c>
      <c r="I212" s="634">
        <v>820.21</v>
      </c>
      <c r="J212" s="631"/>
      <c r="K212" s="631" t="s">
        <v>658</v>
      </c>
      <c r="L212" s="632">
        <v>42376</v>
      </c>
      <c r="M212" s="631" t="s">
        <v>72</v>
      </c>
      <c r="N212" s="632"/>
      <c r="O212" s="631"/>
    </row>
    <row r="213" spans="1:15" s="362" customFormat="1" x14ac:dyDescent="0.2">
      <c r="A213" s="631" t="s">
        <v>896</v>
      </c>
      <c r="B213" s="631" t="s">
        <v>282</v>
      </c>
      <c r="C213" s="631" t="s">
        <v>891</v>
      </c>
      <c r="D213" s="631" t="s">
        <v>83</v>
      </c>
      <c r="E213" s="631" t="s">
        <v>84</v>
      </c>
      <c r="F213" s="631" t="s">
        <v>85</v>
      </c>
      <c r="G213" s="631" t="s">
        <v>933</v>
      </c>
      <c r="H213" s="632">
        <v>42369</v>
      </c>
      <c r="I213" s="634">
        <v>224.62</v>
      </c>
      <c r="J213" s="631"/>
      <c r="K213" s="631" t="s">
        <v>283</v>
      </c>
      <c r="L213" s="632">
        <v>42376</v>
      </c>
      <c r="M213" s="631" t="s">
        <v>72</v>
      </c>
      <c r="N213" s="632"/>
      <c r="O213" s="631"/>
    </row>
    <row r="214" spans="1:15" s="362" customFormat="1" x14ac:dyDescent="0.2">
      <c r="A214" s="631" t="s">
        <v>890</v>
      </c>
      <c r="B214" s="631" t="s">
        <v>900</v>
      </c>
      <c r="C214" s="631" t="s">
        <v>891</v>
      </c>
      <c r="D214" s="631" t="s">
        <v>219</v>
      </c>
      <c r="E214" s="631" t="s">
        <v>220</v>
      </c>
      <c r="F214" s="631" t="s">
        <v>221</v>
      </c>
      <c r="G214" s="631" t="s">
        <v>939</v>
      </c>
      <c r="H214" s="632">
        <v>42373</v>
      </c>
      <c r="I214" s="634">
        <v>7.26</v>
      </c>
      <c r="J214" s="631"/>
      <c r="K214" s="631" t="s">
        <v>413</v>
      </c>
      <c r="L214" s="632">
        <v>42380</v>
      </c>
      <c r="M214" s="631" t="s">
        <v>72</v>
      </c>
      <c r="N214" s="632"/>
      <c r="O214" s="631"/>
    </row>
    <row r="215" spans="1:15" s="362" customFormat="1" x14ac:dyDescent="0.2">
      <c r="A215" s="631" t="s">
        <v>890</v>
      </c>
      <c r="B215" s="631" t="s">
        <v>900</v>
      </c>
      <c r="C215" s="631" t="s">
        <v>891</v>
      </c>
      <c r="D215" s="631" t="s">
        <v>941</v>
      </c>
      <c r="E215" s="631" t="s">
        <v>942</v>
      </c>
      <c r="F215" s="631"/>
      <c r="G215" s="631" t="s">
        <v>943</v>
      </c>
      <c r="H215" s="632">
        <v>42374</v>
      </c>
      <c r="I215" s="634">
        <v>38.380000000000003</v>
      </c>
      <c r="J215" s="631"/>
      <c r="K215" s="631" t="s">
        <v>112</v>
      </c>
      <c r="L215" s="632">
        <v>42387</v>
      </c>
      <c r="M215" s="631" t="s">
        <v>72</v>
      </c>
      <c r="N215" s="632"/>
      <c r="O215" s="631"/>
    </row>
    <row r="216" spans="1:15" s="362" customFormat="1" x14ac:dyDescent="0.2">
      <c r="A216" s="631" t="s">
        <v>890</v>
      </c>
      <c r="B216" s="631" t="s">
        <v>900</v>
      </c>
      <c r="C216" s="631" t="s">
        <v>891</v>
      </c>
      <c r="D216" s="631" t="s">
        <v>407</v>
      </c>
      <c r="E216" s="631" t="s">
        <v>408</v>
      </c>
      <c r="F216" s="631" t="s">
        <v>409</v>
      </c>
      <c r="G216" s="631" t="s">
        <v>951</v>
      </c>
      <c r="H216" s="632">
        <v>42371</v>
      </c>
      <c r="I216" s="634">
        <v>2643.32</v>
      </c>
      <c r="J216" s="631" t="s">
        <v>952</v>
      </c>
      <c r="K216" s="631" t="s">
        <v>289</v>
      </c>
      <c r="L216" s="632">
        <v>42388</v>
      </c>
      <c r="M216" s="631" t="s">
        <v>72</v>
      </c>
      <c r="N216" s="632"/>
      <c r="O216" s="631"/>
    </row>
    <row r="217" spans="1:15" s="362" customFormat="1" x14ac:dyDescent="0.2">
      <c r="A217" s="631" t="s">
        <v>890</v>
      </c>
      <c r="B217" s="631" t="s">
        <v>900</v>
      </c>
      <c r="C217" s="631" t="s">
        <v>891</v>
      </c>
      <c r="D217" s="631" t="s">
        <v>83</v>
      </c>
      <c r="E217" s="631" t="s">
        <v>84</v>
      </c>
      <c r="F217" s="631" t="s">
        <v>85</v>
      </c>
      <c r="G217" s="631" t="s">
        <v>960</v>
      </c>
      <c r="H217" s="632">
        <v>42384</v>
      </c>
      <c r="I217" s="634">
        <v>286.18</v>
      </c>
      <c r="J217" s="631"/>
      <c r="K217" s="631" t="s">
        <v>182</v>
      </c>
      <c r="L217" s="632">
        <v>42389</v>
      </c>
      <c r="M217" s="631" t="s">
        <v>72</v>
      </c>
      <c r="N217" s="632"/>
      <c r="O217" s="631"/>
    </row>
    <row r="218" spans="1:15" s="362" customFormat="1" x14ac:dyDescent="0.2">
      <c r="A218" s="631" t="s">
        <v>890</v>
      </c>
      <c r="B218" s="631" t="s">
        <v>900</v>
      </c>
      <c r="C218" s="631" t="s">
        <v>891</v>
      </c>
      <c r="D218" s="631" t="s">
        <v>83</v>
      </c>
      <c r="E218" s="631" t="s">
        <v>84</v>
      </c>
      <c r="F218" s="631" t="s">
        <v>85</v>
      </c>
      <c r="G218" s="631" t="s">
        <v>961</v>
      </c>
      <c r="H218" s="632">
        <v>42384</v>
      </c>
      <c r="I218" s="634">
        <v>263.56</v>
      </c>
      <c r="J218" s="631"/>
      <c r="K218" s="631" t="s">
        <v>182</v>
      </c>
      <c r="L218" s="632">
        <v>42389</v>
      </c>
      <c r="M218" s="631" t="s">
        <v>72</v>
      </c>
      <c r="N218" s="632"/>
      <c r="O218" s="631"/>
    </row>
    <row r="219" spans="1:15" s="362" customFormat="1" x14ac:dyDescent="0.2">
      <c r="A219" s="631" t="s">
        <v>890</v>
      </c>
      <c r="B219" s="631" t="s">
        <v>900</v>
      </c>
      <c r="C219" s="631" t="s">
        <v>891</v>
      </c>
      <c r="D219" s="631" t="s">
        <v>83</v>
      </c>
      <c r="E219" s="631" t="s">
        <v>84</v>
      </c>
      <c r="F219" s="631" t="s">
        <v>85</v>
      </c>
      <c r="G219" s="631" t="s">
        <v>962</v>
      </c>
      <c r="H219" s="632">
        <v>42384</v>
      </c>
      <c r="I219" s="634">
        <v>337.13</v>
      </c>
      <c r="J219" s="631"/>
      <c r="K219" s="631" t="s">
        <v>182</v>
      </c>
      <c r="L219" s="632">
        <v>42389</v>
      </c>
      <c r="M219" s="631" t="s">
        <v>72</v>
      </c>
      <c r="N219" s="632"/>
      <c r="O219" s="631"/>
    </row>
    <row r="220" spans="1:15" s="362" customFormat="1" x14ac:dyDescent="0.2">
      <c r="A220" s="631" t="s">
        <v>890</v>
      </c>
      <c r="B220" s="631" t="s">
        <v>900</v>
      </c>
      <c r="C220" s="631" t="s">
        <v>891</v>
      </c>
      <c r="D220" s="631" t="s">
        <v>83</v>
      </c>
      <c r="E220" s="631" t="s">
        <v>84</v>
      </c>
      <c r="F220" s="631" t="s">
        <v>85</v>
      </c>
      <c r="G220" s="631" t="s">
        <v>963</v>
      </c>
      <c r="H220" s="632">
        <v>42384</v>
      </c>
      <c r="I220" s="634">
        <v>262.63</v>
      </c>
      <c r="J220" s="631"/>
      <c r="K220" s="631" t="s">
        <v>182</v>
      </c>
      <c r="L220" s="632">
        <v>42389</v>
      </c>
      <c r="M220" s="631" t="s">
        <v>72</v>
      </c>
      <c r="N220" s="632"/>
      <c r="O220" s="631"/>
    </row>
    <row r="221" spans="1:15" s="362" customFormat="1" x14ac:dyDescent="0.2">
      <c r="A221" s="631" t="s">
        <v>890</v>
      </c>
      <c r="B221" s="631" t="s">
        <v>900</v>
      </c>
      <c r="C221" s="631" t="s">
        <v>891</v>
      </c>
      <c r="D221" s="631" t="s">
        <v>76</v>
      </c>
      <c r="E221" s="631" t="s">
        <v>77</v>
      </c>
      <c r="F221" s="631" t="s">
        <v>78</v>
      </c>
      <c r="G221" s="631" t="s">
        <v>965</v>
      </c>
      <c r="H221" s="632">
        <v>42370</v>
      </c>
      <c r="I221" s="634">
        <v>130.58000000000001</v>
      </c>
      <c r="J221" s="631"/>
      <c r="K221" s="631" t="s">
        <v>182</v>
      </c>
      <c r="L221" s="632">
        <v>42377</v>
      </c>
      <c r="M221" s="631" t="s">
        <v>72</v>
      </c>
      <c r="N221" s="632"/>
      <c r="O221" s="631"/>
    </row>
    <row r="222" spans="1:15" s="362" customFormat="1" x14ac:dyDescent="0.2">
      <c r="A222" s="631" t="s">
        <v>890</v>
      </c>
      <c r="B222" s="631" t="s">
        <v>900</v>
      </c>
      <c r="C222" s="631" t="s">
        <v>891</v>
      </c>
      <c r="D222" s="631" t="s">
        <v>105</v>
      </c>
      <c r="E222" s="631" t="s">
        <v>106</v>
      </c>
      <c r="F222" s="631" t="s">
        <v>107</v>
      </c>
      <c r="G222" s="631" t="s">
        <v>966</v>
      </c>
      <c r="H222" s="632">
        <v>42397</v>
      </c>
      <c r="I222" s="634">
        <v>181.5</v>
      </c>
      <c r="J222" s="631" t="s">
        <v>905</v>
      </c>
      <c r="K222" s="631" t="s">
        <v>97</v>
      </c>
      <c r="L222" s="632">
        <v>42398</v>
      </c>
      <c r="M222" s="631" t="s">
        <v>72</v>
      </c>
      <c r="N222" s="632"/>
      <c r="O222" s="631"/>
    </row>
    <row r="223" spans="1:15" s="362" customFormat="1" x14ac:dyDescent="0.2">
      <c r="A223" s="631" t="s">
        <v>890</v>
      </c>
      <c r="B223" s="631" t="s">
        <v>900</v>
      </c>
      <c r="C223" s="631" t="s">
        <v>892</v>
      </c>
      <c r="D223" s="631" t="s">
        <v>105</v>
      </c>
      <c r="E223" s="631" t="s">
        <v>106</v>
      </c>
      <c r="F223" s="631" t="s">
        <v>107</v>
      </c>
      <c r="G223" s="631" t="s">
        <v>904</v>
      </c>
      <c r="H223" s="632">
        <v>42397</v>
      </c>
      <c r="I223" s="634">
        <f>181.5*-1</f>
        <v>-181.5</v>
      </c>
      <c r="J223" s="631" t="s">
        <v>905</v>
      </c>
      <c r="K223" s="631" t="s">
        <v>97</v>
      </c>
      <c r="L223" s="632">
        <v>42398</v>
      </c>
      <c r="M223" s="631" t="s">
        <v>72</v>
      </c>
      <c r="N223" s="632"/>
      <c r="O223" s="631"/>
    </row>
    <row r="224" spans="1:15" s="362" customFormat="1" x14ac:dyDescent="0.2">
      <c r="A224" s="631" t="s">
        <v>890</v>
      </c>
      <c r="B224" s="631" t="s">
        <v>900</v>
      </c>
      <c r="C224" s="631" t="s">
        <v>891</v>
      </c>
      <c r="D224" s="631" t="s">
        <v>105</v>
      </c>
      <c r="E224" s="631" t="s">
        <v>106</v>
      </c>
      <c r="F224" s="631" t="s">
        <v>107</v>
      </c>
      <c r="G224" s="631" t="s">
        <v>967</v>
      </c>
      <c r="H224" s="632">
        <v>42397</v>
      </c>
      <c r="I224" s="634">
        <v>262.57</v>
      </c>
      <c r="J224" s="631" t="s">
        <v>907</v>
      </c>
      <c r="K224" s="631" t="s">
        <v>97</v>
      </c>
      <c r="L224" s="632">
        <v>42398</v>
      </c>
      <c r="M224" s="631" t="s">
        <v>72</v>
      </c>
      <c r="N224" s="632"/>
      <c r="O224" s="631"/>
    </row>
    <row r="225" spans="1:15" s="362" customFormat="1" x14ac:dyDescent="0.2">
      <c r="A225" s="631" t="s">
        <v>890</v>
      </c>
      <c r="B225" s="631" t="s">
        <v>900</v>
      </c>
      <c r="C225" s="631" t="s">
        <v>892</v>
      </c>
      <c r="D225" s="631" t="s">
        <v>105</v>
      </c>
      <c r="E225" s="631" t="s">
        <v>106</v>
      </c>
      <c r="F225" s="631" t="s">
        <v>107</v>
      </c>
      <c r="G225" s="631" t="s">
        <v>906</v>
      </c>
      <c r="H225" s="632">
        <v>42397</v>
      </c>
      <c r="I225" s="634">
        <f>262.57*-1</f>
        <v>-262.57</v>
      </c>
      <c r="J225" s="631" t="s">
        <v>907</v>
      </c>
      <c r="K225" s="631" t="s">
        <v>97</v>
      </c>
      <c r="L225" s="632">
        <v>42398</v>
      </c>
      <c r="M225" s="631" t="s">
        <v>72</v>
      </c>
      <c r="N225" s="632"/>
      <c r="O225" s="631"/>
    </row>
    <row r="226" spans="1:15" s="362" customFormat="1" x14ac:dyDescent="0.2">
      <c r="A226" s="631" t="s">
        <v>890</v>
      </c>
      <c r="B226" s="631" t="s">
        <v>900</v>
      </c>
      <c r="C226" s="631" t="s">
        <v>891</v>
      </c>
      <c r="D226" s="631" t="s">
        <v>494</v>
      </c>
      <c r="E226" s="631" t="s">
        <v>495</v>
      </c>
      <c r="F226" s="631" t="s">
        <v>496</v>
      </c>
      <c r="G226" s="631" t="s">
        <v>968</v>
      </c>
      <c r="H226" s="632">
        <v>42380</v>
      </c>
      <c r="I226" s="634">
        <v>769.8</v>
      </c>
      <c r="J226" s="631" t="s">
        <v>969</v>
      </c>
      <c r="K226" s="631" t="s">
        <v>365</v>
      </c>
      <c r="L226" s="632">
        <v>42384</v>
      </c>
      <c r="M226" s="631" t="s">
        <v>72</v>
      </c>
      <c r="N226" s="632"/>
      <c r="O226" s="631"/>
    </row>
    <row r="227" spans="1:15" s="362" customFormat="1" x14ac:dyDescent="0.2">
      <c r="A227" s="631" t="s">
        <v>890</v>
      </c>
      <c r="B227" s="631" t="s">
        <v>900</v>
      </c>
      <c r="C227" s="631" t="s">
        <v>891</v>
      </c>
      <c r="D227" s="631" t="s">
        <v>638</v>
      </c>
      <c r="E227" s="631" t="s">
        <v>639</v>
      </c>
      <c r="F227" s="631" t="s">
        <v>640</v>
      </c>
      <c r="G227" s="631" t="s">
        <v>970</v>
      </c>
      <c r="H227" s="632">
        <v>42384</v>
      </c>
      <c r="I227" s="634">
        <v>455.58</v>
      </c>
      <c r="J227" s="631" t="s">
        <v>971</v>
      </c>
      <c r="K227" s="631" t="s">
        <v>383</v>
      </c>
      <c r="L227" s="632">
        <v>42387</v>
      </c>
      <c r="M227" s="631" t="s">
        <v>72</v>
      </c>
      <c r="N227" s="632"/>
      <c r="O227" s="631"/>
    </row>
    <row r="228" spans="1:15" s="362" customFormat="1" x14ac:dyDescent="0.2">
      <c r="A228" s="631" t="s">
        <v>890</v>
      </c>
      <c r="B228" s="631" t="s">
        <v>900</v>
      </c>
      <c r="C228" s="631" t="s">
        <v>891</v>
      </c>
      <c r="D228" s="631" t="s">
        <v>90</v>
      </c>
      <c r="E228" s="631" t="s">
        <v>91</v>
      </c>
      <c r="F228" s="631" t="s">
        <v>92</v>
      </c>
      <c r="G228" s="631" t="s">
        <v>977</v>
      </c>
      <c r="H228" s="632">
        <v>42381</v>
      </c>
      <c r="I228" s="634">
        <v>19.75</v>
      </c>
      <c r="J228" s="631" t="s">
        <v>867</v>
      </c>
      <c r="K228" s="631" t="s">
        <v>522</v>
      </c>
      <c r="L228" s="632">
        <v>42387</v>
      </c>
      <c r="M228" s="631" t="s">
        <v>72</v>
      </c>
      <c r="N228" s="632"/>
      <c r="O228" s="631"/>
    </row>
    <row r="229" spans="1:15" s="362" customFormat="1" x14ac:dyDescent="0.2">
      <c r="A229" s="631" t="s">
        <v>890</v>
      </c>
      <c r="B229" s="631" t="s">
        <v>900</v>
      </c>
      <c r="C229" s="631" t="s">
        <v>891</v>
      </c>
      <c r="D229" s="631" t="s">
        <v>255</v>
      </c>
      <c r="E229" s="631" t="s">
        <v>256</v>
      </c>
      <c r="F229" s="631" t="s">
        <v>257</v>
      </c>
      <c r="G229" s="631" t="s">
        <v>978</v>
      </c>
      <c r="H229" s="632">
        <v>42381</v>
      </c>
      <c r="I229" s="634">
        <v>20.16</v>
      </c>
      <c r="J229" s="631"/>
      <c r="K229" s="631" t="s">
        <v>387</v>
      </c>
      <c r="L229" s="632">
        <v>42398</v>
      </c>
      <c r="M229" s="631" t="s">
        <v>72</v>
      </c>
      <c r="N229" s="632"/>
      <c r="O229" s="631"/>
    </row>
    <row r="230" spans="1:15" s="362" customFormat="1" x14ac:dyDescent="0.2">
      <c r="A230" s="631" t="s">
        <v>890</v>
      </c>
      <c r="B230" s="631" t="s">
        <v>900</v>
      </c>
      <c r="C230" s="631" t="s">
        <v>891</v>
      </c>
      <c r="D230" s="631" t="s">
        <v>484</v>
      </c>
      <c r="E230" s="631" t="s">
        <v>485</v>
      </c>
      <c r="F230" s="631" t="s">
        <v>486</v>
      </c>
      <c r="G230" s="631" t="s">
        <v>3290</v>
      </c>
      <c r="H230" s="632">
        <v>42391</v>
      </c>
      <c r="I230" s="634">
        <v>4222.16</v>
      </c>
      <c r="J230" s="631" t="s">
        <v>980</v>
      </c>
      <c r="K230" s="631" t="s">
        <v>2098</v>
      </c>
      <c r="L230" s="632">
        <v>42391</v>
      </c>
      <c r="M230" s="631" t="s">
        <v>72</v>
      </c>
      <c r="N230" s="632"/>
      <c r="O230" s="631"/>
    </row>
    <row r="231" spans="1:15" s="362" customFormat="1" x14ac:dyDescent="0.2">
      <c r="A231" s="631" t="s">
        <v>890</v>
      </c>
      <c r="B231" s="631" t="s">
        <v>900</v>
      </c>
      <c r="C231" s="631" t="s">
        <v>891</v>
      </c>
      <c r="D231" s="631" t="s">
        <v>178</v>
      </c>
      <c r="E231" s="631" t="s">
        <v>179</v>
      </c>
      <c r="F231" s="631" t="s">
        <v>180</v>
      </c>
      <c r="G231" s="631" t="s">
        <v>981</v>
      </c>
      <c r="H231" s="632">
        <v>42389</v>
      </c>
      <c r="I231" s="634">
        <v>70.33</v>
      </c>
      <c r="J231" s="631"/>
      <c r="K231" s="631" t="s">
        <v>982</v>
      </c>
      <c r="L231" s="632">
        <v>42391</v>
      </c>
      <c r="M231" s="631" t="s">
        <v>72</v>
      </c>
      <c r="N231" s="632"/>
      <c r="O231" s="631"/>
    </row>
    <row r="232" spans="1:15" s="362" customFormat="1" x14ac:dyDescent="0.2">
      <c r="A232" s="631" t="s">
        <v>890</v>
      </c>
      <c r="B232" s="631" t="s">
        <v>900</v>
      </c>
      <c r="C232" s="631" t="s">
        <v>891</v>
      </c>
      <c r="D232" s="631" t="s">
        <v>175</v>
      </c>
      <c r="E232" s="631" t="s">
        <v>176</v>
      </c>
      <c r="F232" s="631" t="s">
        <v>177</v>
      </c>
      <c r="G232" s="631" t="s">
        <v>986</v>
      </c>
      <c r="H232" s="632">
        <v>42394</v>
      </c>
      <c r="I232" s="634">
        <v>10.19</v>
      </c>
      <c r="J232" s="631"/>
      <c r="K232" s="631" t="s">
        <v>231</v>
      </c>
      <c r="L232" s="632">
        <v>42394</v>
      </c>
      <c r="M232" s="631" t="s">
        <v>72</v>
      </c>
      <c r="N232" s="632"/>
      <c r="O232" s="631"/>
    </row>
    <row r="233" spans="1:15" s="362" customFormat="1" x14ac:dyDescent="0.2">
      <c r="A233" s="631" t="s">
        <v>890</v>
      </c>
      <c r="B233" s="631" t="s">
        <v>900</v>
      </c>
      <c r="C233" s="631" t="s">
        <v>891</v>
      </c>
      <c r="D233" s="631" t="s">
        <v>175</v>
      </c>
      <c r="E233" s="631" t="s">
        <v>176</v>
      </c>
      <c r="F233" s="631" t="s">
        <v>177</v>
      </c>
      <c r="G233" s="631" t="s">
        <v>987</v>
      </c>
      <c r="H233" s="632">
        <v>42391</v>
      </c>
      <c r="I233" s="634">
        <v>693.33</v>
      </c>
      <c r="J233" s="631"/>
      <c r="K233" s="631" t="s">
        <v>231</v>
      </c>
      <c r="L233" s="632">
        <v>42391</v>
      </c>
      <c r="M233" s="631" t="s">
        <v>72</v>
      </c>
      <c r="N233" s="632"/>
      <c r="O233" s="631"/>
    </row>
    <row r="234" spans="1:15" s="362" customFormat="1" x14ac:dyDescent="0.2">
      <c r="A234" s="631" t="s">
        <v>890</v>
      </c>
      <c r="B234" s="631" t="s">
        <v>900</v>
      </c>
      <c r="C234" s="631" t="s">
        <v>891</v>
      </c>
      <c r="D234" s="631" t="s">
        <v>175</v>
      </c>
      <c r="E234" s="631" t="s">
        <v>176</v>
      </c>
      <c r="F234" s="631" t="s">
        <v>177</v>
      </c>
      <c r="G234" s="631" t="s">
        <v>988</v>
      </c>
      <c r="H234" s="632">
        <v>42390</v>
      </c>
      <c r="I234" s="634">
        <v>37.36</v>
      </c>
      <c r="J234" s="631"/>
      <c r="K234" s="631" t="s">
        <v>231</v>
      </c>
      <c r="L234" s="632">
        <v>42391</v>
      </c>
      <c r="M234" s="631" t="s">
        <v>72</v>
      </c>
      <c r="N234" s="632"/>
      <c r="O234" s="631"/>
    </row>
    <row r="235" spans="1:15" s="362" customFormat="1" x14ac:dyDescent="0.2">
      <c r="A235" s="631" t="s">
        <v>890</v>
      </c>
      <c r="B235" s="631" t="s">
        <v>900</v>
      </c>
      <c r="C235" s="631" t="s">
        <v>891</v>
      </c>
      <c r="D235" s="631" t="s">
        <v>175</v>
      </c>
      <c r="E235" s="631" t="s">
        <v>176</v>
      </c>
      <c r="F235" s="631" t="s">
        <v>177</v>
      </c>
      <c r="G235" s="631" t="s">
        <v>989</v>
      </c>
      <c r="H235" s="632">
        <v>42390</v>
      </c>
      <c r="I235" s="634">
        <v>351.65</v>
      </c>
      <c r="J235" s="631"/>
      <c r="K235" s="631" t="s">
        <v>231</v>
      </c>
      <c r="L235" s="632">
        <v>42391</v>
      </c>
      <c r="M235" s="631" t="s">
        <v>72</v>
      </c>
      <c r="N235" s="632"/>
      <c r="O235" s="631"/>
    </row>
    <row r="236" spans="1:15" s="362" customFormat="1" x14ac:dyDescent="0.2">
      <c r="A236" s="631" t="s">
        <v>890</v>
      </c>
      <c r="B236" s="631" t="s">
        <v>900</v>
      </c>
      <c r="C236" s="631" t="s">
        <v>891</v>
      </c>
      <c r="D236" s="631" t="s">
        <v>175</v>
      </c>
      <c r="E236" s="631" t="s">
        <v>176</v>
      </c>
      <c r="F236" s="631" t="s">
        <v>177</v>
      </c>
      <c r="G236" s="631" t="s">
        <v>990</v>
      </c>
      <c r="H236" s="632">
        <v>42390</v>
      </c>
      <c r="I236" s="634">
        <v>5.77</v>
      </c>
      <c r="J236" s="631"/>
      <c r="K236" s="631" t="s">
        <v>231</v>
      </c>
      <c r="L236" s="632">
        <v>42391</v>
      </c>
      <c r="M236" s="631" t="s">
        <v>72</v>
      </c>
      <c r="N236" s="632"/>
      <c r="O236" s="631"/>
    </row>
    <row r="237" spans="1:15" s="362" customFormat="1" x14ac:dyDescent="0.2">
      <c r="A237" s="631" t="s">
        <v>890</v>
      </c>
      <c r="B237" s="631" t="s">
        <v>900</v>
      </c>
      <c r="C237" s="631" t="s">
        <v>891</v>
      </c>
      <c r="D237" s="631" t="s">
        <v>175</v>
      </c>
      <c r="E237" s="631" t="s">
        <v>176</v>
      </c>
      <c r="F237" s="631" t="s">
        <v>177</v>
      </c>
      <c r="G237" s="631" t="s">
        <v>991</v>
      </c>
      <c r="H237" s="632">
        <v>42390</v>
      </c>
      <c r="I237" s="634">
        <v>807.89</v>
      </c>
      <c r="J237" s="631"/>
      <c r="K237" s="631" t="s">
        <v>231</v>
      </c>
      <c r="L237" s="632">
        <v>42391</v>
      </c>
      <c r="M237" s="631" t="s">
        <v>72</v>
      </c>
      <c r="N237" s="632"/>
      <c r="O237" s="631"/>
    </row>
    <row r="238" spans="1:15" s="362" customFormat="1" x14ac:dyDescent="0.2">
      <c r="A238" s="631" t="s">
        <v>890</v>
      </c>
      <c r="B238" s="631" t="s">
        <v>900</v>
      </c>
      <c r="C238" s="631" t="s">
        <v>891</v>
      </c>
      <c r="D238" s="631" t="s">
        <v>175</v>
      </c>
      <c r="E238" s="631" t="s">
        <v>176</v>
      </c>
      <c r="F238" s="631" t="s">
        <v>177</v>
      </c>
      <c r="G238" s="631" t="s">
        <v>992</v>
      </c>
      <c r="H238" s="632">
        <v>42390</v>
      </c>
      <c r="I238" s="634">
        <v>778.68</v>
      </c>
      <c r="J238" s="631"/>
      <c r="K238" s="631" t="s">
        <v>231</v>
      </c>
      <c r="L238" s="632">
        <v>42391</v>
      </c>
      <c r="M238" s="631" t="s">
        <v>72</v>
      </c>
      <c r="N238" s="632"/>
      <c r="O238" s="631"/>
    </row>
    <row r="239" spans="1:15" s="362" customFormat="1" x14ac:dyDescent="0.2">
      <c r="A239" s="631" t="s">
        <v>890</v>
      </c>
      <c r="B239" s="631" t="s">
        <v>900</v>
      </c>
      <c r="C239" s="631" t="s">
        <v>891</v>
      </c>
      <c r="D239" s="631" t="s">
        <v>175</v>
      </c>
      <c r="E239" s="631" t="s">
        <v>176</v>
      </c>
      <c r="F239" s="631" t="s">
        <v>177</v>
      </c>
      <c r="G239" s="631" t="s">
        <v>993</v>
      </c>
      <c r="H239" s="632">
        <v>42390</v>
      </c>
      <c r="I239" s="634">
        <v>2648.9</v>
      </c>
      <c r="J239" s="631"/>
      <c r="K239" s="631" t="s">
        <v>556</v>
      </c>
      <c r="L239" s="632">
        <v>42391</v>
      </c>
      <c r="M239" s="631" t="s">
        <v>72</v>
      </c>
      <c r="N239" s="632"/>
      <c r="O239" s="631"/>
    </row>
    <row r="240" spans="1:15" s="362" customFormat="1" x14ac:dyDescent="0.2">
      <c r="A240" s="631" t="s">
        <v>890</v>
      </c>
      <c r="B240" s="631" t="s">
        <v>900</v>
      </c>
      <c r="C240" s="631" t="s">
        <v>891</v>
      </c>
      <c r="D240" s="631" t="s">
        <v>175</v>
      </c>
      <c r="E240" s="631" t="s">
        <v>176</v>
      </c>
      <c r="F240" s="631" t="s">
        <v>177</v>
      </c>
      <c r="G240" s="631" t="s">
        <v>994</v>
      </c>
      <c r="H240" s="632">
        <v>42390</v>
      </c>
      <c r="I240" s="634">
        <v>269.12</v>
      </c>
      <c r="J240" s="631"/>
      <c r="K240" s="631" t="s">
        <v>231</v>
      </c>
      <c r="L240" s="632">
        <v>42391</v>
      </c>
      <c r="M240" s="631" t="s">
        <v>72</v>
      </c>
      <c r="N240" s="632"/>
      <c r="O240" s="631"/>
    </row>
    <row r="241" spans="1:15" s="362" customFormat="1" x14ac:dyDescent="0.2">
      <c r="A241" s="631" t="s">
        <v>890</v>
      </c>
      <c r="B241" s="631" t="s">
        <v>900</v>
      </c>
      <c r="C241" s="631" t="s">
        <v>891</v>
      </c>
      <c r="D241" s="631" t="s">
        <v>175</v>
      </c>
      <c r="E241" s="631" t="s">
        <v>176</v>
      </c>
      <c r="F241" s="631" t="s">
        <v>177</v>
      </c>
      <c r="G241" s="631" t="s">
        <v>995</v>
      </c>
      <c r="H241" s="632">
        <v>42390</v>
      </c>
      <c r="I241" s="634">
        <v>41.6</v>
      </c>
      <c r="J241" s="631"/>
      <c r="K241" s="631" t="s">
        <v>231</v>
      </c>
      <c r="L241" s="632">
        <v>42391</v>
      </c>
      <c r="M241" s="631" t="s">
        <v>72</v>
      </c>
      <c r="N241" s="632"/>
      <c r="O241" s="631"/>
    </row>
    <row r="242" spans="1:15" s="362" customFormat="1" x14ac:dyDescent="0.2">
      <c r="A242" s="631" t="s">
        <v>890</v>
      </c>
      <c r="B242" s="631" t="s">
        <v>900</v>
      </c>
      <c r="C242" s="631" t="s">
        <v>892</v>
      </c>
      <c r="D242" s="631" t="s">
        <v>175</v>
      </c>
      <c r="E242" s="631" t="s">
        <v>176</v>
      </c>
      <c r="F242" s="631" t="s">
        <v>177</v>
      </c>
      <c r="G242" s="631" t="s">
        <v>908</v>
      </c>
      <c r="H242" s="632">
        <v>42390</v>
      </c>
      <c r="I242" s="634">
        <f>832.25*-1</f>
        <v>-832.25</v>
      </c>
      <c r="J242" s="631"/>
      <c r="K242" s="631" t="s">
        <v>231</v>
      </c>
      <c r="L242" s="632">
        <v>42391</v>
      </c>
      <c r="M242" s="631" t="s">
        <v>72</v>
      </c>
      <c r="N242" s="632"/>
      <c r="O242" s="631"/>
    </row>
    <row r="243" spans="1:15" s="362" customFormat="1" x14ac:dyDescent="0.2">
      <c r="A243" s="631" t="s">
        <v>890</v>
      </c>
      <c r="B243" s="631" t="s">
        <v>282</v>
      </c>
      <c r="C243" s="631" t="s">
        <v>891</v>
      </c>
      <c r="D243" s="631" t="s">
        <v>996</v>
      </c>
      <c r="E243" s="631" t="s">
        <v>997</v>
      </c>
      <c r="F243" s="631" t="s">
        <v>998</v>
      </c>
      <c r="G243" s="631" t="s">
        <v>999</v>
      </c>
      <c r="H243" s="632">
        <v>42082</v>
      </c>
      <c r="I243" s="634">
        <v>423.5</v>
      </c>
      <c r="J243" s="631"/>
      <c r="K243" s="631" t="s">
        <v>304</v>
      </c>
      <c r="L243" s="632">
        <v>42387</v>
      </c>
      <c r="M243" s="631" t="s">
        <v>72</v>
      </c>
      <c r="N243" s="632"/>
      <c r="O243" s="631"/>
    </row>
    <row r="244" spans="1:15" s="362" customFormat="1" x14ac:dyDescent="0.2">
      <c r="A244" s="631" t="s">
        <v>890</v>
      </c>
      <c r="B244" s="631" t="s">
        <v>282</v>
      </c>
      <c r="C244" s="631" t="s">
        <v>891</v>
      </c>
      <c r="D244" s="631" t="s">
        <v>369</v>
      </c>
      <c r="E244" s="631" t="s">
        <v>370</v>
      </c>
      <c r="F244" s="631" t="s">
        <v>371</v>
      </c>
      <c r="G244" s="631" t="s">
        <v>1001</v>
      </c>
      <c r="H244" s="632">
        <v>42369</v>
      </c>
      <c r="I244" s="634">
        <v>79.959999999999994</v>
      </c>
      <c r="J244" s="631"/>
      <c r="K244" s="631" t="s">
        <v>940</v>
      </c>
      <c r="L244" s="632">
        <v>42381</v>
      </c>
      <c r="M244" s="631" t="s">
        <v>72</v>
      </c>
      <c r="N244" s="632"/>
      <c r="O244" s="631"/>
    </row>
    <row r="245" spans="1:15" s="362" customFormat="1" x14ac:dyDescent="0.2">
      <c r="A245" s="631" t="s">
        <v>890</v>
      </c>
      <c r="B245" s="631" t="s">
        <v>282</v>
      </c>
      <c r="C245" s="631" t="s">
        <v>891</v>
      </c>
      <c r="D245" s="631" t="s">
        <v>369</v>
      </c>
      <c r="E245" s="631" t="s">
        <v>370</v>
      </c>
      <c r="F245" s="631" t="s">
        <v>371</v>
      </c>
      <c r="G245" s="631" t="s">
        <v>1002</v>
      </c>
      <c r="H245" s="632">
        <v>42369</v>
      </c>
      <c r="I245" s="634">
        <v>49.13</v>
      </c>
      <c r="J245" s="631"/>
      <c r="K245" s="631" t="s">
        <v>378</v>
      </c>
      <c r="L245" s="632">
        <v>42381</v>
      </c>
      <c r="M245" s="631" t="s">
        <v>72</v>
      </c>
      <c r="N245" s="632"/>
      <c r="O245" s="631"/>
    </row>
    <row r="246" spans="1:15" s="362" customFormat="1" x14ac:dyDescent="0.2">
      <c r="A246" s="631" t="s">
        <v>890</v>
      </c>
      <c r="B246" s="631" t="s">
        <v>282</v>
      </c>
      <c r="C246" s="631" t="s">
        <v>891</v>
      </c>
      <c r="D246" s="631" t="s">
        <v>1003</v>
      </c>
      <c r="E246" s="631" t="s">
        <v>1004</v>
      </c>
      <c r="F246" s="631"/>
      <c r="G246" s="631" t="s">
        <v>1005</v>
      </c>
      <c r="H246" s="632">
        <v>42296</v>
      </c>
      <c r="I246" s="634">
        <v>609.29</v>
      </c>
      <c r="J246" s="631"/>
      <c r="K246" s="631" t="s">
        <v>112</v>
      </c>
      <c r="L246" s="632">
        <v>42389</v>
      </c>
      <c r="M246" s="631" t="s">
        <v>72</v>
      </c>
      <c r="N246" s="632"/>
      <c r="O246" s="631"/>
    </row>
    <row r="247" spans="1:15" s="362" customFormat="1" x14ac:dyDescent="0.2">
      <c r="A247" s="631" t="s">
        <v>890</v>
      </c>
      <c r="B247" s="631" t="s">
        <v>282</v>
      </c>
      <c r="C247" s="631" t="s">
        <v>891</v>
      </c>
      <c r="D247" s="631" t="s">
        <v>1006</v>
      </c>
      <c r="E247" s="631" t="s">
        <v>1007</v>
      </c>
      <c r="F247" s="631" t="s">
        <v>1008</v>
      </c>
      <c r="G247" s="631" t="s">
        <v>1009</v>
      </c>
      <c r="H247" s="632">
        <v>42369</v>
      </c>
      <c r="I247" s="634">
        <v>186.9</v>
      </c>
      <c r="J247" s="631"/>
      <c r="K247" s="631" t="s">
        <v>303</v>
      </c>
      <c r="L247" s="632">
        <v>42377</v>
      </c>
      <c r="M247" s="631" t="s">
        <v>72</v>
      </c>
      <c r="N247" s="632"/>
      <c r="O247" s="631"/>
    </row>
    <row r="248" spans="1:15" s="362" customFormat="1" x14ac:dyDescent="0.2">
      <c r="A248" s="631" t="s">
        <v>890</v>
      </c>
      <c r="B248" s="631" t="s">
        <v>282</v>
      </c>
      <c r="C248" s="631" t="s">
        <v>891</v>
      </c>
      <c r="D248" s="631" t="s">
        <v>778</v>
      </c>
      <c r="E248" s="631" t="s">
        <v>779</v>
      </c>
      <c r="F248" s="631" t="s">
        <v>376</v>
      </c>
      <c r="G248" s="631" t="s">
        <v>1010</v>
      </c>
      <c r="H248" s="632">
        <v>42300</v>
      </c>
      <c r="I248" s="634">
        <v>175</v>
      </c>
      <c r="J248" s="631"/>
      <c r="K248" s="631" t="s">
        <v>367</v>
      </c>
      <c r="L248" s="632">
        <v>42396</v>
      </c>
      <c r="M248" s="631" t="s">
        <v>72</v>
      </c>
      <c r="N248" s="632"/>
      <c r="O248" s="631"/>
    </row>
    <row r="249" spans="1:15" s="362" customFormat="1" x14ac:dyDescent="0.2">
      <c r="A249" s="631" t="s">
        <v>890</v>
      </c>
      <c r="B249" s="631" t="s">
        <v>282</v>
      </c>
      <c r="C249" s="631" t="s">
        <v>891</v>
      </c>
      <c r="D249" s="631" t="s">
        <v>1011</v>
      </c>
      <c r="E249" s="631" t="s">
        <v>1012</v>
      </c>
      <c r="F249" s="631" t="s">
        <v>1013</v>
      </c>
      <c r="G249" s="631" t="s">
        <v>1014</v>
      </c>
      <c r="H249" s="632">
        <v>42016</v>
      </c>
      <c r="I249" s="634">
        <v>617.6</v>
      </c>
      <c r="J249" s="631"/>
      <c r="K249" s="631" t="s">
        <v>367</v>
      </c>
      <c r="L249" s="632">
        <v>42382</v>
      </c>
      <c r="M249" s="631" t="s">
        <v>72</v>
      </c>
      <c r="N249" s="632"/>
      <c r="O249" s="631"/>
    </row>
    <row r="250" spans="1:15" s="362" customFormat="1" x14ac:dyDescent="0.2">
      <c r="A250" s="631" t="s">
        <v>890</v>
      </c>
      <c r="B250" s="631" t="s">
        <v>282</v>
      </c>
      <c r="C250" s="631" t="s">
        <v>891</v>
      </c>
      <c r="D250" s="631" t="s">
        <v>90</v>
      </c>
      <c r="E250" s="631" t="s">
        <v>91</v>
      </c>
      <c r="F250" s="631" t="s">
        <v>92</v>
      </c>
      <c r="G250" s="631" t="s">
        <v>1022</v>
      </c>
      <c r="H250" s="632">
        <v>42369</v>
      </c>
      <c r="I250" s="634">
        <v>146.41</v>
      </c>
      <c r="J250" s="631" t="s">
        <v>1023</v>
      </c>
      <c r="K250" s="631" t="s">
        <v>3291</v>
      </c>
      <c r="L250" s="632">
        <v>42376</v>
      </c>
      <c r="M250" s="631" t="s">
        <v>72</v>
      </c>
      <c r="N250" s="632"/>
      <c r="O250" s="631"/>
    </row>
    <row r="251" spans="1:15" s="362" customFormat="1" x14ac:dyDescent="0.2">
      <c r="A251" s="631" t="s">
        <v>890</v>
      </c>
      <c r="B251" s="631" t="s">
        <v>282</v>
      </c>
      <c r="C251" s="631" t="s">
        <v>892</v>
      </c>
      <c r="D251" s="631" t="s">
        <v>90</v>
      </c>
      <c r="E251" s="631" t="s">
        <v>91</v>
      </c>
      <c r="F251" s="631" t="s">
        <v>92</v>
      </c>
      <c r="G251" s="631" t="s">
        <v>909</v>
      </c>
      <c r="H251" s="632">
        <v>42367</v>
      </c>
      <c r="I251" s="634">
        <f>58.61*-1</f>
        <v>-58.61</v>
      </c>
      <c r="J251" s="631" t="s">
        <v>873</v>
      </c>
      <c r="K251" s="631" t="s">
        <v>303</v>
      </c>
      <c r="L251" s="632">
        <v>42376</v>
      </c>
      <c r="M251" s="631" t="s">
        <v>72</v>
      </c>
      <c r="N251" s="632"/>
      <c r="O251" s="631"/>
    </row>
    <row r="252" spans="1:15" s="362" customFormat="1" x14ac:dyDescent="0.2">
      <c r="A252" s="631" t="s">
        <v>890</v>
      </c>
      <c r="B252" s="631" t="s">
        <v>282</v>
      </c>
      <c r="C252" s="631" t="s">
        <v>891</v>
      </c>
      <c r="D252" s="631" t="s">
        <v>68</v>
      </c>
      <c r="E252" s="631" t="s">
        <v>69</v>
      </c>
      <c r="F252" s="631" t="s">
        <v>70</v>
      </c>
      <c r="G252" s="631" t="s">
        <v>1027</v>
      </c>
      <c r="H252" s="632">
        <v>42369</v>
      </c>
      <c r="I252" s="634">
        <v>48723.53</v>
      </c>
      <c r="J252" s="631"/>
      <c r="K252" s="631" t="s">
        <v>231</v>
      </c>
      <c r="L252" s="632">
        <v>42384</v>
      </c>
      <c r="M252" s="631" t="s">
        <v>72</v>
      </c>
      <c r="N252" s="632"/>
      <c r="O252" s="631"/>
    </row>
    <row r="253" spans="1:15" s="362" customFormat="1" x14ac:dyDescent="0.2">
      <c r="A253" s="631" t="s">
        <v>890</v>
      </c>
      <c r="B253" s="631" t="s">
        <v>282</v>
      </c>
      <c r="C253" s="631" t="s">
        <v>891</v>
      </c>
      <c r="D253" s="631" t="s">
        <v>68</v>
      </c>
      <c r="E253" s="631" t="s">
        <v>69</v>
      </c>
      <c r="F253" s="631" t="s">
        <v>70</v>
      </c>
      <c r="G253" s="631" t="s">
        <v>1028</v>
      </c>
      <c r="H253" s="632">
        <v>42369</v>
      </c>
      <c r="I253" s="634">
        <v>52117.38</v>
      </c>
      <c r="J253" s="631"/>
      <c r="K253" s="631" t="s">
        <v>104</v>
      </c>
      <c r="L253" s="632">
        <v>42384</v>
      </c>
      <c r="M253" s="631" t="s">
        <v>72</v>
      </c>
      <c r="N253" s="632"/>
      <c r="O253" s="631"/>
    </row>
    <row r="254" spans="1:15" s="362" customFormat="1" x14ac:dyDescent="0.2">
      <c r="A254" s="631" t="s">
        <v>890</v>
      </c>
      <c r="B254" s="631" t="s">
        <v>282</v>
      </c>
      <c r="C254" s="631" t="s">
        <v>891</v>
      </c>
      <c r="D254" s="631" t="s">
        <v>68</v>
      </c>
      <c r="E254" s="631" t="s">
        <v>69</v>
      </c>
      <c r="F254" s="631" t="s">
        <v>70</v>
      </c>
      <c r="G254" s="631" t="s">
        <v>1029</v>
      </c>
      <c r="H254" s="632">
        <v>42369</v>
      </c>
      <c r="I254" s="634">
        <v>108214.34</v>
      </c>
      <c r="J254" s="631"/>
      <c r="K254" s="631" t="s">
        <v>104</v>
      </c>
      <c r="L254" s="632">
        <v>42384</v>
      </c>
      <c r="M254" s="631" t="s">
        <v>72</v>
      </c>
      <c r="N254" s="632"/>
      <c r="O254" s="631"/>
    </row>
    <row r="255" spans="1:15" s="362" customFormat="1" x14ac:dyDescent="0.2">
      <c r="A255" s="631" t="s">
        <v>890</v>
      </c>
      <c r="B255" s="631" t="s">
        <v>282</v>
      </c>
      <c r="C255" s="631" t="s">
        <v>891</v>
      </c>
      <c r="D255" s="631" t="s">
        <v>68</v>
      </c>
      <c r="E255" s="631" t="s">
        <v>69</v>
      </c>
      <c r="F255" s="631" t="s">
        <v>70</v>
      </c>
      <c r="G255" s="631" t="s">
        <v>1030</v>
      </c>
      <c r="H255" s="632">
        <v>42369</v>
      </c>
      <c r="I255" s="634">
        <v>45774.36</v>
      </c>
      <c r="J255" s="631"/>
      <c r="K255" s="631" t="s">
        <v>104</v>
      </c>
      <c r="L255" s="632">
        <v>42384</v>
      </c>
      <c r="M255" s="631" t="s">
        <v>72</v>
      </c>
      <c r="N255" s="632"/>
      <c r="O255" s="631"/>
    </row>
    <row r="256" spans="1:15" s="362" customFormat="1" x14ac:dyDescent="0.2">
      <c r="A256" s="631" t="s">
        <v>890</v>
      </c>
      <c r="B256" s="631" t="s">
        <v>708</v>
      </c>
      <c r="C256" s="631" t="s">
        <v>892</v>
      </c>
      <c r="D256" s="631" t="s">
        <v>292</v>
      </c>
      <c r="E256" s="631" t="s">
        <v>293</v>
      </c>
      <c r="F256" s="631" t="s">
        <v>294</v>
      </c>
      <c r="G256" s="631" t="s">
        <v>910</v>
      </c>
      <c r="H256" s="632">
        <v>40231</v>
      </c>
      <c r="I256" s="634">
        <f>170.52*-1</f>
        <v>-170.52</v>
      </c>
      <c r="J256" s="631"/>
      <c r="K256" s="631" t="s">
        <v>182</v>
      </c>
      <c r="L256" s="632">
        <v>42381</v>
      </c>
      <c r="M256" s="631" t="s">
        <v>72</v>
      </c>
      <c r="N256" s="632"/>
      <c r="O256" s="631"/>
    </row>
    <row r="257" spans="1:15" s="362" customFormat="1" x14ac:dyDescent="0.2">
      <c r="A257" s="631" t="s">
        <v>896</v>
      </c>
      <c r="B257" s="631" t="s">
        <v>900</v>
      </c>
      <c r="C257" s="631" t="s">
        <v>891</v>
      </c>
      <c r="D257" s="631" t="s">
        <v>330</v>
      </c>
      <c r="E257" s="631" t="s">
        <v>331</v>
      </c>
      <c r="F257" s="631" t="s">
        <v>332</v>
      </c>
      <c r="G257" s="631" t="s">
        <v>930</v>
      </c>
      <c r="H257" s="632">
        <v>42370</v>
      </c>
      <c r="I257" s="634">
        <v>17.91</v>
      </c>
      <c r="J257" s="631"/>
      <c r="K257" s="631" t="s">
        <v>283</v>
      </c>
      <c r="L257" s="632">
        <v>42382</v>
      </c>
      <c r="M257" s="631" t="s">
        <v>4</v>
      </c>
    </row>
    <row r="258" spans="1:15" s="362" customFormat="1" x14ac:dyDescent="0.2">
      <c r="A258" s="631" t="s">
        <v>896</v>
      </c>
      <c r="B258" s="631" t="s">
        <v>900</v>
      </c>
      <c r="C258" s="631" t="s">
        <v>891</v>
      </c>
      <c r="D258" s="631" t="s">
        <v>330</v>
      </c>
      <c r="E258" s="631" t="s">
        <v>331</v>
      </c>
      <c r="F258" s="631" t="s">
        <v>332</v>
      </c>
      <c r="G258" s="631" t="s">
        <v>931</v>
      </c>
      <c r="H258" s="632">
        <v>42370</v>
      </c>
      <c r="I258" s="634">
        <v>77.16</v>
      </c>
      <c r="J258" s="631"/>
      <c r="K258" s="631" t="s">
        <v>283</v>
      </c>
      <c r="L258" s="632">
        <v>42382</v>
      </c>
      <c r="M258" s="631" t="s">
        <v>4</v>
      </c>
    </row>
    <row r="259" spans="1:15" s="362" customFormat="1" x14ac:dyDescent="0.2">
      <c r="A259" s="631" t="s">
        <v>896</v>
      </c>
      <c r="B259" s="631" t="s">
        <v>282</v>
      </c>
      <c r="C259" s="631" t="s">
        <v>891</v>
      </c>
      <c r="D259" s="631" t="s">
        <v>101</v>
      </c>
      <c r="E259" s="631" t="s">
        <v>102</v>
      </c>
      <c r="F259" s="631" t="s">
        <v>103</v>
      </c>
      <c r="G259" s="631" t="s">
        <v>934</v>
      </c>
      <c r="H259" s="632">
        <v>42369</v>
      </c>
      <c r="I259" s="634">
        <v>1205.43</v>
      </c>
      <c r="J259" s="631"/>
      <c r="K259" s="631" t="s">
        <v>104</v>
      </c>
      <c r="L259" s="632">
        <v>42380</v>
      </c>
      <c r="M259" s="631" t="s">
        <v>4</v>
      </c>
    </row>
    <row r="260" spans="1:15" s="362" customFormat="1" x14ac:dyDescent="0.2">
      <c r="A260" s="631" t="s">
        <v>890</v>
      </c>
      <c r="B260" s="631" t="s">
        <v>900</v>
      </c>
      <c r="C260" s="631" t="s">
        <v>891</v>
      </c>
      <c r="D260" s="631" t="s">
        <v>212</v>
      </c>
      <c r="E260" s="631" t="s">
        <v>213</v>
      </c>
      <c r="F260" s="631" t="s">
        <v>214</v>
      </c>
      <c r="G260" s="631" t="s">
        <v>949</v>
      </c>
      <c r="H260" s="632">
        <v>42397</v>
      </c>
      <c r="I260" s="634">
        <v>1923.9</v>
      </c>
      <c r="J260" s="631" t="s">
        <v>950</v>
      </c>
      <c r="K260" s="631" t="s">
        <v>145</v>
      </c>
      <c r="L260" s="632">
        <v>42398</v>
      </c>
      <c r="M260" s="631" t="s">
        <v>4</v>
      </c>
    </row>
    <row r="261" spans="1:15" s="362" customFormat="1" x14ac:dyDescent="0.2">
      <c r="A261" s="631" t="s">
        <v>890</v>
      </c>
      <c r="B261" s="631" t="s">
        <v>900</v>
      </c>
      <c r="C261" s="631" t="s">
        <v>891</v>
      </c>
      <c r="D261" s="631" t="s">
        <v>279</v>
      </c>
      <c r="E261" s="631" t="s">
        <v>280</v>
      </c>
      <c r="F261" s="631" t="s">
        <v>281</v>
      </c>
      <c r="G261" s="631" t="s">
        <v>953</v>
      </c>
      <c r="H261" s="632">
        <v>42394</v>
      </c>
      <c r="I261" s="634">
        <v>3.24</v>
      </c>
      <c r="J261" s="631" t="s">
        <v>954</v>
      </c>
      <c r="K261" s="631" t="s">
        <v>1706</v>
      </c>
      <c r="L261" s="632">
        <v>42394</v>
      </c>
      <c r="M261" s="631" t="s">
        <v>4</v>
      </c>
    </row>
    <row r="262" spans="1:15" s="362" customFormat="1" x14ac:dyDescent="0.2">
      <c r="A262" s="631" t="s">
        <v>890</v>
      </c>
      <c r="B262" s="631" t="s">
        <v>900</v>
      </c>
      <c r="C262" s="631" t="s">
        <v>891</v>
      </c>
      <c r="D262" s="631" t="s">
        <v>279</v>
      </c>
      <c r="E262" s="631" t="s">
        <v>280</v>
      </c>
      <c r="F262" s="631" t="s">
        <v>281</v>
      </c>
      <c r="G262" s="631" t="s">
        <v>955</v>
      </c>
      <c r="H262" s="632">
        <v>42394</v>
      </c>
      <c r="I262" s="634">
        <v>80.27</v>
      </c>
      <c r="J262" s="631" t="s">
        <v>956</v>
      </c>
      <c r="K262" s="631" t="s">
        <v>2095</v>
      </c>
      <c r="L262" s="632">
        <v>42394</v>
      </c>
      <c r="M262" s="631" t="s">
        <v>4</v>
      </c>
    </row>
    <row r="263" spans="1:15" s="362" customFormat="1" x14ac:dyDescent="0.2">
      <c r="A263" s="631" t="s">
        <v>890</v>
      </c>
      <c r="B263" s="631" t="s">
        <v>900</v>
      </c>
      <c r="C263" s="631" t="s">
        <v>891</v>
      </c>
      <c r="D263" s="631" t="s">
        <v>83</v>
      </c>
      <c r="E263" s="631" t="s">
        <v>84</v>
      </c>
      <c r="F263" s="631" t="s">
        <v>85</v>
      </c>
      <c r="G263" s="631" t="s">
        <v>964</v>
      </c>
      <c r="H263" s="632">
        <v>42384</v>
      </c>
      <c r="I263" s="634">
        <v>263.44</v>
      </c>
      <c r="J263" s="631"/>
      <c r="K263" s="631" t="s">
        <v>182</v>
      </c>
      <c r="L263" s="632">
        <v>42389</v>
      </c>
      <c r="M263" s="631" t="s">
        <v>4</v>
      </c>
    </row>
    <row r="264" spans="1:15" s="362" customFormat="1" x14ac:dyDescent="0.2">
      <c r="A264" s="631" t="s">
        <v>890</v>
      </c>
      <c r="B264" s="631" t="s">
        <v>900</v>
      </c>
      <c r="C264" s="631" t="s">
        <v>891</v>
      </c>
      <c r="D264" s="631" t="s">
        <v>255</v>
      </c>
      <c r="E264" s="631" t="s">
        <v>256</v>
      </c>
      <c r="F264" s="631" t="s">
        <v>257</v>
      </c>
      <c r="G264" s="631" t="s">
        <v>979</v>
      </c>
      <c r="H264" s="632">
        <v>42380</v>
      </c>
      <c r="I264" s="634">
        <v>2420</v>
      </c>
      <c r="J264" s="631" t="s">
        <v>3292</v>
      </c>
      <c r="K264" s="631" t="s">
        <v>283</v>
      </c>
      <c r="L264" s="632">
        <v>42391</v>
      </c>
      <c r="M264" s="631" t="s">
        <v>4</v>
      </c>
    </row>
    <row r="265" spans="1:15" s="362" customFormat="1" x14ac:dyDescent="0.2">
      <c r="A265" s="631" t="s">
        <v>890</v>
      </c>
      <c r="B265" s="631" t="s">
        <v>282</v>
      </c>
      <c r="C265" s="631" t="s">
        <v>891</v>
      </c>
      <c r="D265" s="631" t="s">
        <v>369</v>
      </c>
      <c r="E265" s="631" t="s">
        <v>370</v>
      </c>
      <c r="F265" s="631" t="s">
        <v>371</v>
      </c>
      <c r="G265" s="631" t="s">
        <v>1000</v>
      </c>
      <c r="H265" s="632">
        <v>42369</v>
      </c>
      <c r="I265" s="634">
        <v>49.13</v>
      </c>
      <c r="J265" s="631"/>
      <c r="K265" s="631" t="s">
        <v>561</v>
      </c>
      <c r="L265" s="632">
        <v>42381</v>
      </c>
      <c r="M265" s="631" t="s">
        <v>4</v>
      </c>
    </row>
    <row r="266" spans="1:15" s="362" customFormat="1" x14ac:dyDescent="0.2">
      <c r="A266" s="631" t="s">
        <v>890</v>
      </c>
      <c r="B266" s="631" t="s">
        <v>282</v>
      </c>
      <c r="C266" s="631" t="s">
        <v>891</v>
      </c>
      <c r="D266" s="631" t="s">
        <v>90</v>
      </c>
      <c r="E266" s="631" t="s">
        <v>91</v>
      </c>
      <c r="F266" s="631" t="s">
        <v>92</v>
      </c>
      <c r="G266" s="631" t="s">
        <v>1021</v>
      </c>
      <c r="H266" s="632">
        <v>42369</v>
      </c>
      <c r="I266" s="634">
        <v>89.66</v>
      </c>
      <c r="J266" s="631" t="s">
        <v>816</v>
      </c>
      <c r="K266" s="631" t="s">
        <v>2101</v>
      </c>
      <c r="L266" s="632">
        <v>42376</v>
      </c>
      <c r="M266" s="631" t="s">
        <v>4</v>
      </c>
    </row>
    <row r="267" spans="1:15" s="362" customFormat="1" x14ac:dyDescent="0.2">
      <c r="A267" s="631" t="s">
        <v>890</v>
      </c>
      <c r="B267" s="631" t="s">
        <v>282</v>
      </c>
      <c r="C267" s="631" t="s">
        <v>891</v>
      </c>
      <c r="D267" s="631" t="s">
        <v>90</v>
      </c>
      <c r="E267" s="631" t="s">
        <v>91</v>
      </c>
      <c r="F267" s="631" t="s">
        <v>92</v>
      </c>
      <c r="G267" s="631" t="s">
        <v>1024</v>
      </c>
      <c r="H267" s="632">
        <v>42369</v>
      </c>
      <c r="I267" s="634">
        <v>652.9</v>
      </c>
      <c r="J267" s="631" t="s">
        <v>1025</v>
      </c>
      <c r="K267" s="631" t="s">
        <v>275</v>
      </c>
      <c r="L267" s="632">
        <v>42376</v>
      </c>
      <c r="M267" s="631" t="s">
        <v>4</v>
      </c>
    </row>
    <row r="268" spans="1:15" s="362" customFormat="1" x14ac:dyDescent="0.2">
      <c r="A268" s="631" t="s">
        <v>890</v>
      </c>
      <c r="B268" s="631" t="s">
        <v>282</v>
      </c>
      <c r="C268" s="631" t="s">
        <v>891</v>
      </c>
      <c r="D268" s="631" t="s">
        <v>90</v>
      </c>
      <c r="E268" s="631" t="s">
        <v>91</v>
      </c>
      <c r="F268" s="631" t="s">
        <v>92</v>
      </c>
      <c r="G268" s="631" t="s">
        <v>1026</v>
      </c>
      <c r="H268" s="632">
        <v>42369</v>
      </c>
      <c r="I268" s="634">
        <v>175.76</v>
      </c>
      <c r="J268" s="631"/>
      <c r="K268" s="631" t="s">
        <v>104</v>
      </c>
      <c r="L268" s="632">
        <v>42376</v>
      </c>
      <c r="M268" s="631" t="s">
        <v>4</v>
      </c>
    </row>
    <row r="269" spans="1:15" s="362" customFormat="1" x14ac:dyDescent="0.2">
      <c r="A269" s="631" t="s">
        <v>890</v>
      </c>
      <c r="B269" s="631" t="s">
        <v>900</v>
      </c>
      <c r="C269" s="631" t="s">
        <v>892</v>
      </c>
      <c r="D269" s="631" t="s">
        <v>369</v>
      </c>
      <c r="E269" s="631" t="s">
        <v>370</v>
      </c>
      <c r="F269" s="631" t="s">
        <v>371</v>
      </c>
      <c r="G269" s="631" t="s">
        <v>1068</v>
      </c>
      <c r="H269" s="632">
        <v>42416</v>
      </c>
      <c r="I269" s="634">
        <v>-178.07</v>
      </c>
      <c r="J269" s="631"/>
      <c r="K269" s="631" t="s">
        <v>357</v>
      </c>
      <c r="L269" s="632">
        <v>42418</v>
      </c>
      <c r="M269" s="631" t="s">
        <v>72</v>
      </c>
      <c r="N269" s="632"/>
      <c r="O269" s="631"/>
    </row>
    <row r="270" spans="1:15" s="362" customFormat="1" x14ac:dyDescent="0.2">
      <c r="A270" s="631" t="s">
        <v>890</v>
      </c>
      <c r="B270" s="631" t="s">
        <v>900</v>
      </c>
      <c r="C270" s="631" t="s">
        <v>892</v>
      </c>
      <c r="D270" s="631" t="s">
        <v>175</v>
      </c>
      <c r="E270" s="631" t="s">
        <v>176</v>
      </c>
      <c r="F270" s="631" t="s">
        <v>177</v>
      </c>
      <c r="G270" s="631" t="s">
        <v>1135</v>
      </c>
      <c r="H270" s="632">
        <v>42405</v>
      </c>
      <c r="I270" s="634">
        <v>-219.25</v>
      </c>
      <c r="J270" s="631"/>
      <c r="K270" s="631" t="s">
        <v>231</v>
      </c>
      <c r="L270" s="632">
        <v>42408</v>
      </c>
      <c r="M270" s="631" t="s">
        <v>72</v>
      </c>
      <c r="N270" s="632"/>
      <c r="O270" s="631"/>
    </row>
    <row r="271" spans="1:15" s="362" customFormat="1" x14ac:dyDescent="0.2">
      <c r="A271" s="631" t="s">
        <v>896</v>
      </c>
      <c r="B271" s="631" t="s">
        <v>900</v>
      </c>
      <c r="C271" s="631" t="s">
        <v>891</v>
      </c>
      <c r="D271" s="631" t="s">
        <v>911</v>
      </c>
      <c r="E271" s="631" t="s">
        <v>912</v>
      </c>
      <c r="F271" s="631" t="s">
        <v>913</v>
      </c>
      <c r="G271" s="631" t="s">
        <v>1043</v>
      </c>
      <c r="H271" s="632">
        <v>42398</v>
      </c>
      <c r="I271" s="634">
        <v>8592.64</v>
      </c>
      <c r="J271" s="631"/>
      <c r="K271" s="631" t="s">
        <v>86</v>
      </c>
      <c r="L271" s="632">
        <v>42423</v>
      </c>
      <c r="M271" s="631" t="s">
        <v>72</v>
      </c>
      <c r="N271" s="632"/>
      <c r="O271" s="631"/>
    </row>
    <row r="272" spans="1:15" s="362" customFormat="1" x14ac:dyDescent="0.2">
      <c r="A272" s="631" t="s">
        <v>896</v>
      </c>
      <c r="B272" s="631" t="s">
        <v>900</v>
      </c>
      <c r="C272" s="631" t="s">
        <v>891</v>
      </c>
      <c r="D272" s="631" t="s">
        <v>83</v>
      </c>
      <c r="E272" s="631" t="s">
        <v>84</v>
      </c>
      <c r="F272" s="631" t="s">
        <v>85</v>
      </c>
      <c r="G272" s="631" t="s">
        <v>1047</v>
      </c>
      <c r="H272" s="632">
        <v>42400</v>
      </c>
      <c r="I272" s="634">
        <v>224.74</v>
      </c>
      <c r="J272" s="631"/>
      <c r="K272" s="631" t="s">
        <v>283</v>
      </c>
      <c r="L272" s="632">
        <v>42404</v>
      </c>
      <c r="M272" s="631" t="s">
        <v>72</v>
      </c>
      <c r="N272" s="632"/>
      <c r="O272" s="631"/>
    </row>
    <row r="273" spans="1:15" s="362" customFormat="1" x14ac:dyDescent="0.2">
      <c r="A273" s="631" t="s">
        <v>896</v>
      </c>
      <c r="B273" s="631" t="s">
        <v>900</v>
      </c>
      <c r="C273" s="631" t="s">
        <v>891</v>
      </c>
      <c r="D273" s="631" t="s">
        <v>83</v>
      </c>
      <c r="E273" s="631" t="s">
        <v>84</v>
      </c>
      <c r="F273" s="631" t="s">
        <v>85</v>
      </c>
      <c r="G273" s="631" t="s">
        <v>1048</v>
      </c>
      <c r="H273" s="632">
        <v>42400</v>
      </c>
      <c r="I273" s="634">
        <v>190.79</v>
      </c>
      <c r="J273" s="631"/>
      <c r="K273" s="631" t="s">
        <v>283</v>
      </c>
      <c r="L273" s="632">
        <v>42404</v>
      </c>
      <c r="M273" s="631" t="s">
        <v>72</v>
      </c>
      <c r="N273" s="632"/>
      <c r="O273" s="631"/>
    </row>
    <row r="274" spans="1:15" s="362" customFormat="1" x14ac:dyDescent="0.2">
      <c r="A274" s="631" t="s">
        <v>896</v>
      </c>
      <c r="B274" s="631" t="s">
        <v>900</v>
      </c>
      <c r="C274" s="631" t="s">
        <v>891</v>
      </c>
      <c r="D274" s="631" t="s">
        <v>83</v>
      </c>
      <c r="E274" s="631" t="s">
        <v>84</v>
      </c>
      <c r="F274" s="631" t="s">
        <v>85</v>
      </c>
      <c r="G274" s="631" t="s">
        <v>1049</v>
      </c>
      <c r="H274" s="632">
        <v>42400</v>
      </c>
      <c r="I274" s="634">
        <v>598.95000000000005</v>
      </c>
      <c r="J274" s="631"/>
      <c r="K274" s="631" t="s">
        <v>283</v>
      </c>
      <c r="L274" s="632">
        <v>42404</v>
      </c>
      <c r="M274" s="631" t="s">
        <v>72</v>
      </c>
      <c r="N274" s="632"/>
      <c r="O274" s="631"/>
    </row>
    <row r="275" spans="1:15" s="362" customFormat="1" x14ac:dyDescent="0.2">
      <c r="A275" s="631" t="s">
        <v>896</v>
      </c>
      <c r="B275" s="631" t="s">
        <v>900</v>
      </c>
      <c r="C275" s="631" t="s">
        <v>891</v>
      </c>
      <c r="D275" s="631" t="s">
        <v>83</v>
      </c>
      <c r="E275" s="631" t="s">
        <v>84</v>
      </c>
      <c r="F275" s="631" t="s">
        <v>85</v>
      </c>
      <c r="G275" s="631" t="s">
        <v>1050</v>
      </c>
      <c r="H275" s="632">
        <v>42400</v>
      </c>
      <c r="I275" s="634">
        <v>639.79</v>
      </c>
      <c r="J275" s="631"/>
      <c r="K275" s="631" t="s">
        <v>145</v>
      </c>
      <c r="L275" s="632">
        <v>42404</v>
      </c>
      <c r="M275" s="631" t="s">
        <v>72</v>
      </c>
      <c r="N275" s="632"/>
      <c r="O275" s="631"/>
    </row>
    <row r="276" spans="1:15" s="362" customFormat="1" x14ac:dyDescent="0.2">
      <c r="A276" s="631" t="s">
        <v>896</v>
      </c>
      <c r="B276" s="631" t="s">
        <v>900</v>
      </c>
      <c r="C276" s="631" t="s">
        <v>891</v>
      </c>
      <c r="D276" s="631" t="s">
        <v>80</v>
      </c>
      <c r="E276" s="631" t="s">
        <v>81</v>
      </c>
      <c r="F276" s="631" t="s">
        <v>82</v>
      </c>
      <c r="G276" s="631" t="s">
        <v>1051</v>
      </c>
      <c r="H276" s="632">
        <v>42402</v>
      </c>
      <c r="I276" s="634">
        <v>220.49</v>
      </c>
      <c r="J276" s="631" t="s">
        <v>1052</v>
      </c>
      <c r="K276" s="631" t="s">
        <v>182</v>
      </c>
      <c r="L276" s="632">
        <v>42402</v>
      </c>
      <c r="M276" s="631" t="s">
        <v>460</v>
      </c>
      <c r="N276" s="632"/>
      <c r="O276" s="631"/>
    </row>
    <row r="277" spans="1:15" s="362" customFormat="1" x14ac:dyDescent="0.2">
      <c r="A277" s="631" t="s">
        <v>896</v>
      </c>
      <c r="B277" s="631" t="s">
        <v>900</v>
      </c>
      <c r="C277" s="631" t="s">
        <v>891</v>
      </c>
      <c r="D277" s="631" t="s">
        <v>744</v>
      </c>
      <c r="E277" s="631" t="s">
        <v>745</v>
      </c>
      <c r="F277" s="631" t="s">
        <v>746</v>
      </c>
      <c r="G277" s="631" t="s">
        <v>938</v>
      </c>
      <c r="H277" s="632">
        <v>42418</v>
      </c>
      <c r="I277" s="634">
        <v>36240.6</v>
      </c>
      <c r="J277" s="631" t="s">
        <v>1053</v>
      </c>
      <c r="K277" s="631" t="s">
        <v>569</v>
      </c>
      <c r="L277" s="632">
        <v>42418</v>
      </c>
      <c r="M277" s="631" t="s">
        <v>72</v>
      </c>
      <c r="N277" s="632"/>
      <c r="O277" s="631"/>
    </row>
    <row r="278" spans="1:15" s="362" customFormat="1" x14ac:dyDescent="0.2">
      <c r="A278" s="631" t="s">
        <v>896</v>
      </c>
      <c r="B278" s="631" t="s">
        <v>900</v>
      </c>
      <c r="C278" s="631" t="s">
        <v>891</v>
      </c>
      <c r="D278" s="631" t="s">
        <v>268</v>
      </c>
      <c r="E278" s="631" t="s">
        <v>269</v>
      </c>
      <c r="F278" s="631" t="s">
        <v>270</v>
      </c>
      <c r="G278" s="631" t="s">
        <v>1054</v>
      </c>
      <c r="H278" s="632">
        <v>42427</v>
      </c>
      <c r="I278" s="634">
        <v>159.09</v>
      </c>
      <c r="J278" s="631"/>
      <c r="K278" s="631" t="s">
        <v>423</v>
      </c>
      <c r="L278" s="632">
        <v>42427</v>
      </c>
      <c r="M278" s="631" t="s">
        <v>72</v>
      </c>
      <c r="N278" s="632"/>
      <c r="O278" s="631"/>
    </row>
    <row r="279" spans="1:15" s="362" customFormat="1" x14ac:dyDescent="0.2">
      <c r="A279" s="631" t="s">
        <v>896</v>
      </c>
      <c r="B279" s="631" t="s">
        <v>900</v>
      </c>
      <c r="C279" s="631" t="s">
        <v>891</v>
      </c>
      <c r="D279" s="631" t="s">
        <v>268</v>
      </c>
      <c r="E279" s="631" t="s">
        <v>269</v>
      </c>
      <c r="F279" s="631" t="s">
        <v>270</v>
      </c>
      <c r="G279" s="631" t="s">
        <v>3293</v>
      </c>
      <c r="H279" s="632">
        <v>42411</v>
      </c>
      <c r="I279" s="634">
        <v>260</v>
      </c>
      <c r="J279" s="631" t="s">
        <v>1055</v>
      </c>
      <c r="K279" s="631" t="s">
        <v>897</v>
      </c>
      <c r="L279" s="632">
        <v>42411</v>
      </c>
      <c r="M279" s="631" t="s">
        <v>72</v>
      </c>
      <c r="N279" s="632"/>
      <c r="O279" s="631"/>
    </row>
    <row r="280" spans="1:15" s="362" customFormat="1" x14ac:dyDescent="0.2">
      <c r="A280" s="631" t="s">
        <v>896</v>
      </c>
      <c r="B280" s="631" t="s">
        <v>900</v>
      </c>
      <c r="C280" s="631" t="s">
        <v>891</v>
      </c>
      <c r="D280" s="631" t="s">
        <v>268</v>
      </c>
      <c r="E280" s="631" t="s">
        <v>269</v>
      </c>
      <c r="F280" s="631" t="s">
        <v>270</v>
      </c>
      <c r="G280" s="631" t="s">
        <v>1056</v>
      </c>
      <c r="H280" s="632">
        <v>42410</v>
      </c>
      <c r="I280" s="634">
        <v>159.09</v>
      </c>
      <c r="J280" s="631"/>
      <c r="K280" s="631" t="s">
        <v>423</v>
      </c>
      <c r="L280" s="632">
        <v>42410</v>
      </c>
      <c r="M280" s="631" t="s">
        <v>72</v>
      </c>
      <c r="N280" s="632"/>
      <c r="O280" s="631"/>
    </row>
    <row r="281" spans="1:15" s="362" customFormat="1" x14ac:dyDescent="0.2">
      <c r="A281" s="631" t="s">
        <v>896</v>
      </c>
      <c r="B281" s="631" t="s">
        <v>900</v>
      </c>
      <c r="C281" s="631" t="s">
        <v>891</v>
      </c>
      <c r="D281" s="631" t="s">
        <v>558</v>
      </c>
      <c r="E281" s="631" t="s">
        <v>559</v>
      </c>
      <c r="F281" s="631" t="s">
        <v>560</v>
      </c>
      <c r="G281" s="631" t="s">
        <v>1057</v>
      </c>
      <c r="H281" s="632">
        <v>42424</v>
      </c>
      <c r="I281" s="634">
        <v>4882.7700000000004</v>
      </c>
      <c r="J281" s="631" t="s">
        <v>1058</v>
      </c>
      <c r="K281" s="631" t="s">
        <v>211</v>
      </c>
      <c r="L281" s="632">
        <v>42429</v>
      </c>
      <c r="M281" s="631" t="s">
        <v>72</v>
      </c>
      <c r="N281" s="632"/>
      <c r="O281" s="631"/>
    </row>
    <row r="282" spans="1:15" s="362" customFormat="1" x14ac:dyDescent="0.2">
      <c r="A282" s="631" t="s">
        <v>896</v>
      </c>
      <c r="B282" s="631" t="s">
        <v>900</v>
      </c>
      <c r="C282" s="631" t="s">
        <v>891</v>
      </c>
      <c r="D282" s="631" t="s">
        <v>265</v>
      </c>
      <c r="E282" s="631" t="s">
        <v>266</v>
      </c>
      <c r="F282" s="631" t="s">
        <v>267</v>
      </c>
      <c r="G282" s="631" t="s">
        <v>1065</v>
      </c>
      <c r="H282" s="632">
        <v>42400</v>
      </c>
      <c r="I282" s="634">
        <v>220</v>
      </c>
      <c r="J282" s="631"/>
      <c r="K282" s="631" t="s">
        <v>275</v>
      </c>
      <c r="L282" s="632">
        <v>42408</v>
      </c>
      <c r="M282" s="631" t="s">
        <v>72</v>
      </c>
      <c r="N282" s="632"/>
      <c r="O282" s="631"/>
    </row>
    <row r="283" spans="1:15" s="362" customFormat="1" x14ac:dyDescent="0.2">
      <c r="A283" s="631" t="s">
        <v>890</v>
      </c>
      <c r="B283" s="631" t="s">
        <v>900</v>
      </c>
      <c r="C283" s="631" t="s">
        <v>891</v>
      </c>
      <c r="D283" s="631" t="s">
        <v>478</v>
      </c>
      <c r="E283" s="631" t="s">
        <v>479</v>
      </c>
      <c r="F283" s="631" t="s">
        <v>480</v>
      </c>
      <c r="G283" s="631" t="s">
        <v>1066</v>
      </c>
      <c r="H283" s="632">
        <v>42398</v>
      </c>
      <c r="I283" s="634">
        <v>1657.7</v>
      </c>
      <c r="J283" s="631"/>
      <c r="K283" s="631" t="s">
        <v>299</v>
      </c>
      <c r="L283" s="632">
        <v>42404</v>
      </c>
      <c r="M283" s="631" t="s">
        <v>72</v>
      </c>
      <c r="N283" s="632"/>
      <c r="O283" s="631"/>
    </row>
    <row r="284" spans="1:15" s="362" customFormat="1" x14ac:dyDescent="0.2">
      <c r="A284" s="631" t="s">
        <v>890</v>
      </c>
      <c r="B284" s="631" t="s">
        <v>900</v>
      </c>
      <c r="C284" s="631" t="s">
        <v>891</v>
      </c>
      <c r="D284" s="631" t="s">
        <v>369</v>
      </c>
      <c r="E284" s="631" t="s">
        <v>370</v>
      </c>
      <c r="F284" s="631" t="s">
        <v>371</v>
      </c>
      <c r="G284" s="631" t="s">
        <v>1067</v>
      </c>
      <c r="H284" s="632">
        <v>42416</v>
      </c>
      <c r="I284" s="634">
        <v>28.94</v>
      </c>
      <c r="J284" s="631"/>
      <c r="K284" s="631" t="s">
        <v>357</v>
      </c>
      <c r="L284" s="632">
        <v>42418</v>
      </c>
      <c r="M284" s="631" t="s">
        <v>72</v>
      </c>
      <c r="N284" s="632"/>
      <c r="O284" s="631"/>
    </row>
    <row r="285" spans="1:15" s="362" customFormat="1" x14ac:dyDescent="0.2">
      <c r="A285" s="631" t="s">
        <v>890</v>
      </c>
      <c r="B285" s="631" t="s">
        <v>900</v>
      </c>
      <c r="C285" s="631" t="s">
        <v>891</v>
      </c>
      <c r="D285" s="631" t="s">
        <v>528</v>
      </c>
      <c r="E285" s="631" t="s">
        <v>529</v>
      </c>
      <c r="F285" s="631" t="s">
        <v>530</v>
      </c>
      <c r="G285" s="631" t="s">
        <v>1069</v>
      </c>
      <c r="H285" s="632">
        <v>42397</v>
      </c>
      <c r="I285" s="634">
        <v>1089</v>
      </c>
      <c r="J285" s="631"/>
      <c r="K285" s="631" t="s">
        <v>306</v>
      </c>
      <c r="L285" s="632">
        <v>42418</v>
      </c>
      <c r="M285" s="631" t="s">
        <v>72</v>
      </c>
      <c r="N285" s="632"/>
      <c r="O285" s="631"/>
    </row>
    <row r="286" spans="1:15" s="362" customFormat="1" x14ac:dyDescent="0.2">
      <c r="A286" s="631" t="s">
        <v>890</v>
      </c>
      <c r="B286" s="631" t="s">
        <v>900</v>
      </c>
      <c r="C286" s="631" t="s">
        <v>891</v>
      </c>
      <c r="D286" s="631" t="s">
        <v>528</v>
      </c>
      <c r="E286" s="631" t="s">
        <v>529</v>
      </c>
      <c r="F286" s="631" t="s">
        <v>530</v>
      </c>
      <c r="G286" s="631" t="s">
        <v>1070</v>
      </c>
      <c r="H286" s="632">
        <v>42397</v>
      </c>
      <c r="I286" s="634">
        <v>1089</v>
      </c>
      <c r="J286" s="631"/>
      <c r="K286" s="631" t="s">
        <v>306</v>
      </c>
      <c r="L286" s="632">
        <v>42418</v>
      </c>
      <c r="M286" s="631" t="s">
        <v>72</v>
      </c>
      <c r="N286" s="632"/>
      <c r="O286" s="631"/>
    </row>
    <row r="287" spans="1:15" s="362" customFormat="1" x14ac:dyDescent="0.2">
      <c r="A287" s="631" t="s">
        <v>890</v>
      </c>
      <c r="B287" s="631" t="s">
        <v>900</v>
      </c>
      <c r="C287" s="631" t="s">
        <v>891</v>
      </c>
      <c r="D287" s="631" t="s">
        <v>1071</v>
      </c>
      <c r="E287" s="631" t="s">
        <v>1072</v>
      </c>
      <c r="F287" s="631" t="s">
        <v>1073</v>
      </c>
      <c r="G287" s="631" t="s">
        <v>1074</v>
      </c>
      <c r="H287" s="632">
        <v>42426</v>
      </c>
      <c r="I287" s="634">
        <v>5000</v>
      </c>
      <c r="J287" s="631"/>
      <c r="K287" s="631" t="s">
        <v>306</v>
      </c>
      <c r="L287" s="632">
        <v>42426</v>
      </c>
      <c r="M287" s="631" t="s">
        <v>72</v>
      </c>
      <c r="N287" s="632"/>
      <c r="O287" s="631"/>
    </row>
    <row r="288" spans="1:15" s="362" customFormat="1" x14ac:dyDescent="0.2">
      <c r="A288" s="631" t="s">
        <v>890</v>
      </c>
      <c r="B288" s="631" t="s">
        <v>900</v>
      </c>
      <c r="C288" s="631" t="s">
        <v>891</v>
      </c>
      <c r="D288" s="631" t="s">
        <v>1071</v>
      </c>
      <c r="E288" s="631" t="s">
        <v>1072</v>
      </c>
      <c r="F288" s="631" t="s">
        <v>1073</v>
      </c>
      <c r="G288" s="631" t="s">
        <v>1075</v>
      </c>
      <c r="H288" s="632">
        <v>42399</v>
      </c>
      <c r="I288" s="634">
        <v>500</v>
      </c>
      <c r="J288" s="631"/>
      <c r="K288" s="631" t="s">
        <v>306</v>
      </c>
      <c r="L288" s="632">
        <v>42418</v>
      </c>
      <c r="M288" s="631" t="s">
        <v>72</v>
      </c>
      <c r="N288" s="632"/>
      <c r="O288" s="631"/>
    </row>
    <row r="289" spans="1:15" s="362" customFormat="1" x14ac:dyDescent="0.2">
      <c r="A289" s="631" t="s">
        <v>890</v>
      </c>
      <c r="B289" s="631" t="s">
        <v>900</v>
      </c>
      <c r="C289" s="631" t="s">
        <v>891</v>
      </c>
      <c r="D289" s="631" t="s">
        <v>1071</v>
      </c>
      <c r="E289" s="631" t="s">
        <v>1072</v>
      </c>
      <c r="F289" s="631" t="s">
        <v>1073</v>
      </c>
      <c r="G289" s="631" t="s">
        <v>1076</v>
      </c>
      <c r="H289" s="632">
        <v>42399</v>
      </c>
      <c r="I289" s="634">
        <v>1000</v>
      </c>
      <c r="J289" s="631"/>
      <c r="K289" s="631" t="s">
        <v>306</v>
      </c>
      <c r="L289" s="632">
        <v>42418</v>
      </c>
      <c r="M289" s="631" t="s">
        <v>72</v>
      </c>
      <c r="N289" s="632"/>
      <c r="O289" s="631"/>
    </row>
    <row r="290" spans="1:15" s="362" customFormat="1" x14ac:dyDescent="0.2">
      <c r="A290" s="631" t="s">
        <v>890</v>
      </c>
      <c r="B290" s="631" t="s">
        <v>900</v>
      </c>
      <c r="C290" s="631" t="s">
        <v>891</v>
      </c>
      <c r="D290" s="631" t="s">
        <v>1071</v>
      </c>
      <c r="E290" s="631" t="s">
        <v>1072</v>
      </c>
      <c r="F290" s="631" t="s">
        <v>1073</v>
      </c>
      <c r="G290" s="631" t="s">
        <v>1077</v>
      </c>
      <c r="H290" s="632">
        <v>42391</v>
      </c>
      <c r="I290" s="634">
        <v>800</v>
      </c>
      <c r="J290" s="631"/>
      <c r="K290" s="631" t="s">
        <v>306</v>
      </c>
      <c r="L290" s="632">
        <v>42418</v>
      </c>
      <c r="M290" s="631" t="s">
        <v>72</v>
      </c>
      <c r="N290" s="632"/>
      <c r="O290" s="631"/>
    </row>
    <row r="291" spans="1:15" s="362" customFormat="1" x14ac:dyDescent="0.2">
      <c r="A291" s="631" t="s">
        <v>890</v>
      </c>
      <c r="B291" s="631" t="s">
        <v>900</v>
      </c>
      <c r="C291" s="631" t="s">
        <v>891</v>
      </c>
      <c r="D291" s="631" t="s">
        <v>1071</v>
      </c>
      <c r="E291" s="631" t="s">
        <v>1072</v>
      </c>
      <c r="F291" s="631" t="s">
        <v>1073</v>
      </c>
      <c r="G291" s="631" t="s">
        <v>1078</v>
      </c>
      <c r="H291" s="632">
        <v>42399</v>
      </c>
      <c r="I291" s="634">
        <v>2000</v>
      </c>
      <c r="J291" s="631"/>
      <c r="K291" s="631" t="s">
        <v>306</v>
      </c>
      <c r="L291" s="632">
        <v>42418</v>
      </c>
      <c r="M291" s="631" t="s">
        <v>72</v>
      </c>
      <c r="N291" s="632"/>
      <c r="O291" s="631"/>
    </row>
    <row r="292" spans="1:15" s="362" customFormat="1" x14ac:dyDescent="0.2">
      <c r="A292" s="631" t="s">
        <v>890</v>
      </c>
      <c r="B292" s="631" t="s">
        <v>900</v>
      </c>
      <c r="C292" s="631" t="s">
        <v>891</v>
      </c>
      <c r="D292" s="631" t="s">
        <v>944</v>
      </c>
      <c r="E292" s="631" t="s">
        <v>945</v>
      </c>
      <c r="F292" s="631"/>
      <c r="G292" s="631" t="s">
        <v>1079</v>
      </c>
      <c r="H292" s="632">
        <v>42409</v>
      </c>
      <c r="I292" s="634">
        <v>446.5</v>
      </c>
      <c r="J292" s="631" t="s">
        <v>946</v>
      </c>
      <c r="K292" s="631" t="s">
        <v>356</v>
      </c>
      <c r="L292" s="632">
        <v>42415</v>
      </c>
      <c r="M292" s="631" t="s">
        <v>72</v>
      </c>
      <c r="N292" s="632"/>
      <c r="O292" s="631"/>
    </row>
    <row r="293" spans="1:15" s="362" customFormat="1" x14ac:dyDescent="0.2">
      <c r="A293" s="631" t="s">
        <v>890</v>
      </c>
      <c r="B293" s="631" t="s">
        <v>900</v>
      </c>
      <c r="C293" s="631" t="s">
        <v>891</v>
      </c>
      <c r="D293" s="631" t="s">
        <v>212</v>
      </c>
      <c r="E293" s="631" t="s">
        <v>213</v>
      </c>
      <c r="F293" s="631" t="s">
        <v>214</v>
      </c>
      <c r="G293" s="631" t="s">
        <v>1080</v>
      </c>
      <c r="H293" s="632">
        <v>42426</v>
      </c>
      <c r="I293" s="634">
        <v>22.43</v>
      </c>
      <c r="J293" s="631"/>
      <c r="K293" s="631" t="s">
        <v>2102</v>
      </c>
      <c r="L293" s="632">
        <v>42426</v>
      </c>
      <c r="M293" s="631" t="s">
        <v>72</v>
      </c>
      <c r="N293" s="632"/>
      <c r="O293" s="631"/>
    </row>
    <row r="294" spans="1:15" s="362" customFormat="1" x14ac:dyDescent="0.2">
      <c r="A294" s="631" t="s">
        <v>890</v>
      </c>
      <c r="B294" s="631" t="s">
        <v>900</v>
      </c>
      <c r="C294" s="631" t="s">
        <v>891</v>
      </c>
      <c r="D294" s="631" t="s">
        <v>94</v>
      </c>
      <c r="E294" s="631" t="s">
        <v>95</v>
      </c>
      <c r="F294" s="631" t="s">
        <v>96</v>
      </c>
      <c r="G294" s="631" t="s">
        <v>1081</v>
      </c>
      <c r="H294" s="632">
        <v>42418</v>
      </c>
      <c r="I294" s="634">
        <v>261.3</v>
      </c>
      <c r="J294" s="631"/>
      <c r="K294" s="631" t="s">
        <v>97</v>
      </c>
      <c r="L294" s="632">
        <v>42425</v>
      </c>
      <c r="M294" s="631" t="s">
        <v>72</v>
      </c>
      <c r="N294" s="632"/>
      <c r="O294" s="631"/>
    </row>
    <row r="295" spans="1:15" s="362" customFormat="1" x14ac:dyDescent="0.2">
      <c r="A295" s="631" t="s">
        <v>890</v>
      </c>
      <c r="B295" s="631" t="s">
        <v>900</v>
      </c>
      <c r="C295" s="631" t="s">
        <v>891</v>
      </c>
      <c r="D295" s="631" t="s">
        <v>94</v>
      </c>
      <c r="E295" s="631" t="s">
        <v>95</v>
      </c>
      <c r="F295" s="631" t="s">
        <v>96</v>
      </c>
      <c r="G295" s="631" t="s">
        <v>1083</v>
      </c>
      <c r="H295" s="632">
        <v>42417</v>
      </c>
      <c r="I295" s="634">
        <v>39.31</v>
      </c>
      <c r="J295" s="631"/>
      <c r="K295" s="631" t="s">
        <v>145</v>
      </c>
      <c r="L295" s="632">
        <v>42425</v>
      </c>
      <c r="M295" s="631" t="s">
        <v>72</v>
      </c>
      <c r="N295" s="632"/>
      <c r="O295" s="631"/>
    </row>
    <row r="296" spans="1:15" s="362" customFormat="1" x14ac:dyDescent="0.2">
      <c r="A296" s="631" t="s">
        <v>890</v>
      </c>
      <c r="B296" s="631" t="s">
        <v>900</v>
      </c>
      <c r="C296" s="631" t="s">
        <v>891</v>
      </c>
      <c r="D296" s="631" t="s">
        <v>1015</v>
      </c>
      <c r="E296" s="631" t="s">
        <v>1016</v>
      </c>
      <c r="F296" s="631" t="s">
        <v>1017</v>
      </c>
      <c r="G296" s="631" t="s">
        <v>1084</v>
      </c>
      <c r="H296" s="632">
        <v>42423</v>
      </c>
      <c r="I296" s="634">
        <v>373.76</v>
      </c>
      <c r="J296" s="631"/>
      <c r="K296" s="631" t="s">
        <v>97</v>
      </c>
      <c r="L296" s="632">
        <v>42423</v>
      </c>
      <c r="M296" s="631" t="s">
        <v>72</v>
      </c>
      <c r="N296" s="632"/>
      <c r="O296" s="631"/>
    </row>
    <row r="297" spans="1:15" s="362" customFormat="1" x14ac:dyDescent="0.2">
      <c r="A297" s="631" t="s">
        <v>890</v>
      </c>
      <c r="B297" s="631" t="s">
        <v>900</v>
      </c>
      <c r="C297" s="631" t="s">
        <v>891</v>
      </c>
      <c r="D297" s="631" t="s">
        <v>83</v>
      </c>
      <c r="E297" s="631" t="s">
        <v>84</v>
      </c>
      <c r="F297" s="631" t="s">
        <v>85</v>
      </c>
      <c r="G297" s="631" t="s">
        <v>1088</v>
      </c>
      <c r="H297" s="632">
        <v>42415</v>
      </c>
      <c r="I297" s="634">
        <v>286.18</v>
      </c>
      <c r="J297" s="631"/>
      <c r="K297" s="631" t="s">
        <v>182</v>
      </c>
      <c r="L297" s="632">
        <v>42418</v>
      </c>
      <c r="M297" s="631" t="s">
        <v>72</v>
      </c>
      <c r="N297" s="632"/>
      <c r="O297" s="631"/>
    </row>
    <row r="298" spans="1:15" s="362" customFormat="1" x14ac:dyDescent="0.2">
      <c r="A298" s="631" t="s">
        <v>890</v>
      </c>
      <c r="B298" s="631" t="s">
        <v>900</v>
      </c>
      <c r="C298" s="631" t="s">
        <v>891</v>
      </c>
      <c r="D298" s="631" t="s">
        <v>83</v>
      </c>
      <c r="E298" s="631" t="s">
        <v>84</v>
      </c>
      <c r="F298" s="631" t="s">
        <v>85</v>
      </c>
      <c r="G298" s="631" t="s">
        <v>1089</v>
      </c>
      <c r="H298" s="632">
        <v>42415</v>
      </c>
      <c r="I298" s="634">
        <v>263.56</v>
      </c>
      <c r="J298" s="631"/>
      <c r="K298" s="631" t="s">
        <v>182</v>
      </c>
      <c r="L298" s="632">
        <v>42418</v>
      </c>
      <c r="M298" s="631" t="s">
        <v>72</v>
      </c>
      <c r="N298" s="632"/>
      <c r="O298" s="631"/>
    </row>
    <row r="299" spans="1:15" s="362" customFormat="1" x14ac:dyDescent="0.2">
      <c r="A299" s="631" t="s">
        <v>890</v>
      </c>
      <c r="B299" s="631" t="s">
        <v>900</v>
      </c>
      <c r="C299" s="631" t="s">
        <v>891</v>
      </c>
      <c r="D299" s="631" t="s">
        <v>83</v>
      </c>
      <c r="E299" s="631" t="s">
        <v>84</v>
      </c>
      <c r="F299" s="631" t="s">
        <v>85</v>
      </c>
      <c r="G299" s="631" t="s">
        <v>1090</v>
      </c>
      <c r="H299" s="632">
        <v>42415</v>
      </c>
      <c r="I299" s="634">
        <v>262.63</v>
      </c>
      <c r="J299" s="631"/>
      <c r="K299" s="631" t="s">
        <v>182</v>
      </c>
      <c r="L299" s="632">
        <v>42418</v>
      </c>
      <c r="M299" s="631" t="s">
        <v>72</v>
      </c>
      <c r="N299" s="632"/>
      <c r="O299" s="631"/>
    </row>
    <row r="300" spans="1:15" s="362" customFormat="1" x14ac:dyDescent="0.2">
      <c r="A300" s="631" t="s">
        <v>890</v>
      </c>
      <c r="B300" s="631" t="s">
        <v>900</v>
      </c>
      <c r="C300" s="631" t="s">
        <v>891</v>
      </c>
      <c r="D300" s="631" t="s">
        <v>83</v>
      </c>
      <c r="E300" s="631" t="s">
        <v>84</v>
      </c>
      <c r="F300" s="631" t="s">
        <v>85</v>
      </c>
      <c r="G300" s="631" t="s">
        <v>1091</v>
      </c>
      <c r="H300" s="632">
        <v>42415</v>
      </c>
      <c r="I300" s="634">
        <v>175.7</v>
      </c>
      <c r="J300" s="631"/>
      <c r="K300" s="631" t="s">
        <v>182</v>
      </c>
      <c r="L300" s="632">
        <v>42418</v>
      </c>
      <c r="M300" s="631" t="s">
        <v>72</v>
      </c>
      <c r="N300" s="632"/>
      <c r="O300" s="631"/>
    </row>
    <row r="301" spans="1:15" s="362" customFormat="1" x14ac:dyDescent="0.2">
      <c r="A301" s="631" t="s">
        <v>890</v>
      </c>
      <c r="B301" s="631" t="s">
        <v>900</v>
      </c>
      <c r="C301" s="631" t="s">
        <v>891</v>
      </c>
      <c r="D301" s="631" t="s">
        <v>83</v>
      </c>
      <c r="E301" s="631" t="s">
        <v>84</v>
      </c>
      <c r="F301" s="631" t="s">
        <v>85</v>
      </c>
      <c r="G301" s="631" t="s">
        <v>1092</v>
      </c>
      <c r="H301" s="632">
        <v>42415</v>
      </c>
      <c r="I301" s="634">
        <v>286.18</v>
      </c>
      <c r="J301" s="631"/>
      <c r="K301" s="631" t="s">
        <v>182</v>
      </c>
      <c r="L301" s="632">
        <v>42418</v>
      </c>
      <c r="M301" s="631" t="s">
        <v>72</v>
      </c>
      <c r="N301" s="632"/>
      <c r="O301" s="631"/>
    </row>
    <row r="302" spans="1:15" s="362" customFormat="1" x14ac:dyDescent="0.2">
      <c r="A302" s="631" t="s">
        <v>890</v>
      </c>
      <c r="B302" s="631" t="s">
        <v>900</v>
      </c>
      <c r="C302" s="631" t="s">
        <v>891</v>
      </c>
      <c r="D302" s="631" t="s">
        <v>83</v>
      </c>
      <c r="E302" s="631" t="s">
        <v>84</v>
      </c>
      <c r="F302" s="631" t="s">
        <v>85</v>
      </c>
      <c r="G302" s="631" t="s">
        <v>1093</v>
      </c>
      <c r="H302" s="632">
        <v>42415</v>
      </c>
      <c r="I302" s="634">
        <v>263.56</v>
      </c>
      <c r="J302" s="631"/>
      <c r="K302" s="631" t="s">
        <v>182</v>
      </c>
      <c r="L302" s="632">
        <v>42418</v>
      </c>
      <c r="M302" s="631" t="s">
        <v>72</v>
      </c>
      <c r="N302" s="632"/>
      <c r="O302" s="631"/>
    </row>
    <row r="303" spans="1:15" s="362" customFormat="1" x14ac:dyDescent="0.2">
      <c r="A303" s="631" t="s">
        <v>890</v>
      </c>
      <c r="B303" s="631" t="s">
        <v>900</v>
      </c>
      <c r="C303" s="631" t="s">
        <v>891</v>
      </c>
      <c r="D303" s="631" t="s">
        <v>83</v>
      </c>
      <c r="E303" s="631" t="s">
        <v>84</v>
      </c>
      <c r="F303" s="631" t="s">
        <v>85</v>
      </c>
      <c r="G303" s="631" t="s">
        <v>1094</v>
      </c>
      <c r="H303" s="632">
        <v>42415</v>
      </c>
      <c r="I303" s="634">
        <v>262.63</v>
      </c>
      <c r="J303" s="631"/>
      <c r="K303" s="631" t="s">
        <v>182</v>
      </c>
      <c r="L303" s="632">
        <v>42418</v>
      </c>
      <c r="M303" s="631" t="s">
        <v>72</v>
      </c>
      <c r="N303" s="632"/>
      <c r="O303" s="631"/>
    </row>
    <row r="304" spans="1:15" s="362" customFormat="1" x14ac:dyDescent="0.2">
      <c r="A304" s="631" t="s">
        <v>890</v>
      </c>
      <c r="B304" s="631" t="s">
        <v>900</v>
      </c>
      <c r="C304" s="631" t="s">
        <v>891</v>
      </c>
      <c r="D304" s="631" t="s">
        <v>83</v>
      </c>
      <c r="E304" s="631" t="s">
        <v>84</v>
      </c>
      <c r="F304" s="631" t="s">
        <v>85</v>
      </c>
      <c r="G304" s="631" t="s">
        <v>1095</v>
      </c>
      <c r="H304" s="632">
        <v>42415</v>
      </c>
      <c r="I304" s="634">
        <v>286.18</v>
      </c>
      <c r="J304" s="631"/>
      <c r="K304" s="631" t="s">
        <v>182</v>
      </c>
      <c r="L304" s="632">
        <v>42418</v>
      </c>
      <c r="M304" s="631" t="s">
        <v>72</v>
      </c>
      <c r="N304" s="632"/>
      <c r="O304" s="631"/>
    </row>
    <row r="305" spans="1:15" s="362" customFormat="1" x14ac:dyDescent="0.2">
      <c r="A305" s="631" t="s">
        <v>890</v>
      </c>
      <c r="B305" s="631" t="s">
        <v>900</v>
      </c>
      <c r="C305" s="631" t="s">
        <v>891</v>
      </c>
      <c r="D305" s="631" t="s">
        <v>83</v>
      </c>
      <c r="E305" s="631" t="s">
        <v>84</v>
      </c>
      <c r="F305" s="631" t="s">
        <v>85</v>
      </c>
      <c r="G305" s="631" t="s">
        <v>1096</v>
      </c>
      <c r="H305" s="632">
        <v>42400</v>
      </c>
      <c r="I305" s="634">
        <v>263.56</v>
      </c>
      <c r="J305" s="631"/>
      <c r="K305" s="631" t="s">
        <v>182</v>
      </c>
      <c r="L305" s="632">
        <v>42403</v>
      </c>
      <c r="M305" s="631" t="s">
        <v>72</v>
      </c>
      <c r="N305" s="632"/>
      <c r="O305" s="631"/>
    </row>
    <row r="306" spans="1:15" s="362" customFormat="1" x14ac:dyDescent="0.2">
      <c r="A306" s="631" t="s">
        <v>890</v>
      </c>
      <c r="B306" s="631" t="s">
        <v>900</v>
      </c>
      <c r="C306" s="631" t="s">
        <v>891</v>
      </c>
      <c r="D306" s="631" t="s">
        <v>83</v>
      </c>
      <c r="E306" s="631" t="s">
        <v>84</v>
      </c>
      <c r="F306" s="631" t="s">
        <v>85</v>
      </c>
      <c r="G306" s="631" t="s">
        <v>1097</v>
      </c>
      <c r="H306" s="632">
        <v>42400</v>
      </c>
      <c r="I306" s="634">
        <v>286.18</v>
      </c>
      <c r="J306" s="631"/>
      <c r="K306" s="631" t="s">
        <v>182</v>
      </c>
      <c r="L306" s="632">
        <v>42403</v>
      </c>
      <c r="M306" s="631" t="s">
        <v>72</v>
      </c>
      <c r="N306" s="632"/>
      <c r="O306" s="631"/>
    </row>
    <row r="307" spans="1:15" s="362" customFormat="1" x14ac:dyDescent="0.2">
      <c r="A307" s="631" t="s">
        <v>890</v>
      </c>
      <c r="B307" s="631" t="s">
        <v>900</v>
      </c>
      <c r="C307" s="631" t="s">
        <v>891</v>
      </c>
      <c r="D307" s="631" t="s">
        <v>83</v>
      </c>
      <c r="E307" s="631" t="s">
        <v>84</v>
      </c>
      <c r="F307" s="631" t="s">
        <v>85</v>
      </c>
      <c r="G307" s="631" t="s">
        <v>1098</v>
      </c>
      <c r="H307" s="632">
        <v>42400</v>
      </c>
      <c r="I307" s="634">
        <v>263.56</v>
      </c>
      <c r="J307" s="631"/>
      <c r="K307" s="631" t="s">
        <v>182</v>
      </c>
      <c r="L307" s="632">
        <v>42403</v>
      </c>
      <c r="M307" s="631" t="s">
        <v>72</v>
      </c>
      <c r="N307" s="632"/>
      <c r="O307" s="631"/>
    </row>
    <row r="308" spans="1:15" s="362" customFormat="1" x14ac:dyDescent="0.2">
      <c r="A308" s="631" t="s">
        <v>890</v>
      </c>
      <c r="B308" s="631" t="s">
        <v>900</v>
      </c>
      <c r="C308" s="631" t="s">
        <v>891</v>
      </c>
      <c r="D308" s="631" t="s">
        <v>83</v>
      </c>
      <c r="E308" s="631" t="s">
        <v>84</v>
      </c>
      <c r="F308" s="631" t="s">
        <v>85</v>
      </c>
      <c r="G308" s="631" t="s">
        <v>1099</v>
      </c>
      <c r="H308" s="632">
        <v>42400</v>
      </c>
      <c r="I308" s="634">
        <v>75.64</v>
      </c>
      <c r="J308" s="631"/>
      <c r="K308" s="631" t="s">
        <v>182</v>
      </c>
      <c r="L308" s="632">
        <v>42403</v>
      </c>
      <c r="M308" s="631" t="s">
        <v>72</v>
      </c>
      <c r="N308" s="632"/>
      <c r="O308" s="631"/>
    </row>
    <row r="309" spans="1:15" s="362" customFormat="1" x14ac:dyDescent="0.2">
      <c r="A309" s="631" t="s">
        <v>890</v>
      </c>
      <c r="B309" s="631" t="s">
        <v>900</v>
      </c>
      <c r="C309" s="631" t="s">
        <v>891</v>
      </c>
      <c r="D309" s="631" t="s">
        <v>83</v>
      </c>
      <c r="E309" s="631" t="s">
        <v>84</v>
      </c>
      <c r="F309" s="631" t="s">
        <v>85</v>
      </c>
      <c r="G309" s="631" t="s">
        <v>1100</v>
      </c>
      <c r="H309" s="632">
        <v>42400</v>
      </c>
      <c r="I309" s="634">
        <v>132.83000000000001</v>
      </c>
      <c r="J309" s="631"/>
      <c r="K309" s="631" t="s">
        <v>182</v>
      </c>
      <c r="L309" s="632">
        <v>42403</v>
      </c>
      <c r="M309" s="631" t="s">
        <v>72</v>
      </c>
      <c r="N309" s="632"/>
      <c r="O309" s="631"/>
    </row>
    <row r="310" spans="1:15" s="362" customFormat="1" x14ac:dyDescent="0.2">
      <c r="A310" s="631" t="s">
        <v>890</v>
      </c>
      <c r="B310" s="631" t="s">
        <v>900</v>
      </c>
      <c r="C310" s="631" t="s">
        <v>891</v>
      </c>
      <c r="D310" s="631" t="s">
        <v>83</v>
      </c>
      <c r="E310" s="631" t="s">
        <v>84</v>
      </c>
      <c r="F310" s="631" t="s">
        <v>85</v>
      </c>
      <c r="G310" s="631" t="s">
        <v>1101</v>
      </c>
      <c r="H310" s="632">
        <v>42400</v>
      </c>
      <c r="I310" s="634">
        <v>735.08</v>
      </c>
      <c r="J310" s="631"/>
      <c r="K310" s="631" t="s">
        <v>182</v>
      </c>
      <c r="L310" s="632">
        <v>42403</v>
      </c>
      <c r="M310" s="631" t="s">
        <v>72</v>
      </c>
      <c r="N310" s="632"/>
      <c r="O310" s="631"/>
    </row>
    <row r="311" spans="1:15" s="362" customFormat="1" x14ac:dyDescent="0.2">
      <c r="A311" s="631" t="s">
        <v>890</v>
      </c>
      <c r="B311" s="631" t="s">
        <v>900</v>
      </c>
      <c r="C311" s="631" t="s">
        <v>891</v>
      </c>
      <c r="D311" s="631" t="s">
        <v>1102</v>
      </c>
      <c r="E311" s="631" t="s">
        <v>1103</v>
      </c>
      <c r="F311" s="631" t="s">
        <v>1104</v>
      </c>
      <c r="G311" s="631" t="s">
        <v>1105</v>
      </c>
      <c r="H311" s="632">
        <v>42394</v>
      </c>
      <c r="I311" s="634">
        <v>52.3</v>
      </c>
      <c r="J311" s="631"/>
      <c r="K311" s="631" t="s">
        <v>1106</v>
      </c>
      <c r="L311" s="632">
        <v>42402</v>
      </c>
      <c r="M311" s="631" t="s">
        <v>72</v>
      </c>
      <c r="N311" s="632"/>
      <c r="O311" s="631"/>
    </row>
    <row r="312" spans="1:15" s="362" customFormat="1" x14ac:dyDescent="0.2">
      <c r="A312" s="631" t="s">
        <v>890</v>
      </c>
      <c r="B312" s="631" t="s">
        <v>900</v>
      </c>
      <c r="C312" s="631" t="s">
        <v>891</v>
      </c>
      <c r="D312" s="631" t="s">
        <v>136</v>
      </c>
      <c r="E312" s="631" t="s">
        <v>137</v>
      </c>
      <c r="F312" s="631" t="s">
        <v>138</v>
      </c>
      <c r="G312" s="631" t="s">
        <v>1109</v>
      </c>
      <c r="H312" s="632">
        <v>42417</v>
      </c>
      <c r="I312" s="634">
        <v>2274.8000000000002</v>
      </c>
      <c r="J312" s="631" t="s">
        <v>1110</v>
      </c>
      <c r="K312" s="631" t="s">
        <v>275</v>
      </c>
      <c r="L312" s="632">
        <v>42419</v>
      </c>
      <c r="M312" s="631" t="s">
        <v>72</v>
      </c>
      <c r="N312" s="632"/>
      <c r="O312" s="631"/>
    </row>
    <row r="313" spans="1:15" s="362" customFormat="1" x14ac:dyDescent="0.2">
      <c r="A313" s="631" t="s">
        <v>890</v>
      </c>
      <c r="B313" s="631" t="s">
        <v>900</v>
      </c>
      <c r="C313" s="631" t="s">
        <v>891</v>
      </c>
      <c r="D313" s="631" t="s">
        <v>310</v>
      </c>
      <c r="E313" s="631" t="s">
        <v>311</v>
      </c>
      <c r="F313" s="631" t="s">
        <v>312</v>
      </c>
      <c r="G313" s="631" t="s">
        <v>1112</v>
      </c>
      <c r="H313" s="632">
        <v>42415</v>
      </c>
      <c r="I313" s="634">
        <v>136.13</v>
      </c>
      <c r="J313" s="631"/>
      <c r="K313" s="631" t="s">
        <v>145</v>
      </c>
      <c r="L313" s="632">
        <v>42416</v>
      </c>
      <c r="M313" s="631" t="s">
        <v>72</v>
      </c>
      <c r="N313" s="632"/>
      <c r="O313" s="631"/>
    </row>
    <row r="314" spans="1:15" s="362" customFormat="1" x14ac:dyDescent="0.2">
      <c r="A314" s="631" t="s">
        <v>890</v>
      </c>
      <c r="B314" s="631" t="s">
        <v>900</v>
      </c>
      <c r="C314" s="631" t="s">
        <v>891</v>
      </c>
      <c r="D314" s="631" t="s">
        <v>310</v>
      </c>
      <c r="E314" s="631" t="s">
        <v>311</v>
      </c>
      <c r="F314" s="631" t="s">
        <v>312</v>
      </c>
      <c r="G314" s="631" t="s">
        <v>1113</v>
      </c>
      <c r="H314" s="632">
        <v>42398</v>
      </c>
      <c r="I314" s="634">
        <v>136.13</v>
      </c>
      <c r="J314" s="631" t="s">
        <v>972</v>
      </c>
      <c r="K314" s="631" t="s">
        <v>145</v>
      </c>
      <c r="L314" s="632">
        <v>42401</v>
      </c>
      <c r="M314" s="631" t="s">
        <v>72</v>
      </c>
      <c r="N314" s="632"/>
      <c r="O314" s="631"/>
    </row>
    <row r="315" spans="1:15" s="362" customFormat="1" x14ac:dyDescent="0.2">
      <c r="A315" s="631" t="s">
        <v>890</v>
      </c>
      <c r="B315" s="631" t="s">
        <v>900</v>
      </c>
      <c r="C315" s="631" t="s">
        <v>891</v>
      </c>
      <c r="D315" s="631" t="s">
        <v>435</v>
      </c>
      <c r="E315" s="631" t="s">
        <v>436</v>
      </c>
      <c r="F315" s="631" t="s">
        <v>437</v>
      </c>
      <c r="G315" s="631" t="s">
        <v>1117</v>
      </c>
      <c r="H315" s="632">
        <v>42397</v>
      </c>
      <c r="I315" s="634">
        <v>21.61</v>
      </c>
      <c r="J315" s="631" t="s">
        <v>1118</v>
      </c>
      <c r="K315" s="631" t="s">
        <v>275</v>
      </c>
      <c r="L315" s="632">
        <v>42415</v>
      </c>
      <c r="M315" s="631" t="s">
        <v>72</v>
      </c>
      <c r="N315" s="632"/>
      <c r="O315" s="631"/>
    </row>
    <row r="316" spans="1:15" s="362" customFormat="1" x14ac:dyDescent="0.2">
      <c r="A316" s="631" t="s">
        <v>890</v>
      </c>
      <c r="B316" s="631" t="s">
        <v>900</v>
      </c>
      <c r="C316" s="631" t="s">
        <v>891</v>
      </c>
      <c r="D316" s="631" t="s">
        <v>90</v>
      </c>
      <c r="E316" s="631" t="s">
        <v>91</v>
      </c>
      <c r="F316" s="631" t="s">
        <v>92</v>
      </c>
      <c r="G316" s="631" t="s">
        <v>1124</v>
      </c>
      <c r="H316" s="632">
        <v>42400</v>
      </c>
      <c r="I316" s="634">
        <v>63.91</v>
      </c>
      <c r="J316" s="631" t="s">
        <v>1125</v>
      </c>
      <c r="K316" s="631" t="s">
        <v>899</v>
      </c>
      <c r="L316" s="632">
        <v>42402</v>
      </c>
      <c r="M316" s="631" t="s">
        <v>72</v>
      </c>
      <c r="N316" s="632"/>
      <c r="O316" s="631"/>
    </row>
    <row r="317" spans="1:15" s="362" customFormat="1" x14ac:dyDescent="0.2">
      <c r="A317" s="631" t="s">
        <v>890</v>
      </c>
      <c r="B317" s="631" t="s">
        <v>900</v>
      </c>
      <c r="C317" s="631" t="s">
        <v>891</v>
      </c>
      <c r="D317" s="631" t="s">
        <v>484</v>
      </c>
      <c r="E317" s="631" t="s">
        <v>485</v>
      </c>
      <c r="F317" s="631" t="s">
        <v>486</v>
      </c>
      <c r="G317" s="631" t="s">
        <v>1129</v>
      </c>
      <c r="H317" s="632">
        <v>42398</v>
      </c>
      <c r="I317" s="634">
        <v>1407.39</v>
      </c>
      <c r="J317" s="631" t="s">
        <v>980</v>
      </c>
      <c r="K317" s="631" t="s">
        <v>383</v>
      </c>
      <c r="L317" s="632">
        <v>42401</v>
      </c>
      <c r="M317" s="631" t="s">
        <v>72</v>
      </c>
      <c r="N317" s="632"/>
      <c r="O317" s="631"/>
    </row>
    <row r="318" spans="1:15" s="362" customFormat="1" x14ac:dyDescent="0.2">
      <c r="A318" s="631" t="s">
        <v>890</v>
      </c>
      <c r="B318" s="631" t="s">
        <v>900</v>
      </c>
      <c r="C318" s="631" t="s">
        <v>891</v>
      </c>
      <c r="D318" s="631" t="s">
        <v>292</v>
      </c>
      <c r="E318" s="631" t="s">
        <v>293</v>
      </c>
      <c r="F318" s="631" t="s">
        <v>294</v>
      </c>
      <c r="G318" s="631" t="s">
        <v>1130</v>
      </c>
      <c r="H318" s="632">
        <v>42424</v>
      </c>
      <c r="I318" s="634">
        <v>222.2</v>
      </c>
      <c r="J318" s="631" t="s">
        <v>1131</v>
      </c>
      <c r="K318" s="631" t="s">
        <v>356</v>
      </c>
      <c r="L318" s="632">
        <v>42429</v>
      </c>
      <c r="M318" s="631" t="s">
        <v>72</v>
      </c>
      <c r="N318" s="632"/>
      <c r="O318" s="631"/>
    </row>
    <row r="319" spans="1:15" s="362" customFormat="1" x14ac:dyDescent="0.2">
      <c r="A319" s="631" t="s">
        <v>890</v>
      </c>
      <c r="B319" s="631" t="s">
        <v>900</v>
      </c>
      <c r="C319" s="631" t="s">
        <v>891</v>
      </c>
      <c r="D319" s="631" t="s">
        <v>175</v>
      </c>
      <c r="E319" s="631" t="s">
        <v>176</v>
      </c>
      <c r="F319" s="631" t="s">
        <v>177</v>
      </c>
      <c r="G319" s="631" t="s">
        <v>1132</v>
      </c>
      <c r="H319" s="632">
        <v>42422</v>
      </c>
      <c r="I319" s="634">
        <v>18.149999999999999</v>
      </c>
      <c r="J319" s="631"/>
      <c r="K319" s="631" t="s">
        <v>145</v>
      </c>
      <c r="L319" s="632">
        <v>42424</v>
      </c>
      <c r="M319" s="631" t="s">
        <v>72</v>
      </c>
      <c r="N319" s="632"/>
      <c r="O319" s="631"/>
    </row>
    <row r="320" spans="1:15" s="362" customFormat="1" x14ac:dyDescent="0.2">
      <c r="A320" s="631" t="s">
        <v>890</v>
      </c>
      <c r="B320" s="631" t="s">
        <v>900</v>
      </c>
      <c r="C320" s="631" t="s">
        <v>891</v>
      </c>
      <c r="D320" s="631" t="s">
        <v>175</v>
      </c>
      <c r="E320" s="631" t="s">
        <v>176</v>
      </c>
      <c r="F320" s="631" t="s">
        <v>177</v>
      </c>
      <c r="G320" s="631" t="s">
        <v>1133</v>
      </c>
      <c r="H320" s="632">
        <v>42423</v>
      </c>
      <c r="I320" s="634">
        <v>763.5</v>
      </c>
      <c r="J320" s="631"/>
      <c r="K320" s="631" t="s">
        <v>231</v>
      </c>
      <c r="L320" s="632">
        <v>42424</v>
      </c>
      <c r="M320" s="631" t="s">
        <v>72</v>
      </c>
      <c r="N320" s="632"/>
      <c r="O320" s="631"/>
    </row>
    <row r="321" spans="1:15" s="362" customFormat="1" x14ac:dyDescent="0.2">
      <c r="A321" s="631" t="s">
        <v>890</v>
      </c>
      <c r="B321" s="631" t="s">
        <v>900</v>
      </c>
      <c r="C321" s="631" t="s">
        <v>891</v>
      </c>
      <c r="D321" s="631" t="s">
        <v>175</v>
      </c>
      <c r="E321" s="631" t="s">
        <v>176</v>
      </c>
      <c r="F321" s="631" t="s">
        <v>177</v>
      </c>
      <c r="G321" s="631" t="s">
        <v>1134</v>
      </c>
      <c r="H321" s="632">
        <v>42415</v>
      </c>
      <c r="I321" s="634">
        <v>79.010000000000005</v>
      </c>
      <c r="J321" s="631"/>
      <c r="K321" s="631" t="s">
        <v>231</v>
      </c>
      <c r="L321" s="632">
        <v>42416</v>
      </c>
      <c r="M321" s="631" t="s">
        <v>72</v>
      </c>
      <c r="N321" s="632"/>
      <c r="O321" s="631"/>
    </row>
    <row r="322" spans="1:15" s="362" customFormat="1" x14ac:dyDescent="0.2">
      <c r="A322" s="631" t="s">
        <v>890</v>
      </c>
      <c r="B322" s="631" t="s">
        <v>900</v>
      </c>
      <c r="C322" s="631" t="s">
        <v>891</v>
      </c>
      <c r="D322" s="631" t="s">
        <v>481</v>
      </c>
      <c r="E322" s="631" t="s">
        <v>482</v>
      </c>
      <c r="F322" s="631" t="s">
        <v>483</v>
      </c>
      <c r="G322" s="631" t="s">
        <v>1136</v>
      </c>
      <c r="H322" s="632">
        <v>42412</v>
      </c>
      <c r="I322" s="634">
        <v>43</v>
      </c>
      <c r="J322" s="631"/>
      <c r="K322" s="631" t="s">
        <v>419</v>
      </c>
      <c r="L322" s="632">
        <v>42416</v>
      </c>
      <c r="M322" s="631" t="s">
        <v>72</v>
      </c>
      <c r="N322" s="632"/>
      <c r="O322" s="631"/>
    </row>
    <row r="323" spans="1:15" s="362" customFormat="1" x14ac:dyDescent="0.2">
      <c r="A323" s="631" t="s">
        <v>890</v>
      </c>
      <c r="B323" s="631" t="s">
        <v>282</v>
      </c>
      <c r="C323" s="631" t="s">
        <v>891</v>
      </c>
      <c r="D323" s="631" t="s">
        <v>262</v>
      </c>
      <c r="E323" s="631" t="s">
        <v>263</v>
      </c>
      <c r="F323" s="631" t="s">
        <v>264</v>
      </c>
      <c r="G323" s="631" t="s">
        <v>1035</v>
      </c>
      <c r="H323" s="632">
        <v>42135</v>
      </c>
      <c r="I323" s="634">
        <v>37.15</v>
      </c>
      <c r="J323" s="631"/>
      <c r="K323" s="631" t="s">
        <v>491</v>
      </c>
      <c r="L323" s="632">
        <v>42403</v>
      </c>
      <c r="M323" s="631" t="s">
        <v>72</v>
      </c>
      <c r="N323" s="632"/>
      <c r="O323" s="631"/>
    </row>
    <row r="324" spans="1:15" s="362" customFormat="1" x14ac:dyDescent="0.2">
      <c r="A324" s="631" t="s">
        <v>890</v>
      </c>
      <c r="B324" s="631" t="s">
        <v>282</v>
      </c>
      <c r="C324" s="631" t="s">
        <v>891</v>
      </c>
      <c r="D324" s="631" t="s">
        <v>262</v>
      </c>
      <c r="E324" s="631" t="s">
        <v>263</v>
      </c>
      <c r="F324" s="631" t="s">
        <v>264</v>
      </c>
      <c r="G324" s="631" t="s">
        <v>1036</v>
      </c>
      <c r="H324" s="632">
        <v>42114</v>
      </c>
      <c r="I324" s="634">
        <v>19.54</v>
      </c>
      <c r="J324" s="631"/>
      <c r="K324" s="631" t="s">
        <v>333</v>
      </c>
      <c r="L324" s="632">
        <v>42403</v>
      </c>
      <c r="M324" s="631" t="s">
        <v>72</v>
      </c>
      <c r="N324" s="632"/>
      <c r="O324" s="631"/>
    </row>
    <row r="325" spans="1:15" s="362" customFormat="1" x14ac:dyDescent="0.2">
      <c r="A325" s="631" t="s">
        <v>890</v>
      </c>
      <c r="B325" s="631" t="s">
        <v>282</v>
      </c>
      <c r="C325" s="631" t="s">
        <v>891</v>
      </c>
      <c r="D325" s="631" t="s">
        <v>175</v>
      </c>
      <c r="E325" s="631" t="s">
        <v>176</v>
      </c>
      <c r="F325" s="631" t="s">
        <v>177</v>
      </c>
      <c r="G325" s="631" t="s">
        <v>1037</v>
      </c>
      <c r="H325" s="632">
        <v>42339</v>
      </c>
      <c r="I325" s="634">
        <v>165.38</v>
      </c>
      <c r="J325" s="631" t="s">
        <v>1148</v>
      </c>
      <c r="K325" s="631" t="s">
        <v>295</v>
      </c>
      <c r="L325" s="632">
        <v>42419</v>
      </c>
      <c r="M325" s="631" t="s">
        <v>72</v>
      </c>
      <c r="N325" s="632"/>
      <c r="O325" s="631"/>
    </row>
    <row r="326" spans="1:15" s="362" customFormat="1" x14ac:dyDescent="0.2">
      <c r="A326" s="631" t="s">
        <v>890</v>
      </c>
      <c r="B326" s="631" t="s">
        <v>89</v>
      </c>
      <c r="C326" s="631" t="s">
        <v>891</v>
      </c>
      <c r="D326" s="631" t="s">
        <v>76</v>
      </c>
      <c r="E326" s="631" t="s">
        <v>77</v>
      </c>
      <c r="F326" s="631" t="s">
        <v>78</v>
      </c>
      <c r="G326" s="631" t="s">
        <v>1038</v>
      </c>
      <c r="H326" s="632">
        <v>41795</v>
      </c>
      <c r="I326" s="634">
        <v>193.78</v>
      </c>
      <c r="J326" s="631"/>
      <c r="K326" s="631" t="s">
        <v>79</v>
      </c>
      <c r="L326" s="632">
        <v>42402</v>
      </c>
      <c r="M326" s="631" t="s">
        <v>72</v>
      </c>
      <c r="N326" s="632"/>
      <c r="O326" s="631"/>
    </row>
    <row r="327" spans="1:15" s="362" customFormat="1" x14ac:dyDescent="0.2">
      <c r="A327" s="631" t="s">
        <v>890</v>
      </c>
      <c r="B327" s="631" t="s">
        <v>89</v>
      </c>
      <c r="C327" s="631" t="s">
        <v>891</v>
      </c>
      <c r="D327" s="631" t="s">
        <v>76</v>
      </c>
      <c r="E327" s="631" t="s">
        <v>77</v>
      </c>
      <c r="F327" s="631" t="s">
        <v>78</v>
      </c>
      <c r="G327" s="631" t="s">
        <v>1039</v>
      </c>
      <c r="H327" s="632">
        <v>41795</v>
      </c>
      <c r="I327" s="634">
        <v>148.54</v>
      </c>
      <c r="J327" s="631"/>
      <c r="K327" s="631" t="s">
        <v>394</v>
      </c>
      <c r="L327" s="632">
        <v>42402</v>
      </c>
      <c r="M327" s="631" t="s">
        <v>72</v>
      </c>
      <c r="N327" s="632"/>
      <c r="O327" s="631"/>
    </row>
    <row r="328" spans="1:15" s="362" customFormat="1" x14ac:dyDescent="0.2">
      <c r="A328" s="631" t="s">
        <v>890</v>
      </c>
      <c r="B328" s="631" t="s">
        <v>89</v>
      </c>
      <c r="C328" s="631" t="s">
        <v>891</v>
      </c>
      <c r="D328" s="631" t="s">
        <v>76</v>
      </c>
      <c r="E328" s="631" t="s">
        <v>77</v>
      </c>
      <c r="F328" s="631" t="s">
        <v>78</v>
      </c>
      <c r="G328" s="631" t="s">
        <v>1040</v>
      </c>
      <c r="H328" s="632">
        <v>41791</v>
      </c>
      <c r="I328" s="634">
        <v>97.21</v>
      </c>
      <c r="J328" s="631" t="s">
        <v>1041</v>
      </c>
      <c r="K328" s="631" t="s">
        <v>394</v>
      </c>
      <c r="L328" s="632">
        <v>42402</v>
      </c>
      <c r="M328" s="631" t="s">
        <v>72</v>
      </c>
      <c r="N328" s="632"/>
      <c r="O328" s="631"/>
    </row>
    <row r="329" spans="1:15" s="362" customFormat="1" x14ac:dyDescent="0.2">
      <c r="A329" s="631" t="s">
        <v>890</v>
      </c>
      <c r="B329" s="631" t="s">
        <v>688</v>
      </c>
      <c r="C329" s="631" t="s">
        <v>891</v>
      </c>
      <c r="D329" s="631" t="s">
        <v>105</v>
      </c>
      <c r="E329" s="631" t="s">
        <v>106</v>
      </c>
      <c r="F329" s="631" t="s">
        <v>107</v>
      </c>
      <c r="G329" s="631" t="s">
        <v>1149</v>
      </c>
      <c r="H329" s="632">
        <v>41250</v>
      </c>
      <c r="I329" s="634">
        <v>262.57</v>
      </c>
      <c r="J329" s="631" t="s">
        <v>907</v>
      </c>
      <c r="K329" s="631" t="s">
        <v>97</v>
      </c>
      <c r="L329" s="632">
        <v>42401</v>
      </c>
      <c r="M329" s="631" t="s">
        <v>72</v>
      </c>
      <c r="N329" s="632"/>
      <c r="O329" s="631"/>
    </row>
    <row r="330" spans="1:15" s="362" customFormat="1" x14ac:dyDescent="0.2">
      <c r="A330" s="631" t="s">
        <v>890</v>
      </c>
      <c r="B330" s="631" t="s">
        <v>708</v>
      </c>
      <c r="C330" s="631" t="s">
        <v>891</v>
      </c>
      <c r="D330" s="631" t="s">
        <v>629</v>
      </c>
      <c r="E330" s="631" t="s">
        <v>630</v>
      </c>
      <c r="F330" s="631" t="s">
        <v>631</v>
      </c>
      <c r="G330" s="631" t="s">
        <v>1150</v>
      </c>
      <c r="H330" s="632">
        <v>40511</v>
      </c>
      <c r="I330" s="634">
        <v>170</v>
      </c>
      <c r="J330" s="631"/>
      <c r="K330" s="631" t="s">
        <v>248</v>
      </c>
      <c r="L330" s="632">
        <v>42425</v>
      </c>
      <c r="M330" s="631" t="s">
        <v>72</v>
      </c>
      <c r="N330" s="632"/>
      <c r="O330" s="631"/>
    </row>
    <row r="331" spans="1:15" s="362" customFormat="1" x14ac:dyDescent="0.2">
      <c r="A331" s="631" t="s">
        <v>890</v>
      </c>
      <c r="B331" s="631" t="s">
        <v>708</v>
      </c>
      <c r="C331" s="631" t="s">
        <v>891</v>
      </c>
      <c r="D331" s="631" t="s">
        <v>629</v>
      </c>
      <c r="E331" s="631" t="s">
        <v>630</v>
      </c>
      <c r="F331" s="631" t="s">
        <v>631</v>
      </c>
      <c r="G331" s="631" t="s">
        <v>1151</v>
      </c>
      <c r="H331" s="632">
        <v>40459</v>
      </c>
      <c r="I331" s="634">
        <v>180</v>
      </c>
      <c r="J331" s="631"/>
      <c r="K331" s="631" t="s">
        <v>248</v>
      </c>
      <c r="L331" s="632">
        <v>42425</v>
      </c>
      <c r="M331" s="631" t="s">
        <v>72</v>
      </c>
      <c r="N331" s="632"/>
      <c r="O331" s="631"/>
    </row>
    <row r="332" spans="1:15" s="362" customFormat="1" x14ac:dyDescent="0.2">
      <c r="A332" s="631" t="s">
        <v>896</v>
      </c>
      <c r="B332" s="631" t="s">
        <v>900</v>
      </c>
      <c r="C332" s="631" t="s">
        <v>891</v>
      </c>
      <c r="D332" s="631" t="s">
        <v>337</v>
      </c>
      <c r="E332" s="631" t="s">
        <v>338</v>
      </c>
      <c r="F332" s="631" t="s">
        <v>339</v>
      </c>
      <c r="G332" s="631" t="s">
        <v>1059</v>
      </c>
      <c r="H332" s="632">
        <v>42412</v>
      </c>
      <c r="I332" s="634">
        <v>1474.51</v>
      </c>
      <c r="J332" s="631" t="s">
        <v>1060</v>
      </c>
      <c r="K332" s="631" t="s">
        <v>377</v>
      </c>
      <c r="L332" s="632">
        <v>42413</v>
      </c>
      <c r="M332" s="631" t="s">
        <v>4</v>
      </c>
    </row>
    <row r="333" spans="1:15" s="362" customFormat="1" x14ac:dyDescent="0.2">
      <c r="A333" s="631" t="s">
        <v>896</v>
      </c>
      <c r="B333" s="631" t="s">
        <v>900</v>
      </c>
      <c r="C333" s="631" t="s">
        <v>891</v>
      </c>
      <c r="D333" s="631" t="s">
        <v>330</v>
      </c>
      <c r="E333" s="631" t="s">
        <v>331</v>
      </c>
      <c r="F333" s="631" t="s">
        <v>332</v>
      </c>
      <c r="G333" s="631" t="s">
        <v>1139</v>
      </c>
      <c r="H333" s="632">
        <v>42401</v>
      </c>
      <c r="I333" s="634">
        <v>77.16</v>
      </c>
      <c r="J333" s="631"/>
      <c r="K333" s="631" t="s">
        <v>283</v>
      </c>
      <c r="L333" s="632">
        <v>42402</v>
      </c>
      <c r="M333" s="631" t="s">
        <v>4</v>
      </c>
    </row>
    <row r="334" spans="1:15" s="362" customFormat="1" x14ac:dyDescent="0.2">
      <c r="A334" s="631" t="s">
        <v>896</v>
      </c>
      <c r="B334" s="631" t="s">
        <v>900</v>
      </c>
      <c r="C334" s="631" t="s">
        <v>891</v>
      </c>
      <c r="D334" s="631" t="s">
        <v>414</v>
      </c>
      <c r="E334" s="631" t="s">
        <v>1343</v>
      </c>
      <c r="F334" s="631" t="s">
        <v>415</v>
      </c>
      <c r="G334" s="631" t="s">
        <v>1064</v>
      </c>
      <c r="H334" s="632">
        <v>42424</v>
      </c>
      <c r="I334" s="634">
        <v>103.9</v>
      </c>
      <c r="J334" s="631" t="s">
        <v>3294</v>
      </c>
      <c r="K334" s="631" t="s">
        <v>417</v>
      </c>
      <c r="L334" s="632">
        <v>42424</v>
      </c>
      <c r="M334" s="631" t="s">
        <v>4</v>
      </c>
    </row>
    <row r="335" spans="1:15" s="362" customFormat="1" x14ac:dyDescent="0.2">
      <c r="A335" s="631" t="s">
        <v>890</v>
      </c>
      <c r="B335" s="631" t="s">
        <v>900</v>
      </c>
      <c r="C335" s="631" t="s">
        <v>891</v>
      </c>
      <c r="D335" s="631" t="s">
        <v>1344</v>
      </c>
      <c r="E335" s="631" t="s">
        <v>1345</v>
      </c>
      <c r="F335" s="631" t="s">
        <v>1346</v>
      </c>
      <c r="G335" s="631" t="s">
        <v>1347</v>
      </c>
      <c r="H335" s="632">
        <v>42425</v>
      </c>
      <c r="I335" s="634">
        <v>120</v>
      </c>
      <c r="J335" s="631" t="s">
        <v>1348</v>
      </c>
      <c r="K335" s="631" t="s">
        <v>355</v>
      </c>
      <c r="L335" s="632">
        <v>42425</v>
      </c>
      <c r="M335" s="631" t="s">
        <v>4</v>
      </c>
    </row>
    <row r="336" spans="1:15" s="362" customFormat="1" x14ac:dyDescent="0.2">
      <c r="A336" s="631" t="s">
        <v>890</v>
      </c>
      <c r="B336" s="631" t="s">
        <v>900</v>
      </c>
      <c r="C336" s="631" t="s">
        <v>892</v>
      </c>
      <c r="D336" s="631" t="s">
        <v>369</v>
      </c>
      <c r="E336" s="631" t="s">
        <v>370</v>
      </c>
      <c r="F336" s="631" t="s">
        <v>371</v>
      </c>
      <c r="G336" s="631" t="s">
        <v>1140</v>
      </c>
      <c r="H336" s="632">
        <v>42397</v>
      </c>
      <c r="I336" s="634">
        <v>-49.13</v>
      </c>
      <c r="J336" s="631"/>
      <c r="K336" s="631" t="s">
        <v>200</v>
      </c>
      <c r="L336" s="632">
        <v>42402</v>
      </c>
      <c r="M336" s="631" t="s">
        <v>4</v>
      </c>
    </row>
    <row r="337" spans="1:13" s="362" customFormat="1" x14ac:dyDescent="0.2">
      <c r="A337" s="631" t="s">
        <v>890</v>
      </c>
      <c r="B337" s="631" t="s">
        <v>900</v>
      </c>
      <c r="C337" s="631" t="s">
        <v>891</v>
      </c>
      <c r="D337" s="631" t="s">
        <v>94</v>
      </c>
      <c r="E337" s="631" t="s">
        <v>95</v>
      </c>
      <c r="F337" s="631" t="s">
        <v>96</v>
      </c>
      <c r="G337" s="631" t="s">
        <v>1082</v>
      </c>
      <c r="H337" s="632">
        <v>42417</v>
      </c>
      <c r="I337" s="634">
        <v>161.81</v>
      </c>
      <c r="J337" s="631"/>
      <c r="K337" s="631" t="s">
        <v>135</v>
      </c>
      <c r="L337" s="632">
        <v>42425</v>
      </c>
      <c r="M337" s="631" t="s">
        <v>4</v>
      </c>
    </row>
    <row r="338" spans="1:13" s="362" customFormat="1" x14ac:dyDescent="0.2">
      <c r="A338" s="631" t="s">
        <v>890</v>
      </c>
      <c r="B338" s="631" t="s">
        <v>900</v>
      </c>
      <c r="C338" s="631" t="s">
        <v>891</v>
      </c>
      <c r="D338" s="631" t="s">
        <v>94</v>
      </c>
      <c r="E338" s="631" t="s">
        <v>95</v>
      </c>
      <c r="F338" s="631" t="s">
        <v>96</v>
      </c>
      <c r="G338" s="631" t="s">
        <v>1349</v>
      </c>
      <c r="H338" s="632">
        <v>42404</v>
      </c>
      <c r="I338" s="634">
        <v>81.31</v>
      </c>
      <c r="J338" s="631" t="s">
        <v>1350</v>
      </c>
      <c r="K338" s="631" t="s">
        <v>132</v>
      </c>
      <c r="L338" s="632">
        <v>42411</v>
      </c>
      <c r="M338" s="631" t="s">
        <v>4</v>
      </c>
    </row>
    <row r="339" spans="1:13" s="362" customFormat="1" x14ac:dyDescent="0.2">
      <c r="A339" s="631" t="s">
        <v>890</v>
      </c>
      <c r="B339" s="631" t="s">
        <v>900</v>
      </c>
      <c r="C339" s="631" t="s">
        <v>891</v>
      </c>
      <c r="D339" s="631" t="s">
        <v>105</v>
      </c>
      <c r="E339" s="631" t="s">
        <v>106</v>
      </c>
      <c r="F339" s="631" t="s">
        <v>107</v>
      </c>
      <c r="G339" s="631" t="s">
        <v>1351</v>
      </c>
      <c r="H339" s="632">
        <v>42408</v>
      </c>
      <c r="I339" s="634">
        <v>143.99</v>
      </c>
      <c r="J339" s="631"/>
      <c r="K339" s="631" t="s">
        <v>329</v>
      </c>
      <c r="L339" s="632">
        <v>42409</v>
      </c>
      <c r="M339" s="631" t="s">
        <v>4</v>
      </c>
    </row>
    <row r="340" spans="1:13" s="362" customFormat="1" x14ac:dyDescent="0.2">
      <c r="A340" s="631" t="s">
        <v>890</v>
      </c>
      <c r="B340" s="631" t="s">
        <v>900</v>
      </c>
      <c r="C340" s="631" t="s">
        <v>891</v>
      </c>
      <c r="D340" s="631" t="s">
        <v>435</v>
      </c>
      <c r="E340" s="631" t="s">
        <v>436</v>
      </c>
      <c r="F340" s="631" t="s">
        <v>437</v>
      </c>
      <c r="G340" s="631" t="s">
        <v>1141</v>
      </c>
      <c r="H340" s="632">
        <v>42402</v>
      </c>
      <c r="I340" s="634">
        <v>1086.51</v>
      </c>
      <c r="J340" s="631"/>
      <c r="K340" s="631" t="s">
        <v>357</v>
      </c>
      <c r="L340" s="632">
        <v>42402</v>
      </c>
      <c r="M340" s="631" t="s">
        <v>4</v>
      </c>
    </row>
    <row r="341" spans="1:13" s="362" customFormat="1" x14ac:dyDescent="0.2">
      <c r="A341" s="631" t="s">
        <v>890</v>
      </c>
      <c r="B341" s="631" t="s">
        <v>900</v>
      </c>
      <c r="C341" s="631" t="s">
        <v>891</v>
      </c>
      <c r="D341" s="631" t="s">
        <v>435</v>
      </c>
      <c r="E341" s="631" t="s">
        <v>436</v>
      </c>
      <c r="F341" s="631" t="s">
        <v>437</v>
      </c>
      <c r="G341" s="631" t="s">
        <v>1119</v>
      </c>
      <c r="H341" s="632">
        <v>42397</v>
      </c>
      <c r="I341" s="634">
        <v>48.1</v>
      </c>
      <c r="J341" s="631" t="s">
        <v>1120</v>
      </c>
      <c r="K341" s="631" t="s">
        <v>2096</v>
      </c>
      <c r="L341" s="632">
        <v>42415</v>
      </c>
      <c r="M341" s="631" t="s">
        <v>4</v>
      </c>
    </row>
    <row r="342" spans="1:13" s="362" customFormat="1" x14ac:dyDescent="0.2">
      <c r="A342" s="631" t="s">
        <v>890</v>
      </c>
      <c r="B342" s="631" t="s">
        <v>900</v>
      </c>
      <c r="C342" s="631" t="s">
        <v>891</v>
      </c>
      <c r="D342" s="631" t="s">
        <v>90</v>
      </c>
      <c r="E342" s="631" t="s">
        <v>91</v>
      </c>
      <c r="F342" s="631" t="s">
        <v>92</v>
      </c>
      <c r="G342" s="631" t="s">
        <v>1122</v>
      </c>
      <c r="H342" s="632">
        <v>42400</v>
      </c>
      <c r="I342" s="634">
        <v>58.56</v>
      </c>
      <c r="J342" s="631" t="s">
        <v>1123</v>
      </c>
      <c r="K342" s="631" t="s">
        <v>919</v>
      </c>
      <c r="L342" s="632">
        <v>42402</v>
      </c>
      <c r="M342" s="631" t="s">
        <v>4</v>
      </c>
    </row>
    <row r="343" spans="1:13" s="362" customFormat="1" x14ac:dyDescent="0.2">
      <c r="A343" s="631" t="s">
        <v>890</v>
      </c>
      <c r="B343" s="631" t="s">
        <v>282</v>
      </c>
      <c r="C343" s="631" t="s">
        <v>891</v>
      </c>
      <c r="D343" s="631" t="s">
        <v>440</v>
      </c>
      <c r="E343" s="631" t="s">
        <v>441</v>
      </c>
      <c r="F343" s="631" t="s">
        <v>442</v>
      </c>
      <c r="G343" s="631" t="s">
        <v>1142</v>
      </c>
      <c r="H343" s="632">
        <v>42369</v>
      </c>
      <c r="I343" s="634">
        <v>30.25</v>
      </c>
      <c r="J343" s="631" t="s">
        <v>1143</v>
      </c>
      <c r="K343" s="631" t="s">
        <v>355</v>
      </c>
      <c r="L343" s="632">
        <v>42401</v>
      </c>
      <c r="M343" s="631" t="s">
        <v>4</v>
      </c>
    </row>
    <row r="344" spans="1:13" s="362" customFormat="1" x14ac:dyDescent="0.2">
      <c r="A344" s="631" t="s">
        <v>890</v>
      </c>
      <c r="B344" s="631" t="s">
        <v>900</v>
      </c>
      <c r="C344" s="631" t="s">
        <v>892</v>
      </c>
      <c r="D344" s="631" t="s">
        <v>484</v>
      </c>
      <c r="E344" s="631" t="s">
        <v>485</v>
      </c>
      <c r="F344" s="631" t="s">
        <v>486</v>
      </c>
      <c r="G344" s="631" t="s">
        <v>1298</v>
      </c>
      <c r="H344" s="632">
        <v>42444</v>
      </c>
      <c r="I344" s="634">
        <v>-498.52</v>
      </c>
      <c r="J344" s="631" t="s">
        <v>1299</v>
      </c>
      <c r="K344" s="631" t="s">
        <v>417</v>
      </c>
      <c r="L344" s="632">
        <v>42445</v>
      </c>
      <c r="M344" s="631" t="s">
        <v>72</v>
      </c>
    </row>
    <row r="345" spans="1:13" s="362" customFormat="1" x14ac:dyDescent="0.2">
      <c r="A345" s="631" t="s">
        <v>890</v>
      </c>
      <c r="B345" s="631" t="s">
        <v>282</v>
      </c>
      <c r="C345" s="631" t="s">
        <v>892</v>
      </c>
      <c r="D345" s="631" t="s">
        <v>911</v>
      </c>
      <c r="E345" s="631" t="s">
        <v>912</v>
      </c>
      <c r="F345" s="631" t="s">
        <v>913</v>
      </c>
      <c r="G345" s="631" t="s">
        <v>1313</v>
      </c>
      <c r="H345" s="632">
        <v>42139</v>
      </c>
      <c r="I345" s="634">
        <v>-626.32000000000005</v>
      </c>
      <c r="J345" s="631"/>
      <c r="K345" s="631" t="s">
        <v>86</v>
      </c>
      <c r="L345" s="632">
        <v>42445</v>
      </c>
      <c r="M345" s="631" t="s">
        <v>72</v>
      </c>
    </row>
    <row r="346" spans="1:13" s="362" customFormat="1" x14ac:dyDescent="0.2">
      <c r="A346" s="631" t="s">
        <v>896</v>
      </c>
      <c r="B346" s="631" t="s">
        <v>900</v>
      </c>
      <c r="C346" s="631" t="s">
        <v>891</v>
      </c>
      <c r="D346" s="631" t="s">
        <v>1152</v>
      </c>
      <c r="E346" s="631" t="s">
        <v>1153</v>
      </c>
      <c r="F346" s="631" t="s">
        <v>1154</v>
      </c>
      <c r="G346" s="631" t="s">
        <v>1155</v>
      </c>
      <c r="H346" s="632">
        <v>42439</v>
      </c>
      <c r="I346" s="634">
        <v>3189.86</v>
      </c>
      <c r="J346" s="631"/>
      <c r="K346" s="631" t="s">
        <v>261</v>
      </c>
      <c r="L346" s="632">
        <v>42439</v>
      </c>
      <c r="M346" s="631" t="s">
        <v>72</v>
      </c>
    </row>
    <row r="347" spans="1:13" s="362" customFormat="1" x14ac:dyDescent="0.2">
      <c r="A347" s="631" t="s">
        <v>896</v>
      </c>
      <c r="B347" s="631" t="s">
        <v>900</v>
      </c>
      <c r="C347" s="631" t="s">
        <v>891</v>
      </c>
      <c r="D347" s="631" t="s">
        <v>1152</v>
      </c>
      <c r="E347" s="631" t="s">
        <v>1153</v>
      </c>
      <c r="F347" s="631" t="s">
        <v>1154</v>
      </c>
      <c r="G347" s="631" t="s">
        <v>1156</v>
      </c>
      <c r="H347" s="632">
        <v>42382</v>
      </c>
      <c r="I347" s="634">
        <v>155.63</v>
      </c>
      <c r="J347" s="631"/>
      <c r="K347" s="631" t="s">
        <v>261</v>
      </c>
      <c r="L347" s="632">
        <v>42438</v>
      </c>
      <c r="M347" s="631" t="s">
        <v>72</v>
      </c>
    </row>
    <row r="348" spans="1:13" s="362" customFormat="1" x14ac:dyDescent="0.2">
      <c r="A348" s="631" t="s">
        <v>896</v>
      </c>
      <c r="B348" s="631" t="s">
        <v>900</v>
      </c>
      <c r="C348" s="631" t="s">
        <v>891</v>
      </c>
      <c r="D348" s="631" t="s">
        <v>914</v>
      </c>
      <c r="E348" s="631" t="s">
        <v>915</v>
      </c>
      <c r="F348" s="631" t="s">
        <v>916</v>
      </c>
      <c r="G348" s="631" t="s">
        <v>1157</v>
      </c>
      <c r="H348" s="632">
        <v>42452</v>
      </c>
      <c r="I348" s="634">
        <v>5292.54</v>
      </c>
      <c r="J348" s="631" t="s">
        <v>918</v>
      </c>
      <c r="K348" s="631" t="s">
        <v>261</v>
      </c>
      <c r="L348" s="632">
        <v>42458</v>
      </c>
      <c r="M348" s="631" t="s">
        <v>72</v>
      </c>
    </row>
    <row r="349" spans="1:13" s="362" customFormat="1" x14ac:dyDescent="0.2">
      <c r="A349" s="631" t="s">
        <v>896</v>
      </c>
      <c r="B349" s="631" t="s">
        <v>900</v>
      </c>
      <c r="C349" s="631" t="s">
        <v>891</v>
      </c>
      <c r="D349" s="631" t="s">
        <v>914</v>
      </c>
      <c r="E349" s="631" t="s">
        <v>915</v>
      </c>
      <c r="F349" s="631" t="s">
        <v>916</v>
      </c>
      <c r="G349" s="631" t="s">
        <v>1158</v>
      </c>
      <c r="H349" s="632">
        <v>42424</v>
      </c>
      <c r="I349" s="634">
        <v>2646.27</v>
      </c>
      <c r="J349" s="631" t="s">
        <v>918</v>
      </c>
      <c r="K349" s="631" t="s">
        <v>261</v>
      </c>
      <c r="L349" s="632">
        <v>42430</v>
      </c>
      <c r="M349" s="631" t="s">
        <v>72</v>
      </c>
    </row>
    <row r="350" spans="1:13" s="362" customFormat="1" x14ac:dyDescent="0.2">
      <c r="A350" s="631" t="s">
        <v>896</v>
      </c>
      <c r="B350" s="631" t="s">
        <v>900</v>
      </c>
      <c r="C350" s="631" t="s">
        <v>891</v>
      </c>
      <c r="D350" s="631" t="s">
        <v>94</v>
      </c>
      <c r="E350" s="631" t="s">
        <v>95</v>
      </c>
      <c r="F350" s="631" t="s">
        <v>96</v>
      </c>
      <c r="G350" s="631" t="s">
        <v>1159</v>
      </c>
      <c r="H350" s="632">
        <v>42446</v>
      </c>
      <c r="I350" s="634">
        <v>225.85</v>
      </c>
      <c r="J350" s="631" t="s">
        <v>1160</v>
      </c>
      <c r="K350" s="631" t="s">
        <v>377</v>
      </c>
      <c r="L350" s="632">
        <v>42446</v>
      </c>
      <c r="M350" s="631" t="s">
        <v>72</v>
      </c>
    </row>
    <row r="351" spans="1:13" s="362" customFormat="1" x14ac:dyDescent="0.2">
      <c r="A351" s="631" t="s">
        <v>896</v>
      </c>
      <c r="B351" s="631" t="s">
        <v>900</v>
      </c>
      <c r="C351" s="631" t="s">
        <v>891</v>
      </c>
      <c r="D351" s="631" t="s">
        <v>94</v>
      </c>
      <c r="E351" s="631" t="s">
        <v>95</v>
      </c>
      <c r="F351" s="631" t="s">
        <v>96</v>
      </c>
      <c r="G351" s="631" t="s">
        <v>1161</v>
      </c>
      <c r="H351" s="632">
        <v>42446</v>
      </c>
      <c r="I351" s="634">
        <v>68.61</v>
      </c>
      <c r="J351" s="631" t="s">
        <v>1162</v>
      </c>
      <c r="K351" s="631" t="s">
        <v>377</v>
      </c>
      <c r="L351" s="632">
        <v>42446</v>
      </c>
      <c r="M351" s="631" t="s">
        <v>72</v>
      </c>
    </row>
    <row r="352" spans="1:13" s="362" customFormat="1" x14ac:dyDescent="0.2">
      <c r="A352" s="631" t="s">
        <v>896</v>
      </c>
      <c r="B352" s="631" t="s">
        <v>900</v>
      </c>
      <c r="C352" s="631" t="s">
        <v>891</v>
      </c>
      <c r="D352" s="631" t="s">
        <v>268</v>
      </c>
      <c r="E352" s="631" t="s">
        <v>269</v>
      </c>
      <c r="F352" s="631" t="s">
        <v>270</v>
      </c>
      <c r="G352" s="631" t="s">
        <v>1163</v>
      </c>
      <c r="H352" s="632">
        <v>42437</v>
      </c>
      <c r="I352" s="634">
        <v>259.08999999999997</v>
      </c>
      <c r="J352" s="631"/>
      <c r="K352" s="631" t="s">
        <v>2097</v>
      </c>
      <c r="L352" s="632">
        <v>42437</v>
      </c>
      <c r="M352" s="631" t="s">
        <v>72</v>
      </c>
    </row>
    <row r="353" spans="1:13" s="362" customFormat="1" x14ac:dyDescent="0.2">
      <c r="A353" s="631" t="s">
        <v>896</v>
      </c>
      <c r="B353" s="631" t="s">
        <v>900</v>
      </c>
      <c r="C353" s="631" t="s">
        <v>891</v>
      </c>
      <c r="D353" s="631" t="s">
        <v>1018</v>
      </c>
      <c r="E353" s="631" t="s">
        <v>1019</v>
      </c>
      <c r="F353" s="631" t="s">
        <v>1020</v>
      </c>
      <c r="G353" s="631" t="s">
        <v>1164</v>
      </c>
      <c r="H353" s="632">
        <v>42445</v>
      </c>
      <c r="I353" s="634">
        <v>844.58</v>
      </c>
      <c r="J353" s="631" t="s">
        <v>1165</v>
      </c>
      <c r="K353" s="631" t="s">
        <v>383</v>
      </c>
      <c r="L353" s="632">
        <v>42450</v>
      </c>
      <c r="M353" s="631" t="s">
        <v>72</v>
      </c>
    </row>
    <row r="354" spans="1:13" s="362" customFormat="1" x14ac:dyDescent="0.2">
      <c r="A354" s="631" t="s">
        <v>896</v>
      </c>
      <c r="B354" s="631" t="s">
        <v>900</v>
      </c>
      <c r="C354" s="631" t="s">
        <v>891</v>
      </c>
      <c r="D354" s="631" t="s">
        <v>208</v>
      </c>
      <c r="E354" s="631" t="s">
        <v>3295</v>
      </c>
      <c r="F354" s="631" t="s">
        <v>210</v>
      </c>
      <c r="G354" s="631" t="s">
        <v>1166</v>
      </c>
      <c r="H354" s="632">
        <v>42432</v>
      </c>
      <c r="I354" s="634">
        <v>203.91</v>
      </c>
      <c r="J354" s="631"/>
      <c r="K354" s="631" t="s">
        <v>383</v>
      </c>
      <c r="L354" s="632">
        <v>42436</v>
      </c>
      <c r="M354" s="631" t="s">
        <v>72</v>
      </c>
    </row>
    <row r="355" spans="1:13" s="362" customFormat="1" x14ac:dyDescent="0.2">
      <c r="A355" s="631" t="s">
        <v>896</v>
      </c>
      <c r="B355" s="631" t="s">
        <v>900</v>
      </c>
      <c r="C355" s="631" t="s">
        <v>891</v>
      </c>
      <c r="D355" s="631" t="s">
        <v>208</v>
      </c>
      <c r="E355" s="631" t="s">
        <v>3295</v>
      </c>
      <c r="F355" s="631" t="s">
        <v>210</v>
      </c>
      <c r="G355" s="631" t="s">
        <v>1167</v>
      </c>
      <c r="H355" s="632">
        <v>42432</v>
      </c>
      <c r="I355" s="634">
        <v>139.77000000000001</v>
      </c>
      <c r="J355" s="631"/>
      <c r="K355" s="631" t="s">
        <v>383</v>
      </c>
      <c r="L355" s="632">
        <v>42433</v>
      </c>
      <c r="M355" s="631" t="s">
        <v>72</v>
      </c>
    </row>
    <row r="356" spans="1:13" s="362" customFormat="1" x14ac:dyDescent="0.2">
      <c r="A356" s="631" t="s">
        <v>896</v>
      </c>
      <c r="B356" s="631" t="s">
        <v>900</v>
      </c>
      <c r="C356" s="631" t="s">
        <v>891</v>
      </c>
      <c r="D356" s="631" t="s">
        <v>208</v>
      </c>
      <c r="E356" s="631" t="s">
        <v>3295</v>
      </c>
      <c r="F356" s="631" t="s">
        <v>210</v>
      </c>
      <c r="G356" s="631" t="s">
        <v>1168</v>
      </c>
      <c r="H356" s="632">
        <v>42432</v>
      </c>
      <c r="I356" s="634">
        <v>199.63</v>
      </c>
      <c r="J356" s="631"/>
      <c r="K356" s="631" t="s">
        <v>383</v>
      </c>
      <c r="L356" s="632">
        <v>42433</v>
      </c>
      <c r="M356" s="631" t="s">
        <v>72</v>
      </c>
    </row>
    <row r="357" spans="1:13" s="362" customFormat="1" x14ac:dyDescent="0.2">
      <c r="A357" s="631" t="s">
        <v>896</v>
      </c>
      <c r="B357" s="631" t="s">
        <v>900</v>
      </c>
      <c r="C357" s="631" t="s">
        <v>891</v>
      </c>
      <c r="D357" s="631" t="s">
        <v>208</v>
      </c>
      <c r="E357" s="631" t="s">
        <v>3295</v>
      </c>
      <c r="F357" s="631" t="s">
        <v>210</v>
      </c>
      <c r="G357" s="631" t="s">
        <v>1169</v>
      </c>
      <c r="H357" s="632">
        <v>42432</v>
      </c>
      <c r="I357" s="634">
        <v>569.78</v>
      </c>
      <c r="J357" s="631"/>
      <c r="K357" s="631" t="s">
        <v>383</v>
      </c>
      <c r="L357" s="632">
        <v>42433</v>
      </c>
      <c r="M357" s="631" t="s">
        <v>72</v>
      </c>
    </row>
    <row r="358" spans="1:13" s="362" customFormat="1" x14ac:dyDescent="0.2">
      <c r="A358" s="631" t="s">
        <v>896</v>
      </c>
      <c r="B358" s="631" t="s">
        <v>900</v>
      </c>
      <c r="C358" s="631" t="s">
        <v>891</v>
      </c>
      <c r="D358" s="631" t="s">
        <v>208</v>
      </c>
      <c r="E358" s="631" t="s">
        <v>3295</v>
      </c>
      <c r="F358" s="631" t="s">
        <v>210</v>
      </c>
      <c r="G358" s="631" t="s">
        <v>1170</v>
      </c>
      <c r="H358" s="632">
        <v>42432</v>
      </c>
      <c r="I358" s="634">
        <v>548.38</v>
      </c>
      <c r="J358" s="631"/>
      <c r="K358" s="631" t="s">
        <v>383</v>
      </c>
      <c r="L358" s="632">
        <v>42433</v>
      </c>
      <c r="M358" s="631" t="s">
        <v>72</v>
      </c>
    </row>
    <row r="359" spans="1:13" s="362" customFormat="1" x14ac:dyDescent="0.2">
      <c r="A359" s="631" t="s">
        <v>896</v>
      </c>
      <c r="B359" s="631" t="s">
        <v>900</v>
      </c>
      <c r="C359" s="631" t="s">
        <v>891</v>
      </c>
      <c r="D359" s="631" t="s">
        <v>149</v>
      </c>
      <c r="E359" s="631" t="s">
        <v>150</v>
      </c>
      <c r="F359" s="631" t="s">
        <v>151</v>
      </c>
      <c r="G359" s="631" t="s">
        <v>1171</v>
      </c>
      <c r="H359" s="632">
        <v>42438</v>
      </c>
      <c r="I359" s="634">
        <v>78.650000000000006</v>
      </c>
      <c r="J359" s="631"/>
      <c r="K359" s="631" t="s">
        <v>303</v>
      </c>
      <c r="L359" s="632">
        <v>42439</v>
      </c>
      <c r="M359" s="631" t="s">
        <v>72</v>
      </c>
    </row>
    <row r="360" spans="1:13" s="362" customFormat="1" x14ac:dyDescent="0.2">
      <c r="A360" s="631" t="s">
        <v>896</v>
      </c>
      <c r="B360" s="631" t="s">
        <v>900</v>
      </c>
      <c r="C360" s="631" t="s">
        <v>891</v>
      </c>
      <c r="D360" s="631" t="s">
        <v>901</v>
      </c>
      <c r="E360" s="631" t="s">
        <v>902</v>
      </c>
      <c r="F360" s="631" t="s">
        <v>903</v>
      </c>
      <c r="G360" s="631" t="s">
        <v>1172</v>
      </c>
      <c r="H360" s="632">
        <v>42459</v>
      </c>
      <c r="I360" s="634">
        <v>52.93</v>
      </c>
      <c r="J360" s="631"/>
      <c r="K360" s="631" t="s">
        <v>562</v>
      </c>
      <c r="L360" s="632">
        <v>42459</v>
      </c>
      <c r="M360" s="631" t="s">
        <v>72</v>
      </c>
    </row>
    <row r="361" spans="1:13" s="362" customFormat="1" x14ac:dyDescent="0.2">
      <c r="A361" s="631" t="s">
        <v>896</v>
      </c>
      <c r="B361" s="631" t="s">
        <v>900</v>
      </c>
      <c r="C361" s="631" t="s">
        <v>891</v>
      </c>
      <c r="D361" s="631" t="s">
        <v>901</v>
      </c>
      <c r="E361" s="631" t="s">
        <v>902</v>
      </c>
      <c r="F361" s="631" t="s">
        <v>903</v>
      </c>
      <c r="G361" s="631" t="s">
        <v>1173</v>
      </c>
      <c r="H361" s="632">
        <v>42459</v>
      </c>
      <c r="I361" s="634">
        <v>866.84</v>
      </c>
      <c r="J361" s="631"/>
      <c r="K361" s="631" t="s">
        <v>562</v>
      </c>
      <c r="L361" s="632">
        <v>42459</v>
      </c>
      <c r="M361" s="631" t="s">
        <v>72</v>
      </c>
    </row>
    <row r="362" spans="1:13" s="362" customFormat="1" x14ac:dyDescent="0.2">
      <c r="A362" s="631" t="s">
        <v>896</v>
      </c>
      <c r="B362" s="631" t="s">
        <v>900</v>
      </c>
      <c r="C362" s="631" t="s">
        <v>891</v>
      </c>
      <c r="D362" s="631" t="s">
        <v>901</v>
      </c>
      <c r="E362" s="631" t="s">
        <v>902</v>
      </c>
      <c r="F362" s="631" t="s">
        <v>903</v>
      </c>
      <c r="G362" s="631" t="s">
        <v>1174</v>
      </c>
      <c r="H362" s="632">
        <v>42459</v>
      </c>
      <c r="I362" s="634">
        <v>1769.81</v>
      </c>
      <c r="J362" s="631"/>
      <c r="K362" s="631" t="s">
        <v>562</v>
      </c>
      <c r="L362" s="632">
        <v>42459</v>
      </c>
      <c r="M362" s="631" t="s">
        <v>72</v>
      </c>
    </row>
    <row r="363" spans="1:13" s="362" customFormat="1" x14ac:dyDescent="0.2">
      <c r="A363" s="631" t="s">
        <v>896</v>
      </c>
      <c r="B363" s="631" t="s">
        <v>900</v>
      </c>
      <c r="C363" s="631" t="s">
        <v>891</v>
      </c>
      <c r="D363" s="631" t="s">
        <v>901</v>
      </c>
      <c r="E363" s="631" t="s">
        <v>902</v>
      </c>
      <c r="F363" s="631" t="s">
        <v>903</v>
      </c>
      <c r="G363" s="631" t="s">
        <v>1175</v>
      </c>
      <c r="H363" s="632">
        <v>42458</v>
      </c>
      <c r="I363" s="634">
        <v>308.73</v>
      </c>
      <c r="J363" s="631"/>
      <c r="K363" s="631" t="s">
        <v>562</v>
      </c>
      <c r="L363" s="632">
        <v>42458</v>
      </c>
      <c r="M363" s="631" t="s">
        <v>72</v>
      </c>
    </row>
    <row r="364" spans="1:13" s="362" customFormat="1" x14ac:dyDescent="0.2">
      <c r="A364" s="631" t="s">
        <v>896</v>
      </c>
      <c r="B364" s="631" t="s">
        <v>900</v>
      </c>
      <c r="C364" s="631" t="s">
        <v>891</v>
      </c>
      <c r="D364" s="631" t="s">
        <v>901</v>
      </c>
      <c r="E364" s="631" t="s">
        <v>902</v>
      </c>
      <c r="F364" s="631" t="s">
        <v>903</v>
      </c>
      <c r="G364" s="631" t="s">
        <v>1176</v>
      </c>
      <c r="H364" s="632">
        <v>42458</v>
      </c>
      <c r="I364" s="634">
        <v>1646.57</v>
      </c>
      <c r="J364" s="631"/>
      <c r="K364" s="631" t="s">
        <v>562</v>
      </c>
      <c r="L364" s="632">
        <v>42458</v>
      </c>
      <c r="M364" s="631" t="s">
        <v>72</v>
      </c>
    </row>
    <row r="365" spans="1:13" s="362" customFormat="1" x14ac:dyDescent="0.2">
      <c r="A365" s="631" t="s">
        <v>896</v>
      </c>
      <c r="B365" s="631" t="s">
        <v>900</v>
      </c>
      <c r="C365" s="631" t="s">
        <v>891</v>
      </c>
      <c r="D365" s="631" t="s">
        <v>901</v>
      </c>
      <c r="E365" s="631" t="s">
        <v>902</v>
      </c>
      <c r="F365" s="631" t="s">
        <v>903</v>
      </c>
      <c r="G365" s="631" t="s">
        <v>1177</v>
      </c>
      <c r="H365" s="632">
        <v>42458</v>
      </c>
      <c r="I365" s="634">
        <v>1548.27</v>
      </c>
      <c r="J365" s="631"/>
      <c r="K365" s="631" t="s">
        <v>562</v>
      </c>
      <c r="L365" s="632">
        <v>42458</v>
      </c>
      <c r="M365" s="631" t="s">
        <v>72</v>
      </c>
    </row>
    <row r="366" spans="1:13" s="362" customFormat="1" x14ac:dyDescent="0.2">
      <c r="A366" s="631" t="s">
        <v>896</v>
      </c>
      <c r="B366" s="631" t="s">
        <v>900</v>
      </c>
      <c r="C366" s="631" t="s">
        <v>891</v>
      </c>
      <c r="D366" s="631" t="s">
        <v>901</v>
      </c>
      <c r="E366" s="631" t="s">
        <v>902</v>
      </c>
      <c r="F366" s="631" t="s">
        <v>903</v>
      </c>
      <c r="G366" s="631" t="s">
        <v>1178</v>
      </c>
      <c r="H366" s="632">
        <v>42458</v>
      </c>
      <c r="I366" s="634">
        <v>3848.85</v>
      </c>
      <c r="J366" s="631"/>
      <c r="K366" s="631" t="s">
        <v>562</v>
      </c>
      <c r="L366" s="632">
        <v>42458</v>
      </c>
      <c r="M366" s="631" t="s">
        <v>72</v>
      </c>
    </row>
    <row r="367" spans="1:13" s="362" customFormat="1" x14ac:dyDescent="0.2">
      <c r="A367" s="631" t="s">
        <v>896</v>
      </c>
      <c r="B367" s="631" t="s">
        <v>900</v>
      </c>
      <c r="C367" s="631" t="s">
        <v>891</v>
      </c>
      <c r="D367" s="631" t="s">
        <v>901</v>
      </c>
      <c r="E367" s="631" t="s">
        <v>902</v>
      </c>
      <c r="F367" s="631" t="s">
        <v>903</v>
      </c>
      <c r="G367" s="631" t="s">
        <v>1179</v>
      </c>
      <c r="H367" s="632">
        <v>42452</v>
      </c>
      <c r="I367" s="634">
        <v>57.79</v>
      </c>
      <c r="J367" s="631"/>
      <c r="K367" s="631" t="s">
        <v>562</v>
      </c>
      <c r="L367" s="632">
        <v>42452</v>
      </c>
      <c r="M367" s="631" t="s">
        <v>72</v>
      </c>
    </row>
    <row r="368" spans="1:13" s="362" customFormat="1" x14ac:dyDescent="0.2">
      <c r="A368" s="631" t="s">
        <v>896</v>
      </c>
      <c r="B368" s="631" t="s">
        <v>900</v>
      </c>
      <c r="C368" s="631" t="s">
        <v>891</v>
      </c>
      <c r="D368" s="631" t="s">
        <v>901</v>
      </c>
      <c r="E368" s="631" t="s">
        <v>902</v>
      </c>
      <c r="F368" s="631" t="s">
        <v>903</v>
      </c>
      <c r="G368" s="631" t="s">
        <v>1180</v>
      </c>
      <c r="H368" s="632">
        <v>42447</v>
      </c>
      <c r="I368" s="634">
        <v>41.16</v>
      </c>
      <c r="J368" s="631"/>
      <c r="K368" s="631" t="s">
        <v>562</v>
      </c>
      <c r="L368" s="632">
        <v>42447</v>
      </c>
      <c r="M368" s="631" t="s">
        <v>72</v>
      </c>
    </row>
    <row r="369" spans="1:13" s="362" customFormat="1" x14ac:dyDescent="0.2">
      <c r="A369" s="631" t="s">
        <v>896</v>
      </c>
      <c r="B369" s="631" t="s">
        <v>900</v>
      </c>
      <c r="C369" s="631" t="s">
        <v>891</v>
      </c>
      <c r="D369" s="631" t="s">
        <v>901</v>
      </c>
      <c r="E369" s="631" t="s">
        <v>902</v>
      </c>
      <c r="F369" s="631" t="s">
        <v>903</v>
      </c>
      <c r="G369" s="631" t="s">
        <v>1181</v>
      </c>
      <c r="H369" s="632">
        <v>42444</v>
      </c>
      <c r="I369" s="634">
        <v>967.36</v>
      </c>
      <c r="J369" s="631"/>
      <c r="K369" s="631" t="s">
        <v>562</v>
      </c>
      <c r="L369" s="632">
        <v>42444</v>
      </c>
      <c r="M369" s="631" t="s">
        <v>72</v>
      </c>
    </row>
    <row r="370" spans="1:13" s="362" customFormat="1" x14ac:dyDescent="0.2">
      <c r="A370" s="631" t="s">
        <v>896</v>
      </c>
      <c r="B370" s="631" t="s">
        <v>900</v>
      </c>
      <c r="C370" s="631" t="s">
        <v>891</v>
      </c>
      <c r="D370" s="631" t="s">
        <v>901</v>
      </c>
      <c r="E370" s="631" t="s">
        <v>902</v>
      </c>
      <c r="F370" s="631" t="s">
        <v>903</v>
      </c>
      <c r="G370" s="631" t="s">
        <v>1182</v>
      </c>
      <c r="H370" s="632">
        <v>42437</v>
      </c>
      <c r="I370" s="634">
        <v>205.82</v>
      </c>
      <c r="J370" s="631"/>
      <c r="K370" s="631" t="s">
        <v>562</v>
      </c>
      <c r="L370" s="632">
        <v>42437</v>
      </c>
      <c r="M370" s="631" t="s">
        <v>72</v>
      </c>
    </row>
    <row r="371" spans="1:13" s="362" customFormat="1" x14ac:dyDescent="0.2">
      <c r="A371" s="631" t="s">
        <v>896</v>
      </c>
      <c r="B371" s="631" t="s">
        <v>900</v>
      </c>
      <c r="C371" s="631" t="s">
        <v>891</v>
      </c>
      <c r="D371" s="631" t="s">
        <v>901</v>
      </c>
      <c r="E371" s="631" t="s">
        <v>902</v>
      </c>
      <c r="F371" s="631" t="s">
        <v>903</v>
      </c>
      <c r="G371" s="631" t="s">
        <v>1183</v>
      </c>
      <c r="H371" s="632">
        <v>42437</v>
      </c>
      <c r="I371" s="634">
        <v>718.23</v>
      </c>
      <c r="J371" s="631"/>
      <c r="K371" s="631" t="s">
        <v>562</v>
      </c>
      <c r="L371" s="632">
        <v>42437</v>
      </c>
      <c r="M371" s="631" t="s">
        <v>72</v>
      </c>
    </row>
    <row r="372" spans="1:13" s="362" customFormat="1" x14ac:dyDescent="0.2">
      <c r="A372" s="631" t="s">
        <v>896</v>
      </c>
      <c r="B372" s="631" t="s">
        <v>900</v>
      </c>
      <c r="C372" s="631" t="s">
        <v>891</v>
      </c>
      <c r="D372" s="631" t="s">
        <v>901</v>
      </c>
      <c r="E372" s="631" t="s">
        <v>902</v>
      </c>
      <c r="F372" s="631" t="s">
        <v>903</v>
      </c>
      <c r="G372" s="631" t="s">
        <v>1184</v>
      </c>
      <c r="H372" s="632">
        <v>42430</v>
      </c>
      <c r="I372" s="634">
        <v>2255.4299999999998</v>
      </c>
      <c r="J372" s="631"/>
      <c r="K372" s="631" t="s">
        <v>562</v>
      </c>
      <c r="L372" s="632">
        <v>42430</v>
      </c>
      <c r="M372" s="631" t="s">
        <v>72</v>
      </c>
    </row>
    <row r="373" spans="1:13" s="362" customFormat="1" x14ac:dyDescent="0.2">
      <c r="A373" s="631" t="s">
        <v>896</v>
      </c>
      <c r="B373" s="631" t="s">
        <v>900</v>
      </c>
      <c r="C373" s="631" t="s">
        <v>891</v>
      </c>
      <c r="D373" s="631" t="s">
        <v>146</v>
      </c>
      <c r="E373" s="631" t="s">
        <v>147</v>
      </c>
      <c r="F373" s="631" t="s">
        <v>148</v>
      </c>
      <c r="G373" s="631" t="s">
        <v>1185</v>
      </c>
      <c r="H373" s="632">
        <v>42459</v>
      </c>
      <c r="I373" s="634">
        <v>1334.26</v>
      </c>
      <c r="J373" s="631"/>
      <c r="K373" s="631" t="s">
        <v>406</v>
      </c>
      <c r="L373" s="632">
        <v>42459</v>
      </c>
      <c r="M373" s="631" t="s">
        <v>72</v>
      </c>
    </row>
    <row r="374" spans="1:13" s="362" customFormat="1" x14ac:dyDescent="0.2">
      <c r="A374" s="631" t="s">
        <v>896</v>
      </c>
      <c r="B374" s="631" t="s">
        <v>900</v>
      </c>
      <c r="C374" s="631" t="s">
        <v>891</v>
      </c>
      <c r="D374" s="631" t="s">
        <v>345</v>
      </c>
      <c r="E374" s="631" t="s">
        <v>346</v>
      </c>
      <c r="F374" s="631" t="s">
        <v>347</v>
      </c>
      <c r="G374" s="631" t="s">
        <v>1186</v>
      </c>
      <c r="H374" s="632">
        <v>42439</v>
      </c>
      <c r="I374" s="634">
        <v>1442.24</v>
      </c>
      <c r="J374" s="631" t="s">
        <v>1187</v>
      </c>
      <c r="K374" s="631" t="s">
        <v>329</v>
      </c>
      <c r="L374" s="632">
        <v>42443</v>
      </c>
      <c r="M374" s="631" t="s">
        <v>72</v>
      </c>
    </row>
    <row r="375" spans="1:13" s="362" customFormat="1" x14ac:dyDescent="0.2">
      <c r="A375" s="631" t="s">
        <v>896</v>
      </c>
      <c r="B375" s="631" t="s">
        <v>900</v>
      </c>
      <c r="C375" s="631" t="s">
        <v>891</v>
      </c>
      <c r="D375" s="631" t="s">
        <v>334</v>
      </c>
      <c r="E375" s="631" t="s">
        <v>335</v>
      </c>
      <c r="F375" s="631" t="s">
        <v>336</v>
      </c>
      <c r="G375" s="631" t="s">
        <v>1188</v>
      </c>
      <c r="H375" s="632">
        <v>42450</v>
      </c>
      <c r="I375" s="634">
        <v>205.05</v>
      </c>
      <c r="J375" s="631" t="s">
        <v>1189</v>
      </c>
      <c r="K375" s="631" t="s">
        <v>329</v>
      </c>
      <c r="L375" s="632">
        <v>42450</v>
      </c>
      <c r="M375" s="631" t="s">
        <v>72</v>
      </c>
    </row>
    <row r="376" spans="1:13" s="362" customFormat="1" x14ac:dyDescent="0.2">
      <c r="A376" s="631" t="s">
        <v>896</v>
      </c>
      <c r="B376" s="631" t="s">
        <v>900</v>
      </c>
      <c r="C376" s="631" t="s">
        <v>891</v>
      </c>
      <c r="D376" s="631" t="s">
        <v>1190</v>
      </c>
      <c r="E376" s="631" t="s">
        <v>1191</v>
      </c>
      <c r="F376" s="631" t="s">
        <v>1192</v>
      </c>
      <c r="G376" s="631" t="s">
        <v>1193</v>
      </c>
      <c r="H376" s="632">
        <v>42424</v>
      </c>
      <c r="I376" s="634">
        <v>420.89</v>
      </c>
      <c r="J376" s="631"/>
      <c r="K376" s="631" t="s">
        <v>261</v>
      </c>
      <c r="L376" s="632">
        <v>42433</v>
      </c>
      <c r="M376" s="631" t="s">
        <v>72</v>
      </c>
    </row>
    <row r="377" spans="1:13" s="362" customFormat="1" x14ac:dyDescent="0.2">
      <c r="A377" s="631" t="s">
        <v>896</v>
      </c>
      <c r="B377" s="631" t="s">
        <v>900</v>
      </c>
      <c r="C377" s="631" t="s">
        <v>891</v>
      </c>
      <c r="D377" s="631" t="s">
        <v>431</v>
      </c>
      <c r="E377" s="631" t="s">
        <v>432</v>
      </c>
      <c r="F377" s="631" t="s">
        <v>433</v>
      </c>
      <c r="G377" s="631" t="s">
        <v>1195</v>
      </c>
      <c r="H377" s="632">
        <v>42432</v>
      </c>
      <c r="I377" s="634">
        <v>56.53</v>
      </c>
      <c r="J377" s="631"/>
      <c r="K377" s="631" t="s">
        <v>378</v>
      </c>
      <c r="L377" s="632">
        <v>42432</v>
      </c>
      <c r="M377" s="631" t="s">
        <v>72</v>
      </c>
    </row>
    <row r="378" spans="1:13" s="362" customFormat="1" x14ac:dyDescent="0.2">
      <c r="A378" s="631" t="s">
        <v>896</v>
      </c>
      <c r="B378" s="631" t="s">
        <v>900</v>
      </c>
      <c r="C378" s="631" t="s">
        <v>891</v>
      </c>
      <c r="D378" s="631" t="s">
        <v>831</v>
      </c>
      <c r="E378" s="631" t="s">
        <v>832</v>
      </c>
      <c r="F378" s="631" t="s">
        <v>833</v>
      </c>
      <c r="G378" s="631" t="s">
        <v>1196</v>
      </c>
      <c r="H378" s="632">
        <v>42441</v>
      </c>
      <c r="I378" s="634">
        <v>2811.07</v>
      </c>
      <c r="J378" s="631"/>
      <c r="K378" s="631" t="s">
        <v>580</v>
      </c>
      <c r="L378" s="632">
        <v>42441</v>
      </c>
      <c r="M378" s="631" t="s">
        <v>72</v>
      </c>
    </row>
    <row r="379" spans="1:13" s="362" customFormat="1" x14ac:dyDescent="0.2">
      <c r="A379" s="631" t="s">
        <v>896</v>
      </c>
      <c r="B379" s="631" t="s">
        <v>900</v>
      </c>
      <c r="C379" s="631" t="s">
        <v>891</v>
      </c>
      <c r="D379" s="631" t="s">
        <v>271</v>
      </c>
      <c r="E379" s="631" t="s">
        <v>272</v>
      </c>
      <c r="F379" s="631" t="s">
        <v>273</v>
      </c>
      <c r="G379" s="631" t="s">
        <v>1197</v>
      </c>
      <c r="H379" s="632">
        <v>42439</v>
      </c>
      <c r="I379" s="634">
        <v>57.35</v>
      </c>
      <c r="J379" s="631" t="s">
        <v>1198</v>
      </c>
      <c r="K379" s="631" t="s">
        <v>145</v>
      </c>
      <c r="L379" s="632">
        <v>42450</v>
      </c>
      <c r="M379" s="631" t="s">
        <v>72</v>
      </c>
    </row>
    <row r="380" spans="1:13" s="362" customFormat="1" x14ac:dyDescent="0.2">
      <c r="A380" s="631" t="s">
        <v>896</v>
      </c>
      <c r="B380" s="631" t="s">
        <v>900</v>
      </c>
      <c r="C380" s="631" t="s">
        <v>891</v>
      </c>
      <c r="D380" s="631" t="s">
        <v>271</v>
      </c>
      <c r="E380" s="631" t="s">
        <v>272</v>
      </c>
      <c r="F380" s="631" t="s">
        <v>273</v>
      </c>
      <c r="G380" s="631" t="s">
        <v>1199</v>
      </c>
      <c r="H380" s="632">
        <v>42438</v>
      </c>
      <c r="I380" s="634">
        <v>229.42</v>
      </c>
      <c r="J380" s="631" t="s">
        <v>1198</v>
      </c>
      <c r="K380" s="631" t="s">
        <v>145</v>
      </c>
      <c r="L380" s="632">
        <v>42450</v>
      </c>
      <c r="M380" s="631" t="s">
        <v>72</v>
      </c>
    </row>
    <row r="381" spans="1:13" s="362" customFormat="1" x14ac:dyDescent="0.2">
      <c r="A381" s="631" t="s">
        <v>896</v>
      </c>
      <c r="B381" s="631" t="s">
        <v>282</v>
      </c>
      <c r="C381" s="631" t="s">
        <v>891</v>
      </c>
      <c r="D381" s="631" t="s">
        <v>1152</v>
      </c>
      <c r="E381" s="631" t="s">
        <v>1153</v>
      </c>
      <c r="F381" s="631" t="s">
        <v>1154</v>
      </c>
      <c r="G381" s="631" t="s">
        <v>1200</v>
      </c>
      <c r="H381" s="632">
        <v>42324</v>
      </c>
      <c r="I381" s="634">
        <v>1815</v>
      </c>
      <c r="J381" s="631"/>
      <c r="K381" s="631" t="s">
        <v>261</v>
      </c>
      <c r="L381" s="632">
        <v>42438</v>
      </c>
      <c r="M381" s="631" t="s">
        <v>72</v>
      </c>
    </row>
    <row r="382" spans="1:13" s="362" customFormat="1" x14ac:dyDescent="0.2">
      <c r="A382" s="631" t="s">
        <v>896</v>
      </c>
      <c r="B382" s="631" t="s">
        <v>282</v>
      </c>
      <c r="C382" s="631" t="s">
        <v>891</v>
      </c>
      <c r="D382" s="631" t="s">
        <v>780</v>
      </c>
      <c r="E382" s="631" t="s">
        <v>781</v>
      </c>
      <c r="F382" s="631" t="s">
        <v>782</v>
      </c>
      <c r="G382" s="631" t="s">
        <v>1201</v>
      </c>
      <c r="H382" s="632">
        <v>42360</v>
      </c>
      <c r="I382" s="634">
        <v>215.28</v>
      </c>
      <c r="J382" s="631"/>
      <c r="K382" s="631" t="s">
        <v>412</v>
      </c>
      <c r="L382" s="632">
        <v>42450</v>
      </c>
      <c r="M382" s="631" t="s">
        <v>72</v>
      </c>
    </row>
    <row r="383" spans="1:13" s="362" customFormat="1" x14ac:dyDescent="0.2">
      <c r="A383" s="631" t="s">
        <v>890</v>
      </c>
      <c r="B383" s="631" t="s">
        <v>900</v>
      </c>
      <c r="C383" s="631" t="s">
        <v>891</v>
      </c>
      <c r="D383" s="631" t="s">
        <v>763</v>
      </c>
      <c r="E383" s="631" t="s">
        <v>764</v>
      </c>
      <c r="F383" s="631" t="s">
        <v>765</v>
      </c>
      <c r="G383" s="631" t="s">
        <v>1108</v>
      </c>
      <c r="H383" s="632">
        <v>42443</v>
      </c>
      <c r="I383" s="634">
        <v>108.9</v>
      </c>
      <c r="J383" s="631" t="s">
        <v>1202</v>
      </c>
      <c r="K383" s="631" t="s">
        <v>289</v>
      </c>
      <c r="L383" s="632">
        <v>42444</v>
      </c>
      <c r="M383" s="631" t="s">
        <v>72</v>
      </c>
    </row>
    <row r="384" spans="1:13" s="362" customFormat="1" x14ac:dyDescent="0.2">
      <c r="A384" s="631" t="s">
        <v>890</v>
      </c>
      <c r="B384" s="631" t="s">
        <v>900</v>
      </c>
      <c r="C384" s="631" t="s">
        <v>891</v>
      </c>
      <c r="D384" s="631" t="s">
        <v>763</v>
      </c>
      <c r="E384" s="631" t="s">
        <v>764</v>
      </c>
      <c r="F384" s="631" t="s">
        <v>765</v>
      </c>
      <c r="G384" s="631" t="s">
        <v>1203</v>
      </c>
      <c r="H384" s="632">
        <v>42443</v>
      </c>
      <c r="I384" s="634">
        <v>166.31</v>
      </c>
      <c r="J384" s="631" t="s">
        <v>1204</v>
      </c>
      <c r="K384" s="631" t="s">
        <v>289</v>
      </c>
      <c r="L384" s="632">
        <v>42444</v>
      </c>
      <c r="M384" s="631" t="s">
        <v>72</v>
      </c>
    </row>
    <row r="385" spans="1:13" s="362" customFormat="1" x14ac:dyDescent="0.2">
      <c r="A385" s="631" t="s">
        <v>890</v>
      </c>
      <c r="B385" s="631" t="s">
        <v>900</v>
      </c>
      <c r="C385" s="631" t="s">
        <v>891</v>
      </c>
      <c r="D385" s="631" t="s">
        <v>168</v>
      </c>
      <c r="E385" s="631" t="s">
        <v>169</v>
      </c>
      <c r="F385" s="631" t="s">
        <v>170</v>
      </c>
      <c r="G385" s="631" t="s">
        <v>1205</v>
      </c>
      <c r="H385" s="632">
        <v>42439</v>
      </c>
      <c r="I385" s="634">
        <v>447.7</v>
      </c>
      <c r="J385" s="631"/>
      <c r="K385" s="631" t="s">
        <v>167</v>
      </c>
      <c r="L385" s="632">
        <v>42440</v>
      </c>
      <c r="M385" s="631" t="s">
        <v>72</v>
      </c>
    </row>
    <row r="386" spans="1:13" s="362" customFormat="1" x14ac:dyDescent="0.2">
      <c r="A386" s="631" t="s">
        <v>890</v>
      </c>
      <c r="B386" s="631" t="s">
        <v>900</v>
      </c>
      <c r="C386" s="631" t="s">
        <v>891</v>
      </c>
      <c r="D386" s="631" t="s">
        <v>1206</v>
      </c>
      <c r="E386" s="631" t="s">
        <v>1207</v>
      </c>
      <c r="F386" s="631" t="s">
        <v>1208</v>
      </c>
      <c r="G386" s="631" t="s">
        <v>1209</v>
      </c>
      <c r="H386" s="632">
        <v>42412</v>
      </c>
      <c r="I386" s="634">
        <v>121</v>
      </c>
      <c r="J386" s="631"/>
      <c r="K386" s="631" t="s">
        <v>378</v>
      </c>
      <c r="L386" s="632">
        <v>42443</v>
      </c>
      <c r="M386" s="631" t="s">
        <v>72</v>
      </c>
    </row>
    <row r="387" spans="1:13" s="362" customFormat="1" x14ac:dyDescent="0.2">
      <c r="A387" s="631" t="s">
        <v>890</v>
      </c>
      <c r="B387" s="631" t="s">
        <v>900</v>
      </c>
      <c r="C387" s="631" t="s">
        <v>891</v>
      </c>
      <c r="D387" s="631" t="s">
        <v>373</v>
      </c>
      <c r="E387" s="631" t="s">
        <v>374</v>
      </c>
      <c r="F387" s="631" t="s">
        <v>375</v>
      </c>
      <c r="G387" s="631" t="s">
        <v>1210</v>
      </c>
      <c r="H387" s="632">
        <v>42457</v>
      </c>
      <c r="I387" s="634">
        <v>71.569999999999993</v>
      </c>
      <c r="J387" s="631"/>
      <c r="K387" s="631" t="s">
        <v>377</v>
      </c>
      <c r="L387" s="632">
        <v>42459</v>
      </c>
      <c r="M387" s="631" t="s">
        <v>72</v>
      </c>
    </row>
    <row r="388" spans="1:13" s="362" customFormat="1" x14ac:dyDescent="0.2">
      <c r="A388" s="631" t="s">
        <v>890</v>
      </c>
      <c r="B388" s="631" t="s">
        <v>900</v>
      </c>
      <c r="C388" s="631" t="s">
        <v>891</v>
      </c>
      <c r="D388" s="631" t="s">
        <v>373</v>
      </c>
      <c r="E388" s="631" t="s">
        <v>374</v>
      </c>
      <c r="F388" s="631" t="s">
        <v>375</v>
      </c>
      <c r="G388" s="631" t="s">
        <v>1211</v>
      </c>
      <c r="H388" s="632">
        <v>42450</v>
      </c>
      <c r="I388" s="634">
        <v>318.58</v>
      </c>
      <c r="J388" s="631"/>
      <c r="K388" s="631" t="s">
        <v>2102</v>
      </c>
      <c r="L388" s="632">
        <v>42451</v>
      </c>
      <c r="M388" s="631" t="s">
        <v>72</v>
      </c>
    </row>
    <row r="389" spans="1:13" s="362" customFormat="1" x14ac:dyDescent="0.2">
      <c r="A389" s="631" t="s">
        <v>890</v>
      </c>
      <c r="B389" s="631" t="s">
        <v>900</v>
      </c>
      <c r="C389" s="631" t="s">
        <v>891</v>
      </c>
      <c r="D389" s="631" t="s">
        <v>369</v>
      </c>
      <c r="E389" s="631" t="s">
        <v>370</v>
      </c>
      <c r="F389" s="631" t="s">
        <v>371</v>
      </c>
      <c r="G389" s="631" t="s">
        <v>1212</v>
      </c>
      <c r="H389" s="632">
        <v>42429</v>
      </c>
      <c r="I389" s="634">
        <v>10.39</v>
      </c>
      <c r="J389" s="631"/>
      <c r="K389" s="631" t="s">
        <v>357</v>
      </c>
      <c r="L389" s="632">
        <v>42433</v>
      </c>
      <c r="M389" s="631" t="s">
        <v>72</v>
      </c>
    </row>
    <row r="390" spans="1:13" s="362" customFormat="1" x14ac:dyDescent="0.2">
      <c r="A390" s="631" t="s">
        <v>890</v>
      </c>
      <c r="B390" s="631" t="s">
        <v>900</v>
      </c>
      <c r="C390" s="631" t="s">
        <v>891</v>
      </c>
      <c r="D390" s="631" t="s">
        <v>219</v>
      </c>
      <c r="E390" s="631" t="s">
        <v>220</v>
      </c>
      <c r="F390" s="631" t="s">
        <v>221</v>
      </c>
      <c r="G390" s="631" t="s">
        <v>1213</v>
      </c>
      <c r="H390" s="632">
        <v>42431</v>
      </c>
      <c r="I390" s="634">
        <v>33.17</v>
      </c>
      <c r="J390" s="631"/>
      <c r="K390" s="631" t="s">
        <v>413</v>
      </c>
      <c r="L390" s="632">
        <v>42436</v>
      </c>
      <c r="M390" s="631" t="s">
        <v>72</v>
      </c>
    </row>
    <row r="391" spans="1:13" s="362" customFormat="1" x14ac:dyDescent="0.2">
      <c r="A391" s="631" t="s">
        <v>890</v>
      </c>
      <c r="B391" s="631" t="s">
        <v>900</v>
      </c>
      <c r="C391" s="631" t="s">
        <v>891</v>
      </c>
      <c r="D391" s="631" t="s">
        <v>1354</v>
      </c>
      <c r="E391" s="631" t="s">
        <v>1355</v>
      </c>
      <c r="F391" s="631" t="s">
        <v>1356</v>
      </c>
      <c r="G391" s="631" t="s">
        <v>1357</v>
      </c>
      <c r="H391" s="632">
        <v>42429</v>
      </c>
      <c r="I391" s="634">
        <v>1518</v>
      </c>
      <c r="J391" s="631"/>
      <c r="K391" s="631" t="s">
        <v>304</v>
      </c>
      <c r="L391" s="632">
        <v>42430</v>
      </c>
      <c r="M391" s="631" t="s">
        <v>72</v>
      </c>
    </row>
    <row r="392" spans="1:13" s="362" customFormat="1" x14ac:dyDescent="0.2">
      <c r="A392" s="631" t="s">
        <v>890</v>
      </c>
      <c r="B392" s="631" t="s">
        <v>900</v>
      </c>
      <c r="C392" s="631" t="s">
        <v>891</v>
      </c>
      <c r="D392" s="631" t="s">
        <v>1071</v>
      </c>
      <c r="E392" s="631" t="s">
        <v>1072</v>
      </c>
      <c r="F392" s="631" t="s">
        <v>1073</v>
      </c>
      <c r="G392" s="631" t="s">
        <v>1214</v>
      </c>
      <c r="H392" s="632">
        <v>42429</v>
      </c>
      <c r="I392" s="634">
        <v>1400</v>
      </c>
      <c r="J392" s="631"/>
      <c r="K392" s="631" t="s">
        <v>306</v>
      </c>
      <c r="L392" s="632">
        <v>42432</v>
      </c>
      <c r="M392" s="631" t="s">
        <v>72</v>
      </c>
    </row>
    <row r="393" spans="1:13" s="362" customFormat="1" x14ac:dyDescent="0.2">
      <c r="A393" s="631" t="s">
        <v>890</v>
      </c>
      <c r="B393" s="631" t="s">
        <v>900</v>
      </c>
      <c r="C393" s="631" t="s">
        <v>891</v>
      </c>
      <c r="D393" s="631" t="s">
        <v>1071</v>
      </c>
      <c r="E393" s="631" t="s">
        <v>1072</v>
      </c>
      <c r="F393" s="631" t="s">
        <v>1073</v>
      </c>
      <c r="G393" s="631" t="s">
        <v>1215</v>
      </c>
      <c r="H393" s="632">
        <v>42429</v>
      </c>
      <c r="I393" s="634">
        <v>1600</v>
      </c>
      <c r="J393" s="631"/>
      <c r="K393" s="631" t="s">
        <v>306</v>
      </c>
      <c r="L393" s="632">
        <v>42432</v>
      </c>
      <c r="M393" s="631" t="s">
        <v>72</v>
      </c>
    </row>
    <row r="394" spans="1:13" s="362" customFormat="1" x14ac:dyDescent="0.2">
      <c r="A394" s="631" t="s">
        <v>890</v>
      </c>
      <c r="B394" s="631" t="s">
        <v>900</v>
      </c>
      <c r="C394" s="631" t="s">
        <v>891</v>
      </c>
      <c r="D394" s="631" t="s">
        <v>1071</v>
      </c>
      <c r="E394" s="631" t="s">
        <v>1072</v>
      </c>
      <c r="F394" s="631" t="s">
        <v>1073</v>
      </c>
      <c r="G394" s="631" t="s">
        <v>1216</v>
      </c>
      <c r="H394" s="632">
        <v>42429</v>
      </c>
      <c r="I394" s="634">
        <v>500</v>
      </c>
      <c r="J394" s="631"/>
      <c r="K394" s="631" t="s">
        <v>306</v>
      </c>
      <c r="L394" s="632">
        <v>42432</v>
      </c>
      <c r="M394" s="631" t="s">
        <v>72</v>
      </c>
    </row>
    <row r="395" spans="1:13" s="362" customFormat="1" x14ac:dyDescent="0.2">
      <c r="A395" s="631" t="s">
        <v>890</v>
      </c>
      <c r="B395" s="631" t="s">
        <v>900</v>
      </c>
      <c r="C395" s="631" t="s">
        <v>891</v>
      </c>
      <c r="D395" s="631" t="s">
        <v>190</v>
      </c>
      <c r="E395" s="631" t="s">
        <v>191</v>
      </c>
      <c r="F395" s="631"/>
      <c r="G395" s="631" t="s">
        <v>1217</v>
      </c>
      <c r="H395" s="632">
        <v>42430</v>
      </c>
      <c r="I395" s="634">
        <v>135.9</v>
      </c>
      <c r="J395" s="631"/>
      <c r="K395" s="631" t="s">
        <v>295</v>
      </c>
      <c r="L395" s="632">
        <v>42443</v>
      </c>
      <c r="M395" s="631" t="s">
        <v>72</v>
      </c>
    </row>
    <row r="396" spans="1:13" s="362" customFormat="1" x14ac:dyDescent="0.2">
      <c r="A396" s="631" t="s">
        <v>890</v>
      </c>
      <c r="B396" s="631" t="s">
        <v>900</v>
      </c>
      <c r="C396" s="631" t="s">
        <v>891</v>
      </c>
      <c r="D396" s="631" t="s">
        <v>775</v>
      </c>
      <c r="E396" s="631" t="s">
        <v>776</v>
      </c>
      <c r="F396" s="631" t="s">
        <v>777</v>
      </c>
      <c r="G396" s="631" t="s">
        <v>1219</v>
      </c>
      <c r="H396" s="632">
        <v>42429</v>
      </c>
      <c r="I396" s="634">
        <v>3090.73</v>
      </c>
      <c r="J396" s="631"/>
      <c r="K396" s="631" t="s">
        <v>667</v>
      </c>
      <c r="L396" s="632">
        <v>42433</v>
      </c>
      <c r="M396" s="631" t="s">
        <v>72</v>
      </c>
    </row>
    <row r="397" spans="1:13" s="362" customFormat="1" x14ac:dyDescent="0.2">
      <c r="A397" s="631" t="s">
        <v>890</v>
      </c>
      <c r="B397" s="631" t="s">
        <v>900</v>
      </c>
      <c r="C397" s="631" t="s">
        <v>891</v>
      </c>
      <c r="D397" s="631" t="s">
        <v>1223</v>
      </c>
      <c r="E397" s="631" t="s">
        <v>1224</v>
      </c>
      <c r="F397" s="631" t="s">
        <v>1225</v>
      </c>
      <c r="G397" s="631" t="s">
        <v>1226</v>
      </c>
      <c r="H397" s="632">
        <v>42443</v>
      </c>
      <c r="I397" s="634">
        <v>400</v>
      </c>
      <c r="J397" s="631"/>
      <c r="K397" s="631" t="s">
        <v>378</v>
      </c>
      <c r="L397" s="632">
        <v>42445</v>
      </c>
      <c r="M397" s="631" t="s">
        <v>72</v>
      </c>
    </row>
    <row r="398" spans="1:13" s="362" customFormat="1" x14ac:dyDescent="0.2">
      <c r="A398" s="631" t="s">
        <v>890</v>
      </c>
      <c r="B398" s="631" t="s">
        <v>900</v>
      </c>
      <c r="C398" s="631" t="s">
        <v>891</v>
      </c>
      <c r="D398" s="631" t="s">
        <v>212</v>
      </c>
      <c r="E398" s="631" t="s">
        <v>213</v>
      </c>
      <c r="F398" s="631" t="s">
        <v>214</v>
      </c>
      <c r="G398" s="631" t="s">
        <v>1227</v>
      </c>
      <c r="H398" s="632">
        <v>42453</v>
      </c>
      <c r="I398" s="634">
        <v>1122.6400000000001</v>
      </c>
      <c r="J398" s="631" t="s">
        <v>1228</v>
      </c>
      <c r="K398" s="631" t="s">
        <v>377</v>
      </c>
      <c r="L398" s="632">
        <v>42459</v>
      </c>
      <c r="M398" s="631" t="s">
        <v>72</v>
      </c>
    </row>
    <row r="399" spans="1:13" s="362" customFormat="1" x14ac:dyDescent="0.2">
      <c r="A399" s="631" t="s">
        <v>890</v>
      </c>
      <c r="B399" s="631" t="s">
        <v>900</v>
      </c>
      <c r="C399" s="631" t="s">
        <v>891</v>
      </c>
      <c r="D399" s="631" t="s">
        <v>212</v>
      </c>
      <c r="E399" s="631" t="s">
        <v>213</v>
      </c>
      <c r="F399" s="631" t="s">
        <v>214</v>
      </c>
      <c r="G399" s="631" t="s">
        <v>1229</v>
      </c>
      <c r="H399" s="632">
        <v>42447</v>
      </c>
      <c r="I399" s="634">
        <v>213.47</v>
      </c>
      <c r="J399" s="631" t="s">
        <v>1230</v>
      </c>
      <c r="K399" s="631" t="s">
        <v>377</v>
      </c>
      <c r="L399" s="632">
        <v>42450</v>
      </c>
      <c r="M399" s="631" t="s">
        <v>72</v>
      </c>
    </row>
    <row r="400" spans="1:13" s="362" customFormat="1" x14ac:dyDescent="0.2">
      <c r="A400" s="631" t="s">
        <v>890</v>
      </c>
      <c r="B400" s="631" t="s">
        <v>900</v>
      </c>
      <c r="C400" s="631" t="s">
        <v>891</v>
      </c>
      <c r="D400" s="631" t="s">
        <v>1006</v>
      </c>
      <c r="E400" s="631" t="s">
        <v>1007</v>
      </c>
      <c r="F400" s="631" t="s">
        <v>1008</v>
      </c>
      <c r="G400" s="631" t="s">
        <v>1231</v>
      </c>
      <c r="H400" s="632">
        <v>42438</v>
      </c>
      <c r="I400" s="634">
        <v>154.5</v>
      </c>
      <c r="J400" s="631"/>
      <c r="K400" s="631" t="s">
        <v>303</v>
      </c>
      <c r="L400" s="632">
        <v>42446</v>
      </c>
      <c r="M400" s="631" t="s">
        <v>72</v>
      </c>
    </row>
    <row r="401" spans="1:13" s="362" customFormat="1" x14ac:dyDescent="0.2">
      <c r="A401" s="631" t="s">
        <v>890</v>
      </c>
      <c r="B401" s="631" t="s">
        <v>900</v>
      </c>
      <c r="C401" s="631" t="s">
        <v>891</v>
      </c>
      <c r="D401" s="631" t="s">
        <v>957</v>
      </c>
      <c r="E401" s="631" t="s">
        <v>958</v>
      </c>
      <c r="F401" s="631" t="s">
        <v>959</v>
      </c>
      <c r="G401" s="631" t="s">
        <v>1234</v>
      </c>
      <c r="H401" s="632">
        <v>42443</v>
      </c>
      <c r="I401" s="634">
        <v>528.97</v>
      </c>
      <c r="J401" s="631" t="s">
        <v>1235</v>
      </c>
      <c r="K401" s="631" t="s">
        <v>382</v>
      </c>
      <c r="L401" s="632">
        <v>42445</v>
      </c>
      <c r="M401" s="631" t="s">
        <v>72</v>
      </c>
    </row>
    <row r="402" spans="1:13" s="362" customFormat="1" x14ac:dyDescent="0.2">
      <c r="A402" s="631" t="s">
        <v>890</v>
      </c>
      <c r="B402" s="631" t="s">
        <v>900</v>
      </c>
      <c r="C402" s="631" t="s">
        <v>891</v>
      </c>
      <c r="D402" s="631" t="s">
        <v>1015</v>
      </c>
      <c r="E402" s="631" t="s">
        <v>1016</v>
      </c>
      <c r="F402" s="631" t="s">
        <v>1017</v>
      </c>
      <c r="G402" s="631" t="s">
        <v>1236</v>
      </c>
      <c r="H402" s="632">
        <v>42453</v>
      </c>
      <c r="I402" s="634">
        <v>560.64</v>
      </c>
      <c r="J402" s="631"/>
      <c r="K402" s="631" t="s">
        <v>79</v>
      </c>
      <c r="L402" s="632">
        <v>42459</v>
      </c>
      <c r="M402" s="631" t="s">
        <v>72</v>
      </c>
    </row>
    <row r="403" spans="1:13" s="362" customFormat="1" x14ac:dyDescent="0.2">
      <c r="A403" s="631" t="s">
        <v>890</v>
      </c>
      <c r="B403" s="631" t="s">
        <v>900</v>
      </c>
      <c r="C403" s="631" t="s">
        <v>891</v>
      </c>
      <c r="D403" s="631" t="s">
        <v>83</v>
      </c>
      <c r="E403" s="631" t="s">
        <v>84</v>
      </c>
      <c r="F403" s="631" t="s">
        <v>85</v>
      </c>
      <c r="G403" s="631" t="s">
        <v>1237</v>
      </c>
      <c r="H403" s="632">
        <v>42453</v>
      </c>
      <c r="I403" s="634">
        <v>2387.46</v>
      </c>
      <c r="J403" s="631"/>
      <c r="K403" s="631" t="s">
        <v>182</v>
      </c>
      <c r="L403" s="632">
        <v>42459</v>
      </c>
      <c r="M403" s="631" t="s">
        <v>72</v>
      </c>
    </row>
    <row r="404" spans="1:13" s="362" customFormat="1" x14ac:dyDescent="0.2">
      <c r="A404" s="631" t="s">
        <v>890</v>
      </c>
      <c r="B404" s="631" t="s">
        <v>900</v>
      </c>
      <c r="C404" s="631" t="s">
        <v>891</v>
      </c>
      <c r="D404" s="631" t="s">
        <v>83</v>
      </c>
      <c r="E404" s="631" t="s">
        <v>84</v>
      </c>
      <c r="F404" s="631" t="s">
        <v>85</v>
      </c>
      <c r="G404" s="631" t="s">
        <v>1238</v>
      </c>
      <c r="H404" s="632">
        <v>42429</v>
      </c>
      <c r="I404" s="634">
        <v>13.61</v>
      </c>
      <c r="J404" s="631"/>
      <c r="K404" s="631" t="s">
        <v>274</v>
      </c>
      <c r="L404" s="632">
        <v>42432</v>
      </c>
      <c r="M404" s="631" t="s">
        <v>72</v>
      </c>
    </row>
    <row r="405" spans="1:13" s="362" customFormat="1" x14ac:dyDescent="0.2">
      <c r="A405" s="631" t="s">
        <v>890</v>
      </c>
      <c r="B405" s="631" t="s">
        <v>900</v>
      </c>
      <c r="C405" s="631" t="s">
        <v>891</v>
      </c>
      <c r="D405" s="631" t="s">
        <v>83</v>
      </c>
      <c r="E405" s="631" t="s">
        <v>84</v>
      </c>
      <c r="F405" s="631" t="s">
        <v>85</v>
      </c>
      <c r="G405" s="631" t="s">
        <v>1239</v>
      </c>
      <c r="H405" s="632">
        <v>42429</v>
      </c>
      <c r="I405" s="634">
        <v>286.18</v>
      </c>
      <c r="J405" s="631"/>
      <c r="K405" s="631" t="s">
        <v>182</v>
      </c>
      <c r="L405" s="632">
        <v>42432</v>
      </c>
      <c r="M405" s="631" t="s">
        <v>72</v>
      </c>
    </row>
    <row r="406" spans="1:13" s="362" customFormat="1" x14ac:dyDescent="0.2">
      <c r="A406" s="631" t="s">
        <v>890</v>
      </c>
      <c r="B406" s="631" t="s">
        <v>900</v>
      </c>
      <c r="C406" s="631" t="s">
        <v>891</v>
      </c>
      <c r="D406" s="631" t="s">
        <v>83</v>
      </c>
      <c r="E406" s="631" t="s">
        <v>84</v>
      </c>
      <c r="F406" s="631" t="s">
        <v>85</v>
      </c>
      <c r="G406" s="631" t="s">
        <v>1240</v>
      </c>
      <c r="H406" s="632">
        <v>42429</v>
      </c>
      <c r="I406" s="634">
        <v>263.56</v>
      </c>
      <c r="J406" s="631"/>
      <c r="K406" s="631" t="s">
        <v>182</v>
      </c>
      <c r="L406" s="632">
        <v>42432</v>
      </c>
      <c r="M406" s="631" t="s">
        <v>72</v>
      </c>
    </row>
    <row r="407" spans="1:13" s="362" customFormat="1" x14ac:dyDescent="0.2">
      <c r="A407" s="631" t="s">
        <v>890</v>
      </c>
      <c r="B407" s="631" t="s">
        <v>900</v>
      </c>
      <c r="C407" s="631" t="s">
        <v>891</v>
      </c>
      <c r="D407" s="631" t="s">
        <v>83</v>
      </c>
      <c r="E407" s="631" t="s">
        <v>84</v>
      </c>
      <c r="F407" s="631" t="s">
        <v>85</v>
      </c>
      <c r="G407" s="631" t="s">
        <v>1241</v>
      </c>
      <c r="H407" s="632">
        <v>42429</v>
      </c>
      <c r="I407" s="634">
        <v>286.18</v>
      </c>
      <c r="J407" s="631"/>
      <c r="K407" s="631" t="s">
        <v>182</v>
      </c>
      <c r="L407" s="632">
        <v>42432</v>
      </c>
      <c r="M407" s="631" t="s">
        <v>72</v>
      </c>
    </row>
    <row r="408" spans="1:13" s="362" customFormat="1" x14ac:dyDescent="0.2">
      <c r="A408" s="631" t="s">
        <v>890</v>
      </c>
      <c r="B408" s="631" t="s">
        <v>900</v>
      </c>
      <c r="C408" s="631" t="s">
        <v>891</v>
      </c>
      <c r="D408" s="631" t="s">
        <v>83</v>
      </c>
      <c r="E408" s="631" t="s">
        <v>84</v>
      </c>
      <c r="F408" s="631" t="s">
        <v>85</v>
      </c>
      <c r="G408" s="631" t="s">
        <v>1242</v>
      </c>
      <c r="H408" s="632">
        <v>42429</v>
      </c>
      <c r="I408" s="634">
        <v>337.13</v>
      </c>
      <c r="J408" s="631"/>
      <c r="K408" s="631" t="s">
        <v>182</v>
      </c>
      <c r="L408" s="632">
        <v>42432</v>
      </c>
      <c r="M408" s="631" t="s">
        <v>72</v>
      </c>
    </row>
    <row r="409" spans="1:13" s="362" customFormat="1" x14ac:dyDescent="0.2">
      <c r="A409" s="631" t="s">
        <v>890</v>
      </c>
      <c r="B409" s="631" t="s">
        <v>900</v>
      </c>
      <c r="C409" s="631" t="s">
        <v>891</v>
      </c>
      <c r="D409" s="631" t="s">
        <v>83</v>
      </c>
      <c r="E409" s="631" t="s">
        <v>84</v>
      </c>
      <c r="F409" s="631" t="s">
        <v>85</v>
      </c>
      <c r="G409" s="631" t="s">
        <v>1243</v>
      </c>
      <c r="H409" s="632">
        <v>42429</v>
      </c>
      <c r="I409" s="634">
        <v>262.63</v>
      </c>
      <c r="J409" s="631"/>
      <c r="K409" s="631" t="s">
        <v>182</v>
      </c>
      <c r="L409" s="632">
        <v>42432</v>
      </c>
      <c r="M409" s="631" t="s">
        <v>72</v>
      </c>
    </row>
    <row r="410" spans="1:13" s="362" customFormat="1" x14ac:dyDescent="0.2">
      <c r="A410" s="631" t="s">
        <v>890</v>
      </c>
      <c r="B410" s="631" t="s">
        <v>900</v>
      </c>
      <c r="C410" s="631" t="s">
        <v>891</v>
      </c>
      <c r="D410" s="631" t="s">
        <v>83</v>
      </c>
      <c r="E410" s="631" t="s">
        <v>84</v>
      </c>
      <c r="F410" s="631" t="s">
        <v>85</v>
      </c>
      <c r="G410" s="631" t="s">
        <v>1244</v>
      </c>
      <c r="H410" s="632">
        <v>42429</v>
      </c>
      <c r="I410" s="634">
        <v>175.7</v>
      </c>
      <c r="J410" s="631"/>
      <c r="K410" s="631" t="s">
        <v>182</v>
      </c>
      <c r="L410" s="632">
        <v>42432</v>
      </c>
      <c r="M410" s="631" t="s">
        <v>72</v>
      </c>
    </row>
    <row r="411" spans="1:13" s="362" customFormat="1" x14ac:dyDescent="0.2">
      <c r="A411" s="631" t="s">
        <v>890</v>
      </c>
      <c r="B411" s="631" t="s">
        <v>900</v>
      </c>
      <c r="C411" s="631" t="s">
        <v>891</v>
      </c>
      <c r="D411" s="631" t="s">
        <v>83</v>
      </c>
      <c r="E411" s="631" t="s">
        <v>84</v>
      </c>
      <c r="F411" s="631" t="s">
        <v>85</v>
      </c>
      <c r="G411" s="631" t="s">
        <v>1245</v>
      </c>
      <c r="H411" s="632">
        <v>42429</v>
      </c>
      <c r="I411" s="634">
        <v>286.18</v>
      </c>
      <c r="J411" s="631"/>
      <c r="K411" s="631" t="s">
        <v>182</v>
      </c>
      <c r="L411" s="632">
        <v>42432</v>
      </c>
      <c r="M411" s="631" t="s">
        <v>72</v>
      </c>
    </row>
    <row r="412" spans="1:13" s="362" customFormat="1" x14ac:dyDescent="0.2">
      <c r="A412" s="631" t="s">
        <v>890</v>
      </c>
      <c r="B412" s="631" t="s">
        <v>900</v>
      </c>
      <c r="C412" s="631" t="s">
        <v>891</v>
      </c>
      <c r="D412" s="631" t="s">
        <v>83</v>
      </c>
      <c r="E412" s="631" t="s">
        <v>84</v>
      </c>
      <c r="F412" s="631" t="s">
        <v>85</v>
      </c>
      <c r="G412" s="631" t="s">
        <v>1246</v>
      </c>
      <c r="H412" s="632">
        <v>42429</v>
      </c>
      <c r="I412" s="634">
        <v>286.18</v>
      </c>
      <c r="J412" s="631"/>
      <c r="K412" s="631" t="s">
        <v>182</v>
      </c>
      <c r="L412" s="632">
        <v>42432</v>
      </c>
      <c r="M412" s="631" t="s">
        <v>72</v>
      </c>
    </row>
    <row r="413" spans="1:13" s="362" customFormat="1" x14ac:dyDescent="0.2">
      <c r="A413" s="631" t="s">
        <v>890</v>
      </c>
      <c r="B413" s="631" t="s">
        <v>900</v>
      </c>
      <c r="C413" s="631" t="s">
        <v>891</v>
      </c>
      <c r="D413" s="631" t="s">
        <v>83</v>
      </c>
      <c r="E413" s="631" t="s">
        <v>84</v>
      </c>
      <c r="F413" s="631" t="s">
        <v>85</v>
      </c>
      <c r="G413" s="631" t="s">
        <v>1247</v>
      </c>
      <c r="H413" s="632">
        <v>42429</v>
      </c>
      <c r="I413" s="634">
        <v>286.18</v>
      </c>
      <c r="J413" s="631"/>
      <c r="K413" s="631" t="s">
        <v>182</v>
      </c>
      <c r="L413" s="632">
        <v>42432</v>
      </c>
      <c r="M413" s="631" t="s">
        <v>72</v>
      </c>
    </row>
    <row r="414" spans="1:13" s="362" customFormat="1" x14ac:dyDescent="0.2">
      <c r="A414" s="631" t="s">
        <v>890</v>
      </c>
      <c r="B414" s="631" t="s">
        <v>900</v>
      </c>
      <c r="C414" s="631" t="s">
        <v>891</v>
      </c>
      <c r="D414" s="631" t="s">
        <v>83</v>
      </c>
      <c r="E414" s="631" t="s">
        <v>84</v>
      </c>
      <c r="F414" s="631" t="s">
        <v>85</v>
      </c>
      <c r="G414" s="631" t="s">
        <v>1248</v>
      </c>
      <c r="H414" s="632">
        <v>42429</v>
      </c>
      <c r="I414" s="634">
        <v>75.64</v>
      </c>
      <c r="J414" s="631"/>
      <c r="K414" s="631" t="s">
        <v>182</v>
      </c>
      <c r="L414" s="632">
        <v>42432</v>
      </c>
      <c r="M414" s="631" t="s">
        <v>72</v>
      </c>
    </row>
    <row r="415" spans="1:13" s="362" customFormat="1" x14ac:dyDescent="0.2">
      <c r="A415" s="631" t="s">
        <v>890</v>
      </c>
      <c r="B415" s="631" t="s">
        <v>900</v>
      </c>
      <c r="C415" s="631" t="s">
        <v>891</v>
      </c>
      <c r="D415" s="631" t="s">
        <v>83</v>
      </c>
      <c r="E415" s="631" t="s">
        <v>84</v>
      </c>
      <c r="F415" s="631" t="s">
        <v>85</v>
      </c>
      <c r="G415" s="631" t="s">
        <v>1249</v>
      </c>
      <c r="H415" s="632">
        <v>42429</v>
      </c>
      <c r="I415" s="634">
        <v>132.83000000000001</v>
      </c>
      <c r="J415" s="631"/>
      <c r="K415" s="631" t="s">
        <v>413</v>
      </c>
      <c r="L415" s="632">
        <v>42432</v>
      </c>
      <c r="M415" s="631" t="s">
        <v>72</v>
      </c>
    </row>
    <row r="416" spans="1:13" s="362" customFormat="1" x14ac:dyDescent="0.2">
      <c r="A416" s="631" t="s">
        <v>890</v>
      </c>
      <c r="B416" s="631" t="s">
        <v>900</v>
      </c>
      <c r="C416" s="631" t="s">
        <v>891</v>
      </c>
      <c r="D416" s="631" t="s">
        <v>83</v>
      </c>
      <c r="E416" s="631" t="s">
        <v>84</v>
      </c>
      <c r="F416" s="631" t="s">
        <v>85</v>
      </c>
      <c r="G416" s="631" t="s">
        <v>1250</v>
      </c>
      <c r="H416" s="632">
        <v>42429</v>
      </c>
      <c r="I416" s="634">
        <v>4864.87</v>
      </c>
      <c r="J416" s="631"/>
      <c r="K416" s="631" t="s">
        <v>413</v>
      </c>
      <c r="L416" s="632">
        <v>42432</v>
      </c>
      <c r="M416" s="631" t="s">
        <v>72</v>
      </c>
    </row>
    <row r="417" spans="1:13" s="362" customFormat="1" x14ac:dyDescent="0.2">
      <c r="A417" s="631" t="s">
        <v>890</v>
      </c>
      <c r="B417" s="631" t="s">
        <v>900</v>
      </c>
      <c r="C417" s="631" t="s">
        <v>891</v>
      </c>
      <c r="D417" s="631" t="s">
        <v>420</v>
      </c>
      <c r="E417" s="631" t="s">
        <v>421</v>
      </c>
      <c r="F417" s="631" t="s">
        <v>422</v>
      </c>
      <c r="G417" s="631" t="s">
        <v>1251</v>
      </c>
      <c r="H417" s="632">
        <v>42447</v>
      </c>
      <c r="I417" s="634">
        <v>67.8</v>
      </c>
      <c r="J417" s="631" t="s">
        <v>1252</v>
      </c>
      <c r="K417" s="631" t="s">
        <v>377</v>
      </c>
      <c r="L417" s="632">
        <v>42450</v>
      </c>
      <c r="M417" s="631" t="s">
        <v>72</v>
      </c>
    </row>
    <row r="418" spans="1:13" s="362" customFormat="1" x14ac:dyDescent="0.2">
      <c r="A418" s="631" t="s">
        <v>890</v>
      </c>
      <c r="B418" s="631" t="s">
        <v>900</v>
      </c>
      <c r="C418" s="631" t="s">
        <v>891</v>
      </c>
      <c r="D418" s="631" t="s">
        <v>183</v>
      </c>
      <c r="E418" s="631" t="s">
        <v>184</v>
      </c>
      <c r="F418" s="631" t="s">
        <v>185</v>
      </c>
      <c r="G418" s="631" t="s">
        <v>1253</v>
      </c>
      <c r="H418" s="632">
        <v>42431</v>
      </c>
      <c r="I418" s="634">
        <v>238.03</v>
      </c>
      <c r="J418" s="631"/>
      <c r="K418" s="631" t="s">
        <v>87</v>
      </c>
      <c r="L418" s="632">
        <v>42431</v>
      </c>
      <c r="M418" s="631" t="s">
        <v>72</v>
      </c>
    </row>
    <row r="419" spans="1:13" s="362" customFormat="1" x14ac:dyDescent="0.2">
      <c r="A419" s="631" t="s">
        <v>890</v>
      </c>
      <c r="B419" s="631" t="s">
        <v>900</v>
      </c>
      <c r="C419" s="631" t="s">
        <v>891</v>
      </c>
      <c r="D419" s="631" t="s">
        <v>105</v>
      </c>
      <c r="E419" s="631" t="s">
        <v>106</v>
      </c>
      <c r="F419" s="631" t="s">
        <v>107</v>
      </c>
      <c r="G419" s="631" t="s">
        <v>1254</v>
      </c>
      <c r="H419" s="632">
        <v>42453</v>
      </c>
      <c r="I419" s="634">
        <v>149.74</v>
      </c>
      <c r="J419" s="631"/>
      <c r="K419" s="631" t="s">
        <v>88</v>
      </c>
      <c r="L419" s="632">
        <v>42459</v>
      </c>
      <c r="M419" s="631" t="s">
        <v>72</v>
      </c>
    </row>
    <row r="420" spans="1:13" s="362" customFormat="1" x14ac:dyDescent="0.2">
      <c r="A420" s="631" t="s">
        <v>890</v>
      </c>
      <c r="B420" s="631" t="s">
        <v>900</v>
      </c>
      <c r="C420" s="631" t="s">
        <v>891</v>
      </c>
      <c r="D420" s="631" t="s">
        <v>105</v>
      </c>
      <c r="E420" s="631" t="s">
        <v>106</v>
      </c>
      <c r="F420" s="631" t="s">
        <v>107</v>
      </c>
      <c r="G420" s="631" t="s">
        <v>1255</v>
      </c>
      <c r="H420" s="632">
        <v>42446</v>
      </c>
      <c r="I420" s="634">
        <v>169.81</v>
      </c>
      <c r="J420" s="631" t="s">
        <v>1256</v>
      </c>
      <c r="K420" s="631" t="s">
        <v>377</v>
      </c>
      <c r="L420" s="632">
        <v>42447</v>
      </c>
      <c r="M420" s="631" t="s">
        <v>72</v>
      </c>
    </row>
    <row r="421" spans="1:13" s="362" customFormat="1" x14ac:dyDescent="0.2">
      <c r="A421" s="631" t="s">
        <v>890</v>
      </c>
      <c r="B421" s="631" t="s">
        <v>900</v>
      </c>
      <c r="C421" s="631" t="s">
        <v>891</v>
      </c>
      <c r="D421" s="631" t="s">
        <v>105</v>
      </c>
      <c r="E421" s="631" t="s">
        <v>106</v>
      </c>
      <c r="F421" s="631" t="s">
        <v>107</v>
      </c>
      <c r="G421" s="631" t="s">
        <v>1257</v>
      </c>
      <c r="H421" s="632">
        <v>42439</v>
      </c>
      <c r="I421" s="634">
        <v>191.65</v>
      </c>
      <c r="J421" s="631" t="s">
        <v>1258</v>
      </c>
      <c r="K421" s="631" t="s">
        <v>329</v>
      </c>
      <c r="L421" s="632">
        <v>42440</v>
      </c>
      <c r="M421" s="631" t="s">
        <v>72</v>
      </c>
    </row>
    <row r="422" spans="1:13" s="362" customFormat="1" x14ac:dyDescent="0.2">
      <c r="A422" s="631" t="s">
        <v>890</v>
      </c>
      <c r="B422" s="631" t="s">
        <v>900</v>
      </c>
      <c r="C422" s="631" t="s">
        <v>891</v>
      </c>
      <c r="D422" s="631" t="s">
        <v>105</v>
      </c>
      <c r="E422" s="631" t="s">
        <v>106</v>
      </c>
      <c r="F422" s="631" t="s">
        <v>107</v>
      </c>
      <c r="G422" s="631" t="s">
        <v>1259</v>
      </c>
      <c r="H422" s="632">
        <v>42439</v>
      </c>
      <c r="I422" s="634">
        <v>175.45</v>
      </c>
      <c r="J422" s="631" t="s">
        <v>1260</v>
      </c>
      <c r="K422" s="631" t="s">
        <v>377</v>
      </c>
      <c r="L422" s="632">
        <v>42440</v>
      </c>
      <c r="M422" s="631" t="s">
        <v>72</v>
      </c>
    </row>
    <row r="423" spans="1:13" s="362" customFormat="1" x14ac:dyDescent="0.2">
      <c r="A423" s="631" t="s">
        <v>890</v>
      </c>
      <c r="B423" s="631" t="s">
        <v>900</v>
      </c>
      <c r="C423" s="631" t="s">
        <v>891</v>
      </c>
      <c r="D423" s="631" t="s">
        <v>503</v>
      </c>
      <c r="E423" s="631" t="s">
        <v>504</v>
      </c>
      <c r="F423" s="631" t="s">
        <v>505</v>
      </c>
      <c r="G423" s="631" t="s">
        <v>1264</v>
      </c>
      <c r="H423" s="632">
        <v>42433</v>
      </c>
      <c r="I423" s="634">
        <v>168.19</v>
      </c>
      <c r="J423" s="631"/>
      <c r="K423" s="631" t="s">
        <v>79</v>
      </c>
      <c r="L423" s="632">
        <v>42443</v>
      </c>
      <c r="M423" s="631" t="s">
        <v>72</v>
      </c>
    </row>
    <row r="424" spans="1:13" s="362" customFormat="1" x14ac:dyDescent="0.2">
      <c r="A424" s="631" t="s">
        <v>890</v>
      </c>
      <c r="B424" s="631" t="s">
        <v>900</v>
      </c>
      <c r="C424" s="631" t="s">
        <v>891</v>
      </c>
      <c r="D424" s="631" t="s">
        <v>1266</v>
      </c>
      <c r="E424" s="631" t="s">
        <v>1267</v>
      </c>
      <c r="F424" s="631" t="s">
        <v>1268</v>
      </c>
      <c r="G424" s="631" t="s">
        <v>1269</v>
      </c>
      <c r="H424" s="632">
        <v>42443</v>
      </c>
      <c r="I424" s="634">
        <v>217.8</v>
      </c>
      <c r="J424" s="631"/>
      <c r="K424" s="631" t="s">
        <v>88</v>
      </c>
      <c r="L424" s="632">
        <v>42444</v>
      </c>
      <c r="M424" s="631" t="s">
        <v>72</v>
      </c>
    </row>
    <row r="425" spans="1:13" s="362" customFormat="1" x14ac:dyDescent="0.2">
      <c r="A425" s="631" t="s">
        <v>890</v>
      </c>
      <c r="B425" s="631" t="s">
        <v>900</v>
      </c>
      <c r="C425" s="631" t="s">
        <v>891</v>
      </c>
      <c r="D425" s="631" t="s">
        <v>384</v>
      </c>
      <c r="E425" s="631" t="s">
        <v>385</v>
      </c>
      <c r="F425" s="631" t="s">
        <v>386</v>
      </c>
      <c r="G425" s="631" t="s">
        <v>1270</v>
      </c>
      <c r="H425" s="632">
        <v>42447</v>
      </c>
      <c r="I425" s="634">
        <v>499.97</v>
      </c>
      <c r="J425" s="631" t="s">
        <v>1271</v>
      </c>
      <c r="K425" s="631" t="s">
        <v>377</v>
      </c>
      <c r="L425" s="632">
        <v>42451</v>
      </c>
      <c r="M425" s="631" t="s">
        <v>72</v>
      </c>
    </row>
    <row r="426" spans="1:13" s="362" customFormat="1" x14ac:dyDescent="0.2">
      <c r="A426" s="631" t="s">
        <v>890</v>
      </c>
      <c r="B426" s="631" t="s">
        <v>900</v>
      </c>
      <c r="C426" s="631" t="s">
        <v>891</v>
      </c>
      <c r="D426" s="631" t="s">
        <v>384</v>
      </c>
      <c r="E426" s="631" t="s">
        <v>385</v>
      </c>
      <c r="F426" s="631" t="s">
        <v>386</v>
      </c>
      <c r="G426" s="631" t="s">
        <v>1272</v>
      </c>
      <c r="H426" s="632">
        <v>42447</v>
      </c>
      <c r="I426" s="634">
        <v>217.8</v>
      </c>
      <c r="J426" s="631" t="s">
        <v>1271</v>
      </c>
      <c r="K426" s="631" t="s">
        <v>377</v>
      </c>
      <c r="L426" s="632">
        <v>42451</v>
      </c>
      <c r="M426" s="631" t="s">
        <v>72</v>
      </c>
    </row>
    <row r="427" spans="1:13" s="362" customFormat="1" x14ac:dyDescent="0.2">
      <c r="A427" s="631" t="s">
        <v>890</v>
      </c>
      <c r="B427" s="631" t="s">
        <v>900</v>
      </c>
      <c r="C427" s="631" t="s">
        <v>891</v>
      </c>
      <c r="D427" s="631" t="s">
        <v>1061</v>
      </c>
      <c r="E427" s="631" t="s">
        <v>1062</v>
      </c>
      <c r="F427" s="631" t="s">
        <v>1063</v>
      </c>
      <c r="G427" s="631" t="s">
        <v>1273</v>
      </c>
      <c r="H427" s="632">
        <v>42429</v>
      </c>
      <c r="I427" s="634">
        <v>130</v>
      </c>
      <c r="J427" s="631" t="s">
        <v>1274</v>
      </c>
      <c r="K427" s="631" t="s">
        <v>548</v>
      </c>
      <c r="L427" s="632">
        <v>42445</v>
      </c>
      <c r="M427" s="631" t="s">
        <v>72</v>
      </c>
    </row>
    <row r="428" spans="1:13" s="362" customFormat="1" x14ac:dyDescent="0.2">
      <c r="A428" s="631" t="s">
        <v>890</v>
      </c>
      <c r="B428" s="631" t="s">
        <v>900</v>
      </c>
      <c r="C428" s="631" t="s">
        <v>891</v>
      </c>
      <c r="D428" s="631" t="s">
        <v>139</v>
      </c>
      <c r="E428" s="631" t="s">
        <v>140</v>
      </c>
      <c r="F428" s="631" t="s">
        <v>141</v>
      </c>
      <c r="G428" s="631" t="s">
        <v>1275</v>
      </c>
      <c r="H428" s="632">
        <v>42437</v>
      </c>
      <c r="I428" s="634">
        <v>105.63</v>
      </c>
      <c r="J428" s="631" t="s">
        <v>1276</v>
      </c>
      <c r="K428" s="631" t="s">
        <v>329</v>
      </c>
      <c r="L428" s="632">
        <v>42438</v>
      </c>
      <c r="M428" s="631" t="s">
        <v>72</v>
      </c>
    </row>
    <row r="429" spans="1:13" s="362" customFormat="1" x14ac:dyDescent="0.2">
      <c r="A429" s="631" t="s">
        <v>890</v>
      </c>
      <c r="B429" s="631" t="s">
        <v>900</v>
      </c>
      <c r="C429" s="631" t="s">
        <v>891</v>
      </c>
      <c r="D429" s="631" t="s">
        <v>638</v>
      </c>
      <c r="E429" s="631" t="s">
        <v>639</v>
      </c>
      <c r="F429" s="631" t="s">
        <v>640</v>
      </c>
      <c r="G429" s="631" t="s">
        <v>2100</v>
      </c>
      <c r="H429" s="632">
        <v>42433</v>
      </c>
      <c r="I429" s="634">
        <v>1964.52</v>
      </c>
      <c r="J429" s="631" t="s">
        <v>1283</v>
      </c>
      <c r="K429" s="631" t="s">
        <v>897</v>
      </c>
      <c r="L429" s="632">
        <v>42436</v>
      </c>
      <c r="M429" s="631" t="s">
        <v>72</v>
      </c>
    </row>
    <row r="430" spans="1:13" s="362" customFormat="1" x14ac:dyDescent="0.2">
      <c r="A430" s="631" t="s">
        <v>890</v>
      </c>
      <c r="B430" s="631" t="s">
        <v>900</v>
      </c>
      <c r="C430" s="631" t="s">
        <v>891</v>
      </c>
      <c r="D430" s="631" t="s">
        <v>1114</v>
      </c>
      <c r="E430" s="631" t="s">
        <v>1115</v>
      </c>
      <c r="F430" s="631" t="s">
        <v>1116</v>
      </c>
      <c r="G430" s="631" t="s">
        <v>1284</v>
      </c>
      <c r="H430" s="632">
        <v>42437</v>
      </c>
      <c r="I430" s="634">
        <v>1104.73</v>
      </c>
      <c r="J430" s="631" t="s">
        <v>1285</v>
      </c>
      <c r="K430" s="631" t="s">
        <v>248</v>
      </c>
      <c r="L430" s="632">
        <v>42443</v>
      </c>
      <c r="M430" s="631" t="s">
        <v>72</v>
      </c>
    </row>
    <row r="431" spans="1:13" s="362" customFormat="1" x14ac:dyDescent="0.2">
      <c r="A431" s="631" t="s">
        <v>890</v>
      </c>
      <c r="B431" s="631" t="s">
        <v>900</v>
      </c>
      <c r="C431" s="631" t="s">
        <v>891</v>
      </c>
      <c r="D431" s="631" t="s">
        <v>973</v>
      </c>
      <c r="E431" s="631" t="s">
        <v>974</v>
      </c>
      <c r="F431" s="631" t="s">
        <v>975</v>
      </c>
      <c r="G431" s="631" t="s">
        <v>1286</v>
      </c>
      <c r="H431" s="632">
        <v>42452</v>
      </c>
      <c r="I431" s="634">
        <v>97.48</v>
      </c>
      <c r="J431" s="631" t="s">
        <v>1287</v>
      </c>
      <c r="K431" s="631" t="s">
        <v>377</v>
      </c>
      <c r="L431" s="632">
        <v>42459</v>
      </c>
      <c r="M431" s="631" t="s">
        <v>72</v>
      </c>
    </row>
    <row r="432" spans="1:13" s="362" customFormat="1" x14ac:dyDescent="0.2">
      <c r="A432" s="631" t="s">
        <v>890</v>
      </c>
      <c r="B432" s="631" t="s">
        <v>900</v>
      </c>
      <c r="C432" s="631" t="s">
        <v>891</v>
      </c>
      <c r="D432" s="631" t="s">
        <v>262</v>
      </c>
      <c r="E432" s="631" t="s">
        <v>263</v>
      </c>
      <c r="F432" s="631" t="s">
        <v>264</v>
      </c>
      <c r="G432" s="631" t="s">
        <v>1288</v>
      </c>
      <c r="H432" s="632">
        <v>42436</v>
      </c>
      <c r="I432" s="634">
        <v>18.95</v>
      </c>
      <c r="J432" s="631"/>
      <c r="K432" s="631" t="s">
        <v>379</v>
      </c>
      <c r="L432" s="632">
        <v>42437</v>
      </c>
      <c r="M432" s="631" t="s">
        <v>72</v>
      </c>
    </row>
    <row r="433" spans="1:13" s="362" customFormat="1" x14ac:dyDescent="0.2">
      <c r="A433" s="631" t="s">
        <v>890</v>
      </c>
      <c r="B433" s="631" t="s">
        <v>900</v>
      </c>
      <c r="C433" s="631" t="s">
        <v>891</v>
      </c>
      <c r="D433" s="631" t="s">
        <v>542</v>
      </c>
      <c r="E433" s="631" t="s">
        <v>543</v>
      </c>
      <c r="F433" s="631" t="s">
        <v>544</v>
      </c>
      <c r="G433" s="631" t="s">
        <v>1289</v>
      </c>
      <c r="H433" s="632">
        <v>42429</v>
      </c>
      <c r="I433" s="634">
        <v>580.28</v>
      </c>
      <c r="J433" s="631"/>
      <c r="K433" s="631" t="s">
        <v>897</v>
      </c>
      <c r="L433" s="632">
        <v>42430</v>
      </c>
      <c r="M433" s="631" t="s">
        <v>72</v>
      </c>
    </row>
    <row r="434" spans="1:13" s="362" customFormat="1" x14ac:dyDescent="0.2">
      <c r="A434" s="631" t="s">
        <v>890</v>
      </c>
      <c r="B434" s="631" t="s">
        <v>900</v>
      </c>
      <c r="C434" s="631" t="s">
        <v>891</v>
      </c>
      <c r="D434" s="631" t="s">
        <v>90</v>
      </c>
      <c r="E434" s="631" t="s">
        <v>91</v>
      </c>
      <c r="F434" s="631" t="s">
        <v>92</v>
      </c>
      <c r="G434" s="631" t="s">
        <v>1290</v>
      </c>
      <c r="H434" s="632">
        <v>42429</v>
      </c>
      <c r="I434" s="634">
        <v>52.62</v>
      </c>
      <c r="J434" s="631" t="s">
        <v>1291</v>
      </c>
      <c r="K434" s="631" t="s">
        <v>303</v>
      </c>
      <c r="L434" s="632">
        <v>42430</v>
      </c>
      <c r="M434" s="631" t="s">
        <v>72</v>
      </c>
    </row>
    <row r="435" spans="1:13" s="362" customFormat="1" x14ac:dyDescent="0.2">
      <c r="A435" s="631" t="s">
        <v>890</v>
      </c>
      <c r="B435" s="631" t="s">
        <v>900</v>
      </c>
      <c r="C435" s="631" t="s">
        <v>891</v>
      </c>
      <c r="D435" s="631" t="s">
        <v>1126</v>
      </c>
      <c r="E435" s="631" t="s">
        <v>1127</v>
      </c>
      <c r="F435" s="631" t="s">
        <v>1128</v>
      </c>
      <c r="G435" s="631" t="s">
        <v>1292</v>
      </c>
      <c r="H435" s="632">
        <v>42432</v>
      </c>
      <c r="I435" s="634">
        <v>105.27</v>
      </c>
      <c r="J435" s="631"/>
      <c r="K435" s="631" t="s">
        <v>380</v>
      </c>
      <c r="L435" s="632">
        <v>42432</v>
      </c>
      <c r="M435" s="631" t="s">
        <v>72</v>
      </c>
    </row>
    <row r="436" spans="1:13" s="362" customFormat="1" x14ac:dyDescent="0.2">
      <c r="A436" s="631" t="s">
        <v>890</v>
      </c>
      <c r="B436" s="631" t="s">
        <v>900</v>
      </c>
      <c r="C436" s="631" t="s">
        <v>891</v>
      </c>
      <c r="D436" s="631" t="s">
        <v>1293</v>
      </c>
      <c r="E436" s="631" t="s">
        <v>1294</v>
      </c>
      <c r="F436" s="631" t="s">
        <v>1295</v>
      </c>
      <c r="G436" s="631" t="s">
        <v>1296</v>
      </c>
      <c r="H436" s="632">
        <v>42447</v>
      </c>
      <c r="I436" s="634">
        <v>1310.43</v>
      </c>
      <c r="J436" s="631" t="s">
        <v>1297</v>
      </c>
      <c r="K436" s="631" t="s">
        <v>135</v>
      </c>
      <c r="L436" s="632">
        <v>42452</v>
      </c>
      <c r="M436" s="631">
        <v>0</v>
      </c>
    </row>
    <row r="437" spans="1:13" s="362" customFormat="1" x14ac:dyDescent="0.2">
      <c r="A437" s="631" t="s">
        <v>890</v>
      </c>
      <c r="B437" s="631" t="s">
        <v>900</v>
      </c>
      <c r="C437" s="631" t="s">
        <v>891</v>
      </c>
      <c r="D437" s="631" t="s">
        <v>484</v>
      </c>
      <c r="E437" s="631" t="s">
        <v>485</v>
      </c>
      <c r="F437" s="631" t="s">
        <v>486</v>
      </c>
      <c r="G437" s="631" t="s">
        <v>1300</v>
      </c>
      <c r="H437" s="632">
        <v>42447</v>
      </c>
      <c r="I437" s="634">
        <v>2241.89</v>
      </c>
      <c r="J437" s="631" t="s">
        <v>1301</v>
      </c>
      <c r="K437" s="631" t="s">
        <v>383</v>
      </c>
      <c r="L437" s="632">
        <v>42450</v>
      </c>
      <c r="M437" s="631" t="s">
        <v>72</v>
      </c>
    </row>
    <row r="438" spans="1:13" s="362" customFormat="1" x14ac:dyDescent="0.2">
      <c r="A438" s="631" t="s">
        <v>890</v>
      </c>
      <c r="B438" s="631" t="s">
        <v>900</v>
      </c>
      <c r="C438" s="631" t="s">
        <v>891</v>
      </c>
      <c r="D438" s="631" t="s">
        <v>876</v>
      </c>
      <c r="E438" s="631" t="s">
        <v>877</v>
      </c>
      <c r="F438" s="631" t="s">
        <v>878</v>
      </c>
      <c r="G438" s="631" t="s">
        <v>1304</v>
      </c>
      <c r="H438" s="632">
        <v>42447</v>
      </c>
      <c r="I438" s="634">
        <v>605</v>
      </c>
      <c r="J438" s="631" t="s">
        <v>1305</v>
      </c>
      <c r="K438" s="631" t="s">
        <v>569</v>
      </c>
      <c r="L438" s="632">
        <v>42450</v>
      </c>
      <c r="M438" s="631" t="s">
        <v>72</v>
      </c>
    </row>
    <row r="439" spans="1:13" s="362" customFormat="1" x14ac:dyDescent="0.2">
      <c r="A439" s="631" t="s">
        <v>890</v>
      </c>
      <c r="B439" s="631" t="s">
        <v>900</v>
      </c>
      <c r="C439" s="631" t="s">
        <v>891</v>
      </c>
      <c r="D439" s="631" t="s">
        <v>68</v>
      </c>
      <c r="E439" s="631" t="s">
        <v>69</v>
      </c>
      <c r="F439" s="631" t="s">
        <v>70</v>
      </c>
      <c r="G439" s="631" t="s">
        <v>1306</v>
      </c>
      <c r="H439" s="632">
        <v>42446</v>
      </c>
      <c r="I439" s="634">
        <v>181.5</v>
      </c>
      <c r="J439" s="631"/>
      <c r="K439" s="631" t="s">
        <v>380</v>
      </c>
      <c r="L439" s="632">
        <v>42450</v>
      </c>
      <c r="M439" s="631" t="s">
        <v>72</v>
      </c>
    </row>
    <row r="440" spans="1:13" s="362" customFormat="1" x14ac:dyDescent="0.2">
      <c r="A440" s="631" t="s">
        <v>890</v>
      </c>
      <c r="B440" s="631" t="s">
        <v>900</v>
      </c>
      <c r="C440" s="631" t="s">
        <v>891</v>
      </c>
      <c r="D440" s="631" t="s">
        <v>400</v>
      </c>
      <c r="E440" s="631" t="s">
        <v>401</v>
      </c>
      <c r="F440" s="631" t="s">
        <v>402</v>
      </c>
      <c r="G440" s="631" t="s">
        <v>1307</v>
      </c>
      <c r="H440" s="632">
        <v>42450</v>
      </c>
      <c r="I440" s="634">
        <v>47524.98</v>
      </c>
      <c r="J440" s="631"/>
      <c r="K440" s="631" t="s">
        <v>412</v>
      </c>
      <c r="L440" s="632">
        <v>42452</v>
      </c>
      <c r="M440" s="631" t="s">
        <v>72</v>
      </c>
    </row>
    <row r="441" spans="1:13" s="362" customFormat="1" x14ac:dyDescent="0.2">
      <c r="A441" s="631" t="s">
        <v>890</v>
      </c>
      <c r="B441" s="631" t="s">
        <v>900</v>
      </c>
      <c r="C441" s="631" t="s">
        <v>891</v>
      </c>
      <c r="D441" s="631" t="s">
        <v>400</v>
      </c>
      <c r="E441" s="631" t="s">
        <v>401</v>
      </c>
      <c r="F441" s="631" t="s">
        <v>402</v>
      </c>
      <c r="G441" s="631" t="s">
        <v>1308</v>
      </c>
      <c r="H441" s="632">
        <v>42450</v>
      </c>
      <c r="I441" s="634">
        <v>47524.98</v>
      </c>
      <c r="J441" s="631"/>
      <c r="K441" s="631" t="s">
        <v>412</v>
      </c>
      <c r="L441" s="632">
        <v>42452</v>
      </c>
      <c r="M441" s="631" t="s">
        <v>72</v>
      </c>
    </row>
    <row r="442" spans="1:13" s="362" customFormat="1" x14ac:dyDescent="0.2">
      <c r="A442" s="631" t="s">
        <v>890</v>
      </c>
      <c r="B442" s="631" t="s">
        <v>900</v>
      </c>
      <c r="C442" s="631" t="s">
        <v>891</v>
      </c>
      <c r="D442" s="631" t="s">
        <v>400</v>
      </c>
      <c r="E442" s="631" t="s">
        <v>401</v>
      </c>
      <c r="F442" s="631" t="s">
        <v>402</v>
      </c>
      <c r="G442" s="631" t="s">
        <v>1309</v>
      </c>
      <c r="H442" s="632">
        <v>42450</v>
      </c>
      <c r="I442" s="634">
        <v>3025</v>
      </c>
      <c r="J442" s="631"/>
      <c r="K442" s="631" t="s">
        <v>412</v>
      </c>
      <c r="L442" s="632">
        <v>42452</v>
      </c>
      <c r="M442" s="631" t="s">
        <v>72</v>
      </c>
    </row>
    <row r="443" spans="1:13" s="362" customFormat="1" x14ac:dyDescent="0.2">
      <c r="A443" s="631" t="s">
        <v>890</v>
      </c>
      <c r="B443" s="631" t="s">
        <v>900</v>
      </c>
      <c r="C443" s="631" t="s">
        <v>891</v>
      </c>
      <c r="D443" s="631" t="s">
        <v>400</v>
      </c>
      <c r="E443" s="631" t="s">
        <v>401</v>
      </c>
      <c r="F443" s="631" t="s">
        <v>402</v>
      </c>
      <c r="G443" s="631" t="s">
        <v>1279</v>
      </c>
      <c r="H443" s="632">
        <v>42450</v>
      </c>
      <c r="I443" s="634">
        <v>160183.79999999999</v>
      </c>
      <c r="J443" s="631"/>
      <c r="K443" s="631" t="s">
        <v>412</v>
      </c>
      <c r="L443" s="632">
        <v>42452</v>
      </c>
      <c r="M443" s="631" t="s">
        <v>72</v>
      </c>
    </row>
    <row r="444" spans="1:13" s="362" customFormat="1" x14ac:dyDescent="0.2">
      <c r="A444" s="631" t="s">
        <v>890</v>
      </c>
      <c r="B444" s="631" t="s">
        <v>900</v>
      </c>
      <c r="C444" s="631" t="s">
        <v>891</v>
      </c>
      <c r="D444" s="631" t="s">
        <v>175</v>
      </c>
      <c r="E444" s="631" t="s">
        <v>176</v>
      </c>
      <c r="F444" s="631" t="s">
        <v>177</v>
      </c>
      <c r="G444" s="631" t="s">
        <v>1310</v>
      </c>
      <c r="H444" s="632">
        <v>42439</v>
      </c>
      <c r="I444" s="634">
        <v>315.57</v>
      </c>
      <c r="J444" s="631"/>
      <c r="K444" s="631" t="s">
        <v>329</v>
      </c>
      <c r="L444" s="632">
        <v>42439</v>
      </c>
      <c r="M444" s="631" t="s">
        <v>72</v>
      </c>
    </row>
    <row r="445" spans="1:13" s="362" customFormat="1" x14ac:dyDescent="0.2">
      <c r="A445" s="631" t="s">
        <v>890</v>
      </c>
      <c r="B445" s="631" t="s">
        <v>900</v>
      </c>
      <c r="C445" s="631" t="s">
        <v>891</v>
      </c>
      <c r="D445" s="631" t="s">
        <v>175</v>
      </c>
      <c r="E445" s="631" t="s">
        <v>176</v>
      </c>
      <c r="F445" s="631" t="s">
        <v>177</v>
      </c>
      <c r="G445" s="631" t="s">
        <v>1311</v>
      </c>
      <c r="H445" s="632">
        <v>42439</v>
      </c>
      <c r="I445" s="634">
        <v>232.17</v>
      </c>
      <c r="J445" s="631"/>
      <c r="K445" s="631" t="s">
        <v>299</v>
      </c>
      <c r="L445" s="632">
        <v>42439</v>
      </c>
      <c r="M445" s="631" t="s">
        <v>72</v>
      </c>
    </row>
    <row r="446" spans="1:13" s="362" customFormat="1" x14ac:dyDescent="0.2">
      <c r="A446" s="631" t="s">
        <v>890</v>
      </c>
      <c r="B446" s="631" t="s">
        <v>900</v>
      </c>
      <c r="C446" s="631" t="s">
        <v>891</v>
      </c>
      <c r="D446" s="631" t="s">
        <v>175</v>
      </c>
      <c r="E446" s="631" t="s">
        <v>176</v>
      </c>
      <c r="F446" s="631" t="s">
        <v>177</v>
      </c>
      <c r="G446" s="631" t="s">
        <v>1312</v>
      </c>
      <c r="H446" s="632">
        <v>42432</v>
      </c>
      <c r="I446" s="634">
        <v>95.59</v>
      </c>
      <c r="J446" s="631"/>
      <c r="K446" s="631" t="s">
        <v>231</v>
      </c>
      <c r="L446" s="632">
        <v>42432</v>
      </c>
      <c r="M446" s="631" t="s">
        <v>72</v>
      </c>
    </row>
    <row r="447" spans="1:13" s="362" customFormat="1" x14ac:dyDescent="0.2">
      <c r="A447" s="631" t="s">
        <v>890</v>
      </c>
      <c r="B447" s="631" t="s">
        <v>282</v>
      </c>
      <c r="C447" s="631" t="s">
        <v>891</v>
      </c>
      <c r="D447" s="631" t="s">
        <v>1314</v>
      </c>
      <c r="E447" s="631" t="s">
        <v>1315</v>
      </c>
      <c r="F447" s="631" t="s">
        <v>1316</v>
      </c>
      <c r="G447" s="631" t="s">
        <v>1317</v>
      </c>
      <c r="H447" s="632">
        <v>42339</v>
      </c>
      <c r="I447" s="634">
        <v>55.7</v>
      </c>
      <c r="J447" s="631"/>
      <c r="K447" s="631" t="s">
        <v>381</v>
      </c>
      <c r="L447" s="632">
        <v>42459</v>
      </c>
      <c r="M447" s="631" t="s">
        <v>72</v>
      </c>
    </row>
    <row r="448" spans="1:13" s="362" customFormat="1" x14ac:dyDescent="0.2">
      <c r="A448" s="631" t="s">
        <v>890</v>
      </c>
      <c r="B448" s="631" t="s">
        <v>282</v>
      </c>
      <c r="C448" s="631" t="s">
        <v>891</v>
      </c>
      <c r="D448" s="631" t="s">
        <v>149</v>
      </c>
      <c r="E448" s="631" t="s">
        <v>150</v>
      </c>
      <c r="F448" s="631" t="s">
        <v>151</v>
      </c>
      <c r="G448" s="631" t="s">
        <v>1318</v>
      </c>
      <c r="H448" s="632">
        <v>42360</v>
      </c>
      <c r="I448" s="634">
        <v>19.7</v>
      </c>
      <c r="J448" s="631"/>
      <c r="K448" s="631" t="s">
        <v>545</v>
      </c>
      <c r="L448" s="632">
        <v>42458</v>
      </c>
      <c r="M448" s="631" t="s">
        <v>72</v>
      </c>
    </row>
    <row r="449" spans="1:13" s="362" customFormat="1" x14ac:dyDescent="0.2">
      <c r="A449" s="631" t="s">
        <v>890</v>
      </c>
      <c r="B449" s="631" t="s">
        <v>282</v>
      </c>
      <c r="C449" s="631" t="s">
        <v>891</v>
      </c>
      <c r="D449" s="631" t="s">
        <v>384</v>
      </c>
      <c r="E449" s="631" t="s">
        <v>385</v>
      </c>
      <c r="F449" s="631" t="s">
        <v>386</v>
      </c>
      <c r="G449" s="631" t="s">
        <v>1137</v>
      </c>
      <c r="H449" s="632">
        <v>42016</v>
      </c>
      <c r="I449" s="634">
        <v>24.2</v>
      </c>
      <c r="J449" s="631" t="s">
        <v>1138</v>
      </c>
      <c r="K449" s="631" t="s">
        <v>248</v>
      </c>
      <c r="L449" s="632">
        <v>42430</v>
      </c>
      <c r="M449" s="631" t="s">
        <v>72</v>
      </c>
    </row>
    <row r="450" spans="1:13" s="362" customFormat="1" x14ac:dyDescent="0.2">
      <c r="A450" s="631" t="s">
        <v>890</v>
      </c>
      <c r="B450" s="631" t="s">
        <v>282</v>
      </c>
      <c r="C450" s="631" t="s">
        <v>891</v>
      </c>
      <c r="D450" s="631" t="s">
        <v>316</v>
      </c>
      <c r="E450" s="631" t="s">
        <v>317</v>
      </c>
      <c r="F450" s="631" t="s">
        <v>318</v>
      </c>
      <c r="G450" s="631" t="s">
        <v>1319</v>
      </c>
      <c r="H450" s="632">
        <v>42060</v>
      </c>
      <c r="I450" s="634">
        <v>872.51</v>
      </c>
      <c r="J450" s="631" t="s">
        <v>1320</v>
      </c>
      <c r="K450" s="631" t="s">
        <v>248</v>
      </c>
      <c r="L450" s="632">
        <v>42445</v>
      </c>
      <c r="M450" s="631" t="s">
        <v>72</v>
      </c>
    </row>
    <row r="451" spans="1:13" s="362" customFormat="1" x14ac:dyDescent="0.2">
      <c r="A451" s="631" t="s">
        <v>890</v>
      </c>
      <c r="B451" s="631" t="s">
        <v>282</v>
      </c>
      <c r="C451" s="631" t="s">
        <v>891</v>
      </c>
      <c r="D451" s="631" t="s">
        <v>292</v>
      </c>
      <c r="E451" s="631" t="s">
        <v>293</v>
      </c>
      <c r="F451" s="631" t="s">
        <v>294</v>
      </c>
      <c r="G451" s="631" t="s">
        <v>1321</v>
      </c>
      <c r="H451" s="632">
        <v>42163</v>
      </c>
      <c r="I451" s="634">
        <v>387.67</v>
      </c>
      <c r="J451" s="631" t="s">
        <v>1322</v>
      </c>
      <c r="K451" s="631" t="s">
        <v>135</v>
      </c>
      <c r="L451" s="632">
        <v>42430</v>
      </c>
      <c r="M451" s="631" t="s">
        <v>72</v>
      </c>
    </row>
    <row r="452" spans="1:13" s="362" customFormat="1" x14ac:dyDescent="0.2">
      <c r="A452" s="631" t="s">
        <v>890</v>
      </c>
      <c r="B452" s="631" t="s">
        <v>89</v>
      </c>
      <c r="C452" s="631" t="s">
        <v>891</v>
      </c>
      <c r="D452" s="631" t="s">
        <v>292</v>
      </c>
      <c r="E452" s="631" t="s">
        <v>293</v>
      </c>
      <c r="F452" s="631" t="s">
        <v>294</v>
      </c>
      <c r="G452" s="631" t="s">
        <v>1323</v>
      </c>
      <c r="H452" s="632">
        <v>41949</v>
      </c>
      <c r="I452" s="634">
        <v>91.92</v>
      </c>
      <c r="J452" s="631"/>
      <c r="K452" s="631" t="s">
        <v>135</v>
      </c>
      <c r="L452" s="632">
        <v>42430</v>
      </c>
      <c r="M452" s="631" t="s">
        <v>72</v>
      </c>
    </row>
    <row r="453" spans="1:13" s="362" customFormat="1" x14ac:dyDescent="0.2">
      <c r="A453" s="631" t="s">
        <v>896</v>
      </c>
      <c r="B453" s="631" t="s">
        <v>900</v>
      </c>
      <c r="C453" s="631" t="s">
        <v>892</v>
      </c>
      <c r="D453" s="631" t="s">
        <v>358</v>
      </c>
      <c r="E453" s="631" t="s">
        <v>359</v>
      </c>
      <c r="F453" s="631" t="s">
        <v>360</v>
      </c>
      <c r="G453" s="631" t="s">
        <v>1324</v>
      </c>
      <c r="H453" s="632">
        <v>42444</v>
      </c>
      <c r="I453" s="634">
        <v>-189.64</v>
      </c>
      <c r="J453" s="631" t="s">
        <v>1325</v>
      </c>
      <c r="K453" s="631" t="s">
        <v>423</v>
      </c>
      <c r="L453" s="632">
        <v>42444</v>
      </c>
      <c r="M453" s="631" t="s">
        <v>4</v>
      </c>
    </row>
    <row r="454" spans="1:13" s="362" customFormat="1" x14ac:dyDescent="0.2">
      <c r="A454" s="631" t="s">
        <v>896</v>
      </c>
      <c r="B454" s="631" t="s">
        <v>900</v>
      </c>
      <c r="C454" s="631" t="s">
        <v>891</v>
      </c>
      <c r="D454" s="631" t="s">
        <v>208</v>
      </c>
      <c r="E454" s="631" t="s">
        <v>3295</v>
      </c>
      <c r="F454" s="631" t="s">
        <v>210</v>
      </c>
      <c r="G454" s="631" t="s">
        <v>3296</v>
      </c>
      <c r="H454" s="632">
        <v>42432</v>
      </c>
      <c r="I454" s="634">
        <v>725.12</v>
      </c>
      <c r="J454" s="631" t="s">
        <v>3297</v>
      </c>
      <c r="K454" s="631" t="s">
        <v>897</v>
      </c>
      <c r="L454" s="632">
        <v>42433</v>
      </c>
      <c r="M454" s="631" t="s">
        <v>4</v>
      </c>
    </row>
    <row r="455" spans="1:13" s="362" customFormat="1" x14ac:dyDescent="0.2">
      <c r="A455" s="631" t="s">
        <v>896</v>
      </c>
      <c r="B455" s="631" t="s">
        <v>900</v>
      </c>
      <c r="C455" s="631" t="s">
        <v>891</v>
      </c>
      <c r="D455" s="631" t="s">
        <v>265</v>
      </c>
      <c r="E455" s="631" t="s">
        <v>266</v>
      </c>
      <c r="F455" s="631" t="s">
        <v>267</v>
      </c>
      <c r="G455" s="631" t="s">
        <v>1194</v>
      </c>
      <c r="H455" s="632">
        <v>42429</v>
      </c>
      <c r="I455" s="634">
        <v>648.45000000000005</v>
      </c>
      <c r="J455" s="631"/>
      <c r="K455" s="631" t="s">
        <v>1358</v>
      </c>
      <c r="L455" s="632">
        <v>42444</v>
      </c>
      <c r="M455" s="631" t="s">
        <v>4</v>
      </c>
    </row>
    <row r="456" spans="1:13" s="362" customFormat="1" x14ac:dyDescent="0.2">
      <c r="A456" s="631" t="s">
        <v>896</v>
      </c>
      <c r="B456" s="631" t="s">
        <v>900</v>
      </c>
      <c r="C456" s="631" t="s">
        <v>891</v>
      </c>
      <c r="D456" s="631" t="s">
        <v>271</v>
      </c>
      <c r="E456" s="631" t="s">
        <v>272</v>
      </c>
      <c r="F456" s="631" t="s">
        <v>273</v>
      </c>
      <c r="G456" s="631" t="s">
        <v>1352</v>
      </c>
      <c r="H456" s="632">
        <v>42446</v>
      </c>
      <c r="I456" s="634">
        <v>154.53</v>
      </c>
      <c r="J456" s="631" t="s">
        <v>1353</v>
      </c>
      <c r="K456" s="631" t="s">
        <v>145</v>
      </c>
      <c r="L456" s="632">
        <v>42451</v>
      </c>
      <c r="M456" s="631" t="s">
        <v>4</v>
      </c>
    </row>
    <row r="457" spans="1:13" s="362" customFormat="1" x14ac:dyDescent="0.2">
      <c r="A457" s="631" t="s">
        <v>890</v>
      </c>
      <c r="B457" s="631" t="s">
        <v>900</v>
      </c>
      <c r="C457" s="631" t="s">
        <v>891</v>
      </c>
      <c r="D457" s="631" t="s">
        <v>94</v>
      </c>
      <c r="E457" s="631" t="s">
        <v>95</v>
      </c>
      <c r="F457" s="631" t="s">
        <v>96</v>
      </c>
      <c r="G457" s="631" t="s">
        <v>1232</v>
      </c>
      <c r="H457" s="632">
        <v>42437</v>
      </c>
      <c r="I457" s="634">
        <v>434.27</v>
      </c>
      <c r="J457" s="631"/>
      <c r="K457" s="631" t="s">
        <v>135</v>
      </c>
      <c r="L457" s="632">
        <v>42458</v>
      </c>
      <c r="M457" s="631" t="s">
        <v>4</v>
      </c>
    </row>
    <row r="458" spans="1:13" s="362" customFormat="1" x14ac:dyDescent="0.2">
      <c r="A458" s="631" t="s">
        <v>890</v>
      </c>
      <c r="B458" s="631" t="s">
        <v>900</v>
      </c>
      <c r="C458" s="631" t="s">
        <v>891</v>
      </c>
      <c r="D458" s="631" t="s">
        <v>94</v>
      </c>
      <c r="E458" s="631" t="s">
        <v>95</v>
      </c>
      <c r="F458" s="631" t="s">
        <v>96</v>
      </c>
      <c r="G458" s="631" t="s">
        <v>1233</v>
      </c>
      <c r="H458" s="632">
        <v>42422</v>
      </c>
      <c r="I458" s="634">
        <v>158.51</v>
      </c>
      <c r="J458" s="631"/>
      <c r="K458" s="631" t="s">
        <v>135</v>
      </c>
      <c r="L458" s="632">
        <v>42458</v>
      </c>
      <c r="M458" s="631" t="s">
        <v>4</v>
      </c>
    </row>
    <row r="459" spans="1:13" s="362" customFormat="1" x14ac:dyDescent="0.2">
      <c r="A459" s="631" t="s">
        <v>890</v>
      </c>
      <c r="B459" s="631" t="s">
        <v>900</v>
      </c>
      <c r="C459" s="631" t="s">
        <v>892</v>
      </c>
      <c r="D459" s="631" t="s">
        <v>352</v>
      </c>
      <c r="E459" s="631" t="s">
        <v>353</v>
      </c>
      <c r="F459" s="631" t="s">
        <v>354</v>
      </c>
      <c r="G459" s="631" t="s">
        <v>1326</v>
      </c>
      <c r="H459" s="632">
        <v>42439</v>
      </c>
      <c r="I459" s="634">
        <v>-296.83</v>
      </c>
      <c r="J459" s="631"/>
      <c r="K459" s="631" t="s">
        <v>305</v>
      </c>
      <c r="L459" s="632">
        <v>42439</v>
      </c>
      <c r="M459" s="631" t="s">
        <v>4</v>
      </c>
    </row>
    <row r="460" spans="1:13" s="362" customFormat="1" x14ac:dyDescent="0.2">
      <c r="A460" s="631" t="s">
        <v>890</v>
      </c>
      <c r="B460" s="631" t="s">
        <v>900</v>
      </c>
      <c r="C460" s="631" t="s">
        <v>891</v>
      </c>
      <c r="D460" s="631" t="s">
        <v>352</v>
      </c>
      <c r="E460" s="631" t="s">
        <v>353</v>
      </c>
      <c r="F460" s="631" t="s">
        <v>354</v>
      </c>
      <c r="G460" s="631" t="s">
        <v>1327</v>
      </c>
      <c r="H460" s="632">
        <v>42440</v>
      </c>
      <c r="I460" s="634">
        <v>66.61</v>
      </c>
      <c r="J460" s="631"/>
      <c r="K460" s="631" t="s">
        <v>305</v>
      </c>
      <c r="L460" s="632">
        <v>42440</v>
      </c>
      <c r="M460" s="631" t="s">
        <v>4</v>
      </c>
    </row>
    <row r="461" spans="1:13" s="362" customFormat="1" x14ac:dyDescent="0.2">
      <c r="A461" s="631" t="s">
        <v>890</v>
      </c>
      <c r="B461" s="631" t="s">
        <v>900</v>
      </c>
      <c r="C461" s="631" t="s">
        <v>891</v>
      </c>
      <c r="D461" s="631" t="s">
        <v>352</v>
      </c>
      <c r="E461" s="631" t="s">
        <v>353</v>
      </c>
      <c r="F461" s="631" t="s">
        <v>354</v>
      </c>
      <c r="G461" s="631" t="s">
        <v>1328</v>
      </c>
      <c r="H461" s="632">
        <v>42439</v>
      </c>
      <c r="I461" s="634">
        <v>275.64999999999998</v>
      </c>
      <c r="J461" s="631"/>
      <c r="K461" s="631" t="s">
        <v>305</v>
      </c>
      <c r="L461" s="632">
        <v>42439</v>
      </c>
      <c r="M461" s="631" t="s">
        <v>4</v>
      </c>
    </row>
    <row r="462" spans="1:13" s="362" customFormat="1" x14ac:dyDescent="0.2">
      <c r="A462" s="631" t="s">
        <v>890</v>
      </c>
      <c r="B462" s="631" t="s">
        <v>900</v>
      </c>
      <c r="C462" s="631" t="s">
        <v>891</v>
      </c>
      <c r="D462" s="631" t="s">
        <v>139</v>
      </c>
      <c r="E462" s="631" t="s">
        <v>140</v>
      </c>
      <c r="F462" s="631" t="s">
        <v>141</v>
      </c>
      <c r="G462" s="631" t="s">
        <v>1277</v>
      </c>
      <c r="H462" s="632">
        <v>42432</v>
      </c>
      <c r="I462" s="634">
        <v>138.62</v>
      </c>
      <c r="J462" s="631"/>
      <c r="K462" s="631" t="s">
        <v>135</v>
      </c>
      <c r="L462" s="632">
        <v>42433</v>
      </c>
      <c r="M462" s="631" t="s">
        <v>4</v>
      </c>
    </row>
    <row r="463" spans="1:13" s="362" customFormat="1" x14ac:dyDescent="0.2">
      <c r="A463" s="631" t="s">
        <v>890</v>
      </c>
      <c r="B463" s="631" t="s">
        <v>900</v>
      </c>
      <c r="C463" s="631" t="s">
        <v>891</v>
      </c>
      <c r="D463" s="631" t="s">
        <v>139</v>
      </c>
      <c r="E463" s="631" t="s">
        <v>140</v>
      </c>
      <c r="F463" s="631" t="s">
        <v>141</v>
      </c>
      <c r="G463" s="631" t="s">
        <v>1329</v>
      </c>
      <c r="H463" s="632">
        <v>42431</v>
      </c>
      <c r="I463" s="634">
        <v>36.880000000000003</v>
      </c>
      <c r="J463" s="631" t="s">
        <v>1107</v>
      </c>
      <c r="K463" s="631" t="s">
        <v>145</v>
      </c>
      <c r="L463" s="632">
        <v>42432</v>
      </c>
      <c r="M463" s="631" t="s">
        <v>4</v>
      </c>
    </row>
    <row r="464" spans="1:13" s="362" customFormat="1" x14ac:dyDescent="0.2">
      <c r="A464" s="631" t="s">
        <v>890</v>
      </c>
      <c r="B464" s="631" t="s">
        <v>900</v>
      </c>
      <c r="C464" s="631" t="s">
        <v>891</v>
      </c>
      <c r="D464" s="631" t="s">
        <v>171</v>
      </c>
      <c r="E464" s="631" t="s">
        <v>656</v>
      </c>
      <c r="F464" s="631" t="s">
        <v>172</v>
      </c>
      <c r="G464" s="631" t="s">
        <v>1278</v>
      </c>
      <c r="H464" s="632">
        <v>42445</v>
      </c>
      <c r="I464" s="634">
        <v>594.04999999999995</v>
      </c>
      <c r="J464" s="631" t="s">
        <v>1111</v>
      </c>
      <c r="K464" s="631" t="s">
        <v>135</v>
      </c>
      <c r="L464" s="632">
        <v>42445</v>
      </c>
      <c r="M464" s="631" t="s">
        <v>4</v>
      </c>
    </row>
    <row r="465" spans="1:13" s="362" customFormat="1" x14ac:dyDescent="0.2">
      <c r="A465" s="631" t="s">
        <v>890</v>
      </c>
      <c r="B465" s="631" t="s">
        <v>900</v>
      </c>
      <c r="C465" s="631" t="s">
        <v>891</v>
      </c>
      <c r="D465" s="631" t="s">
        <v>1362</v>
      </c>
      <c r="E465" s="631" t="s">
        <v>1363</v>
      </c>
      <c r="F465" s="631" t="s">
        <v>1364</v>
      </c>
      <c r="G465" s="631" t="s">
        <v>1365</v>
      </c>
      <c r="H465" s="632">
        <v>42400</v>
      </c>
      <c r="I465" s="634">
        <v>165</v>
      </c>
      <c r="J465" s="631" t="s">
        <v>1366</v>
      </c>
      <c r="K465" s="631" t="s">
        <v>132</v>
      </c>
      <c r="L465" s="632">
        <v>42431</v>
      </c>
      <c r="M465" s="631" t="s">
        <v>4</v>
      </c>
    </row>
    <row r="466" spans="1:13" s="362" customFormat="1" x14ac:dyDescent="0.2">
      <c r="A466" s="631" t="s">
        <v>890</v>
      </c>
      <c r="B466" s="631" t="s">
        <v>900</v>
      </c>
      <c r="C466" s="631" t="s">
        <v>891</v>
      </c>
      <c r="D466" s="631" t="s">
        <v>435</v>
      </c>
      <c r="E466" s="631" t="s">
        <v>436</v>
      </c>
      <c r="F466" s="631" t="s">
        <v>437</v>
      </c>
      <c r="G466" s="631" t="s">
        <v>1121</v>
      </c>
      <c r="H466" s="632">
        <v>42394</v>
      </c>
      <c r="I466" s="634">
        <v>302.08999999999997</v>
      </c>
      <c r="J466" s="631" t="s">
        <v>1120</v>
      </c>
      <c r="K466" s="631" t="s">
        <v>2096</v>
      </c>
      <c r="L466" s="632">
        <v>42430</v>
      </c>
      <c r="M466" s="631" t="s">
        <v>4</v>
      </c>
    </row>
    <row r="467" spans="1:13" s="362" customFormat="1" x14ac:dyDescent="0.2">
      <c r="A467" s="631" t="s">
        <v>890</v>
      </c>
      <c r="B467" s="631" t="s">
        <v>900</v>
      </c>
      <c r="C467" s="631" t="s">
        <v>892</v>
      </c>
      <c r="D467" s="631" t="s">
        <v>90</v>
      </c>
      <c r="E467" s="631" t="s">
        <v>91</v>
      </c>
      <c r="F467" s="631" t="s">
        <v>92</v>
      </c>
      <c r="G467" s="631" t="s">
        <v>1330</v>
      </c>
      <c r="H467" s="632">
        <v>42391</v>
      </c>
      <c r="I467" s="634">
        <v>-58.56</v>
      </c>
      <c r="J467" s="631" t="s">
        <v>1123</v>
      </c>
      <c r="K467" s="631" t="s">
        <v>919</v>
      </c>
      <c r="L467" s="632">
        <v>42438</v>
      </c>
      <c r="M467" s="631" t="s">
        <v>4</v>
      </c>
    </row>
    <row r="468" spans="1:13" s="362" customFormat="1" x14ac:dyDescent="0.2">
      <c r="A468" s="631" t="s">
        <v>890</v>
      </c>
      <c r="B468" s="631" t="s">
        <v>900</v>
      </c>
      <c r="C468" s="631" t="s">
        <v>891</v>
      </c>
      <c r="D468" s="631" t="s">
        <v>292</v>
      </c>
      <c r="E468" s="631" t="s">
        <v>293</v>
      </c>
      <c r="F468" s="631" t="s">
        <v>294</v>
      </c>
      <c r="G468" s="631" t="s">
        <v>1302</v>
      </c>
      <c r="H468" s="632">
        <v>42431</v>
      </c>
      <c r="I468" s="634">
        <v>86.62</v>
      </c>
      <c r="J468" s="631" t="s">
        <v>1303</v>
      </c>
      <c r="K468" s="631" t="s">
        <v>135</v>
      </c>
      <c r="L468" s="632">
        <v>42436</v>
      </c>
      <c r="M468" s="631" t="s">
        <v>4</v>
      </c>
    </row>
    <row r="469" spans="1:13" s="362" customFormat="1" x14ac:dyDescent="0.2">
      <c r="A469" s="631" t="s">
        <v>890</v>
      </c>
      <c r="B469" s="631" t="s">
        <v>282</v>
      </c>
      <c r="C469" s="631" t="s">
        <v>891</v>
      </c>
      <c r="D469" s="631" t="s">
        <v>1331</v>
      </c>
      <c r="E469" s="631" t="s">
        <v>1332</v>
      </c>
      <c r="F469" s="631" t="s">
        <v>1333</v>
      </c>
      <c r="G469" s="631" t="s">
        <v>1334</v>
      </c>
      <c r="H469" s="632">
        <v>42327</v>
      </c>
      <c r="I469" s="634">
        <v>100</v>
      </c>
      <c r="J469" s="631"/>
      <c r="K469" s="631" t="s">
        <v>351</v>
      </c>
      <c r="L469" s="632">
        <v>42437</v>
      </c>
      <c r="M469" s="631" t="s">
        <v>4</v>
      </c>
    </row>
    <row r="470" spans="1:13" s="362" customFormat="1" x14ac:dyDescent="0.2">
      <c r="A470" s="680"/>
      <c r="B470" s="680"/>
      <c r="C470" s="680"/>
      <c r="D470" s="680"/>
      <c r="E470" s="680"/>
      <c r="F470" s="680"/>
      <c r="G470" s="680"/>
      <c r="H470" s="681"/>
      <c r="I470" s="248">
        <f>SUM(I2:I469)</f>
        <v>1048578.4700000011</v>
      </c>
      <c r="J470" s="680"/>
      <c r="K470" s="680"/>
      <c r="L470" s="681"/>
      <c r="M470" s="680"/>
    </row>
    <row r="471" spans="1:13" s="362" customFormat="1" x14ac:dyDescent="0.2">
      <c r="A471" s="680"/>
      <c r="B471" s="680"/>
      <c r="C471" s="680"/>
      <c r="D471" s="680"/>
      <c r="E471" s="680"/>
      <c r="F471" s="680"/>
      <c r="G471" s="680"/>
      <c r="H471" s="681"/>
      <c r="I471" s="248"/>
      <c r="J471" s="680"/>
      <c r="K471" s="680"/>
      <c r="L471" s="681"/>
      <c r="M471" s="680"/>
    </row>
    <row r="472" spans="1:13" s="362" customFormat="1" x14ac:dyDescent="0.2">
      <c r="A472" s="631"/>
      <c r="B472" s="631"/>
      <c r="C472" s="631"/>
      <c r="D472" s="631"/>
      <c r="E472" s="631"/>
      <c r="F472" s="631"/>
      <c r="G472" s="631"/>
      <c r="H472" s="632"/>
      <c r="I472" s="634"/>
      <c r="J472" s="631"/>
      <c r="K472" s="631"/>
      <c r="L472" s="632"/>
      <c r="M472" s="631"/>
    </row>
    <row r="473" spans="1:13" s="362" customFormat="1" x14ac:dyDescent="0.2">
      <c r="A473" s="631"/>
      <c r="B473" s="631"/>
      <c r="C473" s="631"/>
      <c r="D473" s="631"/>
      <c r="E473" s="631"/>
      <c r="F473" s="631"/>
      <c r="G473" s="631"/>
      <c r="H473" s="632"/>
      <c r="I473" s="634"/>
      <c r="J473" s="631"/>
      <c r="K473" s="631"/>
      <c r="L473" s="632"/>
      <c r="M473" s="631"/>
    </row>
    <row r="474" spans="1:13" s="362" customFormat="1" x14ac:dyDescent="0.2">
      <c r="A474" s="631"/>
      <c r="B474" s="631"/>
      <c r="C474" s="631"/>
      <c r="D474" s="631"/>
      <c r="E474" s="631"/>
      <c r="F474" s="631"/>
      <c r="G474" s="631"/>
      <c r="H474" s="632"/>
      <c r="I474" s="634"/>
      <c r="J474" s="631"/>
      <c r="K474" s="631"/>
      <c r="L474" s="632"/>
      <c r="M474" s="631"/>
    </row>
    <row r="475" spans="1:13" s="362" customFormat="1" x14ac:dyDescent="0.2">
      <c r="A475" s="631"/>
      <c r="B475" s="631"/>
      <c r="C475" s="631"/>
      <c r="D475" s="631"/>
      <c r="E475" s="631"/>
      <c r="F475" s="631"/>
      <c r="G475" s="631"/>
      <c r="H475" s="632"/>
      <c r="I475" s="634"/>
      <c r="J475" s="631"/>
      <c r="K475" s="631"/>
      <c r="L475" s="632"/>
      <c r="M475" s="631"/>
    </row>
    <row r="476" spans="1:13" s="362" customFormat="1" x14ac:dyDescent="0.2">
      <c r="A476" s="631"/>
      <c r="B476" s="631"/>
      <c r="C476" s="631"/>
      <c r="D476" s="631"/>
      <c r="E476" s="631"/>
      <c r="F476" s="631"/>
      <c r="G476" s="631"/>
      <c r="H476" s="632"/>
      <c r="I476" s="634"/>
      <c r="J476" s="631"/>
      <c r="K476" s="631"/>
      <c r="L476" s="632"/>
      <c r="M476" s="631"/>
    </row>
    <row r="477" spans="1:13" s="362" customFormat="1" x14ac:dyDescent="0.2">
      <c r="A477" s="631"/>
      <c r="B477" s="631"/>
      <c r="C477" s="631"/>
      <c r="D477" s="631"/>
      <c r="E477" s="631"/>
      <c r="F477" s="631"/>
      <c r="G477" s="631"/>
      <c r="H477" s="632"/>
      <c r="I477" s="634"/>
      <c r="J477" s="631"/>
      <c r="K477" s="631"/>
      <c r="L477" s="632"/>
      <c r="M477" s="631"/>
    </row>
    <row r="478" spans="1:13" s="362" customFormat="1" x14ac:dyDescent="0.2">
      <c r="A478" s="631"/>
      <c r="B478" s="631"/>
      <c r="C478" s="631"/>
      <c r="D478" s="631"/>
      <c r="E478" s="631"/>
      <c r="F478" s="631"/>
      <c r="G478" s="631"/>
      <c r="H478" s="632"/>
      <c r="I478" s="634"/>
      <c r="J478" s="631"/>
      <c r="K478" s="631"/>
      <c r="L478" s="632"/>
      <c r="M478" s="631"/>
    </row>
    <row r="479" spans="1:13" s="362" customFormat="1" x14ac:dyDescent="0.2">
      <c r="A479" s="631"/>
      <c r="B479" s="631"/>
      <c r="C479" s="631"/>
      <c r="D479" s="631"/>
      <c r="E479" s="631"/>
      <c r="F479" s="631"/>
      <c r="G479" s="631"/>
      <c r="H479" s="632"/>
      <c r="I479" s="634"/>
      <c r="J479" s="631"/>
      <c r="K479" s="631"/>
      <c r="L479" s="632"/>
      <c r="M479" s="631"/>
    </row>
    <row r="480" spans="1:13" s="362" customFormat="1" x14ac:dyDescent="0.2">
      <c r="A480" s="631"/>
      <c r="B480" s="631"/>
      <c r="C480" s="631"/>
      <c r="D480" s="631"/>
      <c r="E480" s="631"/>
      <c r="F480" s="631"/>
      <c r="G480" s="631"/>
      <c r="H480" s="632"/>
      <c r="I480" s="634"/>
      <c r="J480" s="631"/>
      <c r="K480" s="631"/>
      <c r="L480" s="632"/>
      <c r="M480" s="631"/>
    </row>
    <row r="481" spans="1:13" s="362" customFormat="1" x14ac:dyDescent="0.2">
      <c r="A481" s="631"/>
      <c r="B481" s="631"/>
      <c r="C481" s="631"/>
      <c r="D481" s="631"/>
      <c r="E481" s="631"/>
      <c r="F481" s="631"/>
      <c r="G481" s="631"/>
      <c r="H481" s="632"/>
      <c r="I481" s="634"/>
      <c r="J481" s="631"/>
      <c r="K481" s="631"/>
      <c r="L481" s="632"/>
      <c r="M481" s="631"/>
    </row>
    <row r="482" spans="1:13" s="362" customFormat="1" x14ac:dyDescent="0.2">
      <c r="A482" s="631"/>
      <c r="B482" s="631"/>
      <c r="C482" s="631"/>
      <c r="D482" s="631"/>
      <c r="E482" s="631"/>
      <c r="F482" s="631"/>
      <c r="G482" s="631"/>
      <c r="H482" s="632"/>
      <c r="I482" s="634"/>
      <c r="J482" s="631"/>
      <c r="K482" s="631"/>
      <c r="L482" s="632"/>
      <c r="M482" s="631"/>
    </row>
    <row r="483" spans="1:13" s="362" customFormat="1" x14ac:dyDescent="0.2">
      <c r="A483" s="631"/>
      <c r="B483" s="631"/>
      <c r="C483" s="631"/>
      <c r="D483" s="631"/>
      <c r="E483" s="631"/>
      <c r="F483" s="631"/>
      <c r="G483" s="631"/>
      <c r="H483" s="632"/>
      <c r="I483" s="634"/>
      <c r="J483" s="631"/>
      <c r="K483" s="631"/>
      <c r="L483" s="632"/>
      <c r="M483" s="631"/>
    </row>
    <row r="484" spans="1:13" s="362" customFormat="1" x14ac:dyDescent="0.2">
      <c r="A484" s="631"/>
      <c r="B484" s="631"/>
      <c r="C484" s="631"/>
      <c r="D484" s="631"/>
      <c r="E484" s="631"/>
      <c r="F484" s="631"/>
      <c r="G484" s="631"/>
      <c r="H484" s="632"/>
      <c r="I484" s="634"/>
      <c r="J484" s="631"/>
      <c r="K484" s="631"/>
      <c r="L484" s="632"/>
      <c r="M484" s="631"/>
    </row>
    <row r="485" spans="1:13" s="362" customFormat="1" x14ac:dyDescent="0.2">
      <c r="A485" s="631"/>
      <c r="B485" s="631"/>
      <c r="C485" s="631"/>
      <c r="D485" s="631"/>
      <c r="E485" s="631"/>
      <c r="F485" s="631"/>
      <c r="G485" s="631"/>
      <c r="H485" s="632"/>
      <c r="I485" s="634"/>
      <c r="J485" s="631"/>
      <c r="K485" s="631"/>
      <c r="L485" s="632"/>
      <c r="M485" s="631"/>
    </row>
    <row r="486" spans="1:13" s="362" customFormat="1" x14ac:dyDescent="0.2">
      <c r="A486" s="631"/>
      <c r="B486" s="631"/>
      <c r="C486" s="631"/>
      <c r="D486" s="631"/>
      <c r="E486" s="631"/>
      <c r="F486" s="631"/>
      <c r="G486" s="631"/>
      <c r="H486" s="632"/>
      <c r="I486" s="634"/>
      <c r="J486" s="631"/>
      <c r="K486" s="631"/>
      <c r="L486" s="632"/>
      <c r="M486" s="631"/>
    </row>
    <row r="487" spans="1:13" s="362" customFormat="1" x14ac:dyDescent="0.2">
      <c r="A487" s="631"/>
      <c r="B487" s="631"/>
      <c r="C487" s="631"/>
      <c r="D487" s="631"/>
      <c r="E487" s="631"/>
      <c r="F487" s="631"/>
      <c r="G487" s="631"/>
      <c r="H487" s="632"/>
      <c r="I487" s="634"/>
      <c r="J487" s="631"/>
      <c r="K487" s="631"/>
      <c r="L487" s="632"/>
      <c r="M487" s="631"/>
    </row>
    <row r="488" spans="1:13" s="362" customFormat="1" x14ac:dyDescent="0.2">
      <c r="A488" s="631"/>
      <c r="B488" s="631"/>
      <c r="C488" s="631"/>
      <c r="D488" s="631"/>
      <c r="E488" s="631"/>
      <c r="F488" s="631"/>
      <c r="G488" s="631"/>
      <c r="H488" s="632"/>
      <c r="I488" s="634"/>
      <c r="J488" s="631"/>
      <c r="K488" s="631"/>
      <c r="L488" s="632"/>
      <c r="M488" s="631"/>
    </row>
    <row r="489" spans="1:13" s="362" customFormat="1" x14ac:dyDescent="0.2">
      <c r="A489" s="631"/>
      <c r="B489" s="631"/>
      <c r="C489" s="631"/>
      <c r="D489" s="631"/>
      <c r="E489" s="631"/>
      <c r="F489" s="631"/>
      <c r="G489" s="631"/>
      <c r="H489" s="632"/>
      <c r="I489" s="634"/>
      <c r="J489" s="631"/>
      <c r="K489" s="631"/>
      <c r="L489" s="632"/>
      <c r="M489" s="631"/>
    </row>
    <row r="490" spans="1:13" s="362" customFormat="1" x14ac:dyDescent="0.2">
      <c r="A490" s="631"/>
      <c r="B490" s="631"/>
      <c r="C490" s="631"/>
      <c r="D490" s="631"/>
      <c r="E490" s="631"/>
      <c r="F490" s="631"/>
      <c r="G490" s="631"/>
      <c r="H490" s="632"/>
      <c r="I490" s="634"/>
      <c r="J490" s="631"/>
      <c r="K490" s="631"/>
      <c r="L490" s="632"/>
      <c r="M490" s="631"/>
    </row>
    <row r="491" spans="1:13" s="362" customFormat="1" x14ac:dyDescent="0.2">
      <c r="A491" s="631"/>
      <c r="B491" s="631"/>
      <c r="C491" s="631"/>
      <c r="D491" s="631"/>
      <c r="E491" s="631"/>
      <c r="F491" s="631"/>
      <c r="G491" s="631"/>
      <c r="H491" s="632"/>
      <c r="I491" s="634"/>
      <c r="J491" s="631"/>
      <c r="K491" s="631"/>
      <c r="L491" s="632"/>
      <c r="M491" s="631"/>
    </row>
    <row r="492" spans="1:13" s="362" customFormat="1" x14ac:dyDescent="0.2">
      <c r="A492" s="631"/>
      <c r="B492" s="631"/>
      <c r="C492" s="631"/>
      <c r="D492" s="631"/>
      <c r="E492" s="631"/>
      <c r="F492" s="631"/>
      <c r="G492" s="631"/>
      <c r="H492" s="632"/>
      <c r="I492" s="634"/>
      <c r="J492" s="631"/>
      <c r="K492" s="631"/>
      <c r="L492" s="632"/>
      <c r="M492" s="631"/>
    </row>
    <row r="493" spans="1:13" s="362" customFormat="1" x14ac:dyDescent="0.2">
      <c r="A493" s="631"/>
      <c r="B493" s="631"/>
      <c r="C493" s="631"/>
      <c r="D493" s="631"/>
      <c r="E493" s="631"/>
      <c r="F493" s="631"/>
      <c r="G493" s="631"/>
      <c r="H493" s="632"/>
      <c r="I493" s="634"/>
      <c r="J493" s="631"/>
      <c r="K493" s="631"/>
      <c r="L493" s="632"/>
      <c r="M493" s="631"/>
    </row>
    <row r="494" spans="1:13" s="362" customFormat="1" x14ac:dyDescent="0.2">
      <c r="A494" s="631"/>
      <c r="B494" s="631"/>
      <c r="C494" s="631"/>
      <c r="D494" s="631"/>
      <c r="E494" s="631"/>
      <c r="F494" s="631"/>
      <c r="G494" s="631"/>
      <c r="H494" s="632"/>
      <c r="I494" s="634"/>
      <c r="J494" s="631"/>
      <c r="K494" s="631"/>
      <c r="L494" s="632"/>
      <c r="M494" s="631"/>
    </row>
    <row r="495" spans="1:13" s="362" customFormat="1" x14ac:dyDescent="0.2">
      <c r="A495" s="631"/>
      <c r="B495" s="631"/>
      <c r="C495" s="631"/>
      <c r="D495" s="631"/>
      <c r="E495" s="631"/>
      <c r="F495" s="631"/>
      <c r="G495" s="631"/>
      <c r="H495" s="632"/>
      <c r="I495" s="634"/>
      <c r="J495" s="631"/>
      <c r="K495" s="631"/>
      <c r="L495" s="632"/>
      <c r="M495" s="631"/>
    </row>
    <row r="496" spans="1:13" s="362" customFormat="1" x14ac:dyDescent="0.2">
      <c r="A496" s="631"/>
      <c r="B496" s="631"/>
      <c r="C496" s="631"/>
      <c r="D496" s="631"/>
      <c r="E496" s="631"/>
      <c r="F496" s="631"/>
      <c r="G496" s="631"/>
      <c r="H496" s="632"/>
      <c r="I496" s="634"/>
      <c r="J496" s="631"/>
      <c r="K496" s="631"/>
      <c r="L496" s="632"/>
      <c r="M496" s="631"/>
    </row>
    <row r="497" spans="1:13" s="362" customFormat="1" x14ac:dyDescent="0.2">
      <c r="A497" s="631"/>
      <c r="B497" s="631"/>
      <c r="C497" s="631"/>
      <c r="D497" s="631"/>
      <c r="E497" s="631"/>
      <c r="F497" s="631"/>
      <c r="G497" s="631"/>
      <c r="H497" s="632"/>
      <c r="I497" s="634"/>
      <c r="J497" s="631"/>
      <c r="K497" s="631"/>
      <c r="L497" s="632"/>
      <c r="M497" s="631"/>
    </row>
    <row r="498" spans="1:13" s="362" customFormat="1" x14ac:dyDescent="0.2">
      <c r="A498" s="631"/>
      <c r="B498" s="631"/>
      <c r="C498" s="631"/>
      <c r="D498" s="631"/>
      <c r="E498" s="631"/>
      <c r="F498" s="631"/>
      <c r="G498" s="631"/>
      <c r="H498" s="632"/>
      <c r="I498" s="634"/>
      <c r="J498" s="631"/>
      <c r="K498" s="631"/>
      <c r="L498" s="632"/>
      <c r="M498" s="631"/>
    </row>
    <row r="499" spans="1:13" s="362" customFormat="1" x14ac:dyDescent="0.2">
      <c r="A499" s="631"/>
      <c r="B499" s="631"/>
      <c r="C499" s="631"/>
      <c r="D499" s="631"/>
      <c r="E499" s="631"/>
      <c r="F499" s="631"/>
      <c r="G499" s="631"/>
      <c r="H499" s="632"/>
      <c r="I499" s="634"/>
      <c r="J499" s="631"/>
      <c r="K499" s="631"/>
      <c r="L499" s="632"/>
      <c r="M499" s="631"/>
    </row>
    <row r="500" spans="1:13" s="362" customFormat="1" x14ac:dyDescent="0.2">
      <c r="A500" s="631"/>
      <c r="B500" s="631"/>
      <c r="C500" s="631"/>
      <c r="D500" s="631"/>
      <c r="E500" s="631"/>
      <c r="F500" s="631"/>
      <c r="G500" s="631"/>
      <c r="H500" s="632"/>
      <c r="I500" s="634"/>
      <c r="J500" s="631"/>
      <c r="K500" s="631"/>
      <c r="L500" s="632"/>
      <c r="M500" s="631"/>
    </row>
    <row r="501" spans="1:13" s="362" customFormat="1" x14ac:dyDescent="0.2">
      <c r="A501" s="631"/>
      <c r="B501" s="631"/>
      <c r="C501" s="631"/>
      <c r="D501" s="631"/>
      <c r="E501" s="631"/>
      <c r="F501" s="631"/>
      <c r="G501" s="631"/>
      <c r="H501" s="632"/>
      <c r="I501" s="634"/>
      <c r="J501" s="631"/>
      <c r="K501" s="631"/>
      <c r="L501" s="632"/>
      <c r="M501" s="631"/>
    </row>
    <row r="502" spans="1:13" s="362" customFormat="1" x14ac:dyDescent="0.2">
      <c r="A502" s="631"/>
      <c r="B502" s="631"/>
      <c r="C502" s="631"/>
      <c r="D502" s="631"/>
      <c r="E502" s="631"/>
      <c r="F502" s="631"/>
      <c r="G502" s="631"/>
      <c r="H502" s="632"/>
      <c r="I502" s="634"/>
      <c r="J502" s="631"/>
      <c r="K502" s="631"/>
      <c r="L502" s="632"/>
      <c r="M502" s="631"/>
    </row>
    <row r="503" spans="1:13" s="362" customFormat="1" x14ac:dyDescent="0.2">
      <c r="A503" s="631"/>
      <c r="B503" s="631"/>
      <c r="C503" s="631"/>
      <c r="D503" s="631"/>
      <c r="E503" s="631"/>
      <c r="F503" s="631"/>
      <c r="G503" s="631"/>
      <c r="H503" s="632"/>
      <c r="I503" s="634"/>
      <c r="J503" s="631"/>
      <c r="K503" s="631"/>
      <c r="L503" s="632"/>
      <c r="M503" s="631"/>
    </row>
    <row r="504" spans="1:13" s="362" customFormat="1" x14ac:dyDescent="0.2">
      <c r="A504" s="631"/>
      <c r="B504" s="631"/>
      <c r="C504" s="631"/>
      <c r="D504" s="631"/>
      <c r="E504" s="631"/>
      <c r="F504" s="631"/>
      <c r="G504" s="631"/>
      <c r="H504" s="632"/>
      <c r="I504" s="634"/>
      <c r="J504" s="631"/>
      <c r="K504" s="631"/>
      <c r="L504" s="632"/>
      <c r="M504" s="631"/>
    </row>
    <row r="505" spans="1:13" s="362" customFormat="1" x14ac:dyDescent="0.2">
      <c r="A505" s="631"/>
      <c r="B505" s="631"/>
      <c r="C505" s="631"/>
      <c r="D505" s="631"/>
      <c r="E505" s="631"/>
      <c r="F505" s="631"/>
      <c r="G505" s="631"/>
      <c r="H505" s="632"/>
      <c r="I505" s="634"/>
      <c r="J505" s="631"/>
      <c r="K505" s="631"/>
      <c r="L505" s="632"/>
      <c r="M505" s="631"/>
    </row>
    <row r="506" spans="1:13" s="362" customFormat="1" x14ac:dyDescent="0.2">
      <c r="A506" s="631"/>
      <c r="B506" s="631"/>
      <c r="C506" s="631"/>
      <c r="D506" s="631"/>
      <c r="E506" s="631"/>
      <c r="F506" s="631"/>
      <c r="G506" s="631"/>
      <c r="H506" s="632"/>
      <c r="I506" s="634"/>
      <c r="J506" s="631"/>
      <c r="K506" s="631"/>
      <c r="L506" s="632"/>
      <c r="M506" s="631"/>
    </row>
    <row r="507" spans="1:13" s="362" customFormat="1" x14ac:dyDescent="0.2">
      <c r="A507" s="631"/>
      <c r="B507" s="631"/>
      <c r="C507" s="631"/>
      <c r="D507" s="631"/>
      <c r="E507" s="631"/>
      <c r="F507" s="631"/>
      <c r="G507" s="631"/>
      <c r="H507" s="632"/>
      <c r="I507" s="634"/>
      <c r="J507" s="631"/>
      <c r="K507" s="631"/>
      <c r="L507" s="632"/>
      <c r="M507" s="631"/>
    </row>
    <row r="508" spans="1:13" s="362" customFormat="1" x14ac:dyDescent="0.2">
      <c r="A508" s="631"/>
      <c r="B508" s="631"/>
      <c r="C508" s="631"/>
      <c r="D508" s="631"/>
      <c r="E508" s="631"/>
      <c r="F508" s="631"/>
      <c r="G508" s="631"/>
      <c r="H508" s="632"/>
      <c r="I508" s="634"/>
      <c r="J508" s="631"/>
      <c r="K508" s="631"/>
      <c r="L508" s="632"/>
      <c r="M508" s="631"/>
    </row>
    <row r="509" spans="1:13" s="362" customFormat="1" x14ac:dyDescent="0.2">
      <c r="A509" s="631"/>
      <c r="B509" s="631"/>
      <c r="C509" s="631"/>
      <c r="D509" s="631"/>
      <c r="E509" s="631"/>
      <c r="F509" s="631"/>
      <c r="G509" s="631"/>
      <c r="H509" s="632"/>
      <c r="I509" s="634"/>
      <c r="J509" s="631"/>
      <c r="K509" s="631"/>
      <c r="L509" s="632"/>
      <c r="M509" s="631"/>
    </row>
    <row r="510" spans="1:13" s="362" customFormat="1" x14ac:dyDescent="0.2">
      <c r="A510" s="631"/>
      <c r="B510" s="631"/>
      <c r="C510" s="631"/>
      <c r="D510" s="631"/>
      <c r="E510" s="631"/>
      <c r="F510" s="631"/>
      <c r="G510" s="631"/>
      <c r="H510" s="632"/>
      <c r="I510" s="634"/>
      <c r="J510" s="631"/>
      <c r="K510" s="631"/>
      <c r="L510" s="632"/>
      <c r="M510" s="631"/>
    </row>
    <row r="511" spans="1:13" s="362" customFormat="1" x14ac:dyDescent="0.2">
      <c r="A511" s="631"/>
      <c r="B511" s="631"/>
      <c r="C511" s="631"/>
      <c r="D511" s="631"/>
      <c r="E511" s="631"/>
      <c r="F511" s="631"/>
      <c r="G511" s="631"/>
      <c r="H511" s="632"/>
      <c r="I511" s="634"/>
      <c r="J511" s="631"/>
      <c r="K511" s="631"/>
      <c r="L511" s="632"/>
      <c r="M511" s="631"/>
    </row>
    <row r="512" spans="1:13" s="362" customFormat="1" x14ac:dyDescent="0.2">
      <c r="A512" s="631"/>
      <c r="B512" s="631"/>
      <c r="C512" s="631"/>
      <c r="D512" s="631"/>
      <c r="E512" s="631"/>
      <c r="F512" s="631"/>
      <c r="G512" s="631"/>
      <c r="H512" s="632"/>
      <c r="I512" s="634"/>
      <c r="J512" s="631"/>
      <c r="K512" s="631"/>
      <c r="L512" s="632"/>
      <c r="M512" s="631"/>
    </row>
    <row r="513" spans="1:13" s="362" customFormat="1" x14ac:dyDescent="0.2">
      <c r="A513" s="631"/>
      <c r="B513" s="631"/>
      <c r="C513" s="631"/>
      <c r="D513" s="631"/>
      <c r="E513" s="631"/>
      <c r="F513" s="631"/>
      <c r="G513" s="631"/>
      <c r="H513" s="632"/>
      <c r="I513" s="634"/>
      <c r="J513" s="631"/>
      <c r="K513" s="631"/>
      <c r="L513" s="632"/>
      <c r="M513" s="631"/>
    </row>
    <row r="514" spans="1:13" s="362" customFormat="1" x14ac:dyDescent="0.2">
      <c r="A514" s="631"/>
      <c r="B514" s="631"/>
      <c r="C514" s="631"/>
      <c r="D514" s="631"/>
      <c r="E514" s="631"/>
      <c r="F514" s="631"/>
      <c r="G514" s="631"/>
      <c r="H514" s="632"/>
      <c r="I514" s="634"/>
      <c r="J514" s="631"/>
      <c r="K514" s="631"/>
      <c r="L514" s="632"/>
      <c r="M514" s="631"/>
    </row>
    <row r="515" spans="1:13" s="362" customFormat="1" x14ac:dyDescent="0.2">
      <c r="A515" s="631"/>
      <c r="B515" s="631"/>
      <c r="C515" s="631"/>
      <c r="D515" s="631"/>
      <c r="E515" s="631"/>
      <c r="F515" s="631"/>
      <c r="G515" s="631"/>
      <c r="H515" s="632"/>
      <c r="I515" s="634"/>
      <c r="J515" s="631"/>
      <c r="K515" s="631"/>
      <c r="L515" s="632"/>
      <c r="M515" s="631"/>
    </row>
    <row r="516" spans="1:13" s="362" customFormat="1" x14ac:dyDescent="0.2">
      <c r="A516" s="631"/>
      <c r="B516" s="631"/>
      <c r="C516" s="631"/>
      <c r="D516" s="631"/>
      <c r="E516" s="631"/>
      <c r="F516" s="631"/>
      <c r="G516" s="631"/>
      <c r="H516" s="632"/>
      <c r="I516" s="634"/>
      <c r="J516" s="631"/>
      <c r="K516" s="631"/>
      <c r="L516" s="632"/>
      <c r="M516" s="631"/>
    </row>
    <row r="517" spans="1:13" s="362" customFormat="1" x14ac:dyDescent="0.2">
      <c r="A517" s="631"/>
      <c r="B517" s="631"/>
      <c r="C517" s="631"/>
      <c r="D517" s="631"/>
      <c r="E517" s="631"/>
      <c r="F517" s="631"/>
      <c r="G517" s="631"/>
      <c r="H517" s="632"/>
      <c r="I517" s="634"/>
      <c r="J517" s="631"/>
      <c r="K517" s="631"/>
      <c r="L517" s="632"/>
      <c r="M517" s="631"/>
    </row>
    <row r="518" spans="1:13" s="362" customFormat="1" x14ac:dyDescent="0.2">
      <c r="A518" s="631"/>
      <c r="B518" s="631"/>
      <c r="C518" s="631"/>
      <c r="D518" s="631"/>
      <c r="E518" s="631"/>
      <c r="F518" s="631"/>
      <c r="G518" s="631"/>
      <c r="H518" s="632"/>
      <c r="I518" s="634"/>
      <c r="J518" s="631"/>
      <c r="K518" s="631"/>
      <c r="L518" s="632"/>
      <c r="M518" s="631"/>
    </row>
    <row r="519" spans="1:13" s="362" customFormat="1" x14ac:dyDescent="0.2">
      <c r="A519" s="631"/>
      <c r="B519" s="631"/>
      <c r="C519" s="631"/>
      <c r="D519" s="631"/>
      <c r="E519" s="631"/>
      <c r="F519" s="631"/>
      <c r="G519" s="631"/>
      <c r="H519" s="632"/>
      <c r="I519" s="634"/>
      <c r="J519" s="631"/>
      <c r="K519" s="631"/>
      <c r="L519" s="632"/>
      <c r="M519" s="631"/>
    </row>
    <row r="520" spans="1:13" s="362" customFormat="1" x14ac:dyDescent="0.2">
      <c r="A520" s="631"/>
      <c r="B520" s="631"/>
      <c r="C520" s="631"/>
      <c r="D520" s="631"/>
      <c r="E520" s="631"/>
      <c r="F520" s="631"/>
      <c r="G520" s="631"/>
      <c r="H520" s="632"/>
      <c r="I520" s="634"/>
      <c r="J520" s="631"/>
      <c r="K520" s="631"/>
      <c r="L520" s="632"/>
      <c r="M520" s="631"/>
    </row>
    <row r="521" spans="1:13" s="362" customFormat="1" x14ac:dyDescent="0.2">
      <c r="A521" s="631"/>
      <c r="B521" s="631"/>
      <c r="C521" s="631"/>
      <c r="D521" s="631"/>
      <c r="E521" s="631"/>
      <c r="F521" s="631"/>
      <c r="G521" s="631"/>
      <c r="H521" s="632"/>
      <c r="I521" s="634"/>
      <c r="J521" s="631"/>
      <c r="K521" s="631"/>
      <c r="L521" s="632"/>
      <c r="M521" s="631"/>
    </row>
    <row r="522" spans="1:13" s="362" customFormat="1" x14ac:dyDescent="0.2">
      <c r="A522" s="631"/>
      <c r="B522" s="631"/>
      <c r="C522" s="631"/>
      <c r="D522" s="631"/>
      <c r="E522" s="631"/>
      <c r="F522" s="631"/>
      <c r="G522" s="631"/>
      <c r="H522" s="632"/>
      <c r="I522" s="634"/>
      <c r="J522" s="631"/>
      <c r="K522" s="631"/>
      <c r="L522" s="632"/>
      <c r="M522" s="631"/>
    </row>
    <row r="523" spans="1:13" s="362" customFormat="1" x14ac:dyDescent="0.2">
      <c r="A523" s="631"/>
      <c r="B523" s="631"/>
      <c r="C523" s="631"/>
      <c r="D523" s="631"/>
      <c r="E523" s="631"/>
      <c r="F523" s="631"/>
      <c r="G523" s="631"/>
      <c r="H523" s="632"/>
      <c r="I523" s="634"/>
      <c r="J523" s="631"/>
      <c r="K523" s="631"/>
      <c r="L523" s="632"/>
      <c r="M523" s="631"/>
    </row>
    <row r="524" spans="1:13" s="362" customFormat="1" x14ac:dyDescent="0.2">
      <c r="A524" s="631"/>
      <c r="B524" s="631"/>
      <c r="C524" s="631"/>
      <c r="D524" s="631"/>
      <c r="E524" s="631"/>
      <c r="F524" s="631"/>
      <c r="G524" s="631"/>
      <c r="H524" s="632"/>
      <c r="I524" s="634"/>
      <c r="J524" s="631"/>
      <c r="K524" s="631"/>
      <c r="L524" s="632"/>
      <c r="M524" s="631"/>
    </row>
    <row r="525" spans="1:13" s="362" customFormat="1" x14ac:dyDescent="0.2">
      <c r="A525" s="631"/>
      <c r="B525" s="631"/>
      <c r="C525" s="631"/>
      <c r="D525" s="631"/>
      <c r="E525" s="631"/>
      <c r="F525" s="631"/>
      <c r="G525" s="631"/>
      <c r="H525" s="632"/>
      <c r="I525" s="634"/>
      <c r="J525" s="631"/>
      <c r="K525" s="631"/>
      <c r="L525" s="632"/>
      <c r="M525" s="631"/>
    </row>
    <row r="526" spans="1:13" s="362" customFormat="1" x14ac:dyDescent="0.2">
      <c r="A526" s="631"/>
      <c r="B526" s="631"/>
      <c r="C526" s="631"/>
      <c r="D526" s="631"/>
      <c r="E526" s="631"/>
      <c r="F526" s="631"/>
      <c r="G526" s="631"/>
      <c r="H526" s="632"/>
      <c r="I526" s="634"/>
      <c r="J526" s="631"/>
      <c r="K526" s="631"/>
      <c r="L526" s="632"/>
      <c r="M526" s="631"/>
    </row>
    <row r="527" spans="1:13" s="362" customFormat="1" x14ac:dyDescent="0.2">
      <c r="A527" s="631"/>
      <c r="B527" s="631"/>
      <c r="C527" s="631"/>
      <c r="D527" s="631"/>
      <c r="E527" s="631"/>
      <c r="F527" s="631"/>
      <c r="G527" s="631"/>
      <c r="H527" s="632"/>
      <c r="I527" s="634"/>
      <c r="J527" s="631"/>
      <c r="K527" s="631"/>
      <c r="L527" s="632"/>
      <c r="M527" s="631"/>
    </row>
    <row r="528" spans="1:13" s="362" customFormat="1" x14ac:dyDescent="0.2">
      <c r="A528" s="631"/>
      <c r="B528" s="631"/>
      <c r="C528" s="631"/>
      <c r="D528" s="631"/>
      <c r="E528" s="631"/>
      <c r="F528" s="631"/>
      <c r="G528" s="631"/>
      <c r="H528" s="632"/>
      <c r="I528" s="634"/>
      <c r="J528" s="631"/>
      <c r="K528" s="631"/>
      <c r="L528" s="632"/>
      <c r="M528" s="631"/>
    </row>
    <row r="529" spans="1:13" s="362" customFormat="1" x14ac:dyDescent="0.2">
      <c r="A529" s="631"/>
      <c r="B529" s="631"/>
      <c r="C529" s="631"/>
      <c r="D529" s="631"/>
      <c r="E529" s="631"/>
      <c r="F529" s="631"/>
      <c r="G529" s="631"/>
      <c r="H529" s="632"/>
      <c r="I529" s="634"/>
      <c r="J529" s="631"/>
      <c r="K529" s="631"/>
      <c r="L529" s="632"/>
      <c r="M529" s="631"/>
    </row>
    <row r="530" spans="1:13" s="362" customFormat="1" x14ac:dyDescent="0.2">
      <c r="A530" s="631"/>
      <c r="B530" s="631"/>
      <c r="C530" s="631"/>
      <c r="D530" s="631"/>
      <c r="E530" s="631"/>
      <c r="F530" s="631"/>
      <c r="G530" s="631"/>
      <c r="H530" s="632"/>
      <c r="I530" s="634"/>
      <c r="J530" s="631"/>
      <c r="K530" s="631"/>
      <c r="L530" s="632"/>
      <c r="M530" s="631"/>
    </row>
    <row r="531" spans="1:13" s="362" customFormat="1" x14ac:dyDescent="0.2">
      <c r="A531" s="631"/>
      <c r="B531" s="631"/>
      <c r="C531" s="631"/>
      <c r="D531" s="631"/>
      <c r="E531" s="631"/>
      <c r="F531" s="631"/>
      <c r="G531" s="631"/>
      <c r="H531" s="632"/>
      <c r="I531" s="634"/>
      <c r="J531" s="631"/>
      <c r="K531" s="631"/>
      <c r="L531" s="632"/>
      <c r="M531" s="631"/>
    </row>
    <row r="532" spans="1:13" s="362" customFormat="1" x14ac:dyDescent="0.2">
      <c r="A532" s="631"/>
      <c r="B532" s="631"/>
      <c r="C532" s="631"/>
      <c r="D532" s="631"/>
      <c r="E532" s="631"/>
      <c r="F532" s="631"/>
      <c r="G532" s="631"/>
      <c r="H532" s="632"/>
      <c r="I532" s="634"/>
      <c r="J532" s="631"/>
      <c r="K532" s="631"/>
      <c r="L532" s="632"/>
      <c r="M532" s="631"/>
    </row>
    <row r="533" spans="1:13" s="362" customFormat="1" x14ac:dyDescent="0.2">
      <c r="A533" s="631"/>
      <c r="B533" s="631"/>
      <c r="C533" s="631"/>
      <c r="D533" s="631"/>
      <c r="E533" s="631"/>
      <c r="F533" s="631"/>
      <c r="G533" s="631"/>
      <c r="H533" s="632"/>
      <c r="I533" s="634"/>
      <c r="J533" s="631"/>
      <c r="K533" s="631"/>
      <c r="L533" s="632"/>
      <c r="M533" s="631"/>
    </row>
    <row r="534" spans="1:13" s="362" customFormat="1" x14ac:dyDescent="0.2">
      <c r="A534" s="631"/>
      <c r="B534" s="631"/>
      <c r="C534" s="631"/>
      <c r="D534" s="631"/>
      <c r="E534" s="631"/>
      <c r="F534" s="631"/>
      <c r="G534" s="631"/>
      <c r="H534" s="632"/>
      <c r="I534" s="634"/>
      <c r="J534" s="631"/>
      <c r="K534" s="631"/>
      <c r="L534" s="632"/>
      <c r="M534" s="631"/>
    </row>
    <row r="535" spans="1:13" s="362" customFormat="1" x14ac:dyDescent="0.2">
      <c r="A535" s="631"/>
      <c r="B535" s="631"/>
      <c r="C535" s="631"/>
      <c r="D535" s="631"/>
      <c r="E535" s="631"/>
      <c r="F535" s="631"/>
      <c r="G535" s="631"/>
      <c r="H535" s="632"/>
      <c r="I535" s="634"/>
      <c r="J535" s="631"/>
      <c r="K535" s="631"/>
      <c r="L535" s="632"/>
      <c r="M535" s="631"/>
    </row>
    <row r="536" spans="1:13" s="362" customFormat="1" x14ac:dyDescent="0.2">
      <c r="A536" s="631"/>
      <c r="B536" s="631"/>
      <c r="C536" s="631"/>
      <c r="D536" s="631"/>
      <c r="E536" s="631"/>
      <c r="F536" s="631"/>
      <c r="G536" s="631"/>
      <c r="H536" s="632"/>
      <c r="I536" s="634"/>
      <c r="J536" s="631"/>
      <c r="K536" s="631"/>
      <c r="L536" s="632"/>
      <c r="M536" s="631"/>
    </row>
    <row r="537" spans="1:13" s="362" customFormat="1" x14ac:dyDescent="0.2">
      <c r="A537" s="631"/>
      <c r="B537" s="631"/>
      <c r="C537" s="631"/>
      <c r="D537" s="631"/>
      <c r="E537" s="631"/>
      <c r="F537" s="631"/>
      <c r="G537" s="631"/>
      <c r="H537" s="632"/>
      <c r="I537" s="634"/>
      <c r="J537" s="631"/>
      <c r="K537" s="631"/>
      <c r="L537" s="632"/>
      <c r="M537" s="631"/>
    </row>
    <row r="538" spans="1:13" s="362" customFormat="1" x14ac:dyDescent="0.2">
      <c r="A538" s="631"/>
      <c r="B538" s="631"/>
      <c r="C538" s="631"/>
      <c r="D538" s="631"/>
      <c r="E538" s="631"/>
      <c r="F538" s="631"/>
      <c r="G538" s="631"/>
      <c r="H538" s="632"/>
      <c r="I538" s="634"/>
      <c r="J538" s="631"/>
      <c r="K538" s="631"/>
      <c r="L538" s="632"/>
      <c r="M538" s="631"/>
    </row>
    <row r="539" spans="1:13" s="362" customFormat="1" x14ac:dyDescent="0.2">
      <c r="A539" s="631"/>
      <c r="B539" s="631"/>
      <c r="C539" s="631"/>
      <c r="D539" s="631"/>
      <c r="E539" s="631"/>
      <c r="F539" s="631"/>
      <c r="G539" s="631"/>
      <c r="H539" s="632"/>
      <c r="I539" s="634"/>
      <c r="J539" s="631"/>
      <c r="K539" s="631"/>
      <c r="L539" s="632"/>
      <c r="M539" s="631"/>
    </row>
    <row r="540" spans="1:13" s="362" customFormat="1" x14ac:dyDescent="0.2">
      <c r="A540" s="631"/>
      <c r="B540" s="631"/>
      <c r="C540" s="631"/>
      <c r="D540" s="631"/>
      <c r="E540" s="631"/>
      <c r="F540" s="631"/>
      <c r="G540" s="631"/>
      <c r="H540" s="632"/>
      <c r="I540" s="634"/>
      <c r="J540" s="631"/>
      <c r="K540" s="631"/>
      <c r="L540" s="632"/>
      <c r="M540" s="631"/>
    </row>
    <row r="541" spans="1:13" s="362" customFormat="1" x14ac:dyDescent="0.2">
      <c r="A541" s="631"/>
      <c r="B541" s="631"/>
      <c r="C541" s="631"/>
      <c r="D541" s="631"/>
      <c r="E541" s="631"/>
      <c r="F541" s="631"/>
      <c r="G541" s="631"/>
      <c r="H541" s="632"/>
      <c r="I541" s="634"/>
      <c r="J541" s="631"/>
      <c r="K541" s="631"/>
      <c r="L541" s="632"/>
      <c r="M541" s="631"/>
    </row>
    <row r="542" spans="1:13" s="362" customFormat="1" x14ac:dyDescent="0.2">
      <c r="A542" s="631"/>
      <c r="B542" s="631"/>
      <c r="C542" s="631"/>
      <c r="D542" s="631"/>
      <c r="E542" s="631"/>
      <c r="F542" s="631"/>
      <c r="G542" s="631"/>
      <c r="H542" s="632"/>
      <c r="I542" s="634"/>
      <c r="J542" s="631"/>
      <c r="K542" s="631"/>
      <c r="L542" s="632"/>
      <c r="M542" s="631"/>
    </row>
    <row r="543" spans="1:13" s="362" customFormat="1" x14ac:dyDescent="0.2">
      <c r="A543" s="631"/>
      <c r="B543" s="631"/>
      <c r="C543" s="631"/>
      <c r="D543" s="631"/>
      <c r="E543" s="631"/>
      <c r="F543" s="631"/>
      <c r="G543" s="631"/>
      <c r="H543" s="632"/>
      <c r="I543" s="634"/>
      <c r="J543" s="631"/>
      <c r="K543" s="631"/>
      <c r="L543" s="632"/>
      <c r="M543" s="631"/>
    </row>
    <row r="544" spans="1:13" s="362" customFormat="1" x14ac:dyDescent="0.2">
      <c r="A544" s="631"/>
      <c r="B544" s="631"/>
      <c r="C544" s="631"/>
      <c r="D544" s="631"/>
      <c r="E544" s="631"/>
      <c r="F544" s="631"/>
      <c r="G544" s="631"/>
      <c r="H544" s="632"/>
      <c r="I544" s="634"/>
      <c r="J544" s="631"/>
      <c r="K544" s="631"/>
      <c r="L544" s="632"/>
      <c r="M544" s="631"/>
    </row>
    <row r="545" spans="1:13" s="362" customFormat="1" x14ac:dyDescent="0.2">
      <c r="A545" s="631"/>
      <c r="B545" s="631"/>
      <c r="C545" s="631"/>
      <c r="D545" s="631"/>
      <c r="E545" s="631"/>
      <c r="F545" s="631"/>
      <c r="G545" s="631"/>
      <c r="H545" s="632"/>
      <c r="I545" s="634"/>
      <c r="J545" s="631"/>
      <c r="K545" s="631"/>
      <c r="L545" s="632"/>
      <c r="M545" s="631"/>
    </row>
    <row r="546" spans="1:13" s="362" customFormat="1" x14ac:dyDescent="0.2">
      <c r="A546" s="631"/>
      <c r="B546" s="631"/>
      <c r="C546" s="631"/>
      <c r="D546" s="631"/>
      <c r="E546" s="631"/>
      <c r="F546" s="631"/>
      <c r="G546" s="631"/>
      <c r="H546" s="632"/>
      <c r="I546" s="634"/>
      <c r="J546" s="631"/>
      <c r="K546" s="631"/>
      <c r="L546" s="632"/>
      <c r="M546" s="631"/>
    </row>
    <row r="547" spans="1:13" s="362" customFormat="1" x14ac:dyDescent="0.2">
      <c r="A547" s="631"/>
      <c r="B547" s="631"/>
      <c r="C547" s="631"/>
      <c r="D547" s="631"/>
      <c r="E547" s="631"/>
      <c r="F547" s="631"/>
      <c r="G547" s="631"/>
      <c r="H547" s="632"/>
      <c r="I547" s="634"/>
      <c r="J547" s="631"/>
      <c r="K547" s="631"/>
      <c r="L547" s="632"/>
      <c r="M547" s="631"/>
    </row>
    <row r="548" spans="1:13" s="362" customFormat="1" x14ac:dyDescent="0.2">
      <c r="A548" s="631"/>
      <c r="B548" s="631"/>
      <c r="C548" s="631"/>
      <c r="D548" s="631"/>
      <c r="E548" s="631"/>
      <c r="F548" s="631"/>
      <c r="G548" s="631"/>
      <c r="H548" s="632"/>
      <c r="I548" s="634"/>
      <c r="J548" s="631"/>
      <c r="K548" s="631"/>
      <c r="L548" s="632"/>
      <c r="M548" s="631"/>
    </row>
    <row r="549" spans="1:13" s="362" customFormat="1" x14ac:dyDescent="0.2">
      <c r="A549" s="631"/>
      <c r="B549" s="631"/>
      <c r="C549" s="631"/>
      <c r="D549" s="631"/>
      <c r="E549" s="631"/>
      <c r="F549" s="631"/>
      <c r="G549" s="631"/>
      <c r="H549" s="632"/>
      <c r="I549" s="634"/>
      <c r="J549" s="631"/>
      <c r="K549" s="631"/>
      <c r="L549" s="632"/>
      <c r="M549" s="631"/>
    </row>
    <row r="550" spans="1:13" s="362" customFormat="1" x14ac:dyDescent="0.2">
      <c r="A550" s="631"/>
      <c r="B550" s="631"/>
      <c r="C550" s="631"/>
      <c r="D550" s="631"/>
      <c r="E550" s="631"/>
      <c r="F550" s="631"/>
      <c r="G550" s="631"/>
      <c r="H550" s="632"/>
      <c r="I550" s="634"/>
      <c r="J550" s="631"/>
      <c r="K550" s="631"/>
      <c r="L550" s="632"/>
      <c r="M550" s="631"/>
    </row>
    <row r="551" spans="1:13" s="362" customFormat="1" x14ac:dyDescent="0.2">
      <c r="A551" s="631"/>
      <c r="B551" s="631"/>
      <c r="C551" s="631"/>
      <c r="D551" s="631"/>
      <c r="E551" s="631"/>
      <c r="F551" s="631"/>
      <c r="G551" s="631"/>
      <c r="H551" s="632"/>
      <c r="I551" s="634"/>
      <c r="J551" s="631"/>
      <c r="K551" s="631"/>
      <c r="L551" s="632"/>
      <c r="M551" s="631"/>
    </row>
    <row r="552" spans="1:13" s="362" customFormat="1" x14ac:dyDescent="0.2">
      <c r="A552" s="631"/>
      <c r="B552" s="631"/>
      <c r="C552" s="631"/>
      <c r="D552" s="631"/>
      <c r="E552" s="631"/>
      <c r="F552" s="631"/>
      <c r="G552" s="631"/>
      <c r="H552" s="632"/>
      <c r="I552" s="634"/>
      <c r="J552" s="631"/>
      <c r="K552" s="631"/>
      <c r="L552" s="632"/>
      <c r="M552" s="631"/>
    </row>
    <row r="553" spans="1:13" s="362" customFormat="1" x14ac:dyDescent="0.2">
      <c r="A553" s="631"/>
      <c r="B553" s="631"/>
      <c r="C553" s="631"/>
      <c r="D553" s="631"/>
      <c r="E553" s="631"/>
      <c r="F553" s="631"/>
      <c r="G553" s="631"/>
      <c r="H553" s="632"/>
      <c r="I553" s="634"/>
      <c r="J553" s="631"/>
      <c r="K553" s="631"/>
      <c r="L553" s="632"/>
      <c r="M553" s="631"/>
    </row>
    <row r="554" spans="1:13" s="362" customFormat="1" x14ac:dyDescent="0.2">
      <c r="A554" s="631"/>
      <c r="B554" s="631"/>
      <c r="C554" s="631"/>
      <c r="D554" s="631"/>
      <c r="E554" s="631"/>
      <c r="F554" s="631"/>
      <c r="G554" s="631"/>
      <c r="H554" s="632"/>
      <c r="I554" s="634"/>
      <c r="J554" s="631"/>
      <c r="K554" s="631"/>
      <c r="L554" s="632"/>
      <c r="M554" s="631"/>
    </row>
    <row r="555" spans="1:13" s="362" customFormat="1" x14ac:dyDescent="0.2">
      <c r="A555" s="631"/>
      <c r="B555" s="631"/>
      <c r="C555" s="631"/>
      <c r="D555" s="631"/>
      <c r="E555" s="631"/>
      <c r="F555" s="631"/>
      <c r="G555" s="631"/>
      <c r="H555" s="632"/>
      <c r="I555" s="634"/>
      <c r="J555" s="631"/>
      <c r="K555" s="631"/>
      <c r="L555" s="632"/>
      <c r="M555" s="631"/>
    </row>
    <row r="556" spans="1:13" s="362" customFormat="1" x14ac:dyDescent="0.2">
      <c r="A556" s="631"/>
      <c r="B556" s="631"/>
      <c r="C556" s="631"/>
      <c r="D556" s="631"/>
      <c r="E556" s="631"/>
      <c r="F556" s="631"/>
      <c r="G556" s="631"/>
      <c r="H556" s="632"/>
      <c r="I556" s="634"/>
      <c r="J556" s="631"/>
      <c r="K556" s="631"/>
      <c r="L556" s="632"/>
      <c r="M556" s="631"/>
    </row>
    <row r="557" spans="1:13" s="362" customFormat="1" x14ac:dyDescent="0.2">
      <c r="A557" s="631"/>
      <c r="B557" s="631"/>
      <c r="C557" s="631"/>
      <c r="D557" s="631"/>
      <c r="E557" s="631"/>
      <c r="F557" s="631"/>
      <c r="G557" s="631"/>
      <c r="H557" s="632"/>
      <c r="I557" s="634"/>
      <c r="J557" s="631"/>
      <c r="K557" s="631"/>
      <c r="L557" s="632"/>
      <c r="M557" s="631"/>
    </row>
    <row r="558" spans="1:13" s="362" customFormat="1" x14ac:dyDescent="0.2">
      <c r="A558" s="631"/>
      <c r="B558" s="631"/>
      <c r="C558" s="631"/>
      <c r="D558" s="631"/>
      <c r="E558" s="631"/>
      <c r="F558" s="631"/>
      <c r="G558" s="631"/>
      <c r="H558" s="632"/>
      <c r="I558" s="634"/>
      <c r="J558" s="631"/>
      <c r="K558" s="631"/>
      <c r="L558" s="632"/>
      <c r="M558" s="631"/>
    </row>
    <row r="559" spans="1:13" s="362" customFormat="1" x14ac:dyDescent="0.2">
      <c r="A559" s="631"/>
      <c r="B559" s="631"/>
      <c r="C559" s="631"/>
      <c r="D559" s="631"/>
      <c r="E559" s="631"/>
      <c r="F559" s="631"/>
      <c r="G559" s="631"/>
      <c r="H559" s="632"/>
      <c r="I559" s="634"/>
      <c r="J559" s="631"/>
      <c r="K559" s="631"/>
      <c r="L559" s="632"/>
      <c r="M559" s="631"/>
    </row>
    <row r="560" spans="1:13" s="362" customFormat="1" x14ac:dyDescent="0.2">
      <c r="A560" s="631"/>
      <c r="B560" s="631"/>
      <c r="C560" s="631"/>
      <c r="D560" s="631"/>
      <c r="E560" s="631"/>
      <c r="F560" s="631"/>
      <c r="G560" s="631"/>
      <c r="H560" s="632"/>
      <c r="I560" s="634"/>
      <c r="J560" s="631"/>
      <c r="K560" s="631"/>
      <c r="L560" s="632"/>
      <c r="M560" s="631"/>
    </row>
    <row r="561" spans="1:13" s="362" customFormat="1" x14ac:dyDescent="0.2">
      <c r="A561" s="631"/>
      <c r="B561" s="631"/>
      <c r="C561" s="631"/>
      <c r="D561" s="631"/>
      <c r="E561" s="631"/>
      <c r="F561" s="631"/>
      <c r="G561" s="631"/>
      <c r="H561" s="632"/>
      <c r="I561" s="634"/>
      <c r="J561" s="631"/>
      <c r="K561" s="631"/>
      <c r="L561" s="632"/>
      <c r="M561" s="631"/>
    </row>
    <row r="562" spans="1:13" s="362" customFormat="1" x14ac:dyDescent="0.2">
      <c r="A562" s="631"/>
      <c r="B562" s="631"/>
      <c r="C562" s="631"/>
      <c r="D562" s="631"/>
      <c r="E562" s="631"/>
      <c r="F562" s="631"/>
      <c r="G562" s="631"/>
      <c r="H562" s="632"/>
      <c r="I562" s="634"/>
      <c r="J562" s="631"/>
      <c r="K562" s="631"/>
      <c r="L562" s="632"/>
      <c r="M562" s="631"/>
    </row>
    <row r="563" spans="1:13" s="362" customFormat="1" x14ac:dyDescent="0.2">
      <c r="A563" s="631"/>
      <c r="B563" s="631"/>
      <c r="C563" s="631"/>
      <c r="D563" s="631"/>
      <c r="E563" s="631"/>
      <c r="F563" s="631"/>
      <c r="G563" s="631"/>
      <c r="H563" s="632"/>
      <c r="I563" s="634"/>
      <c r="J563" s="631"/>
      <c r="K563" s="631"/>
      <c r="L563" s="632"/>
      <c r="M563" s="631"/>
    </row>
    <row r="564" spans="1:13" s="362" customFormat="1" x14ac:dyDescent="0.2">
      <c r="A564" s="631"/>
      <c r="B564" s="631"/>
      <c r="C564" s="631"/>
      <c r="D564" s="631"/>
      <c r="E564" s="631"/>
      <c r="F564" s="631"/>
      <c r="G564" s="631"/>
      <c r="H564" s="632"/>
      <c r="I564" s="634"/>
      <c r="J564" s="631"/>
      <c r="K564" s="631"/>
      <c r="L564" s="632"/>
      <c r="M564" s="631"/>
    </row>
    <row r="565" spans="1:13" s="362" customFormat="1" x14ac:dyDescent="0.2">
      <c r="A565" s="631"/>
      <c r="B565" s="631"/>
      <c r="C565" s="631"/>
      <c r="D565" s="631"/>
      <c r="E565" s="631"/>
      <c r="F565" s="631"/>
      <c r="G565" s="631"/>
      <c r="H565" s="632"/>
      <c r="I565" s="634"/>
      <c r="J565" s="631"/>
      <c r="K565" s="631"/>
      <c r="L565" s="632"/>
      <c r="M565" s="631"/>
    </row>
    <row r="566" spans="1:13" s="362" customFormat="1" x14ac:dyDescent="0.2">
      <c r="A566" s="631"/>
      <c r="B566" s="631"/>
      <c r="C566" s="631"/>
      <c r="D566" s="631"/>
      <c r="E566" s="631"/>
      <c r="F566" s="631"/>
      <c r="G566" s="631"/>
      <c r="H566" s="632"/>
      <c r="I566" s="634"/>
      <c r="J566" s="631"/>
      <c r="K566" s="631"/>
      <c r="L566" s="632"/>
      <c r="M566" s="631"/>
    </row>
    <row r="567" spans="1:13" s="362" customFormat="1" x14ac:dyDescent="0.2">
      <c r="A567" s="631"/>
      <c r="B567" s="631"/>
      <c r="C567" s="631"/>
      <c r="D567" s="631"/>
      <c r="E567" s="631"/>
      <c r="F567" s="631"/>
      <c r="G567" s="631"/>
      <c r="H567" s="632"/>
      <c r="I567" s="634"/>
      <c r="J567" s="631"/>
      <c r="K567" s="631"/>
      <c r="L567" s="632"/>
      <c r="M567" s="631"/>
    </row>
    <row r="568" spans="1:13" s="362" customFormat="1" x14ac:dyDescent="0.2">
      <c r="A568" s="631"/>
      <c r="B568" s="631"/>
      <c r="C568" s="631"/>
      <c r="D568" s="631"/>
      <c r="E568" s="631"/>
      <c r="F568" s="631"/>
      <c r="G568" s="631"/>
      <c r="H568" s="632"/>
      <c r="I568" s="634"/>
      <c r="J568" s="631"/>
      <c r="K568" s="631"/>
      <c r="L568" s="632"/>
      <c r="M568" s="631"/>
    </row>
    <row r="569" spans="1:13" s="362" customFormat="1" x14ac:dyDescent="0.2">
      <c r="A569" s="631"/>
      <c r="B569" s="631"/>
      <c r="C569" s="631"/>
      <c r="D569" s="631"/>
      <c r="E569" s="631"/>
      <c r="F569" s="631"/>
      <c r="G569" s="631"/>
      <c r="H569" s="632"/>
      <c r="I569" s="634"/>
      <c r="J569" s="631"/>
      <c r="K569" s="631"/>
      <c r="L569" s="632"/>
      <c r="M569" s="631"/>
    </row>
    <row r="570" spans="1:13" s="362" customFormat="1" x14ac:dyDescent="0.2">
      <c r="A570" s="631"/>
      <c r="B570" s="631"/>
      <c r="C570" s="631"/>
      <c r="D570" s="631"/>
      <c r="E570" s="631"/>
      <c r="F570" s="631"/>
      <c r="G570" s="631"/>
      <c r="H570" s="632"/>
      <c r="I570" s="634"/>
      <c r="J570" s="631"/>
      <c r="K570" s="631"/>
      <c r="L570" s="632"/>
      <c r="M570" s="631"/>
    </row>
    <row r="571" spans="1:13" s="362" customFormat="1" x14ac:dyDescent="0.2">
      <c r="A571" s="631"/>
      <c r="B571" s="631"/>
      <c r="C571" s="631"/>
      <c r="D571" s="631"/>
      <c r="E571" s="631"/>
      <c r="F571" s="631"/>
      <c r="G571" s="631"/>
      <c r="H571" s="632"/>
      <c r="I571" s="634"/>
      <c r="J571" s="631"/>
      <c r="K571" s="631"/>
      <c r="L571" s="632"/>
      <c r="M571" s="631"/>
    </row>
    <row r="572" spans="1:13" s="362" customFormat="1" x14ac:dyDescent="0.2">
      <c r="A572" s="631"/>
      <c r="B572" s="631"/>
      <c r="C572" s="631"/>
      <c r="D572" s="631"/>
      <c r="E572" s="631"/>
      <c r="F572" s="631"/>
      <c r="G572" s="631"/>
      <c r="H572" s="632"/>
      <c r="I572" s="634"/>
      <c r="J572" s="631"/>
      <c r="K572" s="631"/>
      <c r="L572" s="632"/>
      <c r="M572" s="631"/>
    </row>
    <row r="573" spans="1:13" s="362" customFormat="1" x14ac:dyDescent="0.2">
      <c r="A573" s="631"/>
      <c r="B573" s="631"/>
      <c r="C573" s="631"/>
      <c r="D573" s="631"/>
      <c r="E573" s="631"/>
      <c r="F573" s="631"/>
      <c r="G573" s="631"/>
      <c r="H573" s="632"/>
      <c r="I573" s="634"/>
      <c r="J573" s="631"/>
      <c r="K573" s="631"/>
      <c r="L573" s="632"/>
      <c r="M573" s="631"/>
    </row>
    <row r="574" spans="1:13" s="362" customFormat="1" x14ac:dyDescent="0.2">
      <c r="A574" s="631"/>
      <c r="B574" s="631"/>
      <c r="C574" s="631"/>
      <c r="D574" s="631"/>
      <c r="E574" s="631"/>
      <c r="F574" s="631"/>
      <c r="G574" s="631"/>
      <c r="H574" s="632"/>
      <c r="I574" s="634"/>
      <c r="J574" s="631"/>
      <c r="K574" s="631"/>
      <c r="L574" s="632"/>
      <c r="M574" s="631"/>
    </row>
    <row r="575" spans="1:13" s="362" customFormat="1" x14ac:dyDescent="0.2">
      <c r="A575" s="631"/>
      <c r="B575" s="631"/>
      <c r="C575" s="631"/>
      <c r="D575" s="631"/>
      <c r="E575" s="631"/>
      <c r="F575" s="631"/>
      <c r="G575" s="631"/>
      <c r="H575" s="632"/>
      <c r="I575" s="634"/>
      <c r="J575" s="631"/>
      <c r="K575" s="631"/>
      <c r="L575" s="632"/>
      <c r="M575" s="631"/>
    </row>
    <row r="576" spans="1:13" s="362" customFormat="1" x14ac:dyDescent="0.2">
      <c r="A576" s="631"/>
      <c r="B576" s="631"/>
      <c r="C576" s="631"/>
      <c r="D576" s="631"/>
      <c r="E576" s="631"/>
      <c r="F576" s="631"/>
      <c r="G576" s="631"/>
      <c r="H576" s="632"/>
      <c r="I576" s="634"/>
      <c r="J576" s="631"/>
      <c r="K576" s="631"/>
      <c r="L576" s="632"/>
      <c r="M576" s="631"/>
    </row>
    <row r="577" spans="1:13" s="362" customFormat="1" x14ac:dyDescent="0.2">
      <c r="A577" s="631"/>
      <c r="B577" s="631"/>
      <c r="C577" s="631"/>
      <c r="D577" s="631"/>
      <c r="E577" s="631"/>
      <c r="F577" s="631"/>
      <c r="G577" s="631"/>
      <c r="H577" s="632"/>
      <c r="I577" s="634"/>
      <c r="J577" s="631"/>
      <c r="K577" s="631"/>
      <c r="L577" s="632"/>
      <c r="M577" s="631"/>
    </row>
    <row r="578" spans="1:13" s="362" customFormat="1" x14ac:dyDescent="0.2">
      <c r="A578" s="631"/>
      <c r="B578" s="631"/>
      <c r="C578" s="631"/>
      <c r="D578" s="631"/>
      <c r="E578" s="631"/>
      <c r="F578" s="631"/>
      <c r="G578" s="631"/>
      <c r="H578" s="632"/>
      <c r="I578" s="634"/>
      <c r="J578" s="631"/>
      <c r="K578" s="631"/>
      <c r="L578" s="632"/>
      <c r="M578" s="631"/>
    </row>
    <row r="579" spans="1:13" s="362" customFormat="1" x14ac:dyDescent="0.2">
      <c r="A579" s="631"/>
      <c r="B579" s="631"/>
      <c r="C579" s="631"/>
      <c r="D579" s="631"/>
      <c r="E579" s="631"/>
      <c r="F579" s="631"/>
      <c r="G579" s="631"/>
      <c r="H579" s="632"/>
      <c r="I579" s="634"/>
      <c r="J579" s="631"/>
      <c r="K579" s="631"/>
      <c r="L579" s="632"/>
      <c r="M579" s="631"/>
    </row>
    <row r="580" spans="1:13" s="362" customFormat="1" x14ac:dyDescent="0.2">
      <c r="A580" s="631"/>
      <c r="B580" s="631"/>
      <c r="C580" s="631"/>
      <c r="D580" s="631"/>
      <c r="E580" s="631"/>
      <c r="F580" s="631"/>
      <c r="G580" s="631"/>
      <c r="H580" s="632"/>
      <c r="I580" s="634"/>
      <c r="J580" s="631"/>
      <c r="K580" s="631"/>
      <c r="L580" s="632"/>
      <c r="M580" s="631"/>
    </row>
    <row r="581" spans="1:13" s="362" customFormat="1" x14ac:dyDescent="0.2">
      <c r="A581" s="631"/>
      <c r="B581" s="631"/>
      <c r="C581" s="631"/>
      <c r="D581" s="631"/>
      <c r="E581" s="631"/>
      <c r="F581" s="631"/>
      <c r="G581" s="631"/>
      <c r="H581" s="632"/>
      <c r="I581" s="634"/>
      <c r="J581" s="631"/>
      <c r="K581" s="631"/>
      <c r="L581" s="632"/>
      <c r="M581" s="631"/>
    </row>
    <row r="582" spans="1:13" s="362" customFormat="1" x14ac:dyDescent="0.2">
      <c r="A582" s="631"/>
      <c r="B582" s="631"/>
      <c r="C582" s="631"/>
      <c r="D582" s="631"/>
      <c r="E582" s="631"/>
      <c r="F582" s="631"/>
      <c r="G582" s="631"/>
      <c r="H582" s="632"/>
      <c r="I582" s="634"/>
      <c r="J582" s="631"/>
      <c r="K582" s="631"/>
      <c r="L582" s="632"/>
      <c r="M582" s="631"/>
    </row>
    <row r="583" spans="1:13" s="362" customFormat="1" x14ac:dyDescent="0.2">
      <c r="A583" s="631"/>
      <c r="B583" s="631"/>
      <c r="C583" s="631"/>
      <c r="D583" s="631"/>
      <c r="E583" s="631"/>
      <c r="F583" s="631"/>
      <c r="G583" s="631"/>
      <c r="H583" s="632"/>
      <c r="I583" s="634"/>
      <c r="J583" s="631"/>
      <c r="K583" s="631"/>
      <c r="L583" s="632"/>
      <c r="M583" s="631"/>
    </row>
    <row r="584" spans="1:13" s="362" customFormat="1" x14ac:dyDescent="0.2">
      <c r="A584" s="631"/>
      <c r="B584" s="631"/>
      <c r="C584" s="631"/>
      <c r="D584" s="631"/>
      <c r="E584" s="631"/>
      <c r="F584" s="631"/>
      <c r="G584" s="631"/>
      <c r="H584" s="632"/>
      <c r="I584" s="634"/>
      <c r="J584" s="631"/>
      <c r="K584" s="631"/>
      <c r="L584" s="632"/>
      <c r="M584" s="631"/>
    </row>
    <row r="585" spans="1:13" s="362" customFormat="1" x14ac:dyDescent="0.2">
      <c r="A585" s="631"/>
      <c r="B585" s="631"/>
      <c r="C585" s="631"/>
      <c r="D585" s="631"/>
      <c r="E585" s="631"/>
      <c r="F585" s="631"/>
      <c r="G585" s="631"/>
      <c r="H585" s="632"/>
      <c r="I585" s="634"/>
      <c r="J585" s="631"/>
      <c r="K585" s="631"/>
      <c r="L585" s="632"/>
      <c r="M585" s="631"/>
    </row>
    <row r="586" spans="1:13" s="362" customFormat="1" x14ac:dyDescent="0.2">
      <c r="A586" s="631"/>
      <c r="B586" s="631"/>
      <c r="C586" s="631"/>
      <c r="D586" s="631"/>
      <c r="E586" s="631"/>
      <c r="F586" s="631"/>
      <c r="G586" s="631"/>
      <c r="H586" s="632"/>
      <c r="I586" s="634"/>
      <c r="J586" s="631"/>
      <c r="K586" s="631"/>
      <c r="L586" s="632"/>
      <c r="M586" s="631"/>
    </row>
    <row r="587" spans="1:13" s="362" customFormat="1" x14ac:dyDescent="0.2">
      <c r="A587" s="631"/>
      <c r="B587" s="631"/>
      <c r="C587" s="631"/>
      <c r="D587" s="631"/>
      <c r="E587" s="631"/>
      <c r="F587" s="631"/>
      <c r="G587" s="631"/>
      <c r="H587" s="632"/>
      <c r="I587" s="634"/>
      <c r="J587" s="631"/>
      <c r="K587" s="631"/>
      <c r="L587" s="632"/>
      <c r="M587" s="631"/>
    </row>
    <row r="588" spans="1:13" s="362" customFormat="1" x14ac:dyDescent="0.2">
      <c r="A588" s="631"/>
      <c r="B588" s="631"/>
      <c r="C588" s="631"/>
      <c r="D588" s="631"/>
      <c r="E588" s="631"/>
      <c r="F588" s="631"/>
      <c r="G588" s="631"/>
      <c r="H588" s="632"/>
      <c r="I588" s="634"/>
      <c r="J588" s="631"/>
      <c r="K588" s="631"/>
      <c r="L588" s="632"/>
      <c r="M588" s="631"/>
    </row>
    <row r="589" spans="1:13" s="362" customFormat="1" x14ac:dyDescent="0.2">
      <c r="A589" s="631"/>
      <c r="B589" s="631"/>
      <c r="C589" s="631"/>
      <c r="D589" s="631"/>
      <c r="E589" s="631"/>
      <c r="F589" s="631"/>
      <c r="G589" s="631"/>
      <c r="H589" s="632"/>
      <c r="I589" s="634"/>
      <c r="J589" s="631"/>
      <c r="K589" s="631"/>
      <c r="L589" s="632"/>
      <c r="M589" s="631"/>
    </row>
    <row r="590" spans="1:13" s="362" customFormat="1" x14ac:dyDescent="0.2">
      <c r="A590" s="631"/>
      <c r="B590" s="631"/>
      <c r="C590" s="631"/>
      <c r="D590" s="631"/>
      <c r="E590" s="631"/>
      <c r="F590" s="631"/>
      <c r="G590" s="631"/>
      <c r="H590" s="632"/>
      <c r="I590" s="634"/>
      <c r="J590" s="631"/>
      <c r="K590" s="631"/>
      <c r="L590" s="632"/>
      <c r="M590" s="631"/>
    </row>
    <row r="591" spans="1:13" s="362" customFormat="1" x14ac:dyDescent="0.2">
      <c r="A591" s="631"/>
      <c r="B591" s="631"/>
      <c r="C591" s="631"/>
      <c r="D591" s="631"/>
      <c r="E591" s="631"/>
      <c r="F591" s="631"/>
      <c r="G591" s="631"/>
      <c r="H591" s="632"/>
      <c r="I591" s="634"/>
      <c r="J591" s="631"/>
      <c r="K591" s="631"/>
      <c r="L591" s="632"/>
      <c r="M591" s="631"/>
    </row>
    <row r="592" spans="1:13" s="362" customFormat="1" x14ac:dyDescent="0.2">
      <c r="A592" s="631"/>
      <c r="B592" s="631"/>
      <c r="C592" s="631"/>
      <c r="D592" s="631"/>
      <c r="E592" s="631"/>
      <c r="F592" s="631"/>
      <c r="G592" s="631"/>
      <c r="H592" s="632"/>
      <c r="I592" s="634"/>
      <c r="J592" s="631"/>
      <c r="K592" s="631"/>
      <c r="L592" s="632"/>
      <c r="M592" s="631"/>
    </row>
    <row r="593" spans="1:13" s="362" customFormat="1" x14ac:dyDescent="0.2">
      <c r="A593" s="631"/>
      <c r="B593" s="631"/>
      <c r="C593" s="631"/>
      <c r="D593" s="631"/>
      <c r="E593" s="631"/>
      <c r="F593" s="631"/>
      <c r="G593" s="631"/>
      <c r="H593" s="632"/>
      <c r="I593" s="634"/>
      <c r="J593" s="631"/>
      <c r="K593" s="631"/>
      <c r="L593" s="632"/>
      <c r="M593" s="631"/>
    </row>
    <row r="594" spans="1:13" s="362" customFormat="1" x14ac:dyDescent="0.2">
      <c r="A594" s="631"/>
      <c r="B594" s="631"/>
      <c r="C594" s="631"/>
      <c r="D594" s="631"/>
      <c r="E594" s="631"/>
      <c r="F594" s="631"/>
      <c r="G594" s="631"/>
      <c r="H594" s="632"/>
      <c r="I594" s="634"/>
      <c r="J594" s="631"/>
      <c r="K594" s="631"/>
      <c r="L594" s="632"/>
      <c r="M594" s="631"/>
    </row>
    <row r="595" spans="1:13" s="362" customFormat="1" x14ac:dyDescent="0.2">
      <c r="A595" s="631"/>
      <c r="B595" s="631"/>
      <c r="C595" s="631"/>
      <c r="D595" s="631"/>
      <c r="E595" s="631"/>
      <c r="F595" s="631"/>
      <c r="G595" s="631"/>
      <c r="H595" s="632"/>
      <c r="I595" s="634"/>
      <c r="J595" s="631"/>
      <c r="K595" s="631"/>
      <c r="L595" s="632"/>
      <c r="M595" s="631"/>
    </row>
    <row r="596" spans="1:13" s="362" customFormat="1" x14ac:dyDescent="0.2">
      <c r="A596" s="631"/>
      <c r="B596" s="631"/>
      <c r="C596" s="631"/>
      <c r="D596" s="631"/>
      <c r="E596" s="631"/>
      <c r="F596" s="631"/>
      <c r="G596" s="631"/>
      <c r="H596" s="632"/>
      <c r="I596" s="634"/>
      <c r="J596" s="631"/>
      <c r="K596" s="631"/>
      <c r="L596" s="632"/>
      <c r="M596" s="631"/>
    </row>
    <row r="597" spans="1:13" s="362" customFormat="1" x14ac:dyDescent="0.2">
      <c r="A597" s="631"/>
      <c r="B597" s="631"/>
      <c r="C597" s="631"/>
      <c r="D597" s="631"/>
      <c r="E597" s="631"/>
      <c r="F597" s="631"/>
      <c r="G597" s="631"/>
      <c r="H597" s="632"/>
      <c r="I597" s="634"/>
      <c r="J597" s="631"/>
      <c r="K597" s="631"/>
      <c r="L597" s="632"/>
      <c r="M597" s="631"/>
    </row>
    <row r="598" spans="1:13" s="362" customFormat="1" x14ac:dyDescent="0.2">
      <c r="A598" s="631"/>
      <c r="B598" s="631"/>
      <c r="C598" s="631"/>
      <c r="D598" s="631"/>
      <c r="E598" s="631"/>
      <c r="F598" s="631"/>
      <c r="G598" s="631"/>
      <c r="H598" s="632"/>
      <c r="I598" s="634"/>
      <c r="J598" s="631"/>
      <c r="K598" s="631"/>
      <c r="L598" s="632"/>
      <c r="M598" s="631"/>
    </row>
    <row r="599" spans="1:13" s="362" customFormat="1" x14ac:dyDescent="0.2">
      <c r="A599" s="631"/>
      <c r="B599" s="631"/>
      <c r="C599" s="631"/>
      <c r="D599" s="631"/>
      <c r="E599" s="631"/>
      <c r="F599" s="631"/>
      <c r="G599" s="631"/>
      <c r="H599" s="632"/>
      <c r="I599" s="634"/>
      <c r="J599" s="631"/>
      <c r="K599" s="631"/>
      <c r="L599" s="632"/>
      <c r="M599" s="631"/>
    </row>
    <row r="600" spans="1:13" s="362" customFormat="1" x14ac:dyDescent="0.2">
      <c r="A600" s="631"/>
      <c r="B600" s="631"/>
      <c r="C600" s="631"/>
      <c r="D600" s="631"/>
      <c r="E600" s="631"/>
      <c r="F600" s="631"/>
      <c r="G600" s="631"/>
      <c r="H600" s="632"/>
      <c r="I600" s="634"/>
      <c r="J600" s="631"/>
      <c r="K600" s="631"/>
      <c r="L600" s="632"/>
      <c r="M600" s="631"/>
    </row>
    <row r="601" spans="1:13" s="362" customFormat="1" x14ac:dyDescent="0.2">
      <c r="A601" s="631"/>
      <c r="B601" s="631"/>
      <c r="C601" s="631"/>
      <c r="D601" s="631"/>
      <c r="E601" s="631"/>
      <c r="F601" s="631"/>
      <c r="G601" s="631"/>
      <c r="H601" s="632"/>
      <c r="I601" s="634"/>
      <c r="J601" s="631"/>
      <c r="K601" s="631"/>
      <c r="L601" s="632"/>
      <c r="M601" s="631"/>
    </row>
    <row r="602" spans="1:13" s="362" customFormat="1" x14ac:dyDescent="0.2">
      <c r="A602" s="631"/>
      <c r="B602" s="631"/>
      <c r="C602" s="631"/>
      <c r="D602" s="631"/>
      <c r="E602" s="631"/>
      <c r="F602" s="631"/>
      <c r="G602" s="631"/>
      <c r="H602" s="632"/>
      <c r="I602" s="634"/>
      <c r="J602" s="631"/>
      <c r="K602" s="631"/>
      <c r="L602" s="632"/>
      <c r="M602" s="631"/>
    </row>
    <row r="603" spans="1:13" s="362" customFormat="1" x14ac:dyDescent="0.2">
      <c r="A603" s="631"/>
      <c r="B603" s="631"/>
      <c r="C603" s="631"/>
      <c r="D603" s="631"/>
      <c r="E603" s="631"/>
      <c r="F603" s="631"/>
      <c r="G603" s="631"/>
      <c r="H603" s="632"/>
      <c r="I603" s="634"/>
      <c r="J603" s="631"/>
      <c r="K603" s="631"/>
      <c r="L603" s="632"/>
      <c r="M603" s="631"/>
    </row>
    <row r="604" spans="1:13" s="362" customFormat="1" x14ac:dyDescent="0.2">
      <c r="A604" s="631"/>
      <c r="B604" s="631"/>
      <c r="C604" s="631"/>
      <c r="D604" s="631"/>
      <c r="E604" s="631"/>
      <c r="F604" s="631"/>
      <c r="G604" s="631"/>
      <c r="H604" s="632"/>
      <c r="I604" s="634"/>
      <c r="J604" s="631"/>
      <c r="K604" s="631"/>
      <c r="L604" s="632"/>
      <c r="M604" s="631"/>
    </row>
    <row r="605" spans="1:13" s="362" customFormat="1" x14ac:dyDescent="0.2">
      <c r="A605" s="631"/>
      <c r="B605" s="631"/>
      <c r="C605" s="631"/>
      <c r="D605" s="631"/>
      <c r="E605" s="631"/>
      <c r="F605" s="631"/>
      <c r="G605" s="631"/>
      <c r="H605" s="632"/>
      <c r="I605" s="634"/>
      <c r="J605" s="631"/>
      <c r="K605" s="631"/>
      <c r="L605" s="632"/>
      <c r="M605" s="631"/>
    </row>
    <row r="606" spans="1:13" s="362" customFormat="1" x14ac:dyDescent="0.2">
      <c r="A606" s="631"/>
      <c r="B606" s="631"/>
      <c r="C606" s="631"/>
      <c r="D606" s="631"/>
      <c r="E606" s="631"/>
      <c r="F606" s="631"/>
      <c r="G606" s="631"/>
      <c r="H606" s="632"/>
      <c r="I606" s="634"/>
      <c r="J606" s="631"/>
      <c r="K606" s="631"/>
      <c r="L606" s="632"/>
      <c r="M606" s="631"/>
    </row>
    <row r="607" spans="1:13" s="362" customFormat="1" x14ac:dyDescent="0.2">
      <c r="A607" s="631"/>
      <c r="B607" s="631"/>
      <c r="C607" s="631"/>
      <c r="D607" s="631"/>
      <c r="E607" s="631"/>
      <c r="F607" s="631"/>
      <c r="G607" s="631"/>
      <c r="H607" s="632"/>
      <c r="I607" s="634"/>
      <c r="J607" s="631"/>
      <c r="K607" s="631"/>
      <c r="L607" s="632"/>
      <c r="M607" s="631"/>
    </row>
    <row r="608" spans="1:13" s="362" customFormat="1" x14ac:dyDescent="0.2">
      <c r="A608" s="631"/>
      <c r="B608" s="631"/>
      <c r="C608" s="631"/>
      <c r="D608" s="631"/>
      <c r="E608" s="631"/>
      <c r="F608" s="631"/>
      <c r="G608" s="631"/>
      <c r="H608" s="632"/>
      <c r="I608" s="634"/>
      <c r="J608" s="631"/>
      <c r="K608" s="631"/>
      <c r="L608" s="632"/>
      <c r="M608" s="631"/>
    </row>
    <row r="609" spans="1:13" s="362" customFormat="1" x14ac:dyDescent="0.2">
      <c r="A609" s="631"/>
      <c r="B609" s="631"/>
      <c r="C609" s="631"/>
      <c r="D609" s="631"/>
      <c r="E609" s="631"/>
      <c r="F609" s="631"/>
      <c r="G609" s="631"/>
      <c r="H609" s="632"/>
      <c r="I609" s="634"/>
      <c r="J609" s="631"/>
      <c r="K609" s="631"/>
      <c r="L609" s="632"/>
      <c r="M609" s="631"/>
    </row>
    <row r="610" spans="1:13" s="362" customFormat="1" x14ac:dyDescent="0.2">
      <c r="A610" s="631"/>
      <c r="B610" s="631"/>
      <c r="C610" s="631"/>
      <c r="D610" s="631"/>
      <c r="E610" s="631"/>
      <c r="F610" s="631"/>
      <c r="G610" s="631"/>
      <c r="H610" s="632"/>
      <c r="I610" s="634"/>
      <c r="J610" s="631"/>
      <c r="K610" s="631"/>
      <c r="L610" s="632"/>
      <c r="M610" s="631"/>
    </row>
    <row r="611" spans="1:13" s="362" customFormat="1" x14ac:dyDescent="0.2">
      <c r="A611" s="631"/>
      <c r="B611" s="631"/>
      <c r="C611" s="631"/>
      <c r="D611" s="631"/>
      <c r="E611" s="631"/>
      <c r="F611" s="631"/>
      <c r="G611" s="631"/>
      <c r="H611" s="632"/>
      <c r="I611" s="634"/>
      <c r="J611" s="631"/>
      <c r="K611" s="631"/>
      <c r="L611" s="632"/>
      <c r="M611" s="631"/>
    </row>
    <row r="612" spans="1:13" s="362" customFormat="1" x14ac:dyDescent="0.2">
      <c r="A612" s="631"/>
      <c r="B612" s="631"/>
      <c r="C612" s="631"/>
      <c r="D612" s="631"/>
      <c r="E612" s="631"/>
      <c r="F612" s="631"/>
      <c r="G612" s="631"/>
      <c r="H612" s="632"/>
      <c r="I612" s="634"/>
      <c r="J612" s="631"/>
      <c r="K612" s="631"/>
      <c r="L612" s="632"/>
      <c r="M612" s="631"/>
    </row>
    <row r="613" spans="1:13" s="362" customFormat="1" x14ac:dyDescent="0.2">
      <c r="A613" s="631"/>
      <c r="B613" s="631"/>
      <c r="C613" s="631"/>
      <c r="D613" s="631"/>
      <c r="E613" s="631"/>
      <c r="F613" s="631"/>
      <c r="G613" s="631"/>
      <c r="H613" s="632"/>
      <c r="I613" s="634"/>
      <c r="J613" s="631"/>
      <c r="K613" s="631"/>
      <c r="L613" s="632"/>
      <c r="M613" s="631"/>
    </row>
    <row r="614" spans="1:13" s="362" customFormat="1" x14ac:dyDescent="0.2">
      <c r="A614" s="631"/>
      <c r="B614" s="631"/>
      <c r="C614" s="631"/>
      <c r="D614" s="631"/>
      <c r="E614" s="631"/>
      <c r="F614" s="631"/>
      <c r="G614" s="631"/>
      <c r="H614" s="632"/>
      <c r="I614" s="634"/>
      <c r="J614" s="631"/>
      <c r="K614" s="631"/>
      <c r="L614" s="632"/>
      <c r="M614" s="631"/>
    </row>
    <row r="615" spans="1:13" s="362" customFormat="1" x14ac:dyDescent="0.2">
      <c r="A615" s="631"/>
      <c r="B615" s="631"/>
      <c r="C615" s="631"/>
      <c r="D615" s="631"/>
      <c r="E615" s="631"/>
      <c r="F615" s="631"/>
      <c r="G615" s="631"/>
      <c r="H615" s="632"/>
      <c r="I615" s="634"/>
      <c r="J615" s="631"/>
      <c r="K615" s="631"/>
      <c r="L615" s="632"/>
      <c r="M615" s="631"/>
    </row>
    <row r="616" spans="1:13" s="362" customFormat="1" x14ac:dyDescent="0.2">
      <c r="A616" s="631"/>
      <c r="B616" s="631"/>
      <c r="C616" s="631"/>
      <c r="D616" s="631"/>
      <c r="E616" s="631"/>
      <c r="F616" s="631"/>
      <c r="G616" s="631"/>
      <c r="H616" s="632"/>
      <c r="I616" s="634"/>
      <c r="J616" s="631"/>
      <c r="K616" s="631"/>
      <c r="L616" s="632"/>
      <c r="M616" s="631"/>
    </row>
    <row r="617" spans="1:13" s="362" customFormat="1" x14ac:dyDescent="0.2">
      <c r="A617" s="631"/>
      <c r="B617" s="631"/>
      <c r="C617" s="631"/>
      <c r="D617" s="631"/>
      <c r="E617" s="631"/>
      <c r="F617" s="631"/>
      <c r="G617" s="631"/>
      <c r="H617" s="632"/>
      <c r="I617" s="634"/>
      <c r="J617" s="631"/>
      <c r="K617" s="631"/>
      <c r="L617" s="632"/>
      <c r="M617" s="631"/>
    </row>
    <row r="618" spans="1:13" s="362" customFormat="1" x14ac:dyDescent="0.2">
      <c r="A618" s="631"/>
      <c r="B618" s="631"/>
      <c r="C618" s="631"/>
      <c r="D618" s="631"/>
      <c r="E618" s="631"/>
      <c r="F618" s="631"/>
      <c r="G618" s="631"/>
      <c r="H618" s="632"/>
      <c r="I618" s="634"/>
      <c r="J618" s="631"/>
      <c r="K618" s="631"/>
      <c r="L618" s="632"/>
      <c r="M618" s="631"/>
    </row>
    <row r="619" spans="1:13" s="362" customFormat="1" x14ac:dyDescent="0.2">
      <c r="A619" s="631"/>
      <c r="B619" s="631"/>
      <c r="C619" s="631"/>
      <c r="D619" s="631"/>
      <c r="E619" s="631"/>
      <c r="F619" s="631"/>
      <c r="G619" s="631"/>
      <c r="H619" s="632"/>
      <c r="I619" s="634"/>
      <c r="J619" s="631"/>
      <c r="K619" s="631"/>
      <c r="L619" s="632"/>
      <c r="M619" s="631"/>
    </row>
    <row r="620" spans="1:13" s="362" customFormat="1" x14ac:dyDescent="0.2">
      <c r="A620" s="631"/>
      <c r="B620" s="631"/>
      <c r="C620" s="631"/>
      <c r="D620" s="631"/>
      <c r="E620" s="631"/>
      <c r="F620" s="631"/>
      <c r="G620" s="631"/>
      <c r="H620" s="632"/>
      <c r="I620" s="634"/>
      <c r="J620" s="631"/>
      <c r="K620" s="631"/>
      <c r="L620" s="632"/>
      <c r="M620" s="631"/>
    </row>
    <row r="621" spans="1:13" s="362" customFormat="1" x14ac:dyDescent="0.2">
      <c r="A621" s="631"/>
      <c r="B621" s="631"/>
      <c r="C621" s="631"/>
      <c r="D621" s="631"/>
      <c r="E621" s="631"/>
      <c r="F621" s="631"/>
      <c r="G621" s="631"/>
      <c r="H621" s="632"/>
      <c r="I621" s="634"/>
      <c r="J621" s="631"/>
      <c r="K621" s="631"/>
      <c r="L621" s="632"/>
      <c r="M621" s="631"/>
    </row>
    <row r="622" spans="1:13" s="362" customFormat="1" x14ac:dyDescent="0.2">
      <c r="A622" s="631"/>
      <c r="B622" s="631"/>
      <c r="C622" s="631"/>
      <c r="D622" s="631"/>
      <c r="E622" s="631"/>
      <c r="F622" s="631"/>
      <c r="G622" s="631"/>
      <c r="H622" s="632"/>
      <c r="I622" s="634"/>
      <c r="J622" s="631"/>
      <c r="K622" s="631"/>
      <c r="L622" s="632"/>
      <c r="M622" s="631"/>
    </row>
    <row r="623" spans="1:13" s="362" customFormat="1" x14ac:dyDescent="0.2">
      <c r="A623" s="631"/>
      <c r="B623" s="631"/>
      <c r="C623" s="631"/>
      <c r="D623" s="631"/>
      <c r="E623" s="631"/>
      <c r="F623" s="631"/>
      <c r="G623" s="631"/>
      <c r="H623" s="632"/>
      <c r="I623" s="634"/>
      <c r="J623" s="631"/>
      <c r="K623" s="631"/>
      <c r="L623" s="632"/>
      <c r="M623" s="631"/>
    </row>
    <row r="624" spans="1:13" s="362" customFormat="1" x14ac:dyDescent="0.2">
      <c r="A624" s="631"/>
      <c r="B624" s="631"/>
      <c r="C624" s="631"/>
      <c r="D624" s="631"/>
      <c r="E624" s="631"/>
      <c r="F624" s="631"/>
      <c r="G624" s="631"/>
      <c r="H624" s="632"/>
      <c r="I624" s="634"/>
      <c r="J624" s="631"/>
      <c r="K624" s="631"/>
      <c r="L624" s="632"/>
      <c r="M624" s="631"/>
    </row>
    <row r="625" spans="1:13" s="362" customFormat="1" x14ac:dyDescent="0.2">
      <c r="A625" s="631"/>
      <c r="B625" s="631"/>
      <c r="C625" s="631"/>
      <c r="D625" s="631"/>
      <c r="E625" s="631"/>
      <c r="F625" s="631"/>
      <c r="G625" s="631"/>
      <c r="H625" s="632"/>
      <c r="I625" s="634"/>
      <c r="J625" s="631"/>
      <c r="K625" s="631"/>
      <c r="L625" s="632"/>
      <c r="M625" s="631"/>
    </row>
    <row r="626" spans="1:13" s="362" customFormat="1" x14ac:dyDescent="0.2">
      <c r="A626" s="631"/>
      <c r="B626" s="631"/>
      <c r="C626" s="631"/>
      <c r="D626" s="631"/>
      <c r="E626" s="631"/>
      <c r="F626" s="631"/>
      <c r="G626" s="631"/>
      <c r="H626" s="632"/>
      <c r="I626" s="634"/>
      <c r="J626" s="631"/>
      <c r="K626" s="631"/>
      <c r="L626" s="632"/>
      <c r="M626" s="631"/>
    </row>
    <row r="627" spans="1:13" s="362" customFormat="1" x14ac:dyDescent="0.2">
      <c r="A627" s="631"/>
      <c r="B627" s="631"/>
      <c r="C627" s="631"/>
      <c r="D627" s="631"/>
      <c r="E627" s="631"/>
      <c r="F627" s="631"/>
      <c r="G627" s="631"/>
      <c r="H627" s="632"/>
      <c r="I627" s="634"/>
      <c r="J627" s="631"/>
      <c r="K627" s="631"/>
      <c r="L627" s="632"/>
      <c r="M627" s="631"/>
    </row>
    <row r="628" spans="1:13" s="362" customFormat="1" x14ac:dyDescent="0.2">
      <c r="A628" s="631"/>
      <c r="B628" s="631"/>
      <c r="C628" s="631"/>
      <c r="D628" s="631"/>
      <c r="E628" s="631"/>
      <c r="F628" s="631"/>
      <c r="G628" s="631"/>
      <c r="H628" s="632"/>
      <c r="I628" s="634"/>
      <c r="J628" s="631"/>
      <c r="K628" s="631"/>
      <c r="L628" s="632"/>
      <c r="M628" s="631"/>
    </row>
    <row r="629" spans="1:13" s="362" customFormat="1" x14ac:dyDescent="0.2">
      <c r="A629" s="631"/>
      <c r="B629" s="631"/>
      <c r="C629" s="631"/>
      <c r="D629" s="631"/>
      <c r="E629" s="631"/>
      <c r="F629" s="631"/>
      <c r="G629" s="631"/>
      <c r="H629" s="632"/>
      <c r="I629" s="634"/>
      <c r="J629" s="631"/>
      <c r="K629" s="631"/>
      <c r="L629" s="632"/>
      <c r="M629" s="631"/>
    </row>
    <row r="630" spans="1:13" s="362" customFormat="1" x14ac:dyDescent="0.2">
      <c r="A630" s="631"/>
      <c r="B630" s="631"/>
      <c r="C630" s="631"/>
      <c r="D630" s="631"/>
      <c r="E630" s="631"/>
      <c r="F630" s="631"/>
      <c r="G630" s="631"/>
      <c r="H630" s="632"/>
      <c r="I630" s="634"/>
      <c r="J630" s="631"/>
      <c r="K630" s="631"/>
      <c r="L630" s="632"/>
      <c r="M630" s="631"/>
    </row>
    <row r="631" spans="1:13" s="362" customFormat="1" x14ac:dyDescent="0.2">
      <c r="A631" s="631"/>
      <c r="B631" s="631"/>
      <c r="C631" s="631"/>
      <c r="D631" s="631"/>
      <c r="E631" s="631"/>
      <c r="F631" s="631"/>
      <c r="G631" s="631"/>
      <c r="H631" s="632"/>
      <c r="I631" s="634"/>
      <c r="J631" s="631"/>
      <c r="K631" s="631"/>
      <c r="L631" s="632"/>
      <c r="M631" s="631"/>
    </row>
    <row r="632" spans="1:13" s="362" customFormat="1" x14ac:dyDescent="0.2">
      <c r="A632" s="631"/>
      <c r="B632" s="631"/>
      <c r="C632" s="631"/>
      <c r="D632" s="631"/>
      <c r="E632" s="631"/>
      <c r="F632" s="631"/>
      <c r="G632" s="631"/>
      <c r="H632" s="632"/>
      <c r="I632" s="634"/>
      <c r="J632" s="631"/>
      <c r="K632" s="631"/>
      <c r="L632" s="632"/>
      <c r="M632" s="631"/>
    </row>
    <row r="633" spans="1:13" s="362" customFormat="1" x14ac:dyDescent="0.2">
      <c r="A633" s="631"/>
      <c r="B633" s="631"/>
      <c r="C633" s="631"/>
      <c r="D633" s="631"/>
      <c r="E633" s="631"/>
      <c r="F633" s="631"/>
      <c r="G633" s="631"/>
      <c r="H633" s="632"/>
      <c r="I633" s="634"/>
      <c r="J633" s="631"/>
      <c r="K633" s="631"/>
      <c r="L633" s="632"/>
      <c r="M633" s="631"/>
    </row>
    <row r="634" spans="1:13" s="362" customFormat="1" x14ac:dyDescent="0.2">
      <c r="A634" s="631"/>
      <c r="B634" s="631"/>
      <c r="C634" s="631"/>
      <c r="D634" s="631"/>
      <c r="E634" s="631"/>
      <c r="F634" s="631"/>
      <c r="G634" s="631"/>
      <c r="H634" s="632"/>
      <c r="I634" s="634"/>
      <c r="J634" s="631"/>
      <c r="K634" s="631"/>
      <c r="L634" s="632"/>
      <c r="M634" s="631"/>
    </row>
    <row r="635" spans="1:13" s="362" customFormat="1" x14ac:dyDescent="0.2">
      <c r="A635" s="631"/>
      <c r="B635" s="631"/>
      <c r="C635" s="631"/>
      <c r="D635" s="631"/>
      <c r="E635" s="631"/>
      <c r="F635" s="631"/>
      <c r="G635" s="631"/>
      <c r="H635" s="632"/>
      <c r="I635" s="634"/>
      <c r="J635" s="631"/>
      <c r="K635" s="631"/>
      <c r="L635" s="632"/>
      <c r="M635" s="631"/>
    </row>
    <row r="636" spans="1:13" s="362" customFormat="1" x14ac:dyDescent="0.2">
      <c r="A636" s="631"/>
      <c r="B636" s="631"/>
      <c r="C636" s="631"/>
      <c r="D636" s="631"/>
      <c r="E636" s="631"/>
      <c r="F636" s="631"/>
      <c r="G636" s="631"/>
      <c r="H636" s="632"/>
      <c r="I636" s="634"/>
      <c r="J636" s="631"/>
      <c r="K636" s="631"/>
      <c r="L636" s="632"/>
      <c r="M636" s="631"/>
    </row>
    <row r="637" spans="1:13" s="362" customFormat="1" x14ac:dyDescent="0.2">
      <c r="A637" s="631"/>
      <c r="B637" s="631"/>
      <c r="C637" s="631"/>
      <c r="D637" s="631"/>
      <c r="E637" s="631"/>
      <c r="F637" s="631"/>
      <c r="G637" s="631"/>
      <c r="H637" s="632"/>
      <c r="I637" s="634"/>
      <c r="J637" s="631"/>
      <c r="K637" s="631"/>
      <c r="L637" s="632"/>
      <c r="M637" s="631"/>
    </row>
    <row r="638" spans="1:13" s="362" customFormat="1" x14ac:dyDescent="0.2">
      <c r="A638" s="631"/>
      <c r="B638" s="631"/>
      <c r="C638" s="631"/>
      <c r="D638" s="631"/>
      <c r="E638" s="631"/>
      <c r="F638" s="631"/>
      <c r="G638" s="631"/>
      <c r="H638" s="632"/>
      <c r="I638" s="634"/>
      <c r="J638" s="631"/>
      <c r="K638" s="631"/>
      <c r="L638" s="632"/>
      <c r="M638" s="631"/>
    </row>
    <row r="639" spans="1:13" s="362" customFormat="1" x14ac:dyDescent="0.2">
      <c r="A639" s="631"/>
      <c r="B639" s="631"/>
      <c r="C639" s="631"/>
      <c r="D639" s="631"/>
      <c r="E639" s="631"/>
      <c r="F639" s="631"/>
      <c r="G639" s="631"/>
      <c r="H639" s="632"/>
      <c r="I639" s="634"/>
      <c r="J639" s="631"/>
      <c r="K639" s="631"/>
      <c r="L639" s="632"/>
      <c r="M639" s="631"/>
    </row>
    <row r="640" spans="1:13" s="362" customFormat="1" x14ac:dyDescent="0.2">
      <c r="A640" s="631"/>
      <c r="B640" s="631"/>
      <c r="C640" s="631"/>
      <c r="D640" s="631"/>
      <c r="E640" s="631"/>
      <c r="F640" s="631"/>
      <c r="G640" s="631"/>
      <c r="H640" s="632"/>
      <c r="I640" s="634"/>
      <c r="J640" s="631"/>
      <c r="K640" s="631"/>
      <c r="L640" s="632"/>
      <c r="M640" s="631"/>
    </row>
    <row r="641" spans="1:13" s="362" customFormat="1" x14ac:dyDescent="0.2">
      <c r="A641" s="631"/>
      <c r="B641" s="631"/>
      <c r="C641" s="631"/>
      <c r="D641" s="631"/>
      <c r="E641" s="631"/>
      <c r="F641" s="631"/>
      <c r="G641" s="631"/>
      <c r="H641" s="632"/>
      <c r="I641" s="634"/>
      <c r="J641" s="631"/>
      <c r="K641" s="631"/>
      <c r="L641" s="632"/>
      <c r="M641" s="631"/>
    </row>
    <row r="642" spans="1:13" s="362" customFormat="1" x14ac:dyDescent="0.2">
      <c r="A642" s="631"/>
      <c r="B642" s="631"/>
      <c r="C642" s="631"/>
      <c r="D642" s="631"/>
      <c r="E642" s="631"/>
      <c r="F642" s="631"/>
      <c r="G642" s="631"/>
      <c r="H642" s="632"/>
      <c r="I642" s="634"/>
      <c r="J642" s="631"/>
      <c r="K642" s="631"/>
      <c r="L642" s="632"/>
      <c r="M642" s="631"/>
    </row>
    <row r="643" spans="1:13" s="362" customFormat="1" x14ac:dyDescent="0.2">
      <c r="A643" s="631"/>
      <c r="B643" s="631"/>
      <c r="C643" s="631"/>
      <c r="D643" s="631"/>
      <c r="E643" s="631"/>
      <c r="F643" s="631"/>
      <c r="G643" s="631"/>
      <c r="H643" s="632"/>
      <c r="I643" s="634"/>
      <c r="J643" s="631"/>
      <c r="K643" s="631"/>
      <c r="L643" s="632"/>
      <c r="M643" s="631"/>
    </row>
    <row r="644" spans="1:13" s="362" customFormat="1" x14ac:dyDescent="0.2">
      <c r="A644" s="631"/>
      <c r="B644" s="631"/>
      <c r="C644" s="631"/>
      <c r="D644" s="631"/>
      <c r="E644" s="631"/>
      <c r="F644" s="631"/>
      <c r="G644" s="631"/>
      <c r="H644" s="632"/>
      <c r="I644" s="634"/>
      <c r="J644" s="631"/>
      <c r="K644" s="631"/>
      <c r="L644" s="632"/>
      <c r="M644" s="631"/>
    </row>
    <row r="645" spans="1:13" s="362" customFormat="1" x14ac:dyDescent="0.2">
      <c r="A645" s="631"/>
      <c r="B645" s="631"/>
      <c r="C645" s="631"/>
      <c r="D645" s="631"/>
      <c r="E645" s="631"/>
      <c r="F645" s="631"/>
      <c r="G645" s="631"/>
      <c r="H645" s="632"/>
      <c r="I645" s="634"/>
      <c r="J645" s="631"/>
      <c r="K645" s="631"/>
      <c r="L645" s="632"/>
      <c r="M645" s="631"/>
    </row>
    <row r="646" spans="1:13" s="362" customFormat="1" x14ac:dyDescent="0.2">
      <c r="A646" s="631"/>
      <c r="B646" s="631"/>
      <c r="C646" s="631"/>
      <c r="D646" s="631"/>
      <c r="E646" s="631"/>
      <c r="F646" s="631"/>
      <c r="G646" s="631"/>
      <c r="H646" s="632"/>
      <c r="I646" s="634"/>
      <c r="J646" s="631"/>
      <c r="K646" s="631"/>
      <c r="L646" s="632"/>
      <c r="M646" s="631"/>
    </row>
    <row r="647" spans="1:13" s="362" customFormat="1" x14ac:dyDescent="0.2">
      <c r="A647" s="631"/>
      <c r="B647" s="631"/>
      <c r="C647" s="631"/>
      <c r="D647" s="631"/>
      <c r="E647" s="631"/>
      <c r="F647" s="631"/>
      <c r="G647" s="631"/>
      <c r="H647" s="632"/>
      <c r="I647" s="634"/>
      <c r="J647" s="631"/>
      <c r="K647" s="631"/>
      <c r="L647" s="632"/>
      <c r="M647" s="631"/>
    </row>
    <row r="648" spans="1:13" s="362" customFormat="1" x14ac:dyDescent="0.2">
      <c r="A648" s="631"/>
      <c r="B648" s="631"/>
      <c r="C648" s="631"/>
      <c r="D648" s="631"/>
      <c r="E648" s="631"/>
      <c r="F648" s="631"/>
      <c r="G648" s="631"/>
      <c r="H648" s="632"/>
      <c r="I648" s="634"/>
      <c r="J648" s="631"/>
      <c r="K648" s="631"/>
      <c r="L648" s="632"/>
      <c r="M648" s="631"/>
    </row>
    <row r="649" spans="1:13" s="362" customFormat="1" x14ac:dyDescent="0.2">
      <c r="A649" s="631"/>
      <c r="B649" s="631"/>
      <c r="C649" s="631"/>
      <c r="D649" s="631"/>
      <c r="E649" s="631"/>
      <c r="F649" s="631"/>
      <c r="G649" s="631"/>
      <c r="H649" s="632"/>
      <c r="I649" s="634"/>
      <c r="J649" s="631"/>
      <c r="K649" s="631"/>
      <c r="L649" s="632"/>
      <c r="M649" s="631"/>
    </row>
    <row r="650" spans="1:13" s="362" customFormat="1" x14ac:dyDescent="0.2">
      <c r="A650" s="631"/>
      <c r="B650" s="631"/>
      <c r="C650" s="631"/>
      <c r="D650" s="631"/>
      <c r="E650" s="631"/>
      <c r="F650" s="631"/>
      <c r="G650" s="631"/>
      <c r="H650" s="632"/>
      <c r="I650" s="634"/>
      <c r="J650" s="631"/>
      <c r="K650" s="631"/>
      <c r="L650" s="632"/>
      <c r="M650" s="631"/>
    </row>
    <row r="651" spans="1:13" s="362" customFormat="1" x14ac:dyDescent="0.2">
      <c r="A651" s="631"/>
      <c r="B651" s="631"/>
      <c r="C651" s="631"/>
      <c r="D651" s="631"/>
      <c r="E651" s="631"/>
      <c r="F651" s="631"/>
      <c r="G651" s="631"/>
      <c r="H651" s="632"/>
      <c r="I651" s="634"/>
      <c r="J651" s="631"/>
      <c r="K651" s="631"/>
      <c r="L651" s="632"/>
      <c r="M651" s="631"/>
    </row>
    <row r="652" spans="1:13" s="362" customFormat="1" x14ac:dyDescent="0.2">
      <c r="A652" s="631"/>
      <c r="B652" s="631"/>
      <c r="C652" s="631"/>
      <c r="D652" s="631"/>
      <c r="E652" s="631"/>
      <c r="F652" s="631"/>
      <c r="G652" s="631"/>
      <c r="H652" s="632"/>
      <c r="I652" s="634"/>
      <c r="J652" s="631"/>
      <c r="K652" s="631"/>
      <c r="L652" s="632"/>
      <c r="M652" s="631"/>
    </row>
    <row r="653" spans="1:13" s="362" customFormat="1" x14ac:dyDescent="0.2">
      <c r="A653" s="631"/>
      <c r="B653" s="631"/>
      <c r="C653" s="631"/>
      <c r="D653" s="631"/>
      <c r="E653" s="631"/>
      <c r="F653" s="631"/>
      <c r="G653" s="631"/>
      <c r="H653" s="632"/>
      <c r="I653" s="634"/>
      <c r="J653" s="631"/>
      <c r="K653" s="631"/>
      <c r="L653" s="632"/>
      <c r="M653" s="631"/>
    </row>
    <row r="654" spans="1:13" s="362" customFormat="1" x14ac:dyDescent="0.2">
      <c r="A654" s="631"/>
      <c r="B654" s="631"/>
      <c r="C654" s="631"/>
      <c r="D654" s="631"/>
      <c r="E654" s="631"/>
      <c r="F654" s="631"/>
      <c r="G654" s="631"/>
      <c r="H654" s="632"/>
      <c r="I654" s="634"/>
      <c r="J654" s="631"/>
      <c r="K654" s="631"/>
      <c r="L654" s="632"/>
      <c r="M654" s="631"/>
    </row>
    <row r="655" spans="1:13" s="362" customFormat="1" x14ac:dyDescent="0.2">
      <c r="A655" s="631"/>
      <c r="B655" s="631"/>
      <c r="C655" s="631"/>
      <c r="D655" s="631"/>
      <c r="E655" s="631"/>
      <c r="F655" s="631"/>
      <c r="G655" s="631"/>
      <c r="H655" s="632"/>
      <c r="I655" s="634"/>
      <c r="J655" s="631"/>
      <c r="K655" s="631"/>
      <c r="L655" s="632"/>
      <c r="M655" s="631"/>
    </row>
    <row r="656" spans="1:13" s="362" customFormat="1" x14ac:dyDescent="0.2">
      <c r="A656" s="631"/>
      <c r="B656" s="631"/>
      <c r="C656" s="631"/>
      <c r="D656" s="631"/>
      <c r="E656" s="631"/>
      <c r="F656" s="631"/>
      <c r="G656" s="631"/>
      <c r="H656" s="632"/>
      <c r="I656" s="634"/>
      <c r="J656" s="631"/>
      <c r="K656" s="631"/>
      <c r="L656" s="632"/>
      <c r="M656" s="631"/>
    </row>
    <row r="657" spans="1:13" s="362" customFormat="1" x14ac:dyDescent="0.2">
      <c r="A657" s="631"/>
      <c r="B657" s="631"/>
      <c r="C657" s="631"/>
      <c r="D657" s="631"/>
      <c r="E657" s="631"/>
      <c r="F657" s="631"/>
      <c r="G657" s="631"/>
      <c r="H657" s="632"/>
      <c r="I657" s="634"/>
      <c r="J657" s="631"/>
      <c r="K657" s="631"/>
      <c r="L657" s="632"/>
      <c r="M657" s="631"/>
    </row>
    <row r="658" spans="1:13" s="362" customFormat="1" x14ac:dyDescent="0.2">
      <c r="A658" s="631"/>
      <c r="B658" s="631"/>
      <c r="C658" s="631"/>
      <c r="D658" s="631"/>
      <c r="E658" s="631"/>
      <c r="F658" s="631"/>
      <c r="G658" s="631"/>
      <c r="H658" s="632"/>
      <c r="I658" s="634"/>
      <c r="J658" s="631"/>
      <c r="K658" s="631"/>
      <c r="L658" s="632"/>
      <c r="M658" s="631"/>
    </row>
    <row r="659" spans="1:13" s="362" customFormat="1" x14ac:dyDescent="0.2">
      <c r="A659" s="631"/>
      <c r="B659" s="631"/>
      <c r="C659" s="631"/>
      <c r="D659" s="631"/>
      <c r="E659" s="631"/>
      <c r="F659" s="631"/>
      <c r="G659" s="631"/>
      <c r="H659" s="632"/>
      <c r="I659" s="634"/>
      <c r="J659" s="631"/>
      <c r="K659" s="631"/>
      <c r="L659" s="632"/>
      <c r="M659" s="631"/>
    </row>
    <row r="660" spans="1:13" s="362" customFormat="1" x14ac:dyDescent="0.2">
      <c r="A660" s="631"/>
      <c r="B660" s="631"/>
      <c r="C660" s="631"/>
      <c r="D660" s="631"/>
      <c r="E660" s="631"/>
      <c r="F660" s="631"/>
      <c r="G660" s="631"/>
      <c r="H660" s="632"/>
      <c r="I660" s="634"/>
      <c r="J660" s="631"/>
      <c r="K660" s="631"/>
      <c r="L660" s="632"/>
      <c r="M660" s="631"/>
    </row>
    <row r="661" spans="1:13" s="362" customFormat="1" x14ac:dyDescent="0.2">
      <c r="A661" s="631"/>
      <c r="B661" s="631"/>
      <c r="C661" s="631"/>
      <c r="D661" s="631"/>
      <c r="E661" s="631"/>
      <c r="F661" s="631"/>
      <c r="G661" s="631"/>
      <c r="H661" s="632"/>
      <c r="I661" s="634"/>
      <c r="J661" s="631"/>
      <c r="K661" s="631"/>
      <c r="L661" s="632"/>
      <c r="M661" s="631"/>
    </row>
    <row r="662" spans="1:13" s="362" customFormat="1" x14ac:dyDescent="0.2">
      <c r="A662" s="631"/>
      <c r="B662" s="631"/>
      <c r="C662" s="631"/>
      <c r="D662" s="631"/>
      <c r="E662" s="631"/>
      <c r="F662" s="631"/>
      <c r="G662" s="631"/>
      <c r="H662" s="632"/>
      <c r="I662" s="634"/>
      <c r="J662" s="631"/>
      <c r="K662" s="631"/>
      <c r="L662" s="632"/>
      <c r="M662" s="631"/>
    </row>
    <row r="663" spans="1:13" s="362" customFormat="1" x14ac:dyDescent="0.2">
      <c r="A663" s="631"/>
      <c r="B663" s="631"/>
      <c r="C663" s="631"/>
      <c r="D663" s="631"/>
      <c r="E663" s="631"/>
      <c r="F663" s="631"/>
      <c r="G663" s="631"/>
      <c r="H663" s="632"/>
      <c r="I663" s="634"/>
      <c r="J663" s="631"/>
      <c r="K663" s="631"/>
      <c r="L663" s="632"/>
      <c r="M663" s="631"/>
    </row>
    <row r="664" spans="1:13" s="362" customFormat="1" x14ac:dyDescent="0.2">
      <c r="A664" s="631"/>
      <c r="B664" s="631"/>
      <c r="C664" s="631"/>
      <c r="D664" s="631"/>
      <c r="E664" s="631"/>
      <c r="F664" s="631"/>
      <c r="G664" s="631"/>
      <c r="H664" s="632"/>
      <c r="I664" s="634"/>
      <c r="J664" s="631"/>
      <c r="K664" s="631"/>
      <c r="L664" s="632"/>
      <c r="M664" s="631"/>
    </row>
    <row r="665" spans="1:13" s="362" customFormat="1" x14ac:dyDescent="0.2">
      <c r="A665" s="631"/>
      <c r="B665" s="631"/>
      <c r="C665" s="631"/>
      <c r="D665" s="631"/>
      <c r="E665" s="631"/>
      <c r="F665" s="631"/>
      <c r="G665" s="631"/>
      <c r="H665" s="632"/>
      <c r="I665" s="634"/>
      <c r="J665" s="631"/>
      <c r="K665" s="631"/>
      <c r="L665" s="632"/>
      <c r="M665" s="631"/>
    </row>
    <row r="666" spans="1:13" s="362" customFormat="1" x14ac:dyDescent="0.2">
      <c r="A666" s="631"/>
      <c r="B666" s="631"/>
      <c r="C666" s="631"/>
      <c r="D666" s="631"/>
      <c r="E666" s="631"/>
      <c r="F666" s="631"/>
      <c r="G666" s="631"/>
      <c r="H666" s="632"/>
      <c r="I666" s="634"/>
      <c r="J666" s="631"/>
      <c r="K666" s="631"/>
      <c r="L666" s="632"/>
      <c r="M666" s="631"/>
    </row>
    <row r="667" spans="1:13" s="362" customFormat="1" x14ac:dyDescent="0.2">
      <c r="A667" s="631"/>
      <c r="B667" s="631"/>
      <c r="C667" s="631"/>
      <c r="D667" s="631"/>
      <c r="E667" s="631"/>
      <c r="F667" s="631"/>
      <c r="G667" s="631"/>
      <c r="H667" s="632"/>
      <c r="I667" s="634"/>
      <c r="J667" s="631"/>
      <c r="K667" s="631"/>
      <c r="L667" s="632"/>
      <c r="M667" s="631"/>
    </row>
    <row r="668" spans="1:13" s="362" customFormat="1" x14ac:dyDescent="0.2">
      <c r="A668" s="631"/>
      <c r="B668" s="631"/>
      <c r="C668" s="631"/>
      <c r="D668" s="631"/>
      <c r="E668" s="631"/>
      <c r="F668" s="631"/>
      <c r="G668" s="631"/>
      <c r="H668" s="632"/>
      <c r="I668" s="634"/>
      <c r="J668" s="631"/>
      <c r="K668" s="631"/>
      <c r="L668" s="632"/>
      <c r="M668" s="631"/>
    </row>
    <row r="669" spans="1:13" s="362" customFormat="1" x14ac:dyDescent="0.2">
      <c r="A669" s="631"/>
      <c r="B669" s="631"/>
      <c r="C669" s="631"/>
      <c r="D669" s="631"/>
      <c r="E669" s="631"/>
      <c r="F669" s="631"/>
      <c r="G669" s="631"/>
      <c r="H669" s="632"/>
      <c r="I669" s="634"/>
      <c r="J669" s="631"/>
      <c r="K669" s="631"/>
      <c r="L669" s="632"/>
      <c r="M669" s="631"/>
    </row>
    <row r="670" spans="1:13" s="362" customFormat="1" x14ac:dyDescent="0.2">
      <c r="A670" s="631"/>
      <c r="B670" s="631"/>
      <c r="C670" s="631"/>
      <c r="D670" s="631"/>
      <c r="E670" s="631"/>
      <c r="F670" s="631"/>
      <c r="G670" s="631"/>
      <c r="H670" s="632"/>
      <c r="I670" s="634"/>
      <c r="J670" s="631"/>
      <c r="K670" s="631"/>
      <c r="L670" s="632"/>
      <c r="M670" s="631"/>
    </row>
    <row r="671" spans="1:13" s="362" customFormat="1" x14ac:dyDescent="0.2">
      <c r="A671" s="631"/>
      <c r="B671" s="631"/>
      <c r="C671" s="631"/>
      <c r="D671" s="631"/>
      <c r="E671" s="631"/>
      <c r="F671" s="631"/>
      <c r="G671" s="631"/>
      <c r="H671" s="632"/>
      <c r="I671" s="634"/>
      <c r="J671" s="631"/>
      <c r="K671" s="631"/>
      <c r="L671" s="632"/>
      <c r="M671" s="631"/>
    </row>
    <row r="672" spans="1:13" s="362" customFormat="1" x14ac:dyDescent="0.2">
      <c r="A672" s="631"/>
      <c r="B672" s="631"/>
      <c r="C672" s="631"/>
      <c r="D672" s="631"/>
      <c r="E672" s="631"/>
      <c r="F672" s="631"/>
      <c r="G672" s="631"/>
      <c r="H672" s="632"/>
      <c r="I672" s="634"/>
      <c r="J672" s="631"/>
      <c r="K672" s="631"/>
      <c r="L672" s="632"/>
      <c r="M672" s="631"/>
    </row>
    <row r="673" spans="1:13" s="362" customFormat="1" x14ac:dyDescent="0.2">
      <c r="A673" s="631"/>
      <c r="B673" s="631"/>
      <c r="C673" s="631"/>
      <c r="D673" s="631"/>
      <c r="E673" s="631"/>
      <c r="F673" s="631"/>
      <c r="G673" s="631"/>
      <c r="H673" s="632"/>
      <c r="I673" s="634"/>
      <c r="J673" s="631"/>
      <c r="K673" s="631"/>
      <c r="L673" s="632"/>
      <c r="M673" s="631"/>
    </row>
    <row r="674" spans="1:13" s="362" customFormat="1" x14ac:dyDescent="0.2">
      <c r="A674" s="631"/>
      <c r="B674" s="631"/>
      <c r="C674" s="631"/>
      <c r="D674" s="631"/>
      <c r="E674" s="631"/>
      <c r="F674" s="631"/>
      <c r="G674" s="631"/>
      <c r="H674" s="632"/>
      <c r="I674" s="634"/>
      <c r="J674" s="631"/>
      <c r="K674" s="631"/>
      <c r="L674" s="632"/>
      <c r="M674" s="631"/>
    </row>
    <row r="675" spans="1:13" s="362" customFormat="1" x14ac:dyDescent="0.2">
      <c r="A675" s="631"/>
      <c r="B675" s="631"/>
      <c r="C675" s="631"/>
      <c r="D675" s="631"/>
      <c r="E675" s="631"/>
      <c r="F675" s="631"/>
      <c r="G675" s="631"/>
      <c r="H675" s="632"/>
      <c r="I675" s="634"/>
      <c r="J675" s="631"/>
      <c r="K675" s="631"/>
      <c r="L675" s="632"/>
      <c r="M675" s="631"/>
    </row>
    <row r="676" spans="1:13" s="362" customFormat="1" x14ac:dyDescent="0.2">
      <c r="A676" s="631"/>
      <c r="B676" s="631"/>
      <c r="C676" s="631"/>
      <c r="D676" s="631"/>
      <c r="E676" s="631"/>
      <c r="F676" s="631"/>
      <c r="G676" s="631"/>
      <c r="H676" s="632"/>
      <c r="I676" s="634"/>
      <c r="J676" s="631"/>
      <c r="K676" s="631"/>
      <c r="L676" s="632"/>
      <c r="M676" s="631"/>
    </row>
    <row r="677" spans="1:13" s="362" customFormat="1" x14ac:dyDescent="0.2">
      <c r="A677" s="631"/>
      <c r="B677" s="631"/>
      <c r="C677" s="631"/>
      <c r="D677" s="631"/>
      <c r="E677" s="631"/>
      <c r="F677" s="631"/>
      <c r="G677" s="631"/>
      <c r="H677" s="632"/>
      <c r="I677" s="634"/>
      <c r="J677" s="631"/>
      <c r="K677" s="631"/>
      <c r="L677" s="632"/>
      <c r="M677" s="631"/>
    </row>
    <row r="678" spans="1:13" s="362" customFormat="1" x14ac:dyDescent="0.2">
      <c r="A678" s="631"/>
      <c r="B678" s="631"/>
      <c r="C678" s="631"/>
      <c r="D678" s="631"/>
      <c r="E678" s="631"/>
      <c r="F678" s="631"/>
      <c r="G678" s="631"/>
      <c r="H678" s="632"/>
      <c r="I678" s="634"/>
      <c r="J678" s="631"/>
      <c r="K678" s="631"/>
      <c r="L678" s="632"/>
      <c r="M678" s="631"/>
    </row>
    <row r="679" spans="1:13" s="362" customFormat="1" x14ac:dyDescent="0.2">
      <c r="A679" s="631"/>
      <c r="B679" s="631"/>
      <c r="C679" s="631"/>
      <c r="D679" s="631"/>
      <c r="E679" s="631"/>
      <c r="F679" s="631"/>
      <c r="G679" s="631"/>
      <c r="H679" s="632"/>
      <c r="I679" s="634"/>
      <c r="J679" s="631"/>
      <c r="K679" s="631"/>
      <c r="L679" s="632"/>
      <c r="M679" s="631"/>
    </row>
    <row r="680" spans="1:13" s="362" customFormat="1" x14ac:dyDescent="0.2">
      <c r="A680" s="631"/>
      <c r="B680" s="631"/>
      <c r="C680" s="631"/>
      <c r="D680" s="631"/>
      <c r="E680" s="631"/>
      <c r="F680" s="631"/>
      <c r="G680" s="631"/>
      <c r="H680" s="632"/>
      <c r="I680" s="634"/>
      <c r="J680" s="631"/>
      <c r="K680" s="631"/>
      <c r="L680" s="632"/>
      <c r="M680" s="631"/>
    </row>
    <row r="681" spans="1:13" s="362" customFormat="1" x14ac:dyDescent="0.2">
      <c r="A681" s="631"/>
      <c r="B681" s="631"/>
      <c r="C681" s="631"/>
      <c r="D681" s="631"/>
      <c r="E681" s="631"/>
      <c r="F681" s="631"/>
      <c r="G681" s="631"/>
      <c r="H681" s="632"/>
      <c r="I681" s="634"/>
      <c r="J681" s="631"/>
      <c r="K681" s="631"/>
      <c r="L681" s="632"/>
      <c r="M681" s="631"/>
    </row>
    <row r="682" spans="1:13" s="362" customFormat="1" x14ac:dyDescent="0.2">
      <c r="A682" s="631"/>
      <c r="B682" s="631"/>
      <c r="C682" s="631"/>
      <c r="D682" s="631"/>
      <c r="E682" s="631"/>
      <c r="F682" s="631"/>
      <c r="G682" s="631"/>
      <c r="H682" s="632"/>
      <c r="I682" s="634"/>
      <c r="J682" s="631"/>
      <c r="K682" s="631"/>
      <c r="L682" s="632"/>
      <c r="M682" s="631"/>
    </row>
    <row r="683" spans="1:13" s="362" customFormat="1" x14ac:dyDescent="0.2">
      <c r="A683" s="631"/>
      <c r="B683" s="631"/>
      <c r="C683" s="631"/>
      <c r="D683" s="631"/>
      <c r="E683" s="631"/>
      <c r="F683" s="631"/>
      <c r="G683" s="631"/>
      <c r="H683" s="632"/>
      <c r="I683" s="634"/>
      <c r="J683" s="631"/>
      <c r="K683" s="631"/>
      <c r="L683" s="632"/>
      <c r="M683" s="631"/>
    </row>
    <row r="684" spans="1:13" s="362" customFormat="1" x14ac:dyDescent="0.2">
      <c r="A684" s="631"/>
      <c r="B684" s="631"/>
      <c r="C684" s="631"/>
      <c r="D684" s="631"/>
      <c r="E684" s="631"/>
      <c r="F684" s="631"/>
      <c r="G684" s="631"/>
      <c r="H684" s="632"/>
      <c r="I684" s="634"/>
      <c r="J684" s="631"/>
      <c r="K684" s="631"/>
      <c r="L684" s="632"/>
      <c r="M684" s="631"/>
    </row>
    <row r="685" spans="1:13" s="362" customFormat="1" x14ac:dyDescent="0.2">
      <c r="A685" s="631"/>
      <c r="B685" s="631"/>
      <c r="C685" s="631"/>
      <c r="D685" s="631"/>
      <c r="E685" s="631"/>
      <c r="F685" s="631"/>
      <c r="G685" s="631"/>
      <c r="H685" s="632"/>
      <c r="I685" s="634"/>
      <c r="J685" s="631"/>
      <c r="K685" s="631"/>
      <c r="L685" s="632"/>
      <c r="M685" s="631"/>
    </row>
    <row r="686" spans="1:13" s="362" customFormat="1" x14ac:dyDescent="0.2">
      <c r="A686" s="631"/>
      <c r="B686" s="631"/>
      <c r="C686" s="631"/>
      <c r="D686" s="631"/>
      <c r="E686" s="631"/>
      <c r="F686" s="631"/>
      <c r="G686" s="631"/>
      <c r="H686" s="632"/>
      <c r="I686" s="634"/>
      <c r="J686" s="631"/>
      <c r="K686" s="631"/>
      <c r="L686" s="632"/>
      <c r="M686" s="631"/>
    </row>
    <row r="687" spans="1:13" s="362" customFormat="1" x14ac:dyDescent="0.2">
      <c r="A687" s="631"/>
      <c r="B687" s="631"/>
      <c r="C687" s="631"/>
      <c r="D687" s="631"/>
      <c r="E687" s="631"/>
      <c r="F687" s="631"/>
      <c r="G687" s="631"/>
      <c r="H687" s="632"/>
      <c r="I687" s="634"/>
      <c r="J687" s="631"/>
      <c r="K687" s="631"/>
      <c r="L687" s="632"/>
      <c r="M687" s="631"/>
    </row>
    <row r="688" spans="1:13" s="362" customFormat="1" x14ac:dyDescent="0.2">
      <c r="A688" s="631"/>
      <c r="B688" s="631"/>
      <c r="C688" s="631"/>
      <c r="D688" s="631"/>
      <c r="E688" s="631"/>
      <c r="F688" s="631"/>
      <c r="G688" s="631"/>
      <c r="H688" s="632"/>
      <c r="I688" s="634"/>
      <c r="J688" s="631"/>
      <c r="K688" s="631"/>
      <c r="L688" s="632"/>
      <c r="M688" s="631"/>
    </row>
    <row r="689" spans="1:13" s="362" customFormat="1" x14ac:dyDescent="0.2">
      <c r="A689" s="631"/>
      <c r="B689" s="631"/>
      <c r="C689" s="631"/>
      <c r="D689" s="631"/>
      <c r="E689" s="631"/>
      <c r="F689" s="631"/>
      <c r="G689" s="631"/>
      <c r="H689" s="632"/>
      <c r="I689" s="634"/>
      <c r="J689" s="631"/>
      <c r="K689" s="631"/>
      <c r="L689" s="632"/>
      <c r="M689" s="631"/>
    </row>
    <row r="690" spans="1:13" s="362" customFormat="1" x14ac:dyDescent="0.2">
      <c r="A690" s="631"/>
      <c r="B690" s="631"/>
      <c r="C690" s="631"/>
      <c r="D690" s="631"/>
      <c r="E690" s="631"/>
      <c r="F690" s="631"/>
      <c r="G690" s="631"/>
      <c r="H690" s="632"/>
      <c r="I690" s="634"/>
      <c r="J690" s="631"/>
      <c r="K690" s="631"/>
      <c r="L690" s="632"/>
      <c r="M690" s="631"/>
    </row>
    <row r="691" spans="1:13" s="362" customFormat="1" x14ac:dyDescent="0.2">
      <c r="A691" s="631"/>
      <c r="B691" s="631"/>
      <c r="C691" s="631"/>
      <c r="D691" s="631"/>
      <c r="E691" s="631"/>
      <c r="F691" s="631"/>
      <c r="G691" s="631"/>
      <c r="H691" s="632"/>
      <c r="I691" s="634"/>
      <c r="J691" s="631"/>
      <c r="K691" s="631"/>
      <c r="L691" s="632"/>
      <c r="M691" s="631"/>
    </row>
    <row r="692" spans="1:13" s="362" customFormat="1" x14ac:dyDescent="0.2">
      <c r="A692" s="631"/>
      <c r="B692" s="631"/>
      <c r="C692" s="631"/>
      <c r="D692" s="631"/>
      <c r="E692" s="631"/>
      <c r="F692" s="631"/>
      <c r="G692" s="631"/>
      <c r="H692" s="632"/>
      <c r="I692" s="634"/>
      <c r="J692" s="631"/>
      <c r="K692" s="631"/>
      <c r="L692" s="632"/>
      <c r="M692" s="631"/>
    </row>
    <row r="693" spans="1:13" s="362" customFormat="1" x14ac:dyDescent="0.2">
      <c r="A693" s="631"/>
      <c r="B693" s="631"/>
      <c r="C693" s="631"/>
      <c r="D693" s="631"/>
      <c r="E693" s="631"/>
      <c r="F693" s="631"/>
      <c r="G693" s="631"/>
      <c r="H693" s="632"/>
      <c r="I693" s="634"/>
      <c r="J693" s="631"/>
      <c r="K693" s="631"/>
      <c r="L693" s="632"/>
      <c r="M693" s="631"/>
    </row>
    <row r="694" spans="1:13" s="362" customFormat="1" x14ac:dyDescent="0.2">
      <c r="A694" s="631"/>
      <c r="B694" s="631"/>
      <c r="C694" s="631"/>
      <c r="D694" s="631"/>
      <c r="E694" s="631"/>
      <c r="F694" s="631"/>
      <c r="G694" s="631"/>
      <c r="H694" s="632"/>
      <c r="I694" s="634"/>
      <c r="J694" s="631"/>
      <c r="K694" s="631"/>
      <c r="L694" s="632"/>
      <c r="M694" s="631"/>
    </row>
    <row r="695" spans="1:13" s="362" customFormat="1" x14ac:dyDescent="0.2">
      <c r="A695" s="631"/>
      <c r="B695" s="631"/>
      <c r="C695" s="631"/>
      <c r="D695" s="631"/>
      <c r="E695" s="631"/>
      <c r="F695" s="631"/>
      <c r="G695" s="631"/>
      <c r="H695" s="632"/>
      <c r="I695" s="634"/>
      <c r="J695" s="631"/>
      <c r="K695" s="631"/>
      <c r="L695" s="632"/>
      <c r="M695" s="631"/>
    </row>
    <row r="696" spans="1:13" s="362" customFormat="1" x14ac:dyDescent="0.2">
      <c r="A696" s="631"/>
      <c r="B696" s="631"/>
      <c r="C696" s="631"/>
      <c r="D696" s="631"/>
      <c r="E696" s="631"/>
      <c r="F696" s="631"/>
      <c r="G696" s="631"/>
      <c r="H696" s="632"/>
      <c r="I696" s="634"/>
      <c r="J696" s="631"/>
      <c r="K696" s="631"/>
      <c r="L696" s="632"/>
      <c r="M696" s="631"/>
    </row>
    <row r="697" spans="1:13" s="362" customFormat="1" x14ac:dyDescent="0.2">
      <c r="A697" s="631"/>
      <c r="B697" s="631"/>
      <c r="C697" s="631"/>
      <c r="D697" s="631"/>
      <c r="E697" s="631"/>
      <c r="F697" s="631"/>
      <c r="G697" s="631"/>
      <c r="H697" s="632"/>
      <c r="I697" s="634"/>
      <c r="J697" s="631"/>
      <c r="K697" s="631"/>
      <c r="L697" s="632"/>
      <c r="M697" s="631"/>
    </row>
    <row r="698" spans="1:13" s="362" customFormat="1" x14ac:dyDescent="0.2">
      <c r="A698" s="631"/>
      <c r="B698" s="631"/>
      <c r="C698" s="631"/>
      <c r="D698" s="631"/>
      <c r="E698" s="631"/>
      <c r="F698" s="631"/>
      <c r="G698" s="631"/>
      <c r="H698" s="632"/>
      <c r="I698" s="634"/>
      <c r="J698" s="631"/>
      <c r="K698" s="631"/>
      <c r="L698" s="632"/>
      <c r="M698" s="631"/>
    </row>
    <row r="699" spans="1:13" s="362" customFormat="1" x14ac:dyDescent="0.2">
      <c r="A699" s="631"/>
      <c r="B699" s="631"/>
      <c r="C699" s="631"/>
      <c r="D699" s="631"/>
      <c r="E699" s="631"/>
      <c r="F699" s="631"/>
      <c r="G699" s="631"/>
      <c r="H699" s="632"/>
      <c r="I699" s="634"/>
      <c r="J699" s="631"/>
      <c r="K699" s="631"/>
      <c r="L699" s="632"/>
      <c r="M699" s="631"/>
    </row>
    <row r="700" spans="1:13" s="362" customFormat="1" x14ac:dyDescent="0.2">
      <c r="A700" s="631"/>
      <c r="B700" s="631"/>
      <c r="C700" s="631"/>
      <c r="D700" s="631"/>
      <c r="E700" s="631"/>
      <c r="F700" s="631"/>
      <c r="G700" s="631"/>
      <c r="H700" s="632"/>
      <c r="I700" s="634"/>
      <c r="J700" s="631"/>
      <c r="K700" s="631"/>
      <c r="L700" s="632"/>
      <c r="M700" s="631"/>
    </row>
    <row r="701" spans="1:13" s="362" customFormat="1" x14ac:dyDescent="0.2">
      <c r="A701" s="631"/>
      <c r="B701" s="631"/>
      <c r="C701" s="631"/>
      <c r="D701" s="631"/>
      <c r="E701" s="631"/>
      <c r="F701" s="631"/>
      <c r="G701" s="631"/>
      <c r="H701" s="632"/>
      <c r="I701" s="634"/>
      <c r="J701" s="631"/>
      <c r="K701" s="631"/>
      <c r="L701" s="632"/>
      <c r="M701" s="631"/>
    </row>
    <row r="702" spans="1:13" s="362" customFormat="1" x14ac:dyDescent="0.2">
      <c r="A702" s="631"/>
      <c r="B702" s="631"/>
      <c r="C702" s="631"/>
      <c r="D702" s="631"/>
      <c r="E702" s="631"/>
      <c r="F702" s="631"/>
      <c r="G702" s="631"/>
      <c r="H702" s="632"/>
      <c r="I702" s="634"/>
      <c r="J702" s="631"/>
      <c r="K702" s="631"/>
      <c r="L702" s="632"/>
      <c r="M702" s="631"/>
    </row>
    <row r="703" spans="1:13" s="362" customFormat="1" x14ac:dyDescent="0.2">
      <c r="A703" s="631"/>
      <c r="B703" s="631"/>
      <c r="C703" s="631"/>
      <c r="D703" s="631"/>
      <c r="E703" s="631"/>
      <c r="F703" s="631"/>
      <c r="G703" s="631"/>
      <c r="H703" s="632"/>
      <c r="I703" s="634"/>
      <c r="J703" s="631"/>
      <c r="K703" s="631"/>
      <c r="L703" s="632"/>
      <c r="M703" s="631"/>
    </row>
    <row r="704" spans="1:13" s="362" customFormat="1" x14ac:dyDescent="0.2">
      <c r="A704" s="631"/>
      <c r="B704" s="631"/>
      <c r="C704" s="631"/>
      <c r="D704" s="631"/>
      <c r="E704" s="631"/>
      <c r="F704" s="631"/>
      <c r="G704" s="631"/>
      <c r="H704" s="632"/>
      <c r="I704" s="634"/>
      <c r="J704" s="631"/>
      <c r="K704" s="631"/>
      <c r="L704" s="632"/>
      <c r="M704" s="631"/>
    </row>
    <row r="705" spans="1:13" s="362" customFormat="1" x14ac:dyDescent="0.2">
      <c r="A705" s="631"/>
      <c r="B705" s="631"/>
      <c r="C705" s="631"/>
      <c r="D705" s="631"/>
      <c r="E705" s="631"/>
      <c r="F705" s="631"/>
      <c r="G705" s="631"/>
      <c r="H705" s="632"/>
      <c r="I705" s="634"/>
      <c r="J705" s="631"/>
      <c r="K705" s="631"/>
      <c r="L705" s="632"/>
      <c r="M705" s="631"/>
    </row>
    <row r="706" spans="1:13" s="362" customFormat="1" x14ac:dyDescent="0.2">
      <c r="A706" s="631"/>
      <c r="B706" s="631"/>
      <c r="C706" s="631"/>
      <c r="D706" s="631"/>
      <c r="E706" s="631"/>
      <c r="F706" s="631"/>
      <c r="G706" s="631"/>
      <c r="H706" s="632"/>
      <c r="I706" s="634"/>
      <c r="J706" s="631"/>
      <c r="K706" s="631"/>
      <c r="L706" s="632"/>
      <c r="M706" s="631"/>
    </row>
    <row r="707" spans="1:13" s="362" customFormat="1" x14ac:dyDescent="0.2">
      <c r="A707" s="631"/>
      <c r="B707" s="631"/>
      <c r="C707" s="631"/>
      <c r="D707" s="631"/>
      <c r="E707" s="631"/>
      <c r="F707" s="631"/>
      <c r="G707" s="631"/>
      <c r="H707" s="632"/>
      <c r="I707" s="634"/>
      <c r="J707" s="631"/>
      <c r="K707" s="631"/>
      <c r="L707" s="632"/>
      <c r="M707" s="631"/>
    </row>
    <row r="708" spans="1:13" s="362" customFormat="1" x14ac:dyDescent="0.2">
      <c r="A708" s="631"/>
      <c r="B708" s="631"/>
      <c r="C708" s="631"/>
      <c r="D708" s="631"/>
      <c r="E708" s="631"/>
      <c r="F708" s="631"/>
      <c r="G708" s="631"/>
      <c r="H708" s="632"/>
      <c r="I708" s="634"/>
      <c r="J708" s="631"/>
      <c r="K708" s="631"/>
      <c r="L708" s="632"/>
      <c r="M708" s="631"/>
    </row>
    <row r="709" spans="1:13" s="362" customFormat="1" x14ac:dyDescent="0.2">
      <c r="A709" s="631"/>
      <c r="B709" s="631"/>
      <c r="C709" s="631"/>
      <c r="D709" s="631"/>
      <c r="E709" s="631"/>
      <c r="F709" s="631"/>
      <c r="G709" s="631"/>
      <c r="H709" s="632"/>
      <c r="I709" s="634"/>
      <c r="J709" s="631"/>
      <c r="K709" s="631"/>
      <c r="L709" s="632"/>
      <c r="M709" s="631"/>
    </row>
    <row r="710" spans="1:13" s="362" customFormat="1" x14ac:dyDescent="0.2">
      <c r="A710" s="631"/>
      <c r="B710" s="631"/>
      <c r="C710" s="631"/>
      <c r="D710" s="631"/>
      <c r="E710" s="631"/>
      <c r="F710" s="631"/>
      <c r="G710" s="631"/>
      <c r="H710" s="632"/>
      <c r="I710" s="634"/>
      <c r="J710" s="631"/>
      <c r="K710" s="631"/>
      <c r="L710" s="632"/>
      <c r="M710" s="631"/>
    </row>
    <row r="711" spans="1:13" s="362" customFormat="1" x14ac:dyDescent="0.2">
      <c r="A711" s="631"/>
      <c r="B711" s="631"/>
      <c r="C711" s="631"/>
      <c r="D711" s="631"/>
      <c r="E711" s="631"/>
      <c r="F711" s="631"/>
      <c r="G711" s="631"/>
      <c r="H711" s="632"/>
      <c r="I711" s="634"/>
      <c r="J711" s="631"/>
      <c r="K711" s="631"/>
      <c r="L711" s="632"/>
      <c r="M711" s="631"/>
    </row>
    <row r="712" spans="1:13" s="362" customFormat="1" x14ac:dyDescent="0.2">
      <c r="A712" s="631"/>
      <c r="B712" s="631"/>
      <c r="C712" s="631"/>
      <c r="D712" s="631"/>
      <c r="E712" s="631"/>
      <c r="F712" s="631"/>
      <c r="G712" s="631"/>
      <c r="H712" s="632"/>
      <c r="I712" s="634"/>
      <c r="J712" s="631"/>
      <c r="K712" s="631"/>
      <c r="L712" s="632"/>
      <c r="M712" s="631"/>
    </row>
    <row r="713" spans="1:13" s="362" customFormat="1" x14ac:dyDescent="0.2">
      <c r="A713" s="631"/>
      <c r="B713" s="631"/>
      <c r="C713" s="631"/>
      <c r="D713" s="631"/>
      <c r="E713" s="631"/>
      <c r="F713" s="631"/>
      <c r="G713" s="631"/>
      <c r="H713" s="632"/>
      <c r="I713" s="634"/>
      <c r="J713" s="631"/>
      <c r="K713" s="631"/>
      <c r="L713" s="632"/>
      <c r="M713" s="631"/>
    </row>
    <row r="714" spans="1:13" s="362" customFormat="1" x14ac:dyDescent="0.2">
      <c r="A714" s="631"/>
      <c r="B714" s="631"/>
      <c r="C714" s="631"/>
      <c r="D714" s="631"/>
      <c r="E714" s="631"/>
      <c r="F714" s="631"/>
      <c r="G714" s="631"/>
      <c r="H714" s="632"/>
      <c r="I714" s="634"/>
      <c r="J714" s="631"/>
      <c r="K714" s="631"/>
      <c r="L714" s="632"/>
      <c r="M714" s="631"/>
    </row>
    <row r="715" spans="1:13" s="362" customFormat="1" x14ac:dyDescent="0.2">
      <c r="A715" s="631"/>
      <c r="B715" s="631"/>
      <c r="C715" s="631"/>
      <c r="D715" s="631"/>
      <c r="E715" s="631"/>
      <c r="F715" s="631"/>
      <c r="G715" s="631"/>
      <c r="H715" s="632"/>
      <c r="I715" s="634"/>
      <c r="J715" s="631"/>
      <c r="K715" s="631"/>
      <c r="L715" s="632"/>
      <c r="M715" s="631"/>
    </row>
    <row r="716" spans="1:13" s="362" customFormat="1" x14ac:dyDescent="0.2">
      <c r="A716" s="631"/>
      <c r="B716" s="631"/>
      <c r="C716" s="631"/>
      <c r="D716" s="631"/>
      <c r="E716" s="631"/>
      <c r="F716" s="631"/>
      <c r="G716" s="631"/>
      <c r="H716" s="632"/>
      <c r="I716" s="634"/>
      <c r="J716" s="631"/>
      <c r="K716" s="631"/>
      <c r="L716" s="632"/>
      <c r="M716" s="631"/>
    </row>
    <row r="717" spans="1:13" s="362" customFormat="1" x14ac:dyDescent="0.2">
      <c r="A717" s="631"/>
      <c r="B717" s="631"/>
      <c r="C717" s="631"/>
      <c r="D717" s="631"/>
      <c r="E717" s="631"/>
      <c r="F717" s="631"/>
      <c r="G717" s="631"/>
      <c r="H717" s="632"/>
      <c r="I717" s="634"/>
      <c r="J717" s="631"/>
      <c r="K717" s="631"/>
      <c r="L717" s="632"/>
      <c r="M717" s="631"/>
    </row>
    <row r="718" spans="1:13" s="362" customFormat="1" x14ac:dyDescent="0.2">
      <c r="A718" s="631"/>
      <c r="B718" s="631"/>
      <c r="C718" s="631"/>
      <c r="D718" s="631"/>
      <c r="E718" s="631"/>
      <c r="F718" s="631"/>
      <c r="G718" s="631"/>
      <c r="H718" s="632"/>
      <c r="I718" s="634"/>
      <c r="J718" s="631"/>
      <c r="K718" s="631"/>
      <c r="L718" s="632"/>
      <c r="M718" s="631"/>
    </row>
    <row r="719" spans="1:13" s="362" customFormat="1" x14ac:dyDescent="0.2">
      <c r="A719" s="631"/>
      <c r="B719" s="631"/>
      <c r="C719" s="631"/>
      <c r="D719" s="631"/>
      <c r="E719" s="631"/>
      <c r="F719" s="631"/>
      <c r="G719" s="631"/>
      <c r="H719" s="632"/>
      <c r="I719" s="634"/>
      <c r="J719" s="631"/>
      <c r="K719" s="631"/>
      <c r="L719" s="632"/>
      <c r="M719" s="631"/>
    </row>
    <row r="720" spans="1:13" s="362" customFormat="1" x14ac:dyDescent="0.2">
      <c r="A720" s="631"/>
      <c r="B720" s="631"/>
      <c r="C720" s="631"/>
      <c r="D720" s="631"/>
      <c r="E720" s="631"/>
      <c r="F720" s="631"/>
      <c r="G720" s="631"/>
      <c r="H720" s="632"/>
      <c r="I720" s="634"/>
      <c r="J720" s="631"/>
      <c r="K720" s="631"/>
      <c r="L720" s="632"/>
      <c r="M720" s="631"/>
    </row>
    <row r="721" spans="1:13" s="362" customFormat="1" x14ac:dyDescent="0.2">
      <c r="A721" s="631"/>
      <c r="B721" s="631"/>
      <c r="C721" s="631"/>
      <c r="D721" s="631"/>
      <c r="E721" s="631"/>
      <c r="F721" s="631"/>
      <c r="G721" s="631"/>
      <c r="H721" s="632"/>
      <c r="I721" s="634"/>
      <c r="J721" s="631"/>
      <c r="K721" s="631"/>
      <c r="L721" s="632"/>
      <c r="M721" s="631"/>
    </row>
    <row r="722" spans="1:13" s="362" customFormat="1" x14ac:dyDescent="0.2">
      <c r="A722" s="631"/>
      <c r="B722" s="631"/>
      <c r="C722" s="631"/>
      <c r="D722" s="631"/>
      <c r="E722" s="631"/>
      <c r="F722" s="631"/>
      <c r="G722" s="631"/>
      <c r="H722" s="632"/>
      <c r="I722" s="634"/>
      <c r="J722" s="631"/>
      <c r="K722" s="631"/>
      <c r="L722" s="632"/>
      <c r="M722" s="631"/>
    </row>
    <row r="723" spans="1:13" s="362" customFormat="1" x14ac:dyDescent="0.2">
      <c r="A723" s="631"/>
      <c r="B723" s="631"/>
      <c r="C723" s="631"/>
      <c r="D723" s="631"/>
      <c r="E723" s="631"/>
      <c r="F723" s="631"/>
      <c r="G723" s="631"/>
      <c r="H723" s="632"/>
      <c r="I723" s="634"/>
      <c r="J723" s="631"/>
      <c r="K723" s="631"/>
      <c r="L723" s="632"/>
      <c r="M723" s="631"/>
    </row>
    <row r="724" spans="1:13" s="362" customFormat="1" x14ac:dyDescent="0.2">
      <c r="A724" s="631"/>
      <c r="B724" s="631"/>
      <c r="C724" s="631"/>
      <c r="D724" s="631"/>
      <c r="E724" s="631"/>
      <c r="F724" s="631"/>
      <c r="G724" s="631"/>
      <c r="H724" s="632"/>
      <c r="I724" s="634"/>
      <c r="J724" s="631"/>
      <c r="K724" s="631"/>
      <c r="L724" s="632"/>
      <c r="M724" s="631"/>
    </row>
    <row r="725" spans="1:13" s="362" customFormat="1" x14ac:dyDescent="0.2">
      <c r="A725" s="631"/>
      <c r="B725" s="631"/>
      <c r="C725" s="631"/>
      <c r="D725" s="631"/>
      <c r="E725" s="631"/>
      <c r="F725" s="631"/>
      <c r="G725" s="631"/>
      <c r="H725" s="632"/>
      <c r="I725" s="634"/>
      <c r="J725" s="631"/>
      <c r="K725" s="631"/>
      <c r="L725" s="632"/>
      <c r="M725" s="631"/>
    </row>
    <row r="726" spans="1:13" s="362" customFormat="1" x14ac:dyDescent="0.2">
      <c r="A726" s="631"/>
      <c r="B726" s="631"/>
      <c r="C726" s="631"/>
      <c r="D726" s="631"/>
      <c r="E726" s="631"/>
      <c r="F726" s="631"/>
      <c r="G726" s="631"/>
      <c r="H726" s="632"/>
      <c r="I726" s="634"/>
      <c r="J726" s="631"/>
      <c r="K726" s="631"/>
      <c r="L726" s="632"/>
      <c r="M726" s="631"/>
    </row>
    <row r="727" spans="1:13" s="362" customFormat="1" x14ac:dyDescent="0.2">
      <c r="A727" s="631"/>
      <c r="B727" s="631"/>
      <c r="C727" s="631"/>
      <c r="D727" s="631"/>
      <c r="E727" s="631"/>
      <c r="F727" s="631"/>
      <c r="G727" s="631"/>
      <c r="H727" s="632"/>
      <c r="I727" s="634"/>
      <c r="J727" s="631"/>
      <c r="K727" s="631"/>
      <c r="L727" s="632"/>
      <c r="M727" s="631"/>
    </row>
    <row r="728" spans="1:13" s="362" customFormat="1" x14ac:dyDescent="0.2">
      <c r="A728" s="631"/>
      <c r="B728" s="631"/>
      <c r="C728" s="631"/>
      <c r="D728" s="631"/>
      <c r="E728" s="631"/>
      <c r="F728" s="631"/>
      <c r="G728" s="631"/>
      <c r="H728" s="632"/>
      <c r="I728" s="634"/>
      <c r="J728" s="631"/>
      <c r="K728" s="631"/>
      <c r="L728" s="632"/>
      <c r="M728" s="631"/>
    </row>
    <row r="729" spans="1:13" s="362" customFormat="1" x14ac:dyDescent="0.2">
      <c r="A729" s="631"/>
      <c r="B729" s="631"/>
      <c r="C729" s="631"/>
      <c r="D729" s="631"/>
      <c r="E729" s="631"/>
      <c r="F729" s="631"/>
      <c r="G729" s="631"/>
      <c r="H729" s="632"/>
      <c r="I729" s="634"/>
      <c r="J729" s="631"/>
      <c r="K729" s="631"/>
      <c r="L729" s="632"/>
      <c r="M729" s="631"/>
    </row>
    <row r="730" spans="1:13" s="362" customFormat="1" x14ac:dyDescent="0.2">
      <c r="A730" s="631"/>
      <c r="B730" s="631"/>
      <c r="C730" s="631"/>
      <c r="D730" s="631"/>
      <c r="E730" s="631"/>
      <c r="F730" s="631"/>
      <c r="G730" s="631"/>
      <c r="H730" s="632"/>
      <c r="I730" s="634"/>
      <c r="J730" s="631"/>
      <c r="K730" s="631"/>
      <c r="L730" s="632"/>
      <c r="M730" s="631"/>
    </row>
    <row r="731" spans="1:13" s="362" customFormat="1" x14ac:dyDescent="0.2">
      <c r="A731" s="631"/>
      <c r="B731" s="631"/>
      <c r="C731" s="631"/>
      <c r="D731" s="631"/>
      <c r="E731" s="631"/>
      <c r="F731" s="631"/>
      <c r="G731" s="631"/>
      <c r="H731" s="632"/>
      <c r="I731" s="634"/>
      <c r="J731" s="631"/>
      <c r="K731" s="631"/>
      <c r="L731" s="632"/>
      <c r="M731" s="631"/>
    </row>
    <row r="732" spans="1:13" s="362" customFormat="1" x14ac:dyDescent="0.2">
      <c r="A732" s="631"/>
      <c r="B732" s="631"/>
      <c r="C732" s="631"/>
      <c r="D732" s="631"/>
      <c r="E732" s="631"/>
      <c r="F732" s="631"/>
      <c r="G732" s="631"/>
      <c r="H732" s="632"/>
      <c r="I732" s="634"/>
      <c r="J732" s="631"/>
      <c r="K732" s="631"/>
      <c r="L732" s="632"/>
      <c r="M732" s="631"/>
    </row>
    <row r="733" spans="1:13" s="362" customFormat="1" x14ac:dyDescent="0.2">
      <c r="A733" s="631"/>
      <c r="B733" s="631"/>
      <c r="C733" s="631"/>
      <c r="D733" s="631"/>
      <c r="E733" s="631"/>
      <c r="F733" s="631"/>
      <c r="G733" s="631"/>
      <c r="H733" s="632"/>
      <c r="I733" s="634"/>
      <c r="J733" s="631"/>
      <c r="K733" s="631"/>
      <c r="L733" s="632"/>
      <c r="M733" s="631"/>
    </row>
    <row r="734" spans="1:13" s="362" customFormat="1" x14ac:dyDescent="0.2">
      <c r="A734" s="631"/>
      <c r="B734" s="631"/>
      <c r="C734" s="631"/>
      <c r="D734" s="631"/>
      <c r="E734" s="631"/>
      <c r="F734" s="631"/>
      <c r="G734" s="631"/>
      <c r="H734" s="632"/>
      <c r="I734" s="634"/>
      <c r="J734" s="631"/>
      <c r="K734" s="631"/>
      <c r="L734" s="632"/>
      <c r="M734" s="631"/>
    </row>
    <row r="735" spans="1:13" s="362" customFormat="1" x14ac:dyDescent="0.2">
      <c r="A735" s="631"/>
      <c r="B735" s="631"/>
      <c r="C735" s="631"/>
      <c r="D735" s="631"/>
      <c r="E735" s="631"/>
      <c r="F735" s="631"/>
      <c r="G735" s="631"/>
      <c r="H735" s="632"/>
      <c r="I735" s="634"/>
      <c r="J735" s="631"/>
      <c r="K735" s="631"/>
      <c r="L735" s="632"/>
      <c r="M735" s="631"/>
    </row>
    <row r="736" spans="1:13" s="362" customFormat="1" x14ac:dyDescent="0.2">
      <c r="A736" s="631"/>
      <c r="B736" s="631"/>
      <c r="C736" s="631"/>
      <c r="D736" s="631"/>
      <c r="E736" s="631"/>
      <c r="F736" s="631"/>
      <c r="G736" s="631"/>
      <c r="H736" s="632"/>
      <c r="I736" s="634"/>
      <c r="J736" s="631"/>
      <c r="K736" s="631"/>
      <c r="L736" s="632"/>
      <c r="M736" s="631"/>
    </row>
    <row r="737" spans="1:13" s="362" customFormat="1" x14ac:dyDescent="0.2">
      <c r="A737" s="631"/>
      <c r="B737" s="631"/>
      <c r="C737" s="631"/>
      <c r="D737" s="631"/>
      <c r="E737" s="631"/>
      <c r="F737" s="631"/>
      <c r="G737" s="631"/>
      <c r="H737" s="632"/>
      <c r="I737" s="634"/>
      <c r="J737" s="631"/>
      <c r="K737" s="631"/>
      <c r="L737" s="632"/>
      <c r="M737" s="631"/>
    </row>
    <row r="738" spans="1:13" s="362" customFormat="1" x14ac:dyDescent="0.2">
      <c r="A738" s="631"/>
      <c r="B738" s="631"/>
      <c r="C738" s="631"/>
      <c r="D738" s="631"/>
      <c r="E738" s="631"/>
      <c r="F738" s="631"/>
      <c r="G738" s="631"/>
      <c r="H738" s="632"/>
      <c r="I738" s="634"/>
      <c r="J738" s="631"/>
      <c r="K738" s="631"/>
      <c r="L738" s="632"/>
      <c r="M738" s="631"/>
    </row>
    <row r="739" spans="1:13" s="362" customFormat="1" x14ac:dyDescent="0.2">
      <c r="A739" s="631"/>
      <c r="B739" s="631"/>
      <c r="C739" s="631"/>
      <c r="D739" s="631"/>
      <c r="E739" s="631"/>
      <c r="F739" s="631"/>
      <c r="G739" s="631"/>
      <c r="H739" s="632"/>
      <c r="I739" s="634"/>
      <c r="J739" s="631"/>
      <c r="K739" s="631"/>
      <c r="L739" s="632"/>
      <c r="M739" s="631"/>
    </row>
    <row r="740" spans="1:13" s="362" customFormat="1" x14ac:dyDescent="0.2">
      <c r="A740" s="631"/>
      <c r="B740" s="631"/>
      <c r="C740" s="631"/>
      <c r="D740" s="631"/>
      <c r="E740" s="631"/>
      <c r="F740" s="631"/>
      <c r="G740" s="631"/>
      <c r="H740" s="632"/>
      <c r="I740" s="634"/>
      <c r="J740" s="631"/>
      <c r="K740" s="631"/>
      <c r="L740" s="632"/>
      <c r="M740" s="631"/>
    </row>
    <row r="741" spans="1:13" s="362" customFormat="1" x14ac:dyDescent="0.2">
      <c r="A741" s="631"/>
      <c r="B741" s="631"/>
      <c r="C741" s="631"/>
      <c r="D741" s="631"/>
      <c r="E741" s="631"/>
      <c r="F741" s="631"/>
      <c r="G741" s="631"/>
      <c r="H741" s="632"/>
      <c r="I741" s="634"/>
      <c r="J741" s="631"/>
      <c r="K741" s="631"/>
      <c r="L741" s="632"/>
      <c r="M741" s="631"/>
    </row>
    <row r="742" spans="1:13" s="362" customFormat="1" x14ac:dyDescent="0.2">
      <c r="A742" s="631"/>
      <c r="B742" s="631"/>
      <c r="C742" s="631"/>
      <c r="D742" s="631"/>
      <c r="E742" s="631"/>
      <c r="F742" s="631"/>
      <c r="G742" s="631"/>
      <c r="H742" s="632"/>
      <c r="I742" s="634"/>
      <c r="J742" s="631"/>
      <c r="K742" s="631"/>
      <c r="L742" s="632"/>
      <c r="M742" s="631"/>
    </row>
    <row r="743" spans="1:13" s="362" customFormat="1" x14ac:dyDescent="0.2">
      <c r="A743" s="631"/>
      <c r="B743" s="631"/>
      <c r="C743" s="631"/>
      <c r="D743" s="631"/>
      <c r="E743" s="631"/>
      <c r="F743" s="631"/>
      <c r="G743" s="631"/>
      <c r="H743" s="632"/>
      <c r="I743" s="634"/>
      <c r="J743" s="631"/>
      <c r="K743" s="631"/>
      <c r="L743" s="632"/>
      <c r="M743" s="631"/>
    </row>
    <row r="744" spans="1:13" s="362" customFormat="1" x14ac:dyDescent="0.2">
      <c r="A744" s="631"/>
      <c r="B744" s="631"/>
      <c r="C744" s="631"/>
      <c r="D744" s="631"/>
      <c r="E744" s="631"/>
      <c r="F744" s="631"/>
      <c r="G744" s="631"/>
      <c r="H744" s="632"/>
      <c r="I744" s="634"/>
      <c r="J744" s="631"/>
      <c r="K744" s="631"/>
      <c r="L744" s="632"/>
      <c r="M744" s="631"/>
    </row>
    <row r="745" spans="1:13" s="362" customFormat="1" x14ac:dyDescent="0.2">
      <c r="A745" s="631"/>
      <c r="B745" s="631"/>
      <c r="C745" s="631"/>
      <c r="D745" s="631"/>
      <c r="E745" s="631"/>
      <c r="F745" s="631"/>
      <c r="G745" s="631"/>
      <c r="H745" s="632"/>
      <c r="I745" s="634"/>
      <c r="J745" s="631"/>
      <c r="K745" s="631"/>
      <c r="L745" s="632"/>
      <c r="M745" s="631"/>
    </row>
    <row r="746" spans="1:13" s="362" customFormat="1" x14ac:dyDescent="0.2">
      <c r="A746" s="631"/>
      <c r="B746" s="631"/>
      <c r="C746" s="631"/>
      <c r="D746" s="631"/>
      <c r="E746" s="631"/>
      <c r="F746" s="631"/>
      <c r="G746" s="631"/>
      <c r="H746" s="632"/>
      <c r="I746" s="634"/>
      <c r="J746" s="631"/>
      <c r="K746" s="631"/>
      <c r="L746" s="632"/>
      <c r="M746" s="631"/>
    </row>
    <row r="747" spans="1:13" s="362" customFormat="1" x14ac:dyDescent="0.2">
      <c r="A747" s="631"/>
      <c r="B747" s="631"/>
      <c r="C747" s="631"/>
      <c r="D747" s="631"/>
      <c r="E747" s="631"/>
      <c r="F747" s="631"/>
      <c r="G747" s="631"/>
      <c r="H747" s="632"/>
      <c r="I747" s="634"/>
      <c r="J747" s="631"/>
      <c r="K747" s="631"/>
      <c r="L747" s="632"/>
      <c r="M747" s="631"/>
    </row>
    <row r="748" spans="1:13" s="362" customFormat="1" x14ac:dyDescent="0.2">
      <c r="A748" s="631"/>
      <c r="B748" s="631"/>
      <c r="C748" s="631"/>
      <c r="D748" s="631"/>
      <c r="E748" s="631"/>
      <c r="F748" s="631"/>
      <c r="G748" s="631"/>
      <c r="H748" s="632"/>
      <c r="I748" s="634"/>
      <c r="J748" s="631"/>
      <c r="K748" s="631"/>
      <c r="L748" s="632"/>
      <c r="M748" s="631"/>
    </row>
    <row r="749" spans="1:13" s="362" customFormat="1" x14ac:dyDescent="0.2">
      <c r="A749" s="631"/>
      <c r="B749" s="631"/>
      <c r="C749" s="631"/>
      <c r="D749" s="631"/>
      <c r="E749" s="631"/>
      <c r="F749" s="631"/>
      <c r="G749" s="631"/>
      <c r="H749" s="632"/>
      <c r="I749" s="634"/>
      <c r="J749" s="631"/>
      <c r="K749" s="631"/>
      <c r="L749" s="632"/>
      <c r="M749" s="631"/>
    </row>
    <row r="750" spans="1:13" s="362" customFormat="1" x14ac:dyDescent="0.2">
      <c r="A750" s="631"/>
      <c r="B750" s="631"/>
      <c r="C750" s="631"/>
      <c r="D750" s="631"/>
      <c r="E750" s="631"/>
      <c r="F750" s="631"/>
      <c r="G750" s="631"/>
      <c r="H750" s="632"/>
      <c r="I750" s="634"/>
      <c r="J750" s="631"/>
      <c r="K750" s="631"/>
      <c r="L750" s="632"/>
      <c r="M750" s="631"/>
    </row>
    <row r="751" spans="1:13" s="362" customFormat="1" x14ac:dyDescent="0.2">
      <c r="A751" s="631"/>
      <c r="B751" s="631"/>
      <c r="C751" s="631"/>
      <c r="D751" s="631"/>
      <c r="E751" s="631"/>
      <c r="F751" s="631"/>
      <c r="G751" s="631"/>
      <c r="H751" s="632"/>
      <c r="I751" s="634"/>
      <c r="J751" s="631"/>
      <c r="K751" s="631"/>
      <c r="L751" s="632"/>
      <c r="M751" s="631"/>
    </row>
    <row r="752" spans="1:13" s="362" customFormat="1" x14ac:dyDescent="0.2">
      <c r="A752" s="631"/>
      <c r="B752" s="631"/>
      <c r="C752" s="631"/>
      <c r="D752" s="631"/>
      <c r="E752" s="631"/>
      <c r="F752" s="631"/>
      <c r="G752" s="631"/>
      <c r="H752" s="632"/>
      <c r="I752" s="634"/>
      <c r="J752" s="631"/>
      <c r="K752" s="631"/>
      <c r="L752" s="632"/>
      <c r="M752" s="631"/>
    </row>
    <row r="753" spans="1:13" s="362" customFormat="1" x14ac:dyDescent="0.2">
      <c r="A753" s="631"/>
      <c r="B753" s="631"/>
      <c r="C753" s="631"/>
      <c r="D753" s="631"/>
      <c r="E753" s="631"/>
      <c r="F753" s="631"/>
      <c r="G753" s="631"/>
      <c r="H753" s="632"/>
      <c r="I753" s="634"/>
      <c r="J753" s="631"/>
      <c r="K753" s="631"/>
      <c r="L753" s="632"/>
      <c r="M753" s="631"/>
    </row>
    <row r="754" spans="1:13" s="362" customFormat="1" x14ac:dyDescent="0.2">
      <c r="A754" s="631"/>
      <c r="B754" s="631"/>
      <c r="C754" s="631"/>
      <c r="D754" s="631"/>
      <c r="E754" s="631"/>
      <c r="F754" s="631"/>
      <c r="G754" s="631"/>
      <c r="H754" s="632"/>
      <c r="I754" s="634"/>
      <c r="J754" s="631"/>
      <c r="K754" s="631"/>
      <c r="L754" s="632"/>
      <c r="M754" s="631"/>
    </row>
    <row r="755" spans="1:13" s="362" customFormat="1" x14ac:dyDescent="0.2">
      <c r="A755" s="631"/>
      <c r="B755" s="631"/>
      <c r="C755" s="631"/>
      <c r="D755" s="631"/>
      <c r="E755" s="631"/>
      <c r="F755" s="631"/>
      <c r="G755" s="631"/>
      <c r="H755" s="632"/>
      <c r="I755" s="634"/>
      <c r="J755" s="631"/>
      <c r="K755" s="631"/>
      <c r="L755" s="632"/>
      <c r="M755" s="631"/>
    </row>
    <row r="756" spans="1:13" s="362" customFormat="1" x14ac:dyDescent="0.2">
      <c r="A756" s="631"/>
      <c r="B756" s="631"/>
      <c r="C756" s="631"/>
      <c r="D756" s="631"/>
      <c r="E756" s="631"/>
      <c r="F756" s="631"/>
      <c r="G756" s="631"/>
      <c r="H756" s="632"/>
      <c r="I756" s="634"/>
      <c r="J756" s="631"/>
      <c r="K756" s="631"/>
      <c r="L756" s="632"/>
      <c r="M756" s="631"/>
    </row>
    <row r="757" spans="1:13" s="362" customFormat="1" x14ac:dyDescent="0.2">
      <c r="A757" s="631"/>
      <c r="B757" s="631"/>
      <c r="C757" s="631"/>
      <c r="D757" s="631"/>
      <c r="E757" s="631"/>
      <c r="F757" s="631"/>
      <c r="G757" s="631"/>
      <c r="H757" s="632"/>
      <c r="I757" s="634"/>
      <c r="J757" s="631"/>
      <c r="K757" s="631"/>
      <c r="L757" s="632"/>
      <c r="M757" s="631"/>
    </row>
    <row r="758" spans="1:13" s="362" customFormat="1" x14ac:dyDescent="0.2">
      <c r="A758" s="631"/>
      <c r="B758" s="631"/>
      <c r="C758" s="631"/>
      <c r="D758" s="631"/>
      <c r="E758" s="631"/>
      <c r="F758" s="631"/>
      <c r="G758" s="631"/>
      <c r="H758" s="632"/>
      <c r="I758" s="634"/>
      <c r="J758" s="631"/>
      <c r="K758" s="631"/>
      <c r="L758" s="632"/>
      <c r="M758" s="631"/>
    </row>
    <row r="759" spans="1:13" s="362" customFormat="1" x14ac:dyDescent="0.2">
      <c r="A759" s="631"/>
      <c r="B759" s="631"/>
      <c r="C759" s="631"/>
      <c r="D759" s="631"/>
      <c r="E759" s="631"/>
      <c r="F759" s="631"/>
      <c r="G759" s="631"/>
      <c r="H759" s="632"/>
      <c r="I759" s="634"/>
      <c r="J759" s="631"/>
      <c r="K759" s="631"/>
      <c r="L759" s="632"/>
      <c r="M759" s="631"/>
    </row>
    <row r="760" spans="1:13" s="362" customFormat="1" x14ac:dyDescent="0.2">
      <c r="A760" s="631"/>
      <c r="B760" s="631"/>
      <c r="C760" s="631"/>
      <c r="D760" s="631"/>
      <c r="E760" s="631"/>
      <c r="F760" s="631"/>
      <c r="G760" s="631"/>
      <c r="H760" s="632"/>
      <c r="I760" s="634"/>
      <c r="J760" s="631"/>
      <c r="K760" s="631"/>
      <c r="L760" s="632"/>
      <c r="M760" s="631"/>
    </row>
    <row r="761" spans="1:13" s="362" customFormat="1" x14ac:dyDescent="0.2">
      <c r="A761" s="631"/>
      <c r="B761" s="631"/>
      <c r="C761" s="631"/>
      <c r="D761" s="631"/>
      <c r="E761" s="631"/>
      <c r="F761" s="631"/>
      <c r="G761" s="631"/>
      <c r="H761" s="632"/>
      <c r="I761" s="634"/>
      <c r="J761" s="631"/>
      <c r="K761" s="631"/>
      <c r="L761" s="632"/>
      <c r="M761" s="631"/>
    </row>
    <row r="762" spans="1:13" s="362" customFormat="1" x14ac:dyDescent="0.2">
      <c r="A762" s="631"/>
      <c r="B762" s="631"/>
      <c r="C762" s="631"/>
      <c r="D762" s="631"/>
      <c r="E762" s="631"/>
      <c r="F762" s="631"/>
      <c r="G762" s="631"/>
      <c r="H762" s="632"/>
      <c r="I762" s="634"/>
      <c r="J762" s="631"/>
      <c r="K762" s="631"/>
      <c r="L762" s="632"/>
      <c r="M762" s="631"/>
    </row>
    <row r="763" spans="1:13" s="362" customFormat="1" x14ac:dyDescent="0.2">
      <c r="A763" s="631"/>
      <c r="B763" s="631"/>
      <c r="C763" s="631"/>
      <c r="D763" s="631"/>
      <c r="E763" s="631"/>
      <c r="F763" s="631"/>
      <c r="G763" s="631"/>
      <c r="H763" s="632"/>
      <c r="I763" s="634"/>
      <c r="J763" s="631"/>
      <c r="K763" s="631"/>
      <c r="L763" s="632"/>
      <c r="M763" s="631"/>
    </row>
    <row r="764" spans="1:13" s="362" customFormat="1" x14ac:dyDescent="0.2">
      <c r="A764" s="631"/>
      <c r="B764" s="631"/>
      <c r="C764" s="631"/>
      <c r="D764" s="631"/>
      <c r="E764" s="631"/>
      <c r="F764" s="631"/>
      <c r="G764" s="631"/>
      <c r="H764" s="632"/>
      <c r="I764" s="634"/>
      <c r="J764" s="631"/>
      <c r="K764" s="631"/>
      <c r="L764" s="632"/>
      <c r="M764" s="631"/>
    </row>
    <row r="765" spans="1:13" s="362" customFormat="1" x14ac:dyDescent="0.2">
      <c r="A765" s="631"/>
      <c r="B765" s="631"/>
      <c r="C765" s="631"/>
      <c r="D765" s="631"/>
      <c r="E765" s="631"/>
      <c r="F765" s="631"/>
      <c r="G765" s="631"/>
      <c r="H765" s="632"/>
      <c r="I765" s="634"/>
      <c r="J765" s="631"/>
      <c r="K765" s="631"/>
      <c r="L765" s="632"/>
      <c r="M765" s="631"/>
    </row>
    <row r="766" spans="1:13" s="362" customFormat="1" x14ac:dyDescent="0.2">
      <c r="A766" s="631"/>
      <c r="B766" s="631"/>
      <c r="C766" s="631"/>
      <c r="D766" s="631"/>
      <c r="E766" s="631"/>
      <c r="F766" s="631"/>
      <c r="G766" s="631"/>
      <c r="H766" s="632"/>
      <c r="I766" s="634"/>
      <c r="J766" s="631"/>
      <c r="K766" s="631"/>
      <c r="L766" s="632"/>
      <c r="M766" s="631"/>
    </row>
    <row r="767" spans="1:13" s="362" customFormat="1" x14ac:dyDescent="0.2">
      <c r="A767" s="631"/>
      <c r="B767" s="631"/>
      <c r="C767" s="631"/>
      <c r="D767" s="631"/>
      <c r="E767" s="631"/>
      <c r="F767" s="631"/>
      <c r="G767" s="631"/>
      <c r="H767" s="632"/>
      <c r="I767" s="634"/>
      <c r="J767" s="631"/>
      <c r="K767" s="631"/>
      <c r="L767" s="632"/>
      <c r="M767" s="631"/>
    </row>
    <row r="768" spans="1:13" s="362" customFormat="1" x14ac:dyDescent="0.2">
      <c r="A768" s="631"/>
      <c r="B768" s="631"/>
      <c r="C768" s="631"/>
      <c r="D768" s="631"/>
      <c r="E768" s="631"/>
      <c r="F768" s="631"/>
      <c r="G768" s="631"/>
      <c r="H768" s="632"/>
      <c r="I768" s="634"/>
      <c r="J768" s="631"/>
      <c r="K768" s="631"/>
      <c r="L768" s="632"/>
      <c r="M768" s="631"/>
    </row>
    <row r="769" spans="1:13" s="362" customFormat="1" x14ac:dyDescent="0.2">
      <c r="A769" s="631"/>
      <c r="B769" s="631"/>
      <c r="C769" s="631"/>
      <c r="D769" s="631"/>
      <c r="E769" s="631"/>
      <c r="F769" s="631"/>
      <c r="G769" s="631"/>
      <c r="H769" s="632"/>
      <c r="I769" s="634"/>
      <c r="J769" s="631"/>
      <c r="K769" s="631"/>
      <c r="L769" s="632"/>
      <c r="M769" s="631"/>
    </row>
    <row r="770" spans="1:13" s="362" customFormat="1" x14ac:dyDescent="0.2">
      <c r="A770" s="631"/>
      <c r="B770" s="631"/>
      <c r="C770" s="631"/>
      <c r="D770" s="631"/>
      <c r="E770" s="631"/>
      <c r="F770" s="631"/>
      <c r="G770" s="631"/>
      <c r="H770" s="632"/>
      <c r="I770" s="634"/>
      <c r="J770" s="631"/>
      <c r="K770" s="631"/>
      <c r="L770" s="632"/>
      <c r="M770" s="631"/>
    </row>
    <row r="771" spans="1:13" s="362" customFormat="1" x14ac:dyDescent="0.2">
      <c r="A771" s="631"/>
      <c r="B771" s="631"/>
      <c r="C771" s="631"/>
      <c r="D771" s="631"/>
      <c r="E771" s="631"/>
      <c r="F771" s="631"/>
      <c r="G771" s="631"/>
      <c r="H771" s="632"/>
      <c r="I771" s="634"/>
      <c r="J771" s="631"/>
      <c r="K771" s="631"/>
      <c r="L771" s="632"/>
      <c r="M771" s="631"/>
    </row>
    <row r="772" spans="1:13" s="362" customFormat="1" x14ac:dyDescent="0.2">
      <c r="A772" s="631"/>
      <c r="B772" s="631"/>
      <c r="C772" s="631"/>
      <c r="D772" s="631"/>
      <c r="E772" s="631"/>
      <c r="F772" s="631"/>
      <c r="G772" s="631"/>
      <c r="H772" s="632"/>
      <c r="I772" s="634"/>
      <c r="J772" s="631"/>
      <c r="K772" s="631"/>
      <c r="L772" s="632"/>
      <c r="M772" s="631"/>
    </row>
    <row r="773" spans="1:13" s="362" customFormat="1" x14ac:dyDescent="0.2">
      <c r="A773" s="631"/>
      <c r="B773" s="631"/>
      <c r="C773" s="631"/>
      <c r="D773" s="631"/>
      <c r="E773" s="631"/>
      <c r="F773" s="631"/>
      <c r="G773" s="631"/>
      <c r="H773" s="632"/>
      <c r="I773" s="634"/>
      <c r="J773" s="631"/>
      <c r="K773" s="631"/>
      <c r="L773" s="632"/>
      <c r="M773" s="631"/>
    </row>
    <row r="774" spans="1:13" s="362" customFormat="1" x14ac:dyDescent="0.2">
      <c r="A774" s="631"/>
      <c r="B774" s="631"/>
      <c r="C774" s="631"/>
      <c r="D774" s="631"/>
      <c r="E774" s="631"/>
      <c r="F774" s="631"/>
      <c r="G774" s="631"/>
      <c r="H774" s="632"/>
      <c r="I774" s="634"/>
      <c r="J774" s="631"/>
      <c r="K774" s="631"/>
      <c r="L774" s="632"/>
      <c r="M774" s="631"/>
    </row>
    <row r="775" spans="1:13" s="362" customFormat="1" x14ac:dyDescent="0.2">
      <c r="A775" s="631"/>
      <c r="B775" s="631"/>
      <c r="C775" s="631"/>
      <c r="D775" s="631"/>
      <c r="E775" s="631"/>
      <c r="F775" s="631"/>
      <c r="G775" s="631"/>
      <c r="H775" s="632"/>
      <c r="I775" s="634"/>
      <c r="J775" s="631"/>
      <c r="K775" s="631"/>
      <c r="L775" s="632"/>
      <c r="M775" s="631"/>
    </row>
    <row r="776" spans="1:13" s="362" customFormat="1" x14ac:dyDescent="0.2">
      <c r="A776" s="631"/>
      <c r="B776" s="631"/>
      <c r="C776" s="631"/>
      <c r="D776" s="631"/>
      <c r="E776" s="631"/>
      <c r="F776" s="631"/>
      <c r="G776" s="631"/>
      <c r="H776" s="632"/>
      <c r="I776" s="634"/>
      <c r="J776" s="631"/>
      <c r="K776" s="631"/>
      <c r="L776" s="632"/>
      <c r="M776" s="631"/>
    </row>
    <row r="777" spans="1:13" s="362" customFormat="1" x14ac:dyDescent="0.2">
      <c r="A777" s="631"/>
      <c r="B777" s="631"/>
      <c r="C777" s="631"/>
      <c r="D777" s="631"/>
      <c r="E777" s="631"/>
      <c r="F777" s="631"/>
      <c r="G777" s="631"/>
      <c r="H777" s="632"/>
      <c r="I777" s="634"/>
      <c r="J777" s="631"/>
      <c r="K777" s="631"/>
      <c r="L777" s="632"/>
      <c r="M777" s="631"/>
    </row>
    <row r="778" spans="1:13" s="362" customFormat="1" x14ac:dyDescent="0.2">
      <c r="A778" s="631"/>
      <c r="B778" s="631"/>
      <c r="C778" s="631"/>
      <c r="D778" s="631"/>
      <c r="E778" s="631"/>
      <c r="F778" s="631"/>
      <c r="G778" s="631"/>
      <c r="H778" s="632"/>
      <c r="I778" s="634"/>
      <c r="J778" s="631"/>
      <c r="K778" s="631"/>
      <c r="L778" s="632"/>
      <c r="M778" s="631"/>
    </row>
    <row r="779" spans="1:13" s="362" customFormat="1" x14ac:dyDescent="0.2">
      <c r="A779" s="631"/>
      <c r="B779" s="631"/>
      <c r="C779" s="631"/>
      <c r="D779" s="631"/>
      <c r="E779" s="631"/>
      <c r="F779" s="631"/>
      <c r="G779" s="631"/>
      <c r="H779" s="632"/>
      <c r="I779" s="634"/>
      <c r="J779" s="631"/>
      <c r="K779" s="631"/>
      <c r="L779" s="632"/>
      <c r="M779" s="631"/>
    </row>
    <row r="780" spans="1:13" s="362" customFormat="1" x14ac:dyDescent="0.2">
      <c r="A780" s="631"/>
      <c r="B780" s="631"/>
      <c r="C780" s="631"/>
      <c r="D780" s="631"/>
      <c r="E780" s="631"/>
      <c r="F780" s="631"/>
      <c r="G780" s="631"/>
      <c r="H780" s="632"/>
      <c r="I780" s="634"/>
      <c r="J780" s="631"/>
      <c r="K780" s="631"/>
      <c r="L780" s="632"/>
      <c r="M780" s="631"/>
    </row>
    <row r="781" spans="1:13" s="362" customFormat="1" x14ac:dyDescent="0.2">
      <c r="A781" s="631"/>
      <c r="B781" s="631"/>
      <c r="C781" s="631"/>
      <c r="D781" s="631"/>
      <c r="E781" s="631"/>
      <c r="F781" s="631"/>
      <c r="G781" s="631"/>
      <c r="H781" s="632"/>
      <c r="I781" s="634"/>
      <c r="J781" s="631"/>
      <c r="K781" s="631"/>
      <c r="L781" s="632"/>
      <c r="M781" s="631"/>
    </row>
    <row r="782" spans="1:13" s="362" customFormat="1" x14ac:dyDescent="0.2">
      <c r="A782" s="631"/>
      <c r="B782" s="631"/>
      <c r="C782" s="631"/>
      <c r="D782" s="631"/>
      <c r="E782" s="631"/>
      <c r="F782" s="631"/>
      <c r="G782" s="631"/>
      <c r="H782" s="632"/>
      <c r="I782" s="634"/>
      <c r="J782" s="631"/>
      <c r="K782" s="631"/>
      <c r="L782" s="632"/>
      <c r="M782" s="631"/>
    </row>
    <row r="783" spans="1:13" s="362" customFormat="1" x14ac:dyDescent="0.2">
      <c r="A783" s="631"/>
      <c r="B783" s="631"/>
      <c r="C783" s="631"/>
      <c r="D783" s="631"/>
      <c r="E783" s="631"/>
      <c r="F783" s="631"/>
      <c r="G783" s="631"/>
      <c r="H783" s="632"/>
      <c r="I783" s="634"/>
      <c r="J783" s="631"/>
      <c r="K783" s="631"/>
      <c r="L783" s="632"/>
      <c r="M783" s="631"/>
    </row>
    <row r="784" spans="1:13" s="362" customFormat="1" x14ac:dyDescent="0.2">
      <c r="A784" s="631"/>
      <c r="B784" s="631"/>
      <c r="C784" s="631"/>
      <c r="D784" s="631"/>
      <c r="E784" s="631"/>
      <c r="F784" s="631"/>
      <c r="G784" s="631"/>
      <c r="H784" s="632"/>
      <c r="I784" s="634"/>
      <c r="J784" s="631"/>
      <c r="K784" s="631"/>
      <c r="L784" s="632"/>
      <c r="M784" s="631"/>
    </row>
    <row r="785" spans="1:13" s="362" customFormat="1" x14ac:dyDescent="0.2">
      <c r="A785" s="631"/>
      <c r="B785" s="631"/>
      <c r="C785" s="631"/>
      <c r="D785" s="631"/>
      <c r="E785" s="631"/>
      <c r="F785" s="631"/>
      <c r="G785" s="631"/>
      <c r="H785" s="632"/>
      <c r="I785" s="634"/>
      <c r="J785" s="631"/>
      <c r="K785" s="631"/>
      <c r="L785" s="632"/>
      <c r="M785" s="631"/>
    </row>
    <row r="786" spans="1:13" s="362" customFormat="1" x14ac:dyDescent="0.2">
      <c r="A786" s="631"/>
      <c r="B786" s="631"/>
      <c r="C786" s="631"/>
      <c r="D786" s="631"/>
      <c r="E786" s="631"/>
      <c r="F786" s="631"/>
      <c r="G786" s="631"/>
      <c r="H786" s="632"/>
      <c r="I786" s="634"/>
      <c r="J786" s="631"/>
      <c r="K786" s="631"/>
      <c r="L786" s="632"/>
      <c r="M786" s="631"/>
    </row>
    <row r="787" spans="1:13" s="362" customFormat="1" x14ac:dyDescent="0.2">
      <c r="A787" s="631"/>
      <c r="B787" s="631"/>
      <c r="C787" s="631"/>
      <c r="D787" s="631"/>
      <c r="E787" s="631"/>
      <c r="F787" s="631"/>
      <c r="G787" s="631"/>
      <c r="H787" s="632"/>
      <c r="I787" s="634"/>
      <c r="J787" s="631"/>
      <c r="K787" s="631"/>
      <c r="L787" s="632"/>
      <c r="M787" s="631"/>
    </row>
    <row r="788" spans="1:13" s="362" customFormat="1" x14ac:dyDescent="0.2">
      <c r="A788" s="631"/>
      <c r="B788" s="631"/>
      <c r="C788" s="631"/>
      <c r="D788" s="631"/>
      <c r="E788" s="631"/>
      <c r="F788" s="631"/>
      <c r="G788" s="631"/>
      <c r="H788" s="632"/>
      <c r="I788" s="634"/>
      <c r="J788" s="631"/>
      <c r="K788" s="631"/>
      <c r="L788" s="632"/>
      <c r="M788" s="631"/>
    </row>
    <row r="789" spans="1:13" s="362" customFormat="1" x14ac:dyDescent="0.2">
      <c r="A789" s="631"/>
      <c r="B789" s="631"/>
      <c r="C789" s="631"/>
      <c r="D789" s="631"/>
      <c r="E789" s="631"/>
      <c r="F789" s="631"/>
      <c r="G789" s="631"/>
      <c r="H789" s="632"/>
      <c r="I789" s="634"/>
      <c r="J789" s="631"/>
      <c r="K789" s="631"/>
      <c r="L789" s="632"/>
      <c r="M789" s="631"/>
    </row>
    <row r="790" spans="1:13" s="362" customFormat="1" x14ac:dyDescent="0.2">
      <c r="A790" s="631"/>
      <c r="B790" s="631"/>
      <c r="C790" s="631"/>
      <c r="D790" s="631"/>
      <c r="E790" s="631"/>
      <c r="F790" s="631"/>
      <c r="G790" s="631"/>
      <c r="H790" s="632"/>
      <c r="I790" s="634"/>
      <c r="J790" s="631"/>
      <c r="K790" s="631"/>
      <c r="L790" s="632"/>
      <c r="M790" s="631"/>
    </row>
    <row r="791" spans="1:13" s="362" customFormat="1" x14ac:dyDescent="0.2">
      <c r="A791" s="631"/>
      <c r="B791" s="631"/>
      <c r="C791" s="631"/>
      <c r="D791" s="631"/>
      <c r="E791" s="631"/>
      <c r="F791" s="631"/>
      <c r="G791" s="631"/>
      <c r="H791" s="632"/>
      <c r="I791" s="634"/>
      <c r="J791" s="631"/>
      <c r="K791" s="631"/>
      <c r="L791" s="632"/>
      <c r="M791" s="631"/>
    </row>
    <row r="792" spans="1:13" s="362" customFormat="1" x14ac:dyDescent="0.2">
      <c r="A792" s="631"/>
      <c r="B792" s="631"/>
      <c r="C792" s="631"/>
      <c r="D792" s="631"/>
      <c r="E792" s="631"/>
      <c r="F792" s="631"/>
      <c r="G792" s="631"/>
      <c r="H792" s="632"/>
      <c r="I792" s="634"/>
      <c r="J792" s="631"/>
      <c r="K792" s="631"/>
      <c r="L792" s="632"/>
      <c r="M792" s="631"/>
    </row>
    <row r="793" spans="1:13" s="362" customFormat="1" x14ac:dyDescent="0.2">
      <c r="A793" s="631"/>
      <c r="B793" s="631"/>
      <c r="C793" s="631"/>
      <c r="D793" s="631"/>
      <c r="E793" s="631"/>
      <c r="F793" s="631"/>
      <c r="G793" s="631"/>
      <c r="H793" s="632"/>
      <c r="I793" s="634"/>
      <c r="J793" s="631"/>
      <c r="K793" s="631"/>
      <c r="L793" s="632"/>
      <c r="M793" s="631"/>
    </row>
    <row r="794" spans="1:13" s="362" customFormat="1" x14ac:dyDescent="0.2">
      <c r="A794" s="631"/>
      <c r="B794" s="631"/>
      <c r="C794" s="631"/>
      <c r="D794" s="631"/>
      <c r="E794" s="631"/>
      <c r="F794" s="631"/>
      <c r="G794" s="631"/>
      <c r="H794" s="632"/>
      <c r="I794" s="634"/>
      <c r="J794" s="631"/>
      <c r="K794" s="631"/>
      <c r="L794" s="632"/>
      <c r="M794" s="631"/>
    </row>
    <row r="795" spans="1:13" s="362" customFormat="1" x14ac:dyDescent="0.2">
      <c r="A795" s="631"/>
      <c r="B795" s="631"/>
      <c r="C795" s="631"/>
      <c r="D795" s="631"/>
      <c r="E795" s="631"/>
      <c r="F795" s="631"/>
      <c r="G795" s="631"/>
      <c r="H795" s="632"/>
      <c r="I795" s="634"/>
      <c r="J795" s="631"/>
      <c r="K795" s="631"/>
      <c r="L795" s="632"/>
      <c r="M795" s="631"/>
    </row>
    <row r="796" spans="1:13" s="362" customFormat="1" x14ac:dyDescent="0.2">
      <c r="A796" s="631"/>
      <c r="B796" s="631"/>
      <c r="C796" s="631"/>
      <c r="D796" s="631"/>
      <c r="E796" s="631"/>
      <c r="F796" s="631"/>
      <c r="G796" s="631"/>
      <c r="H796" s="632"/>
      <c r="I796" s="634"/>
      <c r="J796" s="631"/>
      <c r="K796" s="631"/>
      <c r="L796" s="632"/>
      <c r="M796" s="631"/>
    </row>
    <row r="797" spans="1:13" s="362" customFormat="1" x14ac:dyDescent="0.2">
      <c r="A797" s="631"/>
      <c r="B797" s="631"/>
      <c r="C797" s="631"/>
      <c r="D797" s="631"/>
      <c r="E797" s="631"/>
      <c r="F797" s="631"/>
      <c r="G797" s="631"/>
      <c r="H797" s="632"/>
      <c r="I797" s="634"/>
      <c r="J797" s="631"/>
      <c r="K797" s="631"/>
      <c r="L797" s="632"/>
      <c r="M797" s="631"/>
    </row>
    <row r="798" spans="1:13" s="362" customFormat="1" x14ac:dyDescent="0.2">
      <c r="A798" s="631"/>
      <c r="B798" s="631"/>
      <c r="C798" s="631"/>
      <c r="D798" s="631"/>
      <c r="E798" s="631"/>
      <c r="F798" s="631"/>
      <c r="G798" s="631"/>
      <c r="H798" s="632"/>
      <c r="I798" s="634"/>
      <c r="J798" s="631"/>
      <c r="K798" s="631"/>
      <c r="L798" s="632"/>
      <c r="M798" s="631"/>
    </row>
    <row r="799" spans="1:13" s="362" customFormat="1" x14ac:dyDescent="0.2">
      <c r="A799" s="631"/>
      <c r="B799" s="631"/>
      <c r="C799" s="631"/>
      <c r="D799" s="631"/>
      <c r="E799" s="631"/>
      <c r="F799" s="631"/>
      <c r="G799" s="631"/>
      <c r="H799" s="632"/>
      <c r="I799" s="634"/>
      <c r="J799" s="631"/>
      <c r="K799" s="631"/>
      <c r="L799" s="632"/>
      <c r="M799" s="631"/>
    </row>
    <row r="800" spans="1:13" s="362" customFormat="1" x14ac:dyDescent="0.2">
      <c r="A800" s="631"/>
      <c r="B800" s="631"/>
      <c r="C800" s="631"/>
      <c r="D800" s="631"/>
      <c r="E800" s="631"/>
      <c r="F800" s="631"/>
      <c r="G800" s="631"/>
      <c r="H800" s="632"/>
      <c r="I800" s="634"/>
      <c r="J800" s="631"/>
      <c r="K800" s="631"/>
      <c r="L800" s="632"/>
      <c r="M800" s="631"/>
    </row>
    <row r="801" spans="1:13" s="362" customFormat="1" x14ac:dyDescent="0.2">
      <c r="A801" s="631"/>
      <c r="B801" s="631"/>
      <c r="C801" s="631"/>
      <c r="D801" s="631"/>
      <c r="E801" s="631"/>
      <c r="F801" s="631"/>
      <c r="G801" s="631"/>
      <c r="H801" s="632"/>
      <c r="I801" s="634"/>
      <c r="J801" s="631"/>
      <c r="K801" s="631"/>
      <c r="L801" s="632"/>
      <c r="M801" s="631"/>
    </row>
    <row r="802" spans="1:13" s="362" customFormat="1" x14ac:dyDescent="0.2">
      <c r="A802" s="631"/>
      <c r="B802" s="631"/>
      <c r="C802" s="631"/>
      <c r="D802" s="631"/>
      <c r="E802" s="631"/>
      <c r="F802" s="631"/>
      <c r="G802" s="631"/>
      <c r="H802" s="632"/>
      <c r="I802" s="634"/>
      <c r="J802" s="631"/>
      <c r="K802" s="631"/>
      <c r="L802" s="632"/>
      <c r="M802" s="631"/>
    </row>
    <row r="803" spans="1:13" s="362" customFormat="1" x14ac:dyDescent="0.2">
      <c r="A803" s="631"/>
      <c r="B803" s="631"/>
      <c r="C803" s="631"/>
      <c r="D803" s="631"/>
      <c r="E803" s="631"/>
      <c r="F803" s="631"/>
      <c r="G803" s="631"/>
      <c r="H803" s="632"/>
      <c r="I803" s="634"/>
      <c r="J803" s="631"/>
      <c r="K803" s="631"/>
      <c r="L803" s="632"/>
      <c r="M803" s="631"/>
    </row>
    <row r="804" spans="1:13" s="362" customFormat="1" x14ac:dyDescent="0.2">
      <c r="A804" s="631"/>
      <c r="B804" s="631"/>
      <c r="C804" s="631"/>
      <c r="D804" s="631"/>
      <c r="E804" s="631"/>
      <c r="F804" s="631"/>
      <c r="G804" s="631"/>
      <c r="H804" s="632"/>
      <c r="I804" s="634"/>
      <c r="J804" s="631"/>
      <c r="K804" s="631"/>
      <c r="L804" s="632"/>
      <c r="M804" s="631"/>
    </row>
    <row r="805" spans="1:13" s="362" customFormat="1" x14ac:dyDescent="0.2">
      <c r="A805" s="631"/>
      <c r="B805" s="631"/>
      <c r="C805" s="631"/>
      <c r="D805" s="631"/>
      <c r="E805" s="631"/>
      <c r="F805" s="631"/>
      <c r="G805" s="631"/>
      <c r="H805" s="632"/>
      <c r="I805" s="634"/>
      <c r="J805" s="631"/>
      <c r="K805" s="631"/>
      <c r="L805" s="632"/>
      <c r="M805" s="631"/>
    </row>
    <row r="806" spans="1:13" s="362" customFormat="1" x14ac:dyDescent="0.2">
      <c r="A806" s="631"/>
      <c r="B806" s="631"/>
      <c r="C806" s="631"/>
      <c r="D806" s="631"/>
      <c r="E806" s="631"/>
      <c r="F806" s="631"/>
      <c r="G806" s="631"/>
      <c r="H806" s="632"/>
      <c r="I806" s="634"/>
      <c r="J806" s="631"/>
      <c r="K806" s="631"/>
      <c r="L806" s="632"/>
      <c r="M806" s="631"/>
    </row>
    <row r="807" spans="1:13" s="362" customFormat="1" x14ac:dyDescent="0.2">
      <c r="A807" s="631"/>
      <c r="B807" s="631"/>
      <c r="C807" s="631"/>
      <c r="D807" s="631"/>
      <c r="E807" s="631"/>
      <c r="F807" s="631"/>
      <c r="G807" s="631"/>
      <c r="H807" s="632"/>
      <c r="I807" s="634"/>
      <c r="J807" s="631"/>
      <c r="K807" s="631"/>
      <c r="L807" s="632"/>
      <c r="M807" s="631"/>
    </row>
    <row r="808" spans="1:13" s="362" customFormat="1" x14ac:dyDescent="0.2">
      <c r="A808" s="631"/>
      <c r="B808" s="631"/>
      <c r="C808" s="631"/>
      <c r="D808" s="631"/>
      <c r="E808" s="631"/>
      <c r="F808" s="631"/>
      <c r="G808" s="631"/>
      <c r="H808" s="632"/>
      <c r="I808" s="634"/>
      <c r="J808" s="631"/>
      <c r="K808" s="631"/>
      <c r="L808" s="632"/>
      <c r="M808" s="631"/>
    </row>
    <row r="809" spans="1:13" s="362" customFormat="1" x14ac:dyDescent="0.2">
      <c r="A809" s="631"/>
      <c r="B809" s="631"/>
      <c r="C809" s="631"/>
      <c r="D809" s="631"/>
      <c r="E809" s="631"/>
      <c r="F809" s="631"/>
      <c r="G809" s="631"/>
      <c r="H809" s="632"/>
      <c r="I809" s="634"/>
      <c r="J809" s="631"/>
      <c r="K809" s="631"/>
      <c r="L809" s="632"/>
      <c r="M809" s="631"/>
    </row>
    <row r="810" spans="1:13" s="362" customFormat="1" x14ac:dyDescent="0.2">
      <c r="A810" s="631"/>
      <c r="B810" s="631"/>
      <c r="C810" s="631"/>
      <c r="D810" s="631"/>
      <c r="E810" s="631"/>
      <c r="F810" s="631"/>
      <c r="G810" s="631"/>
      <c r="H810" s="632"/>
      <c r="I810" s="634"/>
      <c r="J810" s="631"/>
      <c r="K810" s="631"/>
      <c r="L810" s="632"/>
      <c r="M810" s="631"/>
    </row>
    <row r="811" spans="1:13" s="362" customFormat="1" x14ac:dyDescent="0.2">
      <c r="A811" s="631"/>
      <c r="B811" s="631"/>
      <c r="C811" s="631"/>
      <c r="D811" s="631"/>
      <c r="E811" s="631"/>
      <c r="F811" s="631"/>
      <c r="G811" s="631"/>
      <c r="H811" s="632"/>
      <c r="I811" s="634"/>
      <c r="J811" s="631"/>
      <c r="K811" s="631"/>
      <c r="L811" s="632"/>
      <c r="M811" s="631"/>
    </row>
    <row r="812" spans="1:13" s="362" customFormat="1" x14ac:dyDescent="0.2">
      <c r="A812" s="631"/>
      <c r="B812" s="631"/>
      <c r="C812" s="631"/>
      <c r="D812" s="631"/>
      <c r="E812" s="631"/>
      <c r="F812" s="631"/>
      <c r="G812" s="631"/>
      <c r="H812" s="632"/>
      <c r="I812" s="634"/>
      <c r="J812" s="631"/>
      <c r="K812" s="631"/>
      <c r="L812" s="632"/>
      <c r="M812" s="631"/>
    </row>
    <row r="813" spans="1:13" s="362" customFormat="1" x14ac:dyDescent="0.2">
      <c r="A813" s="631"/>
      <c r="B813" s="631"/>
      <c r="C813" s="631"/>
      <c r="D813" s="631"/>
      <c r="E813" s="631"/>
      <c r="F813" s="631"/>
      <c r="G813" s="631"/>
      <c r="H813" s="632"/>
      <c r="I813" s="634"/>
      <c r="J813" s="631"/>
      <c r="K813" s="631"/>
      <c r="L813" s="632"/>
      <c r="M813" s="631"/>
    </row>
    <row r="814" spans="1:13" s="362" customFormat="1" x14ac:dyDescent="0.2">
      <c r="A814" s="631"/>
      <c r="B814" s="631"/>
      <c r="C814" s="631"/>
      <c r="D814" s="631"/>
      <c r="E814" s="631"/>
      <c r="F814" s="631"/>
      <c r="G814" s="631"/>
      <c r="H814" s="632"/>
      <c r="I814" s="634"/>
      <c r="J814" s="631"/>
      <c r="K814" s="631"/>
      <c r="L814" s="632"/>
      <c r="M814" s="631"/>
    </row>
    <row r="815" spans="1:13" s="362" customFormat="1" x14ac:dyDescent="0.2">
      <c r="A815" s="631"/>
      <c r="B815" s="631"/>
      <c r="C815" s="631"/>
      <c r="D815" s="631"/>
      <c r="E815" s="631"/>
      <c r="F815" s="631"/>
      <c r="G815" s="631"/>
      <c r="H815" s="632"/>
      <c r="I815" s="634"/>
      <c r="J815" s="631"/>
      <c r="K815" s="631"/>
      <c r="L815" s="632"/>
      <c r="M815" s="631"/>
    </row>
    <row r="816" spans="1:13" s="362" customFormat="1" x14ac:dyDescent="0.2">
      <c r="A816" s="631"/>
      <c r="B816" s="631"/>
      <c r="C816" s="631"/>
      <c r="D816" s="631"/>
      <c r="E816" s="631"/>
      <c r="F816" s="631"/>
      <c r="G816" s="631"/>
      <c r="H816" s="632"/>
      <c r="I816" s="634"/>
      <c r="J816" s="631"/>
      <c r="K816" s="631"/>
      <c r="L816" s="632"/>
      <c r="M816" s="631"/>
    </row>
    <row r="817" spans="1:13" s="362" customFormat="1" x14ac:dyDescent="0.2">
      <c r="A817" s="631"/>
      <c r="B817" s="631"/>
      <c r="C817" s="631"/>
      <c r="D817" s="631"/>
      <c r="E817" s="631"/>
      <c r="F817" s="631"/>
      <c r="G817" s="631"/>
      <c r="H817" s="632"/>
      <c r="I817" s="634"/>
      <c r="J817" s="631"/>
      <c r="K817" s="631"/>
      <c r="L817" s="632"/>
      <c r="M817" s="631"/>
    </row>
    <row r="818" spans="1:13" s="362" customFormat="1" x14ac:dyDescent="0.2">
      <c r="A818" s="631"/>
      <c r="B818" s="631"/>
      <c r="C818" s="631"/>
      <c r="D818" s="631"/>
      <c r="E818" s="631"/>
      <c r="F818" s="631"/>
      <c r="G818" s="631"/>
      <c r="H818" s="632"/>
      <c r="I818" s="634"/>
      <c r="J818" s="631"/>
      <c r="K818" s="631"/>
      <c r="L818" s="632"/>
      <c r="M818" s="631"/>
    </row>
    <row r="819" spans="1:13" s="362" customFormat="1" x14ac:dyDescent="0.2">
      <c r="A819" s="631"/>
      <c r="B819" s="631"/>
      <c r="C819" s="631"/>
      <c r="D819" s="631"/>
      <c r="E819" s="631"/>
      <c r="F819" s="631"/>
      <c r="G819" s="631"/>
      <c r="H819" s="632"/>
      <c r="I819" s="634"/>
      <c r="J819" s="631"/>
      <c r="K819" s="631"/>
      <c r="L819" s="632"/>
      <c r="M819" s="631"/>
    </row>
    <row r="820" spans="1:13" s="362" customFormat="1" x14ac:dyDescent="0.2">
      <c r="A820" s="631"/>
      <c r="B820" s="631"/>
      <c r="C820" s="631"/>
      <c r="D820" s="631"/>
      <c r="E820" s="631"/>
      <c r="F820" s="631"/>
      <c r="G820" s="631"/>
      <c r="H820" s="632"/>
      <c r="I820" s="634"/>
      <c r="J820" s="631"/>
      <c r="K820" s="631"/>
      <c r="L820" s="632"/>
      <c r="M820" s="631"/>
    </row>
    <row r="821" spans="1:13" s="362" customFormat="1" x14ac:dyDescent="0.2">
      <c r="A821" s="631"/>
      <c r="B821" s="631"/>
      <c r="C821" s="631"/>
      <c r="D821" s="631"/>
      <c r="E821" s="631"/>
      <c r="F821" s="631"/>
      <c r="G821" s="631"/>
      <c r="H821" s="632"/>
      <c r="I821" s="634"/>
      <c r="J821" s="631"/>
      <c r="K821" s="631"/>
      <c r="L821" s="632"/>
      <c r="M821" s="631"/>
    </row>
    <row r="822" spans="1:13" s="362" customFormat="1" x14ac:dyDescent="0.2">
      <c r="A822" s="631"/>
      <c r="B822" s="631"/>
      <c r="C822" s="631"/>
      <c r="D822" s="631"/>
      <c r="E822" s="631"/>
      <c r="F822" s="631"/>
      <c r="G822" s="631"/>
      <c r="H822" s="632"/>
      <c r="I822" s="634"/>
      <c r="J822" s="631"/>
      <c r="K822" s="631"/>
      <c r="L822" s="632"/>
      <c r="M822" s="631"/>
    </row>
    <row r="823" spans="1:13" s="362" customFormat="1" x14ac:dyDescent="0.2">
      <c r="A823" s="631"/>
      <c r="B823" s="631"/>
      <c r="C823" s="631"/>
      <c r="D823" s="631"/>
      <c r="E823" s="631"/>
      <c r="F823" s="631"/>
      <c r="G823" s="631"/>
      <c r="H823" s="632"/>
      <c r="I823" s="634"/>
      <c r="J823" s="631"/>
      <c r="K823" s="631"/>
      <c r="L823" s="632"/>
      <c r="M823" s="631"/>
    </row>
    <row r="824" spans="1:13" s="362" customFormat="1" x14ac:dyDescent="0.2">
      <c r="A824" s="631"/>
      <c r="B824" s="631"/>
      <c r="C824" s="631"/>
      <c r="D824" s="631"/>
      <c r="E824" s="631"/>
      <c r="F824" s="631"/>
      <c r="G824" s="631"/>
      <c r="H824" s="632"/>
      <c r="I824" s="634"/>
      <c r="J824" s="631"/>
      <c r="K824" s="631"/>
      <c r="L824" s="632"/>
      <c r="M824" s="631"/>
    </row>
    <row r="825" spans="1:13" s="362" customFormat="1" x14ac:dyDescent="0.2">
      <c r="A825" s="631"/>
      <c r="B825" s="631"/>
      <c r="C825" s="631"/>
      <c r="D825" s="631"/>
      <c r="E825" s="631"/>
      <c r="F825" s="631"/>
      <c r="G825" s="631"/>
      <c r="H825" s="632"/>
      <c r="I825" s="634"/>
      <c r="J825" s="631"/>
      <c r="K825" s="631"/>
      <c r="L825" s="632"/>
      <c r="M825" s="631"/>
    </row>
    <row r="826" spans="1:13" s="362" customFormat="1" x14ac:dyDescent="0.2">
      <c r="A826" s="631"/>
      <c r="B826" s="631"/>
      <c r="C826" s="631"/>
      <c r="D826" s="631"/>
      <c r="E826" s="631"/>
      <c r="F826" s="631"/>
      <c r="G826" s="631"/>
      <c r="H826" s="632"/>
      <c r="I826" s="634"/>
      <c r="J826" s="631"/>
      <c r="K826" s="631"/>
      <c r="L826" s="632"/>
      <c r="M826" s="631"/>
    </row>
    <row r="827" spans="1:13" s="362" customFormat="1" x14ac:dyDescent="0.2">
      <c r="A827" s="631"/>
      <c r="B827" s="631"/>
      <c r="C827" s="631"/>
      <c r="D827" s="631"/>
      <c r="E827" s="631"/>
      <c r="F827" s="631"/>
      <c r="G827" s="631"/>
      <c r="H827" s="632"/>
      <c r="I827" s="634"/>
      <c r="J827" s="631"/>
      <c r="K827" s="631"/>
      <c r="L827" s="632"/>
      <c r="M827" s="631"/>
    </row>
    <row r="828" spans="1:13" s="362" customFormat="1" x14ac:dyDescent="0.2">
      <c r="A828" s="631"/>
      <c r="B828" s="631"/>
      <c r="C828" s="631"/>
      <c r="D828" s="631"/>
      <c r="E828" s="631"/>
      <c r="F828" s="631"/>
      <c r="G828" s="631"/>
      <c r="H828" s="632"/>
      <c r="I828" s="634"/>
      <c r="J828" s="631"/>
      <c r="K828" s="631"/>
      <c r="L828" s="632"/>
      <c r="M828" s="631"/>
    </row>
    <row r="829" spans="1:13" s="362" customFormat="1" x14ac:dyDescent="0.2">
      <c r="A829" s="631"/>
      <c r="B829" s="631"/>
      <c r="C829" s="631"/>
      <c r="D829" s="631"/>
      <c r="E829" s="631"/>
      <c r="F829" s="631"/>
      <c r="G829" s="631"/>
      <c r="H829" s="632"/>
      <c r="I829" s="634"/>
      <c r="J829" s="631"/>
      <c r="K829" s="631"/>
      <c r="L829" s="632"/>
      <c r="M829" s="631"/>
    </row>
    <row r="830" spans="1:13" s="362" customFormat="1" x14ac:dyDescent="0.2">
      <c r="A830" s="631"/>
      <c r="B830" s="631"/>
      <c r="C830" s="631"/>
      <c r="D830" s="631"/>
      <c r="E830" s="631"/>
      <c r="F830" s="631"/>
      <c r="G830" s="631"/>
      <c r="H830" s="632"/>
      <c r="I830" s="634"/>
      <c r="J830" s="631"/>
      <c r="K830" s="631"/>
      <c r="L830" s="632"/>
      <c r="M830" s="631"/>
    </row>
    <row r="831" spans="1:13" s="362" customFormat="1" x14ac:dyDescent="0.2">
      <c r="A831" s="631"/>
      <c r="B831" s="631"/>
      <c r="C831" s="631"/>
      <c r="D831" s="631"/>
      <c r="E831" s="631"/>
      <c r="F831" s="631"/>
      <c r="G831" s="631"/>
      <c r="H831" s="632"/>
      <c r="I831" s="634"/>
      <c r="J831" s="631"/>
      <c r="K831" s="631"/>
      <c r="L831" s="632"/>
      <c r="M831" s="631"/>
    </row>
    <row r="832" spans="1:13" s="362" customFormat="1" x14ac:dyDescent="0.2">
      <c r="A832" s="631"/>
      <c r="B832" s="631"/>
      <c r="C832" s="631"/>
      <c r="D832" s="631"/>
      <c r="E832" s="631"/>
      <c r="F832" s="631"/>
      <c r="G832" s="631"/>
      <c r="H832" s="632"/>
      <c r="I832" s="634"/>
      <c r="J832" s="631"/>
      <c r="K832" s="631"/>
      <c r="L832" s="632"/>
      <c r="M832" s="631"/>
    </row>
    <row r="833" spans="1:13" s="362" customFormat="1" x14ac:dyDescent="0.2">
      <c r="A833" s="631"/>
      <c r="B833" s="631"/>
      <c r="C833" s="631"/>
      <c r="D833" s="631"/>
      <c r="E833" s="631"/>
      <c r="F833" s="631"/>
      <c r="G833" s="631"/>
      <c r="H833" s="632"/>
      <c r="I833" s="634"/>
      <c r="J833" s="631"/>
      <c r="K833" s="631"/>
      <c r="L833" s="632"/>
      <c r="M833" s="631"/>
    </row>
    <row r="834" spans="1:13" s="362" customFormat="1" x14ac:dyDescent="0.2">
      <c r="A834" s="631"/>
      <c r="B834" s="631"/>
      <c r="C834" s="631"/>
      <c r="D834" s="631"/>
      <c r="E834" s="631"/>
      <c r="F834" s="631"/>
      <c r="G834" s="631"/>
      <c r="H834" s="632"/>
      <c r="I834" s="634"/>
      <c r="J834" s="631"/>
      <c r="K834" s="631"/>
      <c r="L834" s="632"/>
      <c r="M834" s="631"/>
    </row>
    <row r="835" spans="1:13" s="362" customFormat="1" x14ac:dyDescent="0.2">
      <c r="A835" s="631"/>
      <c r="B835" s="631"/>
      <c r="C835" s="631"/>
      <c r="D835" s="631"/>
      <c r="E835" s="631"/>
      <c r="F835" s="631"/>
      <c r="G835" s="631"/>
      <c r="H835" s="632"/>
      <c r="I835" s="634"/>
      <c r="J835" s="631"/>
      <c r="K835" s="631"/>
      <c r="L835" s="632"/>
      <c r="M835" s="631"/>
    </row>
    <row r="836" spans="1:13" s="362" customFormat="1" x14ac:dyDescent="0.2">
      <c r="A836" s="631"/>
      <c r="B836" s="631"/>
      <c r="C836" s="631"/>
      <c r="D836" s="631"/>
      <c r="E836" s="631"/>
      <c r="F836" s="631"/>
      <c r="G836" s="631"/>
      <c r="H836" s="632"/>
      <c r="I836" s="634"/>
      <c r="J836" s="631"/>
      <c r="K836" s="631"/>
      <c r="L836" s="632"/>
      <c r="M836" s="631"/>
    </row>
    <row r="837" spans="1:13" s="362" customFormat="1" x14ac:dyDescent="0.2">
      <c r="A837" s="631"/>
      <c r="B837" s="631"/>
      <c r="C837" s="631"/>
      <c r="D837" s="631"/>
      <c r="E837" s="631"/>
      <c r="F837" s="631"/>
      <c r="G837" s="631"/>
      <c r="H837" s="632"/>
      <c r="I837" s="634"/>
      <c r="J837" s="631"/>
      <c r="K837" s="631"/>
      <c r="L837" s="632"/>
      <c r="M837" s="631"/>
    </row>
    <row r="838" spans="1:13" s="362" customFormat="1" x14ac:dyDescent="0.2">
      <c r="A838" s="631"/>
      <c r="B838" s="631"/>
      <c r="C838" s="631"/>
      <c r="D838" s="631"/>
      <c r="E838" s="631"/>
      <c r="F838" s="631"/>
      <c r="G838" s="631"/>
      <c r="H838" s="632"/>
      <c r="I838" s="634"/>
      <c r="J838" s="631"/>
      <c r="K838" s="631"/>
      <c r="L838" s="632"/>
      <c r="M838" s="631"/>
    </row>
    <row r="839" spans="1:13" s="362" customFormat="1" x14ac:dyDescent="0.2">
      <c r="A839" s="631"/>
      <c r="B839" s="631"/>
      <c r="C839" s="631"/>
      <c r="D839" s="631"/>
      <c r="E839" s="631"/>
      <c r="F839" s="631"/>
      <c r="G839" s="631"/>
      <c r="H839" s="632"/>
      <c r="I839" s="634"/>
      <c r="J839" s="631"/>
      <c r="K839" s="631"/>
      <c r="L839" s="632"/>
      <c r="M839" s="631"/>
    </row>
    <row r="840" spans="1:13" s="362" customFormat="1" x14ac:dyDescent="0.2">
      <c r="A840" s="631"/>
      <c r="B840" s="631"/>
      <c r="C840" s="631"/>
      <c r="D840" s="631"/>
      <c r="E840" s="631"/>
      <c r="F840" s="631"/>
      <c r="G840" s="631"/>
      <c r="H840" s="632"/>
      <c r="I840" s="634"/>
      <c r="J840" s="631"/>
      <c r="K840" s="631"/>
      <c r="L840" s="632"/>
      <c r="M840" s="631"/>
    </row>
    <row r="841" spans="1:13" s="362" customFormat="1" x14ac:dyDescent="0.2">
      <c r="A841" s="631"/>
      <c r="B841" s="631"/>
      <c r="C841" s="631"/>
      <c r="D841" s="631"/>
      <c r="E841" s="631"/>
      <c r="F841" s="631"/>
      <c r="G841" s="631"/>
      <c r="H841" s="632"/>
      <c r="I841" s="634"/>
      <c r="J841" s="631"/>
      <c r="K841" s="631"/>
      <c r="L841" s="632"/>
      <c r="M841" s="631"/>
    </row>
    <row r="842" spans="1:13" s="362" customFormat="1" x14ac:dyDescent="0.2">
      <c r="A842" s="631"/>
      <c r="B842" s="631"/>
      <c r="C842" s="631"/>
      <c r="D842" s="631"/>
      <c r="E842" s="631"/>
      <c r="F842" s="631"/>
      <c r="G842" s="631"/>
      <c r="H842" s="632"/>
      <c r="I842" s="634"/>
      <c r="J842" s="631"/>
      <c r="K842" s="631"/>
      <c r="L842" s="632"/>
      <c r="M842" s="631"/>
    </row>
    <row r="843" spans="1:13" s="362" customFormat="1" x14ac:dyDescent="0.2">
      <c r="A843" s="631"/>
      <c r="B843" s="631"/>
      <c r="C843" s="631"/>
      <c r="D843" s="631"/>
      <c r="E843" s="631"/>
      <c r="F843" s="631"/>
      <c r="G843" s="631"/>
      <c r="H843" s="632"/>
      <c r="I843" s="634"/>
      <c r="J843" s="631"/>
      <c r="K843" s="631"/>
      <c r="L843" s="632"/>
      <c r="M843" s="631"/>
    </row>
    <row r="844" spans="1:13" s="362" customFormat="1" x14ac:dyDescent="0.2">
      <c r="A844" s="631"/>
      <c r="B844" s="631"/>
      <c r="C844" s="631"/>
      <c r="D844" s="631"/>
      <c r="E844" s="631"/>
      <c r="F844" s="631"/>
      <c r="G844" s="631"/>
      <c r="H844" s="632"/>
      <c r="I844" s="634"/>
      <c r="J844" s="631"/>
      <c r="K844" s="631"/>
      <c r="L844" s="632"/>
      <c r="M844" s="631"/>
    </row>
    <row r="845" spans="1:13" s="362" customFormat="1" x14ac:dyDescent="0.2">
      <c r="A845" s="631"/>
      <c r="B845" s="631"/>
      <c r="C845" s="631"/>
      <c r="D845" s="631"/>
      <c r="E845" s="631"/>
      <c r="F845" s="631"/>
      <c r="G845" s="631"/>
      <c r="H845" s="632"/>
      <c r="I845" s="634"/>
      <c r="J845" s="631"/>
      <c r="K845" s="631"/>
      <c r="L845" s="632"/>
      <c r="M845" s="631"/>
    </row>
    <row r="846" spans="1:13" s="362" customFormat="1" x14ac:dyDescent="0.2">
      <c r="A846" s="631"/>
      <c r="B846" s="631"/>
      <c r="C846" s="631"/>
      <c r="D846" s="631"/>
      <c r="E846" s="631"/>
      <c r="F846" s="631"/>
      <c r="G846" s="631"/>
      <c r="H846" s="632"/>
      <c r="I846" s="634"/>
      <c r="J846" s="631"/>
      <c r="K846" s="631"/>
      <c r="L846" s="632"/>
      <c r="M846" s="631"/>
    </row>
    <row r="847" spans="1:13" s="362" customFormat="1" x14ac:dyDescent="0.2">
      <c r="A847" s="631"/>
      <c r="B847" s="631"/>
      <c r="C847" s="631"/>
      <c r="D847" s="631"/>
      <c r="E847" s="631"/>
      <c r="F847" s="631"/>
      <c r="G847" s="631"/>
      <c r="H847" s="632"/>
      <c r="I847" s="634"/>
      <c r="J847" s="631"/>
      <c r="K847" s="631"/>
      <c r="L847" s="632"/>
      <c r="M847" s="631"/>
    </row>
    <row r="848" spans="1:13" s="362" customFormat="1" x14ac:dyDescent="0.2">
      <c r="A848" s="631"/>
      <c r="B848" s="631"/>
      <c r="C848" s="631"/>
      <c r="D848" s="631"/>
      <c r="E848" s="631"/>
      <c r="F848" s="631"/>
      <c r="G848" s="631"/>
      <c r="H848" s="632"/>
      <c r="I848" s="634"/>
      <c r="J848" s="631"/>
      <c r="K848" s="631"/>
      <c r="L848" s="632"/>
      <c r="M848" s="631"/>
    </row>
    <row r="849" spans="1:13" s="362" customFormat="1" x14ac:dyDescent="0.2">
      <c r="A849" s="631"/>
      <c r="B849" s="631"/>
      <c r="C849" s="631"/>
      <c r="D849" s="631"/>
      <c r="E849" s="631"/>
      <c r="F849" s="631"/>
      <c r="G849" s="631"/>
      <c r="H849" s="632"/>
      <c r="I849" s="634"/>
      <c r="J849" s="631"/>
      <c r="K849" s="631"/>
      <c r="L849" s="632"/>
      <c r="M849" s="631"/>
    </row>
    <row r="850" spans="1:13" s="362" customFormat="1" x14ac:dyDescent="0.2">
      <c r="A850" s="631"/>
      <c r="B850" s="631"/>
      <c r="C850" s="631"/>
      <c r="D850" s="631"/>
      <c r="E850" s="631"/>
      <c r="F850" s="631"/>
      <c r="G850" s="631"/>
      <c r="H850" s="632"/>
      <c r="I850" s="634"/>
      <c r="J850" s="631"/>
      <c r="K850" s="631"/>
      <c r="L850" s="632"/>
      <c r="M850" s="631"/>
    </row>
    <row r="851" spans="1:13" s="362" customFormat="1" x14ac:dyDescent="0.2">
      <c r="A851" s="631"/>
      <c r="B851" s="631"/>
      <c r="C851" s="631"/>
      <c r="D851" s="631"/>
      <c r="E851" s="631"/>
      <c r="F851" s="631"/>
      <c r="G851" s="631"/>
      <c r="H851" s="632"/>
      <c r="I851" s="634"/>
      <c r="J851" s="631"/>
      <c r="K851" s="631"/>
      <c r="L851" s="632"/>
      <c r="M851" s="631"/>
    </row>
    <row r="852" spans="1:13" s="362" customFormat="1" x14ac:dyDescent="0.2">
      <c r="A852" s="631"/>
      <c r="B852" s="631"/>
      <c r="C852" s="631"/>
      <c r="D852" s="631"/>
      <c r="E852" s="631"/>
      <c r="F852" s="631"/>
      <c r="G852" s="631"/>
      <c r="H852" s="632"/>
      <c r="I852" s="634"/>
      <c r="J852" s="631"/>
      <c r="K852" s="631"/>
      <c r="L852" s="632"/>
      <c r="M852" s="631"/>
    </row>
    <row r="853" spans="1:13" s="362" customFormat="1" x14ac:dyDescent="0.2">
      <c r="A853" s="631"/>
      <c r="B853" s="631"/>
      <c r="C853" s="631"/>
      <c r="D853" s="631"/>
      <c r="E853" s="631"/>
      <c r="F853" s="631"/>
      <c r="G853" s="631"/>
      <c r="H853" s="632"/>
      <c r="I853" s="634"/>
      <c r="J853" s="631"/>
      <c r="K853" s="631"/>
      <c r="L853" s="632"/>
      <c r="M853" s="631"/>
    </row>
    <row r="854" spans="1:13" s="362" customFormat="1" x14ac:dyDescent="0.2">
      <c r="A854" s="631"/>
      <c r="B854" s="631"/>
      <c r="C854" s="631"/>
      <c r="D854" s="631"/>
      <c r="E854" s="631"/>
      <c r="F854" s="631"/>
      <c r="G854" s="631"/>
      <c r="H854" s="632"/>
      <c r="I854" s="634"/>
      <c r="J854" s="631"/>
      <c r="K854" s="631"/>
      <c r="L854" s="632"/>
      <c r="M854" s="631"/>
    </row>
    <row r="855" spans="1:13" s="362" customFormat="1" x14ac:dyDescent="0.2">
      <c r="A855" s="631"/>
      <c r="B855" s="631"/>
      <c r="C855" s="631"/>
      <c r="D855" s="631"/>
      <c r="E855" s="631"/>
      <c r="F855" s="631"/>
      <c r="G855" s="631"/>
      <c r="H855" s="632"/>
      <c r="I855" s="634"/>
      <c r="J855" s="631"/>
      <c r="K855" s="631"/>
      <c r="L855" s="632"/>
      <c r="M855" s="631"/>
    </row>
    <row r="856" spans="1:13" s="362" customFormat="1" x14ac:dyDescent="0.2">
      <c r="A856" s="631"/>
      <c r="B856" s="631"/>
      <c r="C856" s="631"/>
      <c r="D856" s="631"/>
      <c r="E856" s="631"/>
      <c r="F856" s="631"/>
      <c r="G856" s="631"/>
      <c r="H856" s="632"/>
      <c r="I856" s="634"/>
      <c r="J856" s="631"/>
      <c r="K856" s="631"/>
      <c r="L856" s="632"/>
      <c r="M856" s="631"/>
    </row>
    <row r="857" spans="1:13" s="362" customFormat="1" x14ac:dyDescent="0.2">
      <c r="A857" s="631"/>
      <c r="B857" s="631"/>
      <c r="C857" s="631"/>
      <c r="D857" s="631"/>
      <c r="E857" s="631"/>
      <c r="F857" s="631"/>
      <c r="G857" s="631"/>
      <c r="H857" s="632"/>
      <c r="I857" s="634"/>
      <c r="J857" s="631"/>
      <c r="K857" s="631"/>
      <c r="L857" s="632"/>
      <c r="M857" s="631"/>
    </row>
    <row r="858" spans="1:13" s="362" customFormat="1" x14ac:dyDescent="0.2">
      <c r="A858" s="631"/>
      <c r="B858" s="631"/>
      <c r="C858" s="631"/>
      <c r="D858" s="631"/>
      <c r="E858" s="631"/>
      <c r="F858" s="631"/>
      <c r="G858" s="631"/>
      <c r="H858" s="632"/>
      <c r="I858" s="634"/>
      <c r="J858" s="631"/>
      <c r="K858" s="631"/>
      <c r="L858" s="632"/>
      <c r="M858" s="631"/>
    </row>
    <row r="859" spans="1:13" s="362" customFormat="1" x14ac:dyDescent="0.2">
      <c r="A859" s="631"/>
      <c r="B859" s="631"/>
      <c r="C859" s="631"/>
      <c r="D859" s="631"/>
      <c r="E859" s="631"/>
      <c r="F859" s="631"/>
      <c r="G859" s="631"/>
      <c r="H859" s="632"/>
      <c r="I859" s="634"/>
      <c r="J859" s="631"/>
      <c r="K859" s="631"/>
      <c r="L859" s="632"/>
      <c r="M859" s="631"/>
    </row>
    <row r="860" spans="1:13" s="362" customFormat="1" x14ac:dyDescent="0.2">
      <c r="A860" s="631"/>
      <c r="B860" s="631"/>
      <c r="C860" s="631"/>
      <c r="D860" s="631"/>
      <c r="E860" s="631"/>
      <c r="F860" s="631"/>
      <c r="G860" s="631"/>
      <c r="H860" s="632"/>
      <c r="I860" s="634"/>
      <c r="J860" s="631"/>
      <c r="K860" s="631"/>
      <c r="L860" s="632"/>
      <c r="M860" s="631"/>
    </row>
    <row r="861" spans="1:13" s="362" customFormat="1" x14ac:dyDescent="0.2">
      <c r="A861" s="631"/>
      <c r="B861" s="631"/>
      <c r="C861" s="631"/>
      <c r="D861" s="631"/>
      <c r="E861" s="631"/>
      <c r="F861" s="631"/>
      <c r="G861" s="631"/>
      <c r="H861" s="632"/>
      <c r="I861" s="634"/>
      <c r="J861" s="631"/>
      <c r="K861" s="631"/>
      <c r="L861" s="632"/>
      <c r="M861" s="631"/>
    </row>
    <row r="862" spans="1:13" s="362" customFormat="1" x14ac:dyDescent="0.2">
      <c r="A862" s="631"/>
      <c r="B862" s="631"/>
      <c r="C862" s="631"/>
      <c r="D862" s="631"/>
      <c r="E862" s="631"/>
      <c r="F862" s="631"/>
      <c r="G862" s="631"/>
      <c r="H862" s="632"/>
      <c r="I862" s="634"/>
      <c r="J862" s="631"/>
      <c r="K862" s="631"/>
      <c r="L862" s="632"/>
      <c r="M862" s="631"/>
    </row>
    <row r="863" spans="1:13" s="362" customFormat="1" x14ac:dyDescent="0.2">
      <c r="A863" s="631"/>
      <c r="B863" s="631"/>
      <c r="C863" s="631"/>
      <c r="D863" s="631"/>
      <c r="E863" s="631"/>
      <c r="F863" s="631"/>
      <c r="G863" s="631"/>
      <c r="H863" s="632"/>
      <c r="I863" s="634"/>
      <c r="J863" s="631"/>
      <c r="K863" s="631"/>
      <c r="L863" s="632"/>
      <c r="M863" s="631"/>
    </row>
    <row r="864" spans="1:13" s="362" customFormat="1" x14ac:dyDescent="0.2">
      <c r="A864" s="631"/>
      <c r="B864" s="631"/>
      <c r="C864" s="631"/>
      <c r="D864" s="631"/>
      <c r="E864" s="631"/>
      <c r="F864" s="631"/>
      <c r="G864" s="631"/>
      <c r="H864" s="632"/>
      <c r="I864" s="634"/>
      <c r="J864" s="631"/>
      <c r="K864" s="631"/>
      <c r="L864" s="632"/>
      <c r="M864" s="631"/>
    </row>
    <row r="865" spans="1:13" s="362" customFormat="1" x14ac:dyDescent="0.2">
      <c r="A865" s="631"/>
      <c r="B865" s="631"/>
      <c r="C865" s="631"/>
      <c r="D865" s="631"/>
      <c r="E865" s="631"/>
      <c r="F865" s="631"/>
      <c r="G865" s="631"/>
      <c r="H865" s="632"/>
      <c r="I865" s="634"/>
      <c r="J865" s="631"/>
      <c r="K865" s="631"/>
      <c r="L865" s="632"/>
      <c r="M865" s="631"/>
    </row>
    <row r="866" spans="1:13" s="362" customFormat="1" x14ac:dyDescent="0.2">
      <c r="A866" s="631"/>
      <c r="B866" s="631"/>
      <c r="C866" s="631"/>
      <c r="D866" s="631"/>
      <c r="E866" s="631"/>
      <c r="F866" s="631"/>
      <c r="G866" s="631"/>
      <c r="H866" s="632"/>
      <c r="I866" s="634"/>
      <c r="J866" s="631"/>
      <c r="K866" s="631"/>
      <c r="L866" s="632"/>
      <c r="M866" s="631"/>
    </row>
    <row r="867" spans="1:13" s="362" customFormat="1" x14ac:dyDescent="0.2">
      <c r="A867" s="631"/>
      <c r="B867" s="631"/>
      <c r="C867" s="631"/>
      <c r="D867" s="631"/>
      <c r="E867" s="631"/>
      <c r="F867" s="631"/>
      <c r="G867" s="631"/>
      <c r="H867" s="632"/>
      <c r="I867" s="634"/>
      <c r="J867" s="631"/>
      <c r="K867" s="631"/>
      <c r="L867" s="632"/>
      <c r="M867" s="631"/>
    </row>
    <row r="868" spans="1:13" s="362" customFormat="1" x14ac:dyDescent="0.2">
      <c r="A868" s="631"/>
      <c r="B868" s="631"/>
      <c r="C868" s="631"/>
      <c r="D868" s="631"/>
      <c r="E868" s="631"/>
      <c r="F868" s="631"/>
      <c r="G868" s="631"/>
      <c r="H868" s="632"/>
      <c r="I868" s="634"/>
      <c r="J868" s="631"/>
      <c r="K868" s="631"/>
      <c r="L868" s="632"/>
      <c r="M868" s="631"/>
    </row>
    <row r="869" spans="1:13" s="362" customFormat="1" x14ac:dyDescent="0.2">
      <c r="A869" s="631"/>
      <c r="B869" s="631"/>
      <c r="C869" s="631"/>
      <c r="D869" s="631"/>
      <c r="E869" s="631"/>
      <c r="F869" s="631"/>
      <c r="G869" s="631"/>
      <c r="H869" s="632"/>
      <c r="I869" s="634"/>
      <c r="J869" s="631"/>
      <c r="K869" s="631"/>
      <c r="L869" s="632"/>
      <c r="M869" s="631"/>
    </row>
    <row r="870" spans="1:13" s="362" customFormat="1" x14ac:dyDescent="0.2">
      <c r="A870" s="631"/>
      <c r="B870" s="631"/>
      <c r="C870" s="631"/>
      <c r="D870" s="631"/>
      <c r="E870" s="631"/>
      <c r="F870" s="631"/>
      <c r="G870" s="631"/>
      <c r="H870" s="632"/>
      <c r="I870" s="634"/>
      <c r="J870" s="631"/>
      <c r="K870" s="631"/>
      <c r="L870" s="632"/>
      <c r="M870" s="631"/>
    </row>
    <row r="871" spans="1:13" s="362" customFormat="1" x14ac:dyDescent="0.2">
      <c r="A871" s="631"/>
      <c r="B871" s="631"/>
      <c r="C871" s="631"/>
      <c r="D871" s="631"/>
      <c r="E871" s="631"/>
      <c r="F871" s="631"/>
      <c r="G871" s="631"/>
      <c r="H871" s="632"/>
      <c r="I871" s="634"/>
      <c r="J871" s="631"/>
      <c r="K871" s="631"/>
      <c r="L871" s="632"/>
      <c r="M871" s="631"/>
    </row>
    <row r="872" spans="1:13" s="362" customFormat="1" x14ac:dyDescent="0.2">
      <c r="A872" s="631"/>
      <c r="B872" s="631"/>
      <c r="C872" s="631"/>
      <c r="D872" s="631"/>
      <c r="E872" s="631"/>
      <c r="F872" s="631"/>
      <c r="G872" s="631"/>
      <c r="H872" s="632"/>
      <c r="I872" s="634"/>
      <c r="J872" s="631"/>
      <c r="K872" s="631"/>
      <c r="L872" s="632"/>
      <c r="M872" s="631"/>
    </row>
    <row r="873" spans="1:13" s="362" customFormat="1" x14ac:dyDescent="0.2">
      <c r="A873" s="631"/>
      <c r="B873" s="631"/>
      <c r="C873" s="631"/>
      <c r="D873" s="631"/>
      <c r="E873" s="631"/>
      <c r="F873" s="631"/>
      <c r="G873" s="631"/>
      <c r="H873" s="632"/>
      <c r="I873" s="634"/>
      <c r="J873" s="631"/>
      <c r="K873" s="631"/>
      <c r="L873" s="632"/>
      <c r="M873" s="631"/>
    </row>
    <row r="874" spans="1:13" s="362" customFormat="1" x14ac:dyDescent="0.2">
      <c r="A874" s="631"/>
      <c r="B874" s="631"/>
      <c r="C874" s="631"/>
      <c r="D874" s="631"/>
      <c r="E874" s="631"/>
      <c r="F874" s="631"/>
      <c r="G874" s="631"/>
      <c r="H874" s="632"/>
      <c r="I874" s="634"/>
      <c r="J874" s="631"/>
      <c r="K874" s="631"/>
      <c r="L874" s="632"/>
      <c r="M874" s="631"/>
    </row>
    <row r="875" spans="1:13" s="362" customFormat="1" x14ac:dyDescent="0.2">
      <c r="A875" s="631"/>
      <c r="B875" s="631"/>
      <c r="C875" s="631"/>
      <c r="D875" s="631"/>
      <c r="E875" s="631"/>
      <c r="F875" s="631"/>
      <c r="G875" s="631"/>
      <c r="H875" s="632"/>
      <c r="I875" s="634"/>
      <c r="J875" s="631"/>
      <c r="K875" s="631"/>
      <c r="L875" s="632"/>
      <c r="M875" s="631"/>
    </row>
    <row r="876" spans="1:13" s="362" customFormat="1" x14ac:dyDescent="0.2">
      <c r="A876" s="631"/>
      <c r="B876" s="631"/>
      <c r="C876" s="631"/>
      <c r="D876" s="631"/>
      <c r="E876" s="631"/>
      <c r="F876" s="631"/>
      <c r="G876" s="631"/>
      <c r="H876" s="632"/>
      <c r="I876" s="634"/>
      <c r="J876" s="631"/>
      <c r="K876" s="631"/>
      <c r="L876" s="632"/>
      <c r="M876" s="631"/>
    </row>
    <row r="877" spans="1:13" s="362" customFormat="1" x14ac:dyDescent="0.2">
      <c r="A877" s="631"/>
      <c r="B877" s="631"/>
      <c r="C877" s="631"/>
      <c r="D877" s="631"/>
      <c r="E877" s="631"/>
      <c r="F877" s="631"/>
      <c r="G877" s="631"/>
      <c r="H877" s="632"/>
      <c r="I877" s="634"/>
      <c r="J877" s="631"/>
      <c r="K877" s="631"/>
      <c r="L877" s="632"/>
      <c r="M877" s="631"/>
    </row>
    <row r="878" spans="1:13" s="362" customFormat="1" x14ac:dyDescent="0.2">
      <c r="A878" s="631"/>
      <c r="B878" s="631"/>
      <c r="C878" s="631"/>
      <c r="D878" s="631"/>
      <c r="E878" s="631"/>
      <c r="F878" s="631"/>
      <c r="G878" s="631"/>
      <c r="H878" s="632"/>
      <c r="I878" s="634"/>
      <c r="J878" s="631"/>
      <c r="K878" s="631"/>
      <c r="L878" s="632"/>
      <c r="M878" s="631"/>
    </row>
    <row r="879" spans="1:13" s="362" customFormat="1" x14ac:dyDescent="0.2">
      <c r="A879" s="631"/>
      <c r="B879" s="631"/>
      <c r="C879" s="631"/>
      <c r="D879" s="631"/>
      <c r="E879" s="631"/>
      <c r="F879" s="631"/>
      <c r="G879" s="631"/>
      <c r="H879" s="632"/>
      <c r="I879" s="634"/>
      <c r="J879" s="631"/>
      <c r="K879" s="631"/>
      <c r="L879" s="632"/>
      <c r="M879" s="631"/>
    </row>
    <row r="880" spans="1:13" s="362" customFormat="1" x14ac:dyDescent="0.2">
      <c r="A880" s="631"/>
      <c r="B880" s="631"/>
      <c r="C880" s="631"/>
      <c r="D880" s="631"/>
      <c r="E880" s="631"/>
      <c r="F880" s="631"/>
      <c r="G880" s="631"/>
      <c r="H880" s="632"/>
      <c r="I880" s="634"/>
      <c r="J880" s="631"/>
      <c r="K880" s="631"/>
      <c r="L880" s="632"/>
      <c r="M880" s="631"/>
    </row>
    <row r="881" spans="1:13" s="362" customFormat="1" x14ac:dyDescent="0.2">
      <c r="A881" s="631"/>
      <c r="B881" s="631"/>
      <c r="C881" s="631"/>
      <c r="D881" s="631"/>
      <c r="E881" s="631"/>
      <c r="F881" s="631"/>
      <c r="G881" s="631"/>
      <c r="H881" s="632"/>
      <c r="I881" s="634"/>
      <c r="J881" s="631"/>
      <c r="K881" s="631"/>
      <c r="L881" s="632"/>
      <c r="M881" s="631"/>
    </row>
    <row r="882" spans="1:13" s="362" customFormat="1" x14ac:dyDescent="0.2">
      <c r="A882" s="631"/>
      <c r="B882" s="631"/>
      <c r="C882" s="631"/>
      <c r="D882" s="631"/>
      <c r="E882" s="631"/>
      <c r="F882" s="631"/>
      <c r="G882" s="631"/>
      <c r="H882" s="632"/>
      <c r="I882" s="634"/>
      <c r="J882" s="631"/>
      <c r="K882" s="631"/>
      <c r="L882" s="632"/>
      <c r="M882" s="631"/>
    </row>
    <row r="883" spans="1:13" s="362" customFormat="1" x14ac:dyDescent="0.2">
      <c r="A883" s="631"/>
      <c r="B883" s="631"/>
      <c r="C883" s="631"/>
      <c r="D883" s="631"/>
      <c r="E883" s="631"/>
      <c r="F883" s="631"/>
      <c r="G883" s="631"/>
      <c r="H883" s="632"/>
      <c r="I883" s="634"/>
      <c r="J883" s="631"/>
      <c r="K883" s="631"/>
      <c r="L883" s="632"/>
      <c r="M883" s="631"/>
    </row>
    <row r="884" spans="1:13" s="362" customFormat="1" x14ac:dyDescent="0.2">
      <c r="A884" s="631"/>
      <c r="B884" s="631"/>
      <c r="C884" s="631"/>
      <c r="D884" s="631"/>
      <c r="E884" s="631"/>
      <c r="F884" s="631"/>
      <c r="G884" s="631"/>
      <c r="H884" s="632"/>
      <c r="I884" s="634"/>
      <c r="J884" s="631"/>
      <c r="K884" s="631"/>
      <c r="L884" s="632"/>
      <c r="M884" s="631"/>
    </row>
    <row r="885" spans="1:13" s="362" customFormat="1" x14ac:dyDescent="0.2">
      <c r="A885" s="631"/>
      <c r="B885" s="631"/>
      <c r="C885" s="631"/>
      <c r="D885" s="631"/>
      <c r="E885" s="631"/>
      <c r="F885" s="631"/>
      <c r="G885" s="631"/>
      <c r="H885" s="632"/>
      <c r="I885" s="634"/>
      <c r="J885" s="631"/>
      <c r="K885" s="631"/>
      <c r="L885" s="632"/>
      <c r="M885" s="631"/>
    </row>
    <row r="886" spans="1:13" s="362" customFormat="1" x14ac:dyDescent="0.2">
      <c r="A886" s="631"/>
      <c r="B886" s="631"/>
      <c r="C886" s="631"/>
      <c r="D886" s="631"/>
      <c r="E886" s="631"/>
      <c r="F886" s="631"/>
      <c r="G886" s="631"/>
      <c r="H886" s="632"/>
      <c r="I886" s="634"/>
      <c r="J886" s="631"/>
      <c r="K886" s="631"/>
      <c r="L886" s="632"/>
      <c r="M886" s="631"/>
    </row>
    <row r="887" spans="1:13" s="362" customFormat="1" x14ac:dyDescent="0.2">
      <c r="A887" s="631"/>
      <c r="B887" s="631"/>
      <c r="C887" s="631"/>
      <c r="D887" s="631"/>
      <c r="E887" s="631"/>
      <c r="F887" s="631"/>
      <c r="G887" s="631"/>
      <c r="H887" s="632"/>
      <c r="I887" s="634"/>
      <c r="J887" s="631"/>
      <c r="K887" s="631"/>
      <c r="L887" s="632"/>
      <c r="M887" s="631"/>
    </row>
    <row r="888" spans="1:13" s="362" customFormat="1" x14ac:dyDescent="0.2">
      <c r="A888" s="631"/>
      <c r="B888" s="631"/>
      <c r="C888" s="631"/>
      <c r="D888" s="631"/>
      <c r="E888" s="631"/>
      <c r="F888" s="631"/>
      <c r="G888" s="631"/>
      <c r="H888" s="632"/>
      <c r="I888" s="634"/>
      <c r="J888" s="631"/>
      <c r="K888" s="631"/>
      <c r="L888" s="632"/>
      <c r="M888" s="631"/>
    </row>
    <row r="889" spans="1:13" s="362" customFormat="1" x14ac:dyDescent="0.2">
      <c r="A889" s="631"/>
      <c r="B889" s="631"/>
      <c r="C889" s="631"/>
      <c r="D889" s="631"/>
      <c r="E889" s="631"/>
      <c r="F889" s="631"/>
      <c r="G889" s="631"/>
      <c r="H889" s="632"/>
      <c r="I889" s="634"/>
      <c r="J889" s="631"/>
      <c r="K889" s="631"/>
      <c r="L889" s="632"/>
      <c r="M889" s="631"/>
    </row>
    <row r="890" spans="1:13" s="362" customFormat="1" x14ac:dyDescent="0.2">
      <c r="A890" s="631"/>
      <c r="B890" s="631"/>
      <c r="C890" s="631"/>
      <c r="D890" s="631"/>
      <c r="E890" s="631"/>
      <c r="F890" s="631"/>
      <c r="G890" s="631"/>
      <c r="H890" s="632"/>
      <c r="I890" s="634"/>
      <c r="J890" s="631"/>
      <c r="K890" s="631"/>
      <c r="L890" s="632"/>
      <c r="M890" s="631"/>
    </row>
    <row r="891" spans="1:13" s="362" customFormat="1" x14ac:dyDescent="0.2">
      <c r="A891" s="631"/>
      <c r="B891" s="631"/>
      <c r="C891" s="631"/>
      <c r="D891" s="631"/>
      <c r="E891" s="631"/>
      <c r="F891" s="631"/>
      <c r="G891" s="631"/>
      <c r="H891" s="632"/>
      <c r="I891" s="634"/>
      <c r="J891" s="631"/>
      <c r="K891" s="631"/>
      <c r="L891" s="632"/>
      <c r="M891" s="631"/>
    </row>
    <row r="892" spans="1:13" s="362" customFormat="1" x14ac:dyDescent="0.2">
      <c r="A892" s="631"/>
      <c r="B892" s="631"/>
      <c r="C892" s="631"/>
      <c r="D892" s="631"/>
      <c r="E892" s="631"/>
      <c r="F892" s="631"/>
      <c r="G892" s="631"/>
      <c r="H892" s="632"/>
      <c r="I892" s="634"/>
      <c r="J892" s="631"/>
      <c r="K892" s="631"/>
      <c r="L892" s="632"/>
      <c r="M892" s="631"/>
    </row>
    <row r="893" spans="1:13" s="362" customFormat="1" x14ac:dyDescent="0.2">
      <c r="A893" s="631"/>
      <c r="B893" s="631"/>
      <c r="C893" s="631"/>
      <c r="D893" s="631"/>
      <c r="E893" s="631"/>
      <c r="F893" s="631"/>
      <c r="G893" s="631"/>
      <c r="H893" s="632"/>
      <c r="I893" s="634"/>
      <c r="J893" s="631"/>
      <c r="K893" s="631"/>
      <c r="L893" s="632"/>
      <c r="M893" s="631"/>
    </row>
    <row r="894" spans="1:13" s="362" customFormat="1" x14ac:dyDescent="0.2">
      <c r="A894" s="631"/>
      <c r="B894" s="631"/>
      <c r="C894" s="631"/>
      <c r="D894" s="631"/>
      <c r="E894" s="631"/>
      <c r="F894" s="631"/>
      <c r="G894" s="631"/>
      <c r="H894" s="632"/>
      <c r="I894" s="634"/>
      <c r="J894" s="631"/>
      <c r="K894" s="631"/>
      <c r="L894" s="632"/>
      <c r="M894" s="631"/>
    </row>
    <row r="895" spans="1:13" s="362" customFormat="1" x14ac:dyDescent="0.2">
      <c r="A895" s="631"/>
      <c r="B895" s="631"/>
      <c r="C895" s="631"/>
      <c r="D895" s="631"/>
      <c r="E895" s="631"/>
      <c r="F895" s="631"/>
      <c r="G895" s="631"/>
      <c r="H895" s="632"/>
      <c r="I895" s="634"/>
      <c r="J895" s="631"/>
      <c r="K895" s="631"/>
      <c r="L895" s="632"/>
      <c r="M895" s="631"/>
    </row>
    <row r="896" spans="1:13" s="362" customFormat="1" x14ac:dyDescent="0.2">
      <c r="A896" s="631"/>
      <c r="B896" s="631"/>
      <c r="C896" s="631"/>
      <c r="D896" s="631"/>
      <c r="E896" s="631"/>
      <c r="F896" s="631"/>
      <c r="G896" s="631"/>
      <c r="H896" s="632"/>
      <c r="I896" s="634"/>
      <c r="J896" s="631"/>
      <c r="K896" s="631"/>
      <c r="L896" s="632"/>
      <c r="M896" s="631"/>
    </row>
    <row r="897" spans="1:13" s="362" customFormat="1" x14ac:dyDescent="0.2">
      <c r="A897" s="631"/>
      <c r="B897" s="631"/>
      <c r="C897" s="631"/>
      <c r="D897" s="631"/>
      <c r="E897" s="631"/>
      <c r="F897" s="631"/>
      <c r="G897" s="631"/>
      <c r="H897" s="632"/>
      <c r="I897" s="634"/>
      <c r="J897" s="631"/>
      <c r="K897" s="631"/>
      <c r="L897" s="632"/>
      <c r="M897" s="631"/>
    </row>
    <row r="898" spans="1:13" s="362" customFormat="1" x14ac:dyDescent="0.2">
      <c r="A898" s="631"/>
      <c r="B898" s="631"/>
      <c r="C898" s="631"/>
      <c r="D898" s="631"/>
      <c r="E898" s="631"/>
      <c r="F898" s="631"/>
      <c r="G898" s="631"/>
      <c r="H898" s="632"/>
      <c r="I898" s="634"/>
      <c r="J898" s="631"/>
      <c r="K898" s="631"/>
      <c r="L898" s="632"/>
      <c r="M898" s="631"/>
    </row>
    <row r="899" spans="1:13" s="362" customFormat="1" x14ac:dyDescent="0.2">
      <c r="A899" s="631"/>
      <c r="B899" s="631"/>
      <c r="C899" s="631"/>
      <c r="D899" s="631"/>
      <c r="E899" s="631"/>
      <c r="F899" s="631"/>
      <c r="G899" s="631"/>
      <c r="H899" s="632"/>
      <c r="I899" s="634"/>
      <c r="J899" s="631"/>
      <c r="K899" s="631"/>
      <c r="L899" s="632"/>
      <c r="M899" s="631"/>
    </row>
    <row r="900" spans="1:13" s="362" customFormat="1" x14ac:dyDescent="0.2">
      <c r="A900" s="631"/>
      <c r="B900" s="631"/>
      <c r="C900" s="631"/>
      <c r="D900" s="631"/>
      <c r="E900" s="631"/>
      <c r="F900" s="631"/>
      <c r="G900" s="631"/>
      <c r="H900" s="632"/>
      <c r="I900" s="634"/>
      <c r="J900" s="631"/>
      <c r="K900" s="631"/>
      <c r="L900" s="632"/>
      <c r="M900" s="631"/>
    </row>
    <row r="901" spans="1:13" s="362" customFormat="1" x14ac:dyDescent="0.2">
      <c r="A901" s="631"/>
      <c r="B901" s="631"/>
      <c r="C901" s="631"/>
      <c r="D901" s="631"/>
      <c r="E901" s="631"/>
      <c r="F901" s="631"/>
      <c r="G901" s="631"/>
      <c r="H901" s="632"/>
      <c r="I901" s="634"/>
      <c r="J901" s="631"/>
      <c r="K901" s="631"/>
      <c r="L901" s="632"/>
      <c r="M901" s="631"/>
    </row>
    <row r="902" spans="1:13" s="362" customFormat="1" x14ac:dyDescent="0.2">
      <c r="A902" s="631"/>
      <c r="B902" s="631"/>
      <c r="C902" s="631"/>
      <c r="D902" s="631"/>
      <c r="E902" s="631"/>
      <c r="F902" s="631"/>
      <c r="G902" s="631"/>
      <c r="H902" s="632"/>
      <c r="I902" s="634"/>
      <c r="J902" s="631"/>
      <c r="K902" s="631"/>
      <c r="L902" s="632"/>
      <c r="M902" s="631"/>
    </row>
    <row r="903" spans="1:13" s="362" customFormat="1" x14ac:dyDescent="0.2">
      <c r="A903" s="631"/>
      <c r="B903" s="631"/>
      <c r="C903" s="631"/>
      <c r="D903" s="631"/>
      <c r="E903" s="631"/>
      <c r="F903" s="631"/>
      <c r="G903" s="631"/>
      <c r="H903" s="632"/>
      <c r="I903" s="634"/>
      <c r="J903" s="631"/>
      <c r="K903" s="631"/>
      <c r="L903" s="632"/>
      <c r="M903" s="631"/>
    </row>
    <row r="904" spans="1:13" s="362" customFormat="1" x14ac:dyDescent="0.2">
      <c r="A904" s="631"/>
      <c r="B904" s="631"/>
      <c r="C904" s="631"/>
      <c r="D904" s="631"/>
      <c r="E904" s="631"/>
      <c r="F904" s="631"/>
      <c r="G904" s="631"/>
      <c r="H904" s="632"/>
      <c r="I904" s="634"/>
      <c r="J904" s="631"/>
      <c r="K904" s="631"/>
      <c r="L904" s="632"/>
      <c r="M904" s="631"/>
    </row>
    <row r="905" spans="1:13" s="362" customFormat="1" x14ac:dyDescent="0.2">
      <c r="A905" s="631"/>
      <c r="B905" s="631"/>
      <c r="C905" s="631"/>
      <c r="D905" s="631"/>
      <c r="E905" s="631"/>
      <c r="F905" s="631"/>
      <c r="G905" s="631"/>
      <c r="H905" s="632"/>
      <c r="I905" s="634"/>
      <c r="J905" s="631"/>
      <c r="K905" s="631"/>
      <c r="L905" s="632"/>
      <c r="M905" s="631"/>
    </row>
    <row r="906" spans="1:13" s="362" customFormat="1" x14ac:dyDescent="0.2">
      <c r="A906" s="631"/>
      <c r="B906" s="631"/>
      <c r="C906" s="631"/>
      <c r="D906" s="631"/>
      <c r="E906" s="631"/>
      <c r="F906" s="631"/>
      <c r="G906" s="631"/>
      <c r="H906" s="632"/>
      <c r="I906" s="634"/>
      <c r="J906" s="631"/>
      <c r="K906" s="631"/>
      <c r="L906" s="632"/>
      <c r="M906" s="631"/>
    </row>
    <row r="907" spans="1:13" s="362" customFormat="1" x14ac:dyDescent="0.2">
      <c r="A907" s="631"/>
      <c r="B907" s="631"/>
      <c r="C907" s="631"/>
      <c r="D907" s="631"/>
      <c r="E907" s="631"/>
      <c r="F907" s="631"/>
      <c r="G907" s="631"/>
      <c r="H907" s="632"/>
      <c r="I907" s="634"/>
      <c r="J907" s="631"/>
      <c r="K907" s="631"/>
      <c r="L907" s="632"/>
      <c r="M907" s="631"/>
    </row>
    <row r="908" spans="1:13" s="362" customFormat="1" x14ac:dyDescent="0.2">
      <c r="A908" s="631"/>
      <c r="B908" s="631"/>
      <c r="C908" s="631"/>
      <c r="D908" s="631"/>
      <c r="E908" s="631"/>
      <c r="F908" s="631"/>
      <c r="G908" s="631"/>
      <c r="H908" s="632"/>
      <c r="I908" s="634"/>
      <c r="J908" s="631"/>
      <c r="K908" s="631"/>
      <c r="L908" s="632"/>
      <c r="M908" s="631"/>
    </row>
    <row r="909" spans="1:13" s="362" customFormat="1" x14ac:dyDescent="0.2">
      <c r="A909" s="631"/>
      <c r="B909" s="631"/>
      <c r="C909" s="631"/>
      <c r="D909" s="631"/>
      <c r="E909" s="631"/>
      <c r="F909" s="631"/>
      <c r="G909" s="631"/>
      <c r="H909" s="632"/>
      <c r="I909" s="634"/>
      <c r="J909" s="631"/>
      <c r="K909" s="631"/>
      <c r="L909" s="632"/>
      <c r="M909" s="631"/>
    </row>
    <row r="910" spans="1:13" s="362" customFormat="1" x14ac:dyDescent="0.2">
      <c r="A910" s="631"/>
      <c r="B910" s="631"/>
      <c r="C910" s="631"/>
      <c r="D910" s="631"/>
      <c r="E910" s="631"/>
      <c r="F910" s="631"/>
      <c r="G910" s="631"/>
      <c r="H910" s="632"/>
      <c r="I910" s="634"/>
      <c r="J910" s="631"/>
      <c r="K910" s="631"/>
      <c r="L910" s="632"/>
      <c r="M910" s="631"/>
    </row>
    <row r="911" spans="1:13" s="362" customFormat="1" x14ac:dyDescent="0.2">
      <c r="A911" s="631"/>
      <c r="B911" s="631"/>
      <c r="C911" s="631"/>
      <c r="D911" s="631"/>
      <c r="E911" s="631"/>
      <c r="F911" s="631"/>
      <c r="G911" s="631"/>
      <c r="H911" s="632"/>
      <c r="I911" s="634"/>
      <c r="J911" s="631"/>
      <c r="K911" s="631"/>
      <c r="L911" s="632"/>
      <c r="M911" s="631"/>
    </row>
    <row r="912" spans="1:13" s="362" customFormat="1" x14ac:dyDescent="0.2">
      <c r="A912" s="631"/>
      <c r="B912" s="631"/>
      <c r="C912" s="631"/>
      <c r="D912" s="631"/>
      <c r="E912" s="631"/>
      <c r="F912" s="631"/>
      <c r="G912" s="631"/>
      <c r="H912" s="632"/>
      <c r="I912" s="634"/>
      <c r="J912" s="631"/>
      <c r="K912" s="631"/>
      <c r="L912" s="632"/>
      <c r="M912" s="631"/>
    </row>
    <row r="913" spans="1:13" s="362" customFormat="1" x14ac:dyDescent="0.2">
      <c r="A913" s="631"/>
      <c r="B913" s="631"/>
      <c r="C913" s="631"/>
      <c r="D913" s="631"/>
      <c r="E913" s="631"/>
      <c r="F913" s="631"/>
      <c r="G913" s="631"/>
      <c r="H913" s="632"/>
      <c r="I913" s="634"/>
      <c r="J913" s="631"/>
      <c r="K913" s="631"/>
      <c r="L913" s="632"/>
      <c r="M913" s="631"/>
    </row>
    <row r="914" spans="1:13" s="362" customFormat="1" x14ac:dyDescent="0.2">
      <c r="A914" s="631"/>
      <c r="B914" s="631"/>
      <c r="C914" s="631"/>
      <c r="D914" s="631"/>
      <c r="E914" s="631"/>
      <c r="F914" s="631"/>
      <c r="G914" s="631"/>
      <c r="H914" s="632"/>
      <c r="I914" s="634"/>
      <c r="J914" s="631"/>
      <c r="K914" s="631"/>
      <c r="L914" s="632"/>
      <c r="M914" s="631"/>
    </row>
    <row r="915" spans="1:13" s="362" customFormat="1" x14ac:dyDescent="0.2">
      <c r="A915" s="631"/>
      <c r="B915" s="631"/>
      <c r="C915" s="631"/>
      <c r="D915" s="631"/>
      <c r="E915" s="631"/>
      <c r="F915" s="631"/>
      <c r="G915" s="631"/>
      <c r="H915" s="632"/>
      <c r="I915" s="634"/>
      <c r="J915" s="631"/>
      <c r="K915" s="631"/>
      <c r="L915" s="632"/>
      <c r="M915" s="631"/>
    </row>
    <row r="916" spans="1:13" s="362" customFormat="1" x14ac:dyDescent="0.2">
      <c r="A916" s="631"/>
      <c r="B916" s="631"/>
      <c r="C916" s="631"/>
      <c r="D916" s="631"/>
      <c r="E916" s="631"/>
      <c r="F916" s="631"/>
      <c r="G916" s="631"/>
      <c r="H916" s="632"/>
      <c r="I916" s="634"/>
      <c r="J916" s="631"/>
      <c r="K916" s="631"/>
      <c r="L916" s="632"/>
      <c r="M916" s="631"/>
    </row>
    <row r="917" spans="1:13" s="362" customFormat="1" x14ac:dyDescent="0.2">
      <c r="A917" s="631"/>
      <c r="B917" s="631"/>
      <c r="C917" s="631"/>
      <c r="D917" s="631"/>
      <c r="E917" s="631"/>
      <c r="F917" s="631"/>
      <c r="G917" s="631"/>
      <c r="H917" s="632"/>
      <c r="I917" s="634"/>
      <c r="J917" s="631"/>
      <c r="K917" s="631"/>
      <c r="L917" s="632"/>
      <c r="M917" s="631"/>
    </row>
    <row r="918" spans="1:13" s="362" customFormat="1" x14ac:dyDescent="0.2">
      <c r="A918" s="631"/>
      <c r="B918" s="631"/>
      <c r="C918" s="631"/>
      <c r="D918" s="631"/>
      <c r="E918" s="631"/>
      <c r="F918" s="631"/>
      <c r="G918" s="631"/>
      <c r="H918" s="632"/>
      <c r="I918" s="634"/>
      <c r="J918" s="631"/>
      <c r="K918" s="631"/>
      <c r="L918" s="632"/>
      <c r="M918" s="631"/>
    </row>
    <row r="919" spans="1:13" s="362" customFormat="1" x14ac:dyDescent="0.2">
      <c r="A919" s="631"/>
      <c r="B919" s="631"/>
      <c r="C919" s="631"/>
      <c r="D919" s="631"/>
      <c r="E919" s="631"/>
      <c r="F919" s="631"/>
      <c r="G919" s="631"/>
      <c r="H919" s="632"/>
      <c r="I919" s="634"/>
      <c r="J919" s="631"/>
      <c r="K919" s="631"/>
      <c r="L919" s="632"/>
      <c r="M919" s="631"/>
    </row>
    <row r="920" spans="1:13" s="362" customFormat="1" x14ac:dyDescent="0.2">
      <c r="A920" s="631"/>
      <c r="B920" s="631"/>
      <c r="C920" s="631"/>
      <c r="D920" s="631"/>
      <c r="E920" s="631"/>
      <c r="F920" s="631"/>
      <c r="G920" s="631"/>
      <c r="H920" s="632"/>
      <c r="I920" s="634"/>
      <c r="J920" s="631"/>
      <c r="K920" s="631"/>
      <c r="L920" s="632"/>
      <c r="M920" s="631"/>
    </row>
    <row r="921" spans="1:13" s="362" customFormat="1" x14ac:dyDescent="0.2">
      <c r="A921" s="631"/>
      <c r="B921" s="631"/>
      <c r="C921" s="631"/>
      <c r="D921" s="631"/>
      <c r="E921" s="631"/>
      <c r="F921" s="631"/>
      <c r="G921" s="631"/>
      <c r="H921" s="632"/>
      <c r="I921" s="634"/>
      <c r="J921" s="631"/>
      <c r="K921" s="631"/>
      <c r="L921" s="632"/>
      <c r="M921" s="631"/>
    </row>
    <row r="922" spans="1:13" s="362" customFormat="1" x14ac:dyDescent="0.2">
      <c r="A922" s="631"/>
      <c r="B922" s="631"/>
      <c r="C922" s="631"/>
      <c r="D922" s="631"/>
      <c r="E922" s="631"/>
      <c r="F922" s="631"/>
      <c r="G922" s="631"/>
      <c r="H922" s="632"/>
      <c r="I922" s="634"/>
      <c r="J922" s="631"/>
      <c r="K922" s="631"/>
      <c r="L922" s="632"/>
      <c r="M922" s="631"/>
    </row>
    <row r="923" spans="1:13" s="362" customFormat="1" x14ac:dyDescent="0.2">
      <c r="A923" s="631"/>
      <c r="B923" s="631"/>
      <c r="C923" s="631"/>
      <c r="D923" s="631"/>
      <c r="E923" s="631"/>
      <c r="F923" s="631"/>
      <c r="G923" s="631"/>
      <c r="H923" s="632"/>
      <c r="I923" s="634"/>
      <c r="J923" s="631"/>
      <c r="K923" s="631"/>
      <c r="L923" s="632"/>
      <c r="M923" s="631"/>
    </row>
    <row r="924" spans="1:13" s="362" customFormat="1" x14ac:dyDescent="0.2">
      <c r="A924" s="631"/>
      <c r="B924" s="631"/>
      <c r="C924" s="631"/>
      <c r="D924" s="631"/>
      <c r="E924" s="631"/>
      <c r="F924" s="631"/>
      <c r="G924" s="631"/>
      <c r="H924" s="632"/>
      <c r="I924" s="634"/>
      <c r="J924" s="631"/>
      <c r="K924" s="631"/>
      <c r="L924" s="632"/>
      <c r="M924" s="631"/>
    </row>
    <row r="925" spans="1:13" s="362" customFormat="1" x14ac:dyDescent="0.2">
      <c r="A925" s="631"/>
      <c r="B925" s="631"/>
      <c r="C925" s="631"/>
      <c r="D925" s="631"/>
      <c r="E925" s="631"/>
      <c r="F925" s="631"/>
      <c r="G925" s="631"/>
      <c r="H925" s="632"/>
      <c r="I925" s="634"/>
      <c r="J925" s="631"/>
      <c r="K925" s="631"/>
      <c r="L925" s="632"/>
      <c r="M925" s="631"/>
    </row>
    <row r="926" spans="1:13" s="362" customFormat="1" x14ac:dyDescent="0.2">
      <c r="A926" s="631"/>
      <c r="B926" s="631"/>
      <c r="C926" s="631"/>
      <c r="D926" s="631"/>
      <c r="E926" s="631"/>
      <c r="F926" s="631"/>
      <c r="G926" s="631"/>
      <c r="H926" s="632"/>
      <c r="I926" s="634"/>
      <c r="J926" s="631"/>
      <c r="K926" s="631"/>
      <c r="L926" s="632"/>
      <c r="M926" s="631"/>
    </row>
    <row r="927" spans="1:13" s="362" customFormat="1" x14ac:dyDescent="0.2">
      <c r="A927" s="631"/>
      <c r="B927" s="631"/>
      <c r="C927" s="631"/>
      <c r="D927" s="631"/>
      <c r="E927" s="631"/>
      <c r="F927" s="631"/>
      <c r="G927" s="631"/>
      <c r="H927" s="632"/>
      <c r="I927" s="634"/>
      <c r="J927" s="631"/>
      <c r="K927" s="631"/>
      <c r="L927" s="632"/>
      <c r="M927" s="631"/>
    </row>
    <row r="928" spans="1:13" s="362" customFormat="1" x14ac:dyDescent="0.2">
      <c r="A928" s="631"/>
      <c r="B928" s="631"/>
      <c r="C928" s="631"/>
      <c r="D928" s="631"/>
      <c r="E928" s="631"/>
      <c r="F928" s="631"/>
      <c r="G928" s="631"/>
      <c r="H928" s="632"/>
      <c r="I928" s="634"/>
      <c r="J928" s="631"/>
      <c r="K928" s="631"/>
      <c r="L928" s="632"/>
      <c r="M928" s="631"/>
    </row>
    <row r="929" spans="1:15" s="362" customFormat="1" x14ac:dyDescent="0.2">
      <c r="A929" s="631"/>
      <c r="B929" s="631"/>
      <c r="C929" s="631"/>
      <c r="D929" s="631"/>
      <c r="E929" s="631"/>
      <c r="F929" s="631"/>
      <c r="G929" s="631"/>
      <c r="H929" s="632"/>
      <c r="I929" s="634"/>
      <c r="J929" s="631"/>
      <c r="K929" s="631"/>
      <c r="L929" s="632"/>
      <c r="M929" s="631"/>
    </row>
    <row r="930" spans="1:15" s="362" customFormat="1" x14ac:dyDescent="0.2">
      <c r="A930" s="631"/>
      <c r="B930" s="631"/>
      <c r="C930" s="631"/>
      <c r="D930" s="631"/>
      <c r="E930" s="631"/>
      <c r="F930" s="631"/>
      <c r="G930" s="631"/>
      <c r="H930" s="632"/>
      <c r="I930" s="634"/>
      <c r="J930" s="631"/>
      <c r="K930" s="631"/>
      <c r="L930" s="632"/>
      <c r="M930" s="631"/>
    </row>
    <row r="931" spans="1:15" s="362" customFormat="1" x14ac:dyDescent="0.2">
      <c r="A931" s="631"/>
      <c r="B931" s="631"/>
      <c r="C931" s="631"/>
      <c r="D931" s="631"/>
      <c r="E931" s="631"/>
      <c r="F931" s="631"/>
      <c r="G931" s="631"/>
      <c r="H931" s="632"/>
      <c r="I931" s="634"/>
      <c r="J931" s="631"/>
      <c r="K931" s="631"/>
      <c r="L931" s="632"/>
      <c r="M931" s="631"/>
    </row>
    <row r="932" spans="1:15" s="362" customFormat="1" x14ac:dyDescent="0.2">
      <c r="A932" s="631"/>
      <c r="B932" s="631"/>
      <c r="C932" s="631"/>
      <c r="D932" s="631"/>
      <c r="E932" s="631"/>
      <c r="F932" s="631"/>
      <c r="G932" s="631"/>
      <c r="H932" s="632"/>
      <c r="I932" s="634"/>
      <c r="J932" s="631"/>
      <c r="K932" s="631"/>
      <c r="L932" s="632"/>
      <c r="M932" s="631"/>
    </row>
    <row r="933" spans="1:15" s="362" customFormat="1" x14ac:dyDescent="0.2">
      <c r="A933" s="631"/>
      <c r="B933" s="631"/>
      <c r="C933" s="631"/>
      <c r="D933" s="631"/>
      <c r="E933" s="631"/>
      <c r="F933" s="631"/>
      <c r="G933" s="631"/>
      <c r="H933" s="632"/>
      <c r="I933" s="634"/>
      <c r="J933" s="631"/>
      <c r="K933" s="631"/>
      <c r="L933" s="632"/>
      <c r="M933" s="631"/>
    </row>
    <row r="934" spans="1:15" s="362" customFormat="1" x14ac:dyDescent="0.2">
      <c r="A934" s="631"/>
      <c r="B934" s="631"/>
      <c r="C934" s="631"/>
      <c r="D934" s="631"/>
      <c r="E934" s="631"/>
      <c r="F934" s="631"/>
      <c r="G934" s="631"/>
      <c r="H934" s="632"/>
      <c r="I934" s="634"/>
      <c r="J934" s="631"/>
      <c r="K934" s="631"/>
      <c r="L934" s="632"/>
      <c r="M934" s="631"/>
    </row>
    <row r="935" spans="1:15" s="362" customFormat="1" x14ac:dyDescent="0.2">
      <c r="A935" s="631"/>
      <c r="B935" s="631"/>
      <c r="C935" s="631"/>
      <c r="D935" s="631"/>
      <c r="E935" s="631"/>
      <c r="F935" s="631"/>
      <c r="G935" s="631"/>
      <c r="H935" s="632"/>
      <c r="I935" s="634"/>
      <c r="J935" s="631"/>
      <c r="K935" s="631"/>
      <c r="L935" s="632"/>
      <c r="M935" s="631"/>
    </row>
    <row r="936" spans="1:15" s="362" customFormat="1" x14ac:dyDescent="0.2">
      <c r="A936" s="631"/>
      <c r="B936" s="631"/>
      <c r="C936" s="631"/>
      <c r="D936" s="631"/>
      <c r="E936" s="631"/>
      <c r="F936" s="631"/>
      <c r="G936" s="631"/>
      <c r="H936" s="632"/>
      <c r="I936" s="634"/>
      <c r="J936" s="631"/>
      <c r="K936" s="631"/>
      <c r="L936" s="632"/>
      <c r="M936" s="631"/>
      <c r="N936" s="572"/>
      <c r="O936" s="571"/>
    </row>
    <row r="937" spans="1:15" s="362" customFormat="1" x14ac:dyDescent="0.2">
      <c r="A937" s="631"/>
      <c r="B937" s="631"/>
      <c r="C937" s="631"/>
      <c r="D937" s="631"/>
      <c r="E937" s="631"/>
      <c r="F937" s="631"/>
      <c r="G937" s="631"/>
      <c r="H937" s="632"/>
      <c r="I937" s="634"/>
      <c r="J937" s="631"/>
      <c r="K937" s="631"/>
      <c r="L937" s="632"/>
      <c r="M937" s="631"/>
      <c r="N937" s="572"/>
      <c r="O937" s="571"/>
    </row>
    <row r="938" spans="1:15" s="362" customFormat="1" x14ac:dyDescent="0.2">
      <c r="A938" s="631"/>
      <c r="B938" s="631"/>
      <c r="C938" s="631"/>
      <c r="D938" s="631"/>
      <c r="E938" s="631"/>
      <c r="F938" s="631"/>
      <c r="G938" s="631"/>
      <c r="H938" s="632"/>
      <c r="I938" s="634"/>
      <c r="J938" s="631"/>
      <c r="K938" s="631"/>
      <c r="L938" s="632"/>
      <c r="M938" s="631"/>
      <c r="N938" s="572"/>
      <c r="O938" s="571"/>
    </row>
    <row r="939" spans="1:15" s="362" customFormat="1" x14ac:dyDescent="0.2">
      <c r="A939" s="631"/>
      <c r="B939" s="631"/>
      <c r="C939" s="631"/>
      <c r="D939" s="631"/>
      <c r="E939" s="631"/>
      <c r="F939" s="631"/>
      <c r="G939" s="631"/>
      <c r="H939" s="632"/>
      <c r="I939" s="634"/>
      <c r="J939" s="631"/>
      <c r="K939" s="631"/>
      <c r="L939" s="632"/>
      <c r="M939" s="631"/>
      <c r="N939" s="572"/>
      <c r="O939" s="571"/>
    </row>
    <row r="940" spans="1:15" s="362" customFormat="1" x14ac:dyDescent="0.2">
      <c r="A940" s="631"/>
      <c r="B940" s="631"/>
      <c r="C940" s="631"/>
      <c r="D940" s="631"/>
      <c r="E940" s="631"/>
      <c r="F940" s="631"/>
      <c r="G940" s="631"/>
      <c r="H940" s="632"/>
      <c r="I940" s="634"/>
      <c r="J940" s="631"/>
      <c r="K940" s="631"/>
      <c r="L940" s="632"/>
      <c r="M940" s="631"/>
      <c r="N940" s="572"/>
      <c r="O940" s="571"/>
    </row>
    <row r="941" spans="1:15" s="362" customFormat="1" x14ac:dyDescent="0.2">
      <c r="A941" s="631"/>
      <c r="B941" s="631"/>
      <c r="C941" s="631"/>
      <c r="D941" s="631"/>
      <c r="E941" s="631"/>
      <c r="F941" s="631"/>
      <c r="G941" s="631"/>
      <c r="H941" s="632"/>
      <c r="I941" s="634"/>
      <c r="J941" s="631"/>
      <c r="K941" s="631"/>
      <c r="L941" s="632"/>
      <c r="M941" s="631"/>
      <c r="N941" s="572"/>
      <c r="O941" s="571"/>
    </row>
    <row r="942" spans="1:15" s="362" customFormat="1" x14ac:dyDescent="0.2">
      <c r="A942" s="631"/>
      <c r="B942" s="631"/>
      <c r="C942" s="631"/>
      <c r="D942" s="631"/>
      <c r="E942" s="631"/>
      <c r="F942" s="631"/>
      <c r="G942" s="631"/>
      <c r="H942" s="632"/>
      <c r="I942" s="634"/>
      <c r="J942" s="631"/>
      <c r="K942" s="631"/>
      <c r="L942" s="632"/>
      <c r="M942" s="631"/>
      <c r="N942" s="572"/>
      <c r="O942" s="571"/>
    </row>
    <row r="943" spans="1:15" s="362" customFormat="1" x14ac:dyDescent="0.2">
      <c r="A943" s="631"/>
      <c r="B943" s="631"/>
      <c r="C943" s="631"/>
      <c r="D943" s="631"/>
      <c r="E943" s="631"/>
      <c r="F943" s="631"/>
      <c r="G943" s="631"/>
      <c r="H943" s="632"/>
      <c r="I943" s="634"/>
      <c r="J943" s="631"/>
      <c r="K943" s="631"/>
      <c r="L943" s="632"/>
      <c r="M943" s="631"/>
      <c r="N943" s="572"/>
      <c r="O943" s="571"/>
    </row>
    <row r="944" spans="1:15" s="362" customFormat="1" x14ac:dyDescent="0.2">
      <c r="A944" s="631"/>
      <c r="B944" s="631"/>
      <c r="C944" s="631"/>
      <c r="D944" s="631"/>
      <c r="E944" s="631"/>
      <c r="F944" s="631"/>
      <c r="G944" s="631"/>
      <c r="H944" s="632"/>
      <c r="I944" s="634"/>
      <c r="J944" s="631"/>
      <c r="K944" s="631"/>
      <c r="L944" s="632"/>
      <c r="M944" s="631"/>
      <c r="N944" s="572"/>
      <c r="O944" s="571"/>
    </row>
    <row r="945" spans="1:15" s="362" customFormat="1" x14ac:dyDescent="0.2">
      <c r="A945" s="631"/>
      <c r="B945" s="631"/>
      <c r="C945" s="631"/>
      <c r="D945" s="631"/>
      <c r="E945" s="631"/>
      <c r="F945" s="631"/>
      <c r="G945" s="631"/>
      <c r="H945" s="632"/>
      <c r="I945" s="634"/>
      <c r="J945" s="631"/>
      <c r="K945" s="631"/>
      <c r="L945" s="632"/>
      <c r="M945" s="631"/>
      <c r="N945" s="572"/>
      <c r="O945" s="571"/>
    </row>
    <row r="946" spans="1:15" s="362" customFormat="1" x14ac:dyDescent="0.2">
      <c r="A946" s="631"/>
      <c r="B946" s="631"/>
      <c r="C946" s="631"/>
      <c r="D946" s="631"/>
      <c r="E946" s="631"/>
      <c r="F946" s="631"/>
      <c r="G946" s="631"/>
      <c r="H946" s="632"/>
      <c r="I946" s="634"/>
      <c r="J946" s="631"/>
      <c r="K946" s="631"/>
      <c r="L946" s="632"/>
      <c r="M946" s="631"/>
      <c r="N946" s="572"/>
      <c r="O946" s="571"/>
    </row>
    <row r="947" spans="1:15" s="362" customFormat="1" x14ac:dyDescent="0.2">
      <c r="A947" s="631"/>
      <c r="B947" s="631"/>
      <c r="C947" s="631"/>
      <c r="D947" s="631"/>
      <c r="E947" s="631"/>
      <c r="F947" s="631"/>
      <c r="G947" s="631"/>
      <c r="H947" s="632"/>
      <c r="I947" s="634"/>
      <c r="J947" s="631"/>
      <c r="K947" s="631"/>
      <c r="L947" s="632"/>
      <c r="M947" s="631"/>
      <c r="N947" s="572"/>
      <c r="O947" s="571"/>
    </row>
    <row r="948" spans="1:15" s="362" customFormat="1" x14ac:dyDescent="0.2">
      <c r="A948" s="631"/>
      <c r="B948" s="631"/>
      <c r="C948" s="631"/>
      <c r="D948" s="631"/>
      <c r="E948" s="631"/>
      <c r="F948" s="631"/>
      <c r="G948" s="631"/>
      <c r="H948" s="632"/>
      <c r="I948" s="634"/>
      <c r="J948" s="631"/>
      <c r="K948" s="631"/>
      <c r="L948" s="632"/>
      <c r="M948" s="631"/>
      <c r="N948" s="572"/>
      <c r="O948" s="571"/>
    </row>
    <row r="949" spans="1:15" s="362" customFormat="1" x14ac:dyDescent="0.2">
      <c r="A949" s="631"/>
      <c r="B949" s="631"/>
      <c r="C949" s="631"/>
      <c r="D949" s="631"/>
      <c r="E949" s="631"/>
      <c r="F949" s="631"/>
      <c r="G949" s="631"/>
      <c r="H949" s="632"/>
      <c r="I949" s="634"/>
      <c r="J949" s="631"/>
      <c r="K949" s="631"/>
      <c r="L949" s="632"/>
      <c r="M949" s="631"/>
      <c r="N949" s="572"/>
      <c r="O949" s="571"/>
    </row>
    <row r="950" spans="1:15" s="362" customFormat="1" x14ac:dyDescent="0.2">
      <c r="A950" s="631"/>
      <c r="B950" s="631"/>
      <c r="C950" s="631"/>
      <c r="D950" s="631"/>
      <c r="E950" s="631"/>
      <c r="F950" s="631"/>
      <c r="G950" s="631"/>
      <c r="H950" s="632"/>
      <c r="I950" s="634"/>
      <c r="J950" s="631"/>
      <c r="K950" s="631"/>
      <c r="L950" s="632"/>
      <c r="M950" s="631"/>
      <c r="N950" s="572"/>
      <c r="O950" s="571"/>
    </row>
    <row r="951" spans="1:15" s="362" customFormat="1" x14ac:dyDescent="0.2">
      <c r="A951" s="631"/>
      <c r="B951" s="631"/>
      <c r="C951" s="631"/>
      <c r="D951" s="631"/>
      <c r="E951" s="631"/>
      <c r="F951" s="631"/>
      <c r="G951" s="631"/>
      <c r="H951" s="632"/>
      <c r="I951" s="634"/>
      <c r="J951" s="631"/>
      <c r="K951" s="631"/>
      <c r="L951" s="632"/>
      <c r="M951" s="631"/>
      <c r="N951" s="572"/>
      <c r="O951" s="571"/>
    </row>
    <row r="952" spans="1:15" s="362" customFormat="1" x14ac:dyDescent="0.2">
      <c r="A952" s="631"/>
      <c r="B952" s="631"/>
      <c r="C952" s="631"/>
      <c r="D952" s="631"/>
      <c r="E952" s="631"/>
      <c r="F952" s="631"/>
      <c r="G952" s="631"/>
      <c r="H952" s="632"/>
      <c r="I952" s="634"/>
      <c r="J952" s="631"/>
      <c r="K952" s="631"/>
      <c r="L952" s="632"/>
      <c r="M952" s="631"/>
      <c r="N952" s="572"/>
      <c r="O952" s="571"/>
    </row>
    <row r="953" spans="1:15" s="362" customFormat="1" x14ac:dyDescent="0.2">
      <c r="A953" s="631"/>
      <c r="B953" s="631"/>
      <c r="C953" s="631"/>
      <c r="D953" s="631"/>
      <c r="E953" s="631"/>
      <c r="F953" s="631"/>
      <c r="G953" s="631"/>
      <c r="H953" s="632"/>
      <c r="I953" s="634"/>
      <c r="J953" s="631"/>
      <c r="K953" s="631"/>
      <c r="L953" s="632"/>
      <c r="M953" s="631"/>
      <c r="N953" s="572"/>
      <c r="O953" s="571"/>
    </row>
    <row r="954" spans="1:15" s="362" customFormat="1" x14ac:dyDescent="0.2">
      <c r="A954" s="631"/>
      <c r="B954" s="631"/>
      <c r="C954" s="631"/>
      <c r="D954" s="631"/>
      <c r="E954" s="631"/>
      <c r="F954" s="631"/>
      <c r="G954" s="631"/>
      <c r="H954" s="632"/>
      <c r="I954" s="634"/>
      <c r="J954" s="631"/>
      <c r="K954" s="631"/>
      <c r="L954" s="632"/>
      <c r="M954" s="631"/>
      <c r="N954" s="572"/>
      <c r="O954" s="571"/>
    </row>
    <row r="955" spans="1:15" s="362" customFormat="1" x14ac:dyDescent="0.2">
      <c r="A955" s="631"/>
      <c r="B955" s="631"/>
      <c r="C955" s="631"/>
      <c r="D955" s="631"/>
      <c r="E955" s="631"/>
      <c r="F955" s="631"/>
      <c r="G955" s="631"/>
      <c r="H955" s="632"/>
      <c r="I955" s="634"/>
      <c r="J955" s="631"/>
      <c r="K955" s="631"/>
      <c r="L955" s="632"/>
      <c r="M955" s="631"/>
      <c r="N955" s="572"/>
      <c r="O955" s="571"/>
    </row>
    <row r="956" spans="1:15" s="362" customFormat="1" x14ac:dyDescent="0.2">
      <c r="A956" s="631"/>
      <c r="B956" s="631"/>
      <c r="C956" s="631"/>
      <c r="D956" s="631"/>
      <c r="E956" s="631"/>
      <c r="F956" s="631"/>
      <c r="G956" s="631"/>
      <c r="H956" s="632"/>
      <c r="I956" s="634"/>
      <c r="J956" s="631"/>
      <c r="K956" s="631"/>
      <c r="L956" s="632"/>
      <c r="M956" s="631"/>
      <c r="N956" s="572"/>
      <c r="O956" s="571"/>
    </row>
    <row r="957" spans="1:15" s="362" customFormat="1" x14ac:dyDescent="0.2">
      <c r="A957" s="631"/>
      <c r="B957" s="631"/>
      <c r="C957" s="631"/>
      <c r="D957" s="631"/>
      <c r="E957" s="631"/>
      <c r="F957" s="631"/>
      <c r="G957" s="631"/>
      <c r="H957" s="632"/>
      <c r="I957" s="634"/>
      <c r="J957" s="631"/>
      <c r="K957" s="631"/>
      <c r="L957" s="632"/>
      <c r="M957" s="631"/>
      <c r="N957" s="572"/>
      <c r="O957" s="571"/>
    </row>
    <row r="958" spans="1:15" s="362" customFormat="1" x14ac:dyDescent="0.2">
      <c r="A958" s="631"/>
      <c r="B958" s="631"/>
      <c r="C958" s="631"/>
      <c r="D958" s="631"/>
      <c r="E958" s="631"/>
      <c r="F958" s="631"/>
      <c r="G958" s="631"/>
      <c r="H958" s="632"/>
      <c r="I958" s="634"/>
      <c r="J958" s="631"/>
      <c r="K958" s="631"/>
      <c r="L958" s="632"/>
      <c r="M958" s="631"/>
      <c r="N958" s="572"/>
      <c r="O958" s="571"/>
    </row>
    <row r="959" spans="1:15" s="362" customFormat="1" x14ac:dyDescent="0.2">
      <c r="A959" s="631"/>
      <c r="B959" s="631"/>
      <c r="C959" s="631"/>
      <c r="D959" s="631"/>
      <c r="E959" s="631"/>
      <c r="F959" s="631"/>
      <c r="G959" s="631"/>
      <c r="H959" s="632"/>
      <c r="I959" s="634"/>
      <c r="J959" s="631"/>
      <c r="K959" s="631"/>
      <c r="L959" s="632"/>
      <c r="M959" s="631"/>
      <c r="N959" s="572"/>
      <c r="O959" s="571"/>
    </row>
    <row r="960" spans="1:15" s="362" customFormat="1" x14ac:dyDescent="0.2">
      <c r="A960" s="631"/>
      <c r="B960" s="631"/>
      <c r="C960" s="631"/>
      <c r="D960" s="631"/>
      <c r="E960" s="631"/>
      <c r="F960" s="631"/>
      <c r="G960" s="631"/>
      <c r="H960" s="632"/>
      <c r="I960" s="634"/>
      <c r="J960" s="631"/>
      <c r="K960" s="631"/>
      <c r="L960" s="632"/>
      <c r="M960" s="631"/>
      <c r="N960" s="572"/>
      <c r="O960" s="571"/>
    </row>
    <row r="961" spans="1:15" s="362" customFormat="1" x14ac:dyDescent="0.2">
      <c r="A961" s="631"/>
      <c r="B961" s="631"/>
      <c r="C961" s="631"/>
      <c r="D961" s="631"/>
      <c r="E961" s="631"/>
      <c r="F961" s="631"/>
      <c r="G961" s="631"/>
      <c r="H961" s="632"/>
      <c r="I961" s="634"/>
      <c r="J961" s="631"/>
      <c r="K961" s="631"/>
      <c r="L961" s="632"/>
      <c r="M961" s="631"/>
      <c r="N961" s="572"/>
      <c r="O961" s="571"/>
    </row>
    <row r="962" spans="1:15" s="362" customFormat="1" x14ac:dyDescent="0.2">
      <c r="A962" s="631"/>
      <c r="B962" s="631"/>
      <c r="C962" s="631"/>
      <c r="D962" s="631"/>
      <c r="E962" s="631"/>
      <c r="F962" s="631"/>
      <c r="G962" s="631"/>
      <c r="H962" s="632"/>
      <c r="I962" s="634"/>
      <c r="J962" s="631"/>
      <c r="K962" s="631"/>
      <c r="L962" s="632"/>
      <c r="M962" s="631"/>
      <c r="N962" s="572"/>
      <c r="O962" s="571"/>
    </row>
    <row r="963" spans="1:15" s="362" customFormat="1" x14ac:dyDescent="0.2">
      <c r="A963" s="631"/>
      <c r="B963" s="631"/>
      <c r="C963" s="631"/>
      <c r="D963" s="631"/>
      <c r="E963" s="631"/>
      <c r="F963" s="631"/>
      <c r="G963" s="631"/>
      <c r="H963" s="632"/>
      <c r="I963" s="634"/>
      <c r="J963" s="631"/>
      <c r="K963" s="631"/>
      <c r="L963" s="632"/>
      <c r="M963" s="631"/>
      <c r="N963" s="572"/>
      <c r="O963" s="571"/>
    </row>
    <row r="964" spans="1:15" s="362" customFormat="1" x14ac:dyDescent="0.2">
      <c r="A964" s="631"/>
      <c r="B964" s="631"/>
      <c r="C964" s="631"/>
      <c r="D964" s="631"/>
      <c r="E964" s="631"/>
      <c r="F964" s="631"/>
      <c r="G964" s="631"/>
      <c r="H964" s="632"/>
      <c r="I964" s="634"/>
      <c r="J964" s="631"/>
      <c r="K964" s="631"/>
      <c r="L964" s="632"/>
      <c r="M964" s="631"/>
      <c r="N964" s="572"/>
      <c r="O964" s="571"/>
    </row>
    <row r="965" spans="1:15" s="362" customFormat="1" x14ac:dyDescent="0.2">
      <c r="A965" s="631"/>
      <c r="B965" s="631"/>
      <c r="C965" s="631"/>
      <c r="D965" s="631"/>
      <c r="E965" s="631"/>
      <c r="F965" s="631"/>
      <c r="G965" s="631"/>
      <c r="H965" s="632"/>
      <c r="I965" s="634"/>
      <c r="J965" s="631"/>
      <c r="K965" s="631"/>
      <c r="L965" s="632"/>
      <c r="M965" s="631"/>
      <c r="N965" s="572"/>
      <c r="O965" s="571"/>
    </row>
    <row r="966" spans="1:15" s="362" customFormat="1" x14ac:dyDescent="0.2">
      <c r="A966" s="631"/>
      <c r="B966" s="631"/>
      <c r="C966" s="631"/>
      <c r="D966" s="631"/>
      <c r="E966" s="631"/>
      <c r="F966" s="631"/>
      <c r="G966" s="631"/>
      <c r="H966" s="632"/>
      <c r="I966" s="634"/>
      <c r="J966" s="631"/>
      <c r="K966" s="631"/>
      <c r="L966" s="632"/>
      <c r="M966" s="631"/>
      <c r="N966" s="572"/>
      <c r="O966" s="571"/>
    </row>
    <row r="967" spans="1:15" s="362" customFormat="1" x14ac:dyDescent="0.2">
      <c r="A967" s="631"/>
      <c r="B967" s="631"/>
      <c r="C967" s="631"/>
      <c r="D967" s="631"/>
      <c r="E967" s="631"/>
      <c r="F967" s="631"/>
      <c r="G967" s="631"/>
      <c r="H967" s="632"/>
      <c r="I967" s="634"/>
      <c r="J967" s="631"/>
      <c r="K967" s="631"/>
      <c r="L967" s="632"/>
      <c r="M967" s="631"/>
      <c r="N967" s="572"/>
      <c r="O967" s="571"/>
    </row>
    <row r="968" spans="1:15" s="362" customFormat="1" x14ac:dyDescent="0.2">
      <c r="A968" s="631"/>
      <c r="B968" s="631"/>
      <c r="C968" s="631"/>
      <c r="D968" s="631"/>
      <c r="E968" s="631"/>
      <c r="F968" s="631"/>
      <c r="G968" s="631"/>
      <c r="H968" s="632"/>
      <c r="I968" s="634"/>
      <c r="J968" s="631"/>
      <c r="K968" s="631"/>
      <c r="L968" s="632"/>
      <c r="M968" s="631"/>
      <c r="N968" s="572"/>
      <c r="O968" s="571"/>
    </row>
    <row r="969" spans="1:15" s="362" customFormat="1" x14ac:dyDescent="0.2">
      <c r="A969" s="631"/>
      <c r="B969" s="631"/>
      <c r="C969" s="631"/>
      <c r="D969" s="631"/>
      <c r="E969" s="631"/>
      <c r="F969" s="631"/>
      <c r="G969" s="631"/>
      <c r="H969" s="632"/>
      <c r="I969" s="634"/>
      <c r="J969" s="631"/>
      <c r="K969" s="631"/>
      <c r="L969" s="632"/>
      <c r="M969" s="631"/>
      <c r="N969" s="572"/>
      <c r="O969" s="571"/>
    </row>
    <row r="970" spans="1:15" s="362" customFormat="1" x14ac:dyDescent="0.2">
      <c r="A970" s="631"/>
      <c r="B970" s="631"/>
      <c r="C970" s="631"/>
      <c r="D970" s="631"/>
      <c r="E970" s="631"/>
      <c r="F970" s="631"/>
      <c r="G970" s="631"/>
      <c r="H970" s="632"/>
      <c r="I970" s="634"/>
      <c r="J970" s="631"/>
      <c r="K970" s="631"/>
      <c r="L970" s="632"/>
      <c r="M970" s="631"/>
      <c r="N970" s="572"/>
      <c r="O970" s="571"/>
    </row>
    <row r="971" spans="1:15" s="362" customFormat="1" x14ac:dyDescent="0.2">
      <c r="A971" s="631"/>
      <c r="B971" s="631"/>
      <c r="C971" s="631"/>
      <c r="D971" s="631"/>
      <c r="E971" s="631"/>
      <c r="F971" s="631"/>
      <c r="G971" s="631"/>
      <c r="H971" s="632"/>
      <c r="I971" s="634"/>
      <c r="J971" s="631"/>
      <c r="K971" s="631"/>
      <c r="L971" s="632"/>
      <c r="M971" s="631"/>
      <c r="N971" s="572"/>
      <c r="O971" s="571"/>
    </row>
    <row r="972" spans="1:15" s="362" customFormat="1" x14ac:dyDescent="0.2">
      <c r="A972" s="631"/>
      <c r="B972" s="631"/>
      <c r="C972" s="631"/>
      <c r="D972" s="631"/>
      <c r="E972" s="631"/>
      <c r="F972" s="631"/>
      <c r="G972" s="631"/>
      <c r="H972" s="632"/>
      <c r="I972" s="634"/>
      <c r="J972" s="631"/>
      <c r="K972" s="631"/>
      <c r="L972" s="632"/>
      <c r="M972" s="631"/>
      <c r="N972" s="572"/>
      <c r="O972" s="571"/>
    </row>
    <row r="973" spans="1:15" s="362" customFormat="1" x14ac:dyDescent="0.2">
      <c r="A973" s="631"/>
      <c r="B973" s="631"/>
      <c r="C973" s="631"/>
      <c r="D973" s="631"/>
      <c r="E973" s="631"/>
      <c r="F973" s="631"/>
      <c r="G973" s="631"/>
      <c r="H973" s="632"/>
      <c r="I973" s="634"/>
      <c r="J973" s="631"/>
      <c r="K973" s="631"/>
      <c r="L973" s="632"/>
      <c r="M973" s="631"/>
      <c r="N973" s="572"/>
      <c r="O973" s="571"/>
    </row>
    <row r="974" spans="1:15" s="362" customFormat="1" x14ac:dyDescent="0.2">
      <c r="A974" s="631"/>
      <c r="B974" s="631"/>
      <c r="C974" s="631"/>
      <c r="D974" s="631"/>
      <c r="E974" s="631"/>
      <c r="F974" s="631"/>
      <c r="G974" s="631"/>
      <c r="H974" s="632"/>
      <c r="I974" s="634"/>
      <c r="J974" s="631"/>
      <c r="K974" s="631"/>
      <c r="L974" s="632"/>
      <c r="M974" s="631"/>
      <c r="N974" s="572"/>
      <c r="O974" s="571"/>
    </row>
    <row r="975" spans="1:15" s="362" customFormat="1" x14ac:dyDescent="0.2">
      <c r="A975" s="631"/>
      <c r="B975" s="631"/>
      <c r="C975" s="631"/>
      <c r="D975" s="631"/>
      <c r="E975" s="631"/>
      <c r="F975" s="631"/>
      <c r="G975" s="631"/>
      <c r="H975" s="632"/>
      <c r="I975" s="634"/>
      <c r="J975" s="631"/>
      <c r="K975" s="631"/>
      <c r="L975" s="632"/>
      <c r="M975" s="631"/>
      <c r="N975" s="572"/>
      <c r="O975" s="571"/>
    </row>
    <row r="976" spans="1:15" s="362" customFormat="1" x14ac:dyDescent="0.2">
      <c r="A976" s="631"/>
      <c r="B976" s="631"/>
      <c r="C976" s="631"/>
      <c r="D976" s="631"/>
      <c r="E976" s="631"/>
      <c r="F976" s="631"/>
      <c r="G976" s="631"/>
      <c r="H976" s="632"/>
      <c r="I976" s="634"/>
      <c r="J976" s="631"/>
      <c r="K976" s="631"/>
      <c r="L976" s="632"/>
      <c r="M976" s="631"/>
      <c r="N976" s="572"/>
      <c r="O976" s="571"/>
    </row>
    <row r="977" spans="1:15" s="362" customFormat="1" x14ac:dyDescent="0.2">
      <c r="A977" s="631"/>
      <c r="B977" s="631"/>
      <c r="C977" s="631"/>
      <c r="D977" s="631"/>
      <c r="E977" s="631"/>
      <c r="F977" s="631"/>
      <c r="G977" s="631"/>
      <c r="H977" s="632"/>
      <c r="I977" s="634"/>
      <c r="J977" s="631"/>
      <c r="K977" s="631"/>
      <c r="L977" s="632"/>
      <c r="M977" s="631"/>
      <c r="N977" s="572"/>
      <c r="O977" s="571"/>
    </row>
    <row r="978" spans="1:15" s="362" customFormat="1" x14ac:dyDescent="0.2">
      <c r="A978" s="631"/>
      <c r="B978" s="631"/>
      <c r="C978" s="631"/>
      <c r="D978" s="631"/>
      <c r="E978" s="631"/>
      <c r="F978" s="631"/>
      <c r="G978" s="631"/>
      <c r="H978" s="632"/>
      <c r="I978" s="634"/>
      <c r="J978" s="631"/>
      <c r="K978" s="631"/>
      <c r="L978" s="632"/>
      <c r="M978" s="631"/>
      <c r="N978" s="572"/>
      <c r="O978" s="571"/>
    </row>
    <row r="979" spans="1:15" s="362" customFormat="1" x14ac:dyDescent="0.2">
      <c r="A979" s="631"/>
      <c r="B979" s="631"/>
      <c r="C979" s="631"/>
      <c r="D979" s="631"/>
      <c r="E979" s="631"/>
      <c r="F979" s="631"/>
      <c r="G979" s="631"/>
      <c r="H979" s="632"/>
      <c r="I979" s="634"/>
      <c r="J979" s="631"/>
      <c r="K979" s="631"/>
      <c r="L979" s="632"/>
      <c r="M979" s="631"/>
      <c r="N979" s="572"/>
      <c r="O979" s="571"/>
    </row>
    <row r="980" spans="1:15" s="362" customFormat="1" x14ac:dyDescent="0.2">
      <c r="A980" s="631"/>
      <c r="B980" s="631"/>
      <c r="C980" s="631"/>
      <c r="D980" s="631"/>
      <c r="E980" s="631"/>
      <c r="F980" s="631"/>
      <c r="G980" s="631"/>
      <c r="H980" s="632"/>
      <c r="I980" s="634"/>
      <c r="J980" s="631"/>
      <c r="K980" s="631"/>
      <c r="L980" s="632"/>
      <c r="M980" s="631"/>
      <c r="N980" s="572"/>
      <c r="O980" s="571"/>
    </row>
    <row r="981" spans="1:15" s="362" customFormat="1" x14ac:dyDescent="0.2">
      <c r="A981" s="631"/>
      <c r="B981" s="631"/>
      <c r="C981" s="631"/>
      <c r="D981" s="631"/>
      <c r="E981" s="631"/>
      <c r="F981" s="631"/>
      <c r="G981" s="631"/>
      <c r="H981" s="632"/>
      <c r="I981" s="634"/>
      <c r="J981" s="631"/>
      <c r="K981" s="631"/>
      <c r="L981" s="632"/>
      <c r="M981" s="631"/>
      <c r="N981" s="572"/>
      <c r="O981" s="571"/>
    </row>
    <row r="982" spans="1:15" s="362" customFormat="1" x14ac:dyDescent="0.2">
      <c r="A982" s="631"/>
      <c r="B982" s="631"/>
      <c r="C982" s="631"/>
      <c r="D982" s="631"/>
      <c r="E982" s="631"/>
      <c r="F982" s="631"/>
      <c r="G982" s="631"/>
      <c r="H982" s="632"/>
      <c r="I982" s="634"/>
      <c r="J982" s="631"/>
      <c r="K982" s="631"/>
      <c r="L982" s="632"/>
      <c r="M982" s="631"/>
      <c r="N982" s="572"/>
      <c r="O982" s="571"/>
    </row>
    <row r="983" spans="1:15" s="362" customFormat="1" x14ac:dyDescent="0.2">
      <c r="A983" s="631"/>
      <c r="B983" s="631"/>
      <c r="C983" s="631"/>
      <c r="D983" s="631"/>
      <c r="E983" s="631"/>
      <c r="F983" s="631"/>
      <c r="G983" s="631"/>
      <c r="H983" s="632"/>
      <c r="I983" s="634"/>
      <c r="J983" s="631"/>
      <c r="K983" s="631"/>
      <c r="L983" s="632"/>
      <c r="M983" s="631"/>
      <c r="N983" s="572"/>
      <c r="O983" s="571"/>
    </row>
    <row r="984" spans="1:15" s="362" customFormat="1" x14ac:dyDescent="0.2">
      <c r="A984" s="631"/>
      <c r="B984" s="631"/>
      <c r="C984" s="631"/>
      <c r="D984" s="631"/>
      <c r="E984" s="631"/>
      <c r="F984" s="631"/>
      <c r="G984" s="631"/>
      <c r="H984" s="632"/>
      <c r="I984" s="634"/>
      <c r="J984" s="631"/>
      <c r="K984" s="631"/>
      <c r="L984" s="632"/>
      <c r="M984" s="631"/>
      <c r="N984" s="572"/>
      <c r="O984" s="571"/>
    </row>
    <row r="985" spans="1:15" s="362" customFormat="1" x14ac:dyDescent="0.2">
      <c r="A985" s="631"/>
      <c r="B985" s="631"/>
      <c r="C985" s="631"/>
      <c r="D985" s="631"/>
      <c r="E985" s="631"/>
      <c r="F985" s="631"/>
      <c r="G985" s="631"/>
      <c r="H985" s="632"/>
      <c r="I985" s="634"/>
      <c r="J985" s="631"/>
      <c r="K985" s="631"/>
      <c r="L985" s="632"/>
      <c r="M985" s="631"/>
      <c r="N985" s="572"/>
      <c r="O985" s="571"/>
    </row>
    <row r="986" spans="1:15" s="362" customFormat="1" x14ac:dyDescent="0.2">
      <c r="A986" s="631"/>
      <c r="B986" s="631"/>
      <c r="C986" s="631"/>
      <c r="D986" s="631"/>
      <c r="E986" s="631"/>
      <c r="F986" s="631"/>
      <c r="G986" s="631"/>
      <c r="H986" s="632"/>
      <c r="I986" s="634"/>
      <c r="J986" s="631"/>
      <c r="K986" s="631"/>
      <c r="L986" s="632"/>
      <c r="M986" s="631"/>
      <c r="N986" s="572"/>
      <c r="O986" s="571"/>
    </row>
    <row r="987" spans="1:15" s="362" customFormat="1" x14ac:dyDescent="0.2">
      <c r="A987" s="631"/>
      <c r="B987" s="631"/>
      <c r="C987" s="631"/>
      <c r="D987" s="631"/>
      <c r="E987" s="631"/>
      <c r="F987" s="631"/>
      <c r="G987" s="631"/>
      <c r="H987" s="632"/>
      <c r="I987" s="634"/>
      <c r="J987" s="631"/>
      <c r="K987" s="631"/>
      <c r="L987" s="632"/>
      <c r="M987" s="631"/>
      <c r="N987" s="572"/>
      <c r="O987" s="571"/>
    </row>
    <row r="988" spans="1:15" s="362" customFormat="1" x14ac:dyDescent="0.2">
      <c r="A988" s="631"/>
      <c r="B988" s="631"/>
      <c r="C988" s="631"/>
      <c r="D988" s="631"/>
      <c r="E988" s="631"/>
      <c r="F988" s="631"/>
      <c r="G988" s="631"/>
      <c r="H988" s="632"/>
      <c r="I988" s="634"/>
      <c r="J988" s="631"/>
      <c r="K988" s="631"/>
      <c r="L988" s="632"/>
      <c r="M988" s="631"/>
      <c r="N988" s="572"/>
      <c r="O988" s="571"/>
    </row>
    <row r="989" spans="1:15" s="362" customFormat="1" x14ac:dyDescent="0.2">
      <c r="A989" s="631"/>
      <c r="B989" s="631"/>
      <c r="C989" s="631"/>
      <c r="D989" s="631"/>
      <c r="E989" s="631"/>
      <c r="F989" s="631"/>
      <c r="G989" s="631"/>
      <c r="H989" s="632"/>
      <c r="I989" s="634"/>
      <c r="J989" s="631"/>
      <c r="K989" s="631"/>
      <c r="L989" s="632"/>
      <c r="M989" s="631"/>
      <c r="N989" s="572"/>
      <c r="O989" s="571"/>
    </row>
    <row r="990" spans="1:15" s="362" customFormat="1" x14ac:dyDescent="0.2">
      <c r="A990" s="631"/>
      <c r="B990" s="631"/>
      <c r="C990" s="631"/>
      <c r="D990" s="631"/>
      <c r="E990" s="631"/>
      <c r="F990" s="631"/>
      <c r="G990" s="631"/>
      <c r="H990" s="632"/>
      <c r="I990" s="634"/>
      <c r="J990" s="631"/>
      <c r="K990" s="631"/>
      <c r="L990" s="632"/>
      <c r="M990" s="631"/>
      <c r="N990" s="572"/>
      <c r="O990" s="571"/>
    </row>
    <row r="991" spans="1:15" s="362" customFormat="1" x14ac:dyDescent="0.2">
      <c r="A991" s="631"/>
      <c r="B991" s="631"/>
      <c r="C991" s="631"/>
      <c r="D991" s="631"/>
      <c r="E991" s="631"/>
      <c r="F991" s="631"/>
      <c r="G991" s="631"/>
      <c r="H991" s="632"/>
      <c r="I991" s="634"/>
      <c r="J991" s="631"/>
      <c r="K991" s="631"/>
      <c r="L991" s="632"/>
      <c r="M991" s="631"/>
      <c r="N991" s="572"/>
      <c r="O991" s="571"/>
    </row>
    <row r="992" spans="1:15" s="362" customFormat="1" x14ac:dyDescent="0.2">
      <c r="A992" s="631"/>
      <c r="B992" s="631"/>
      <c r="C992" s="631"/>
      <c r="D992" s="631"/>
      <c r="E992" s="631"/>
      <c r="F992" s="631"/>
      <c r="G992" s="631"/>
      <c r="H992" s="632"/>
      <c r="I992" s="634"/>
      <c r="J992" s="631"/>
      <c r="K992" s="631"/>
      <c r="L992" s="632"/>
      <c r="M992" s="631"/>
      <c r="N992" s="572"/>
      <c r="O992" s="571"/>
    </row>
    <row r="993" spans="1:15" s="362" customFormat="1" x14ac:dyDescent="0.2">
      <c r="A993" s="631"/>
      <c r="B993" s="631"/>
      <c r="C993" s="631"/>
      <c r="D993" s="631"/>
      <c r="E993" s="631"/>
      <c r="F993" s="631"/>
      <c r="G993" s="631"/>
      <c r="H993" s="632"/>
      <c r="I993" s="634"/>
      <c r="J993" s="631"/>
      <c r="K993" s="631"/>
      <c r="L993" s="632"/>
      <c r="M993" s="631"/>
      <c r="N993" s="572"/>
      <c r="O993" s="571"/>
    </row>
    <row r="994" spans="1:15" s="362" customFormat="1" x14ac:dyDescent="0.2">
      <c r="A994" s="631"/>
      <c r="B994" s="631"/>
      <c r="C994" s="631"/>
      <c r="D994" s="631"/>
      <c r="E994" s="631"/>
      <c r="F994" s="631"/>
      <c r="G994" s="631"/>
      <c r="H994" s="632"/>
      <c r="I994" s="634"/>
      <c r="J994" s="631"/>
      <c r="K994" s="631"/>
      <c r="L994" s="632"/>
      <c r="M994" s="631"/>
      <c r="N994" s="572"/>
      <c r="O994" s="571"/>
    </row>
    <row r="995" spans="1:15" s="362" customFormat="1" x14ac:dyDescent="0.2">
      <c r="A995" s="631"/>
      <c r="B995" s="631"/>
      <c r="C995" s="631"/>
      <c r="D995" s="631"/>
      <c r="E995" s="631"/>
      <c r="F995" s="631"/>
      <c r="G995" s="631"/>
      <c r="H995" s="632"/>
      <c r="I995" s="634"/>
      <c r="J995" s="631"/>
      <c r="K995" s="631"/>
      <c r="L995" s="632"/>
      <c r="M995" s="631"/>
      <c r="N995" s="572"/>
      <c r="O995" s="571"/>
    </row>
    <row r="996" spans="1:15" s="362" customFormat="1" x14ac:dyDescent="0.2">
      <c r="A996" s="631"/>
      <c r="B996" s="631"/>
      <c r="C996" s="631"/>
      <c r="D996" s="631"/>
      <c r="E996" s="631"/>
      <c r="F996" s="631"/>
      <c r="G996" s="631"/>
      <c r="H996" s="632"/>
      <c r="I996" s="634"/>
      <c r="J996" s="631"/>
      <c r="K996" s="631"/>
      <c r="L996" s="632"/>
      <c r="M996" s="631"/>
      <c r="N996" s="572"/>
      <c r="O996" s="571"/>
    </row>
    <row r="997" spans="1:15" s="362" customFormat="1" x14ac:dyDescent="0.2">
      <c r="A997" s="631"/>
      <c r="B997" s="631"/>
      <c r="C997" s="631"/>
      <c r="D997" s="631"/>
      <c r="E997" s="631"/>
      <c r="F997" s="631"/>
      <c r="G997" s="631"/>
      <c r="H997" s="632"/>
      <c r="I997" s="634"/>
      <c r="J997" s="631"/>
      <c r="K997" s="631"/>
      <c r="L997" s="632"/>
      <c r="M997" s="631"/>
      <c r="N997" s="572"/>
      <c r="O997" s="571"/>
    </row>
    <row r="998" spans="1:15" s="362" customFormat="1" x14ac:dyDescent="0.2">
      <c r="A998" s="631"/>
      <c r="B998" s="631"/>
      <c r="C998" s="631"/>
      <c r="D998" s="631"/>
      <c r="E998" s="631"/>
      <c r="F998" s="631"/>
      <c r="G998" s="631"/>
      <c r="H998" s="632"/>
      <c r="I998" s="634"/>
      <c r="J998" s="631"/>
      <c r="K998" s="631"/>
      <c r="L998" s="632"/>
      <c r="M998" s="631"/>
      <c r="N998" s="572"/>
      <c r="O998" s="571"/>
    </row>
    <row r="999" spans="1:15" s="362" customFormat="1" x14ac:dyDescent="0.2">
      <c r="A999" s="631"/>
      <c r="B999" s="631"/>
      <c r="C999" s="631"/>
      <c r="D999" s="631"/>
      <c r="E999" s="631"/>
      <c r="F999" s="631"/>
      <c r="G999" s="631"/>
      <c r="H999" s="632"/>
      <c r="I999" s="634"/>
      <c r="J999" s="631"/>
      <c r="K999" s="631"/>
      <c r="L999" s="632"/>
      <c r="M999" s="631"/>
      <c r="N999" s="572"/>
      <c r="O999" s="571"/>
    </row>
    <row r="1000" spans="1:15" s="362" customFormat="1" x14ac:dyDescent="0.2">
      <c r="A1000" s="631"/>
      <c r="B1000" s="631"/>
      <c r="C1000" s="631"/>
      <c r="D1000" s="631"/>
      <c r="E1000" s="631"/>
      <c r="F1000" s="631"/>
      <c r="G1000" s="631"/>
      <c r="H1000" s="632"/>
      <c r="I1000" s="634"/>
      <c r="J1000" s="631"/>
      <c r="K1000" s="631"/>
      <c r="L1000" s="632"/>
      <c r="M1000" s="631"/>
      <c r="N1000" s="572"/>
      <c r="O1000" s="571"/>
    </row>
    <row r="1001" spans="1:15" s="362" customFormat="1" x14ac:dyDescent="0.2">
      <c r="A1001" s="631"/>
      <c r="B1001" s="631"/>
      <c r="C1001" s="631"/>
      <c r="D1001" s="631"/>
      <c r="E1001" s="631"/>
      <c r="F1001" s="631"/>
      <c r="G1001" s="631"/>
      <c r="H1001" s="632"/>
      <c r="I1001" s="634"/>
      <c r="J1001" s="631"/>
      <c r="K1001" s="631"/>
      <c r="L1001" s="632"/>
      <c r="M1001" s="631"/>
      <c r="N1001" s="572"/>
      <c r="O1001" s="571"/>
    </row>
    <row r="1002" spans="1:15" s="362" customFormat="1" x14ac:dyDescent="0.2">
      <c r="A1002" s="631"/>
      <c r="B1002" s="631"/>
      <c r="C1002" s="631"/>
      <c r="D1002" s="631"/>
      <c r="E1002" s="631"/>
      <c r="F1002" s="631"/>
      <c r="G1002" s="631"/>
      <c r="H1002" s="632"/>
      <c r="I1002" s="634"/>
      <c r="J1002" s="631"/>
      <c r="K1002" s="631"/>
      <c r="L1002" s="632"/>
      <c r="M1002" s="631"/>
      <c r="N1002" s="572"/>
      <c r="O1002" s="571"/>
    </row>
    <row r="1003" spans="1:15" s="362" customFormat="1" x14ac:dyDescent="0.2">
      <c r="A1003" s="631"/>
      <c r="B1003" s="631"/>
      <c r="C1003" s="631"/>
      <c r="D1003" s="631"/>
      <c r="E1003" s="631"/>
      <c r="F1003" s="631"/>
      <c r="G1003" s="631"/>
      <c r="H1003" s="632"/>
      <c r="I1003" s="634"/>
      <c r="J1003" s="631"/>
      <c r="K1003" s="631"/>
      <c r="L1003" s="632"/>
      <c r="M1003" s="631"/>
      <c r="N1003" s="572"/>
      <c r="O1003" s="571"/>
    </row>
    <row r="1004" spans="1:15" s="362" customFormat="1" x14ac:dyDescent="0.2">
      <c r="A1004" s="631"/>
      <c r="B1004" s="631"/>
      <c r="C1004" s="631"/>
      <c r="D1004" s="631"/>
      <c r="E1004" s="631"/>
      <c r="F1004" s="631"/>
      <c r="G1004" s="631"/>
      <c r="H1004" s="632"/>
      <c r="I1004" s="634"/>
      <c r="J1004" s="631"/>
      <c r="K1004" s="631"/>
      <c r="L1004" s="632"/>
      <c r="M1004" s="631"/>
      <c r="N1004" s="572"/>
      <c r="O1004" s="571"/>
    </row>
    <row r="1005" spans="1:15" s="362" customFormat="1" x14ac:dyDescent="0.2">
      <c r="A1005" s="631"/>
      <c r="B1005" s="631"/>
      <c r="C1005" s="631"/>
      <c r="D1005" s="631"/>
      <c r="E1005" s="631"/>
      <c r="F1005" s="631"/>
      <c r="G1005" s="631"/>
      <c r="H1005" s="632"/>
      <c r="I1005" s="634"/>
      <c r="J1005" s="631"/>
      <c r="K1005" s="631"/>
      <c r="L1005" s="632"/>
      <c r="M1005" s="631"/>
      <c r="N1005" s="572"/>
      <c r="O1005" s="571"/>
    </row>
    <row r="1006" spans="1:15" s="362" customFormat="1" x14ac:dyDescent="0.2">
      <c r="A1006" s="631"/>
      <c r="B1006" s="631"/>
      <c r="C1006" s="631"/>
      <c r="D1006" s="631"/>
      <c r="E1006" s="631"/>
      <c r="F1006" s="631"/>
      <c r="G1006" s="631"/>
      <c r="H1006" s="632"/>
      <c r="I1006" s="634"/>
      <c r="J1006" s="631"/>
      <c r="K1006" s="631"/>
      <c r="L1006" s="632"/>
      <c r="M1006" s="631"/>
      <c r="N1006" s="572"/>
      <c r="O1006" s="571"/>
    </row>
    <row r="1007" spans="1:15" s="362" customFormat="1" x14ac:dyDescent="0.2">
      <c r="A1007" s="631"/>
      <c r="B1007" s="631"/>
      <c r="C1007" s="631"/>
      <c r="D1007" s="631"/>
      <c r="E1007" s="631"/>
      <c r="F1007" s="631"/>
      <c r="G1007" s="631"/>
      <c r="H1007" s="632"/>
      <c r="I1007" s="634"/>
      <c r="J1007" s="631"/>
      <c r="K1007" s="631"/>
      <c r="L1007" s="632"/>
      <c r="M1007" s="631"/>
      <c r="N1007" s="572"/>
      <c r="O1007" s="571"/>
    </row>
    <row r="1008" spans="1:15" s="362" customFormat="1" x14ac:dyDescent="0.2">
      <c r="A1008" s="631"/>
      <c r="B1008" s="631"/>
      <c r="C1008" s="631"/>
      <c r="D1008" s="631"/>
      <c r="E1008" s="631"/>
      <c r="F1008" s="631"/>
      <c r="G1008" s="631"/>
      <c r="H1008" s="632"/>
      <c r="I1008" s="634"/>
      <c r="J1008" s="631"/>
      <c r="K1008" s="631"/>
      <c r="L1008" s="632"/>
      <c r="M1008" s="631"/>
      <c r="N1008" s="572"/>
      <c r="O1008" s="571"/>
    </row>
    <row r="1009" spans="1:15" s="362" customFormat="1" x14ac:dyDescent="0.2">
      <c r="A1009" s="631"/>
      <c r="B1009" s="631"/>
      <c r="C1009" s="631"/>
      <c r="D1009" s="631"/>
      <c r="E1009" s="631"/>
      <c r="F1009" s="631"/>
      <c r="G1009" s="631"/>
      <c r="H1009" s="632"/>
      <c r="I1009" s="634"/>
      <c r="J1009" s="631"/>
      <c r="K1009" s="631"/>
      <c r="L1009" s="632"/>
      <c r="M1009" s="631"/>
      <c r="N1009" s="572"/>
      <c r="O1009" s="571"/>
    </row>
    <row r="1010" spans="1:15" s="362" customFormat="1" x14ac:dyDescent="0.2">
      <c r="A1010" s="631"/>
      <c r="B1010" s="631"/>
      <c r="C1010" s="631"/>
      <c r="D1010" s="631"/>
      <c r="E1010" s="631"/>
      <c r="F1010" s="631"/>
      <c r="G1010" s="631"/>
      <c r="H1010" s="632"/>
      <c r="I1010" s="634"/>
      <c r="J1010" s="631"/>
      <c r="K1010" s="631"/>
      <c r="L1010" s="632"/>
      <c r="M1010" s="631"/>
      <c r="N1010" s="572"/>
      <c r="O1010" s="571"/>
    </row>
    <row r="1011" spans="1:15" s="362" customFormat="1" x14ac:dyDescent="0.2">
      <c r="A1011" s="631"/>
      <c r="B1011" s="631"/>
      <c r="C1011" s="631"/>
      <c r="D1011" s="631"/>
      <c r="E1011" s="631"/>
      <c r="F1011" s="631"/>
      <c r="G1011" s="631"/>
      <c r="H1011" s="632"/>
      <c r="I1011" s="634"/>
      <c r="J1011" s="631"/>
      <c r="K1011" s="631"/>
      <c r="L1011" s="632"/>
      <c r="M1011" s="631"/>
      <c r="N1011" s="572"/>
      <c r="O1011" s="571"/>
    </row>
    <row r="1012" spans="1:15" s="362" customFormat="1" x14ac:dyDescent="0.2">
      <c r="A1012" s="631"/>
      <c r="B1012" s="631"/>
      <c r="C1012" s="631"/>
      <c r="D1012" s="631"/>
      <c r="E1012" s="631"/>
      <c r="F1012" s="631"/>
      <c r="G1012" s="631"/>
      <c r="H1012" s="632"/>
      <c r="I1012" s="634"/>
      <c r="J1012" s="631"/>
      <c r="K1012" s="631"/>
      <c r="L1012" s="632"/>
      <c r="M1012" s="631"/>
      <c r="N1012" s="572"/>
      <c r="O1012" s="571"/>
    </row>
    <row r="1013" spans="1:15" s="362" customFormat="1" x14ac:dyDescent="0.2">
      <c r="A1013" s="631"/>
      <c r="B1013" s="631"/>
      <c r="C1013" s="631"/>
      <c r="D1013" s="631"/>
      <c r="E1013" s="631"/>
      <c r="F1013" s="631"/>
      <c r="G1013" s="631"/>
      <c r="H1013" s="632"/>
      <c r="I1013" s="634"/>
      <c r="J1013" s="631"/>
      <c r="K1013" s="631"/>
      <c r="L1013" s="632"/>
      <c r="M1013" s="631"/>
      <c r="N1013" s="572"/>
      <c r="O1013" s="571"/>
    </row>
    <row r="1014" spans="1:15" s="362" customFormat="1" x14ac:dyDescent="0.2">
      <c r="A1014" s="631"/>
      <c r="B1014" s="631"/>
      <c r="C1014" s="631"/>
      <c r="D1014" s="631"/>
      <c r="E1014" s="631"/>
      <c r="F1014" s="631"/>
      <c r="G1014" s="631"/>
      <c r="H1014" s="632"/>
      <c r="I1014" s="634"/>
      <c r="J1014" s="631"/>
      <c r="K1014" s="631"/>
      <c r="L1014" s="632"/>
      <c r="M1014" s="631"/>
      <c r="N1014" s="572"/>
      <c r="O1014" s="571"/>
    </row>
    <row r="1015" spans="1:15" s="362" customFormat="1" x14ac:dyDescent="0.2">
      <c r="A1015" s="631"/>
      <c r="B1015" s="631"/>
      <c r="C1015" s="631"/>
      <c r="D1015" s="631"/>
      <c r="E1015" s="631"/>
      <c r="F1015" s="631"/>
      <c r="G1015" s="631"/>
      <c r="H1015" s="632"/>
      <c r="I1015" s="634"/>
      <c r="J1015" s="631"/>
      <c r="K1015" s="631"/>
      <c r="L1015" s="632"/>
      <c r="M1015" s="631"/>
      <c r="N1015" s="572"/>
      <c r="O1015" s="571"/>
    </row>
    <row r="1016" spans="1:15" s="362" customFormat="1" x14ac:dyDescent="0.2">
      <c r="A1016" s="631"/>
      <c r="B1016" s="631"/>
      <c r="C1016" s="631"/>
      <c r="D1016" s="631"/>
      <c r="E1016" s="631"/>
      <c r="F1016" s="631"/>
      <c r="G1016" s="631"/>
      <c r="H1016" s="632"/>
      <c r="I1016" s="634"/>
      <c r="J1016" s="631"/>
      <c r="K1016" s="631"/>
      <c r="L1016" s="632"/>
      <c r="M1016" s="631"/>
      <c r="N1016" s="572"/>
      <c r="O1016" s="571"/>
    </row>
    <row r="1017" spans="1:15" s="362" customFormat="1" x14ac:dyDescent="0.2">
      <c r="A1017" s="631"/>
      <c r="B1017" s="631"/>
      <c r="C1017" s="631"/>
      <c r="D1017" s="631"/>
      <c r="E1017" s="631"/>
      <c r="F1017" s="631"/>
      <c r="G1017" s="631"/>
      <c r="H1017" s="632"/>
      <c r="I1017" s="634"/>
      <c r="J1017" s="631"/>
      <c r="K1017" s="631"/>
      <c r="L1017" s="632"/>
      <c r="M1017" s="631"/>
      <c r="N1017" s="572"/>
      <c r="O1017" s="571"/>
    </row>
    <row r="1018" spans="1:15" s="362" customFormat="1" x14ac:dyDescent="0.2">
      <c r="A1018" s="631"/>
      <c r="B1018" s="631"/>
      <c r="C1018" s="631"/>
      <c r="D1018" s="631"/>
      <c r="E1018" s="631"/>
      <c r="F1018" s="631"/>
      <c r="G1018" s="631"/>
      <c r="H1018" s="632"/>
      <c r="I1018" s="634"/>
      <c r="J1018" s="631"/>
      <c r="K1018" s="631"/>
      <c r="L1018" s="632"/>
      <c r="M1018" s="631"/>
      <c r="N1018" s="572"/>
      <c r="O1018" s="571"/>
    </row>
    <row r="1019" spans="1:15" s="362" customFormat="1" x14ac:dyDescent="0.2">
      <c r="A1019" s="631"/>
      <c r="B1019" s="631"/>
      <c r="C1019" s="631"/>
      <c r="D1019" s="631"/>
      <c r="E1019" s="631"/>
      <c r="F1019" s="631"/>
      <c r="G1019" s="631"/>
      <c r="H1019" s="632"/>
      <c r="I1019" s="634"/>
      <c r="J1019" s="631"/>
      <c r="K1019" s="631"/>
      <c r="L1019" s="632"/>
      <c r="M1019" s="631"/>
      <c r="N1019" s="572"/>
      <c r="O1019" s="571"/>
    </row>
    <row r="1020" spans="1:15" s="362" customFormat="1" x14ac:dyDescent="0.2">
      <c r="A1020" s="631"/>
      <c r="B1020" s="631"/>
      <c r="C1020" s="631"/>
      <c r="D1020" s="631"/>
      <c r="E1020" s="631"/>
      <c r="F1020" s="631"/>
      <c r="G1020" s="631"/>
      <c r="H1020" s="632"/>
      <c r="I1020" s="634"/>
      <c r="J1020" s="631"/>
      <c r="K1020" s="631"/>
      <c r="L1020" s="632"/>
      <c r="M1020" s="631"/>
      <c r="N1020" s="572"/>
      <c r="O1020" s="571"/>
    </row>
    <row r="1021" spans="1:15" s="362" customFormat="1" x14ac:dyDescent="0.2">
      <c r="A1021" s="631"/>
      <c r="B1021" s="631"/>
      <c r="C1021" s="631"/>
      <c r="D1021" s="631"/>
      <c r="E1021" s="631"/>
      <c r="F1021" s="631"/>
      <c r="G1021" s="631"/>
      <c r="H1021" s="632"/>
      <c r="I1021" s="634"/>
      <c r="J1021" s="631"/>
      <c r="K1021" s="631"/>
      <c r="L1021" s="632"/>
      <c r="M1021" s="631"/>
      <c r="N1021" s="572"/>
      <c r="O1021" s="571"/>
    </row>
    <row r="1022" spans="1:15" s="362" customFormat="1" x14ac:dyDescent="0.2">
      <c r="A1022" s="631"/>
      <c r="B1022" s="631"/>
      <c r="C1022" s="631"/>
      <c r="D1022" s="631"/>
      <c r="E1022" s="631"/>
      <c r="F1022" s="631"/>
      <c r="G1022" s="631"/>
      <c r="H1022" s="632"/>
      <c r="I1022" s="634"/>
      <c r="J1022" s="631"/>
      <c r="K1022" s="631"/>
      <c r="L1022" s="632"/>
      <c r="M1022" s="631"/>
      <c r="N1022" s="572"/>
      <c r="O1022" s="571"/>
    </row>
    <row r="1023" spans="1:15" s="362" customFormat="1" x14ac:dyDescent="0.2">
      <c r="A1023" s="631"/>
      <c r="B1023" s="631"/>
      <c r="C1023" s="631"/>
      <c r="D1023" s="631"/>
      <c r="E1023" s="631"/>
      <c r="F1023" s="631"/>
      <c r="G1023" s="631"/>
      <c r="H1023" s="632"/>
      <c r="I1023" s="634"/>
      <c r="J1023" s="631"/>
      <c r="K1023" s="631"/>
      <c r="L1023" s="632"/>
      <c r="M1023" s="631"/>
      <c r="N1023" s="572"/>
      <c r="O1023" s="571"/>
    </row>
    <row r="1024" spans="1:15" s="362" customFormat="1" x14ac:dyDescent="0.2">
      <c r="A1024" s="631"/>
      <c r="B1024" s="631"/>
      <c r="C1024" s="631"/>
      <c r="D1024" s="631"/>
      <c r="E1024" s="631"/>
      <c r="F1024" s="631"/>
      <c r="G1024" s="631"/>
      <c r="H1024" s="632"/>
      <c r="I1024" s="634"/>
      <c r="J1024" s="631"/>
      <c r="K1024" s="631"/>
      <c r="L1024" s="632"/>
      <c r="M1024" s="631"/>
      <c r="N1024" s="572"/>
      <c r="O1024" s="571"/>
    </row>
    <row r="1025" spans="1:15" s="362" customFormat="1" x14ac:dyDescent="0.2">
      <c r="A1025" s="631"/>
      <c r="B1025" s="631"/>
      <c r="C1025" s="631"/>
      <c r="D1025" s="631"/>
      <c r="E1025" s="631"/>
      <c r="F1025" s="631"/>
      <c r="G1025" s="631"/>
      <c r="H1025" s="632"/>
      <c r="I1025" s="634"/>
      <c r="J1025" s="631"/>
      <c r="K1025" s="631"/>
      <c r="L1025" s="632"/>
      <c r="M1025" s="631"/>
      <c r="N1025" s="572"/>
      <c r="O1025" s="571"/>
    </row>
    <row r="1026" spans="1:15" s="362" customFormat="1" x14ac:dyDescent="0.2">
      <c r="A1026" s="631"/>
      <c r="B1026" s="631"/>
      <c r="C1026" s="631"/>
      <c r="D1026" s="631"/>
      <c r="E1026" s="631"/>
      <c r="F1026" s="631"/>
      <c r="G1026" s="631"/>
      <c r="H1026" s="632"/>
      <c r="I1026" s="634"/>
      <c r="J1026" s="631"/>
      <c r="K1026" s="631"/>
      <c r="L1026" s="632"/>
      <c r="M1026" s="631"/>
      <c r="N1026" s="572"/>
      <c r="O1026" s="571"/>
    </row>
    <row r="1027" spans="1:15" s="362" customFormat="1" x14ac:dyDescent="0.2">
      <c r="A1027" s="631"/>
      <c r="B1027" s="631"/>
      <c r="C1027" s="631"/>
      <c r="D1027" s="631"/>
      <c r="E1027" s="631"/>
      <c r="F1027" s="631"/>
      <c r="G1027" s="631"/>
      <c r="H1027" s="632"/>
      <c r="I1027" s="634"/>
      <c r="J1027" s="631"/>
      <c r="K1027" s="631"/>
      <c r="L1027" s="632"/>
      <c r="M1027" s="631"/>
      <c r="N1027" s="572"/>
      <c r="O1027" s="571"/>
    </row>
    <row r="1028" spans="1:15" s="362" customFormat="1" x14ac:dyDescent="0.2">
      <c r="A1028" s="631"/>
      <c r="B1028" s="631"/>
      <c r="C1028" s="631"/>
      <c r="D1028" s="631"/>
      <c r="E1028" s="631"/>
      <c r="F1028" s="631"/>
      <c r="G1028" s="631"/>
      <c r="H1028" s="632"/>
      <c r="I1028" s="634"/>
      <c r="J1028" s="631"/>
      <c r="K1028" s="631"/>
      <c r="L1028" s="632"/>
      <c r="M1028" s="631"/>
      <c r="N1028" s="572"/>
      <c r="O1028" s="571"/>
    </row>
    <row r="1029" spans="1:15" s="362" customFormat="1" x14ac:dyDescent="0.2">
      <c r="A1029" s="631"/>
      <c r="B1029" s="631"/>
      <c r="C1029" s="631"/>
      <c r="D1029" s="631"/>
      <c r="E1029" s="631"/>
      <c r="F1029" s="631"/>
      <c r="G1029" s="631"/>
      <c r="H1029" s="632"/>
      <c r="I1029" s="634"/>
      <c r="J1029" s="631"/>
      <c r="K1029" s="631"/>
      <c r="L1029" s="632"/>
      <c r="M1029" s="631"/>
      <c r="N1029" s="572"/>
      <c r="O1029" s="571"/>
    </row>
    <row r="1030" spans="1:15" s="362" customFormat="1" x14ac:dyDescent="0.2">
      <c r="A1030" s="631"/>
      <c r="B1030" s="631"/>
      <c r="C1030" s="631"/>
      <c r="D1030" s="631"/>
      <c r="E1030" s="631"/>
      <c r="F1030" s="631"/>
      <c r="G1030" s="631"/>
      <c r="H1030" s="632"/>
      <c r="I1030" s="634"/>
      <c r="J1030" s="631"/>
      <c r="K1030" s="631"/>
      <c r="L1030" s="632"/>
      <c r="M1030" s="631"/>
      <c r="N1030" s="572"/>
      <c r="O1030" s="571"/>
    </row>
    <row r="1031" spans="1:15" s="362" customFormat="1" x14ac:dyDescent="0.2">
      <c r="A1031" s="631"/>
      <c r="B1031" s="631"/>
      <c r="C1031" s="631"/>
      <c r="D1031" s="631"/>
      <c r="E1031" s="631"/>
      <c r="F1031" s="631"/>
      <c r="G1031" s="631"/>
      <c r="H1031" s="632"/>
      <c r="I1031" s="634"/>
      <c r="J1031" s="631"/>
      <c r="K1031" s="631"/>
      <c r="L1031" s="632"/>
      <c r="M1031" s="631"/>
      <c r="N1031" s="572"/>
      <c r="O1031" s="571"/>
    </row>
    <row r="1032" spans="1:15" s="362" customFormat="1" x14ac:dyDescent="0.2">
      <c r="A1032" s="631"/>
      <c r="B1032" s="631"/>
      <c r="C1032" s="631"/>
      <c r="D1032" s="631"/>
      <c r="E1032" s="631"/>
      <c r="F1032" s="631"/>
      <c r="G1032" s="631"/>
      <c r="H1032" s="632"/>
      <c r="I1032" s="634"/>
      <c r="J1032" s="631"/>
      <c r="K1032" s="631"/>
      <c r="L1032" s="632"/>
      <c r="M1032" s="631"/>
      <c r="N1032" s="572"/>
      <c r="O1032" s="571"/>
    </row>
    <row r="1033" spans="1:15" s="362" customFormat="1" x14ac:dyDescent="0.2">
      <c r="A1033" s="631"/>
      <c r="B1033" s="631"/>
      <c r="C1033" s="631"/>
      <c r="D1033" s="631"/>
      <c r="E1033" s="631"/>
      <c r="F1033" s="631"/>
      <c r="G1033" s="631"/>
      <c r="H1033" s="632"/>
      <c r="I1033" s="634"/>
      <c r="J1033" s="631"/>
      <c r="K1033" s="631"/>
      <c r="L1033" s="632"/>
      <c r="M1033" s="631"/>
      <c r="N1033" s="572"/>
      <c r="O1033" s="571"/>
    </row>
    <row r="1034" spans="1:15" s="362" customFormat="1" x14ac:dyDescent="0.2">
      <c r="A1034" s="631"/>
      <c r="B1034" s="631"/>
      <c r="C1034" s="631"/>
      <c r="D1034" s="631"/>
      <c r="E1034" s="631"/>
      <c r="F1034" s="631"/>
      <c r="G1034" s="631"/>
      <c r="H1034" s="632"/>
      <c r="I1034" s="634"/>
      <c r="J1034" s="631"/>
      <c r="K1034" s="631"/>
      <c r="L1034" s="632"/>
      <c r="M1034" s="631"/>
      <c r="N1034" s="572"/>
      <c r="O1034" s="571"/>
    </row>
    <row r="1035" spans="1:15" s="362" customFormat="1" x14ac:dyDescent="0.2">
      <c r="A1035" s="631"/>
      <c r="B1035" s="631"/>
      <c r="C1035" s="631"/>
      <c r="D1035" s="631"/>
      <c r="E1035" s="631"/>
      <c r="F1035" s="631"/>
      <c r="G1035" s="631"/>
      <c r="H1035" s="632"/>
      <c r="I1035" s="634"/>
      <c r="J1035" s="631"/>
      <c r="K1035" s="631"/>
      <c r="L1035" s="632"/>
      <c r="M1035" s="631"/>
      <c r="N1035" s="572"/>
      <c r="O1035" s="571"/>
    </row>
    <row r="1036" spans="1:15" s="362" customFormat="1" x14ac:dyDescent="0.2">
      <c r="A1036" s="631"/>
      <c r="B1036" s="631"/>
      <c r="C1036" s="631"/>
      <c r="D1036" s="631"/>
      <c r="E1036" s="631"/>
      <c r="F1036" s="631"/>
      <c r="G1036" s="631"/>
      <c r="H1036" s="632"/>
      <c r="I1036" s="634"/>
      <c r="J1036" s="631"/>
      <c r="K1036" s="631"/>
      <c r="L1036" s="632"/>
      <c r="M1036" s="631"/>
      <c r="N1036" s="572"/>
      <c r="O1036" s="571"/>
    </row>
    <row r="1037" spans="1:15" s="362" customFormat="1" x14ac:dyDescent="0.2">
      <c r="A1037" s="631"/>
      <c r="B1037" s="631"/>
      <c r="C1037" s="631"/>
      <c r="D1037" s="631"/>
      <c r="E1037" s="631"/>
      <c r="F1037" s="631"/>
      <c r="G1037" s="631"/>
      <c r="H1037" s="632"/>
      <c r="I1037" s="634"/>
      <c r="J1037" s="631"/>
      <c r="K1037" s="631"/>
      <c r="L1037" s="632"/>
      <c r="M1037" s="631"/>
      <c r="N1037" s="572"/>
      <c r="O1037" s="571"/>
    </row>
    <row r="1038" spans="1:15" s="362" customFormat="1" x14ac:dyDescent="0.2">
      <c r="A1038" s="631"/>
      <c r="B1038" s="631"/>
      <c r="C1038" s="631"/>
      <c r="D1038" s="631"/>
      <c r="E1038" s="631"/>
      <c r="F1038" s="631"/>
      <c r="G1038" s="631"/>
      <c r="H1038" s="632"/>
      <c r="I1038" s="634"/>
      <c r="J1038" s="631"/>
      <c r="K1038" s="631"/>
      <c r="L1038" s="632"/>
      <c r="M1038" s="631"/>
      <c r="N1038" s="572"/>
      <c r="O1038" s="571"/>
    </row>
    <row r="1039" spans="1:15" s="362" customFormat="1" x14ac:dyDescent="0.2">
      <c r="A1039" s="631"/>
      <c r="B1039" s="631"/>
      <c r="C1039" s="631"/>
      <c r="D1039" s="631"/>
      <c r="E1039" s="631"/>
      <c r="F1039" s="631"/>
      <c r="G1039" s="631"/>
      <c r="H1039" s="632"/>
      <c r="I1039" s="634"/>
      <c r="J1039" s="631"/>
      <c r="K1039" s="631"/>
      <c r="L1039" s="632"/>
      <c r="M1039" s="631"/>
      <c r="N1039" s="572"/>
      <c r="O1039" s="571"/>
    </row>
    <row r="1040" spans="1:15" s="362" customFormat="1" x14ac:dyDescent="0.2">
      <c r="A1040" s="631"/>
      <c r="B1040" s="631"/>
      <c r="C1040" s="631"/>
      <c r="D1040" s="631"/>
      <c r="E1040" s="631"/>
      <c r="F1040" s="631"/>
      <c r="G1040" s="631"/>
      <c r="H1040" s="632"/>
      <c r="I1040" s="634"/>
      <c r="J1040" s="631"/>
      <c r="K1040" s="631"/>
      <c r="L1040" s="632"/>
      <c r="M1040" s="631"/>
      <c r="N1040" s="572"/>
      <c r="O1040" s="571"/>
    </row>
    <row r="1041" spans="1:15" s="362" customFormat="1" x14ac:dyDescent="0.2">
      <c r="A1041" s="631"/>
      <c r="B1041" s="631"/>
      <c r="C1041" s="631"/>
      <c r="D1041" s="631"/>
      <c r="E1041" s="631"/>
      <c r="F1041" s="631"/>
      <c r="G1041" s="631"/>
      <c r="H1041" s="632"/>
      <c r="I1041" s="634"/>
      <c r="J1041" s="631"/>
      <c r="K1041" s="631"/>
      <c r="L1041" s="632"/>
      <c r="M1041" s="631"/>
      <c r="N1041" s="572"/>
      <c r="O1041" s="571"/>
    </row>
    <row r="1042" spans="1:15" s="362" customFormat="1" x14ac:dyDescent="0.2">
      <c r="A1042" s="631"/>
      <c r="B1042" s="631"/>
      <c r="C1042" s="631"/>
      <c r="D1042" s="631"/>
      <c r="E1042" s="631"/>
      <c r="F1042" s="631"/>
      <c r="G1042" s="631"/>
      <c r="H1042" s="632"/>
      <c r="I1042" s="634"/>
      <c r="J1042" s="631"/>
      <c r="K1042" s="631"/>
      <c r="L1042" s="632"/>
      <c r="M1042" s="631"/>
      <c r="N1042" s="572"/>
      <c r="O1042" s="571"/>
    </row>
    <row r="1043" spans="1:15" s="362" customFormat="1" x14ac:dyDescent="0.2">
      <c r="A1043" s="631"/>
      <c r="B1043" s="631"/>
      <c r="C1043" s="631"/>
      <c r="D1043" s="631"/>
      <c r="E1043" s="631"/>
      <c r="F1043" s="631"/>
      <c r="G1043" s="631"/>
      <c r="H1043" s="632"/>
      <c r="I1043" s="634"/>
      <c r="J1043" s="631"/>
      <c r="K1043" s="631"/>
      <c r="L1043" s="632"/>
      <c r="M1043" s="631"/>
      <c r="N1043" s="572"/>
      <c r="O1043" s="571"/>
    </row>
    <row r="1044" spans="1:15" s="362" customFormat="1" x14ac:dyDescent="0.2">
      <c r="A1044" s="631"/>
      <c r="B1044" s="631"/>
      <c r="C1044" s="631"/>
      <c r="D1044" s="631"/>
      <c r="E1044" s="631"/>
      <c r="F1044" s="631"/>
      <c r="G1044" s="631"/>
      <c r="H1044" s="632"/>
      <c r="I1044" s="634"/>
      <c r="J1044" s="631"/>
      <c r="K1044" s="631"/>
      <c r="L1044" s="632"/>
      <c r="M1044" s="631"/>
      <c r="N1044" s="572"/>
      <c r="O1044" s="571"/>
    </row>
    <row r="1045" spans="1:15" s="362" customFormat="1" x14ac:dyDescent="0.2">
      <c r="A1045" s="631"/>
      <c r="B1045" s="631"/>
      <c r="C1045" s="631"/>
      <c r="D1045" s="631"/>
      <c r="E1045" s="631"/>
      <c r="F1045" s="631"/>
      <c r="G1045" s="631"/>
      <c r="H1045" s="632"/>
      <c r="I1045" s="634"/>
      <c r="J1045" s="631"/>
      <c r="K1045" s="631"/>
      <c r="L1045" s="632"/>
      <c r="M1045" s="631"/>
      <c r="N1045" s="572"/>
      <c r="O1045" s="571"/>
    </row>
    <row r="1046" spans="1:15" s="362" customFormat="1" x14ac:dyDescent="0.2">
      <c r="A1046" s="631"/>
      <c r="B1046" s="631"/>
      <c r="C1046" s="631"/>
      <c r="D1046" s="631"/>
      <c r="E1046" s="631"/>
      <c r="F1046" s="631"/>
      <c r="G1046" s="631"/>
      <c r="H1046" s="632"/>
      <c r="I1046" s="634"/>
      <c r="J1046" s="631"/>
      <c r="K1046" s="631"/>
      <c r="L1046" s="632"/>
      <c r="M1046" s="631"/>
      <c r="N1046" s="572"/>
      <c r="O1046" s="571"/>
    </row>
    <row r="1047" spans="1:15" s="362" customFormat="1" x14ac:dyDescent="0.2">
      <c r="A1047" s="631"/>
      <c r="B1047" s="631"/>
      <c r="C1047" s="631"/>
      <c r="D1047" s="631"/>
      <c r="E1047" s="631"/>
      <c r="F1047" s="631"/>
      <c r="G1047" s="631"/>
      <c r="H1047" s="632"/>
      <c r="I1047" s="634"/>
      <c r="J1047" s="631"/>
      <c r="K1047" s="631"/>
      <c r="L1047" s="632"/>
      <c r="M1047" s="631"/>
      <c r="N1047" s="572"/>
      <c r="O1047" s="571"/>
    </row>
    <row r="1048" spans="1:15" s="362" customFormat="1" x14ac:dyDescent="0.2">
      <c r="A1048" s="631"/>
      <c r="B1048" s="631"/>
      <c r="C1048" s="631"/>
      <c r="D1048" s="631"/>
      <c r="E1048" s="631"/>
      <c r="F1048" s="631"/>
      <c r="G1048" s="631"/>
      <c r="H1048" s="632"/>
      <c r="I1048" s="634"/>
      <c r="J1048" s="631"/>
      <c r="K1048" s="631"/>
      <c r="L1048" s="632"/>
      <c r="M1048" s="631"/>
      <c r="N1048" s="572"/>
      <c r="O1048" s="571"/>
    </row>
    <row r="1049" spans="1:15" s="362" customFormat="1" x14ac:dyDescent="0.2">
      <c r="A1049" s="631"/>
      <c r="B1049" s="631"/>
      <c r="C1049" s="631"/>
      <c r="D1049" s="631"/>
      <c r="E1049" s="631"/>
      <c r="F1049" s="631"/>
      <c r="G1049" s="631"/>
      <c r="H1049" s="632"/>
      <c r="I1049" s="634"/>
      <c r="J1049" s="631"/>
      <c r="K1049" s="631"/>
      <c r="L1049" s="632"/>
      <c r="M1049" s="631"/>
      <c r="N1049" s="572"/>
      <c r="O1049" s="571"/>
    </row>
    <row r="1050" spans="1:15" s="362" customFormat="1" x14ac:dyDescent="0.2">
      <c r="A1050" s="631"/>
      <c r="B1050" s="631"/>
      <c r="C1050" s="631"/>
      <c r="D1050" s="631"/>
      <c r="E1050" s="631"/>
      <c r="F1050" s="631"/>
      <c r="G1050" s="631"/>
      <c r="H1050" s="632"/>
      <c r="I1050" s="634"/>
      <c r="J1050" s="631"/>
      <c r="K1050" s="631"/>
      <c r="L1050" s="632"/>
      <c r="M1050" s="631"/>
      <c r="N1050" s="572"/>
      <c r="O1050" s="571"/>
    </row>
    <row r="1051" spans="1:15" s="362" customFormat="1" x14ac:dyDescent="0.2">
      <c r="A1051" s="631"/>
      <c r="B1051" s="631"/>
      <c r="C1051" s="631"/>
      <c r="D1051" s="631"/>
      <c r="E1051" s="631"/>
      <c r="F1051" s="631"/>
      <c r="G1051" s="631"/>
      <c r="H1051" s="632"/>
      <c r="I1051" s="634"/>
      <c r="J1051" s="631"/>
      <c r="K1051" s="631"/>
      <c r="L1051" s="632"/>
      <c r="M1051" s="631"/>
      <c r="N1051" s="572"/>
      <c r="O1051" s="571"/>
    </row>
    <row r="1052" spans="1:15" s="362" customFormat="1" x14ac:dyDescent="0.2">
      <c r="A1052" s="631"/>
      <c r="B1052" s="631"/>
      <c r="C1052" s="631"/>
      <c r="D1052" s="631"/>
      <c r="E1052" s="631"/>
      <c r="F1052" s="631"/>
      <c r="G1052" s="631"/>
      <c r="H1052" s="632"/>
      <c r="I1052" s="634"/>
      <c r="J1052" s="631"/>
      <c r="K1052" s="631"/>
      <c r="L1052" s="632"/>
      <c r="M1052" s="631"/>
      <c r="N1052" s="572"/>
      <c r="O1052" s="571"/>
    </row>
    <row r="1053" spans="1:15" s="362" customFormat="1" x14ac:dyDescent="0.2">
      <c r="A1053" s="631"/>
      <c r="B1053" s="631"/>
      <c r="C1053" s="631"/>
      <c r="D1053" s="631"/>
      <c r="E1053" s="631"/>
      <c r="F1053" s="631"/>
      <c r="G1053" s="631"/>
      <c r="H1053" s="632"/>
      <c r="I1053" s="634"/>
      <c r="J1053" s="631"/>
      <c r="K1053" s="631"/>
      <c r="L1053" s="632"/>
      <c r="M1053" s="631"/>
      <c r="N1053" s="572"/>
      <c r="O1053" s="571"/>
    </row>
    <row r="1054" spans="1:15" s="362" customFormat="1" x14ac:dyDescent="0.2">
      <c r="A1054" s="631"/>
      <c r="B1054" s="631"/>
      <c r="C1054" s="631"/>
      <c r="D1054" s="631"/>
      <c r="E1054" s="631"/>
      <c r="F1054" s="631"/>
      <c r="G1054" s="631"/>
      <c r="H1054" s="632"/>
      <c r="I1054" s="634"/>
      <c r="J1054" s="631"/>
      <c r="K1054" s="631"/>
      <c r="L1054" s="632"/>
      <c r="M1054" s="631"/>
      <c r="N1054" s="572"/>
      <c r="O1054" s="571"/>
    </row>
    <row r="1055" spans="1:15" s="362" customFormat="1" x14ac:dyDescent="0.2">
      <c r="A1055" s="631"/>
      <c r="B1055" s="631"/>
      <c r="C1055" s="631"/>
      <c r="D1055" s="631"/>
      <c r="E1055" s="631"/>
      <c r="F1055" s="631"/>
      <c r="G1055" s="631"/>
      <c r="H1055" s="632"/>
      <c r="I1055" s="634"/>
      <c r="J1055" s="631"/>
      <c r="K1055" s="631"/>
      <c r="L1055" s="632"/>
      <c r="M1055" s="631"/>
      <c r="N1055" s="572"/>
      <c r="O1055" s="571"/>
    </row>
    <row r="1056" spans="1:15" s="362" customFormat="1" x14ac:dyDescent="0.2">
      <c r="A1056" s="631"/>
      <c r="B1056" s="631"/>
      <c r="C1056" s="631"/>
      <c r="D1056" s="631"/>
      <c r="E1056" s="631"/>
      <c r="F1056" s="631"/>
      <c r="G1056" s="631"/>
      <c r="H1056" s="632"/>
      <c r="I1056" s="634"/>
      <c r="J1056" s="631"/>
      <c r="K1056" s="631"/>
      <c r="L1056" s="632"/>
      <c r="M1056" s="631"/>
      <c r="N1056" s="572"/>
      <c r="O1056" s="571"/>
    </row>
    <row r="1057" spans="1:15" s="362" customFormat="1" x14ac:dyDescent="0.2">
      <c r="A1057" s="631"/>
      <c r="B1057" s="631"/>
      <c r="C1057" s="631"/>
      <c r="D1057" s="631"/>
      <c r="E1057" s="631"/>
      <c r="F1057" s="631"/>
      <c r="G1057" s="631"/>
      <c r="H1057" s="632"/>
      <c r="I1057" s="634"/>
      <c r="J1057" s="631"/>
      <c r="K1057" s="631"/>
      <c r="L1057" s="632"/>
      <c r="M1057" s="631"/>
      <c r="N1057" s="572"/>
      <c r="O1057" s="571"/>
    </row>
    <row r="1058" spans="1:15" s="362" customFormat="1" x14ac:dyDescent="0.2">
      <c r="A1058" s="631"/>
      <c r="B1058" s="631"/>
      <c r="C1058" s="631"/>
      <c r="D1058" s="631"/>
      <c r="E1058" s="631"/>
      <c r="F1058" s="631"/>
      <c r="G1058" s="631"/>
      <c r="H1058" s="632"/>
      <c r="I1058" s="634"/>
      <c r="J1058" s="631"/>
      <c r="K1058" s="631"/>
      <c r="L1058" s="632"/>
      <c r="M1058" s="631"/>
      <c r="N1058" s="572"/>
      <c r="O1058" s="571"/>
    </row>
    <row r="1059" spans="1:15" s="362" customFormat="1" x14ac:dyDescent="0.2">
      <c r="A1059" s="631"/>
      <c r="B1059" s="631"/>
      <c r="C1059" s="631"/>
      <c r="D1059" s="631"/>
      <c r="E1059" s="631"/>
      <c r="F1059" s="631"/>
      <c r="G1059" s="631"/>
      <c r="H1059" s="632"/>
      <c r="I1059" s="634"/>
      <c r="J1059" s="631"/>
      <c r="K1059" s="631"/>
      <c r="L1059" s="632"/>
      <c r="M1059" s="631"/>
      <c r="N1059" s="572"/>
      <c r="O1059" s="571"/>
    </row>
    <row r="1060" spans="1:15" s="362" customFormat="1" x14ac:dyDescent="0.2">
      <c r="A1060" s="631"/>
      <c r="B1060" s="631"/>
      <c r="C1060" s="631"/>
      <c r="D1060" s="631"/>
      <c r="E1060" s="631"/>
      <c r="F1060" s="631"/>
      <c r="G1060" s="631"/>
      <c r="H1060" s="632"/>
      <c r="I1060" s="634"/>
      <c r="J1060" s="631"/>
      <c r="K1060" s="631"/>
      <c r="L1060" s="632"/>
      <c r="M1060" s="631"/>
      <c r="N1060" s="572"/>
      <c r="O1060" s="571"/>
    </row>
    <row r="1061" spans="1:15" s="362" customFormat="1" x14ac:dyDescent="0.2">
      <c r="A1061" s="631"/>
      <c r="B1061" s="631"/>
      <c r="C1061" s="631"/>
      <c r="D1061" s="631"/>
      <c r="E1061" s="631"/>
      <c r="F1061" s="631"/>
      <c r="G1061" s="631"/>
      <c r="H1061" s="632"/>
      <c r="I1061" s="634"/>
      <c r="J1061" s="631"/>
      <c r="K1061" s="631"/>
      <c r="L1061" s="632"/>
      <c r="M1061" s="631"/>
      <c r="N1061" s="572"/>
      <c r="O1061" s="571"/>
    </row>
    <row r="1062" spans="1:15" s="362" customFormat="1" x14ac:dyDescent="0.2">
      <c r="A1062" s="631"/>
      <c r="B1062" s="631"/>
      <c r="C1062" s="631"/>
      <c r="D1062" s="631"/>
      <c r="E1062" s="631"/>
      <c r="F1062" s="631"/>
      <c r="G1062" s="631"/>
      <c r="H1062" s="632"/>
      <c r="I1062" s="634"/>
      <c r="J1062" s="631"/>
      <c r="K1062" s="631"/>
      <c r="L1062" s="632"/>
      <c r="M1062" s="631"/>
      <c r="N1062" s="572"/>
      <c r="O1062" s="571"/>
    </row>
    <row r="1063" spans="1:15" s="362" customFormat="1" x14ac:dyDescent="0.2">
      <c r="A1063" s="631"/>
      <c r="B1063" s="631"/>
      <c r="C1063" s="631"/>
      <c r="D1063" s="631"/>
      <c r="E1063" s="631"/>
      <c r="F1063" s="631"/>
      <c r="G1063" s="631"/>
      <c r="H1063" s="632"/>
      <c r="I1063" s="634"/>
      <c r="J1063" s="631"/>
      <c r="K1063" s="631"/>
      <c r="L1063" s="632"/>
      <c r="M1063" s="631"/>
      <c r="N1063" s="572"/>
      <c r="O1063" s="571"/>
    </row>
    <row r="1064" spans="1:15" s="362" customFormat="1" x14ac:dyDescent="0.2">
      <c r="A1064" s="631"/>
      <c r="B1064" s="631"/>
      <c r="C1064" s="631"/>
      <c r="D1064" s="631"/>
      <c r="E1064" s="631"/>
      <c r="F1064" s="631"/>
      <c r="G1064" s="631"/>
      <c r="H1064" s="632"/>
      <c r="I1064" s="634"/>
      <c r="J1064" s="631"/>
      <c r="K1064" s="631"/>
      <c r="L1064" s="632"/>
      <c r="M1064" s="631"/>
      <c r="N1064" s="572"/>
      <c r="O1064" s="571"/>
    </row>
    <row r="1065" spans="1:15" s="362" customFormat="1" x14ac:dyDescent="0.2">
      <c r="A1065" s="631"/>
      <c r="B1065" s="631"/>
      <c r="C1065" s="631"/>
      <c r="D1065" s="631"/>
      <c r="E1065" s="631"/>
      <c r="F1065" s="631"/>
      <c r="G1065" s="631"/>
      <c r="H1065" s="632"/>
      <c r="I1065" s="634"/>
      <c r="J1065" s="631"/>
      <c r="K1065" s="631"/>
      <c r="L1065" s="632"/>
      <c r="M1065" s="631"/>
      <c r="N1065" s="572"/>
      <c r="O1065" s="571"/>
    </row>
    <row r="1066" spans="1:15" s="362" customFormat="1" x14ac:dyDescent="0.2">
      <c r="A1066" s="631"/>
      <c r="B1066" s="631"/>
      <c r="C1066" s="631"/>
      <c r="D1066" s="631"/>
      <c r="E1066" s="631"/>
      <c r="F1066" s="631"/>
      <c r="G1066" s="631"/>
      <c r="H1066" s="632"/>
      <c r="I1066" s="634"/>
      <c r="J1066" s="631"/>
      <c r="K1066" s="631"/>
      <c r="L1066" s="632"/>
      <c r="M1066" s="631"/>
      <c r="N1066" s="572"/>
      <c r="O1066" s="571"/>
    </row>
    <row r="1067" spans="1:15" s="362" customFormat="1" x14ac:dyDescent="0.2">
      <c r="A1067" s="631"/>
      <c r="B1067" s="631"/>
      <c r="C1067" s="631"/>
      <c r="D1067" s="631"/>
      <c r="E1067" s="631"/>
      <c r="F1067" s="631"/>
      <c r="G1067" s="631"/>
      <c r="H1067" s="632"/>
      <c r="I1067" s="634"/>
      <c r="J1067" s="631"/>
      <c r="K1067" s="631"/>
      <c r="L1067" s="632"/>
      <c r="M1067" s="631"/>
      <c r="N1067" s="572"/>
      <c r="O1067" s="571"/>
    </row>
    <row r="1068" spans="1:15" s="362" customFormat="1" x14ac:dyDescent="0.2">
      <c r="A1068" s="631"/>
      <c r="B1068" s="631"/>
      <c r="C1068" s="631"/>
      <c r="D1068" s="631"/>
      <c r="E1068" s="631"/>
      <c r="F1068" s="631"/>
      <c r="G1068" s="631"/>
      <c r="H1068" s="632"/>
      <c r="I1068" s="634"/>
      <c r="J1068" s="631"/>
      <c r="K1068" s="631"/>
      <c r="L1068" s="632"/>
      <c r="M1068" s="631"/>
      <c r="N1068" s="572"/>
      <c r="O1068" s="571"/>
    </row>
    <row r="1069" spans="1:15" s="362" customFormat="1" x14ac:dyDescent="0.2">
      <c r="A1069" s="631"/>
      <c r="B1069" s="631"/>
      <c r="C1069" s="631"/>
      <c r="D1069" s="631"/>
      <c r="E1069" s="631"/>
      <c r="F1069" s="631"/>
      <c r="G1069" s="631"/>
      <c r="H1069" s="632"/>
      <c r="I1069" s="634"/>
      <c r="J1069" s="631"/>
      <c r="K1069" s="631"/>
      <c r="L1069" s="632"/>
      <c r="M1069" s="631"/>
      <c r="N1069" s="572"/>
      <c r="O1069" s="571"/>
    </row>
    <row r="1070" spans="1:15" s="362" customFormat="1" x14ac:dyDescent="0.2">
      <c r="A1070" s="631"/>
      <c r="B1070" s="631"/>
      <c r="C1070" s="631"/>
      <c r="D1070" s="631"/>
      <c r="E1070" s="631"/>
      <c r="F1070" s="631"/>
      <c r="G1070" s="631"/>
      <c r="H1070" s="632"/>
      <c r="I1070" s="634"/>
      <c r="J1070" s="631"/>
      <c r="K1070" s="631"/>
      <c r="L1070" s="632"/>
      <c r="M1070" s="631"/>
      <c r="N1070" s="572"/>
      <c r="O1070" s="571"/>
    </row>
    <row r="1071" spans="1:15" s="362" customFormat="1" x14ac:dyDescent="0.2">
      <c r="A1071" s="631"/>
      <c r="B1071" s="631"/>
      <c r="C1071" s="631"/>
      <c r="D1071" s="631"/>
      <c r="E1071" s="631"/>
      <c r="F1071" s="631"/>
      <c r="G1071" s="631"/>
      <c r="H1071" s="632"/>
      <c r="I1071" s="634"/>
      <c r="J1071" s="631"/>
      <c r="K1071" s="631"/>
      <c r="L1071" s="632"/>
      <c r="M1071" s="631"/>
      <c r="N1071" s="572"/>
      <c r="O1071" s="571"/>
    </row>
    <row r="1072" spans="1:15" s="362" customFormat="1" x14ac:dyDescent="0.2">
      <c r="A1072" s="631"/>
      <c r="B1072" s="631"/>
      <c r="C1072" s="631"/>
      <c r="D1072" s="631"/>
      <c r="E1072" s="631"/>
      <c r="F1072" s="631"/>
      <c r="G1072" s="631"/>
      <c r="H1072" s="632"/>
      <c r="I1072" s="634"/>
      <c r="J1072" s="631"/>
      <c r="K1072" s="631"/>
      <c r="L1072" s="632"/>
      <c r="M1072" s="631"/>
      <c r="N1072" s="572"/>
      <c r="O1072" s="571"/>
    </row>
    <row r="1073" spans="1:15" s="362" customFormat="1" x14ac:dyDescent="0.2">
      <c r="A1073" s="631"/>
      <c r="B1073" s="631"/>
      <c r="C1073" s="631"/>
      <c r="D1073" s="631"/>
      <c r="E1073" s="631"/>
      <c r="F1073" s="631"/>
      <c r="G1073" s="631"/>
      <c r="H1073" s="632"/>
      <c r="I1073" s="634"/>
      <c r="J1073" s="631"/>
      <c r="K1073" s="631"/>
      <c r="L1073" s="632"/>
      <c r="M1073" s="631"/>
      <c r="N1073" s="572"/>
      <c r="O1073" s="571"/>
    </row>
    <row r="1074" spans="1:15" s="362" customFormat="1" x14ac:dyDescent="0.2">
      <c r="A1074" s="631"/>
      <c r="B1074" s="631"/>
      <c r="C1074" s="631"/>
      <c r="D1074" s="631"/>
      <c r="E1074" s="631"/>
      <c r="F1074" s="631"/>
      <c r="G1074" s="631"/>
      <c r="H1074" s="632"/>
      <c r="I1074" s="634"/>
      <c r="J1074" s="631"/>
      <c r="K1074" s="631"/>
      <c r="L1074" s="632"/>
      <c r="M1074" s="631"/>
      <c r="N1074" s="572"/>
      <c r="O1074" s="571"/>
    </row>
    <row r="1075" spans="1:15" s="362" customFormat="1" x14ac:dyDescent="0.2">
      <c r="A1075" s="631"/>
      <c r="B1075" s="631"/>
      <c r="C1075" s="631"/>
      <c r="D1075" s="631"/>
      <c r="E1075" s="631"/>
      <c r="F1075" s="631"/>
      <c r="G1075" s="631"/>
      <c r="H1075" s="632"/>
      <c r="I1075" s="634"/>
      <c r="J1075" s="631"/>
      <c r="K1075" s="631"/>
      <c r="L1075" s="632"/>
      <c r="M1075" s="631"/>
      <c r="N1075" s="572"/>
      <c r="O1075" s="571"/>
    </row>
    <row r="1076" spans="1:15" s="362" customFormat="1" x14ac:dyDescent="0.2">
      <c r="A1076" s="631"/>
      <c r="B1076" s="631"/>
      <c r="C1076" s="631"/>
      <c r="D1076" s="631"/>
      <c r="E1076" s="631"/>
      <c r="F1076" s="631"/>
      <c r="G1076" s="631"/>
      <c r="H1076" s="632"/>
      <c r="I1076" s="634"/>
      <c r="J1076" s="631"/>
      <c r="K1076" s="631"/>
      <c r="L1076" s="632"/>
      <c r="M1076" s="631"/>
      <c r="N1076" s="572"/>
      <c r="O1076" s="571"/>
    </row>
    <row r="1077" spans="1:15" s="362" customFormat="1" x14ac:dyDescent="0.2">
      <c r="A1077" s="631"/>
      <c r="B1077" s="631"/>
      <c r="C1077" s="631"/>
      <c r="D1077" s="631"/>
      <c r="E1077" s="631"/>
      <c r="F1077" s="631"/>
      <c r="G1077" s="631"/>
      <c r="H1077" s="632"/>
      <c r="I1077" s="634"/>
      <c r="J1077" s="631"/>
      <c r="K1077" s="631"/>
      <c r="L1077" s="632"/>
      <c r="M1077" s="631"/>
      <c r="N1077" s="572"/>
      <c r="O1077" s="571"/>
    </row>
    <row r="1078" spans="1:15" s="362" customFormat="1" x14ac:dyDescent="0.2">
      <c r="A1078" s="631"/>
      <c r="B1078" s="631"/>
      <c r="C1078" s="631"/>
      <c r="D1078" s="631"/>
      <c r="E1078" s="631"/>
      <c r="F1078" s="631"/>
      <c r="G1078" s="631"/>
      <c r="H1078" s="632"/>
      <c r="I1078" s="634"/>
      <c r="J1078" s="631"/>
      <c r="K1078" s="631"/>
      <c r="L1078" s="632"/>
      <c r="M1078" s="631"/>
      <c r="N1078" s="572"/>
      <c r="O1078" s="571"/>
    </row>
    <row r="1079" spans="1:15" s="362" customFormat="1" x14ac:dyDescent="0.2">
      <c r="A1079" s="631"/>
      <c r="B1079" s="631"/>
      <c r="C1079" s="631"/>
      <c r="D1079" s="631"/>
      <c r="E1079" s="631"/>
      <c r="F1079" s="631"/>
      <c r="G1079" s="631"/>
      <c r="H1079" s="632"/>
      <c r="I1079" s="634"/>
      <c r="J1079" s="631"/>
      <c r="K1079" s="631"/>
      <c r="L1079" s="632"/>
      <c r="M1079" s="631"/>
      <c r="N1079" s="572"/>
      <c r="O1079" s="571"/>
    </row>
    <row r="1080" spans="1:15" s="362" customFormat="1" x14ac:dyDescent="0.2">
      <c r="A1080" s="631"/>
      <c r="B1080" s="631"/>
      <c r="C1080" s="631"/>
      <c r="D1080" s="631"/>
      <c r="E1080" s="631"/>
      <c r="F1080" s="631"/>
      <c r="G1080" s="631"/>
      <c r="H1080" s="632"/>
      <c r="I1080" s="634"/>
      <c r="J1080" s="631"/>
      <c r="K1080" s="631"/>
      <c r="L1080" s="632"/>
      <c r="M1080" s="631"/>
      <c r="N1080" s="572"/>
      <c r="O1080" s="571"/>
    </row>
    <row r="1081" spans="1:15" s="362" customFormat="1" x14ac:dyDescent="0.2">
      <c r="A1081" s="631"/>
      <c r="B1081" s="631"/>
      <c r="C1081" s="631"/>
      <c r="D1081" s="631"/>
      <c r="E1081" s="631"/>
      <c r="F1081" s="631"/>
      <c r="G1081" s="631"/>
      <c r="H1081" s="632"/>
      <c r="I1081" s="634"/>
      <c r="J1081" s="631"/>
      <c r="K1081" s="631"/>
      <c r="L1081" s="632"/>
      <c r="M1081" s="631"/>
      <c r="N1081" s="572"/>
      <c r="O1081" s="571"/>
    </row>
    <row r="1082" spans="1:15" s="362" customFormat="1" x14ac:dyDescent="0.2">
      <c r="A1082" s="631"/>
      <c r="B1082" s="631"/>
      <c r="C1082" s="631"/>
      <c r="D1082" s="631"/>
      <c r="E1082" s="631"/>
      <c r="F1082" s="631"/>
      <c r="G1082" s="631"/>
      <c r="H1082" s="632"/>
      <c r="I1082" s="634"/>
      <c r="J1082" s="631"/>
      <c r="K1082" s="631"/>
      <c r="L1082" s="632"/>
      <c r="M1082" s="631"/>
      <c r="N1082" s="572"/>
      <c r="O1082" s="571"/>
    </row>
    <row r="1083" spans="1:15" s="362" customFormat="1" x14ac:dyDescent="0.2">
      <c r="A1083" s="631"/>
      <c r="B1083" s="631"/>
      <c r="C1083" s="631"/>
      <c r="D1083" s="631"/>
      <c r="E1083" s="631"/>
      <c r="F1083" s="631"/>
      <c r="G1083" s="631"/>
      <c r="H1083" s="632"/>
      <c r="I1083" s="634"/>
      <c r="J1083" s="631"/>
      <c r="K1083" s="631"/>
      <c r="L1083" s="632"/>
      <c r="M1083" s="631"/>
      <c r="N1083" s="572"/>
      <c r="O1083" s="571"/>
    </row>
    <row r="1084" spans="1:15" s="362" customFormat="1" x14ac:dyDescent="0.2">
      <c r="A1084" s="631"/>
      <c r="B1084" s="631"/>
      <c r="C1084" s="631"/>
      <c r="D1084" s="631"/>
      <c r="E1084" s="631"/>
      <c r="F1084" s="631"/>
      <c r="G1084" s="631"/>
      <c r="H1084" s="632"/>
      <c r="I1084" s="634"/>
      <c r="J1084" s="631"/>
      <c r="K1084" s="631"/>
      <c r="L1084" s="632"/>
      <c r="M1084" s="631"/>
      <c r="N1084" s="572"/>
      <c r="O1084" s="571"/>
    </row>
    <row r="1085" spans="1:15" s="362" customFormat="1" x14ac:dyDescent="0.2">
      <c r="A1085" s="631"/>
      <c r="B1085" s="631"/>
      <c r="C1085" s="631"/>
      <c r="D1085" s="631"/>
      <c r="E1085" s="631"/>
      <c r="F1085" s="631"/>
      <c r="G1085" s="631"/>
      <c r="H1085" s="632"/>
      <c r="I1085" s="634"/>
      <c r="J1085" s="631"/>
      <c r="K1085" s="631"/>
      <c r="L1085" s="632"/>
      <c r="M1085" s="631"/>
      <c r="N1085" s="572"/>
      <c r="O1085" s="571"/>
    </row>
    <row r="1086" spans="1:15" s="362" customFormat="1" x14ac:dyDescent="0.2">
      <c r="A1086" s="631"/>
      <c r="B1086" s="631"/>
      <c r="C1086" s="631"/>
      <c r="D1086" s="631"/>
      <c r="E1086" s="631"/>
      <c r="F1086" s="631"/>
      <c r="G1086" s="631"/>
      <c r="H1086" s="632"/>
      <c r="I1086" s="634"/>
      <c r="J1086" s="631"/>
      <c r="K1086" s="631"/>
      <c r="L1086" s="632"/>
      <c r="M1086" s="631"/>
      <c r="N1086" s="572"/>
      <c r="O1086" s="571"/>
    </row>
    <row r="1087" spans="1:15" s="362" customFormat="1" x14ac:dyDescent="0.2">
      <c r="A1087" s="631"/>
      <c r="B1087" s="631"/>
      <c r="C1087" s="631"/>
      <c r="D1087" s="631"/>
      <c r="E1087" s="631"/>
      <c r="F1087" s="631"/>
      <c r="G1087" s="631"/>
      <c r="H1087" s="632"/>
      <c r="I1087" s="634"/>
      <c r="J1087" s="631"/>
      <c r="K1087" s="631"/>
      <c r="L1087" s="632"/>
      <c r="M1087" s="631"/>
      <c r="N1087" s="572"/>
      <c r="O1087" s="571"/>
    </row>
    <row r="1088" spans="1:15" s="362" customFormat="1" x14ac:dyDescent="0.2">
      <c r="A1088" s="631"/>
      <c r="B1088" s="631"/>
      <c r="C1088" s="631"/>
      <c r="D1088" s="631"/>
      <c r="E1088" s="631"/>
      <c r="F1088" s="631"/>
      <c r="G1088" s="631"/>
      <c r="H1088" s="632"/>
      <c r="I1088" s="634"/>
      <c r="J1088" s="631"/>
      <c r="K1088" s="631"/>
      <c r="L1088" s="632"/>
      <c r="M1088" s="631"/>
      <c r="N1088" s="572"/>
      <c r="O1088" s="571"/>
    </row>
    <row r="1089" spans="1:15" s="362" customFormat="1" x14ac:dyDescent="0.2">
      <c r="A1089" s="631"/>
      <c r="B1089" s="631"/>
      <c r="C1089" s="631"/>
      <c r="D1089" s="631"/>
      <c r="E1089" s="631"/>
      <c r="F1089" s="631"/>
      <c r="G1089" s="631"/>
      <c r="H1089" s="632"/>
      <c r="I1089" s="634"/>
      <c r="J1089" s="631"/>
      <c r="K1089" s="631"/>
      <c r="L1089" s="632"/>
      <c r="M1089" s="631"/>
      <c r="N1089" s="572"/>
      <c r="O1089" s="571"/>
    </row>
    <row r="1090" spans="1:15" s="362" customFormat="1" x14ac:dyDescent="0.2">
      <c r="A1090" s="631"/>
      <c r="B1090" s="631"/>
      <c r="C1090" s="631"/>
      <c r="D1090" s="631"/>
      <c r="E1090" s="631"/>
      <c r="F1090" s="631"/>
      <c r="G1090" s="631"/>
      <c r="H1090" s="632"/>
      <c r="I1090" s="634"/>
      <c r="J1090" s="631"/>
      <c r="K1090" s="631"/>
      <c r="L1090" s="632"/>
      <c r="M1090" s="631"/>
      <c r="N1090" s="572"/>
      <c r="O1090" s="571"/>
    </row>
    <row r="1091" spans="1:15" s="362" customFormat="1" x14ac:dyDescent="0.2">
      <c r="A1091" s="631"/>
      <c r="B1091" s="631"/>
      <c r="C1091" s="631"/>
      <c r="D1091" s="631"/>
      <c r="E1091" s="631"/>
      <c r="F1091" s="631"/>
      <c r="G1091" s="631"/>
      <c r="H1091" s="632"/>
      <c r="I1091" s="634"/>
      <c r="J1091" s="631"/>
      <c r="K1091" s="631"/>
      <c r="L1091" s="632"/>
      <c r="M1091" s="631"/>
      <c r="N1091" s="572"/>
      <c r="O1091" s="571"/>
    </row>
    <row r="1092" spans="1:15" s="362" customFormat="1" x14ac:dyDescent="0.2">
      <c r="A1092" s="631"/>
      <c r="B1092" s="631"/>
      <c r="C1092" s="631"/>
      <c r="D1092" s="631"/>
      <c r="E1092" s="631"/>
      <c r="F1092" s="631"/>
      <c r="G1092" s="631"/>
      <c r="H1092" s="632"/>
      <c r="I1092" s="634"/>
      <c r="J1092" s="631"/>
      <c r="K1092" s="631"/>
      <c r="L1092" s="632"/>
      <c r="M1092" s="631"/>
      <c r="N1092" s="572"/>
      <c r="O1092" s="571"/>
    </row>
    <row r="1093" spans="1:15" s="362" customFormat="1" x14ac:dyDescent="0.2">
      <c r="A1093" s="631"/>
      <c r="B1093" s="631"/>
      <c r="C1093" s="631"/>
      <c r="D1093" s="631"/>
      <c r="E1093" s="631"/>
      <c r="F1093" s="631"/>
      <c r="G1093" s="631"/>
      <c r="H1093" s="632"/>
      <c r="I1093" s="634"/>
      <c r="J1093" s="631"/>
      <c r="K1093" s="631"/>
      <c r="L1093" s="632"/>
      <c r="M1093" s="631"/>
      <c r="N1093" s="572"/>
      <c r="O1093" s="571"/>
    </row>
    <row r="1094" spans="1:15" s="362" customFormat="1" x14ac:dyDescent="0.2">
      <c r="A1094" s="631"/>
      <c r="B1094" s="631"/>
      <c r="C1094" s="631"/>
      <c r="D1094" s="631"/>
      <c r="E1094" s="631"/>
      <c r="F1094" s="631"/>
      <c r="G1094" s="631"/>
      <c r="H1094" s="632"/>
      <c r="I1094" s="634"/>
      <c r="J1094" s="631"/>
      <c r="K1094" s="631"/>
      <c r="L1094" s="632"/>
      <c r="M1094" s="631"/>
      <c r="N1094" s="572"/>
      <c r="O1094" s="571"/>
    </row>
    <row r="1095" spans="1:15" s="362" customFormat="1" x14ac:dyDescent="0.2">
      <c r="A1095" s="631"/>
      <c r="B1095" s="631"/>
      <c r="C1095" s="631"/>
      <c r="D1095" s="631"/>
      <c r="E1095" s="631"/>
      <c r="F1095" s="631"/>
      <c r="G1095" s="631"/>
      <c r="H1095" s="632"/>
      <c r="I1095" s="634"/>
      <c r="J1095" s="631"/>
      <c r="K1095" s="631"/>
      <c r="L1095" s="632"/>
      <c r="M1095" s="631"/>
      <c r="N1095" s="572"/>
      <c r="O1095" s="571"/>
    </row>
    <row r="1096" spans="1:15" s="362" customFormat="1" x14ac:dyDescent="0.2">
      <c r="A1096" s="631"/>
      <c r="B1096" s="631"/>
      <c r="C1096" s="631"/>
      <c r="D1096" s="631"/>
      <c r="E1096" s="631"/>
      <c r="F1096" s="631"/>
      <c r="G1096" s="631"/>
      <c r="H1096" s="632"/>
      <c r="I1096" s="634"/>
      <c r="J1096" s="631"/>
      <c r="K1096" s="631"/>
      <c r="L1096" s="632"/>
      <c r="M1096" s="631"/>
      <c r="N1096" s="572"/>
      <c r="O1096" s="571"/>
    </row>
    <row r="1097" spans="1:15" s="362" customFormat="1" x14ac:dyDescent="0.2">
      <c r="A1097" s="631"/>
      <c r="B1097" s="631"/>
      <c r="C1097" s="631"/>
      <c r="D1097" s="631"/>
      <c r="E1097" s="631"/>
      <c r="F1097" s="631"/>
      <c r="G1097" s="631"/>
      <c r="H1097" s="632"/>
      <c r="I1097" s="634"/>
      <c r="J1097" s="631"/>
      <c r="K1097" s="631"/>
      <c r="L1097" s="632"/>
      <c r="M1097" s="631"/>
      <c r="N1097" s="572"/>
      <c r="O1097" s="571"/>
    </row>
    <row r="1098" spans="1:15" s="362" customFormat="1" x14ac:dyDescent="0.2">
      <c r="A1098" s="631"/>
      <c r="B1098" s="631"/>
      <c r="C1098" s="631"/>
      <c r="D1098" s="631"/>
      <c r="E1098" s="631"/>
      <c r="F1098" s="631"/>
      <c r="G1098" s="631"/>
      <c r="H1098" s="632"/>
      <c r="I1098" s="634"/>
      <c r="J1098" s="631"/>
      <c r="K1098" s="631"/>
      <c r="L1098" s="632"/>
      <c r="M1098" s="631"/>
      <c r="N1098" s="572"/>
      <c r="O1098" s="571"/>
    </row>
    <row r="1099" spans="1:15" s="362" customFormat="1" x14ac:dyDescent="0.2">
      <c r="A1099" s="631"/>
      <c r="B1099" s="631"/>
      <c r="C1099" s="631"/>
      <c r="D1099" s="631"/>
      <c r="E1099" s="631"/>
      <c r="F1099" s="631"/>
      <c r="G1099" s="631"/>
      <c r="H1099" s="632"/>
      <c r="I1099" s="634"/>
      <c r="J1099" s="631"/>
      <c r="K1099" s="631"/>
      <c r="L1099" s="632"/>
      <c r="M1099" s="631"/>
      <c r="N1099" s="572"/>
      <c r="O1099" s="571"/>
    </row>
    <row r="1100" spans="1:15" s="362" customFormat="1" x14ac:dyDescent="0.2">
      <c r="A1100" s="631"/>
      <c r="B1100" s="631"/>
      <c r="C1100" s="631"/>
      <c r="D1100" s="631"/>
      <c r="E1100" s="631"/>
      <c r="F1100" s="631"/>
      <c r="G1100" s="631"/>
      <c r="H1100" s="632"/>
      <c r="I1100" s="634"/>
      <c r="J1100" s="631"/>
      <c r="K1100" s="631"/>
      <c r="L1100" s="632"/>
      <c r="M1100" s="631"/>
      <c r="N1100" s="572"/>
      <c r="O1100" s="571"/>
    </row>
    <row r="1101" spans="1:15" s="362" customFormat="1" x14ac:dyDescent="0.2">
      <c r="A1101" s="631"/>
      <c r="B1101" s="631"/>
      <c r="C1101" s="631"/>
      <c r="D1101" s="631"/>
      <c r="E1101" s="631"/>
      <c r="F1101" s="631"/>
      <c r="G1101" s="631"/>
      <c r="H1101" s="632"/>
      <c r="I1101" s="634"/>
      <c r="J1101" s="631"/>
      <c r="K1101" s="631"/>
      <c r="L1101" s="632"/>
      <c r="M1101" s="631"/>
      <c r="N1101" s="572"/>
      <c r="O1101" s="571"/>
    </row>
    <row r="1102" spans="1:15" s="362" customFormat="1" x14ac:dyDescent="0.2">
      <c r="A1102" s="631"/>
      <c r="B1102" s="631"/>
      <c r="C1102" s="631"/>
      <c r="D1102" s="631"/>
      <c r="E1102" s="631"/>
      <c r="F1102" s="631"/>
      <c r="G1102" s="631"/>
      <c r="H1102" s="632"/>
      <c r="I1102" s="634"/>
      <c r="J1102" s="631"/>
      <c r="K1102" s="631"/>
      <c r="L1102" s="632"/>
      <c r="M1102" s="631"/>
      <c r="N1102" s="572"/>
      <c r="O1102" s="571"/>
    </row>
    <row r="1103" spans="1:15" s="362" customFormat="1" x14ac:dyDescent="0.2">
      <c r="A1103" s="631"/>
      <c r="B1103" s="631"/>
      <c r="C1103" s="631"/>
      <c r="D1103" s="631"/>
      <c r="E1103" s="631"/>
      <c r="F1103" s="631"/>
      <c r="G1103" s="631"/>
      <c r="H1103" s="632"/>
      <c r="I1103" s="634"/>
      <c r="J1103" s="631"/>
      <c r="K1103" s="631"/>
      <c r="L1103" s="632"/>
      <c r="M1103" s="631"/>
      <c r="N1103" s="572"/>
      <c r="O1103" s="571"/>
    </row>
    <row r="1104" spans="1:15" s="362" customFormat="1" x14ac:dyDescent="0.2">
      <c r="A1104" s="631"/>
      <c r="B1104" s="631"/>
      <c r="C1104" s="631"/>
      <c r="D1104" s="631"/>
      <c r="E1104" s="631"/>
      <c r="F1104" s="631"/>
      <c r="G1104" s="631"/>
      <c r="H1104" s="632"/>
      <c r="I1104" s="634"/>
      <c r="J1104" s="631"/>
      <c r="K1104" s="631"/>
      <c r="L1104" s="632"/>
      <c r="M1104" s="631"/>
      <c r="N1104" s="572"/>
      <c r="O1104" s="571"/>
    </row>
    <row r="1105" spans="1:15" s="362" customFormat="1" x14ac:dyDescent="0.2">
      <c r="A1105" s="631"/>
      <c r="B1105" s="631"/>
      <c r="C1105" s="631"/>
      <c r="D1105" s="631"/>
      <c r="E1105" s="631"/>
      <c r="F1105" s="631"/>
      <c r="G1105" s="631"/>
      <c r="H1105" s="632"/>
      <c r="I1105" s="634"/>
      <c r="J1105" s="631"/>
      <c r="K1105" s="631"/>
      <c r="L1105" s="632"/>
      <c r="M1105" s="631"/>
      <c r="N1105" s="572"/>
      <c r="O1105" s="571"/>
    </row>
    <row r="1106" spans="1:15" s="362" customFormat="1" x14ac:dyDescent="0.2">
      <c r="A1106" s="631"/>
      <c r="B1106" s="631"/>
      <c r="C1106" s="631"/>
      <c r="D1106" s="631"/>
      <c r="E1106" s="631"/>
      <c r="F1106" s="631"/>
      <c r="G1106" s="631"/>
      <c r="H1106" s="632"/>
      <c r="I1106" s="634"/>
      <c r="J1106" s="631"/>
      <c r="K1106" s="631"/>
      <c r="L1106" s="632"/>
      <c r="M1106" s="631"/>
      <c r="N1106" s="572"/>
      <c r="O1106" s="571"/>
    </row>
    <row r="1107" spans="1:15" s="362" customFormat="1" x14ac:dyDescent="0.2">
      <c r="A1107" s="631"/>
      <c r="B1107" s="631"/>
      <c r="C1107" s="631"/>
      <c r="D1107" s="631"/>
      <c r="E1107" s="631"/>
      <c r="F1107" s="631"/>
      <c r="G1107" s="631"/>
      <c r="H1107" s="632"/>
      <c r="I1107" s="634"/>
      <c r="J1107" s="631"/>
      <c r="K1107" s="631"/>
      <c r="L1107" s="632"/>
      <c r="M1107" s="631"/>
      <c r="N1107" s="572"/>
      <c r="O1107" s="571"/>
    </row>
    <row r="1108" spans="1:15" s="362" customFormat="1" x14ac:dyDescent="0.2">
      <c r="A1108" s="631"/>
      <c r="B1108" s="631"/>
      <c r="C1108" s="631"/>
      <c r="D1108" s="631"/>
      <c r="E1108" s="631"/>
      <c r="F1108" s="631"/>
      <c r="G1108" s="631"/>
      <c r="H1108" s="632"/>
      <c r="I1108" s="634"/>
      <c r="J1108" s="631"/>
      <c r="K1108" s="631"/>
      <c r="L1108" s="632"/>
      <c r="M1108" s="631"/>
      <c r="N1108" s="572"/>
      <c r="O1108" s="571"/>
    </row>
    <row r="1109" spans="1:15" s="362" customFormat="1" x14ac:dyDescent="0.2">
      <c r="A1109" s="631"/>
      <c r="B1109" s="631"/>
      <c r="C1109" s="631"/>
      <c r="D1109" s="631"/>
      <c r="E1109" s="631"/>
      <c r="F1109" s="631"/>
      <c r="G1109" s="631"/>
      <c r="H1109" s="632"/>
      <c r="I1109" s="634"/>
      <c r="J1109" s="631"/>
      <c r="K1109" s="631"/>
      <c r="L1109" s="632"/>
      <c r="M1109" s="631"/>
      <c r="N1109" s="572"/>
      <c r="O1109" s="571"/>
    </row>
    <row r="1110" spans="1:15" s="362" customFormat="1" x14ac:dyDescent="0.2">
      <c r="A1110" s="631"/>
      <c r="B1110" s="631"/>
      <c r="C1110" s="631"/>
      <c r="D1110" s="631"/>
      <c r="E1110" s="631"/>
      <c r="F1110" s="631"/>
      <c r="G1110" s="631"/>
      <c r="H1110" s="632"/>
      <c r="I1110" s="634"/>
      <c r="J1110" s="631"/>
      <c r="K1110" s="631"/>
      <c r="L1110" s="632"/>
      <c r="M1110" s="631"/>
      <c r="N1110" s="572"/>
      <c r="O1110" s="571"/>
    </row>
    <row r="1111" spans="1:15" s="362" customFormat="1" x14ac:dyDescent="0.2">
      <c r="A1111" s="631"/>
      <c r="B1111" s="631"/>
      <c r="C1111" s="631"/>
      <c r="D1111" s="631"/>
      <c r="E1111" s="631"/>
      <c r="F1111" s="631"/>
      <c r="G1111" s="631"/>
      <c r="H1111" s="632"/>
      <c r="I1111" s="634"/>
      <c r="J1111" s="631"/>
      <c r="K1111" s="631"/>
      <c r="L1111" s="632"/>
      <c r="M1111" s="631"/>
      <c r="N1111" s="572"/>
      <c r="O1111" s="571"/>
    </row>
    <row r="1112" spans="1:15" s="362" customFormat="1" x14ac:dyDescent="0.2">
      <c r="A1112" s="631"/>
      <c r="B1112" s="631"/>
      <c r="C1112" s="631"/>
      <c r="D1112" s="631"/>
      <c r="E1112" s="631"/>
      <c r="F1112" s="631"/>
      <c r="G1112" s="631"/>
      <c r="H1112" s="632"/>
      <c r="I1112" s="634"/>
      <c r="J1112" s="631"/>
      <c r="K1112" s="631"/>
      <c r="L1112" s="632"/>
      <c r="M1112" s="631"/>
      <c r="N1112" s="572"/>
      <c r="O1112" s="571"/>
    </row>
    <row r="1113" spans="1:15" s="362" customFormat="1" x14ac:dyDescent="0.2">
      <c r="A1113" s="631"/>
      <c r="B1113" s="631"/>
      <c r="C1113" s="631"/>
      <c r="D1113" s="631"/>
      <c r="E1113" s="631"/>
      <c r="F1113" s="631"/>
      <c r="G1113" s="631"/>
      <c r="H1113" s="632"/>
      <c r="I1113" s="634"/>
      <c r="J1113" s="631"/>
      <c r="K1113" s="631"/>
      <c r="L1113" s="632"/>
      <c r="M1113" s="631"/>
      <c r="N1113" s="572"/>
      <c r="O1113" s="571"/>
    </row>
    <row r="1114" spans="1:15" s="362" customFormat="1" x14ac:dyDescent="0.2">
      <c r="A1114" s="631"/>
      <c r="B1114" s="631"/>
      <c r="C1114" s="631"/>
      <c r="D1114" s="631"/>
      <c r="E1114" s="631"/>
      <c r="F1114" s="631"/>
      <c r="G1114" s="631"/>
      <c r="H1114" s="632"/>
      <c r="I1114" s="634"/>
      <c r="J1114" s="631"/>
      <c r="K1114" s="631"/>
      <c r="L1114" s="632"/>
      <c r="M1114" s="631"/>
      <c r="N1114" s="572"/>
      <c r="O1114" s="571"/>
    </row>
    <row r="1115" spans="1:15" s="362" customFormat="1" x14ac:dyDescent="0.2">
      <c r="A1115" s="631"/>
      <c r="B1115" s="631"/>
      <c r="C1115" s="631"/>
      <c r="D1115" s="631"/>
      <c r="E1115" s="631"/>
      <c r="F1115" s="631"/>
      <c r="G1115" s="631"/>
      <c r="H1115" s="632"/>
      <c r="I1115" s="634"/>
      <c r="J1115" s="631"/>
      <c r="K1115" s="631"/>
      <c r="L1115" s="632"/>
      <c r="M1115" s="631"/>
      <c r="N1115" s="572"/>
      <c r="O1115" s="571"/>
    </row>
    <row r="1116" spans="1:15" s="362" customFormat="1" x14ac:dyDescent="0.2">
      <c r="A1116" s="631"/>
      <c r="B1116" s="631"/>
      <c r="C1116" s="631"/>
      <c r="D1116" s="631"/>
      <c r="E1116" s="631"/>
      <c r="F1116" s="631"/>
      <c r="G1116" s="631"/>
      <c r="H1116" s="632"/>
      <c r="I1116" s="634"/>
      <c r="J1116" s="631"/>
      <c r="K1116" s="631"/>
      <c r="L1116" s="632"/>
      <c r="M1116" s="631"/>
      <c r="N1116" s="572"/>
      <c r="O1116" s="571"/>
    </row>
    <row r="1117" spans="1:15" s="362" customFormat="1" x14ac:dyDescent="0.2">
      <c r="A1117" s="631"/>
      <c r="B1117" s="631"/>
      <c r="C1117" s="631"/>
      <c r="D1117" s="631"/>
      <c r="E1117" s="631"/>
      <c r="F1117" s="631"/>
      <c r="G1117" s="631"/>
      <c r="H1117" s="632"/>
      <c r="I1117" s="634"/>
      <c r="J1117" s="631"/>
      <c r="K1117" s="631"/>
      <c r="L1117" s="632"/>
      <c r="M1117" s="631"/>
      <c r="N1117" s="572"/>
      <c r="O1117" s="571"/>
    </row>
    <row r="1118" spans="1:15" s="362" customFormat="1" x14ac:dyDescent="0.2">
      <c r="A1118" s="631"/>
      <c r="B1118" s="631"/>
      <c r="C1118" s="631"/>
      <c r="D1118" s="631"/>
      <c r="E1118" s="631"/>
      <c r="F1118" s="631"/>
      <c r="G1118" s="631"/>
      <c r="H1118" s="632"/>
      <c r="I1118" s="634"/>
      <c r="J1118" s="631"/>
      <c r="K1118" s="631"/>
      <c r="L1118" s="632"/>
      <c r="M1118" s="631"/>
      <c r="N1118" s="572"/>
      <c r="O1118" s="571"/>
    </row>
    <row r="1119" spans="1:15" s="362" customFormat="1" x14ac:dyDescent="0.2">
      <c r="A1119" s="631"/>
      <c r="B1119" s="631"/>
      <c r="C1119" s="631"/>
      <c r="D1119" s="631"/>
      <c r="E1119" s="631"/>
      <c r="F1119" s="631"/>
      <c r="G1119" s="631"/>
      <c r="H1119" s="632"/>
      <c r="I1119" s="634"/>
      <c r="J1119" s="631"/>
      <c r="K1119" s="631"/>
      <c r="L1119" s="632"/>
      <c r="M1119" s="631"/>
      <c r="N1119" s="572"/>
      <c r="O1119" s="571"/>
    </row>
    <row r="1120" spans="1:15" s="362" customFormat="1" x14ac:dyDescent="0.2">
      <c r="A1120" s="631"/>
      <c r="B1120" s="631"/>
      <c r="C1120" s="631"/>
      <c r="D1120" s="631"/>
      <c r="E1120" s="631"/>
      <c r="F1120" s="631"/>
      <c r="G1120" s="631"/>
      <c r="H1120" s="632"/>
      <c r="I1120" s="634"/>
      <c r="J1120" s="631"/>
      <c r="K1120" s="631"/>
      <c r="L1120" s="632"/>
      <c r="M1120" s="631"/>
      <c r="N1120" s="572"/>
      <c r="O1120" s="571"/>
    </row>
    <row r="1121" spans="1:15" s="362" customFormat="1" x14ac:dyDescent="0.2">
      <c r="A1121" s="631"/>
      <c r="B1121" s="631"/>
      <c r="C1121" s="631"/>
      <c r="D1121" s="631"/>
      <c r="E1121" s="631"/>
      <c r="F1121" s="631"/>
      <c r="G1121" s="631"/>
      <c r="H1121" s="632"/>
      <c r="I1121" s="634"/>
      <c r="J1121" s="631"/>
      <c r="K1121" s="631"/>
      <c r="L1121" s="632"/>
      <c r="M1121" s="631"/>
      <c r="N1121" s="572"/>
      <c r="O1121" s="571"/>
    </row>
    <row r="1122" spans="1:15" s="362" customFormat="1" x14ac:dyDescent="0.2">
      <c r="A1122" s="631"/>
      <c r="B1122" s="631"/>
      <c r="C1122" s="631"/>
      <c r="D1122" s="631"/>
      <c r="E1122" s="631"/>
      <c r="F1122" s="631"/>
      <c r="G1122" s="631"/>
      <c r="H1122" s="632"/>
      <c r="I1122" s="634"/>
      <c r="J1122" s="631"/>
      <c r="K1122" s="631"/>
      <c r="L1122" s="632"/>
      <c r="M1122" s="631"/>
      <c r="N1122" s="572"/>
      <c r="O1122" s="571"/>
    </row>
    <row r="1123" spans="1:15" s="362" customFormat="1" x14ac:dyDescent="0.2">
      <c r="A1123" s="631"/>
      <c r="B1123" s="631"/>
      <c r="C1123" s="631"/>
      <c r="D1123" s="631"/>
      <c r="E1123" s="631"/>
      <c r="F1123" s="631"/>
      <c r="G1123" s="631"/>
      <c r="H1123" s="632"/>
      <c r="I1123" s="634"/>
      <c r="J1123" s="631"/>
      <c r="K1123" s="631"/>
      <c r="L1123" s="632"/>
      <c r="M1123" s="631"/>
      <c r="N1123" s="572"/>
      <c r="O1123" s="571"/>
    </row>
    <row r="1124" spans="1:15" s="362" customFormat="1" x14ac:dyDescent="0.2">
      <c r="A1124" s="631"/>
      <c r="B1124" s="631"/>
      <c r="C1124" s="631"/>
      <c r="D1124" s="631"/>
      <c r="E1124" s="631"/>
      <c r="F1124" s="631"/>
      <c r="G1124" s="631"/>
      <c r="H1124" s="632"/>
      <c r="I1124" s="634"/>
      <c r="J1124" s="631"/>
      <c r="K1124" s="631"/>
      <c r="L1124" s="632"/>
      <c r="M1124" s="631"/>
      <c r="N1124" s="572"/>
      <c r="O1124" s="571"/>
    </row>
    <row r="1125" spans="1:15" s="362" customFormat="1" x14ac:dyDescent="0.2">
      <c r="A1125" s="631"/>
      <c r="B1125" s="631"/>
      <c r="C1125" s="631"/>
      <c r="D1125" s="631"/>
      <c r="E1125" s="631"/>
      <c r="F1125" s="631"/>
      <c r="G1125" s="631"/>
      <c r="H1125" s="632"/>
      <c r="I1125" s="634"/>
      <c r="J1125" s="631"/>
      <c r="K1125" s="631"/>
      <c r="L1125" s="632"/>
      <c r="M1125" s="631"/>
      <c r="N1125" s="572"/>
      <c r="O1125" s="571"/>
    </row>
    <row r="1126" spans="1:15" s="362" customFormat="1" x14ac:dyDescent="0.2">
      <c r="A1126" s="631"/>
      <c r="B1126" s="631"/>
      <c r="C1126" s="631"/>
      <c r="D1126" s="631"/>
      <c r="E1126" s="631"/>
      <c r="F1126" s="631"/>
      <c r="G1126" s="631"/>
      <c r="H1126" s="632"/>
      <c r="I1126" s="634"/>
      <c r="J1126" s="631"/>
      <c r="K1126" s="631"/>
      <c r="L1126" s="632"/>
      <c r="M1126" s="631"/>
      <c r="N1126" s="572"/>
      <c r="O1126" s="571"/>
    </row>
    <row r="1127" spans="1:15" s="362" customFormat="1" x14ac:dyDescent="0.2">
      <c r="A1127" s="631"/>
      <c r="B1127" s="631"/>
      <c r="C1127" s="631"/>
      <c r="D1127" s="631"/>
      <c r="E1127" s="631"/>
      <c r="F1127" s="631"/>
      <c r="G1127" s="631"/>
      <c r="H1127" s="632"/>
      <c r="I1127" s="634"/>
      <c r="J1127" s="631"/>
      <c r="K1127" s="631"/>
      <c r="L1127" s="632"/>
      <c r="M1127" s="631"/>
      <c r="N1127" s="572"/>
      <c r="O1127" s="571"/>
    </row>
    <row r="1128" spans="1:15" s="362" customFormat="1" x14ac:dyDescent="0.2">
      <c r="A1128" s="631"/>
      <c r="B1128" s="631"/>
      <c r="C1128" s="631"/>
      <c r="D1128" s="631"/>
      <c r="E1128" s="631"/>
      <c r="F1128" s="631"/>
      <c r="G1128" s="631"/>
      <c r="H1128" s="632"/>
      <c r="I1128" s="634"/>
      <c r="J1128" s="631"/>
      <c r="K1128" s="631"/>
      <c r="L1128" s="632"/>
      <c r="M1128" s="631"/>
      <c r="N1128" s="572"/>
      <c r="O1128" s="571"/>
    </row>
    <row r="1129" spans="1:15" s="362" customFormat="1" x14ac:dyDescent="0.2">
      <c r="A1129" s="631"/>
      <c r="B1129" s="631"/>
      <c r="C1129" s="631"/>
      <c r="D1129" s="631"/>
      <c r="E1129" s="631"/>
      <c r="F1129" s="631"/>
      <c r="G1129" s="631"/>
      <c r="H1129" s="632"/>
      <c r="I1129" s="634"/>
      <c r="J1129" s="631"/>
      <c r="K1129" s="631"/>
      <c r="L1129" s="632"/>
      <c r="M1129" s="631"/>
      <c r="N1129" s="572"/>
      <c r="O1129" s="571"/>
    </row>
    <row r="1130" spans="1:15" s="362" customFormat="1" x14ac:dyDescent="0.2">
      <c r="A1130" s="631"/>
      <c r="B1130" s="631"/>
      <c r="C1130" s="631"/>
      <c r="D1130" s="631"/>
      <c r="E1130" s="631"/>
      <c r="F1130" s="631"/>
      <c r="G1130" s="631"/>
      <c r="H1130" s="632"/>
      <c r="I1130" s="634"/>
      <c r="J1130" s="631"/>
      <c r="K1130" s="631"/>
      <c r="L1130" s="632"/>
      <c r="M1130" s="631"/>
      <c r="N1130" s="572"/>
      <c r="O1130" s="571"/>
    </row>
    <row r="1131" spans="1:15" s="362" customFormat="1" x14ac:dyDescent="0.2">
      <c r="A1131" s="631"/>
      <c r="B1131" s="631"/>
      <c r="C1131" s="631"/>
      <c r="D1131" s="631"/>
      <c r="E1131" s="631"/>
      <c r="F1131" s="631"/>
      <c r="G1131" s="631"/>
      <c r="H1131" s="632"/>
      <c r="I1131" s="634"/>
      <c r="J1131" s="631"/>
      <c r="K1131" s="631"/>
      <c r="L1131" s="632"/>
      <c r="M1131" s="631"/>
      <c r="N1131" s="572"/>
      <c r="O1131" s="571"/>
    </row>
    <row r="1132" spans="1:15" s="362" customFormat="1" x14ac:dyDescent="0.2">
      <c r="A1132" s="631"/>
      <c r="B1132" s="631"/>
      <c r="C1132" s="631"/>
      <c r="D1132" s="631"/>
      <c r="E1132" s="631"/>
      <c r="F1132" s="631"/>
      <c r="G1132" s="631"/>
      <c r="H1132" s="632"/>
      <c r="I1132" s="634"/>
      <c r="J1132" s="631"/>
      <c r="K1132" s="631"/>
      <c r="L1132" s="632"/>
      <c r="M1132" s="631"/>
      <c r="N1132" s="572"/>
      <c r="O1132" s="571"/>
    </row>
    <row r="1133" spans="1:15" s="362" customFormat="1" x14ac:dyDescent="0.2">
      <c r="A1133" s="631"/>
      <c r="B1133" s="631"/>
      <c r="C1133" s="631"/>
      <c r="D1133" s="631"/>
      <c r="E1133" s="631"/>
      <c r="F1133" s="631"/>
      <c r="G1133" s="631"/>
      <c r="H1133" s="632"/>
      <c r="I1133" s="634"/>
      <c r="J1133" s="631"/>
      <c r="K1133" s="631"/>
      <c r="L1133" s="632"/>
      <c r="M1133" s="631"/>
      <c r="N1133" s="572"/>
      <c r="O1133" s="571"/>
    </row>
    <row r="1134" spans="1:15" s="362" customFormat="1" x14ac:dyDescent="0.2">
      <c r="A1134" s="631"/>
      <c r="B1134" s="631"/>
      <c r="C1134" s="631"/>
      <c r="D1134" s="631"/>
      <c r="E1134" s="631"/>
      <c r="F1134" s="631"/>
      <c r="G1134" s="631"/>
      <c r="H1134" s="632"/>
      <c r="I1134" s="634"/>
      <c r="J1134" s="631"/>
      <c r="K1134" s="631"/>
      <c r="L1134" s="632"/>
      <c r="M1134" s="631"/>
      <c r="N1134" s="572"/>
      <c r="O1134" s="571"/>
    </row>
    <row r="1135" spans="1:15" s="362" customFormat="1" x14ac:dyDescent="0.2">
      <c r="A1135" s="631"/>
      <c r="B1135" s="631"/>
      <c r="C1135" s="631"/>
      <c r="D1135" s="631"/>
      <c r="E1135" s="631"/>
      <c r="F1135" s="631"/>
      <c r="G1135" s="631"/>
      <c r="H1135" s="632"/>
      <c r="I1135" s="634"/>
      <c r="J1135" s="631"/>
      <c r="K1135" s="631"/>
      <c r="L1135" s="632"/>
      <c r="M1135" s="631"/>
      <c r="N1135" s="572"/>
      <c r="O1135" s="571"/>
    </row>
    <row r="1136" spans="1:15" s="362" customFormat="1" x14ac:dyDescent="0.2">
      <c r="A1136" s="631"/>
      <c r="B1136" s="631"/>
      <c r="C1136" s="631"/>
      <c r="D1136" s="631"/>
      <c r="E1136" s="631"/>
      <c r="F1136" s="631"/>
      <c r="G1136" s="631"/>
      <c r="H1136" s="632"/>
      <c r="I1136" s="634"/>
      <c r="J1136" s="631"/>
      <c r="K1136" s="631"/>
      <c r="L1136" s="632"/>
      <c r="M1136" s="631"/>
      <c r="N1136" s="572"/>
      <c r="O1136" s="571"/>
    </row>
    <row r="1137" spans="1:15" s="362" customFormat="1" x14ac:dyDescent="0.2">
      <c r="A1137" s="631"/>
      <c r="B1137" s="631"/>
      <c r="C1137" s="631"/>
      <c r="D1137" s="631"/>
      <c r="E1137" s="631"/>
      <c r="F1137" s="631"/>
      <c r="G1137" s="631"/>
      <c r="H1137" s="632"/>
      <c r="I1137" s="634"/>
      <c r="J1137" s="631"/>
      <c r="K1137" s="631"/>
      <c r="L1137" s="632"/>
      <c r="M1137" s="631"/>
      <c r="N1137" s="572"/>
      <c r="O1137" s="571"/>
    </row>
    <row r="1138" spans="1:15" s="362" customFormat="1" x14ac:dyDescent="0.2">
      <c r="A1138" s="631"/>
      <c r="B1138" s="631"/>
      <c r="C1138" s="631"/>
      <c r="D1138" s="631"/>
      <c r="E1138" s="631"/>
      <c r="F1138" s="631"/>
      <c r="G1138" s="631"/>
      <c r="H1138" s="632"/>
      <c r="I1138" s="634"/>
      <c r="J1138" s="631"/>
      <c r="K1138" s="631"/>
      <c r="L1138" s="632"/>
      <c r="M1138" s="631"/>
      <c r="N1138" s="572"/>
      <c r="O1138" s="571"/>
    </row>
    <row r="1139" spans="1:15" s="362" customFormat="1" x14ac:dyDescent="0.2">
      <c r="A1139" s="631"/>
      <c r="B1139" s="631"/>
      <c r="C1139" s="631"/>
      <c r="D1139" s="631"/>
      <c r="E1139" s="631"/>
      <c r="F1139" s="631"/>
      <c r="G1139" s="631"/>
      <c r="H1139" s="632"/>
      <c r="I1139" s="634"/>
      <c r="J1139" s="631"/>
      <c r="K1139" s="631"/>
      <c r="L1139" s="632"/>
      <c r="M1139" s="631"/>
      <c r="N1139" s="572"/>
      <c r="O1139" s="571"/>
    </row>
    <row r="1140" spans="1:15" s="362" customFormat="1" x14ac:dyDescent="0.2">
      <c r="A1140" s="631"/>
      <c r="B1140" s="631"/>
      <c r="C1140" s="631"/>
      <c r="D1140" s="631"/>
      <c r="E1140" s="631"/>
      <c r="F1140" s="631"/>
      <c r="G1140" s="631"/>
      <c r="H1140" s="632"/>
      <c r="I1140" s="634"/>
      <c r="J1140" s="631"/>
      <c r="K1140" s="631"/>
      <c r="L1140" s="632"/>
      <c r="M1140" s="631"/>
      <c r="N1140" s="572"/>
      <c r="O1140" s="571"/>
    </row>
    <row r="1141" spans="1:15" s="362" customFormat="1" x14ac:dyDescent="0.2">
      <c r="A1141" s="631"/>
      <c r="B1141" s="631"/>
      <c r="C1141" s="631"/>
      <c r="D1141" s="631"/>
      <c r="E1141" s="631"/>
      <c r="F1141" s="631"/>
      <c r="G1141" s="631"/>
      <c r="H1141" s="632"/>
      <c r="I1141" s="634"/>
      <c r="J1141" s="631"/>
      <c r="K1141" s="631"/>
      <c r="L1141" s="632"/>
      <c r="M1141" s="631"/>
      <c r="N1141" s="572"/>
      <c r="O1141" s="571"/>
    </row>
    <row r="1142" spans="1:15" s="362" customFormat="1" x14ac:dyDescent="0.2">
      <c r="A1142" s="631"/>
      <c r="B1142" s="631"/>
      <c r="C1142" s="631"/>
      <c r="D1142" s="631"/>
      <c r="E1142" s="631"/>
      <c r="F1142" s="631"/>
      <c r="G1142" s="631"/>
      <c r="H1142" s="632"/>
      <c r="I1142" s="634"/>
      <c r="J1142" s="631"/>
      <c r="K1142" s="631"/>
      <c r="L1142" s="632"/>
      <c r="M1142" s="631"/>
      <c r="N1142" s="572"/>
      <c r="O1142" s="571"/>
    </row>
    <row r="1143" spans="1:15" s="362" customFormat="1" x14ac:dyDescent="0.2">
      <c r="A1143" s="631"/>
      <c r="B1143" s="631"/>
      <c r="C1143" s="631"/>
      <c r="D1143" s="631"/>
      <c r="E1143" s="631"/>
      <c r="F1143" s="631"/>
      <c r="G1143" s="631"/>
      <c r="H1143" s="632"/>
      <c r="I1143" s="634"/>
      <c r="J1143" s="631"/>
      <c r="K1143" s="631"/>
      <c r="L1143" s="632"/>
      <c r="M1143" s="631"/>
      <c r="N1143" s="572"/>
      <c r="O1143" s="571"/>
    </row>
    <row r="1144" spans="1:15" s="362" customFormat="1" x14ac:dyDescent="0.2">
      <c r="A1144" s="631"/>
      <c r="B1144" s="631"/>
      <c r="C1144" s="631"/>
      <c r="D1144" s="631"/>
      <c r="E1144" s="631"/>
      <c r="F1144" s="631"/>
      <c r="G1144" s="631"/>
      <c r="H1144" s="632"/>
      <c r="I1144" s="634"/>
      <c r="J1144" s="631"/>
      <c r="K1144" s="631"/>
      <c r="L1144" s="632"/>
      <c r="M1144" s="631"/>
      <c r="N1144" s="572"/>
      <c r="O1144" s="571"/>
    </row>
    <row r="1145" spans="1:15" s="362" customFormat="1" x14ac:dyDescent="0.2">
      <c r="A1145" s="631"/>
      <c r="B1145" s="631"/>
      <c r="C1145" s="631"/>
      <c r="D1145" s="631"/>
      <c r="E1145" s="631"/>
      <c r="F1145" s="631"/>
      <c r="G1145" s="631"/>
      <c r="H1145" s="632"/>
      <c r="I1145" s="634"/>
      <c r="J1145" s="631"/>
      <c r="K1145" s="631"/>
      <c r="L1145" s="632"/>
      <c r="M1145" s="631"/>
      <c r="N1145" s="572"/>
      <c r="O1145" s="571"/>
    </row>
    <row r="1146" spans="1:15" s="362" customFormat="1" x14ac:dyDescent="0.2">
      <c r="A1146" s="631"/>
      <c r="B1146" s="631"/>
      <c r="C1146" s="631"/>
      <c r="D1146" s="631"/>
      <c r="E1146" s="631"/>
      <c r="F1146" s="631"/>
      <c r="G1146" s="631"/>
      <c r="H1146" s="632"/>
      <c r="I1146" s="634"/>
      <c r="J1146" s="631"/>
      <c r="K1146" s="631"/>
      <c r="L1146" s="632"/>
      <c r="M1146" s="631"/>
      <c r="N1146" s="572"/>
      <c r="O1146" s="571"/>
    </row>
    <row r="1147" spans="1:15" s="362" customFormat="1" x14ac:dyDescent="0.2">
      <c r="A1147" s="631"/>
      <c r="B1147" s="631"/>
      <c r="C1147" s="631"/>
      <c r="D1147" s="631"/>
      <c r="E1147" s="631"/>
      <c r="F1147" s="631"/>
      <c r="G1147" s="631"/>
      <c r="H1147" s="632"/>
      <c r="I1147" s="634"/>
      <c r="J1147" s="631"/>
      <c r="K1147" s="631"/>
      <c r="L1147" s="632"/>
      <c r="M1147" s="631"/>
      <c r="N1147" s="572"/>
      <c r="O1147" s="571"/>
    </row>
    <row r="1148" spans="1:15" s="362" customFormat="1" x14ac:dyDescent="0.2">
      <c r="A1148" s="631"/>
      <c r="B1148" s="631"/>
      <c r="C1148" s="631"/>
      <c r="D1148" s="631"/>
      <c r="E1148" s="631"/>
      <c r="F1148" s="631"/>
      <c r="G1148" s="631"/>
      <c r="H1148" s="632"/>
      <c r="I1148" s="634"/>
      <c r="J1148" s="631"/>
      <c r="K1148" s="631"/>
      <c r="L1148" s="632"/>
      <c r="M1148" s="631"/>
      <c r="N1148" s="572"/>
      <c r="O1148" s="571"/>
    </row>
    <row r="1149" spans="1:15" s="362" customFormat="1" x14ac:dyDescent="0.2">
      <c r="A1149" s="631"/>
      <c r="B1149" s="631"/>
      <c r="C1149" s="631"/>
      <c r="D1149" s="631"/>
      <c r="E1149" s="631"/>
      <c r="F1149" s="631"/>
      <c r="G1149" s="631"/>
      <c r="H1149" s="632"/>
      <c r="I1149" s="634"/>
      <c r="J1149" s="631"/>
      <c r="K1149" s="631"/>
      <c r="L1149" s="632"/>
      <c r="M1149" s="631"/>
      <c r="N1149" s="572"/>
      <c r="O1149" s="571"/>
    </row>
    <row r="1150" spans="1:15" s="362" customFormat="1" x14ac:dyDescent="0.2">
      <c r="A1150" s="631"/>
      <c r="B1150" s="631"/>
      <c r="C1150" s="631"/>
      <c r="D1150" s="631"/>
      <c r="E1150" s="631"/>
      <c r="F1150" s="631"/>
      <c r="G1150" s="631"/>
      <c r="H1150" s="632"/>
      <c r="I1150" s="634"/>
      <c r="J1150" s="631"/>
      <c r="K1150" s="631"/>
      <c r="L1150" s="632"/>
      <c r="M1150" s="631"/>
      <c r="N1150" s="572"/>
      <c r="O1150" s="571"/>
    </row>
    <row r="1151" spans="1:15" s="362" customFormat="1" x14ac:dyDescent="0.2">
      <c r="A1151" s="631"/>
      <c r="B1151" s="631"/>
      <c r="C1151" s="631"/>
      <c r="D1151" s="631"/>
      <c r="E1151" s="631"/>
      <c r="F1151" s="631"/>
      <c r="G1151" s="631"/>
      <c r="H1151" s="632"/>
      <c r="I1151" s="634"/>
      <c r="J1151" s="631"/>
      <c r="K1151" s="631"/>
      <c r="L1151" s="632"/>
      <c r="M1151" s="631"/>
      <c r="N1151" s="572"/>
      <c r="O1151" s="571"/>
    </row>
    <row r="1152" spans="1:15" s="362" customFormat="1" x14ac:dyDescent="0.2">
      <c r="A1152" s="631"/>
      <c r="B1152" s="631"/>
      <c r="C1152" s="631"/>
      <c r="D1152" s="631"/>
      <c r="E1152" s="631"/>
      <c r="F1152" s="631"/>
      <c r="G1152" s="631"/>
      <c r="H1152" s="632"/>
      <c r="I1152" s="634"/>
      <c r="J1152" s="631"/>
      <c r="K1152" s="631"/>
      <c r="L1152" s="632"/>
      <c r="M1152" s="631"/>
      <c r="N1152" s="572"/>
      <c r="O1152" s="571"/>
    </row>
    <row r="1153" spans="1:15" s="362" customFormat="1" x14ac:dyDescent="0.2">
      <c r="A1153" s="631"/>
      <c r="B1153" s="631"/>
      <c r="C1153" s="631"/>
      <c r="D1153" s="631"/>
      <c r="E1153" s="631"/>
      <c r="F1153" s="631"/>
      <c r="G1153" s="631"/>
      <c r="H1153" s="632"/>
      <c r="I1153" s="634"/>
      <c r="J1153" s="631"/>
      <c r="K1153" s="631"/>
      <c r="L1153" s="632"/>
      <c r="M1153" s="631"/>
      <c r="N1153" s="572"/>
      <c r="O1153" s="571"/>
    </row>
    <row r="1154" spans="1:15" s="362" customFormat="1" x14ac:dyDescent="0.2">
      <c r="A1154" s="631"/>
      <c r="B1154" s="631"/>
      <c r="C1154" s="631"/>
      <c r="D1154" s="631"/>
      <c r="E1154" s="631"/>
      <c r="F1154" s="631"/>
      <c r="G1154" s="631"/>
      <c r="H1154" s="632"/>
      <c r="I1154" s="634"/>
      <c r="J1154" s="631"/>
      <c r="K1154" s="631"/>
      <c r="L1154" s="632"/>
      <c r="M1154" s="631"/>
      <c r="N1154" s="572"/>
      <c r="O1154" s="571"/>
    </row>
    <row r="1155" spans="1:15" s="362" customFormat="1" x14ac:dyDescent="0.2">
      <c r="A1155" s="631"/>
      <c r="B1155" s="631"/>
      <c r="C1155" s="631"/>
      <c r="D1155" s="631"/>
      <c r="E1155" s="631"/>
      <c r="F1155" s="631"/>
      <c r="G1155" s="631"/>
      <c r="H1155" s="632"/>
      <c r="I1155" s="634"/>
      <c r="J1155" s="631"/>
      <c r="K1155" s="631"/>
      <c r="L1155" s="632"/>
      <c r="M1155" s="631"/>
      <c r="N1155" s="572"/>
      <c r="O1155" s="571"/>
    </row>
    <row r="1156" spans="1:15" s="362" customFormat="1" x14ac:dyDescent="0.2">
      <c r="A1156" s="631"/>
      <c r="B1156" s="631"/>
      <c r="C1156" s="631"/>
      <c r="D1156" s="631"/>
      <c r="E1156" s="631"/>
      <c r="F1156" s="631"/>
      <c r="G1156" s="631"/>
      <c r="H1156" s="632"/>
      <c r="I1156" s="634"/>
      <c r="J1156" s="631"/>
      <c r="K1156" s="631"/>
      <c r="L1156" s="632"/>
      <c r="M1156" s="631"/>
      <c r="N1156" s="572"/>
      <c r="O1156" s="571"/>
    </row>
    <row r="1157" spans="1:15" s="362" customFormat="1" x14ac:dyDescent="0.2">
      <c r="A1157" s="631"/>
      <c r="B1157" s="631"/>
      <c r="C1157" s="631"/>
      <c r="D1157" s="631"/>
      <c r="E1157" s="631"/>
      <c r="F1157" s="631"/>
      <c r="G1157" s="631"/>
      <c r="H1157" s="632"/>
      <c r="I1157" s="634"/>
      <c r="J1157" s="631"/>
      <c r="K1157" s="631"/>
      <c r="L1157" s="632"/>
      <c r="M1157" s="631"/>
      <c r="N1157" s="572"/>
      <c r="O1157" s="571"/>
    </row>
    <row r="1158" spans="1:15" s="362" customFormat="1" x14ac:dyDescent="0.2">
      <c r="A1158" s="631"/>
      <c r="B1158" s="631"/>
      <c r="C1158" s="631"/>
      <c r="D1158" s="631"/>
      <c r="E1158" s="631"/>
      <c r="F1158" s="631"/>
      <c r="G1158" s="631"/>
      <c r="H1158" s="632"/>
      <c r="I1158" s="634"/>
      <c r="J1158" s="631"/>
      <c r="K1158" s="631"/>
      <c r="L1158" s="632"/>
      <c r="M1158" s="631"/>
      <c r="N1158" s="572"/>
      <c r="O1158" s="571"/>
    </row>
    <row r="1159" spans="1:15" s="362" customFormat="1" x14ac:dyDescent="0.2">
      <c r="A1159" s="631"/>
      <c r="B1159" s="631"/>
      <c r="C1159" s="631"/>
      <c r="D1159" s="631"/>
      <c r="E1159" s="631"/>
      <c r="F1159" s="631"/>
      <c r="G1159" s="631"/>
      <c r="H1159" s="632"/>
      <c r="I1159" s="634"/>
      <c r="J1159" s="631"/>
      <c r="K1159" s="631"/>
      <c r="L1159" s="632"/>
      <c r="M1159" s="631"/>
      <c r="N1159" s="572"/>
      <c r="O1159" s="571"/>
    </row>
    <row r="1160" spans="1:15" s="362" customFormat="1" x14ac:dyDescent="0.2">
      <c r="A1160" s="631"/>
      <c r="B1160" s="631"/>
      <c r="C1160" s="631"/>
      <c r="D1160" s="631"/>
      <c r="E1160" s="631"/>
      <c r="F1160" s="631"/>
      <c r="G1160" s="631"/>
      <c r="H1160" s="632"/>
      <c r="I1160" s="634"/>
      <c r="J1160" s="631"/>
      <c r="K1160" s="631"/>
      <c r="L1160" s="632"/>
      <c r="M1160" s="631"/>
      <c r="N1160" s="572"/>
      <c r="O1160" s="571"/>
    </row>
    <row r="1161" spans="1:15" s="362" customFormat="1" x14ac:dyDescent="0.2">
      <c r="A1161" s="631"/>
      <c r="B1161" s="631"/>
      <c r="C1161" s="631"/>
      <c r="D1161" s="631"/>
      <c r="E1161" s="631"/>
      <c r="F1161" s="631"/>
      <c r="G1161" s="631"/>
      <c r="H1161" s="632"/>
      <c r="I1161" s="634"/>
      <c r="J1161" s="631"/>
      <c r="K1161" s="631"/>
      <c r="L1161" s="632"/>
      <c r="M1161" s="631"/>
      <c r="N1161" s="572"/>
      <c r="O1161" s="571"/>
    </row>
    <row r="1162" spans="1:15" s="362" customFormat="1" x14ac:dyDescent="0.2">
      <c r="A1162" s="631"/>
      <c r="B1162" s="631"/>
      <c r="C1162" s="631"/>
      <c r="D1162" s="631"/>
      <c r="E1162" s="631"/>
      <c r="F1162" s="631"/>
      <c r="G1162" s="631"/>
      <c r="H1162" s="632"/>
      <c r="I1162" s="634"/>
      <c r="J1162" s="631"/>
      <c r="K1162" s="631"/>
      <c r="L1162" s="632"/>
      <c r="M1162" s="631"/>
      <c r="N1162" s="572"/>
      <c r="O1162" s="571"/>
    </row>
    <row r="1163" spans="1:15" s="362" customFormat="1" x14ac:dyDescent="0.2">
      <c r="A1163" s="631"/>
      <c r="B1163" s="631"/>
      <c r="C1163" s="631"/>
      <c r="D1163" s="631"/>
      <c r="E1163" s="631"/>
      <c r="F1163" s="631"/>
      <c r="G1163" s="631"/>
      <c r="H1163" s="632"/>
      <c r="I1163" s="634"/>
      <c r="J1163" s="631"/>
      <c r="K1163" s="631"/>
      <c r="L1163" s="632"/>
      <c r="M1163" s="631"/>
      <c r="N1163" s="572"/>
      <c r="O1163" s="571"/>
    </row>
    <row r="1164" spans="1:15" s="362" customFormat="1" x14ac:dyDescent="0.2">
      <c r="A1164" s="631"/>
      <c r="B1164" s="631"/>
      <c r="C1164" s="631"/>
      <c r="D1164" s="631"/>
      <c r="E1164" s="631"/>
      <c r="F1164" s="631"/>
      <c r="G1164" s="631"/>
      <c r="H1164" s="632"/>
      <c r="I1164" s="634"/>
      <c r="J1164" s="631"/>
      <c r="K1164" s="631"/>
      <c r="L1164" s="632"/>
      <c r="M1164" s="631"/>
      <c r="N1164" s="572"/>
      <c r="O1164" s="571"/>
    </row>
    <row r="1165" spans="1:15" s="362" customFormat="1" x14ac:dyDescent="0.2">
      <c r="A1165" s="631"/>
      <c r="B1165" s="631"/>
      <c r="C1165" s="631"/>
      <c r="D1165" s="631"/>
      <c r="E1165" s="631"/>
      <c r="F1165" s="631"/>
      <c r="G1165" s="631"/>
      <c r="H1165" s="632"/>
      <c r="I1165" s="634"/>
      <c r="J1165" s="631"/>
      <c r="K1165" s="631"/>
      <c r="L1165" s="632"/>
      <c r="M1165" s="631"/>
      <c r="N1165" s="572"/>
      <c r="O1165" s="571"/>
    </row>
    <row r="1166" spans="1:15" s="362" customFormat="1" x14ac:dyDescent="0.2">
      <c r="A1166" s="631"/>
      <c r="B1166" s="631"/>
      <c r="C1166" s="631"/>
      <c r="D1166" s="631"/>
      <c r="E1166" s="631"/>
      <c r="F1166" s="631"/>
      <c r="G1166" s="631"/>
      <c r="H1166" s="632"/>
      <c r="I1166" s="634"/>
      <c r="J1166" s="631"/>
      <c r="K1166" s="631"/>
      <c r="L1166" s="632"/>
      <c r="M1166" s="631"/>
      <c r="N1166" s="572"/>
      <c r="O1166" s="571"/>
    </row>
    <row r="1167" spans="1:15" s="362" customFormat="1" x14ac:dyDescent="0.2">
      <c r="A1167" s="631"/>
      <c r="B1167" s="631"/>
      <c r="C1167" s="631"/>
      <c r="D1167" s="631"/>
      <c r="E1167" s="631"/>
      <c r="F1167" s="631"/>
      <c r="G1167" s="631"/>
      <c r="H1167" s="632"/>
      <c r="I1167" s="634"/>
      <c r="J1167" s="631"/>
      <c r="K1167" s="631"/>
      <c r="L1167" s="632"/>
      <c r="M1167" s="631"/>
      <c r="N1167" s="572"/>
      <c r="O1167" s="571"/>
    </row>
    <row r="1168" spans="1:15" s="362" customFormat="1" x14ac:dyDescent="0.2">
      <c r="A1168" s="631"/>
      <c r="B1168" s="631"/>
      <c r="C1168" s="631"/>
      <c r="D1168" s="631"/>
      <c r="E1168" s="631"/>
      <c r="F1168" s="631"/>
      <c r="G1168" s="631"/>
      <c r="H1168" s="632"/>
      <c r="I1168" s="634"/>
      <c r="J1168" s="631"/>
      <c r="K1168" s="631"/>
      <c r="L1168" s="632"/>
      <c r="M1168" s="631"/>
      <c r="N1168" s="572"/>
      <c r="O1168" s="571"/>
    </row>
    <row r="1169" spans="1:15" s="362" customFormat="1" x14ac:dyDescent="0.2">
      <c r="A1169" s="631"/>
      <c r="B1169" s="631"/>
      <c r="C1169" s="631"/>
      <c r="D1169" s="631"/>
      <c r="E1169" s="631"/>
      <c r="F1169" s="631"/>
      <c r="G1169" s="631"/>
      <c r="H1169" s="632"/>
      <c r="I1169" s="634"/>
      <c r="J1169" s="631"/>
      <c r="K1169" s="631"/>
      <c r="L1169" s="632"/>
      <c r="M1169" s="631"/>
      <c r="N1169" s="572"/>
      <c r="O1169" s="571"/>
    </row>
    <row r="1170" spans="1:15" s="362" customFormat="1" x14ac:dyDescent="0.2">
      <c r="A1170" s="631"/>
      <c r="B1170" s="631"/>
      <c r="C1170" s="631"/>
      <c r="D1170" s="631"/>
      <c r="E1170" s="631"/>
      <c r="F1170" s="631"/>
      <c r="G1170" s="631"/>
      <c r="H1170" s="632"/>
      <c r="I1170" s="634"/>
      <c r="J1170" s="631"/>
      <c r="K1170" s="631"/>
      <c r="L1170" s="632"/>
      <c r="M1170" s="631"/>
      <c r="N1170" s="572"/>
      <c r="O1170" s="571"/>
    </row>
    <row r="1171" spans="1:15" s="362" customFormat="1" x14ac:dyDescent="0.2">
      <c r="A1171" s="631"/>
      <c r="B1171" s="631"/>
      <c r="C1171" s="631"/>
      <c r="D1171" s="631"/>
      <c r="E1171" s="631"/>
      <c r="F1171" s="631"/>
      <c r="G1171" s="631"/>
      <c r="H1171" s="632"/>
      <c r="I1171" s="634"/>
      <c r="J1171" s="631"/>
      <c r="K1171" s="631"/>
      <c r="L1171" s="632"/>
      <c r="M1171" s="631"/>
      <c r="N1171" s="572"/>
      <c r="O1171" s="571"/>
    </row>
    <row r="1172" spans="1:15" s="362" customFormat="1" x14ac:dyDescent="0.2">
      <c r="A1172" s="631"/>
      <c r="B1172" s="631"/>
      <c r="C1172" s="631"/>
      <c r="D1172" s="631"/>
      <c r="E1172" s="631"/>
      <c r="F1172" s="631"/>
      <c r="G1172" s="631"/>
      <c r="H1172" s="632"/>
      <c r="I1172" s="634"/>
      <c r="J1172" s="631"/>
      <c r="K1172" s="631"/>
      <c r="L1172" s="632"/>
      <c r="M1172" s="631"/>
      <c r="N1172" s="572"/>
      <c r="O1172" s="571"/>
    </row>
    <row r="1173" spans="1:15" s="362" customFormat="1" x14ac:dyDescent="0.2">
      <c r="A1173" s="631"/>
      <c r="B1173" s="631"/>
      <c r="C1173" s="631"/>
      <c r="D1173" s="631"/>
      <c r="E1173" s="631"/>
      <c r="F1173" s="631"/>
      <c r="G1173" s="631"/>
      <c r="H1173" s="632"/>
      <c r="I1173" s="634"/>
      <c r="J1173" s="631"/>
      <c r="K1173" s="631"/>
      <c r="L1173" s="632"/>
      <c r="M1173" s="631"/>
      <c r="N1173" s="572"/>
      <c r="O1173" s="571"/>
    </row>
    <row r="1174" spans="1:15" s="362" customFormat="1" x14ac:dyDescent="0.2">
      <c r="A1174" s="631"/>
      <c r="B1174" s="631"/>
      <c r="C1174" s="631"/>
      <c r="D1174" s="631"/>
      <c r="E1174" s="631"/>
      <c r="F1174" s="631"/>
      <c r="G1174" s="631"/>
      <c r="H1174" s="632"/>
      <c r="I1174" s="634"/>
      <c r="J1174" s="631"/>
      <c r="K1174" s="631"/>
      <c r="L1174" s="632"/>
      <c r="M1174" s="631"/>
      <c r="N1174" s="572"/>
      <c r="O1174" s="571"/>
    </row>
    <row r="1175" spans="1:15" s="362" customFormat="1" x14ac:dyDescent="0.2">
      <c r="A1175" s="631"/>
      <c r="B1175" s="631"/>
      <c r="C1175" s="631"/>
      <c r="D1175" s="631"/>
      <c r="E1175" s="631"/>
      <c r="F1175" s="631"/>
      <c r="G1175" s="631"/>
      <c r="H1175" s="632"/>
      <c r="I1175" s="634"/>
      <c r="J1175" s="631"/>
      <c r="K1175" s="631"/>
      <c r="L1175" s="632"/>
      <c r="M1175" s="631"/>
      <c r="N1175" s="572"/>
      <c r="O1175" s="571"/>
    </row>
    <row r="1176" spans="1:15" s="362" customFormat="1" x14ac:dyDescent="0.2">
      <c r="A1176" s="631"/>
      <c r="B1176" s="631"/>
      <c r="C1176" s="631"/>
      <c r="D1176" s="631"/>
      <c r="E1176" s="631"/>
      <c r="F1176" s="631"/>
      <c r="G1176" s="631"/>
      <c r="H1176" s="632"/>
      <c r="I1176" s="634"/>
      <c r="J1176" s="631"/>
      <c r="K1176" s="631"/>
      <c r="L1176" s="632"/>
      <c r="M1176" s="631"/>
      <c r="N1176" s="572"/>
      <c r="O1176" s="571"/>
    </row>
    <row r="1177" spans="1:15" s="362" customFormat="1" x14ac:dyDescent="0.2">
      <c r="A1177" s="631"/>
      <c r="B1177" s="631"/>
      <c r="C1177" s="631"/>
      <c r="D1177" s="631"/>
      <c r="E1177" s="631"/>
      <c r="F1177" s="631"/>
      <c r="G1177" s="631"/>
      <c r="H1177" s="632"/>
      <c r="I1177" s="634"/>
      <c r="J1177" s="631"/>
      <c r="K1177" s="631"/>
      <c r="L1177" s="632"/>
      <c r="M1177" s="631"/>
      <c r="N1177" s="572"/>
      <c r="O1177" s="571"/>
    </row>
    <row r="1178" spans="1:15" s="362" customFormat="1" x14ac:dyDescent="0.2">
      <c r="A1178" s="631"/>
      <c r="B1178" s="631"/>
      <c r="C1178" s="631"/>
      <c r="D1178" s="631"/>
      <c r="E1178" s="631"/>
      <c r="F1178" s="631"/>
      <c r="G1178" s="631"/>
      <c r="H1178" s="632"/>
      <c r="I1178" s="634"/>
      <c r="J1178" s="631"/>
      <c r="K1178" s="631"/>
      <c r="L1178" s="632"/>
      <c r="M1178" s="631"/>
      <c r="N1178" s="572"/>
      <c r="O1178" s="571"/>
    </row>
    <row r="1179" spans="1:15" s="362" customFormat="1" x14ac:dyDescent="0.2">
      <c r="A1179" s="631"/>
      <c r="B1179" s="631"/>
      <c r="C1179" s="631"/>
      <c r="D1179" s="631"/>
      <c r="E1179" s="631"/>
      <c r="F1179" s="631"/>
      <c r="G1179" s="631"/>
      <c r="H1179" s="632"/>
      <c r="I1179" s="634"/>
      <c r="J1179" s="631"/>
      <c r="K1179" s="631"/>
      <c r="L1179" s="632"/>
      <c r="M1179" s="631"/>
      <c r="N1179" s="572"/>
      <c r="O1179" s="571"/>
    </row>
    <row r="1180" spans="1:15" s="362" customFormat="1" x14ac:dyDescent="0.2">
      <c r="A1180" s="631"/>
      <c r="B1180" s="631"/>
      <c r="C1180" s="631"/>
      <c r="D1180" s="631"/>
      <c r="E1180" s="631"/>
      <c r="F1180" s="631"/>
      <c r="G1180" s="631"/>
      <c r="H1180" s="632"/>
      <c r="I1180" s="634"/>
      <c r="J1180" s="631"/>
      <c r="K1180" s="631"/>
      <c r="L1180" s="632"/>
      <c r="M1180" s="631"/>
      <c r="N1180" s="572"/>
      <c r="O1180" s="571"/>
    </row>
    <row r="1181" spans="1:15" s="362" customFormat="1" x14ac:dyDescent="0.2">
      <c r="A1181" s="631"/>
      <c r="B1181" s="631"/>
      <c r="C1181" s="631"/>
      <c r="D1181" s="631"/>
      <c r="E1181" s="631"/>
      <c r="F1181" s="631"/>
      <c r="G1181" s="631"/>
      <c r="H1181" s="632"/>
      <c r="I1181" s="634"/>
      <c r="J1181" s="631"/>
      <c r="K1181" s="631"/>
      <c r="L1181" s="632"/>
      <c r="M1181" s="631"/>
      <c r="N1181" s="572"/>
      <c r="O1181" s="571"/>
    </row>
    <row r="1182" spans="1:15" s="362" customFormat="1" x14ac:dyDescent="0.2">
      <c r="A1182" s="631"/>
      <c r="B1182" s="631"/>
      <c r="C1182" s="631"/>
      <c r="D1182" s="631"/>
      <c r="E1182" s="631"/>
      <c r="F1182" s="631"/>
      <c r="G1182" s="631"/>
      <c r="H1182" s="632"/>
      <c r="I1182" s="634"/>
      <c r="J1182" s="631"/>
      <c r="K1182" s="631"/>
      <c r="L1182" s="632"/>
      <c r="M1182" s="631"/>
      <c r="N1182" s="572"/>
      <c r="O1182" s="571"/>
    </row>
    <row r="1183" spans="1:15" s="362" customFormat="1" x14ac:dyDescent="0.2">
      <c r="A1183" s="631"/>
      <c r="B1183" s="631"/>
      <c r="C1183" s="631"/>
      <c r="D1183" s="631"/>
      <c r="E1183" s="631"/>
      <c r="F1183" s="631"/>
      <c r="G1183" s="631"/>
      <c r="H1183" s="632"/>
      <c r="I1183" s="634"/>
      <c r="J1183" s="631"/>
      <c r="K1183" s="631"/>
      <c r="L1183" s="632"/>
      <c r="M1183" s="631"/>
      <c r="N1183" s="572"/>
      <c r="O1183" s="571"/>
    </row>
    <row r="1184" spans="1:15" s="362" customFormat="1" x14ac:dyDescent="0.2">
      <c r="A1184" s="631"/>
      <c r="B1184" s="631"/>
      <c r="C1184" s="631"/>
      <c r="D1184" s="631"/>
      <c r="E1184" s="631"/>
      <c r="F1184" s="631"/>
      <c r="G1184" s="631"/>
      <c r="H1184" s="632"/>
      <c r="I1184" s="634"/>
      <c r="J1184" s="631"/>
      <c r="K1184" s="631"/>
      <c r="L1184" s="632"/>
      <c r="M1184" s="631"/>
      <c r="N1184" s="572"/>
      <c r="O1184" s="571"/>
    </row>
    <row r="1185" spans="1:15" s="362" customFormat="1" x14ac:dyDescent="0.2">
      <c r="A1185" s="631"/>
      <c r="B1185" s="631"/>
      <c r="C1185" s="631"/>
      <c r="D1185" s="631"/>
      <c r="E1185" s="631"/>
      <c r="F1185" s="631"/>
      <c r="G1185" s="631"/>
      <c r="H1185" s="632"/>
      <c r="I1185" s="634"/>
      <c r="J1185" s="631"/>
      <c r="K1185" s="631"/>
      <c r="L1185" s="632"/>
      <c r="M1185" s="631"/>
      <c r="N1185" s="572"/>
      <c r="O1185" s="571"/>
    </row>
    <row r="1186" spans="1:15" s="362" customFormat="1" x14ac:dyDescent="0.2">
      <c r="A1186" s="631"/>
      <c r="B1186" s="631"/>
      <c r="C1186" s="631"/>
      <c r="D1186" s="631"/>
      <c r="E1186" s="631"/>
      <c r="F1186" s="631"/>
      <c r="G1186" s="631"/>
      <c r="H1186" s="632"/>
      <c r="I1186" s="634"/>
      <c r="J1186" s="631"/>
      <c r="K1186" s="631"/>
      <c r="L1186" s="632"/>
      <c r="M1186" s="631"/>
      <c r="N1186" s="572"/>
      <c r="O1186" s="571"/>
    </row>
    <row r="1187" spans="1:15" s="362" customFormat="1" x14ac:dyDescent="0.2">
      <c r="A1187" s="631"/>
      <c r="B1187" s="631"/>
      <c r="C1187" s="631"/>
      <c r="D1187" s="631"/>
      <c r="E1187" s="631"/>
      <c r="F1187" s="631"/>
      <c r="G1187" s="631"/>
      <c r="H1187" s="632"/>
      <c r="I1187" s="634"/>
      <c r="J1187" s="631"/>
      <c r="K1187" s="631"/>
      <c r="L1187" s="632"/>
      <c r="M1187" s="631"/>
      <c r="N1187" s="572"/>
      <c r="O1187" s="571"/>
    </row>
    <row r="1188" spans="1:15" s="362" customFormat="1" x14ac:dyDescent="0.2">
      <c r="A1188" s="631"/>
      <c r="B1188" s="631"/>
      <c r="C1188" s="631"/>
      <c r="D1188" s="631"/>
      <c r="E1188" s="631"/>
      <c r="F1188" s="631"/>
      <c r="G1188" s="631"/>
      <c r="H1188" s="632"/>
      <c r="I1188" s="634"/>
      <c r="J1188" s="631"/>
      <c r="K1188" s="631"/>
      <c r="L1188" s="632"/>
      <c r="M1188" s="631"/>
      <c r="N1188" s="572"/>
      <c r="O1188" s="571"/>
    </row>
    <row r="1189" spans="1:15" s="362" customFormat="1" x14ac:dyDescent="0.2">
      <c r="A1189" s="631"/>
      <c r="B1189" s="631"/>
      <c r="C1189" s="631"/>
      <c r="D1189" s="631"/>
      <c r="E1189" s="631"/>
      <c r="F1189" s="631"/>
      <c r="G1189" s="631"/>
      <c r="H1189" s="632"/>
      <c r="I1189" s="634"/>
      <c r="J1189" s="631"/>
      <c r="K1189" s="631"/>
      <c r="L1189" s="632"/>
      <c r="M1189" s="631"/>
      <c r="N1189" s="572"/>
      <c r="O1189" s="571"/>
    </row>
    <row r="1190" spans="1:15" s="362" customFormat="1" x14ac:dyDescent="0.2">
      <c r="A1190" s="631"/>
      <c r="B1190" s="631"/>
      <c r="C1190" s="631"/>
      <c r="D1190" s="631"/>
      <c r="E1190" s="631"/>
      <c r="F1190" s="631"/>
      <c r="G1190" s="631"/>
      <c r="H1190" s="632"/>
      <c r="I1190" s="634"/>
      <c r="J1190" s="631"/>
      <c r="K1190" s="631"/>
      <c r="L1190" s="632"/>
      <c r="M1190" s="631"/>
      <c r="N1190" s="572"/>
      <c r="O1190" s="571"/>
    </row>
    <row r="1191" spans="1:15" s="362" customFormat="1" x14ac:dyDescent="0.2">
      <c r="A1191" s="631"/>
      <c r="B1191" s="631"/>
      <c r="C1191" s="631"/>
      <c r="D1191" s="631"/>
      <c r="E1191" s="631"/>
      <c r="F1191" s="631"/>
      <c r="G1191" s="631"/>
      <c r="H1191" s="632"/>
      <c r="I1191" s="634"/>
      <c r="J1191" s="631"/>
      <c r="K1191" s="631"/>
      <c r="L1191" s="632"/>
      <c r="M1191" s="631"/>
      <c r="N1191" s="572"/>
      <c r="O1191" s="571"/>
    </row>
    <row r="1192" spans="1:15" s="362" customFormat="1" x14ac:dyDescent="0.2">
      <c r="A1192" s="631"/>
      <c r="B1192" s="631"/>
      <c r="C1192" s="631"/>
      <c r="D1192" s="631"/>
      <c r="E1192" s="631"/>
      <c r="F1192" s="631"/>
      <c r="G1192" s="631"/>
      <c r="H1192" s="632"/>
      <c r="I1192" s="634"/>
      <c r="J1192" s="631"/>
      <c r="K1192" s="631"/>
      <c r="L1192" s="632"/>
      <c r="M1192" s="631"/>
      <c r="N1192" s="572"/>
      <c r="O1192" s="571"/>
    </row>
    <row r="1193" spans="1:15" s="362" customFormat="1" x14ac:dyDescent="0.2">
      <c r="A1193" s="631"/>
      <c r="B1193" s="631"/>
      <c r="C1193" s="631"/>
      <c r="D1193" s="631"/>
      <c r="E1193" s="631"/>
      <c r="F1193" s="631"/>
      <c r="G1193" s="631"/>
      <c r="H1193" s="632"/>
      <c r="I1193" s="634"/>
      <c r="J1193" s="631"/>
      <c r="K1193" s="631"/>
      <c r="L1193" s="632"/>
      <c r="M1193" s="631"/>
      <c r="N1193" s="572"/>
      <c r="O1193" s="571"/>
    </row>
    <row r="1194" spans="1:15" s="362" customFormat="1" x14ac:dyDescent="0.2">
      <c r="A1194" s="631"/>
      <c r="B1194" s="631"/>
      <c r="C1194" s="631"/>
      <c r="D1194" s="631"/>
      <c r="E1194" s="631"/>
      <c r="F1194" s="631"/>
      <c r="G1194" s="631"/>
      <c r="H1194" s="632"/>
      <c r="I1194" s="634"/>
      <c r="J1194" s="631"/>
      <c r="K1194" s="631"/>
      <c r="L1194" s="632"/>
      <c r="M1194" s="631"/>
      <c r="N1194" s="572"/>
      <c r="O1194" s="571"/>
    </row>
    <row r="1195" spans="1:15" s="362" customFormat="1" x14ac:dyDescent="0.2">
      <c r="A1195" s="631"/>
      <c r="B1195" s="631"/>
      <c r="C1195" s="631"/>
      <c r="D1195" s="631"/>
      <c r="E1195" s="631"/>
      <c r="F1195" s="631"/>
      <c r="G1195" s="631"/>
      <c r="H1195" s="632"/>
      <c r="I1195" s="634"/>
      <c r="J1195" s="631"/>
      <c r="K1195" s="631"/>
      <c r="L1195" s="632"/>
      <c r="M1195" s="631"/>
      <c r="N1195" s="572"/>
      <c r="O1195" s="571"/>
    </row>
    <row r="1196" spans="1:15" s="362" customFormat="1" x14ac:dyDescent="0.2">
      <c r="A1196" s="631"/>
      <c r="B1196" s="631"/>
      <c r="C1196" s="631"/>
      <c r="D1196" s="631"/>
      <c r="E1196" s="631"/>
      <c r="F1196" s="631"/>
      <c r="G1196" s="631"/>
      <c r="H1196" s="632"/>
      <c r="I1196" s="634"/>
      <c r="J1196" s="631"/>
      <c r="K1196" s="631"/>
      <c r="L1196" s="632"/>
      <c r="M1196" s="631"/>
      <c r="N1196" s="572"/>
      <c r="O1196" s="571"/>
    </row>
    <row r="1197" spans="1:15" s="362" customFormat="1" x14ac:dyDescent="0.2">
      <c r="A1197" s="631"/>
      <c r="B1197" s="631"/>
      <c r="C1197" s="631"/>
      <c r="D1197" s="631"/>
      <c r="E1197" s="631"/>
      <c r="F1197" s="631"/>
      <c r="G1197" s="631"/>
      <c r="H1197" s="632"/>
      <c r="I1197" s="634"/>
      <c r="J1197" s="631"/>
      <c r="K1197" s="631"/>
      <c r="L1197" s="632"/>
      <c r="M1197" s="631"/>
      <c r="N1197" s="572"/>
      <c r="O1197" s="571"/>
    </row>
    <row r="1198" spans="1:15" s="362" customFormat="1" x14ac:dyDescent="0.2">
      <c r="A1198" s="631"/>
      <c r="B1198" s="631"/>
      <c r="C1198" s="631"/>
      <c r="D1198" s="631"/>
      <c r="E1198" s="631"/>
      <c r="F1198" s="631"/>
      <c r="G1198" s="631"/>
      <c r="H1198" s="632"/>
      <c r="I1198" s="634"/>
      <c r="J1198" s="631"/>
      <c r="K1198" s="631"/>
      <c r="L1198" s="632"/>
      <c r="M1198" s="631"/>
      <c r="N1198" s="572"/>
      <c r="O1198" s="571"/>
    </row>
    <row r="1199" spans="1:15" s="362" customFormat="1" x14ac:dyDescent="0.2">
      <c r="A1199" s="631"/>
      <c r="B1199" s="631"/>
      <c r="C1199" s="631"/>
      <c r="D1199" s="631"/>
      <c r="E1199" s="631"/>
      <c r="F1199" s="631"/>
      <c r="G1199" s="631"/>
      <c r="H1199" s="632"/>
      <c r="I1199" s="634"/>
      <c r="J1199" s="631"/>
      <c r="K1199" s="631"/>
      <c r="L1199" s="632"/>
      <c r="M1199" s="631"/>
      <c r="N1199" s="572"/>
      <c r="O1199" s="571"/>
    </row>
    <row r="1200" spans="1:15" s="362" customFormat="1" x14ac:dyDescent="0.2">
      <c r="A1200" s="631"/>
      <c r="B1200" s="631"/>
      <c r="C1200" s="631"/>
      <c r="D1200" s="631"/>
      <c r="E1200" s="631"/>
      <c r="F1200" s="631"/>
      <c r="G1200" s="631"/>
      <c r="H1200" s="632"/>
      <c r="I1200" s="634"/>
      <c r="J1200" s="631"/>
      <c r="K1200" s="631"/>
      <c r="L1200" s="632"/>
      <c r="M1200" s="631"/>
      <c r="N1200" s="572"/>
      <c r="O1200" s="571"/>
    </row>
    <row r="1201" spans="1:15" s="362" customFormat="1" x14ac:dyDescent="0.2">
      <c r="A1201" s="631"/>
      <c r="B1201" s="631"/>
      <c r="C1201" s="631"/>
      <c r="D1201" s="631"/>
      <c r="E1201" s="631"/>
      <c r="F1201" s="631"/>
      <c r="G1201" s="631"/>
      <c r="H1201" s="632"/>
      <c r="I1201" s="634"/>
      <c r="J1201" s="631"/>
      <c r="K1201" s="631"/>
      <c r="L1201" s="632"/>
      <c r="M1201" s="631"/>
      <c r="N1201" s="572"/>
      <c r="O1201" s="571"/>
    </row>
    <row r="1202" spans="1:15" s="362" customFormat="1" x14ac:dyDescent="0.2">
      <c r="A1202" s="631"/>
      <c r="B1202" s="631"/>
      <c r="C1202" s="631"/>
      <c r="D1202" s="631"/>
      <c r="E1202" s="631"/>
      <c r="F1202" s="631"/>
      <c r="G1202" s="631"/>
      <c r="H1202" s="632"/>
      <c r="I1202" s="634"/>
      <c r="J1202" s="631"/>
      <c r="K1202" s="631"/>
      <c r="L1202" s="632"/>
      <c r="M1202" s="631"/>
      <c r="N1202" s="572"/>
      <c r="O1202" s="571"/>
    </row>
    <row r="1203" spans="1:15" s="362" customFormat="1" x14ac:dyDescent="0.2">
      <c r="A1203" s="631"/>
      <c r="B1203" s="631"/>
      <c r="C1203" s="631"/>
      <c r="D1203" s="631"/>
      <c r="E1203" s="631"/>
      <c r="F1203" s="631"/>
      <c r="G1203" s="631"/>
      <c r="H1203" s="632"/>
      <c r="I1203" s="634"/>
      <c r="J1203" s="631"/>
      <c r="K1203" s="631"/>
      <c r="L1203" s="632"/>
      <c r="M1203" s="631"/>
      <c r="N1203" s="572"/>
      <c r="O1203" s="571"/>
    </row>
    <row r="1204" spans="1:15" s="362" customFormat="1" x14ac:dyDescent="0.2">
      <c r="A1204" s="631"/>
      <c r="B1204" s="631"/>
      <c r="C1204" s="631"/>
      <c r="D1204" s="631"/>
      <c r="E1204" s="631"/>
      <c r="F1204" s="631"/>
      <c r="G1204" s="631"/>
      <c r="H1204" s="632"/>
      <c r="I1204" s="634"/>
      <c r="J1204" s="631"/>
      <c r="K1204" s="631"/>
      <c r="L1204" s="632"/>
      <c r="M1204" s="631"/>
      <c r="N1204" s="572"/>
      <c r="O1204" s="571"/>
    </row>
    <row r="1205" spans="1:15" s="362" customFormat="1" x14ac:dyDescent="0.2">
      <c r="A1205" s="631"/>
      <c r="B1205" s="631"/>
      <c r="C1205" s="631"/>
      <c r="D1205" s="631"/>
      <c r="E1205" s="631"/>
      <c r="F1205" s="631"/>
      <c r="G1205" s="631"/>
      <c r="H1205" s="632"/>
      <c r="I1205" s="634"/>
      <c r="J1205" s="631"/>
      <c r="K1205" s="631"/>
      <c r="L1205" s="632"/>
      <c r="M1205" s="631"/>
      <c r="N1205" s="572"/>
      <c r="O1205" s="571"/>
    </row>
    <row r="1206" spans="1:15" s="362" customFormat="1" x14ac:dyDescent="0.2">
      <c r="A1206" s="631"/>
      <c r="B1206" s="631"/>
      <c r="C1206" s="631"/>
      <c r="D1206" s="631"/>
      <c r="E1206" s="631"/>
      <c r="F1206" s="631"/>
      <c r="G1206" s="631"/>
      <c r="H1206" s="632"/>
      <c r="I1206" s="634"/>
      <c r="J1206" s="631"/>
      <c r="K1206" s="631"/>
      <c r="L1206" s="632"/>
      <c r="M1206" s="631"/>
      <c r="N1206" s="572"/>
      <c r="O1206" s="571"/>
    </row>
    <row r="1207" spans="1:15" s="362" customFormat="1" x14ac:dyDescent="0.2">
      <c r="A1207" s="631"/>
      <c r="B1207" s="631"/>
      <c r="C1207" s="631"/>
      <c r="D1207" s="631"/>
      <c r="E1207" s="631"/>
      <c r="F1207" s="631"/>
      <c r="G1207" s="631"/>
      <c r="H1207" s="632"/>
      <c r="I1207" s="634"/>
      <c r="J1207" s="631"/>
      <c r="K1207" s="631"/>
      <c r="L1207" s="632"/>
      <c r="M1207" s="631"/>
      <c r="N1207" s="572"/>
      <c r="O1207" s="571"/>
    </row>
    <row r="1208" spans="1:15" s="362" customFormat="1" x14ac:dyDescent="0.2">
      <c r="A1208" s="631"/>
      <c r="B1208" s="631"/>
      <c r="C1208" s="631"/>
      <c r="D1208" s="631"/>
      <c r="E1208" s="631"/>
      <c r="F1208" s="631"/>
      <c r="G1208" s="631"/>
      <c r="H1208" s="632"/>
      <c r="I1208" s="634"/>
      <c r="J1208" s="631"/>
      <c r="K1208" s="631"/>
      <c r="L1208" s="632"/>
      <c r="M1208" s="631"/>
      <c r="N1208" s="572"/>
      <c r="O1208" s="571"/>
    </row>
    <row r="1209" spans="1:15" s="362" customFormat="1" x14ac:dyDescent="0.2">
      <c r="A1209" s="631"/>
      <c r="B1209" s="631"/>
      <c r="C1209" s="631"/>
      <c r="D1209" s="631"/>
      <c r="E1209" s="631"/>
      <c r="F1209" s="631"/>
      <c r="G1209" s="631"/>
      <c r="H1209" s="632"/>
      <c r="I1209" s="634"/>
      <c r="J1209" s="631"/>
      <c r="K1209" s="631"/>
      <c r="L1209" s="632"/>
      <c r="M1209" s="631"/>
      <c r="N1209" s="572"/>
      <c r="O1209" s="571"/>
    </row>
    <row r="1210" spans="1:15" s="362" customFormat="1" x14ac:dyDescent="0.2">
      <c r="A1210" s="631"/>
      <c r="B1210" s="631"/>
      <c r="C1210" s="631"/>
      <c r="D1210" s="631"/>
      <c r="E1210" s="631"/>
      <c r="F1210" s="631"/>
      <c r="G1210" s="631"/>
      <c r="H1210" s="632"/>
      <c r="I1210" s="634"/>
      <c r="J1210" s="631"/>
      <c r="K1210" s="631"/>
      <c r="L1210" s="632"/>
      <c r="M1210" s="631"/>
      <c r="N1210" s="572"/>
      <c r="O1210" s="571"/>
    </row>
    <row r="1211" spans="1:15" s="362" customFormat="1" x14ac:dyDescent="0.2">
      <c r="A1211" s="631"/>
      <c r="B1211" s="631"/>
      <c r="C1211" s="631"/>
      <c r="D1211" s="631"/>
      <c r="E1211" s="631"/>
      <c r="F1211" s="631"/>
      <c r="G1211" s="631"/>
      <c r="H1211" s="632"/>
      <c r="I1211" s="634"/>
      <c r="J1211" s="631"/>
      <c r="K1211" s="631"/>
      <c r="L1211" s="632"/>
      <c r="M1211" s="631"/>
      <c r="N1211" s="572"/>
      <c r="O1211" s="571"/>
    </row>
    <row r="1212" spans="1:15" s="362" customFormat="1" x14ac:dyDescent="0.2">
      <c r="A1212" s="631"/>
      <c r="B1212" s="631"/>
      <c r="C1212" s="631"/>
      <c r="D1212" s="631"/>
      <c r="E1212" s="631"/>
      <c r="F1212" s="631"/>
      <c r="G1212" s="631"/>
      <c r="H1212" s="632"/>
      <c r="I1212" s="634"/>
      <c r="J1212" s="631"/>
      <c r="K1212" s="631"/>
      <c r="L1212" s="632"/>
      <c r="M1212" s="631"/>
      <c r="N1212" s="572"/>
      <c r="O1212" s="571"/>
    </row>
    <row r="1213" spans="1:15" s="362" customFormat="1" x14ac:dyDescent="0.2">
      <c r="A1213" s="631"/>
      <c r="B1213" s="631"/>
      <c r="C1213" s="631"/>
      <c r="D1213" s="631"/>
      <c r="E1213" s="631"/>
      <c r="F1213" s="631"/>
      <c r="G1213" s="631"/>
      <c r="H1213" s="632"/>
      <c r="I1213" s="634"/>
      <c r="J1213" s="631"/>
      <c r="K1213" s="631"/>
      <c r="L1213" s="632"/>
      <c r="M1213" s="631"/>
      <c r="N1213" s="572"/>
      <c r="O1213" s="571"/>
    </row>
    <row r="1214" spans="1:15" s="362" customFormat="1" x14ac:dyDescent="0.2">
      <c r="A1214" s="631"/>
      <c r="B1214" s="631"/>
      <c r="C1214" s="631"/>
      <c r="D1214" s="631"/>
      <c r="E1214" s="631"/>
      <c r="F1214" s="631"/>
      <c r="G1214" s="631"/>
      <c r="H1214" s="632"/>
      <c r="I1214" s="634"/>
      <c r="J1214" s="631"/>
      <c r="K1214" s="631"/>
      <c r="L1214" s="632"/>
      <c r="M1214" s="631"/>
      <c r="N1214" s="572"/>
      <c r="O1214" s="571"/>
    </row>
    <row r="1215" spans="1:15" s="362" customFormat="1" x14ac:dyDescent="0.2">
      <c r="A1215" s="631"/>
      <c r="B1215" s="631"/>
      <c r="C1215" s="631"/>
      <c r="D1215" s="631"/>
      <c r="E1215" s="631"/>
      <c r="F1215" s="631"/>
      <c r="G1215" s="631"/>
      <c r="H1215" s="632"/>
      <c r="I1215" s="634"/>
      <c r="J1215" s="631"/>
      <c r="K1215" s="631"/>
      <c r="L1215" s="632"/>
      <c r="M1215" s="631"/>
      <c r="N1215" s="572"/>
      <c r="O1215" s="571"/>
    </row>
    <row r="1216" spans="1:15" s="362" customFormat="1" x14ac:dyDescent="0.2">
      <c r="A1216" s="631"/>
      <c r="B1216" s="631"/>
      <c r="C1216" s="631"/>
      <c r="D1216" s="631"/>
      <c r="E1216" s="631"/>
      <c r="F1216" s="631"/>
      <c r="G1216" s="631"/>
      <c r="H1216" s="632"/>
      <c r="I1216" s="634"/>
      <c r="J1216" s="631"/>
      <c r="K1216" s="631"/>
      <c r="L1216" s="632"/>
      <c r="M1216" s="631"/>
      <c r="N1216" s="572"/>
      <c r="O1216" s="571"/>
    </row>
    <row r="1217" spans="1:15" s="362" customFormat="1" x14ac:dyDescent="0.2">
      <c r="A1217" s="631"/>
      <c r="B1217" s="631"/>
      <c r="C1217" s="631"/>
      <c r="D1217" s="631"/>
      <c r="E1217" s="631"/>
      <c r="F1217" s="631"/>
      <c r="G1217" s="631"/>
      <c r="H1217" s="632"/>
      <c r="I1217" s="634"/>
      <c r="J1217" s="631"/>
      <c r="K1217" s="631"/>
      <c r="L1217" s="632"/>
      <c r="M1217" s="631"/>
      <c r="N1217" s="572"/>
      <c r="O1217" s="571"/>
    </row>
    <row r="1218" spans="1:15" s="362" customFormat="1" x14ac:dyDescent="0.2">
      <c r="A1218" s="631"/>
      <c r="B1218" s="631"/>
      <c r="C1218" s="631"/>
      <c r="D1218" s="631"/>
      <c r="E1218" s="631"/>
      <c r="F1218" s="631"/>
      <c r="G1218" s="631"/>
      <c r="H1218" s="632"/>
      <c r="I1218" s="634"/>
      <c r="J1218" s="631"/>
      <c r="K1218" s="631"/>
      <c r="L1218" s="632"/>
      <c r="M1218" s="631"/>
      <c r="N1218" s="572"/>
      <c r="O1218" s="571"/>
    </row>
    <row r="1219" spans="1:15" s="362" customFormat="1" x14ac:dyDescent="0.2">
      <c r="A1219" s="631"/>
      <c r="B1219" s="631"/>
      <c r="C1219" s="631"/>
      <c r="D1219" s="631"/>
      <c r="E1219" s="631"/>
      <c r="F1219" s="631"/>
      <c r="G1219" s="631"/>
      <c r="H1219" s="632"/>
      <c r="I1219" s="634"/>
      <c r="J1219" s="631"/>
      <c r="K1219" s="631"/>
      <c r="L1219" s="632"/>
      <c r="M1219" s="631"/>
      <c r="N1219" s="572"/>
      <c r="O1219" s="571"/>
    </row>
    <row r="1220" spans="1:15" s="362" customFormat="1" x14ac:dyDescent="0.2">
      <c r="A1220" s="631"/>
      <c r="B1220" s="631"/>
      <c r="C1220" s="631"/>
      <c r="D1220" s="631"/>
      <c r="E1220" s="631"/>
      <c r="F1220" s="631"/>
      <c r="G1220" s="631"/>
      <c r="H1220" s="632"/>
      <c r="I1220" s="634"/>
      <c r="J1220" s="631"/>
      <c r="K1220" s="631"/>
      <c r="L1220" s="632"/>
      <c r="M1220" s="631"/>
      <c r="N1220" s="572"/>
      <c r="O1220" s="571"/>
    </row>
    <row r="1221" spans="1:15" s="362" customFormat="1" x14ac:dyDescent="0.2">
      <c r="A1221" s="631"/>
      <c r="B1221" s="631"/>
      <c r="C1221" s="631"/>
      <c r="D1221" s="631"/>
      <c r="E1221" s="631"/>
      <c r="F1221" s="631"/>
      <c r="G1221" s="631"/>
      <c r="H1221" s="632"/>
      <c r="I1221" s="634"/>
      <c r="J1221" s="631"/>
      <c r="K1221" s="631"/>
      <c r="L1221" s="632"/>
      <c r="M1221" s="631"/>
      <c r="N1221" s="572"/>
      <c r="O1221" s="571"/>
    </row>
    <row r="1222" spans="1:15" s="362" customFormat="1" x14ac:dyDescent="0.2">
      <c r="A1222" s="631"/>
      <c r="B1222" s="631"/>
      <c r="C1222" s="631"/>
      <c r="D1222" s="631"/>
      <c r="E1222" s="631"/>
      <c r="F1222" s="631"/>
      <c r="G1222" s="631"/>
      <c r="H1222" s="632"/>
      <c r="I1222" s="634"/>
      <c r="J1222" s="631"/>
      <c r="K1222" s="631"/>
      <c r="L1222" s="632"/>
      <c r="M1222" s="631"/>
      <c r="N1222" s="572"/>
      <c r="O1222" s="571"/>
    </row>
    <row r="1223" spans="1:15" s="362" customFormat="1" x14ac:dyDescent="0.2">
      <c r="A1223" s="631"/>
      <c r="B1223" s="631"/>
      <c r="C1223" s="631"/>
      <c r="D1223" s="631"/>
      <c r="E1223" s="631"/>
      <c r="F1223" s="631"/>
      <c r="G1223" s="631"/>
      <c r="H1223" s="632"/>
      <c r="I1223" s="634"/>
      <c r="J1223" s="631"/>
      <c r="K1223" s="631"/>
      <c r="L1223" s="632"/>
      <c r="M1223" s="631"/>
      <c r="N1223" s="572"/>
      <c r="O1223" s="571"/>
    </row>
    <row r="1224" spans="1:15" s="362" customFormat="1" x14ac:dyDescent="0.2">
      <c r="A1224" s="631"/>
      <c r="B1224" s="631"/>
      <c r="C1224" s="631"/>
      <c r="D1224" s="631"/>
      <c r="E1224" s="631"/>
      <c r="F1224" s="631"/>
      <c r="G1224" s="631"/>
      <c r="H1224" s="632"/>
      <c r="I1224" s="634"/>
      <c r="J1224" s="631"/>
      <c r="K1224" s="631"/>
      <c r="L1224" s="632"/>
      <c r="M1224" s="631"/>
      <c r="N1224" s="572"/>
      <c r="O1224" s="571"/>
    </row>
    <row r="1225" spans="1:15" s="362" customFormat="1" x14ac:dyDescent="0.2">
      <c r="A1225" s="631"/>
      <c r="B1225" s="631"/>
      <c r="C1225" s="631"/>
      <c r="D1225" s="631"/>
      <c r="E1225" s="631"/>
      <c r="F1225" s="631"/>
      <c r="G1225" s="631"/>
      <c r="H1225" s="632"/>
      <c r="I1225" s="634"/>
      <c r="J1225" s="631"/>
      <c r="K1225" s="631"/>
      <c r="L1225" s="632"/>
      <c r="M1225" s="631"/>
      <c r="N1225" s="572"/>
      <c r="O1225" s="571"/>
    </row>
    <row r="1226" spans="1:15" s="362" customFormat="1" x14ac:dyDescent="0.2">
      <c r="A1226" s="631"/>
      <c r="B1226" s="631"/>
      <c r="C1226" s="631"/>
      <c r="D1226" s="631"/>
      <c r="E1226" s="631"/>
      <c r="F1226" s="631"/>
      <c r="G1226" s="631"/>
      <c r="H1226" s="632"/>
      <c r="I1226" s="634"/>
      <c r="J1226" s="631"/>
      <c r="K1226" s="631"/>
      <c r="L1226" s="632"/>
      <c r="M1226" s="631"/>
      <c r="N1226" s="572"/>
      <c r="O1226" s="571"/>
    </row>
    <row r="1227" spans="1:15" s="362" customFormat="1" x14ac:dyDescent="0.2">
      <c r="A1227" s="631"/>
      <c r="B1227" s="631"/>
      <c r="C1227" s="631"/>
      <c r="D1227" s="631"/>
      <c r="E1227" s="631"/>
      <c r="F1227" s="631"/>
      <c r="G1227" s="631"/>
      <c r="H1227" s="632"/>
      <c r="I1227" s="634"/>
      <c r="J1227" s="631"/>
      <c r="K1227" s="631"/>
      <c r="L1227" s="632"/>
      <c r="M1227" s="631"/>
      <c r="N1227" s="572"/>
      <c r="O1227" s="571"/>
    </row>
    <row r="1228" spans="1:15" s="362" customFormat="1" x14ac:dyDescent="0.2">
      <c r="A1228" s="631"/>
      <c r="B1228" s="631"/>
      <c r="C1228" s="631"/>
      <c r="D1228" s="631"/>
      <c r="E1228" s="631"/>
      <c r="F1228" s="631"/>
      <c r="G1228" s="631"/>
      <c r="H1228" s="632"/>
      <c r="I1228" s="634"/>
      <c r="J1228" s="631"/>
      <c r="K1228" s="631"/>
      <c r="L1228" s="632"/>
      <c r="M1228" s="631"/>
      <c r="N1228" s="572"/>
      <c r="O1228" s="571"/>
    </row>
    <row r="1229" spans="1:15" s="362" customFormat="1" x14ac:dyDescent="0.2">
      <c r="A1229" s="631"/>
      <c r="B1229" s="631"/>
      <c r="C1229" s="631"/>
      <c r="D1229" s="631"/>
      <c r="E1229" s="631"/>
      <c r="F1229" s="631"/>
      <c r="G1229" s="631"/>
      <c r="H1229" s="632"/>
      <c r="I1229" s="634"/>
      <c r="J1229" s="631"/>
      <c r="K1229" s="631"/>
      <c r="L1229" s="632"/>
      <c r="M1229" s="631"/>
      <c r="N1229" s="572"/>
      <c r="O1229" s="571"/>
    </row>
    <row r="1230" spans="1:15" s="362" customFormat="1" x14ac:dyDescent="0.2">
      <c r="A1230" s="631"/>
      <c r="B1230" s="631"/>
      <c r="C1230" s="631"/>
      <c r="D1230" s="631"/>
      <c r="E1230" s="631"/>
      <c r="F1230" s="631"/>
      <c r="G1230" s="631"/>
      <c r="H1230" s="632"/>
      <c r="I1230" s="634"/>
      <c r="J1230" s="631"/>
      <c r="K1230" s="631"/>
      <c r="L1230" s="632"/>
      <c r="M1230" s="631"/>
      <c r="N1230" s="572"/>
      <c r="O1230" s="571"/>
    </row>
    <row r="1231" spans="1:15" s="362" customFormat="1" x14ac:dyDescent="0.2">
      <c r="A1231" s="631"/>
      <c r="B1231" s="631"/>
      <c r="C1231" s="631"/>
      <c r="D1231" s="631"/>
      <c r="E1231" s="631"/>
      <c r="F1231" s="631"/>
      <c r="G1231" s="631"/>
      <c r="H1231" s="632"/>
      <c r="I1231" s="634"/>
      <c r="J1231" s="631"/>
      <c r="K1231" s="631"/>
      <c r="L1231" s="632"/>
      <c r="M1231" s="631"/>
      <c r="N1231" s="572"/>
      <c r="O1231" s="571"/>
    </row>
    <row r="1232" spans="1:15" s="362" customFormat="1" x14ac:dyDescent="0.2">
      <c r="A1232" s="631"/>
      <c r="B1232" s="631"/>
      <c r="C1232" s="631"/>
      <c r="D1232" s="631"/>
      <c r="E1232" s="631"/>
      <c r="F1232" s="631"/>
      <c r="G1232" s="631"/>
      <c r="H1232" s="632"/>
      <c r="I1232" s="634"/>
      <c r="J1232" s="631"/>
      <c r="K1232" s="631"/>
      <c r="L1232" s="632"/>
      <c r="M1232" s="631"/>
      <c r="N1232" s="572"/>
      <c r="O1232" s="571"/>
    </row>
    <row r="1233" spans="1:15" s="362" customFormat="1" x14ac:dyDescent="0.2">
      <c r="A1233" s="631"/>
      <c r="B1233" s="631"/>
      <c r="C1233" s="631"/>
      <c r="D1233" s="631"/>
      <c r="E1233" s="631"/>
      <c r="F1233" s="631"/>
      <c r="G1233" s="631"/>
      <c r="H1233" s="632"/>
      <c r="I1233" s="634"/>
      <c r="J1233" s="631"/>
      <c r="K1233" s="631"/>
      <c r="L1233" s="632"/>
      <c r="M1233" s="631"/>
      <c r="N1233" s="572"/>
      <c r="O1233" s="571"/>
    </row>
    <row r="1234" spans="1:15" s="362" customFormat="1" x14ac:dyDescent="0.2">
      <c r="A1234" s="631"/>
      <c r="B1234" s="631"/>
      <c r="C1234" s="631"/>
      <c r="D1234" s="631"/>
      <c r="E1234" s="631"/>
      <c r="F1234" s="631"/>
      <c r="G1234" s="631"/>
      <c r="H1234" s="632"/>
      <c r="I1234" s="634"/>
      <c r="J1234" s="631"/>
      <c r="K1234" s="631"/>
      <c r="L1234" s="632"/>
      <c r="M1234" s="631"/>
      <c r="N1234" s="572"/>
      <c r="O1234" s="571"/>
    </row>
    <row r="1235" spans="1:15" s="362" customFormat="1" x14ac:dyDescent="0.2">
      <c r="A1235" s="631"/>
      <c r="B1235" s="631"/>
      <c r="C1235" s="631"/>
      <c r="D1235" s="631"/>
      <c r="E1235" s="631"/>
      <c r="F1235" s="631"/>
      <c r="G1235" s="631"/>
      <c r="H1235" s="632"/>
      <c r="I1235" s="634"/>
      <c r="J1235" s="631"/>
      <c r="K1235" s="631"/>
      <c r="L1235" s="632"/>
      <c r="M1235" s="631"/>
      <c r="N1235" s="572"/>
      <c r="O1235" s="571"/>
    </row>
    <row r="1236" spans="1:15" s="362" customFormat="1" x14ac:dyDescent="0.2">
      <c r="A1236" s="631"/>
      <c r="B1236" s="631"/>
      <c r="C1236" s="631"/>
      <c r="D1236" s="631"/>
      <c r="E1236" s="631"/>
      <c r="F1236" s="631"/>
      <c r="G1236" s="631"/>
      <c r="H1236" s="632"/>
      <c r="I1236" s="634"/>
      <c r="J1236" s="631"/>
      <c r="K1236" s="631"/>
      <c r="L1236" s="632"/>
      <c r="M1236" s="631"/>
      <c r="N1236" s="572"/>
      <c r="O1236" s="571"/>
    </row>
    <row r="1237" spans="1:15" s="362" customFormat="1" x14ac:dyDescent="0.2">
      <c r="A1237" s="631"/>
      <c r="B1237" s="631"/>
      <c r="C1237" s="631"/>
      <c r="D1237" s="631"/>
      <c r="E1237" s="631"/>
      <c r="F1237" s="631"/>
      <c r="G1237" s="631"/>
      <c r="H1237" s="632"/>
      <c r="I1237" s="634"/>
      <c r="J1237" s="631"/>
      <c r="K1237" s="631"/>
      <c r="L1237" s="632"/>
      <c r="M1237" s="631"/>
      <c r="N1237" s="572"/>
      <c r="O1237" s="571"/>
    </row>
    <row r="1238" spans="1:15" s="362" customFormat="1" x14ac:dyDescent="0.2">
      <c r="A1238" s="631"/>
      <c r="B1238" s="631"/>
      <c r="C1238" s="631"/>
      <c r="D1238" s="631"/>
      <c r="E1238" s="631"/>
      <c r="F1238" s="631"/>
      <c r="G1238" s="631"/>
      <c r="H1238" s="632"/>
      <c r="I1238" s="634"/>
      <c r="J1238" s="631"/>
      <c r="K1238" s="631"/>
      <c r="L1238" s="632"/>
      <c r="M1238" s="631"/>
      <c r="N1238" s="572"/>
      <c r="O1238" s="571"/>
    </row>
    <row r="1239" spans="1:15" s="362" customFormat="1" x14ac:dyDescent="0.2">
      <c r="A1239" s="631"/>
      <c r="B1239" s="631"/>
      <c r="C1239" s="631"/>
      <c r="D1239" s="631"/>
      <c r="E1239" s="631"/>
      <c r="F1239" s="631"/>
      <c r="G1239" s="631"/>
      <c r="H1239" s="632"/>
      <c r="I1239" s="634"/>
      <c r="J1239" s="631"/>
      <c r="K1239" s="631"/>
      <c r="L1239" s="632"/>
      <c r="M1239" s="631"/>
      <c r="N1239" s="572"/>
      <c r="O1239" s="571"/>
    </row>
    <row r="1240" spans="1:15" s="362" customFormat="1" x14ac:dyDescent="0.2">
      <c r="A1240" s="631"/>
      <c r="B1240" s="631"/>
      <c r="C1240" s="631"/>
      <c r="D1240" s="631"/>
      <c r="E1240" s="631"/>
      <c r="F1240" s="631"/>
      <c r="G1240" s="631"/>
      <c r="H1240" s="632"/>
      <c r="I1240" s="634"/>
      <c r="J1240" s="631"/>
      <c r="K1240" s="631"/>
      <c r="L1240" s="632"/>
      <c r="M1240" s="631"/>
      <c r="N1240" s="572"/>
      <c r="O1240" s="571"/>
    </row>
    <row r="1241" spans="1:15" s="362" customFormat="1" x14ac:dyDescent="0.2">
      <c r="A1241" s="631"/>
      <c r="B1241" s="631"/>
      <c r="C1241" s="631"/>
      <c r="D1241" s="631"/>
      <c r="E1241" s="631"/>
      <c r="F1241" s="631"/>
      <c r="G1241" s="631"/>
      <c r="H1241" s="632"/>
      <c r="I1241" s="634"/>
      <c r="J1241" s="631"/>
      <c r="K1241" s="631"/>
      <c r="L1241" s="632"/>
      <c r="M1241" s="631"/>
      <c r="N1241" s="572"/>
      <c r="O1241" s="571"/>
    </row>
    <row r="1242" spans="1:15" s="362" customFormat="1" x14ac:dyDescent="0.2">
      <c r="A1242" s="631"/>
      <c r="B1242" s="631"/>
      <c r="C1242" s="631"/>
      <c r="D1242" s="631"/>
      <c r="E1242" s="631"/>
      <c r="F1242" s="631"/>
      <c r="G1242" s="631"/>
      <c r="H1242" s="632"/>
      <c r="I1242" s="634"/>
      <c r="J1242" s="631"/>
      <c r="K1242" s="631"/>
      <c r="L1242" s="632"/>
      <c r="M1242" s="631"/>
      <c r="N1242" s="572"/>
      <c r="O1242" s="571"/>
    </row>
    <row r="1243" spans="1:15" s="362" customFormat="1" x14ac:dyDescent="0.2">
      <c r="A1243" s="631"/>
      <c r="B1243" s="631"/>
      <c r="C1243" s="631"/>
      <c r="D1243" s="631"/>
      <c r="E1243" s="631"/>
      <c r="F1243" s="631"/>
      <c r="G1243" s="631"/>
      <c r="H1243" s="632"/>
      <c r="I1243" s="634"/>
      <c r="J1243" s="631"/>
      <c r="K1243" s="631"/>
      <c r="L1243" s="632"/>
      <c r="M1243" s="631"/>
      <c r="N1243" s="572"/>
      <c r="O1243" s="571"/>
    </row>
    <row r="1244" spans="1:15" s="362" customFormat="1" x14ac:dyDescent="0.2">
      <c r="A1244" s="631"/>
      <c r="B1244" s="631"/>
      <c r="C1244" s="631"/>
      <c r="D1244" s="631"/>
      <c r="E1244" s="631"/>
      <c r="F1244" s="631"/>
      <c r="G1244" s="631"/>
      <c r="H1244" s="632"/>
      <c r="I1244" s="634"/>
      <c r="J1244" s="631"/>
      <c r="K1244" s="631"/>
      <c r="L1244" s="632"/>
      <c r="M1244" s="631"/>
      <c r="N1244" s="572"/>
      <c r="O1244" s="571"/>
    </row>
    <row r="1245" spans="1:15" s="362" customFormat="1" x14ac:dyDescent="0.2">
      <c r="A1245" s="631"/>
      <c r="B1245" s="631"/>
      <c r="C1245" s="631"/>
      <c r="D1245" s="631"/>
      <c r="E1245" s="631"/>
      <c r="F1245" s="631"/>
      <c r="G1245" s="631"/>
      <c r="H1245" s="632"/>
      <c r="I1245" s="634"/>
      <c r="J1245" s="631"/>
      <c r="K1245" s="631"/>
      <c r="L1245" s="632"/>
      <c r="M1245" s="631"/>
      <c r="N1245" s="572"/>
      <c r="O1245" s="571"/>
    </row>
    <row r="1246" spans="1:15" s="362" customFormat="1" x14ac:dyDescent="0.2">
      <c r="A1246" s="631"/>
      <c r="B1246" s="631"/>
      <c r="C1246" s="631"/>
      <c r="D1246" s="631"/>
      <c r="E1246" s="631"/>
      <c r="F1246" s="631"/>
      <c r="G1246" s="631"/>
      <c r="H1246" s="632"/>
      <c r="I1246" s="634"/>
      <c r="J1246" s="631"/>
      <c r="K1246" s="631"/>
      <c r="L1246" s="632"/>
      <c r="M1246" s="631"/>
      <c r="N1246" s="572"/>
      <c r="O1246" s="571"/>
    </row>
    <row r="1247" spans="1:15" s="362" customFormat="1" x14ac:dyDescent="0.2">
      <c r="A1247" s="631"/>
      <c r="B1247" s="631"/>
      <c r="C1247" s="631"/>
      <c r="D1247" s="631"/>
      <c r="E1247" s="631"/>
      <c r="F1247" s="631"/>
      <c r="G1247" s="631"/>
      <c r="H1247" s="632"/>
      <c r="I1247" s="634"/>
      <c r="J1247" s="631"/>
      <c r="K1247" s="631"/>
      <c r="L1247" s="632"/>
      <c r="M1247" s="631"/>
      <c r="N1247" s="572"/>
      <c r="O1247" s="571"/>
    </row>
    <row r="1248" spans="1:15" s="362" customFormat="1" x14ac:dyDescent="0.2">
      <c r="A1248" s="631"/>
      <c r="B1248" s="631"/>
      <c r="C1248" s="631"/>
      <c r="D1248" s="631"/>
      <c r="E1248" s="631"/>
      <c r="F1248" s="631"/>
      <c r="G1248" s="631"/>
      <c r="H1248" s="632"/>
      <c r="I1248" s="634"/>
      <c r="J1248" s="631"/>
      <c r="K1248" s="631"/>
      <c r="L1248" s="632"/>
      <c r="M1248" s="631"/>
      <c r="N1248" s="572"/>
      <c r="O1248" s="571"/>
    </row>
    <row r="1249" spans="1:15" s="362" customFormat="1" x14ac:dyDescent="0.2">
      <c r="A1249" s="631"/>
      <c r="B1249" s="631"/>
      <c r="C1249" s="631"/>
      <c r="D1249" s="631"/>
      <c r="E1249" s="631"/>
      <c r="F1249" s="631"/>
      <c r="G1249" s="631"/>
      <c r="H1249" s="632"/>
      <c r="I1249" s="634"/>
      <c r="J1249" s="631"/>
      <c r="K1249" s="631"/>
      <c r="L1249" s="632"/>
      <c r="M1249" s="631"/>
      <c r="N1249" s="572"/>
      <c r="O1249" s="571"/>
    </row>
    <row r="1250" spans="1:15" s="362" customFormat="1" x14ac:dyDescent="0.2">
      <c r="A1250" s="631"/>
      <c r="B1250" s="631"/>
      <c r="C1250" s="631"/>
      <c r="D1250" s="631"/>
      <c r="E1250" s="631"/>
      <c r="F1250" s="631"/>
      <c r="G1250" s="631"/>
      <c r="H1250" s="632"/>
      <c r="I1250" s="634"/>
      <c r="J1250" s="631"/>
      <c r="K1250" s="631"/>
      <c r="L1250" s="632"/>
      <c r="M1250" s="631"/>
      <c r="N1250" s="572"/>
      <c r="O1250" s="571"/>
    </row>
    <row r="1251" spans="1:15" s="362" customFormat="1" x14ac:dyDescent="0.2">
      <c r="A1251" s="631"/>
      <c r="B1251" s="631"/>
      <c r="C1251" s="631"/>
      <c r="D1251" s="631"/>
      <c r="E1251" s="631"/>
      <c r="F1251" s="631"/>
      <c r="G1251" s="631"/>
      <c r="H1251" s="632"/>
      <c r="I1251" s="634"/>
      <c r="J1251" s="631"/>
      <c r="K1251" s="631"/>
      <c r="L1251" s="632"/>
      <c r="M1251" s="631"/>
      <c r="N1251" s="572"/>
      <c r="O1251" s="571"/>
    </row>
    <row r="1252" spans="1:15" s="362" customFormat="1" x14ac:dyDescent="0.2">
      <c r="A1252" s="631"/>
      <c r="B1252" s="631"/>
      <c r="C1252" s="631"/>
      <c r="D1252" s="631"/>
      <c r="E1252" s="631"/>
      <c r="F1252" s="631"/>
      <c r="G1252" s="631"/>
      <c r="H1252" s="632"/>
      <c r="I1252" s="634"/>
      <c r="J1252" s="631"/>
      <c r="K1252" s="631"/>
      <c r="L1252" s="632"/>
      <c r="M1252" s="631"/>
      <c r="N1252" s="572"/>
      <c r="O1252" s="571"/>
    </row>
    <row r="1253" spans="1:15" s="362" customFormat="1" x14ac:dyDescent="0.2">
      <c r="A1253" s="631"/>
      <c r="B1253" s="631"/>
      <c r="C1253" s="631"/>
      <c r="D1253" s="631"/>
      <c r="E1253" s="631"/>
      <c r="F1253" s="631"/>
      <c r="G1253" s="631"/>
      <c r="H1253" s="632"/>
      <c r="I1253" s="634"/>
      <c r="J1253" s="631"/>
      <c r="K1253" s="631"/>
      <c r="L1253" s="632"/>
      <c r="M1253" s="631"/>
      <c r="N1253" s="572"/>
      <c r="O1253" s="571"/>
    </row>
    <row r="1254" spans="1:15" s="362" customFormat="1" x14ac:dyDescent="0.2">
      <c r="A1254" s="631"/>
      <c r="B1254" s="631"/>
      <c r="C1254" s="631"/>
      <c r="D1254" s="631"/>
      <c r="E1254" s="631"/>
      <c r="F1254" s="631"/>
      <c r="G1254" s="631"/>
      <c r="H1254" s="632"/>
      <c r="I1254" s="634"/>
      <c r="J1254" s="631"/>
      <c r="K1254" s="631"/>
      <c r="L1254" s="632"/>
      <c r="M1254" s="631"/>
      <c r="N1254" s="572"/>
      <c r="O1254" s="571"/>
    </row>
    <row r="1255" spans="1:15" s="362" customFormat="1" x14ac:dyDescent="0.2">
      <c r="A1255" s="631"/>
      <c r="B1255" s="631"/>
      <c r="C1255" s="631"/>
      <c r="D1255" s="631"/>
      <c r="E1255" s="631"/>
      <c r="F1255" s="631"/>
      <c r="G1255" s="631"/>
      <c r="H1255" s="632"/>
      <c r="I1255" s="634"/>
      <c r="J1255" s="631"/>
      <c r="K1255" s="631"/>
      <c r="L1255" s="632"/>
      <c r="M1255" s="631"/>
      <c r="N1255" s="572"/>
      <c r="O1255" s="571"/>
    </row>
    <row r="1256" spans="1:15" s="362" customFormat="1" x14ac:dyDescent="0.2">
      <c r="A1256" s="631"/>
      <c r="B1256" s="631"/>
      <c r="C1256" s="631"/>
      <c r="D1256" s="631"/>
      <c r="E1256" s="631"/>
      <c r="F1256" s="631"/>
      <c r="G1256" s="631"/>
      <c r="H1256" s="632"/>
      <c r="I1256" s="634"/>
      <c r="J1256" s="631"/>
      <c r="K1256" s="631"/>
      <c r="L1256" s="632"/>
      <c r="M1256" s="631"/>
      <c r="N1256" s="572"/>
      <c r="O1256" s="571"/>
    </row>
    <row r="1257" spans="1:15" s="362" customFormat="1" x14ac:dyDescent="0.2">
      <c r="A1257" s="631"/>
      <c r="B1257" s="631"/>
      <c r="C1257" s="631"/>
      <c r="D1257" s="631"/>
      <c r="E1257" s="631"/>
      <c r="F1257" s="631"/>
      <c r="G1257" s="631"/>
      <c r="H1257" s="632"/>
      <c r="I1257" s="634"/>
      <c r="J1257" s="631"/>
      <c r="K1257" s="631"/>
      <c r="L1257" s="632"/>
      <c r="M1257" s="631"/>
      <c r="N1257" s="572"/>
      <c r="O1257" s="571"/>
    </row>
    <row r="1258" spans="1:15" s="362" customFormat="1" x14ac:dyDescent="0.2">
      <c r="A1258" s="631"/>
      <c r="B1258" s="631"/>
      <c r="C1258" s="631"/>
      <c r="D1258" s="631"/>
      <c r="E1258" s="631"/>
      <c r="F1258" s="631"/>
      <c r="G1258" s="631"/>
      <c r="H1258" s="632"/>
      <c r="I1258" s="634"/>
      <c r="J1258" s="631"/>
      <c r="K1258" s="631"/>
      <c r="L1258" s="632"/>
      <c r="M1258" s="631"/>
      <c r="N1258" s="572"/>
      <c r="O1258" s="571"/>
    </row>
    <row r="1259" spans="1:15" s="362" customFormat="1" x14ac:dyDescent="0.2">
      <c r="A1259" s="631"/>
      <c r="B1259" s="631"/>
      <c r="C1259" s="631"/>
      <c r="D1259" s="631"/>
      <c r="E1259" s="631"/>
      <c r="F1259" s="631"/>
      <c r="G1259" s="631"/>
      <c r="H1259" s="632"/>
      <c r="I1259" s="634"/>
      <c r="J1259" s="631"/>
      <c r="K1259" s="631"/>
      <c r="L1259" s="632"/>
      <c r="M1259" s="631"/>
      <c r="N1259" s="572"/>
      <c r="O1259" s="571"/>
    </row>
    <row r="1260" spans="1:15" s="362" customFormat="1" x14ac:dyDescent="0.2">
      <c r="A1260" s="631"/>
      <c r="B1260" s="631"/>
      <c r="C1260" s="631"/>
      <c r="D1260" s="631"/>
      <c r="E1260" s="631"/>
      <c r="F1260" s="631"/>
      <c r="G1260" s="631"/>
      <c r="H1260" s="632"/>
      <c r="I1260" s="634"/>
      <c r="J1260" s="631"/>
      <c r="K1260" s="631"/>
      <c r="L1260" s="632"/>
      <c r="M1260" s="631"/>
      <c r="N1260" s="572"/>
      <c r="O1260" s="571"/>
    </row>
    <row r="1261" spans="1:15" s="362" customFormat="1" x14ac:dyDescent="0.2">
      <c r="A1261" s="631"/>
      <c r="B1261" s="631"/>
      <c r="C1261" s="631"/>
      <c r="D1261" s="631"/>
      <c r="E1261" s="631"/>
      <c r="F1261" s="631"/>
      <c r="G1261" s="631"/>
      <c r="H1261" s="632"/>
      <c r="I1261" s="634"/>
      <c r="J1261" s="631"/>
      <c r="K1261" s="631"/>
      <c r="L1261" s="632"/>
      <c r="M1261" s="631"/>
      <c r="N1261" s="572"/>
      <c r="O1261" s="571"/>
    </row>
    <row r="1262" spans="1:15" s="362" customFormat="1" x14ac:dyDescent="0.2">
      <c r="A1262" s="631"/>
      <c r="B1262" s="631"/>
      <c r="C1262" s="631"/>
      <c r="D1262" s="631"/>
      <c r="E1262" s="631"/>
      <c r="F1262" s="631"/>
      <c r="G1262" s="631"/>
      <c r="H1262" s="632"/>
      <c r="I1262" s="634"/>
      <c r="J1262" s="631"/>
      <c r="K1262" s="631"/>
      <c r="L1262" s="632"/>
      <c r="M1262" s="631"/>
      <c r="N1262" s="572"/>
      <c r="O1262" s="571"/>
    </row>
    <row r="1263" spans="1:15" s="362" customFormat="1" x14ac:dyDescent="0.2">
      <c r="A1263" s="631"/>
      <c r="B1263" s="631"/>
      <c r="C1263" s="631"/>
      <c r="D1263" s="631"/>
      <c r="E1263" s="631"/>
      <c r="F1263" s="631"/>
      <c r="G1263" s="631"/>
      <c r="H1263" s="632"/>
      <c r="I1263" s="634"/>
      <c r="J1263" s="631"/>
      <c r="K1263" s="631"/>
      <c r="L1263" s="632"/>
      <c r="M1263" s="631"/>
      <c r="N1263" s="572"/>
      <c r="O1263" s="571"/>
    </row>
    <row r="1264" spans="1:15" s="362" customFormat="1" x14ac:dyDescent="0.2">
      <c r="A1264" s="631"/>
      <c r="B1264" s="631"/>
      <c r="C1264" s="631"/>
      <c r="D1264" s="631"/>
      <c r="E1264" s="631"/>
      <c r="F1264" s="631"/>
      <c r="G1264" s="631"/>
      <c r="H1264" s="632"/>
      <c r="I1264" s="634"/>
      <c r="J1264" s="631"/>
      <c r="K1264" s="631"/>
      <c r="L1264" s="632"/>
      <c r="M1264" s="631"/>
      <c r="N1264" s="572"/>
      <c r="O1264" s="571"/>
    </row>
    <row r="1265" spans="1:15" s="362" customFormat="1" x14ac:dyDescent="0.2">
      <c r="A1265" s="631"/>
      <c r="B1265" s="631"/>
      <c r="C1265" s="631"/>
      <c r="D1265" s="631"/>
      <c r="E1265" s="631"/>
      <c r="F1265" s="631"/>
      <c r="G1265" s="631"/>
      <c r="H1265" s="632"/>
      <c r="I1265" s="634"/>
      <c r="J1265" s="631"/>
      <c r="K1265" s="631"/>
      <c r="L1265" s="632"/>
      <c r="M1265" s="631"/>
      <c r="N1265" s="572"/>
      <c r="O1265" s="571"/>
    </row>
    <row r="1266" spans="1:15" s="362" customFormat="1" x14ac:dyDescent="0.2">
      <c r="A1266" s="631"/>
      <c r="B1266" s="631"/>
      <c r="C1266" s="631"/>
      <c r="D1266" s="631"/>
      <c r="E1266" s="631"/>
      <c r="F1266" s="631"/>
      <c r="G1266" s="631"/>
      <c r="H1266" s="632"/>
      <c r="I1266" s="634"/>
      <c r="J1266" s="631"/>
      <c r="K1266" s="631"/>
      <c r="L1266" s="632"/>
      <c r="M1266" s="631"/>
      <c r="N1266" s="572"/>
      <c r="O1266" s="571"/>
    </row>
    <row r="1267" spans="1:15" s="362" customFormat="1" x14ac:dyDescent="0.2">
      <c r="A1267" s="631"/>
      <c r="B1267" s="631"/>
      <c r="C1267" s="631"/>
      <c r="D1267" s="631"/>
      <c r="E1267" s="631"/>
      <c r="F1267" s="631"/>
      <c r="G1267" s="631"/>
      <c r="H1267" s="632"/>
      <c r="I1267" s="634"/>
      <c r="J1267" s="631"/>
      <c r="K1267" s="631"/>
      <c r="L1267" s="632"/>
      <c r="M1267" s="631"/>
      <c r="N1267" s="572"/>
      <c r="O1267" s="571"/>
    </row>
    <row r="1268" spans="1:15" s="362" customFormat="1" x14ac:dyDescent="0.2">
      <c r="A1268" s="631"/>
      <c r="B1268" s="631"/>
      <c r="C1268" s="631"/>
      <c r="D1268" s="631"/>
      <c r="E1268" s="631"/>
      <c r="F1268" s="631"/>
      <c r="G1268" s="631"/>
      <c r="H1268" s="632"/>
      <c r="I1268" s="634"/>
      <c r="J1268" s="631"/>
      <c r="K1268" s="631"/>
      <c r="L1268" s="632"/>
      <c r="M1268" s="631"/>
      <c r="N1268" s="572"/>
      <c r="O1268" s="571"/>
    </row>
    <row r="1269" spans="1:15" s="362" customFormat="1" x14ac:dyDescent="0.2">
      <c r="A1269" s="631"/>
      <c r="B1269" s="631"/>
      <c r="C1269" s="631"/>
      <c r="D1269" s="631"/>
      <c r="E1269" s="631"/>
      <c r="F1269" s="631"/>
      <c r="G1269" s="631"/>
      <c r="H1269" s="632"/>
      <c r="I1269" s="634"/>
      <c r="J1269" s="631"/>
      <c r="K1269" s="631"/>
      <c r="L1269" s="632"/>
      <c r="M1269" s="631"/>
      <c r="N1269" s="572"/>
      <c r="O1269" s="571"/>
    </row>
    <row r="1270" spans="1:15" s="362" customFormat="1" x14ac:dyDescent="0.2">
      <c r="A1270" s="631"/>
      <c r="B1270" s="631"/>
      <c r="C1270" s="631"/>
      <c r="D1270" s="631"/>
      <c r="E1270" s="631"/>
      <c r="F1270" s="631"/>
      <c r="G1270" s="631"/>
      <c r="H1270" s="632"/>
      <c r="I1270" s="634"/>
      <c r="J1270" s="631"/>
      <c r="K1270" s="631"/>
      <c r="L1270" s="632"/>
      <c r="M1270" s="631"/>
      <c r="N1270" s="572"/>
      <c r="O1270" s="571"/>
    </row>
    <row r="1271" spans="1:15" s="362" customFormat="1" x14ac:dyDescent="0.2">
      <c r="A1271" s="631"/>
      <c r="B1271" s="631"/>
      <c r="C1271" s="631"/>
      <c r="D1271" s="631"/>
      <c r="E1271" s="631"/>
      <c r="F1271" s="631"/>
      <c r="G1271" s="631"/>
      <c r="H1271" s="632"/>
      <c r="I1271" s="634"/>
      <c r="J1271" s="631"/>
      <c r="K1271" s="631"/>
      <c r="L1271" s="632"/>
      <c r="M1271" s="631"/>
      <c r="N1271" s="572"/>
      <c r="O1271" s="571"/>
    </row>
    <row r="1272" spans="1:15" s="362" customFormat="1" x14ac:dyDescent="0.2">
      <c r="A1272" s="631"/>
      <c r="B1272" s="631"/>
      <c r="C1272" s="631"/>
      <c r="D1272" s="631"/>
      <c r="E1272" s="631"/>
      <c r="F1272" s="631"/>
      <c r="G1272" s="631"/>
      <c r="H1272" s="632"/>
      <c r="I1272" s="634"/>
      <c r="J1272" s="631"/>
      <c r="K1272" s="631"/>
      <c r="L1272" s="632"/>
      <c r="M1272" s="631"/>
      <c r="N1272" s="572"/>
      <c r="O1272" s="571"/>
    </row>
    <row r="1273" spans="1:15" s="362" customFormat="1" x14ac:dyDescent="0.2">
      <c r="A1273" s="631"/>
      <c r="B1273" s="631"/>
      <c r="C1273" s="631"/>
      <c r="D1273" s="631"/>
      <c r="E1273" s="631"/>
      <c r="F1273" s="631"/>
      <c r="G1273" s="631"/>
      <c r="H1273" s="632"/>
      <c r="I1273" s="634"/>
      <c r="J1273" s="631"/>
      <c r="K1273" s="631"/>
      <c r="L1273" s="632"/>
      <c r="M1273" s="631"/>
      <c r="N1273" s="572"/>
      <c r="O1273" s="571"/>
    </row>
    <row r="1274" spans="1:15" s="362" customFormat="1" x14ac:dyDescent="0.2">
      <c r="A1274" s="631"/>
      <c r="B1274" s="631"/>
      <c r="C1274" s="631"/>
      <c r="D1274" s="631"/>
      <c r="E1274" s="631"/>
      <c r="F1274" s="631"/>
      <c r="G1274" s="631"/>
      <c r="H1274" s="632"/>
      <c r="I1274" s="634"/>
      <c r="J1274" s="631"/>
      <c r="K1274" s="631"/>
      <c r="L1274" s="632"/>
      <c r="M1274" s="631"/>
      <c r="N1274" s="572"/>
      <c r="O1274" s="571"/>
    </row>
    <row r="1275" spans="1:15" s="362" customFormat="1" x14ac:dyDescent="0.2">
      <c r="A1275" s="631"/>
      <c r="B1275" s="631"/>
      <c r="C1275" s="631"/>
      <c r="D1275" s="631"/>
      <c r="E1275" s="631"/>
      <c r="F1275" s="631"/>
      <c r="G1275" s="631"/>
      <c r="H1275" s="632"/>
      <c r="I1275" s="634"/>
      <c r="J1275" s="631"/>
      <c r="K1275" s="631"/>
      <c r="L1275" s="632"/>
      <c r="M1275" s="631"/>
      <c r="N1275" s="572"/>
      <c r="O1275" s="571"/>
    </row>
    <row r="1276" spans="1:15" s="362" customFormat="1" x14ac:dyDescent="0.2">
      <c r="A1276" s="631"/>
      <c r="B1276" s="631"/>
      <c r="C1276" s="631"/>
      <c r="D1276" s="631"/>
      <c r="E1276" s="631"/>
      <c r="F1276" s="631"/>
      <c r="G1276" s="631"/>
      <c r="H1276" s="632"/>
      <c r="I1276" s="634"/>
      <c r="J1276" s="631"/>
      <c r="K1276" s="631"/>
      <c r="L1276" s="632"/>
      <c r="M1276" s="631"/>
      <c r="N1276" s="572"/>
      <c r="O1276" s="571"/>
    </row>
    <row r="1277" spans="1:15" s="362" customFormat="1" x14ac:dyDescent="0.2">
      <c r="A1277" s="631"/>
      <c r="B1277" s="631"/>
      <c r="C1277" s="631"/>
      <c r="D1277" s="631"/>
      <c r="E1277" s="631"/>
      <c r="F1277" s="631"/>
      <c r="G1277" s="631"/>
      <c r="H1277" s="632"/>
      <c r="I1277" s="634"/>
      <c r="J1277" s="631"/>
      <c r="K1277" s="631"/>
      <c r="L1277" s="632"/>
      <c r="M1277" s="631"/>
      <c r="N1277" s="572"/>
      <c r="O1277" s="571"/>
    </row>
    <row r="1278" spans="1:15" s="362" customFormat="1" x14ac:dyDescent="0.2">
      <c r="A1278" s="631"/>
      <c r="B1278" s="631"/>
      <c r="C1278" s="631"/>
      <c r="D1278" s="631"/>
      <c r="E1278" s="631"/>
      <c r="F1278" s="631"/>
      <c r="G1278" s="631"/>
      <c r="H1278" s="632"/>
      <c r="I1278" s="634"/>
      <c r="J1278" s="631"/>
      <c r="K1278" s="631"/>
      <c r="L1278" s="632"/>
      <c r="M1278" s="631"/>
      <c r="N1278" s="572"/>
      <c r="O1278" s="571"/>
    </row>
    <row r="1279" spans="1:15" s="362" customFormat="1" x14ac:dyDescent="0.2">
      <c r="A1279" s="631"/>
      <c r="B1279" s="631"/>
      <c r="C1279" s="631"/>
      <c r="D1279" s="631"/>
      <c r="E1279" s="631"/>
      <c r="F1279" s="631"/>
      <c r="G1279" s="631"/>
      <c r="H1279" s="632"/>
      <c r="I1279" s="634"/>
      <c r="J1279" s="631"/>
      <c r="K1279" s="631"/>
      <c r="L1279" s="632"/>
      <c r="M1279" s="631"/>
      <c r="N1279" s="572"/>
      <c r="O1279" s="571"/>
    </row>
    <row r="1280" spans="1:15" s="362" customFormat="1" x14ac:dyDescent="0.2">
      <c r="A1280" s="631"/>
      <c r="B1280" s="631"/>
      <c r="C1280" s="631"/>
      <c r="D1280" s="631"/>
      <c r="E1280" s="631"/>
      <c r="F1280" s="631"/>
      <c r="G1280" s="631"/>
      <c r="H1280" s="632"/>
      <c r="I1280" s="634"/>
      <c r="J1280" s="631"/>
      <c r="K1280" s="631"/>
      <c r="L1280" s="632"/>
      <c r="M1280" s="631"/>
      <c r="N1280" s="572"/>
      <c r="O1280" s="571"/>
    </row>
    <row r="1281" spans="1:15" s="362" customFormat="1" x14ac:dyDescent="0.2">
      <c r="A1281" s="631"/>
      <c r="B1281" s="631"/>
      <c r="C1281" s="631"/>
      <c r="D1281" s="631"/>
      <c r="E1281" s="631"/>
      <c r="F1281" s="631"/>
      <c r="G1281" s="631"/>
      <c r="H1281" s="632"/>
      <c r="I1281" s="634"/>
      <c r="J1281" s="631"/>
      <c r="K1281" s="631"/>
      <c r="L1281" s="632"/>
      <c r="M1281" s="631"/>
      <c r="N1281" s="572"/>
      <c r="O1281" s="571"/>
    </row>
    <row r="1282" spans="1:15" s="362" customFormat="1" x14ac:dyDescent="0.2">
      <c r="A1282" s="631"/>
      <c r="B1282" s="631"/>
      <c r="C1282" s="631"/>
      <c r="D1282" s="631"/>
      <c r="E1282" s="631"/>
      <c r="F1282" s="631"/>
      <c r="G1282" s="631"/>
      <c r="H1282" s="632"/>
      <c r="I1282" s="634"/>
      <c r="J1282" s="631"/>
      <c r="K1282" s="631"/>
      <c r="L1282" s="632"/>
      <c r="M1282" s="631"/>
      <c r="N1282" s="572"/>
      <c r="O1282" s="571"/>
    </row>
    <row r="1283" spans="1:15" s="362" customFormat="1" x14ac:dyDescent="0.2">
      <c r="A1283" s="631"/>
      <c r="B1283" s="631"/>
      <c r="C1283" s="631"/>
      <c r="D1283" s="631"/>
      <c r="E1283" s="631"/>
      <c r="F1283" s="631"/>
      <c r="G1283" s="631"/>
      <c r="H1283" s="632"/>
      <c r="I1283" s="634"/>
      <c r="J1283" s="631"/>
      <c r="K1283" s="631"/>
      <c r="L1283" s="632"/>
      <c r="M1283" s="631"/>
      <c r="N1283" s="572"/>
      <c r="O1283" s="571"/>
    </row>
    <row r="1284" spans="1:15" s="362" customFormat="1" x14ac:dyDescent="0.2">
      <c r="A1284" s="631"/>
      <c r="B1284" s="631"/>
      <c r="C1284" s="631"/>
      <c r="D1284" s="631"/>
      <c r="E1284" s="631"/>
      <c r="F1284" s="631"/>
      <c r="G1284" s="631"/>
      <c r="H1284" s="632"/>
      <c r="I1284" s="634"/>
      <c r="J1284" s="631"/>
      <c r="K1284" s="631"/>
      <c r="L1284" s="632"/>
      <c r="M1284" s="631"/>
      <c r="N1284" s="572"/>
      <c r="O1284" s="571"/>
    </row>
    <row r="1285" spans="1:15" s="362" customFormat="1" x14ac:dyDescent="0.2">
      <c r="A1285" s="631"/>
      <c r="B1285" s="631"/>
      <c r="C1285" s="631"/>
      <c r="D1285" s="631"/>
      <c r="E1285" s="631"/>
      <c r="F1285" s="631"/>
      <c r="G1285" s="631"/>
      <c r="H1285" s="632"/>
      <c r="I1285" s="634"/>
      <c r="J1285" s="631"/>
      <c r="K1285" s="631"/>
      <c r="L1285" s="632"/>
      <c r="M1285" s="631"/>
      <c r="N1285" s="572"/>
      <c r="O1285" s="571"/>
    </row>
    <row r="1286" spans="1:15" s="362" customFormat="1" x14ac:dyDescent="0.2">
      <c r="A1286" s="631"/>
      <c r="B1286" s="631"/>
      <c r="C1286" s="631"/>
      <c r="D1286" s="631"/>
      <c r="E1286" s="631"/>
      <c r="F1286" s="631"/>
      <c r="G1286" s="631"/>
      <c r="H1286" s="632"/>
      <c r="I1286" s="634"/>
      <c r="J1286" s="631"/>
      <c r="K1286" s="631"/>
      <c r="L1286" s="632"/>
      <c r="M1286" s="631"/>
      <c r="N1286" s="572"/>
      <c r="O1286" s="571"/>
    </row>
    <row r="1287" spans="1:15" s="362" customFormat="1" x14ac:dyDescent="0.2">
      <c r="A1287" s="631"/>
      <c r="B1287" s="631"/>
      <c r="C1287" s="631"/>
      <c r="D1287" s="631"/>
      <c r="E1287" s="631"/>
      <c r="F1287" s="631"/>
      <c r="G1287" s="631"/>
      <c r="H1287" s="632"/>
      <c r="I1287" s="634"/>
      <c r="J1287" s="631"/>
      <c r="K1287" s="631"/>
      <c r="L1287" s="632"/>
      <c r="M1287" s="631"/>
      <c r="N1287" s="572"/>
      <c r="O1287" s="571"/>
    </row>
    <row r="1288" spans="1:15" s="362" customFormat="1" x14ac:dyDescent="0.2">
      <c r="A1288" s="631"/>
      <c r="B1288" s="631"/>
      <c r="C1288" s="631"/>
      <c r="D1288" s="631"/>
      <c r="E1288" s="631"/>
      <c r="F1288" s="631"/>
      <c r="G1288" s="631"/>
      <c r="H1288" s="632"/>
      <c r="I1288" s="634"/>
      <c r="J1288" s="631"/>
      <c r="K1288" s="631"/>
      <c r="L1288" s="632"/>
      <c r="M1288" s="631"/>
      <c r="N1288" s="572"/>
      <c r="O1288" s="571"/>
    </row>
    <row r="1289" spans="1:15" s="362" customFormat="1" x14ac:dyDescent="0.2">
      <c r="A1289" s="631"/>
      <c r="B1289" s="631"/>
      <c r="C1289" s="631"/>
      <c r="D1289" s="631"/>
      <c r="E1289" s="631"/>
      <c r="F1289" s="631"/>
      <c r="G1289" s="631"/>
      <c r="H1289" s="632"/>
      <c r="I1289" s="634"/>
      <c r="J1289" s="631"/>
      <c r="K1289" s="631"/>
      <c r="L1289" s="632"/>
      <c r="M1289" s="631"/>
      <c r="N1289" s="572"/>
      <c r="O1289" s="571"/>
    </row>
    <row r="1290" spans="1:15" s="362" customFormat="1" x14ac:dyDescent="0.2">
      <c r="A1290" s="631"/>
      <c r="B1290" s="631"/>
      <c r="C1290" s="631"/>
      <c r="D1290" s="631"/>
      <c r="E1290" s="631"/>
      <c r="F1290" s="631"/>
      <c r="G1290" s="631"/>
      <c r="H1290" s="632"/>
      <c r="I1290" s="634"/>
      <c r="J1290" s="631"/>
      <c r="K1290" s="631"/>
      <c r="L1290" s="632"/>
      <c r="M1290" s="631"/>
      <c r="N1290" s="572"/>
      <c r="O1290" s="571"/>
    </row>
    <row r="1291" spans="1:15" s="362" customFormat="1" x14ac:dyDescent="0.2">
      <c r="A1291" s="631"/>
      <c r="B1291" s="631"/>
      <c r="C1291" s="631"/>
      <c r="D1291" s="631"/>
      <c r="E1291" s="631"/>
      <c r="F1291" s="631"/>
      <c r="G1291" s="631"/>
      <c r="H1291" s="632"/>
      <c r="I1291" s="634"/>
      <c r="J1291" s="631"/>
      <c r="K1291" s="631"/>
      <c r="L1291" s="632"/>
      <c r="M1291" s="631"/>
      <c r="N1291" s="572"/>
      <c r="O1291" s="571"/>
    </row>
    <row r="1292" spans="1:15" s="362" customFormat="1" x14ac:dyDescent="0.2">
      <c r="A1292" s="631"/>
      <c r="B1292" s="631"/>
      <c r="C1292" s="631"/>
      <c r="D1292" s="631"/>
      <c r="E1292" s="631"/>
      <c r="F1292" s="631"/>
      <c r="G1292" s="631"/>
      <c r="H1292" s="632"/>
      <c r="I1292" s="634"/>
      <c r="J1292" s="631"/>
      <c r="K1292" s="631"/>
      <c r="L1292" s="632"/>
      <c r="M1292" s="631"/>
      <c r="N1292" s="572"/>
      <c r="O1292" s="571"/>
    </row>
    <row r="1293" spans="1:15" s="362" customFormat="1" x14ac:dyDescent="0.2">
      <c r="A1293" s="631"/>
      <c r="B1293" s="631"/>
      <c r="C1293" s="631"/>
      <c r="D1293" s="631"/>
      <c r="E1293" s="631"/>
      <c r="F1293" s="631"/>
      <c r="G1293" s="631"/>
      <c r="H1293" s="632"/>
      <c r="I1293" s="634"/>
      <c r="J1293" s="631"/>
      <c r="K1293" s="631"/>
      <c r="L1293" s="632"/>
      <c r="M1293" s="631"/>
      <c r="N1293" s="572"/>
      <c r="O1293" s="571"/>
    </row>
    <row r="1294" spans="1:15" s="362" customFormat="1" x14ac:dyDescent="0.2">
      <c r="A1294" s="631"/>
      <c r="B1294" s="631"/>
      <c r="C1294" s="631"/>
      <c r="D1294" s="631"/>
      <c r="E1294" s="631"/>
      <c r="F1294" s="631"/>
      <c r="G1294" s="631"/>
      <c r="H1294" s="632"/>
      <c r="I1294" s="634"/>
      <c r="J1294" s="631"/>
      <c r="K1294" s="631"/>
      <c r="L1294" s="632"/>
      <c r="M1294" s="631"/>
      <c r="N1294" s="572"/>
      <c r="O1294" s="571"/>
    </row>
    <row r="1295" spans="1:15" s="362" customFormat="1" x14ac:dyDescent="0.2">
      <c r="A1295" s="631"/>
      <c r="B1295" s="631"/>
      <c r="C1295" s="631"/>
      <c r="D1295" s="631"/>
      <c r="E1295" s="631"/>
      <c r="F1295" s="631"/>
      <c r="G1295" s="631"/>
      <c r="H1295" s="632"/>
      <c r="I1295" s="634"/>
      <c r="J1295" s="631"/>
      <c r="K1295" s="631"/>
      <c r="L1295" s="632"/>
      <c r="M1295" s="631"/>
      <c r="N1295" s="572"/>
      <c r="O1295" s="571"/>
    </row>
    <row r="1296" spans="1:15" s="362" customFormat="1" x14ac:dyDescent="0.2">
      <c r="A1296" s="631"/>
      <c r="B1296" s="631"/>
      <c r="C1296" s="631"/>
      <c r="D1296" s="631"/>
      <c r="E1296" s="631"/>
      <c r="F1296" s="631"/>
      <c r="G1296" s="631"/>
      <c r="H1296" s="632"/>
      <c r="I1296" s="634"/>
      <c r="J1296" s="631"/>
      <c r="K1296" s="631"/>
      <c r="L1296" s="632"/>
      <c r="M1296" s="631"/>
      <c r="N1296" s="572"/>
      <c r="O1296" s="571"/>
    </row>
    <row r="1297" spans="1:15" s="362" customFormat="1" x14ac:dyDescent="0.2">
      <c r="A1297" s="631"/>
      <c r="B1297" s="631"/>
      <c r="C1297" s="631"/>
      <c r="D1297" s="631"/>
      <c r="E1297" s="631"/>
      <c r="F1297" s="631"/>
      <c r="G1297" s="631"/>
      <c r="H1297" s="632"/>
      <c r="I1297" s="634"/>
      <c r="J1297" s="631"/>
      <c r="K1297" s="631"/>
      <c r="L1297" s="632"/>
      <c r="M1297" s="631"/>
      <c r="N1297" s="572"/>
      <c r="O1297" s="571"/>
    </row>
    <row r="1298" spans="1:15" s="362" customFormat="1" x14ac:dyDescent="0.2">
      <c r="A1298" s="631"/>
      <c r="B1298" s="631"/>
      <c r="C1298" s="631"/>
      <c r="D1298" s="631"/>
      <c r="E1298" s="631"/>
      <c r="F1298" s="631"/>
      <c r="G1298" s="631"/>
      <c r="H1298" s="632"/>
      <c r="I1298" s="634"/>
      <c r="J1298" s="631"/>
      <c r="K1298" s="631"/>
      <c r="L1298" s="632"/>
      <c r="M1298" s="631"/>
      <c r="N1298" s="572"/>
      <c r="O1298" s="571"/>
    </row>
    <row r="1299" spans="1:15" s="362" customFormat="1" x14ac:dyDescent="0.2">
      <c r="A1299" s="631"/>
      <c r="B1299" s="631"/>
      <c r="C1299" s="631"/>
      <c r="D1299" s="631"/>
      <c r="E1299" s="631"/>
      <c r="F1299" s="631"/>
      <c r="G1299" s="631"/>
      <c r="H1299" s="632"/>
      <c r="I1299" s="634"/>
      <c r="J1299" s="631"/>
      <c r="K1299" s="631"/>
      <c r="L1299" s="632"/>
      <c r="M1299" s="631"/>
      <c r="N1299" s="572"/>
      <c r="O1299" s="571"/>
    </row>
    <row r="1300" spans="1:15" s="362" customFormat="1" x14ac:dyDescent="0.2">
      <c r="A1300" s="631"/>
      <c r="B1300" s="631"/>
      <c r="C1300" s="631"/>
      <c r="D1300" s="631"/>
      <c r="E1300" s="631"/>
      <c r="F1300" s="631"/>
      <c r="G1300" s="631"/>
      <c r="H1300" s="632"/>
      <c r="I1300" s="634"/>
      <c r="J1300" s="631"/>
      <c r="K1300" s="631"/>
      <c r="L1300" s="632"/>
      <c r="M1300" s="631"/>
      <c r="N1300" s="572"/>
      <c r="O1300" s="571"/>
    </row>
    <row r="1301" spans="1:15" s="362" customFormat="1" x14ac:dyDescent="0.2">
      <c r="A1301" s="631"/>
      <c r="B1301" s="631"/>
      <c r="C1301" s="631"/>
      <c r="D1301" s="631"/>
      <c r="E1301" s="631"/>
      <c r="F1301" s="631"/>
      <c r="G1301" s="631"/>
      <c r="H1301" s="632"/>
      <c r="I1301" s="634"/>
      <c r="J1301" s="631"/>
      <c r="K1301" s="631"/>
      <c r="L1301" s="632"/>
      <c r="M1301" s="631"/>
      <c r="N1301" s="572"/>
      <c r="O1301" s="571"/>
    </row>
    <row r="1302" spans="1:15" s="362" customFormat="1" x14ac:dyDescent="0.2">
      <c r="A1302" s="631"/>
      <c r="B1302" s="631"/>
      <c r="C1302" s="631"/>
      <c r="D1302" s="631"/>
      <c r="E1302" s="631"/>
      <c r="F1302" s="631"/>
      <c r="G1302" s="631"/>
      <c r="H1302" s="632"/>
      <c r="I1302" s="634"/>
      <c r="J1302" s="631"/>
      <c r="K1302" s="631"/>
      <c r="L1302" s="632"/>
      <c r="M1302" s="631"/>
      <c r="N1302" s="572"/>
      <c r="O1302" s="571"/>
    </row>
    <row r="1303" spans="1:15" s="362" customFormat="1" x14ac:dyDescent="0.2">
      <c r="A1303" s="631"/>
      <c r="B1303" s="631"/>
      <c r="C1303" s="631"/>
      <c r="D1303" s="631"/>
      <c r="E1303" s="631"/>
      <c r="F1303" s="631"/>
      <c r="G1303" s="631"/>
      <c r="H1303" s="632"/>
      <c r="I1303" s="634"/>
      <c r="J1303" s="631"/>
      <c r="K1303" s="631"/>
      <c r="L1303" s="632"/>
      <c r="M1303" s="631"/>
      <c r="N1303" s="572"/>
      <c r="O1303" s="571"/>
    </row>
    <row r="1304" spans="1:15" s="362" customFormat="1" x14ac:dyDescent="0.2">
      <c r="A1304" s="631"/>
      <c r="B1304" s="631"/>
      <c r="C1304" s="631"/>
      <c r="D1304" s="631"/>
      <c r="E1304" s="631"/>
      <c r="F1304" s="631"/>
      <c r="G1304" s="631"/>
      <c r="H1304" s="632"/>
      <c r="I1304" s="634"/>
      <c r="J1304" s="631"/>
      <c r="K1304" s="631"/>
      <c r="L1304" s="632"/>
      <c r="M1304" s="631"/>
      <c r="N1304" s="572"/>
      <c r="O1304" s="571"/>
    </row>
    <row r="1305" spans="1:15" s="362" customFormat="1" x14ac:dyDescent="0.2">
      <c r="A1305" s="631"/>
      <c r="B1305" s="631"/>
      <c r="C1305" s="631"/>
      <c r="D1305" s="631"/>
      <c r="E1305" s="631"/>
      <c r="F1305" s="631"/>
      <c r="G1305" s="631"/>
      <c r="H1305" s="632"/>
      <c r="I1305" s="634"/>
      <c r="J1305" s="631"/>
      <c r="K1305" s="631"/>
      <c r="L1305" s="632"/>
      <c r="M1305" s="631"/>
      <c r="N1305" s="572"/>
      <c r="O1305" s="571"/>
    </row>
    <row r="1306" spans="1:15" s="362" customFormat="1" x14ac:dyDescent="0.2">
      <c r="A1306" s="631"/>
      <c r="B1306" s="631"/>
      <c r="C1306" s="631"/>
      <c r="D1306" s="631"/>
      <c r="E1306" s="631"/>
      <c r="F1306" s="631"/>
      <c r="G1306" s="631"/>
      <c r="H1306" s="632"/>
      <c r="I1306" s="634"/>
      <c r="J1306" s="631"/>
      <c r="K1306" s="631"/>
      <c r="L1306" s="632"/>
      <c r="M1306" s="631"/>
      <c r="N1306" s="572"/>
      <c r="O1306" s="571"/>
    </row>
    <row r="1307" spans="1:15" s="362" customFormat="1" x14ac:dyDescent="0.2">
      <c r="A1307" s="631"/>
      <c r="B1307" s="631"/>
      <c r="C1307" s="631"/>
      <c r="D1307" s="631"/>
      <c r="E1307" s="631"/>
      <c r="F1307" s="631"/>
      <c r="G1307" s="631"/>
      <c r="H1307" s="632"/>
      <c r="I1307" s="634"/>
      <c r="J1307" s="631"/>
      <c r="K1307" s="631"/>
      <c r="L1307" s="632"/>
      <c r="M1307" s="631"/>
      <c r="N1307" s="572"/>
      <c r="O1307" s="571"/>
    </row>
    <row r="1308" spans="1:15" s="362" customFormat="1" x14ac:dyDescent="0.2">
      <c r="A1308" s="631"/>
      <c r="B1308" s="631"/>
      <c r="C1308" s="631"/>
      <c r="D1308" s="631"/>
      <c r="E1308" s="631"/>
      <c r="F1308" s="631"/>
      <c r="G1308" s="631"/>
      <c r="H1308" s="632"/>
      <c r="I1308" s="634"/>
      <c r="J1308" s="631"/>
      <c r="K1308" s="631"/>
      <c r="L1308" s="632"/>
      <c r="M1308" s="631"/>
      <c r="N1308" s="572"/>
      <c r="O1308" s="571"/>
    </row>
    <row r="1309" spans="1:15" s="362" customFormat="1" x14ac:dyDescent="0.2">
      <c r="A1309" s="631"/>
      <c r="B1309" s="631"/>
      <c r="C1309" s="631"/>
      <c r="D1309" s="631"/>
      <c r="E1309" s="631"/>
      <c r="F1309" s="631"/>
      <c r="G1309" s="631"/>
      <c r="H1309" s="632"/>
      <c r="I1309" s="634"/>
      <c r="J1309" s="631"/>
      <c r="K1309" s="631"/>
      <c r="L1309" s="632"/>
      <c r="M1309" s="631"/>
      <c r="N1309" s="572"/>
      <c r="O1309" s="571"/>
    </row>
    <row r="1310" spans="1:15" s="362" customFormat="1" x14ac:dyDescent="0.2">
      <c r="A1310" s="631"/>
      <c r="B1310" s="631"/>
      <c r="C1310" s="631"/>
      <c r="D1310" s="631"/>
      <c r="E1310" s="631"/>
      <c r="F1310" s="631"/>
      <c r="G1310" s="631"/>
      <c r="H1310" s="632"/>
      <c r="I1310" s="634"/>
      <c r="J1310" s="631"/>
      <c r="K1310" s="631"/>
      <c r="L1310" s="632"/>
      <c r="M1310" s="631"/>
      <c r="N1310" s="572"/>
      <c r="O1310" s="571"/>
    </row>
    <row r="1311" spans="1:15" s="362" customFormat="1" x14ac:dyDescent="0.2">
      <c r="A1311" s="631"/>
      <c r="B1311" s="631"/>
      <c r="C1311" s="631"/>
      <c r="D1311" s="631"/>
      <c r="E1311" s="631"/>
      <c r="F1311" s="631"/>
      <c r="G1311" s="631"/>
      <c r="H1311" s="632"/>
      <c r="I1311" s="634"/>
      <c r="J1311" s="631"/>
      <c r="K1311" s="631"/>
      <c r="L1311" s="632"/>
      <c r="M1311" s="631"/>
      <c r="N1311" s="572"/>
      <c r="O1311" s="571"/>
    </row>
    <row r="1312" spans="1:15" s="362" customFormat="1" x14ac:dyDescent="0.2">
      <c r="A1312" s="631"/>
      <c r="B1312" s="631"/>
      <c r="C1312" s="631"/>
      <c r="D1312" s="631"/>
      <c r="E1312" s="631"/>
      <c r="F1312" s="631"/>
      <c r="G1312" s="631"/>
      <c r="H1312" s="632"/>
      <c r="I1312" s="634"/>
      <c r="J1312" s="631"/>
      <c r="K1312" s="631"/>
      <c r="L1312" s="632"/>
      <c r="M1312" s="631"/>
      <c r="N1312" s="572"/>
      <c r="O1312" s="571"/>
    </row>
    <row r="1313" spans="1:15" s="362" customFormat="1" x14ac:dyDescent="0.2">
      <c r="A1313" s="631"/>
      <c r="B1313" s="631"/>
      <c r="C1313" s="631"/>
      <c r="D1313" s="631"/>
      <c r="E1313" s="631"/>
      <c r="F1313" s="631"/>
      <c r="G1313" s="631"/>
      <c r="H1313" s="632"/>
      <c r="I1313" s="634"/>
      <c r="J1313" s="631"/>
      <c r="K1313" s="631"/>
      <c r="L1313" s="632"/>
      <c r="M1313" s="631"/>
      <c r="N1313" s="572"/>
      <c r="O1313" s="571"/>
    </row>
    <row r="1314" spans="1:15" s="362" customFormat="1" x14ac:dyDescent="0.2">
      <c r="A1314" s="631"/>
      <c r="B1314" s="631"/>
      <c r="C1314" s="631"/>
      <c r="D1314" s="631"/>
      <c r="E1314" s="631"/>
      <c r="F1314" s="631"/>
      <c r="G1314" s="631"/>
      <c r="H1314" s="632"/>
      <c r="I1314" s="634"/>
      <c r="J1314" s="631"/>
      <c r="K1314" s="631"/>
      <c r="L1314" s="632"/>
      <c r="M1314" s="631"/>
      <c r="N1314" s="572"/>
      <c r="O1314" s="571"/>
    </row>
    <row r="1315" spans="1:15" s="362" customFormat="1" x14ac:dyDescent="0.2">
      <c r="A1315" s="631"/>
      <c r="B1315" s="631"/>
      <c r="C1315" s="631"/>
      <c r="D1315" s="631"/>
      <c r="E1315" s="631"/>
      <c r="F1315" s="631"/>
      <c r="G1315" s="631"/>
      <c r="H1315" s="632"/>
      <c r="I1315" s="634"/>
      <c r="J1315" s="631"/>
      <c r="K1315" s="631"/>
      <c r="L1315" s="632"/>
      <c r="M1315" s="631"/>
      <c r="N1315" s="572"/>
      <c r="O1315" s="571"/>
    </row>
    <row r="1316" spans="1:15" s="362" customFormat="1" x14ac:dyDescent="0.2">
      <c r="A1316" s="631"/>
      <c r="B1316" s="631"/>
      <c r="C1316" s="631"/>
      <c r="D1316" s="631"/>
      <c r="E1316" s="631"/>
      <c r="F1316" s="631"/>
      <c r="G1316" s="631"/>
      <c r="H1316" s="632"/>
      <c r="I1316" s="634"/>
      <c r="J1316" s="631"/>
      <c r="K1316" s="631"/>
      <c r="L1316" s="632"/>
      <c r="M1316" s="631"/>
      <c r="N1316" s="572"/>
      <c r="O1316" s="571"/>
    </row>
    <row r="1317" spans="1:15" s="362" customFormat="1" x14ac:dyDescent="0.2">
      <c r="A1317" s="631"/>
      <c r="B1317" s="631"/>
      <c r="C1317" s="631"/>
      <c r="D1317" s="631"/>
      <c r="E1317" s="631"/>
      <c r="F1317" s="631"/>
      <c r="G1317" s="631"/>
      <c r="H1317" s="632"/>
      <c r="I1317" s="634"/>
      <c r="J1317" s="631"/>
      <c r="K1317" s="631"/>
      <c r="L1317" s="632"/>
      <c r="M1317" s="631"/>
      <c r="N1317" s="572"/>
      <c r="O1317" s="571"/>
    </row>
    <row r="1318" spans="1:15" s="362" customFormat="1" x14ac:dyDescent="0.2">
      <c r="A1318" s="631"/>
      <c r="B1318" s="631"/>
      <c r="C1318" s="631"/>
      <c r="D1318" s="631"/>
      <c r="E1318" s="631"/>
      <c r="F1318" s="631"/>
      <c r="G1318" s="631"/>
      <c r="H1318" s="632"/>
      <c r="I1318" s="634"/>
      <c r="J1318" s="631"/>
      <c r="K1318" s="631"/>
      <c r="L1318" s="632"/>
      <c r="M1318" s="631"/>
      <c r="N1318" s="572"/>
      <c r="O1318" s="571"/>
    </row>
    <row r="1319" spans="1:15" s="362" customFormat="1" x14ac:dyDescent="0.2">
      <c r="A1319" s="631"/>
      <c r="B1319" s="631"/>
      <c r="C1319" s="631"/>
      <c r="D1319" s="631"/>
      <c r="E1319" s="631"/>
      <c r="F1319" s="631"/>
      <c r="G1319" s="631"/>
      <c r="H1319" s="632"/>
      <c r="I1319" s="634"/>
      <c r="J1319" s="631"/>
      <c r="K1319" s="631"/>
      <c r="L1319" s="632"/>
      <c r="M1319" s="631"/>
      <c r="N1319" s="572"/>
      <c r="O1319" s="571"/>
    </row>
    <row r="1320" spans="1:15" s="362" customFormat="1" x14ac:dyDescent="0.2">
      <c r="A1320" s="631"/>
      <c r="B1320" s="631"/>
      <c r="C1320" s="631"/>
      <c r="D1320" s="631"/>
      <c r="E1320" s="631"/>
      <c r="F1320" s="631"/>
      <c r="G1320" s="631"/>
      <c r="H1320" s="632"/>
      <c r="I1320" s="634"/>
      <c r="J1320" s="631"/>
      <c r="K1320" s="631"/>
      <c r="L1320" s="632"/>
      <c r="M1320" s="631"/>
      <c r="N1320" s="572"/>
      <c r="O1320" s="571"/>
    </row>
    <row r="1321" spans="1:15" s="362" customFormat="1" x14ac:dyDescent="0.2">
      <c r="A1321" s="631"/>
      <c r="B1321" s="631"/>
      <c r="C1321" s="631"/>
      <c r="D1321" s="631"/>
      <c r="E1321" s="631"/>
      <c r="F1321" s="631"/>
      <c r="G1321" s="631"/>
      <c r="H1321" s="632"/>
      <c r="I1321" s="634"/>
      <c r="J1321" s="631"/>
      <c r="K1321" s="631"/>
      <c r="L1321" s="632"/>
      <c r="M1321" s="631"/>
      <c r="N1321" s="572"/>
      <c r="O1321" s="571"/>
    </row>
    <row r="1322" spans="1:15" s="362" customFormat="1" x14ac:dyDescent="0.2">
      <c r="A1322" s="631"/>
      <c r="B1322" s="631"/>
      <c r="C1322" s="631"/>
      <c r="D1322" s="631"/>
      <c r="E1322" s="631"/>
      <c r="F1322" s="631"/>
      <c r="G1322" s="631"/>
      <c r="H1322" s="632"/>
      <c r="I1322" s="634"/>
      <c r="J1322" s="631"/>
      <c r="K1322" s="631"/>
      <c r="L1322" s="632"/>
      <c r="M1322" s="631"/>
      <c r="N1322" s="572"/>
      <c r="O1322" s="571"/>
    </row>
    <row r="1323" spans="1:15" s="362" customFormat="1" x14ac:dyDescent="0.2">
      <c r="A1323" s="631"/>
      <c r="B1323" s="631"/>
      <c r="C1323" s="631"/>
      <c r="D1323" s="631"/>
      <c r="E1323" s="631"/>
      <c r="F1323" s="631"/>
      <c r="G1323" s="631"/>
      <c r="H1323" s="632"/>
      <c r="I1323" s="634"/>
      <c r="J1323" s="631"/>
      <c r="K1323" s="631"/>
      <c r="L1323" s="632"/>
      <c r="M1323" s="631"/>
      <c r="N1323" s="572"/>
      <c r="O1323" s="571"/>
    </row>
    <row r="1324" spans="1:15" s="362" customFormat="1" x14ac:dyDescent="0.2">
      <c r="A1324" s="631"/>
      <c r="B1324" s="631"/>
      <c r="C1324" s="631"/>
      <c r="D1324" s="631"/>
      <c r="E1324" s="631"/>
      <c r="F1324" s="631"/>
      <c r="G1324" s="631"/>
      <c r="H1324" s="632"/>
      <c r="I1324" s="634"/>
      <c r="J1324" s="631"/>
      <c r="K1324" s="631"/>
      <c r="L1324" s="632"/>
      <c r="M1324" s="631"/>
      <c r="N1324" s="572"/>
      <c r="O1324" s="571"/>
    </row>
    <row r="1325" spans="1:15" s="362" customFormat="1" x14ac:dyDescent="0.2">
      <c r="A1325" s="631"/>
      <c r="B1325" s="631"/>
      <c r="C1325" s="631"/>
      <c r="D1325" s="631"/>
      <c r="E1325" s="631"/>
      <c r="F1325" s="631"/>
      <c r="G1325" s="631"/>
      <c r="H1325" s="632"/>
      <c r="I1325" s="634"/>
      <c r="J1325" s="631"/>
      <c r="K1325" s="631"/>
      <c r="L1325" s="632"/>
      <c r="M1325" s="631"/>
      <c r="N1325" s="572"/>
      <c r="O1325" s="571"/>
    </row>
    <row r="1326" spans="1:15" s="362" customFormat="1" x14ac:dyDescent="0.2">
      <c r="A1326" s="631"/>
      <c r="B1326" s="631"/>
      <c r="C1326" s="631"/>
      <c r="D1326" s="631"/>
      <c r="E1326" s="631"/>
      <c r="F1326" s="631"/>
      <c r="G1326" s="631"/>
      <c r="H1326" s="632"/>
      <c r="I1326" s="634"/>
      <c r="J1326" s="631"/>
      <c r="K1326" s="631"/>
      <c r="L1326" s="632"/>
      <c r="M1326" s="631"/>
      <c r="N1326" s="572"/>
      <c r="O1326" s="571"/>
    </row>
    <row r="1327" spans="1:15" s="362" customFormat="1" x14ac:dyDescent="0.2">
      <c r="A1327" s="631"/>
      <c r="B1327" s="631"/>
      <c r="C1327" s="631"/>
      <c r="D1327" s="631"/>
      <c r="E1327" s="631"/>
      <c r="F1327" s="631"/>
      <c r="G1327" s="631"/>
      <c r="H1327" s="632"/>
      <c r="I1327" s="634"/>
      <c r="J1327" s="631"/>
      <c r="K1327" s="631"/>
      <c r="L1327" s="632"/>
      <c r="M1327" s="631"/>
      <c r="N1327" s="572"/>
      <c r="O1327" s="571"/>
    </row>
    <row r="1328" spans="1:15" s="362" customFormat="1" x14ac:dyDescent="0.2">
      <c r="A1328" s="631"/>
      <c r="B1328" s="631"/>
      <c r="C1328" s="631"/>
      <c r="D1328" s="631"/>
      <c r="E1328" s="631"/>
      <c r="F1328" s="631"/>
      <c r="G1328" s="631"/>
      <c r="H1328" s="632"/>
      <c r="I1328" s="634"/>
      <c r="J1328" s="631"/>
      <c r="K1328" s="631"/>
      <c r="L1328" s="632"/>
      <c r="M1328" s="631"/>
      <c r="N1328" s="572"/>
      <c r="O1328" s="571"/>
    </row>
    <row r="1329" spans="1:15" s="362" customFormat="1" x14ac:dyDescent="0.2">
      <c r="A1329" s="631"/>
      <c r="B1329" s="631"/>
      <c r="C1329" s="631"/>
      <c r="D1329" s="631"/>
      <c r="E1329" s="631"/>
      <c r="F1329" s="631"/>
      <c r="G1329" s="631"/>
      <c r="H1329" s="632"/>
      <c r="I1329" s="634"/>
      <c r="J1329" s="631"/>
      <c r="K1329" s="631"/>
      <c r="L1329" s="632"/>
      <c r="M1329" s="631"/>
      <c r="N1329" s="572"/>
      <c r="O1329" s="571"/>
    </row>
    <row r="1330" spans="1:15" s="362" customFormat="1" x14ac:dyDescent="0.2">
      <c r="A1330" s="631"/>
      <c r="B1330" s="631"/>
      <c r="C1330" s="631"/>
      <c r="D1330" s="631"/>
      <c r="E1330" s="631"/>
      <c r="F1330" s="631"/>
      <c r="G1330" s="631"/>
      <c r="H1330" s="632"/>
      <c r="I1330" s="634"/>
      <c r="J1330" s="631"/>
      <c r="K1330" s="631"/>
      <c r="L1330" s="632"/>
      <c r="M1330" s="631"/>
      <c r="N1330" s="572"/>
      <c r="O1330" s="571"/>
    </row>
    <row r="1331" spans="1:15" s="362" customFormat="1" x14ac:dyDescent="0.2">
      <c r="A1331" s="631"/>
      <c r="B1331" s="631"/>
      <c r="C1331" s="631"/>
      <c r="D1331" s="631"/>
      <c r="E1331" s="631"/>
      <c r="F1331" s="631"/>
      <c r="G1331" s="631"/>
      <c r="H1331" s="632"/>
      <c r="I1331" s="634"/>
      <c r="J1331" s="631"/>
      <c r="K1331" s="631"/>
      <c r="L1331" s="632"/>
      <c r="M1331" s="631"/>
      <c r="N1331" s="572"/>
      <c r="O1331" s="571"/>
    </row>
    <row r="1332" spans="1:15" s="362" customFormat="1" x14ac:dyDescent="0.2">
      <c r="A1332" s="631"/>
      <c r="B1332" s="631"/>
      <c r="C1332" s="631"/>
      <c r="D1332" s="631"/>
      <c r="E1332" s="631"/>
      <c r="F1332" s="631"/>
      <c r="G1332" s="631"/>
      <c r="H1332" s="632"/>
      <c r="I1332" s="634"/>
      <c r="J1332" s="631"/>
      <c r="K1332" s="631"/>
      <c r="L1332" s="632"/>
      <c r="M1332" s="631"/>
      <c r="N1332" s="572"/>
      <c r="O1332" s="571"/>
    </row>
    <row r="1333" spans="1:15" s="362" customFormat="1" x14ac:dyDescent="0.2">
      <c r="A1333" s="631"/>
      <c r="B1333" s="631"/>
      <c r="C1333" s="631"/>
      <c r="D1333" s="631"/>
      <c r="E1333" s="631"/>
      <c r="F1333" s="631"/>
      <c r="G1333" s="631"/>
      <c r="H1333" s="632"/>
      <c r="I1333" s="634"/>
      <c r="J1333" s="631"/>
      <c r="K1333" s="631"/>
      <c r="L1333" s="632"/>
      <c r="M1333" s="631"/>
      <c r="N1333" s="572"/>
      <c r="O1333" s="571"/>
    </row>
    <row r="1334" spans="1:15" s="362" customFormat="1" x14ac:dyDescent="0.2">
      <c r="A1334" s="631"/>
      <c r="B1334" s="631"/>
      <c r="C1334" s="631"/>
      <c r="D1334" s="631"/>
      <c r="E1334" s="631"/>
      <c r="F1334" s="631"/>
      <c r="G1334" s="631"/>
      <c r="H1334" s="632"/>
      <c r="I1334" s="634"/>
      <c r="J1334" s="631"/>
      <c r="K1334" s="631"/>
      <c r="L1334" s="632"/>
      <c r="M1334" s="631"/>
      <c r="N1334" s="572"/>
      <c r="O1334" s="571"/>
    </row>
    <row r="1335" spans="1:15" s="362" customFormat="1" x14ac:dyDescent="0.2">
      <c r="A1335" s="631"/>
      <c r="B1335" s="631"/>
      <c r="C1335" s="631"/>
      <c r="D1335" s="631"/>
      <c r="E1335" s="631"/>
      <c r="F1335" s="631"/>
      <c r="G1335" s="631"/>
      <c r="H1335" s="632"/>
      <c r="I1335" s="634"/>
      <c r="J1335" s="631"/>
      <c r="K1335" s="631"/>
      <c r="L1335" s="632"/>
      <c r="M1335" s="631"/>
      <c r="N1335" s="572"/>
      <c r="O1335" s="571"/>
    </row>
    <row r="1336" spans="1:15" s="362" customFormat="1" x14ac:dyDescent="0.2">
      <c r="A1336" s="631"/>
      <c r="B1336" s="631"/>
      <c r="C1336" s="631"/>
      <c r="D1336" s="631"/>
      <c r="E1336" s="631"/>
      <c r="F1336" s="631"/>
      <c r="G1336" s="631"/>
      <c r="H1336" s="632"/>
      <c r="I1336" s="634"/>
      <c r="J1336" s="631"/>
      <c r="K1336" s="631"/>
      <c r="L1336" s="632"/>
      <c r="M1336" s="631"/>
      <c r="N1336" s="572"/>
      <c r="O1336" s="571"/>
    </row>
    <row r="1337" spans="1:15" s="362" customFormat="1" x14ac:dyDescent="0.2">
      <c r="A1337" s="631"/>
      <c r="B1337" s="631"/>
      <c r="C1337" s="631"/>
      <c r="D1337" s="631"/>
      <c r="E1337" s="631"/>
      <c r="F1337" s="631"/>
      <c r="G1337" s="631"/>
      <c r="H1337" s="632"/>
      <c r="I1337" s="634"/>
      <c r="J1337" s="631"/>
      <c r="K1337" s="631"/>
      <c r="L1337" s="632"/>
      <c r="M1337" s="631"/>
      <c r="N1337" s="572"/>
      <c r="O1337" s="571"/>
    </row>
    <row r="1338" spans="1:15" s="362" customFormat="1" x14ac:dyDescent="0.2">
      <c r="A1338" s="631"/>
      <c r="B1338" s="631"/>
      <c r="C1338" s="631"/>
      <c r="D1338" s="631"/>
      <c r="E1338" s="631"/>
      <c r="F1338" s="631"/>
      <c r="G1338" s="631"/>
      <c r="H1338" s="632"/>
      <c r="I1338" s="634"/>
      <c r="J1338" s="631"/>
      <c r="K1338" s="631"/>
      <c r="L1338" s="632"/>
      <c r="M1338" s="631"/>
      <c r="N1338" s="572"/>
      <c r="O1338" s="571"/>
    </row>
    <row r="1339" spans="1:15" s="362" customFormat="1" x14ac:dyDescent="0.2">
      <c r="A1339" s="631"/>
      <c r="B1339" s="631"/>
      <c r="C1339" s="631"/>
      <c r="D1339" s="631"/>
      <c r="E1339" s="631"/>
      <c r="F1339" s="631"/>
      <c r="G1339" s="631"/>
      <c r="H1339" s="632"/>
      <c r="I1339" s="634"/>
      <c r="J1339" s="631"/>
      <c r="K1339" s="631"/>
      <c r="L1339" s="632"/>
      <c r="M1339" s="631"/>
      <c r="N1339" s="572"/>
      <c r="O1339" s="571"/>
    </row>
    <row r="1340" spans="1:15" s="362" customFormat="1" x14ac:dyDescent="0.2">
      <c r="A1340" s="631"/>
      <c r="B1340" s="631"/>
      <c r="C1340" s="631"/>
      <c r="D1340" s="631"/>
      <c r="E1340" s="631"/>
      <c r="F1340" s="631"/>
      <c r="G1340" s="631"/>
      <c r="H1340" s="632"/>
      <c r="I1340" s="634"/>
      <c r="J1340" s="631"/>
      <c r="K1340" s="631"/>
      <c r="L1340" s="632"/>
      <c r="M1340" s="631"/>
      <c r="N1340" s="572"/>
      <c r="O1340" s="571"/>
    </row>
    <row r="1341" spans="1:15" s="362" customFormat="1" x14ac:dyDescent="0.2">
      <c r="A1341" s="631"/>
      <c r="B1341" s="631"/>
      <c r="C1341" s="631"/>
      <c r="D1341" s="631"/>
      <c r="E1341" s="631"/>
      <c r="F1341" s="631"/>
      <c r="G1341" s="631"/>
      <c r="H1341" s="632"/>
      <c r="I1341" s="634"/>
      <c r="J1341" s="631"/>
      <c r="K1341" s="631"/>
      <c r="L1341" s="632"/>
      <c r="M1341" s="631"/>
      <c r="N1341" s="572"/>
      <c r="O1341" s="571"/>
    </row>
    <row r="1342" spans="1:15" s="362" customFormat="1" x14ac:dyDescent="0.2">
      <c r="A1342" s="631"/>
      <c r="B1342" s="631"/>
      <c r="C1342" s="631"/>
      <c r="D1342" s="631"/>
      <c r="E1342" s="631"/>
      <c r="F1342" s="631"/>
      <c r="G1342" s="631"/>
      <c r="H1342" s="632"/>
      <c r="I1342" s="634"/>
      <c r="J1342" s="631"/>
      <c r="K1342" s="631"/>
      <c r="L1342" s="632"/>
      <c r="M1342" s="631"/>
      <c r="N1342" s="572"/>
      <c r="O1342" s="571"/>
    </row>
    <row r="1343" spans="1:15" s="362" customFormat="1" x14ac:dyDescent="0.2">
      <c r="A1343" s="631"/>
      <c r="B1343" s="631"/>
      <c r="C1343" s="631"/>
      <c r="D1343" s="631"/>
      <c r="E1343" s="631"/>
      <c r="F1343" s="631"/>
      <c r="G1343" s="631"/>
      <c r="H1343" s="632"/>
      <c r="I1343" s="634"/>
      <c r="J1343" s="631"/>
      <c r="K1343" s="631"/>
      <c r="L1343" s="632"/>
      <c r="M1343" s="631"/>
      <c r="N1343" s="572"/>
      <c r="O1343" s="571"/>
    </row>
    <row r="1344" spans="1:15" s="362" customFormat="1" x14ac:dyDescent="0.2">
      <c r="A1344" s="631"/>
      <c r="B1344" s="631"/>
      <c r="C1344" s="631"/>
      <c r="D1344" s="631"/>
      <c r="E1344" s="631"/>
      <c r="F1344" s="631"/>
      <c r="G1344" s="631"/>
      <c r="H1344" s="632"/>
      <c r="I1344" s="634"/>
      <c r="J1344" s="631"/>
      <c r="K1344" s="631"/>
      <c r="L1344" s="632"/>
      <c r="M1344" s="631"/>
      <c r="N1344" s="572"/>
      <c r="O1344" s="571"/>
    </row>
    <row r="1345" spans="1:15" s="362" customFormat="1" x14ac:dyDescent="0.2">
      <c r="A1345" s="631"/>
      <c r="B1345" s="631"/>
      <c r="C1345" s="631"/>
      <c r="D1345" s="631"/>
      <c r="E1345" s="631"/>
      <c r="F1345" s="631"/>
      <c r="G1345" s="631"/>
      <c r="H1345" s="632"/>
      <c r="I1345" s="634"/>
      <c r="J1345" s="631"/>
      <c r="K1345" s="631"/>
      <c r="L1345" s="632"/>
      <c r="M1345" s="631"/>
      <c r="N1345" s="572"/>
      <c r="O1345" s="571"/>
    </row>
    <row r="1346" spans="1:15" s="362" customFormat="1" x14ac:dyDescent="0.2">
      <c r="A1346" s="631"/>
      <c r="B1346" s="631"/>
      <c r="C1346" s="631"/>
      <c r="D1346" s="631"/>
      <c r="E1346" s="631"/>
      <c r="F1346" s="631"/>
      <c r="G1346" s="631"/>
      <c r="H1346" s="632"/>
      <c r="I1346" s="634"/>
      <c r="J1346" s="631"/>
      <c r="K1346" s="631"/>
      <c r="L1346" s="632"/>
      <c r="M1346" s="631"/>
      <c r="N1346" s="572"/>
      <c r="O1346" s="571"/>
    </row>
    <row r="1347" spans="1:15" s="362" customFormat="1" x14ac:dyDescent="0.2">
      <c r="A1347" s="631"/>
      <c r="B1347" s="631"/>
      <c r="C1347" s="631"/>
      <c r="D1347" s="631"/>
      <c r="E1347" s="631"/>
      <c r="F1347" s="631"/>
      <c r="G1347" s="631"/>
      <c r="H1347" s="632"/>
      <c r="I1347" s="634"/>
      <c r="J1347" s="631"/>
      <c r="K1347" s="631"/>
      <c r="L1347" s="632"/>
      <c r="M1347" s="631"/>
      <c r="N1347" s="572"/>
      <c r="O1347" s="571"/>
    </row>
    <row r="1348" spans="1:15" s="362" customFormat="1" x14ac:dyDescent="0.2">
      <c r="A1348" s="631"/>
      <c r="B1348" s="631"/>
      <c r="C1348" s="631"/>
      <c r="D1348" s="631"/>
      <c r="E1348" s="631"/>
      <c r="F1348" s="631"/>
      <c r="G1348" s="631"/>
      <c r="H1348" s="632"/>
      <c r="I1348" s="634"/>
      <c r="J1348" s="631"/>
      <c r="K1348" s="631"/>
      <c r="L1348" s="632"/>
      <c r="M1348" s="631"/>
      <c r="N1348" s="572"/>
      <c r="O1348" s="571"/>
    </row>
    <row r="1349" spans="1:15" s="362" customFormat="1" x14ac:dyDescent="0.2">
      <c r="A1349" s="631"/>
      <c r="B1349" s="631"/>
      <c r="C1349" s="631"/>
      <c r="D1349" s="631"/>
      <c r="E1349" s="631"/>
      <c r="F1349" s="631"/>
      <c r="G1349" s="631"/>
      <c r="H1349" s="632"/>
      <c r="I1349" s="634"/>
      <c r="J1349" s="631"/>
      <c r="K1349" s="631"/>
      <c r="L1349" s="632"/>
      <c r="M1349" s="631"/>
      <c r="N1349" s="572"/>
      <c r="O1349" s="571"/>
    </row>
    <row r="1350" spans="1:15" s="362" customFormat="1" x14ac:dyDescent="0.2">
      <c r="A1350" s="631"/>
      <c r="B1350" s="631"/>
      <c r="C1350" s="631"/>
      <c r="D1350" s="631"/>
      <c r="E1350" s="631"/>
      <c r="F1350" s="631"/>
      <c r="G1350" s="631"/>
      <c r="H1350" s="632"/>
      <c r="I1350" s="634"/>
      <c r="J1350" s="631"/>
      <c r="K1350" s="631"/>
      <c r="L1350" s="632"/>
      <c r="M1350" s="631"/>
      <c r="N1350" s="572"/>
      <c r="O1350" s="571"/>
    </row>
    <row r="1351" spans="1:15" s="362" customFormat="1" x14ac:dyDescent="0.2">
      <c r="A1351" s="631"/>
      <c r="B1351" s="631"/>
      <c r="C1351" s="631"/>
      <c r="D1351" s="631"/>
      <c r="E1351" s="631"/>
      <c r="F1351" s="631"/>
      <c r="G1351" s="631"/>
      <c r="H1351" s="632"/>
      <c r="I1351" s="634"/>
      <c r="J1351" s="631"/>
      <c r="K1351" s="631"/>
      <c r="L1351" s="632"/>
      <c r="M1351" s="631"/>
      <c r="N1351" s="572"/>
      <c r="O1351" s="571"/>
    </row>
    <row r="1352" spans="1:15" s="362" customFormat="1" x14ac:dyDescent="0.2">
      <c r="A1352" s="631"/>
      <c r="B1352" s="631"/>
      <c r="C1352" s="631"/>
      <c r="D1352" s="631"/>
      <c r="E1352" s="631"/>
      <c r="F1352" s="631"/>
      <c r="G1352" s="631"/>
      <c r="H1352" s="632"/>
      <c r="I1352" s="634"/>
      <c r="J1352" s="631"/>
      <c r="K1352" s="631"/>
      <c r="L1352" s="632"/>
      <c r="M1352" s="631"/>
      <c r="N1352" s="572"/>
      <c r="O1352" s="571"/>
    </row>
    <row r="1353" spans="1:15" s="362" customFormat="1" x14ac:dyDescent="0.2">
      <c r="A1353" s="631"/>
      <c r="B1353" s="631"/>
      <c r="C1353" s="631"/>
      <c r="D1353" s="631"/>
      <c r="E1353" s="631"/>
      <c r="F1353" s="631"/>
      <c r="G1353" s="631"/>
      <c r="H1353" s="632"/>
      <c r="I1353" s="634"/>
      <c r="J1353" s="631"/>
      <c r="K1353" s="631"/>
      <c r="L1353" s="632"/>
      <c r="M1353" s="631"/>
      <c r="N1353" s="572"/>
      <c r="O1353" s="571"/>
    </row>
    <row r="1354" spans="1:15" s="362" customFormat="1" x14ac:dyDescent="0.2">
      <c r="A1354" s="631"/>
      <c r="B1354" s="631"/>
      <c r="C1354" s="631"/>
      <c r="D1354" s="631"/>
      <c r="E1354" s="631"/>
      <c r="F1354" s="631"/>
      <c r="G1354" s="631"/>
      <c r="H1354" s="632"/>
      <c r="I1354" s="634"/>
      <c r="J1354" s="631"/>
      <c r="K1354" s="631"/>
      <c r="L1354" s="632"/>
      <c r="M1354" s="631"/>
      <c r="N1354" s="572"/>
      <c r="O1354" s="571"/>
    </row>
    <row r="1355" spans="1:15" s="362" customFormat="1" x14ac:dyDescent="0.2">
      <c r="A1355" s="631"/>
      <c r="B1355" s="631"/>
      <c r="C1355" s="631"/>
      <c r="D1355" s="631"/>
      <c r="E1355" s="631"/>
      <c r="F1355" s="631"/>
      <c r="G1355" s="631"/>
      <c r="H1355" s="632"/>
      <c r="I1355" s="634"/>
      <c r="J1355" s="631"/>
      <c r="K1355" s="631"/>
      <c r="L1355" s="632"/>
      <c r="M1355" s="631"/>
      <c r="N1355" s="572"/>
      <c r="O1355" s="571"/>
    </row>
    <row r="1356" spans="1:15" s="362" customFormat="1" x14ac:dyDescent="0.2">
      <c r="A1356" s="631"/>
      <c r="B1356" s="631"/>
      <c r="C1356" s="631"/>
      <c r="D1356" s="631"/>
      <c r="E1356" s="631"/>
      <c r="F1356" s="631"/>
      <c r="G1356" s="631"/>
      <c r="H1356" s="632"/>
      <c r="I1356" s="634"/>
      <c r="J1356" s="631"/>
      <c r="K1356" s="631"/>
      <c r="L1356" s="632"/>
      <c r="M1356" s="631"/>
      <c r="N1356" s="572"/>
      <c r="O1356" s="571"/>
    </row>
    <row r="1357" spans="1:15" s="362" customFormat="1" x14ac:dyDescent="0.2">
      <c r="A1357" s="631"/>
      <c r="B1357" s="631"/>
      <c r="C1357" s="631"/>
      <c r="D1357" s="631"/>
      <c r="E1357" s="631"/>
      <c r="F1357" s="631"/>
      <c r="G1357" s="631"/>
      <c r="H1357" s="632"/>
      <c r="I1357" s="634"/>
      <c r="J1357" s="631"/>
      <c r="K1357" s="631"/>
      <c r="L1357" s="632"/>
      <c r="M1357" s="631"/>
      <c r="N1357" s="572"/>
      <c r="O1357" s="571"/>
    </row>
    <row r="1358" spans="1:15" s="362" customFormat="1" x14ac:dyDescent="0.2">
      <c r="A1358" s="631"/>
      <c r="B1358" s="631"/>
      <c r="C1358" s="631"/>
      <c r="D1358" s="631"/>
      <c r="E1358" s="631"/>
      <c r="F1358" s="631"/>
      <c r="G1358" s="631"/>
      <c r="H1358" s="632"/>
      <c r="I1358" s="634"/>
      <c r="J1358" s="631"/>
      <c r="K1358" s="631"/>
      <c r="L1358" s="632"/>
      <c r="M1358" s="631"/>
      <c r="N1358" s="572"/>
      <c r="O1358" s="571"/>
    </row>
    <row r="1359" spans="1:15" s="362" customFormat="1" x14ac:dyDescent="0.2">
      <c r="A1359" s="631"/>
      <c r="B1359" s="631"/>
      <c r="C1359" s="631"/>
      <c r="D1359" s="631"/>
      <c r="E1359" s="631"/>
      <c r="F1359" s="631"/>
      <c r="G1359" s="631"/>
      <c r="H1359" s="632"/>
      <c r="I1359" s="634"/>
      <c r="J1359" s="631"/>
      <c r="K1359" s="631"/>
      <c r="L1359" s="632"/>
      <c r="M1359" s="631"/>
      <c r="N1359" s="572"/>
      <c r="O1359" s="571"/>
    </row>
    <row r="1360" spans="1:15" s="362" customFormat="1" x14ac:dyDescent="0.2">
      <c r="A1360" s="631"/>
      <c r="B1360" s="631"/>
      <c r="C1360" s="631"/>
      <c r="D1360" s="631"/>
      <c r="E1360" s="631"/>
      <c r="F1360" s="631"/>
      <c r="G1360" s="631"/>
      <c r="H1360" s="632"/>
      <c r="I1360" s="634"/>
      <c r="J1360" s="631"/>
      <c r="K1360" s="631"/>
      <c r="L1360" s="632"/>
      <c r="M1360" s="631"/>
      <c r="N1360" s="572"/>
      <c r="O1360" s="571"/>
    </row>
    <row r="1361" spans="1:15" s="362" customFormat="1" x14ac:dyDescent="0.2">
      <c r="A1361" s="631"/>
      <c r="B1361" s="631"/>
      <c r="C1361" s="631"/>
      <c r="D1361" s="631"/>
      <c r="E1361" s="631"/>
      <c r="F1361" s="631"/>
      <c r="G1361" s="631"/>
      <c r="H1361" s="632"/>
      <c r="I1361" s="634"/>
      <c r="J1361" s="631"/>
      <c r="K1361" s="631"/>
      <c r="L1361" s="632"/>
      <c r="M1361" s="631"/>
      <c r="N1361" s="572"/>
      <c r="O1361" s="571"/>
    </row>
    <row r="1362" spans="1:15" s="362" customFormat="1" x14ac:dyDescent="0.2">
      <c r="A1362" s="631"/>
      <c r="B1362" s="631"/>
      <c r="C1362" s="631"/>
      <c r="D1362" s="631"/>
      <c r="E1362" s="631"/>
      <c r="F1362" s="631"/>
      <c r="G1362" s="631"/>
      <c r="H1362" s="632"/>
      <c r="I1362" s="634"/>
      <c r="J1362" s="631"/>
      <c r="K1362" s="631"/>
      <c r="L1362" s="632"/>
      <c r="M1362" s="631"/>
      <c r="N1362" s="572"/>
      <c r="O1362" s="571"/>
    </row>
    <row r="1363" spans="1:15" s="362" customFormat="1" x14ac:dyDescent="0.2">
      <c r="A1363" s="631"/>
      <c r="B1363" s="631"/>
      <c r="C1363" s="631"/>
      <c r="D1363" s="631"/>
      <c r="E1363" s="631"/>
      <c r="F1363" s="631"/>
      <c r="G1363" s="631"/>
      <c r="H1363" s="632"/>
      <c r="I1363" s="634"/>
      <c r="J1363" s="631"/>
      <c r="K1363" s="631"/>
      <c r="L1363" s="632"/>
      <c r="M1363" s="631"/>
      <c r="N1363" s="572"/>
      <c r="O1363" s="571"/>
    </row>
    <row r="1364" spans="1:15" s="362" customFormat="1" x14ac:dyDescent="0.2">
      <c r="A1364" s="631"/>
      <c r="B1364" s="631"/>
      <c r="C1364" s="631"/>
      <c r="D1364" s="631"/>
      <c r="E1364" s="631"/>
      <c r="F1364" s="631"/>
      <c r="G1364" s="631"/>
      <c r="H1364" s="632"/>
      <c r="I1364" s="634"/>
      <c r="J1364" s="631"/>
      <c r="K1364" s="631"/>
      <c r="L1364" s="632"/>
      <c r="M1364" s="631"/>
      <c r="N1364" s="572"/>
      <c r="O1364" s="571"/>
    </row>
    <row r="1365" spans="1:15" s="362" customFormat="1" x14ac:dyDescent="0.2">
      <c r="A1365" s="631"/>
      <c r="B1365" s="631"/>
      <c r="C1365" s="631"/>
      <c r="D1365" s="631"/>
      <c r="E1365" s="631"/>
      <c r="F1365" s="631"/>
      <c r="G1365" s="631"/>
      <c r="H1365" s="632"/>
      <c r="I1365" s="634"/>
      <c r="J1365" s="631"/>
      <c r="K1365" s="631"/>
      <c r="L1365" s="632"/>
      <c r="M1365" s="631"/>
      <c r="N1365" s="572"/>
      <c r="O1365" s="571"/>
    </row>
    <row r="1366" spans="1:15" s="362" customFormat="1" x14ac:dyDescent="0.2">
      <c r="A1366" s="631"/>
      <c r="B1366" s="631"/>
      <c r="C1366" s="631"/>
      <c r="D1366" s="631"/>
      <c r="E1366" s="631"/>
      <c r="F1366" s="631"/>
      <c r="G1366" s="631"/>
      <c r="H1366" s="632"/>
      <c r="I1366" s="634"/>
      <c r="J1366" s="631"/>
      <c r="K1366" s="631"/>
      <c r="L1366" s="632"/>
      <c r="M1366" s="631"/>
      <c r="N1366" s="572"/>
      <c r="O1366" s="571"/>
    </row>
    <row r="1367" spans="1:15" s="362" customFormat="1" x14ac:dyDescent="0.2">
      <c r="A1367" s="631"/>
      <c r="B1367" s="631"/>
      <c r="C1367" s="631"/>
      <c r="D1367" s="631"/>
      <c r="E1367" s="631"/>
      <c r="F1367" s="631"/>
      <c r="G1367" s="631"/>
      <c r="H1367" s="632"/>
      <c r="I1367" s="634"/>
      <c r="J1367" s="631"/>
      <c r="K1367" s="631"/>
      <c r="L1367" s="632"/>
      <c r="M1367" s="631"/>
      <c r="N1367" s="572"/>
      <c r="O1367" s="571"/>
    </row>
    <row r="1368" spans="1:15" s="362" customFormat="1" x14ac:dyDescent="0.2">
      <c r="A1368" s="631"/>
      <c r="B1368" s="631"/>
      <c r="C1368" s="631"/>
      <c r="D1368" s="631"/>
      <c r="E1368" s="631"/>
      <c r="F1368" s="631"/>
      <c r="G1368" s="631"/>
      <c r="H1368" s="632"/>
      <c r="I1368" s="634"/>
      <c r="J1368" s="631"/>
      <c r="K1368" s="631"/>
      <c r="L1368" s="632"/>
      <c r="M1368" s="631"/>
      <c r="N1368" s="572"/>
      <c r="O1368" s="571"/>
    </row>
    <row r="1369" spans="1:15" s="362" customFormat="1" x14ac:dyDescent="0.2">
      <c r="A1369" s="631"/>
      <c r="B1369" s="631"/>
      <c r="C1369" s="631"/>
      <c r="D1369" s="631"/>
      <c r="E1369" s="631"/>
      <c r="F1369" s="631"/>
      <c r="G1369" s="631"/>
      <c r="H1369" s="632"/>
      <c r="I1369" s="634"/>
      <c r="J1369" s="631"/>
      <c r="K1369" s="631"/>
      <c r="L1369" s="632"/>
      <c r="M1369" s="631"/>
      <c r="N1369" s="572"/>
      <c r="O1369" s="571"/>
    </row>
    <row r="1370" spans="1:15" s="362" customFormat="1" x14ac:dyDescent="0.2">
      <c r="A1370" s="631"/>
      <c r="B1370" s="631"/>
      <c r="C1370" s="631"/>
      <c r="D1370" s="631"/>
      <c r="E1370" s="631"/>
      <c r="F1370" s="631"/>
      <c r="G1370" s="631"/>
      <c r="H1370" s="632"/>
      <c r="I1370" s="634"/>
      <c r="J1370" s="631"/>
      <c r="K1370" s="631"/>
      <c r="L1370" s="632"/>
      <c r="M1370" s="631"/>
      <c r="N1370" s="572"/>
      <c r="O1370" s="571"/>
    </row>
    <row r="1371" spans="1:15" s="362" customFormat="1" x14ac:dyDescent="0.2">
      <c r="A1371" s="631"/>
      <c r="B1371" s="631"/>
      <c r="C1371" s="631"/>
      <c r="D1371" s="631"/>
      <c r="E1371" s="631"/>
      <c r="F1371" s="631"/>
      <c r="G1371" s="631"/>
      <c r="H1371" s="632"/>
      <c r="I1371" s="634"/>
      <c r="J1371" s="631"/>
      <c r="K1371" s="631"/>
      <c r="L1371" s="632"/>
      <c r="M1371" s="631"/>
      <c r="N1371" s="572"/>
      <c r="O1371" s="571"/>
    </row>
    <row r="1372" spans="1:15" s="362" customFormat="1" x14ac:dyDescent="0.2">
      <c r="A1372" s="631"/>
      <c r="B1372" s="631"/>
      <c r="C1372" s="631"/>
      <c r="D1372" s="631"/>
      <c r="E1372" s="631"/>
      <c r="F1372" s="631"/>
      <c r="G1372" s="631"/>
      <c r="H1372" s="632"/>
      <c r="I1372" s="634"/>
      <c r="J1372" s="631"/>
      <c r="K1372" s="631"/>
      <c r="L1372" s="632"/>
      <c r="M1372" s="631"/>
      <c r="N1372" s="572"/>
      <c r="O1372" s="571"/>
    </row>
    <row r="1373" spans="1:15" s="362" customFormat="1" x14ac:dyDescent="0.2">
      <c r="A1373" s="631"/>
      <c r="B1373" s="631"/>
      <c r="C1373" s="631"/>
      <c r="D1373" s="631"/>
      <c r="E1373" s="631"/>
      <c r="F1373" s="631"/>
      <c r="G1373" s="631"/>
      <c r="H1373" s="632"/>
      <c r="I1373" s="634"/>
      <c r="J1373" s="631"/>
      <c r="K1373" s="631"/>
      <c r="L1373" s="632"/>
      <c r="M1373" s="631"/>
      <c r="N1373" s="572"/>
      <c r="O1373" s="571"/>
    </row>
    <row r="1374" spans="1:15" s="362" customFormat="1" x14ac:dyDescent="0.2">
      <c r="A1374" s="631"/>
      <c r="B1374" s="631"/>
      <c r="C1374" s="631"/>
      <c r="D1374" s="631"/>
      <c r="E1374" s="631"/>
      <c r="F1374" s="631"/>
      <c r="G1374" s="631"/>
      <c r="H1374" s="632"/>
      <c r="I1374" s="634"/>
      <c r="J1374" s="631"/>
      <c r="K1374" s="631"/>
      <c r="L1374" s="632"/>
      <c r="M1374" s="631"/>
      <c r="N1374" s="572"/>
      <c r="O1374" s="571"/>
    </row>
    <row r="1375" spans="1:15" s="362" customFormat="1" x14ac:dyDescent="0.2">
      <c r="A1375" s="631"/>
      <c r="B1375" s="631"/>
      <c r="C1375" s="631"/>
      <c r="D1375" s="631"/>
      <c r="E1375" s="631"/>
      <c r="F1375" s="631"/>
      <c r="G1375" s="631"/>
      <c r="H1375" s="632"/>
      <c r="I1375" s="634"/>
      <c r="J1375" s="631"/>
      <c r="K1375" s="631"/>
      <c r="L1375" s="632"/>
      <c r="M1375" s="631"/>
      <c r="N1375" s="572"/>
      <c r="O1375" s="571"/>
    </row>
    <row r="1376" spans="1:15" s="362" customFormat="1" x14ac:dyDescent="0.2">
      <c r="A1376" s="631"/>
      <c r="B1376" s="631"/>
      <c r="C1376" s="631"/>
      <c r="D1376" s="631"/>
      <c r="E1376" s="631"/>
      <c r="F1376" s="631"/>
      <c r="G1376" s="631"/>
      <c r="H1376" s="632"/>
      <c r="I1376" s="634"/>
      <c r="J1376" s="631"/>
      <c r="K1376" s="631"/>
      <c r="L1376" s="632"/>
      <c r="M1376" s="631"/>
      <c r="N1376" s="572"/>
      <c r="O1376" s="571"/>
    </row>
    <row r="1377" spans="1:15" s="362" customFormat="1" x14ac:dyDescent="0.2">
      <c r="A1377" s="631"/>
      <c r="B1377" s="631"/>
      <c r="C1377" s="631"/>
      <c r="D1377" s="631"/>
      <c r="E1377" s="631"/>
      <c r="F1377" s="631"/>
      <c r="G1377" s="631"/>
      <c r="H1377" s="632"/>
      <c r="I1377" s="634"/>
      <c r="J1377" s="631"/>
      <c r="K1377" s="631"/>
      <c r="L1377" s="632"/>
      <c r="M1377" s="631"/>
      <c r="N1377" s="572"/>
      <c r="O1377" s="571"/>
    </row>
    <row r="1378" spans="1:15" s="362" customFormat="1" x14ac:dyDescent="0.2">
      <c r="A1378" s="631"/>
      <c r="B1378" s="631"/>
      <c r="C1378" s="631"/>
      <c r="D1378" s="631"/>
      <c r="E1378" s="631"/>
      <c r="F1378" s="631"/>
      <c r="G1378" s="631"/>
      <c r="H1378" s="632"/>
      <c r="I1378" s="634"/>
      <c r="J1378" s="631"/>
      <c r="K1378" s="631"/>
      <c r="L1378" s="632"/>
      <c r="M1378" s="631"/>
      <c r="N1378" s="572"/>
      <c r="O1378" s="571"/>
    </row>
    <row r="1379" spans="1:15" s="362" customFormat="1" x14ac:dyDescent="0.2">
      <c r="A1379" s="631"/>
      <c r="B1379" s="631"/>
      <c r="C1379" s="631"/>
      <c r="D1379" s="631"/>
      <c r="E1379" s="631"/>
      <c r="F1379" s="631"/>
      <c r="G1379" s="631"/>
      <c r="H1379" s="632"/>
      <c r="I1379" s="634"/>
      <c r="J1379" s="631"/>
      <c r="K1379" s="631"/>
      <c r="L1379" s="632"/>
      <c r="M1379" s="631"/>
      <c r="N1379" s="572"/>
      <c r="O1379" s="571"/>
    </row>
    <row r="1380" spans="1:15" s="362" customFormat="1" x14ac:dyDescent="0.2">
      <c r="A1380" s="631"/>
      <c r="B1380" s="631"/>
      <c r="C1380" s="631"/>
      <c r="D1380" s="631"/>
      <c r="E1380" s="631"/>
      <c r="F1380" s="631"/>
      <c r="G1380" s="631"/>
      <c r="H1380" s="632"/>
      <c r="I1380" s="634"/>
      <c r="J1380" s="631"/>
      <c r="K1380" s="631"/>
      <c r="L1380" s="632"/>
      <c r="M1380" s="631"/>
      <c r="N1380" s="572"/>
      <c r="O1380" s="571"/>
    </row>
    <row r="1381" spans="1:15" s="362" customFormat="1" x14ac:dyDescent="0.2">
      <c r="A1381" s="631"/>
      <c r="B1381" s="631"/>
      <c r="C1381" s="631"/>
      <c r="D1381" s="631"/>
      <c r="E1381" s="631"/>
      <c r="F1381" s="631"/>
      <c r="G1381" s="631"/>
      <c r="H1381" s="632"/>
      <c r="I1381" s="634"/>
      <c r="J1381" s="631"/>
      <c r="K1381" s="631"/>
      <c r="L1381" s="632"/>
      <c r="M1381" s="631"/>
      <c r="N1381" s="572"/>
      <c r="O1381" s="571"/>
    </row>
    <row r="1382" spans="1:15" s="362" customFormat="1" x14ac:dyDescent="0.2">
      <c r="A1382" s="631"/>
      <c r="B1382" s="631"/>
      <c r="C1382" s="631"/>
      <c r="D1382" s="631"/>
      <c r="E1382" s="631"/>
      <c r="F1382" s="631"/>
      <c r="G1382" s="631"/>
      <c r="H1382" s="632"/>
      <c r="I1382" s="634"/>
      <c r="J1382" s="631"/>
      <c r="K1382" s="631"/>
      <c r="L1382" s="632"/>
      <c r="M1382" s="631"/>
      <c r="N1382" s="572"/>
      <c r="O1382" s="571"/>
    </row>
    <row r="1383" spans="1:15" s="362" customFormat="1" x14ac:dyDescent="0.2">
      <c r="A1383" s="631"/>
      <c r="B1383" s="631"/>
      <c r="C1383" s="631"/>
      <c r="D1383" s="631"/>
      <c r="E1383" s="631"/>
      <c r="F1383" s="631"/>
      <c r="G1383" s="631"/>
      <c r="H1383" s="632"/>
      <c r="I1383" s="634"/>
      <c r="J1383" s="631"/>
      <c r="K1383" s="631"/>
      <c r="L1383" s="632"/>
      <c r="M1383" s="631"/>
      <c r="N1383" s="572"/>
      <c r="O1383" s="571"/>
    </row>
    <row r="1384" spans="1:15" s="362" customFormat="1" x14ac:dyDescent="0.2">
      <c r="A1384" s="631"/>
      <c r="B1384" s="631"/>
      <c r="C1384" s="631"/>
      <c r="D1384" s="631"/>
      <c r="E1384" s="631"/>
      <c r="F1384" s="631"/>
      <c r="G1384" s="631"/>
      <c r="H1384" s="632"/>
      <c r="I1384" s="634"/>
      <c r="J1384" s="631"/>
      <c r="K1384" s="631"/>
      <c r="L1384" s="632"/>
      <c r="M1384" s="631"/>
      <c r="N1384" s="572"/>
      <c r="O1384" s="571"/>
    </row>
    <row r="1385" spans="1:15" s="362" customFormat="1" x14ac:dyDescent="0.2">
      <c r="A1385" s="631"/>
      <c r="B1385" s="631"/>
      <c r="C1385" s="631"/>
      <c r="D1385" s="631"/>
      <c r="E1385" s="631"/>
      <c r="F1385" s="631"/>
      <c r="G1385" s="631"/>
      <c r="H1385" s="632"/>
      <c r="I1385" s="634"/>
      <c r="J1385" s="631"/>
      <c r="K1385" s="631"/>
      <c r="L1385" s="632"/>
      <c r="M1385" s="631"/>
      <c r="N1385" s="572"/>
      <c r="O1385" s="571"/>
    </row>
    <row r="1386" spans="1:15" s="362" customFormat="1" x14ac:dyDescent="0.2">
      <c r="A1386" s="631"/>
      <c r="B1386" s="631"/>
      <c r="C1386" s="631"/>
      <c r="D1386" s="631"/>
      <c r="E1386" s="631"/>
      <c r="F1386" s="631"/>
      <c r="G1386" s="631"/>
      <c r="H1386" s="632"/>
      <c r="I1386" s="634"/>
      <c r="J1386" s="631"/>
      <c r="K1386" s="631"/>
      <c r="L1386" s="632"/>
      <c r="M1386" s="631"/>
      <c r="N1386" s="572"/>
      <c r="O1386" s="571"/>
    </row>
    <row r="1387" spans="1:15" s="362" customFormat="1" x14ac:dyDescent="0.2">
      <c r="A1387" s="631"/>
      <c r="B1387" s="631"/>
      <c r="C1387" s="631"/>
      <c r="D1387" s="631"/>
      <c r="E1387" s="631"/>
      <c r="F1387" s="631"/>
      <c r="G1387" s="631"/>
      <c r="H1387" s="632"/>
      <c r="I1387" s="634"/>
      <c r="J1387" s="631"/>
      <c r="K1387" s="631"/>
      <c r="L1387" s="632"/>
      <c r="M1387" s="631"/>
      <c r="N1387" s="572"/>
      <c r="O1387" s="571"/>
    </row>
    <row r="1388" spans="1:15" s="362" customFormat="1" x14ac:dyDescent="0.2">
      <c r="A1388" s="631"/>
      <c r="B1388" s="631"/>
      <c r="C1388" s="631"/>
      <c r="D1388" s="631"/>
      <c r="E1388" s="631"/>
      <c r="F1388" s="631"/>
      <c r="G1388" s="631"/>
      <c r="H1388" s="632"/>
      <c r="I1388" s="634"/>
      <c r="J1388" s="631"/>
      <c r="K1388" s="631"/>
      <c r="L1388" s="632"/>
      <c r="M1388" s="631"/>
      <c r="N1388" s="572"/>
      <c r="O1388" s="571"/>
    </row>
    <row r="1389" spans="1:15" s="362" customFormat="1" x14ac:dyDescent="0.2">
      <c r="A1389" s="631"/>
      <c r="B1389" s="631"/>
      <c r="C1389" s="631"/>
      <c r="D1389" s="631"/>
      <c r="E1389" s="631"/>
      <c r="F1389" s="631"/>
      <c r="G1389" s="631"/>
      <c r="H1389" s="632"/>
      <c r="I1389" s="634"/>
      <c r="J1389" s="631"/>
      <c r="K1389" s="631"/>
      <c r="L1389" s="632"/>
      <c r="M1389" s="631"/>
      <c r="N1389" s="572"/>
      <c r="O1389" s="571"/>
    </row>
    <row r="1390" spans="1:15" s="362" customFormat="1" x14ac:dyDescent="0.2">
      <c r="A1390" s="631"/>
      <c r="B1390" s="631"/>
      <c r="C1390" s="631"/>
      <c r="D1390" s="631"/>
      <c r="E1390" s="631"/>
      <c r="F1390" s="631"/>
      <c r="G1390" s="631"/>
      <c r="H1390" s="632"/>
      <c r="I1390" s="634"/>
      <c r="J1390" s="631"/>
      <c r="K1390" s="631"/>
      <c r="L1390" s="632"/>
      <c r="M1390" s="631"/>
      <c r="N1390" s="572"/>
      <c r="O1390" s="571"/>
    </row>
    <row r="1391" spans="1:15" s="362" customFormat="1" x14ac:dyDescent="0.2">
      <c r="A1391" s="631"/>
      <c r="B1391" s="631"/>
      <c r="C1391" s="631"/>
      <c r="D1391" s="631"/>
      <c r="E1391" s="631"/>
      <c r="F1391" s="631"/>
      <c r="G1391" s="631"/>
      <c r="H1391" s="632"/>
      <c r="I1391" s="634"/>
      <c r="J1391" s="631"/>
      <c r="K1391" s="631"/>
      <c r="L1391" s="632"/>
      <c r="M1391" s="631"/>
      <c r="N1391" s="572"/>
      <c r="O1391" s="571"/>
    </row>
    <row r="1392" spans="1:15" s="362" customFormat="1" x14ac:dyDescent="0.2">
      <c r="A1392" s="631"/>
      <c r="B1392" s="631"/>
      <c r="C1392" s="631"/>
      <c r="D1392" s="631"/>
      <c r="E1392" s="631"/>
      <c r="F1392" s="631"/>
      <c r="G1392" s="631"/>
      <c r="H1392" s="632"/>
      <c r="I1392" s="634"/>
      <c r="J1392" s="631"/>
      <c r="K1392" s="631"/>
      <c r="L1392" s="632"/>
      <c r="M1392" s="631"/>
      <c r="N1392" s="572"/>
      <c r="O1392" s="571"/>
    </row>
    <row r="1393" spans="1:15" s="362" customFormat="1" x14ac:dyDescent="0.2">
      <c r="A1393" s="631"/>
      <c r="B1393" s="631"/>
      <c r="C1393" s="631"/>
      <c r="D1393" s="631"/>
      <c r="E1393" s="631"/>
      <c r="F1393" s="631"/>
      <c r="G1393" s="631"/>
      <c r="H1393" s="632"/>
      <c r="I1393" s="634"/>
      <c r="J1393" s="631"/>
      <c r="K1393" s="631"/>
      <c r="L1393" s="632"/>
      <c r="M1393" s="631"/>
      <c r="N1393" s="572"/>
      <c r="O1393" s="571"/>
    </row>
    <row r="1394" spans="1:15" s="362" customFormat="1" x14ac:dyDescent="0.2">
      <c r="A1394" s="631"/>
      <c r="B1394" s="631"/>
      <c r="C1394" s="631"/>
      <c r="D1394" s="631"/>
      <c r="E1394" s="631"/>
      <c r="F1394" s="631"/>
      <c r="G1394" s="631"/>
      <c r="H1394" s="632"/>
      <c r="I1394" s="634"/>
      <c r="J1394" s="631"/>
      <c r="K1394" s="631"/>
      <c r="L1394" s="632"/>
      <c r="M1394" s="631"/>
      <c r="N1394" s="572"/>
      <c r="O1394" s="571"/>
    </row>
    <row r="1395" spans="1:15" s="362" customFormat="1" x14ac:dyDescent="0.2">
      <c r="A1395" s="631"/>
      <c r="B1395" s="631"/>
      <c r="C1395" s="631"/>
      <c r="D1395" s="631"/>
      <c r="E1395" s="631"/>
      <c r="F1395" s="631"/>
      <c r="G1395" s="631"/>
      <c r="H1395" s="632"/>
      <c r="I1395" s="634"/>
      <c r="J1395" s="631"/>
      <c r="K1395" s="631"/>
      <c r="L1395" s="632"/>
      <c r="M1395" s="631"/>
      <c r="N1395" s="572"/>
      <c r="O1395" s="571"/>
    </row>
    <row r="1396" spans="1:15" s="362" customFormat="1" x14ac:dyDescent="0.2">
      <c r="A1396" s="631"/>
      <c r="B1396" s="631"/>
      <c r="C1396" s="631"/>
      <c r="D1396" s="631"/>
      <c r="E1396" s="631"/>
      <c r="F1396" s="631"/>
      <c r="G1396" s="631"/>
      <c r="H1396" s="632"/>
      <c r="I1396" s="634"/>
      <c r="J1396" s="631"/>
      <c r="K1396" s="631"/>
      <c r="L1396" s="632"/>
      <c r="M1396" s="631"/>
      <c r="N1396" s="572"/>
      <c r="O1396" s="571"/>
    </row>
    <row r="1397" spans="1:15" s="362" customFormat="1" x14ac:dyDescent="0.2">
      <c r="A1397" s="631"/>
      <c r="B1397" s="631"/>
      <c r="C1397" s="631"/>
      <c r="D1397" s="631"/>
      <c r="E1397" s="631"/>
      <c r="F1397" s="631"/>
      <c r="G1397" s="631"/>
      <c r="H1397" s="632"/>
      <c r="I1397" s="634"/>
      <c r="J1397" s="631"/>
      <c r="K1397" s="631"/>
      <c r="L1397" s="632"/>
      <c r="M1397" s="631"/>
      <c r="N1397" s="572"/>
      <c r="O1397" s="571"/>
    </row>
    <row r="1398" spans="1:15" s="362" customFormat="1" x14ac:dyDescent="0.2">
      <c r="A1398" s="631"/>
      <c r="B1398" s="631"/>
      <c r="C1398" s="631"/>
      <c r="D1398" s="631"/>
      <c r="E1398" s="631"/>
      <c r="F1398" s="631"/>
      <c r="G1398" s="631"/>
      <c r="H1398" s="632"/>
      <c r="I1398" s="634"/>
      <c r="J1398" s="631"/>
      <c r="K1398" s="631"/>
      <c r="L1398" s="632"/>
      <c r="M1398" s="631"/>
      <c r="N1398" s="572"/>
      <c r="O1398" s="571"/>
    </row>
    <row r="1399" spans="1:15" s="362" customFormat="1" x14ac:dyDescent="0.2">
      <c r="A1399" s="631"/>
      <c r="B1399" s="631"/>
      <c r="C1399" s="631"/>
      <c r="D1399" s="631"/>
      <c r="E1399" s="631"/>
      <c r="F1399" s="631"/>
      <c r="G1399" s="631"/>
      <c r="H1399" s="632"/>
      <c r="I1399" s="634"/>
      <c r="J1399" s="631"/>
      <c r="K1399" s="631"/>
      <c r="L1399" s="632"/>
      <c r="M1399" s="631"/>
      <c r="N1399" s="572"/>
      <c r="O1399" s="571"/>
    </row>
    <row r="1400" spans="1:15" s="362" customFormat="1" x14ac:dyDescent="0.2">
      <c r="A1400" s="631"/>
      <c r="B1400" s="631"/>
      <c r="C1400" s="631"/>
      <c r="D1400" s="631"/>
      <c r="E1400" s="631"/>
      <c r="F1400" s="631"/>
      <c r="G1400" s="631"/>
      <c r="H1400" s="632"/>
      <c r="I1400" s="634"/>
      <c r="J1400" s="631"/>
      <c r="K1400" s="631"/>
      <c r="L1400" s="632"/>
      <c r="M1400" s="631"/>
      <c r="N1400" s="572"/>
      <c r="O1400" s="571"/>
    </row>
    <row r="1401" spans="1:15" s="362" customFormat="1" x14ac:dyDescent="0.2">
      <c r="A1401" s="631"/>
      <c r="B1401" s="631"/>
      <c r="C1401" s="631"/>
      <c r="D1401" s="631"/>
      <c r="E1401" s="631"/>
      <c r="F1401" s="631"/>
      <c r="G1401" s="631"/>
      <c r="H1401" s="632"/>
      <c r="I1401" s="634"/>
      <c r="J1401" s="631"/>
      <c r="K1401" s="631"/>
      <c r="L1401" s="632"/>
      <c r="M1401" s="631"/>
      <c r="N1401" s="572"/>
      <c r="O1401" s="571"/>
    </row>
    <row r="1402" spans="1:15" s="362" customFormat="1" x14ac:dyDescent="0.2">
      <c r="A1402" s="631"/>
      <c r="B1402" s="631"/>
      <c r="C1402" s="631"/>
      <c r="D1402" s="631"/>
      <c r="E1402" s="631"/>
      <c r="F1402" s="631"/>
      <c r="G1402" s="631"/>
      <c r="H1402" s="632"/>
      <c r="I1402" s="634"/>
      <c r="J1402" s="631"/>
      <c r="K1402" s="631"/>
      <c r="L1402" s="632"/>
      <c r="M1402" s="631"/>
      <c r="N1402" s="572"/>
      <c r="O1402" s="571"/>
    </row>
    <row r="1403" spans="1:15" s="362" customFormat="1" x14ac:dyDescent="0.2">
      <c r="A1403" s="631"/>
      <c r="B1403" s="631"/>
      <c r="C1403" s="631"/>
      <c r="D1403" s="631"/>
      <c r="E1403" s="631"/>
      <c r="F1403" s="631"/>
      <c r="G1403" s="631"/>
      <c r="H1403" s="632"/>
      <c r="I1403" s="634"/>
      <c r="J1403" s="631"/>
      <c r="K1403" s="631"/>
      <c r="L1403" s="632"/>
      <c r="M1403" s="631"/>
      <c r="N1403" s="572"/>
      <c r="O1403" s="571"/>
    </row>
    <row r="1404" spans="1:15" s="362" customFormat="1" x14ac:dyDescent="0.2">
      <c r="A1404" s="631"/>
      <c r="B1404" s="631"/>
      <c r="C1404" s="631"/>
      <c r="D1404" s="631"/>
      <c r="E1404" s="631"/>
      <c r="F1404" s="631"/>
      <c r="G1404" s="631"/>
      <c r="H1404" s="632"/>
      <c r="I1404" s="634"/>
      <c r="J1404" s="631"/>
      <c r="K1404" s="631"/>
      <c r="L1404" s="632"/>
      <c r="M1404" s="631"/>
      <c r="N1404" s="572"/>
      <c r="O1404" s="571"/>
    </row>
    <row r="1405" spans="1:15" s="362" customFormat="1" x14ac:dyDescent="0.2">
      <c r="A1405" s="631"/>
      <c r="B1405" s="631"/>
      <c r="C1405" s="631"/>
      <c r="D1405" s="631"/>
      <c r="E1405" s="631"/>
      <c r="F1405" s="631"/>
      <c r="G1405" s="631"/>
      <c r="H1405" s="632"/>
      <c r="I1405" s="634"/>
      <c r="J1405" s="631"/>
      <c r="K1405" s="631"/>
      <c r="L1405" s="632"/>
      <c r="M1405" s="631"/>
      <c r="N1405" s="572"/>
      <c r="O1405" s="571"/>
    </row>
    <row r="1406" spans="1:15" s="362" customFormat="1" x14ac:dyDescent="0.2">
      <c r="A1406" s="631"/>
      <c r="B1406" s="631"/>
      <c r="C1406" s="631"/>
      <c r="D1406" s="631"/>
      <c r="E1406" s="631"/>
      <c r="F1406" s="631"/>
      <c r="G1406" s="631"/>
      <c r="H1406" s="632"/>
      <c r="I1406" s="634"/>
      <c r="J1406" s="631"/>
      <c r="K1406" s="631"/>
      <c r="L1406" s="632"/>
      <c r="M1406" s="631"/>
      <c r="N1406" s="572"/>
      <c r="O1406" s="571"/>
    </row>
    <row r="1407" spans="1:15" s="362" customFormat="1" x14ac:dyDescent="0.2">
      <c r="A1407" s="631"/>
      <c r="B1407" s="631"/>
      <c r="C1407" s="631"/>
      <c r="D1407" s="631"/>
      <c r="E1407" s="631"/>
      <c r="F1407" s="631"/>
      <c r="G1407" s="631"/>
      <c r="H1407" s="632"/>
      <c r="I1407" s="634"/>
      <c r="J1407" s="631"/>
      <c r="K1407" s="631"/>
      <c r="L1407" s="632"/>
      <c r="M1407" s="631"/>
      <c r="N1407" s="572"/>
      <c r="O1407" s="571"/>
    </row>
    <row r="1408" spans="1:15" s="362" customFormat="1" x14ac:dyDescent="0.2">
      <c r="A1408" s="631"/>
      <c r="B1408" s="631"/>
      <c r="C1408" s="631"/>
      <c r="D1408" s="631"/>
      <c r="E1408" s="631"/>
      <c r="F1408" s="631"/>
      <c r="G1408" s="631"/>
      <c r="H1408" s="632"/>
      <c r="I1408" s="634"/>
      <c r="J1408" s="631"/>
      <c r="K1408" s="631"/>
      <c r="L1408" s="632"/>
      <c r="M1408" s="631"/>
      <c r="N1408" s="572"/>
      <c r="O1408" s="571"/>
    </row>
    <row r="1409" spans="1:15" s="362" customFormat="1" x14ac:dyDescent="0.2">
      <c r="A1409" s="631"/>
      <c r="B1409" s="631"/>
      <c r="C1409" s="631"/>
      <c r="D1409" s="631"/>
      <c r="E1409" s="631"/>
      <c r="F1409" s="631"/>
      <c r="G1409" s="631"/>
      <c r="H1409" s="632"/>
      <c r="I1409" s="634"/>
      <c r="J1409" s="631"/>
      <c r="K1409" s="631"/>
      <c r="L1409" s="632"/>
      <c r="M1409" s="631"/>
      <c r="N1409" s="572"/>
      <c r="O1409" s="571"/>
    </row>
    <row r="1410" spans="1:15" s="362" customFormat="1" x14ac:dyDescent="0.2">
      <c r="A1410" s="631"/>
      <c r="B1410" s="631"/>
      <c r="C1410" s="631"/>
      <c r="D1410" s="631"/>
      <c r="E1410" s="631"/>
      <c r="F1410" s="631"/>
      <c r="G1410" s="631"/>
      <c r="H1410" s="632"/>
      <c r="I1410" s="634"/>
      <c r="J1410" s="631"/>
      <c r="K1410" s="631"/>
      <c r="L1410" s="632"/>
      <c r="M1410" s="631"/>
      <c r="N1410" s="572"/>
      <c r="O1410" s="571"/>
    </row>
    <row r="1411" spans="1:15" s="362" customFormat="1" x14ac:dyDescent="0.2">
      <c r="A1411" s="631"/>
      <c r="B1411" s="631"/>
      <c r="C1411" s="631"/>
      <c r="D1411" s="631"/>
      <c r="E1411" s="631"/>
      <c r="F1411" s="631"/>
      <c r="G1411" s="631"/>
      <c r="H1411" s="632"/>
      <c r="I1411" s="634"/>
      <c r="J1411" s="631"/>
      <c r="K1411" s="631"/>
      <c r="L1411" s="632"/>
      <c r="M1411" s="631"/>
      <c r="N1411" s="572"/>
      <c r="O1411" s="571"/>
    </row>
    <row r="1412" spans="1:15" s="362" customFormat="1" x14ac:dyDescent="0.2">
      <c r="A1412" s="631"/>
      <c r="B1412" s="631"/>
      <c r="C1412" s="631"/>
      <c r="D1412" s="631"/>
      <c r="E1412" s="631"/>
      <c r="F1412" s="631"/>
      <c r="G1412" s="631"/>
      <c r="H1412" s="632"/>
      <c r="I1412" s="634"/>
      <c r="J1412" s="631"/>
      <c r="K1412" s="631"/>
      <c r="L1412" s="632"/>
      <c r="M1412" s="631"/>
      <c r="N1412" s="572"/>
      <c r="O1412" s="571"/>
    </row>
    <row r="1413" spans="1:15" s="362" customFormat="1" x14ac:dyDescent="0.2">
      <c r="A1413" s="631"/>
      <c r="B1413" s="631"/>
      <c r="C1413" s="631"/>
      <c r="D1413" s="631"/>
      <c r="E1413" s="631"/>
      <c r="F1413" s="631"/>
      <c r="G1413" s="631"/>
      <c r="H1413" s="632"/>
      <c r="I1413" s="634"/>
      <c r="J1413" s="631"/>
      <c r="K1413" s="631"/>
      <c r="L1413" s="632"/>
      <c r="M1413" s="631"/>
      <c r="N1413" s="572"/>
      <c r="O1413" s="571"/>
    </row>
    <row r="1414" spans="1:15" s="362" customFormat="1" x14ac:dyDescent="0.2">
      <c r="A1414" s="631"/>
      <c r="B1414" s="631"/>
      <c r="C1414" s="631"/>
      <c r="D1414" s="631"/>
      <c r="E1414" s="631"/>
      <c r="F1414" s="631"/>
      <c r="G1414" s="631"/>
      <c r="H1414" s="632"/>
      <c r="I1414" s="634"/>
      <c r="J1414" s="631"/>
      <c r="K1414" s="631"/>
      <c r="L1414" s="632"/>
      <c r="M1414" s="631"/>
      <c r="N1414" s="572"/>
      <c r="O1414" s="571"/>
    </row>
    <row r="1415" spans="1:15" s="362" customFormat="1" x14ac:dyDescent="0.2">
      <c r="A1415" s="631"/>
      <c r="B1415" s="631"/>
      <c r="C1415" s="631"/>
      <c r="D1415" s="631"/>
      <c r="E1415" s="631"/>
      <c r="F1415" s="631"/>
      <c r="G1415" s="631"/>
      <c r="H1415" s="632"/>
      <c r="I1415" s="634"/>
      <c r="J1415" s="631"/>
      <c r="K1415" s="631"/>
      <c r="L1415" s="632"/>
      <c r="M1415" s="631"/>
      <c r="N1415" s="572"/>
      <c r="O1415" s="571"/>
    </row>
    <row r="1416" spans="1:15" s="362" customFormat="1" x14ac:dyDescent="0.2">
      <c r="A1416" s="631"/>
      <c r="B1416" s="631"/>
      <c r="C1416" s="631"/>
      <c r="D1416" s="631"/>
      <c r="E1416" s="631"/>
      <c r="F1416" s="631"/>
      <c r="G1416" s="631"/>
      <c r="H1416" s="632"/>
      <c r="I1416" s="634"/>
      <c r="J1416" s="631"/>
      <c r="K1416" s="631"/>
      <c r="L1416" s="632"/>
      <c r="M1416" s="631"/>
      <c r="N1416" s="572"/>
      <c r="O1416" s="571"/>
    </row>
    <row r="1417" spans="1:15" s="362" customFormat="1" x14ac:dyDescent="0.2">
      <c r="A1417" s="631"/>
      <c r="B1417" s="631"/>
      <c r="C1417" s="631"/>
      <c r="D1417" s="631"/>
      <c r="E1417" s="631"/>
      <c r="F1417" s="631"/>
      <c r="G1417" s="631"/>
      <c r="H1417" s="632"/>
      <c r="I1417" s="634"/>
      <c r="J1417" s="631"/>
      <c r="K1417" s="631"/>
      <c r="L1417" s="632"/>
      <c r="M1417" s="631"/>
      <c r="N1417" s="572"/>
      <c r="O1417" s="571"/>
    </row>
    <row r="1418" spans="1:15" s="362" customFormat="1" x14ac:dyDescent="0.2">
      <c r="A1418" s="631"/>
      <c r="B1418" s="631"/>
      <c r="C1418" s="631"/>
      <c r="D1418" s="631"/>
      <c r="E1418" s="631"/>
      <c r="F1418" s="631"/>
      <c r="G1418" s="631"/>
      <c r="H1418" s="632"/>
      <c r="I1418" s="634"/>
      <c r="J1418" s="631"/>
      <c r="K1418" s="631"/>
      <c r="L1418" s="632"/>
      <c r="M1418" s="631"/>
      <c r="N1418" s="572"/>
      <c r="O1418" s="571"/>
    </row>
    <row r="1419" spans="1:15" s="362" customFormat="1" x14ac:dyDescent="0.2">
      <c r="A1419" s="631"/>
      <c r="B1419" s="631"/>
      <c r="C1419" s="631"/>
      <c r="D1419" s="631"/>
      <c r="E1419" s="631"/>
      <c r="F1419" s="631"/>
      <c r="G1419" s="631"/>
      <c r="H1419" s="632"/>
      <c r="I1419" s="634"/>
      <c r="J1419" s="631"/>
      <c r="K1419" s="631"/>
      <c r="L1419" s="632"/>
      <c r="M1419" s="631"/>
      <c r="N1419" s="572"/>
      <c r="O1419" s="571"/>
    </row>
    <row r="1420" spans="1:15" s="362" customFormat="1" x14ac:dyDescent="0.2">
      <c r="A1420" s="631"/>
      <c r="B1420" s="631"/>
      <c r="C1420" s="631"/>
      <c r="D1420" s="631"/>
      <c r="E1420" s="631"/>
      <c r="F1420" s="631"/>
      <c r="G1420" s="631"/>
      <c r="H1420" s="632"/>
      <c r="I1420" s="634"/>
      <c r="J1420" s="631"/>
      <c r="K1420" s="631"/>
      <c r="L1420" s="632"/>
      <c r="M1420" s="631"/>
      <c r="N1420" s="572"/>
      <c r="O1420" s="571"/>
    </row>
    <row r="1421" spans="1:15" s="362" customFormat="1" x14ac:dyDescent="0.2">
      <c r="A1421" s="631"/>
      <c r="B1421" s="631"/>
      <c r="C1421" s="631"/>
      <c r="D1421" s="631"/>
      <c r="E1421" s="631"/>
      <c r="F1421" s="631"/>
      <c r="G1421" s="631"/>
      <c r="H1421" s="632"/>
      <c r="I1421" s="634"/>
      <c r="J1421" s="631"/>
      <c r="K1421" s="631"/>
      <c r="L1421" s="632"/>
      <c r="M1421" s="631"/>
      <c r="N1421" s="572"/>
      <c r="O1421" s="571"/>
    </row>
    <row r="1422" spans="1:15" s="362" customFormat="1" x14ac:dyDescent="0.2">
      <c r="A1422" s="631"/>
      <c r="B1422" s="631"/>
      <c r="C1422" s="631"/>
      <c r="D1422" s="631"/>
      <c r="E1422" s="631"/>
      <c r="F1422" s="631"/>
      <c r="G1422" s="631"/>
      <c r="H1422" s="632"/>
      <c r="I1422" s="634"/>
      <c r="J1422" s="631"/>
      <c r="K1422" s="631"/>
      <c r="L1422" s="632"/>
      <c r="M1422" s="631"/>
      <c r="N1422" s="572"/>
      <c r="O1422" s="571"/>
    </row>
    <row r="1423" spans="1:15" s="362" customFormat="1" x14ac:dyDescent="0.2">
      <c r="A1423" s="631"/>
      <c r="B1423" s="631"/>
      <c r="C1423" s="631"/>
      <c r="D1423" s="631"/>
      <c r="E1423" s="631"/>
      <c r="F1423" s="631"/>
      <c r="G1423" s="631"/>
      <c r="H1423" s="632"/>
      <c r="I1423" s="634"/>
      <c r="J1423" s="631"/>
      <c r="K1423" s="631"/>
      <c r="L1423" s="632"/>
      <c r="M1423" s="631"/>
      <c r="N1423" s="572"/>
      <c r="O1423" s="571"/>
    </row>
    <row r="1424" spans="1:15" s="362" customFormat="1" x14ac:dyDescent="0.2">
      <c r="A1424" s="631"/>
      <c r="B1424" s="631"/>
      <c r="C1424" s="631"/>
      <c r="D1424" s="631"/>
      <c r="E1424" s="631"/>
      <c r="F1424" s="631"/>
      <c r="G1424" s="631"/>
      <c r="H1424" s="632"/>
      <c r="I1424" s="634"/>
      <c r="J1424" s="631"/>
      <c r="K1424" s="631"/>
      <c r="L1424" s="632"/>
      <c r="M1424" s="631"/>
      <c r="N1424" s="572"/>
      <c r="O1424" s="571"/>
    </row>
    <row r="1425" spans="1:15" s="362" customFormat="1" x14ac:dyDescent="0.2">
      <c r="A1425" s="631"/>
      <c r="B1425" s="631"/>
      <c r="C1425" s="631"/>
      <c r="D1425" s="631"/>
      <c r="E1425" s="631"/>
      <c r="F1425" s="631"/>
      <c r="G1425" s="631"/>
      <c r="H1425" s="632"/>
      <c r="I1425" s="634"/>
      <c r="J1425" s="631"/>
      <c r="K1425" s="631"/>
      <c r="L1425" s="632"/>
      <c r="M1425" s="631"/>
      <c r="N1425" s="572"/>
      <c r="O1425" s="571"/>
    </row>
    <row r="1426" spans="1:15" s="362" customFormat="1" x14ac:dyDescent="0.2">
      <c r="A1426" s="631"/>
      <c r="B1426" s="631"/>
      <c r="C1426" s="631"/>
      <c r="D1426" s="631"/>
      <c r="E1426" s="631"/>
      <c r="F1426" s="631"/>
      <c r="G1426" s="631"/>
      <c r="H1426" s="632"/>
      <c r="I1426" s="634"/>
      <c r="J1426" s="631"/>
      <c r="K1426" s="631"/>
      <c r="L1426" s="632"/>
      <c r="M1426" s="631"/>
      <c r="N1426" s="572"/>
      <c r="O1426" s="571"/>
    </row>
    <row r="1427" spans="1:15" s="362" customFormat="1" x14ac:dyDescent="0.2">
      <c r="A1427" s="631"/>
      <c r="B1427" s="631"/>
      <c r="C1427" s="631"/>
      <c r="D1427" s="631"/>
      <c r="E1427" s="631"/>
      <c r="F1427" s="631"/>
      <c r="G1427" s="631"/>
      <c r="H1427" s="632"/>
      <c r="I1427" s="634"/>
      <c r="J1427" s="631"/>
      <c r="K1427" s="631"/>
      <c r="L1427" s="632"/>
      <c r="M1427" s="631"/>
      <c r="N1427" s="572"/>
      <c r="O1427" s="571"/>
    </row>
    <row r="1428" spans="1:15" s="362" customFormat="1" x14ac:dyDescent="0.2">
      <c r="A1428" s="631"/>
      <c r="B1428" s="631"/>
      <c r="C1428" s="631"/>
      <c r="D1428" s="631"/>
      <c r="E1428" s="631"/>
      <c r="F1428" s="631"/>
      <c r="G1428" s="631"/>
      <c r="H1428" s="632"/>
      <c r="I1428" s="634"/>
      <c r="J1428" s="631"/>
      <c r="K1428" s="631"/>
      <c r="L1428" s="632"/>
      <c r="M1428" s="631"/>
      <c r="N1428" s="572"/>
      <c r="O1428" s="571"/>
    </row>
    <row r="1429" spans="1:15" s="362" customFormat="1" x14ac:dyDescent="0.2">
      <c r="A1429" s="631"/>
      <c r="B1429" s="631"/>
      <c r="C1429" s="631"/>
      <c r="D1429" s="631"/>
      <c r="E1429" s="631"/>
      <c r="F1429" s="631"/>
      <c r="G1429" s="631"/>
      <c r="H1429" s="632"/>
      <c r="I1429" s="634"/>
      <c r="J1429" s="631"/>
      <c r="K1429" s="631"/>
      <c r="L1429" s="632"/>
      <c r="M1429" s="631"/>
      <c r="N1429" s="572"/>
      <c r="O1429" s="571"/>
    </row>
    <row r="1430" spans="1:15" s="362" customFormat="1" x14ac:dyDescent="0.2">
      <c r="A1430" s="631"/>
      <c r="B1430" s="631"/>
      <c r="C1430" s="631"/>
      <c r="D1430" s="631"/>
      <c r="E1430" s="631"/>
      <c r="F1430" s="631"/>
      <c r="G1430" s="631"/>
      <c r="H1430" s="632"/>
      <c r="I1430" s="634"/>
      <c r="J1430" s="631"/>
      <c r="K1430" s="631"/>
      <c r="L1430" s="632"/>
      <c r="M1430" s="631"/>
      <c r="N1430" s="572"/>
      <c r="O1430" s="571"/>
    </row>
    <row r="1431" spans="1:15" s="362" customFormat="1" x14ac:dyDescent="0.2">
      <c r="A1431" s="631"/>
      <c r="B1431" s="631"/>
      <c r="C1431" s="631"/>
      <c r="D1431" s="631"/>
      <c r="E1431" s="631"/>
      <c r="F1431" s="631"/>
      <c r="G1431" s="631"/>
      <c r="H1431" s="632"/>
      <c r="I1431" s="634"/>
      <c r="J1431" s="631"/>
      <c r="K1431" s="631"/>
      <c r="L1431" s="632"/>
      <c r="M1431" s="631"/>
      <c r="N1431" s="572"/>
      <c r="O1431" s="571"/>
    </row>
    <row r="1432" spans="1:15" s="362" customFormat="1" x14ac:dyDescent="0.2">
      <c r="A1432" s="631"/>
      <c r="B1432" s="631"/>
      <c r="C1432" s="631"/>
      <c r="D1432" s="631"/>
      <c r="E1432" s="631"/>
      <c r="F1432" s="631"/>
      <c r="G1432" s="631"/>
      <c r="H1432" s="632"/>
      <c r="I1432" s="634"/>
      <c r="J1432" s="631"/>
      <c r="K1432" s="631"/>
      <c r="L1432" s="632"/>
      <c r="M1432" s="631"/>
      <c r="N1432" s="572"/>
      <c r="O1432" s="571"/>
    </row>
    <row r="1433" spans="1:15" s="362" customFormat="1" x14ac:dyDescent="0.2">
      <c r="A1433" s="631"/>
      <c r="B1433" s="631"/>
      <c r="C1433" s="631"/>
      <c r="D1433" s="631"/>
      <c r="E1433" s="631"/>
      <c r="F1433" s="631"/>
      <c r="G1433" s="631"/>
      <c r="H1433" s="632"/>
      <c r="I1433" s="634"/>
      <c r="J1433" s="631"/>
      <c r="K1433" s="631"/>
      <c r="L1433" s="632"/>
      <c r="M1433" s="631"/>
      <c r="N1433" s="572"/>
      <c r="O1433" s="571"/>
    </row>
    <row r="1434" spans="1:15" s="362" customFormat="1" x14ac:dyDescent="0.2">
      <c r="A1434" s="631"/>
      <c r="B1434" s="631"/>
      <c r="C1434" s="631"/>
      <c r="D1434" s="631"/>
      <c r="E1434" s="631"/>
      <c r="F1434" s="631"/>
      <c r="G1434" s="631"/>
      <c r="H1434" s="632"/>
      <c r="I1434" s="634"/>
      <c r="J1434" s="631"/>
      <c r="K1434" s="631"/>
      <c r="L1434" s="632"/>
      <c r="M1434" s="631"/>
      <c r="N1434" s="572"/>
      <c r="O1434" s="571"/>
    </row>
    <row r="1435" spans="1:15" s="362" customFormat="1" x14ac:dyDescent="0.2">
      <c r="A1435" s="631"/>
      <c r="B1435" s="631"/>
      <c r="C1435" s="631"/>
      <c r="D1435" s="631"/>
      <c r="E1435" s="631"/>
      <c r="F1435" s="631"/>
      <c r="G1435" s="631"/>
      <c r="H1435" s="632"/>
      <c r="I1435" s="634"/>
      <c r="J1435" s="631"/>
      <c r="K1435" s="631"/>
      <c r="L1435" s="632"/>
      <c r="M1435" s="631"/>
      <c r="N1435" s="572"/>
      <c r="O1435" s="571"/>
    </row>
    <row r="1436" spans="1:15" s="362" customFormat="1" x14ac:dyDescent="0.2">
      <c r="A1436" s="631"/>
      <c r="B1436" s="631"/>
      <c r="C1436" s="631"/>
      <c r="D1436" s="631"/>
      <c r="E1436" s="631"/>
      <c r="F1436" s="631"/>
      <c r="G1436" s="631"/>
      <c r="H1436" s="632"/>
      <c r="I1436" s="634"/>
      <c r="J1436" s="631"/>
      <c r="K1436" s="631"/>
      <c r="L1436" s="632"/>
      <c r="M1436" s="631"/>
      <c r="N1436" s="572"/>
      <c r="O1436" s="571"/>
    </row>
    <row r="1437" spans="1:15" s="362" customFormat="1" x14ac:dyDescent="0.2">
      <c r="A1437" s="631"/>
      <c r="B1437" s="631"/>
      <c r="C1437" s="631"/>
      <c r="D1437" s="631"/>
      <c r="E1437" s="631"/>
      <c r="F1437" s="631"/>
      <c r="G1437" s="631"/>
      <c r="H1437" s="632"/>
      <c r="I1437" s="634"/>
      <c r="J1437" s="631"/>
      <c r="K1437" s="631"/>
      <c r="L1437" s="632"/>
      <c r="M1437" s="631"/>
      <c r="N1437" s="572"/>
      <c r="O1437" s="571"/>
    </row>
    <row r="1438" spans="1:15" s="362" customFormat="1" x14ac:dyDescent="0.2">
      <c r="A1438" s="631"/>
      <c r="B1438" s="631"/>
      <c r="C1438" s="631"/>
      <c r="D1438" s="631"/>
      <c r="E1438" s="631"/>
      <c r="F1438" s="631"/>
      <c r="G1438" s="631"/>
      <c r="H1438" s="632"/>
      <c r="I1438" s="634"/>
      <c r="J1438" s="631"/>
      <c r="K1438" s="631"/>
      <c r="L1438" s="632"/>
      <c r="M1438" s="631"/>
      <c r="N1438" s="572"/>
      <c r="O1438" s="571"/>
    </row>
    <row r="1439" spans="1:15" s="362" customFormat="1" x14ac:dyDescent="0.2">
      <c r="A1439" s="631"/>
      <c r="B1439" s="631"/>
      <c r="C1439" s="631"/>
      <c r="D1439" s="631"/>
      <c r="E1439" s="631"/>
      <c r="F1439" s="631"/>
      <c r="G1439" s="631"/>
      <c r="H1439" s="632"/>
      <c r="I1439" s="634"/>
      <c r="J1439" s="631"/>
      <c r="K1439" s="631"/>
      <c r="L1439" s="632"/>
      <c r="M1439" s="631"/>
      <c r="N1439" s="572"/>
      <c r="O1439" s="571"/>
    </row>
    <row r="1440" spans="1:15" s="362" customFormat="1" x14ac:dyDescent="0.2">
      <c r="A1440" s="631"/>
      <c r="B1440" s="631"/>
      <c r="C1440" s="631"/>
      <c r="D1440" s="631"/>
      <c r="E1440" s="631"/>
      <c r="F1440" s="631"/>
      <c r="G1440" s="631"/>
      <c r="H1440" s="632"/>
      <c r="I1440" s="634"/>
      <c r="J1440" s="631"/>
      <c r="K1440" s="631"/>
      <c r="L1440" s="632"/>
      <c r="M1440" s="631"/>
      <c r="N1440" s="572"/>
      <c r="O1440" s="571"/>
    </row>
    <row r="1441" spans="1:15" s="362" customFormat="1" x14ac:dyDescent="0.2">
      <c r="A1441" s="631"/>
      <c r="B1441" s="631"/>
      <c r="C1441" s="631"/>
      <c r="D1441" s="631"/>
      <c r="E1441" s="631"/>
      <c r="F1441" s="631"/>
      <c r="G1441" s="631"/>
      <c r="H1441" s="632"/>
      <c r="I1441" s="634"/>
      <c r="J1441" s="631"/>
      <c r="K1441" s="631"/>
      <c r="L1441" s="632"/>
      <c r="M1441" s="631"/>
      <c r="N1441" s="572"/>
      <c r="O1441" s="571"/>
    </row>
    <row r="1442" spans="1:15" s="362" customFormat="1" x14ac:dyDescent="0.2">
      <c r="A1442" s="631"/>
      <c r="B1442" s="631"/>
      <c r="C1442" s="631"/>
      <c r="D1442" s="631"/>
      <c r="E1442" s="631"/>
      <c r="F1442" s="631"/>
      <c r="G1442" s="631"/>
      <c r="H1442" s="632"/>
      <c r="I1442" s="634"/>
      <c r="J1442" s="631"/>
      <c r="K1442" s="631"/>
      <c r="L1442" s="632"/>
      <c r="M1442" s="631"/>
      <c r="N1442" s="572"/>
      <c r="O1442" s="571"/>
    </row>
    <row r="1443" spans="1:15" s="362" customFormat="1" x14ac:dyDescent="0.2">
      <c r="A1443" s="631"/>
      <c r="B1443" s="631"/>
      <c r="C1443" s="631"/>
      <c r="D1443" s="631"/>
      <c r="E1443" s="631"/>
      <c r="F1443" s="631"/>
      <c r="G1443" s="631"/>
      <c r="H1443" s="632"/>
      <c r="I1443" s="634"/>
      <c r="J1443" s="631"/>
      <c r="K1443" s="631"/>
      <c r="L1443" s="632"/>
      <c r="M1443" s="631"/>
      <c r="N1443" s="572"/>
      <c r="O1443" s="571"/>
    </row>
    <row r="1444" spans="1:15" s="362" customFormat="1" x14ac:dyDescent="0.2">
      <c r="A1444" s="631"/>
      <c r="B1444" s="631"/>
      <c r="C1444" s="631"/>
      <c r="D1444" s="631"/>
      <c r="E1444" s="631"/>
      <c r="F1444" s="631"/>
      <c r="G1444" s="631"/>
      <c r="H1444" s="632"/>
      <c r="I1444" s="634"/>
      <c r="J1444" s="631"/>
      <c r="K1444" s="631"/>
      <c r="L1444" s="632"/>
      <c r="M1444" s="631"/>
      <c r="N1444" s="572"/>
      <c r="O1444" s="571"/>
    </row>
    <row r="1445" spans="1:15" s="362" customFormat="1" x14ac:dyDescent="0.2">
      <c r="A1445" s="631"/>
      <c r="B1445" s="631"/>
      <c r="C1445" s="631"/>
      <c r="D1445" s="631"/>
      <c r="E1445" s="631"/>
      <c r="F1445" s="631"/>
      <c r="G1445" s="631"/>
      <c r="H1445" s="632"/>
      <c r="I1445" s="634"/>
      <c r="J1445" s="631"/>
      <c r="K1445" s="631"/>
      <c r="L1445" s="632"/>
      <c r="M1445" s="631"/>
      <c r="N1445" s="572"/>
      <c r="O1445" s="571"/>
    </row>
    <row r="1446" spans="1:15" s="362" customFormat="1" x14ac:dyDescent="0.2">
      <c r="A1446" s="631"/>
      <c r="B1446" s="631"/>
      <c r="C1446" s="631"/>
      <c r="D1446" s="631"/>
      <c r="E1446" s="631"/>
      <c r="F1446" s="631"/>
      <c r="G1446" s="631"/>
      <c r="H1446" s="632"/>
      <c r="I1446" s="634"/>
      <c r="J1446" s="631"/>
      <c r="K1446" s="631"/>
      <c r="L1446" s="632"/>
      <c r="M1446" s="631"/>
      <c r="N1446" s="572"/>
      <c r="O1446" s="571"/>
    </row>
    <row r="1447" spans="1:15" s="362" customFormat="1" x14ac:dyDescent="0.2">
      <c r="A1447" s="631"/>
      <c r="B1447" s="631"/>
      <c r="C1447" s="631"/>
      <c r="D1447" s="631"/>
      <c r="E1447" s="631"/>
      <c r="F1447" s="631"/>
      <c r="G1447" s="631"/>
      <c r="H1447" s="632"/>
      <c r="I1447" s="634"/>
      <c r="J1447" s="631"/>
      <c r="K1447" s="631"/>
      <c r="L1447" s="632"/>
      <c r="M1447" s="631"/>
      <c r="N1447" s="572"/>
      <c r="O1447" s="571"/>
    </row>
    <row r="1448" spans="1:15" s="362" customFormat="1" x14ac:dyDescent="0.2">
      <c r="A1448" s="631"/>
      <c r="B1448" s="631"/>
      <c r="C1448" s="631"/>
      <c r="D1448" s="631"/>
      <c r="E1448" s="631"/>
      <c r="F1448" s="631"/>
      <c r="G1448" s="631"/>
      <c r="H1448" s="632"/>
      <c r="I1448" s="634"/>
      <c r="J1448" s="631"/>
      <c r="K1448" s="631"/>
      <c r="L1448" s="632"/>
      <c r="M1448" s="631"/>
      <c r="N1448" s="572"/>
      <c r="O1448" s="571"/>
    </row>
    <row r="1449" spans="1:15" s="362" customFormat="1" x14ac:dyDescent="0.2">
      <c r="A1449" s="631"/>
      <c r="B1449" s="631"/>
      <c r="C1449" s="631"/>
      <c r="D1449" s="631"/>
      <c r="E1449" s="631"/>
      <c r="F1449" s="631"/>
      <c r="G1449" s="631"/>
      <c r="H1449" s="632"/>
      <c r="I1449" s="634"/>
      <c r="J1449" s="631"/>
      <c r="K1449" s="631"/>
      <c r="L1449" s="632"/>
      <c r="M1449" s="631"/>
      <c r="N1449" s="572"/>
      <c r="O1449" s="571"/>
    </row>
    <row r="1450" spans="1:15" s="362" customFormat="1" x14ac:dyDescent="0.2">
      <c r="A1450" s="631"/>
      <c r="B1450" s="631"/>
      <c r="C1450" s="631"/>
      <c r="D1450" s="631"/>
      <c r="E1450" s="631"/>
      <c r="F1450" s="631"/>
      <c r="G1450" s="631"/>
      <c r="H1450" s="632"/>
      <c r="I1450" s="634"/>
      <c r="J1450" s="631"/>
      <c r="K1450" s="631"/>
      <c r="L1450" s="632"/>
      <c r="M1450" s="631"/>
      <c r="N1450" s="572"/>
      <c r="O1450" s="571"/>
    </row>
    <row r="1451" spans="1:15" s="362" customFormat="1" x14ac:dyDescent="0.2">
      <c r="A1451" s="631"/>
      <c r="B1451" s="631"/>
      <c r="C1451" s="631"/>
      <c r="D1451" s="631"/>
      <c r="E1451" s="631"/>
      <c r="F1451" s="631"/>
      <c r="G1451" s="631"/>
      <c r="H1451" s="632"/>
      <c r="I1451" s="634"/>
      <c r="J1451" s="631"/>
      <c r="K1451" s="631"/>
      <c r="L1451" s="632"/>
      <c r="M1451" s="631"/>
      <c r="N1451" s="572"/>
      <c r="O1451" s="571"/>
    </row>
    <row r="1452" spans="1:15" s="362" customFormat="1" x14ac:dyDescent="0.2">
      <c r="A1452" s="631"/>
      <c r="B1452" s="631"/>
      <c r="C1452" s="631"/>
      <c r="D1452" s="631"/>
      <c r="E1452" s="631"/>
      <c r="F1452" s="631"/>
      <c r="G1452" s="631"/>
      <c r="H1452" s="632"/>
      <c r="I1452" s="634"/>
      <c r="J1452" s="631"/>
      <c r="K1452" s="631"/>
      <c r="L1452" s="632"/>
      <c r="M1452" s="631"/>
      <c r="N1452" s="572"/>
      <c r="O1452" s="571"/>
    </row>
    <row r="1453" spans="1:15" s="362" customFormat="1" x14ac:dyDescent="0.2">
      <c r="A1453" s="631"/>
      <c r="B1453" s="631"/>
      <c r="C1453" s="631"/>
      <c r="D1453" s="631"/>
      <c r="E1453" s="631"/>
      <c r="F1453" s="631"/>
      <c r="G1453" s="631"/>
      <c r="H1453" s="632"/>
      <c r="I1453" s="634"/>
      <c r="J1453" s="631"/>
      <c r="K1453" s="631"/>
      <c r="L1453" s="632"/>
      <c r="M1453" s="631"/>
      <c r="N1453" s="572"/>
      <c r="O1453" s="571"/>
    </row>
    <row r="1454" spans="1:15" s="362" customFormat="1" x14ac:dyDescent="0.2">
      <c r="A1454" s="631"/>
      <c r="B1454" s="631"/>
      <c r="C1454" s="631"/>
      <c r="D1454" s="631"/>
      <c r="E1454" s="631"/>
      <c r="F1454" s="631"/>
      <c r="G1454" s="631"/>
      <c r="H1454" s="632"/>
      <c r="I1454" s="634"/>
      <c r="J1454" s="631"/>
      <c r="K1454" s="631"/>
      <c r="L1454" s="632"/>
      <c r="M1454" s="631"/>
      <c r="N1454" s="572"/>
      <c r="O1454" s="571"/>
    </row>
    <row r="1455" spans="1:15" s="362" customFormat="1" x14ac:dyDescent="0.2">
      <c r="A1455" s="631"/>
      <c r="B1455" s="631"/>
      <c r="C1455" s="631"/>
      <c r="D1455" s="631"/>
      <c r="E1455" s="631"/>
      <c r="F1455" s="631"/>
      <c r="G1455" s="631"/>
      <c r="H1455" s="632"/>
      <c r="I1455" s="634"/>
      <c r="J1455" s="631"/>
      <c r="K1455" s="631"/>
      <c r="L1455" s="632"/>
      <c r="M1455" s="631"/>
      <c r="N1455" s="572"/>
      <c r="O1455" s="571"/>
    </row>
    <row r="1456" spans="1:15" s="362" customFormat="1" x14ac:dyDescent="0.2">
      <c r="A1456" s="631"/>
      <c r="B1456" s="631"/>
      <c r="C1456" s="631"/>
      <c r="D1456" s="631"/>
      <c r="E1456" s="631"/>
      <c r="F1456" s="631"/>
      <c r="G1456" s="631"/>
      <c r="H1456" s="632"/>
      <c r="I1456" s="634"/>
      <c r="J1456" s="631"/>
      <c r="K1456" s="631"/>
      <c r="L1456" s="632"/>
      <c r="M1456" s="631"/>
      <c r="N1456" s="572"/>
      <c r="O1456" s="571"/>
    </row>
    <row r="1457" spans="1:15" s="362" customFormat="1" x14ac:dyDescent="0.2">
      <c r="A1457" s="631"/>
      <c r="B1457" s="631"/>
      <c r="C1457" s="631"/>
      <c r="D1457" s="631"/>
      <c r="E1457" s="631"/>
      <c r="F1457" s="631"/>
      <c r="G1457" s="631"/>
      <c r="H1457" s="632"/>
      <c r="I1457" s="634"/>
      <c r="J1457" s="631"/>
      <c r="K1457" s="631"/>
      <c r="L1457" s="632"/>
      <c r="M1457" s="631"/>
      <c r="N1457" s="572"/>
      <c r="O1457" s="571"/>
    </row>
    <row r="1458" spans="1:15" s="362" customFormat="1" x14ac:dyDescent="0.2">
      <c r="A1458" s="631"/>
      <c r="B1458" s="631"/>
      <c r="C1458" s="631"/>
      <c r="D1458" s="631"/>
      <c r="E1458" s="631"/>
      <c r="F1458" s="631"/>
      <c r="G1458" s="631"/>
      <c r="H1458" s="632"/>
      <c r="I1458" s="634"/>
      <c r="J1458" s="631"/>
      <c r="K1458" s="631"/>
      <c r="L1458" s="632"/>
      <c r="M1458" s="631"/>
      <c r="N1458" s="572"/>
      <c r="O1458" s="571"/>
    </row>
    <row r="1459" spans="1:15" s="362" customFormat="1" x14ac:dyDescent="0.2">
      <c r="A1459" s="631"/>
      <c r="B1459" s="631"/>
      <c r="C1459" s="631"/>
      <c r="D1459" s="631"/>
      <c r="E1459" s="631"/>
      <c r="F1459" s="631"/>
      <c r="G1459" s="631"/>
      <c r="H1459" s="632"/>
      <c r="I1459" s="634"/>
      <c r="J1459" s="631"/>
      <c r="K1459" s="631"/>
      <c r="L1459" s="632"/>
      <c r="M1459" s="631"/>
      <c r="N1459" s="572"/>
      <c r="O1459" s="571"/>
    </row>
    <row r="1460" spans="1:15" s="362" customFormat="1" x14ac:dyDescent="0.2">
      <c r="A1460" s="631"/>
      <c r="B1460" s="631"/>
      <c r="C1460" s="631"/>
      <c r="D1460" s="631"/>
      <c r="E1460" s="631"/>
      <c r="F1460" s="631"/>
      <c r="G1460" s="631"/>
      <c r="H1460" s="632"/>
      <c r="I1460" s="634"/>
      <c r="J1460" s="631"/>
      <c r="K1460" s="631"/>
      <c r="L1460" s="632"/>
      <c r="M1460" s="631"/>
      <c r="N1460" s="572"/>
      <c r="O1460" s="571"/>
    </row>
    <row r="1461" spans="1:15" s="362" customFormat="1" x14ac:dyDescent="0.2">
      <c r="A1461" s="631"/>
      <c r="B1461" s="631"/>
      <c r="C1461" s="631"/>
      <c r="D1461" s="631"/>
      <c r="E1461" s="631"/>
      <c r="F1461" s="631"/>
      <c r="G1461" s="631"/>
      <c r="H1461" s="632"/>
      <c r="I1461" s="634"/>
      <c r="J1461" s="631"/>
      <c r="K1461" s="631"/>
      <c r="L1461" s="632"/>
      <c r="M1461" s="631"/>
      <c r="N1461" s="572"/>
      <c r="O1461" s="571"/>
    </row>
    <row r="1462" spans="1:15" s="362" customFormat="1" x14ac:dyDescent="0.2">
      <c r="A1462" s="631"/>
      <c r="B1462" s="631"/>
      <c r="C1462" s="631"/>
      <c r="D1462" s="631"/>
      <c r="E1462" s="631"/>
      <c r="F1462" s="631"/>
      <c r="G1462" s="631"/>
      <c r="H1462" s="632"/>
      <c r="I1462" s="634"/>
      <c r="J1462" s="631"/>
      <c r="K1462" s="631"/>
      <c r="L1462" s="632"/>
      <c r="M1462" s="631"/>
      <c r="N1462" s="572"/>
      <c r="O1462" s="571"/>
    </row>
    <row r="1463" spans="1:15" s="362" customFormat="1" x14ac:dyDescent="0.2">
      <c r="A1463" s="631"/>
      <c r="B1463" s="631"/>
      <c r="C1463" s="631"/>
      <c r="D1463" s="631"/>
      <c r="E1463" s="631"/>
      <c r="F1463" s="631"/>
      <c r="G1463" s="631"/>
      <c r="H1463" s="632"/>
      <c r="I1463" s="634"/>
      <c r="J1463" s="631"/>
      <c r="K1463" s="631"/>
      <c r="L1463" s="632"/>
      <c r="M1463" s="631"/>
      <c r="N1463" s="572"/>
      <c r="O1463" s="571"/>
    </row>
    <row r="1464" spans="1:15" s="362" customFormat="1" x14ac:dyDescent="0.2">
      <c r="A1464" s="631"/>
      <c r="B1464" s="631"/>
      <c r="C1464" s="631"/>
      <c r="D1464" s="631"/>
      <c r="E1464" s="631"/>
      <c r="F1464" s="631"/>
      <c r="G1464" s="631"/>
      <c r="H1464" s="632"/>
      <c r="I1464" s="634"/>
      <c r="J1464" s="631"/>
      <c r="K1464" s="631"/>
      <c r="L1464" s="632"/>
      <c r="M1464" s="631"/>
      <c r="N1464" s="572"/>
      <c r="O1464" s="571"/>
    </row>
    <row r="1465" spans="1:15" s="362" customFormat="1" x14ac:dyDescent="0.2">
      <c r="A1465" s="631"/>
      <c r="B1465" s="631"/>
      <c r="C1465" s="631"/>
      <c r="D1465" s="631"/>
      <c r="E1465" s="631"/>
      <c r="F1465" s="631"/>
      <c r="G1465" s="631"/>
      <c r="H1465" s="632"/>
      <c r="I1465" s="634"/>
      <c r="J1465" s="631"/>
      <c r="K1465" s="631"/>
      <c r="L1465" s="632"/>
      <c r="M1465" s="631"/>
      <c r="N1465" s="572"/>
      <c r="O1465" s="571"/>
    </row>
    <row r="1466" spans="1:15" s="362" customFormat="1" x14ac:dyDescent="0.2">
      <c r="A1466" s="631"/>
      <c r="B1466" s="631"/>
      <c r="C1466" s="631"/>
      <c r="D1466" s="631"/>
      <c r="E1466" s="631"/>
      <c r="F1466" s="631"/>
      <c r="G1466" s="631"/>
      <c r="H1466" s="632"/>
      <c r="I1466" s="634"/>
      <c r="J1466" s="631"/>
      <c r="K1466" s="631"/>
      <c r="L1466" s="632"/>
      <c r="M1466" s="631"/>
      <c r="N1466" s="572"/>
      <c r="O1466" s="571"/>
    </row>
    <row r="1467" spans="1:15" s="362" customFormat="1" x14ac:dyDescent="0.2">
      <c r="A1467" s="631"/>
      <c r="B1467" s="631"/>
      <c r="C1467" s="631"/>
      <c r="D1467" s="631"/>
      <c r="E1467" s="631"/>
      <c r="F1467" s="631"/>
      <c r="G1467" s="631"/>
      <c r="H1467" s="632"/>
      <c r="I1467" s="634"/>
      <c r="J1467" s="631"/>
      <c r="K1467" s="631"/>
      <c r="L1467" s="632"/>
      <c r="M1467" s="631"/>
      <c r="N1467" s="572"/>
      <c r="O1467" s="571"/>
    </row>
    <row r="1468" spans="1:15" s="362" customFormat="1" x14ac:dyDescent="0.2">
      <c r="A1468" s="631"/>
      <c r="B1468" s="631"/>
      <c r="C1468" s="631"/>
      <c r="D1468" s="631"/>
      <c r="E1468" s="631"/>
      <c r="F1468" s="631"/>
      <c r="G1468" s="631"/>
      <c r="H1468" s="632"/>
      <c r="I1468" s="634"/>
      <c r="J1468" s="631"/>
      <c r="K1468" s="631"/>
      <c r="L1468" s="632"/>
      <c r="M1468" s="631"/>
      <c r="N1468" s="572"/>
      <c r="O1468" s="571"/>
    </row>
    <row r="1469" spans="1:15" s="362" customFormat="1" x14ac:dyDescent="0.2">
      <c r="A1469" s="631"/>
      <c r="B1469" s="631"/>
      <c r="C1469" s="631"/>
      <c r="D1469" s="631"/>
      <c r="E1469" s="631"/>
      <c r="F1469" s="631"/>
      <c r="G1469" s="631"/>
      <c r="H1469" s="632"/>
      <c r="I1469" s="634"/>
      <c r="J1469" s="631"/>
      <c r="K1469" s="631"/>
      <c r="L1469" s="632"/>
      <c r="M1469" s="631"/>
      <c r="N1469" s="572"/>
      <c r="O1469" s="571"/>
    </row>
    <row r="1470" spans="1:15" s="362" customFormat="1" x14ac:dyDescent="0.2">
      <c r="A1470" s="631"/>
      <c r="B1470" s="631"/>
      <c r="C1470" s="631"/>
      <c r="D1470" s="631"/>
      <c r="E1470" s="631"/>
      <c r="F1470" s="631"/>
      <c r="G1470" s="631"/>
      <c r="H1470" s="632"/>
      <c r="I1470" s="634"/>
      <c r="J1470" s="631"/>
      <c r="K1470" s="631"/>
      <c r="L1470" s="632"/>
      <c r="M1470" s="631"/>
      <c r="N1470" s="572"/>
      <c r="O1470" s="571"/>
    </row>
    <row r="1471" spans="1:15" s="362" customFormat="1" x14ac:dyDescent="0.2">
      <c r="A1471" s="631"/>
      <c r="B1471" s="631"/>
      <c r="C1471" s="631"/>
      <c r="D1471" s="631"/>
      <c r="E1471" s="631"/>
      <c r="F1471" s="631"/>
      <c r="G1471" s="631"/>
      <c r="H1471" s="632"/>
      <c r="I1471" s="634"/>
      <c r="J1471" s="631"/>
      <c r="K1471" s="631"/>
      <c r="L1471" s="632"/>
      <c r="M1471" s="631"/>
      <c r="N1471" s="572"/>
      <c r="O1471" s="571"/>
    </row>
    <row r="1472" spans="1:15" s="362" customFormat="1" x14ac:dyDescent="0.2">
      <c r="A1472" s="631"/>
      <c r="B1472" s="631"/>
      <c r="C1472" s="631"/>
      <c r="D1472" s="631"/>
      <c r="E1472" s="631"/>
      <c r="F1472" s="631"/>
      <c r="G1472" s="631"/>
      <c r="H1472" s="632"/>
      <c r="I1472" s="634"/>
      <c r="J1472" s="631"/>
      <c r="K1472" s="631"/>
      <c r="L1472" s="632"/>
      <c r="M1472" s="631"/>
      <c r="N1472" s="572"/>
      <c r="O1472" s="571"/>
    </row>
    <row r="1473" spans="1:15" s="362" customFormat="1" x14ac:dyDescent="0.2">
      <c r="A1473" s="631"/>
      <c r="B1473" s="631"/>
      <c r="C1473" s="631"/>
      <c r="D1473" s="631"/>
      <c r="E1473" s="631"/>
      <c r="F1473" s="631"/>
      <c r="G1473" s="631"/>
      <c r="H1473" s="632"/>
      <c r="I1473" s="634"/>
      <c r="J1473" s="631"/>
      <c r="K1473" s="631"/>
      <c r="L1473" s="632"/>
      <c r="M1473" s="631"/>
      <c r="N1473" s="572"/>
      <c r="O1473" s="571"/>
    </row>
    <row r="1474" spans="1:15" s="362" customFormat="1" x14ac:dyDescent="0.2">
      <c r="A1474" s="631"/>
      <c r="B1474" s="631"/>
      <c r="C1474" s="631"/>
      <c r="D1474" s="631"/>
      <c r="E1474" s="631"/>
      <c r="F1474" s="631"/>
      <c r="G1474" s="631"/>
      <c r="H1474" s="632"/>
      <c r="I1474" s="634"/>
      <c r="J1474" s="631"/>
      <c r="K1474" s="631"/>
      <c r="L1474" s="632"/>
      <c r="M1474" s="631"/>
      <c r="N1474" s="572"/>
      <c r="O1474" s="571"/>
    </row>
    <row r="1475" spans="1:15" s="362" customFormat="1" x14ac:dyDescent="0.2">
      <c r="A1475" s="631"/>
      <c r="B1475" s="631"/>
      <c r="C1475" s="631"/>
      <c r="D1475" s="631"/>
      <c r="E1475" s="631"/>
      <c r="F1475" s="631"/>
      <c r="G1475" s="631"/>
      <c r="H1475" s="632"/>
      <c r="I1475" s="634"/>
      <c r="J1475" s="631"/>
      <c r="K1475" s="631"/>
      <c r="L1475" s="632"/>
      <c r="M1475" s="631"/>
      <c r="N1475" s="572"/>
      <c r="O1475" s="571"/>
    </row>
    <row r="1476" spans="1:15" s="362" customFormat="1" x14ac:dyDescent="0.2">
      <c r="A1476" s="631"/>
      <c r="B1476" s="631"/>
      <c r="C1476" s="631"/>
      <c r="D1476" s="631"/>
      <c r="E1476" s="631"/>
      <c r="F1476" s="631"/>
      <c r="G1476" s="631"/>
      <c r="H1476" s="632"/>
      <c r="I1476" s="634"/>
      <c r="J1476" s="631"/>
      <c r="K1476" s="631"/>
      <c r="L1476" s="632"/>
      <c r="M1476" s="631"/>
      <c r="N1476" s="572"/>
      <c r="O1476" s="571"/>
    </row>
    <row r="1477" spans="1:15" s="362" customFormat="1" x14ac:dyDescent="0.2">
      <c r="A1477" s="631"/>
      <c r="B1477" s="631"/>
      <c r="C1477" s="631"/>
      <c r="D1477" s="631"/>
      <c r="E1477" s="631"/>
      <c r="F1477" s="631"/>
      <c r="G1477" s="631"/>
      <c r="H1477" s="632"/>
      <c r="I1477" s="634"/>
      <c r="J1477" s="631"/>
      <c r="K1477" s="631"/>
      <c r="L1477" s="632"/>
      <c r="M1477" s="631"/>
      <c r="N1477" s="572"/>
      <c r="O1477" s="571"/>
    </row>
    <row r="1478" spans="1:15" s="362" customFormat="1" x14ac:dyDescent="0.2">
      <c r="A1478" s="631"/>
      <c r="B1478" s="631"/>
      <c r="C1478" s="631"/>
      <c r="D1478" s="631"/>
      <c r="E1478" s="631"/>
      <c r="F1478" s="631"/>
      <c r="G1478" s="631"/>
      <c r="H1478" s="632"/>
      <c r="I1478" s="634"/>
      <c r="J1478" s="631"/>
      <c r="K1478" s="631"/>
      <c r="L1478" s="632"/>
      <c r="M1478" s="631"/>
      <c r="N1478" s="572"/>
      <c r="O1478" s="571"/>
    </row>
    <row r="1479" spans="1:15" s="362" customFormat="1" x14ac:dyDescent="0.2">
      <c r="A1479" s="631"/>
      <c r="B1479" s="631"/>
      <c r="C1479" s="631"/>
      <c r="D1479" s="631"/>
      <c r="E1479" s="631"/>
      <c r="F1479" s="631"/>
      <c r="G1479" s="631"/>
      <c r="H1479" s="632"/>
      <c r="I1479" s="634"/>
      <c r="J1479" s="631"/>
      <c r="K1479" s="631"/>
      <c r="L1479" s="632"/>
      <c r="M1479" s="631"/>
      <c r="N1479" s="572"/>
      <c r="O1479" s="571"/>
    </row>
    <row r="1480" spans="1:15" s="362" customFormat="1" x14ac:dyDescent="0.2">
      <c r="A1480" s="631"/>
      <c r="B1480" s="631"/>
      <c r="C1480" s="631"/>
      <c r="D1480" s="631"/>
      <c r="E1480" s="631"/>
      <c r="F1480" s="631"/>
      <c r="G1480" s="631"/>
      <c r="H1480" s="632"/>
      <c r="I1480" s="634"/>
      <c r="J1480" s="631"/>
      <c r="K1480" s="631"/>
      <c r="L1480" s="632"/>
      <c r="M1480" s="631"/>
      <c r="N1480" s="572"/>
      <c r="O1480" s="571"/>
    </row>
    <row r="1481" spans="1:15" s="362" customFormat="1" x14ac:dyDescent="0.2">
      <c r="A1481" s="631"/>
      <c r="B1481" s="631"/>
      <c r="C1481" s="631"/>
      <c r="D1481" s="631"/>
      <c r="E1481" s="631"/>
      <c r="F1481" s="631"/>
      <c r="G1481" s="631"/>
      <c r="H1481" s="632"/>
      <c r="I1481" s="634"/>
      <c r="J1481" s="631"/>
      <c r="K1481" s="631"/>
      <c r="L1481" s="632"/>
      <c r="M1481" s="631"/>
      <c r="N1481" s="572"/>
      <c r="O1481" s="571"/>
    </row>
    <row r="1482" spans="1:15" s="362" customFormat="1" x14ac:dyDescent="0.2">
      <c r="A1482" s="631"/>
      <c r="B1482" s="631"/>
      <c r="C1482" s="631"/>
      <c r="D1482" s="631"/>
      <c r="E1482" s="631"/>
      <c r="F1482" s="631"/>
      <c r="G1482" s="631"/>
      <c r="H1482" s="632"/>
      <c r="I1482" s="634"/>
      <c r="J1482" s="631"/>
      <c r="K1482" s="631"/>
      <c r="L1482" s="632"/>
      <c r="M1482" s="631"/>
      <c r="N1482" s="572"/>
      <c r="O1482" s="571"/>
    </row>
    <row r="1483" spans="1:15" s="362" customFormat="1" x14ac:dyDescent="0.2">
      <c r="A1483" s="631"/>
      <c r="B1483" s="631"/>
      <c r="C1483" s="631"/>
      <c r="D1483" s="631"/>
      <c r="E1483" s="631"/>
      <c r="F1483" s="631"/>
      <c r="G1483" s="631"/>
      <c r="H1483" s="632"/>
      <c r="I1483" s="634"/>
      <c r="J1483" s="631"/>
      <c r="K1483" s="631"/>
      <c r="L1483" s="632"/>
      <c r="M1483" s="631"/>
      <c r="N1483" s="572"/>
      <c r="O1483" s="571"/>
    </row>
    <row r="1484" spans="1:15" s="362" customFormat="1" x14ac:dyDescent="0.2">
      <c r="A1484" s="631"/>
      <c r="B1484" s="631"/>
      <c r="C1484" s="631"/>
      <c r="D1484" s="631"/>
      <c r="E1484" s="631"/>
      <c r="F1484" s="631"/>
      <c r="G1484" s="631"/>
      <c r="H1484" s="632"/>
      <c r="I1484" s="634"/>
      <c r="J1484" s="631"/>
      <c r="K1484" s="631"/>
      <c r="L1484" s="632"/>
      <c r="M1484" s="631"/>
      <c r="N1484" s="572"/>
      <c r="O1484" s="571"/>
    </row>
    <row r="1485" spans="1:15" s="362" customFormat="1" x14ac:dyDescent="0.2">
      <c r="A1485" s="631"/>
      <c r="B1485" s="631"/>
      <c r="C1485" s="631"/>
      <c r="D1485" s="631"/>
      <c r="E1485" s="631"/>
      <c r="F1485" s="631"/>
      <c r="G1485" s="631"/>
      <c r="H1485" s="632"/>
      <c r="I1485" s="634"/>
      <c r="J1485" s="631"/>
      <c r="K1485" s="631"/>
      <c r="L1485" s="632"/>
      <c r="M1485" s="631"/>
      <c r="N1485" s="572"/>
      <c r="O1485" s="571"/>
    </row>
    <row r="1486" spans="1:15" s="362" customFormat="1" x14ac:dyDescent="0.2">
      <c r="A1486" s="631"/>
      <c r="B1486" s="631"/>
      <c r="C1486" s="631"/>
      <c r="D1486" s="631"/>
      <c r="E1486" s="631"/>
      <c r="F1486" s="631"/>
      <c r="G1486" s="631"/>
      <c r="H1486" s="632"/>
      <c r="I1486" s="634"/>
      <c r="J1486" s="631"/>
      <c r="K1486" s="631"/>
      <c r="L1486" s="632"/>
      <c r="M1486" s="631"/>
      <c r="N1486" s="572"/>
      <c r="O1486" s="571"/>
    </row>
    <row r="1487" spans="1:15" s="362" customFormat="1" x14ac:dyDescent="0.2">
      <c r="A1487" s="631"/>
      <c r="B1487" s="631"/>
      <c r="C1487" s="631"/>
      <c r="D1487" s="631"/>
      <c r="E1487" s="631"/>
      <c r="F1487" s="631"/>
      <c r="G1487" s="631"/>
      <c r="H1487" s="632"/>
      <c r="I1487" s="634"/>
      <c r="J1487" s="631"/>
      <c r="K1487" s="631"/>
      <c r="L1487" s="632"/>
      <c r="M1487" s="631"/>
      <c r="N1487" s="572"/>
      <c r="O1487" s="571"/>
    </row>
    <row r="1488" spans="1:15" s="362" customFormat="1" x14ac:dyDescent="0.2">
      <c r="A1488" s="631"/>
      <c r="B1488" s="631"/>
      <c r="C1488" s="631"/>
      <c r="D1488" s="631"/>
      <c r="E1488" s="631"/>
      <c r="F1488" s="631"/>
      <c r="G1488" s="631"/>
      <c r="H1488" s="632"/>
      <c r="I1488" s="634"/>
      <c r="J1488" s="631"/>
      <c r="K1488" s="631"/>
      <c r="L1488" s="632"/>
      <c r="M1488" s="631"/>
      <c r="N1488" s="572"/>
      <c r="O1488" s="571"/>
    </row>
    <row r="1489" spans="1:15" s="362" customFormat="1" x14ac:dyDescent="0.2">
      <c r="A1489" s="631"/>
      <c r="B1489" s="631"/>
      <c r="C1489" s="631"/>
      <c r="D1489" s="631"/>
      <c r="E1489" s="631"/>
      <c r="F1489" s="631"/>
      <c r="G1489" s="631"/>
      <c r="H1489" s="632"/>
      <c r="I1489" s="634"/>
      <c r="J1489" s="631"/>
      <c r="K1489" s="631"/>
      <c r="L1489" s="632"/>
      <c r="M1489" s="631"/>
      <c r="N1489" s="572"/>
      <c r="O1489" s="571"/>
    </row>
    <row r="1490" spans="1:15" s="362" customFormat="1" x14ac:dyDescent="0.2">
      <c r="A1490" s="631"/>
      <c r="B1490" s="631"/>
      <c r="C1490" s="631"/>
      <c r="D1490" s="631"/>
      <c r="E1490" s="631"/>
      <c r="F1490" s="631"/>
      <c r="G1490" s="631"/>
      <c r="H1490" s="632"/>
      <c r="I1490" s="634"/>
      <c r="J1490" s="631"/>
      <c r="K1490" s="631"/>
      <c r="L1490" s="632"/>
      <c r="M1490" s="631"/>
      <c r="N1490" s="572"/>
      <c r="O1490" s="571"/>
    </row>
    <row r="1491" spans="1:15" s="362" customFormat="1" x14ac:dyDescent="0.2">
      <c r="A1491" s="631"/>
      <c r="B1491" s="631"/>
      <c r="C1491" s="631"/>
      <c r="D1491" s="631"/>
      <c r="E1491" s="631"/>
      <c r="F1491" s="631"/>
      <c r="G1491" s="631"/>
      <c r="H1491" s="632"/>
      <c r="I1491" s="634"/>
      <c r="J1491" s="631"/>
      <c r="K1491" s="631"/>
      <c r="L1491" s="632"/>
      <c r="M1491" s="631"/>
      <c r="N1491" s="572"/>
      <c r="O1491" s="571"/>
    </row>
    <row r="1492" spans="1:15" s="362" customFormat="1" x14ac:dyDescent="0.2">
      <c r="A1492" s="631"/>
      <c r="B1492" s="631"/>
      <c r="C1492" s="631"/>
      <c r="D1492" s="631"/>
      <c r="E1492" s="631"/>
      <c r="F1492" s="631"/>
      <c r="G1492" s="631"/>
      <c r="H1492" s="632"/>
      <c r="I1492" s="634"/>
      <c r="J1492" s="631"/>
      <c r="K1492" s="631"/>
      <c r="L1492" s="632"/>
      <c r="M1492" s="631"/>
      <c r="N1492" s="572"/>
      <c r="O1492" s="571"/>
    </row>
    <row r="1493" spans="1:15" s="362" customFormat="1" x14ac:dyDescent="0.2">
      <c r="A1493" s="631"/>
      <c r="B1493" s="631"/>
      <c r="C1493" s="631"/>
      <c r="D1493" s="631"/>
      <c r="E1493" s="631"/>
      <c r="F1493" s="631"/>
      <c r="G1493" s="631"/>
      <c r="H1493" s="632"/>
      <c r="I1493" s="634"/>
      <c r="J1493" s="631"/>
      <c r="K1493" s="631"/>
      <c r="L1493" s="632"/>
      <c r="M1493" s="631"/>
      <c r="N1493" s="572"/>
      <c r="O1493" s="571"/>
    </row>
    <row r="1494" spans="1:15" s="362" customFormat="1" x14ac:dyDescent="0.2">
      <c r="A1494" s="631"/>
      <c r="B1494" s="631"/>
      <c r="C1494" s="631"/>
      <c r="D1494" s="631"/>
      <c r="E1494" s="631"/>
      <c r="F1494" s="631"/>
      <c r="G1494" s="631"/>
      <c r="H1494" s="632"/>
      <c r="I1494" s="634"/>
      <c r="J1494" s="631"/>
      <c r="K1494" s="631"/>
      <c r="L1494" s="632"/>
      <c r="M1494" s="631"/>
      <c r="N1494" s="572"/>
      <c r="O1494" s="571"/>
    </row>
    <row r="1495" spans="1:15" s="362" customFormat="1" x14ac:dyDescent="0.2">
      <c r="A1495" s="631"/>
      <c r="B1495" s="631"/>
      <c r="C1495" s="631"/>
      <c r="D1495" s="631"/>
      <c r="E1495" s="631"/>
      <c r="F1495" s="631"/>
      <c r="G1495" s="631"/>
      <c r="H1495" s="632"/>
      <c r="I1495" s="634"/>
      <c r="J1495" s="631"/>
      <c r="K1495" s="631"/>
      <c r="L1495" s="632"/>
      <c r="M1495" s="631"/>
      <c r="N1495" s="572"/>
      <c r="O1495" s="571"/>
    </row>
    <row r="1496" spans="1:15" s="362" customFormat="1" x14ac:dyDescent="0.2">
      <c r="A1496" s="631"/>
      <c r="B1496" s="631"/>
      <c r="C1496" s="631"/>
      <c r="D1496" s="631"/>
      <c r="E1496" s="631"/>
      <c r="F1496" s="631"/>
      <c r="G1496" s="631"/>
      <c r="H1496" s="632"/>
      <c r="I1496" s="634"/>
      <c r="J1496" s="631"/>
      <c r="K1496" s="631"/>
      <c r="L1496" s="632"/>
      <c r="M1496" s="631"/>
      <c r="N1496" s="572"/>
      <c r="O1496" s="571"/>
    </row>
    <row r="1497" spans="1:15" s="362" customFormat="1" x14ac:dyDescent="0.2">
      <c r="A1497" s="631"/>
      <c r="B1497" s="631"/>
      <c r="C1497" s="631"/>
      <c r="D1497" s="631"/>
      <c r="E1497" s="631"/>
      <c r="F1497" s="631"/>
      <c r="G1497" s="631"/>
      <c r="H1497" s="632"/>
      <c r="I1497" s="634"/>
      <c r="J1497" s="631"/>
      <c r="K1497" s="631"/>
      <c r="L1497" s="632"/>
      <c r="M1497" s="631"/>
      <c r="N1497" s="572"/>
      <c r="O1497" s="571"/>
    </row>
    <row r="1498" spans="1:15" s="362" customFormat="1" x14ac:dyDescent="0.2">
      <c r="A1498" s="631"/>
      <c r="B1498" s="631"/>
      <c r="C1498" s="631"/>
      <c r="D1498" s="631"/>
      <c r="E1498" s="631"/>
      <c r="F1498" s="631"/>
      <c r="G1498" s="631"/>
      <c r="H1498" s="632"/>
      <c r="I1498" s="634"/>
      <c r="J1498" s="631"/>
      <c r="K1498" s="631"/>
      <c r="L1498" s="632"/>
      <c r="M1498" s="631"/>
      <c r="N1498" s="572"/>
      <c r="O1498" s="571"/>
    </row>
    <row r="1499" spans="1:15" s="362" customFormat="1" x14ac:dyDescent="0.2">
      <c r="A1499" s="631"/>
      <c r="B1499" s="631"/>
      <c r="C1499" s="631"/>
      <c r="D1499" s="631"/>
      <c r="E1499" s="631"/>
      <c r="F1499" s="631"/>
      <c r="G1499" s="631"/>
      <c r="H1499" s="632"/>
      <c r="I1499" s="634"/>
      <c r="J1499" s="631"/>
      <c r="K1499" s="631"/>
      <c r="L1499" s="632"/>
      <c r="M1499" s="631"/>
      <c r="N1499" s="572"/>
      <c r="O1499" s="571"/>
    </row>
    <row r="1500" spans="1:15" s="362" customFormat="1" x14ac:dyDescent="0.2">
      <c r="A1500" s="631"/>
      <c r="B1500" s="631"/>
      <c r="C1500" s="631"/>
      <c r="D1500" s="631"/>
      <c r="E1500" s="631"/>
      <c r="F1500" s="631"/>
      <c r="G1500" s="631"/>
      <c r="H1500" s="632"/>
      <c r="I1500" s="634"/>
      <c r="J1500" s="631"/>
      <c r="K1500" s="631"/>
      <c r="L1500" s="632"/>
      <c r="M1500" s="631"/>
      <c r="N1500" s="572"/>
      <c r="O1500" s="571"/>
    </row>
    <row r="1501" spans="1:15" s="362" customFormat="1" x14ac:dyDescent="0.2">
      <c r="A1501" s="631"/>
      <c r="B1501" s="631"/>
      <c r="C1501" s="631"/>
      <c r="D1501" s="631"/>
      <c r="E1501" s="631"/>
      <c r="F1501" s="631"/>
      <c r="G1501" s="631"/>
      <c r="H1501" s="632"/>
      <c r="I1501" s="634"/>
      <c r="J1501" s="631"/>
      <c r="K1501" s="631"/>
      <c r="L1501" s="632"/>
      <c r="M1501" s="631"/>
      <c r="N1501" s="572"/>
      <c r="O1501" s="571"/>
    </row>
    <row r="1502" spans="1:15" s="362" customFormat="1" x14ac:dyDescent="0.2">
      <c r="A1502" s="631"/>
      <c r="B1502" s="631"/>
      <c r="C1502" s="631"/>
      <c r="D1502" s="631"/>
      <c r="E1502" s="631"/>
      <c r="F1502" s="631"/>
      <c r="G1502" s="631"/>
      <c r="H1502" s="632"/>
      <c r="I1502" s="634"/>
      <c r="J1502" s="631"/>
      <c r="K1502" s="631"/>
      <c r="L1502" s="632"/>
      <c r="M1502" s="631"/>
      <c r="N1502" s="572"/>
      <c r="O1502" s="571"/>
    </row>
    <row r="1503" spans="1:15" s="362" customFormat="1" x14ac:dyDescent="0.2">
      <c r="A1503" s="631"/>
      <c r="B1503" s="631"/>
      <c r="C1503" s="631"/>
      <c r="D1503" s="631"/>
      <c r="E1503" s="631"/>
      <c r="F1503" s="631"/>
      <c r="G1503" s="631"/>
      <c r="H1503" s="632"/>
      <c r="I1503" s="634"/>
      <c r="J1503" s="631"/>
      <c r="K1503" s="631"/>
      <c r="L1503" s="632"/>
      <c r="M1503" s="631"/>
      <c r="N1503" s="572"/>
      <c r="O1503" s="571"/>
    </row>
    <row r="1504" spans="1:15" s="362" customFormat="1" x14ac:dyDescent="0.2">
      <c r="A1504" s="631"/>
      <c r="B1504" s="631"/>
      <c r="C1504" s="631"/>
      <c r="D1504" s="631"/>
      <c r="E1504" s="631"/>
      <c r="F1504" s="631"/>
      <c r="G1504" s="631"/>
      <c r="H1504" s="632"/>
      <c r="I1504" s="634"/>
      <c r="J1504" s="631"/>
      <c r="K1504" s="631"/>
      <c r="L1504" s="632"/>
      <c r="M1504" s="631"/>
      <c r="N1504" s="572"/>
      <c r="O1504" s="571"/>
    </row>
    <row r="1505" spans="1:15" s="362" customFormat="1" x14ac:dyDescent="0.2">
      <c r="A1505" s="631"/>
      <c r="B1505" s="631"/>
      <c r="C1505" s="631"/>
      <c r="D1505" s="631"/>
      <c r="E1505" s="631"/>
      <c r="F1505" s="631"/>
      <c r="G1505" s="631"/>
      <c r="H1505" s="632"/>
      <c r="I1505" s="634"/>
      <c r="J1505" s="631"/>
      <c r="K1505" s="631"/>
      <c r="L1505" s="632"/>
      <c r="M1505" s="631"/>
      <c r="N1505" s="572"/>
      <c r="O1505" s="571"/>
    </row>
    <row r="1506" spans="1:15" s="362" customFormat="1" x14ac:dyDescent="0.2">
      <c r="A1506" s="631"/>
      <c r="B1506" s="631"/>
      <c r="C1506" s="631"/>
      <c r="D1506" s="631"/>
      <c r="E1506" s="631"/>
      <c r="F1506" s="631"/>
      <c r="G1506" s="631"/>
      <c r="H1506" s="632"/>
      <c r="I1506" s="634"/>
      <c r="J1506" s="631"/>
      <c r="K1506" s="631"/>
      <c r="L1506" s="632"/>
      <c r="M1506" s="631"/>
      <c r="N1506" s="572"/>
      <c r="O1506" s="571"/>
    </row>
    <row r="1507" spans="1:15" s="362" customFormat="1" x14ac:dyDescent="0.2">
      <c r="A1507" s="631"/>
      <c r="B1507" s="631"/>
      <c r="C1507" s="631"/>
      <c r="D1507" s="631"/>
      <c r="E1507" s="631"/>
      <c r="F1507" s="631"/>
      <c r="G1507" s="631"/>
      <c r="H1507" s="632"/>
      <c r="I1507" s="634"/>
      <c r="J1507" s="631"/>
      <c r="K1507" s="631"/>
      <c r="L1507" s="632"/>
      <c r="M1507" s="631"/>
      <c r="N1507" s="572"/>
      <c r="O1507" s="571"/>
    </row>
    <row r="1508" spans="1:15" s="362" customFormat="1" x14ac:dyDescent="0.2">
      <c r="A1508" s="631"/>
      <c r="B1508" s="631"/>
      <c r="C1508" s="631"/>
      <c r="D1508" s="631"/>
      <c r="E1508" s="631"/>
      <c r="F1508" s="631"/>
      <c r="G1508" s="631"/>
      <c r="H1508" s="632"/>
      <c r="I1508" s="634"/>
      <c r="J1508" s="631"/>
      <c r="K1508" s="631"/>
      <c r="L1508" s="632"/>
      <c r="M1508" s="631"/>
      <c r="N1508" s="572"/>
      <c r="O1508" s="571"/>
    </row>
    <row r="1509" spans="1:15" s="362" customFormat="1" x14ac:dyDescent="0.2">
      <c r="A1509" s="631"/>
      <c r="B1509" s="631"/>
      <c r="C1509" s="631"/>
      <c r="D1509" s="631"/>
      <c r="E1509" s="631"/>
      <c r="F1509" s="631"/>
      <c r="G1509" s="631"/>
      <c r="H1509" s="632"/>
      <c r="I1509" s="634"/>
      <c r="J1509" s="631"/>
      <c r="K1509" s="631"/>
      <c r="L1509" s="632"/>
      <c r="M1509" s="631"/>
      <c r="N1509" s="572"/>
      <c r="O1509" s="571"/>
    </row>
    <row r="1510" spans="1:15" s="362" customFormat="1" x14ac:dyDescent="0.2">
      <c r="A1510" s="631"/>
      <c r="B1510" s="631"/>
      <c r="C1510" s="631"/>
      <c r="D1510" s="631"/>
      <c r="E1510" s="631"/>
      <c r="F1510" s="631"/>
      <c r="G1510" s="631"/>
      <c r="H1510" s="632"/>
      <c r="I1510" s="634"/>
      <c r="J1510" s="631"/>
      <c r="K1510" s="631"/>
      <c r="L1510" s="632"/>
      <c r="M1510" s="631"/>
      <c r="N1510" s="572"/>
      <c r="O1510" s="571"/>
    </row>
    <row r="1511" spans="1:15" s="362" customFormat="1" x14ac:dyDescent="0.2">
      <c r="A1511" s="631"/>
      <c r="B1511" s="631"/>
      <c r="C1511" s="631"/>
      <c r="D1511" s="631"/>
      <c r="E1511" s="631"/>
      <c r="F1511" s="631"/>
      <c r="G1511" s="631"/>
      <c r="H1511" s="632"/>
      <c r="I1511" s="634"/>
      <c r="J1511" s="631"/>
      <c r="K1511" s="631"/>
      <c r="L1511" s="632"/>
      <c r="M1511" s="631"/>
      <c r="N1511" s="572"/>
      <c r="O1511" s="571"/>
    </row>
    <row r="1512" spans="1:15" s="362" customFormat="1" x14ac:dyDescent="0.2">
      <c r="A1512" s="631"/>
      <c r="B1512" s="631"/>
      <c r="C1512" s="631"/>
      <c r="D1512" s="631"/>
      <c r="E1512" s="631"/>
      <c r="F1512" s="631"/>
      <c r="G1512" s="631"/>
      <c r="H1512" s="632"/>
      <c r="I1512" s="634"/>
      <c r="J1512" s="631"/>
      <c r="K1512" s="631"/>
      <c r="L1512" s="632"/>
      <c r="M1512" s="631"/>
      <c r="N1512" s="572"/>
      <c r="O1512" s="571"/>
    </row>
    <row r="1513" spans="1:15" s="362" customFormat="1" x14ac:dyDescent="0.2">
      <c r="A1513" s="631"/>
      <c r="B1513" s="631"/>
      <c r="C1513" s="631"/>
      <c r="D1513" s="631"/>
      <c r="E1513" s="631"/>
      <c r="F1513" s="631"/>
      <c r="G1513" s="631"/>
      <c r="H1513" s="632"/>
      <c r="I1513" s="634"/>
      <c r="J1513" s="631"/>
      <c r="K1513" s="631"/>
      <c r="L1513" s="632"/>
      <c r="M1513" s="631"/>
      <c r="N1513" s="572"/>
      <c r="O1513" s="571"/>
    </row>
    <row r="1514" spans="1:15" s="362" customFormat="1" x14ac:dyDescent="0.2">
      <c r="A1514" s="631"/>
      <c r="B1514" s="631"/>
      <c r="C1514" s="631"/>
      <c r="D1514" s="631"/>
      <c r="E1514" s="631"/>
      <c r="F1514" s="631"/>
      <c r="G1514" s="631"/>
      <c r="H1514" s="632"/>
      <c r="I1514" s="634"/>
      <c r="J1514" s="631"/>
      <c r="K1514" s="631"/>
      <c r="L1514" s="632"/>
      <c r="M1514" s="631"/>
      <c r="N1514" s="572"/>
      <c r="O1514" s="571"/>
    </row>
    <row r="1515" spans="1:15" s="362" customFormat="1" x14ac:dyDescent="0.2">
      <c r="A1515" s="631"/>
      <c r="B1515" s="631"/>
      <c r="C1515" s="631"/>
      <c r="D1515" s="631"/>
      <c r="E1515" s="631"/>
      <c r="F1515" s="631"/>
      <c r="G1515" s="631"/>
      <c r="H1515" s="632"/>
      <c r="I1515" s="634"/>
      <c r="J1515" s="631"/>
      <c r="K1515" s="631"/>
      <c r="L1515" s="632"/>
      <c r="M1515" s="631"/>
      <c r="N1515" s="572"/>
      <c r="O1515" s="571"/>
    </row>
    <row r="1516" spans="1:15" s="362" customFormat="1" x14ac:dyDescent="0.2">
      <c r="A1516" s="631"/>
      <c r="B1516" s="631"/>
      <c r="C1516" s="631"/>
      <c r="D1516" s="631"/>
      <c r="E1516" s="631"/>
      <c r="F1516" s="631"/>
      <c r="G1516" s="631"/>
      <c r="H1516" s="632"/>
      <c r="I1516" s="634"/>
      <c r="J1516" s="631"/>
      <c r="K1516" s="631"/>
      <c r="L1516" s="632"/>
      <c r="M1516" s="631"/>
      <c r="N1516" s="572"/>
      <c r="O1516" s="571"/>
    </row>
    <row r="1517" spans="1:15" s="362" customFormat="1" x14ac:dyDescent="0.2">
      <c r="A1517" s="631"/>
      <c r="B1517" s="631"/>
      <c r="C1517" s="631"/>
      <c r="D1517" s="631"/>
      <c r="E1517" s="631"/>
      <c r="F1517" s="631"/>
      <c r="G1517" s="631"/>
      <c r="H1517" s="632"/>
      <c r="I1517" s="634"/>
      <c r="J1517" s="631"/>
      <c r="K1517" s="631"/>
      <c r="L1517" s="632"/>
      <c r="M1517" s="631"/>
      <c r="N1517" s="572"/>
      <c r="O1517" s="571"/>
    </row>
    <row r="1518" spans="1:15" s="362" customFormat="1" x14ac:dyDescent="0.2">
      <c r="A1518" s="631"/>
      <c r="B1518" s="631"/>
      <c r="C1518" s="631"/>
      <c r="D1518" s="631"/>
      <c r="E1518" s="631"/>
      <c r="F1518" s="631"/>
      <c r="G1518" s="631"/>
      <c r="H1518" s="632"/>
      <c r="I1518" s="634"/>
      <c r="J1518" s="631"/>
      <c r="K1518" s="631"/>
      <c r="L1518" s="632"/>
      <c r="M1518" s="631"/>
      <c r="N1518" s="572"/>
      <c r="O1518" s="571"/>
    </row>
    <row r="1519" spans="1:15" s="362" customFormat="1" x14ac:dyDescent="0.2">
      <c r="A1519" s="631"/>
      <c r="B1519" s="631"/>
      <c r="C1519" s="631"/>
      <c r="D1519" s="631"/>
      <c r="E1519" s="631"/>
      <c r="F1519" s="631"/>
      <c r="G1519" s="631"/>
      <c r="H1519" s="632"/>
      <c r="I1519" s="634"/>
      <c r="J1519" s="631"/>
      <c r="K1519" s="631"/>
      <c r="L1519" s="632"/>
      <c r="M1519" s="631"/>
      <c r="N1519" s="572"/>
      <c r="O1519" s="571"/>
    </row>
    <row r="1520" spans="1:15" s="362" customFormat="1" x14ac:dyDescent="0.2">
      <c r="A1520" s="631"/>
      <c r="B1520" s="631"/>
      <c r="C1520" s="631"/>
      <c r="D1520" s="631"/>
      <c r="E1520" s="631"/>
      <c r="F1520" s="631"/>
      <c r="G1520" s="631"/>
      <c r="H1520" s="632"/>
      <c r="I1520" s="634"/>
      <c r="J1520" s="631"/>
      <c r="K1520" s="631"/>
      <c r="L1520" s="632"/>
      <c r="M1520" s="631"/>
      <c r="N1520" s="572"/>
      <c r="O1520" s="571"/>
    </row>
    <row r="1521" spans="1:15" s="362" customFormat="1" x14ac:dyDescent="0.2">
      <c r="A1521" s="631"/>
      <c r="B1521" s="631"/>
      <c r="C1521" s="631"/>
      <c r="D1521" s="631"/>
      <c r="E1521" s="631"/>
      <c r="F1521" s="631"/>
      <c r="G1521" s="631"/>
      <c r="H1521" s="632"/>
      <c r="I1521" s="634"/>
      <c r="J1521" s="631"/>
      <c r="K1521" s="631"/>
      <c r="L1521" s="632"/>
      <c r="M1521" s="631"/>
      <c r="N1521" s="572"/>
      <c r="O1521" s="571"/>
    </row>
    <row r="1522" spans="1:15" s="362" customFormat="1" x14ac:dyDescent="0.2">
      <c r="A1522" s="631"/>
      <c r="B1522" s="631"/>
      <c r="C1522" s="631"/>
      <c r="D1522" s="631"/>
      <c r="E1522" s="631"/>
      <c r="F1522" s="631"/>
      <c r="G1522" s="631"/>
      <c r="H1522" s="632"/>
      <c r="I1522" s="634"/>
      <c r="J1522" s="631"/>
      <c r="K1522" s="631"/>
      <c r="L1522" s="632"/>
      <c r="M1522" s="631"/>
      <c r="N1522" s="572"/>
      <c r="O1522" s="571"/>
    </row>
    <row r="1523" spans="1:15" s="362" customFormat="1" x14ac:dyDescent="0.2">
      <c r="A1523" s="631"/>
      <c r="B1523" s="631"/>
      <c r="C1523" s="631"/>
      <c r="D1523" s="631"/>
      <c r="E1523" s="631"/>
      <c r="F1523" s="631"/>
      <c r="G1523" s="631"/>
      <c r="H1523" s="632"/>
      <c r="I1523" s="634"/>
      <c r="J1523" s="631"/>
      <c r="K1523" s="631"/>
      <c r="L1523" s="632"/>
      <c r="M1523" s="631"/>
      <c r="N1523" s="572"/>
      <c r="O1523" s="571"/>
    </row>
    <row r="1524" spans="1:15" s="362" customFormat="1" x14ac:dyDescent="0.2">
      <c r="A1524" s="631"/>
      <c r="B1524" s="631"/>
      <c r="C1524" s="631"/>
      <c r="D1524" s="631"/>
      <c r="E1524" s="631"/>
      <c r="F1524" s="631"/>
      <c r="G1524" s="631"/>
      <c r="H1524" s="632"/>
      <c r="I1524" s="634"/>
      <c r="J1524" s="631"/>
      <c r="K1524" s="631"/>
      <c r="L1524" s="632"/>
      <c r="M1524" s="631"/>
      <c r="N1524" s="572"/>
      <c r="O1524" s="571"/>
    </row>
    <row r="1525" spans="1:15" s="362" customFormat="1" x14ac:dyDescent="0.2">
      <c r="A1525" s="631"/>
      <c r="B1525" s="631"/>
      <c r="C1525" s="631"/>
      <c r="D1525" s="631"/>
      <c r="E1525" s="631"/>
      <c r="F1525" s="631"/>
      <c r="G1525" s="631"/>
      <c r="H1525" s="632"/>
      <c r="I1525" s="634"/>
      <c r="J1525" s="631"/>
      <c r="K1525" s="631"/>
      <c r="L1525" s="632"/>
      <c r="M1525" s="631"/>
      <c r="N1525" s="572"/>
      <c r="O1525" s="571"/>
    </row>
    <row r="1526" spans="1:15" s="362" customFormat="1" x14ac:dyDescent="0.2">
      <c r="A1526" s="631"/>
      <c r="B1526" s="631"/>
      <c r="C1526" s="631"/>
      <c r="D1526" s="631"/>
      <c r="E1526" s="631"/>
      <c r="F1526" s="631"/>
      <c r="G1526" s="631"/>
      <c r="H1526" s="632"/>
      <c r="I1526" s="634"/>
      <c r="J1526" s="631"/>
      <c r="K1526" s="631"/>
      <c r="L1526" s="632"/>
      <c r="M1526" s="631"/>
      <c r="N1526" s="572"/>
      <c r="O1526" s="571"/>
    </row>
    <row r="1527" spans="1:15" s="362" customFormat="1" x14ac:dyDescent="0.2">
      <c r="A1527" s="631"/>
      <c r="B1527" s="631"/>
      <c r="C1527" s="631"/>
      <c r="D1527" s="631"/>
      <c r="E1527" s="631"/>
      <c r="F1527" s="631"/>
      <c r="G1527" s="631"/>
      <c r="H1527" s="632"/>
      <c r="I1527" s="634"/>
      <c r="J1527" s="631"/>
      <c r="K1527" s="631"/>
      <c r="L1527" s="632"/>
      <c r="M1527" s="631"/>
      <c r="N1527" s="572"/>
      <c r="O1527" s="571"/>
    </row>
    <row r="1528" spans="1:15" s="362" customFormat="1" x14ac:dyDescent="0.2">
      <c r="A1528" s="631"/>
      <c r="B1528" s="631"/>
      <c r="C1528" s="631"/>
      <c r="D1528" s="631"/>
      <c r="E1528" s="631"/>
      <c r="F1528" s="631"/>
      <c r="G1528" s="631"/>
      <c r="H1528" s="632"/>
      <c r="I1528" s="634"/>
      <c r="J1528" s="631"/>
      <c r="K1528" s="631"/>
      <c r="L1528" s="632"/>
      <c r="M1528" s="631"/>
      <c r="N1528" s="572"/>
      <c r="O1528" s="571"/>
    </row>
    <row r="1529" spans="1:15" s="362" customFormat="1" x14ac:dyDescent="0.2">
      <c r="A1529" s="631"/>
      <c r="B1529" s="631"/>
      <c r="C1529" s="631"/>
      <c r="D1529" s="631"/>
      <c r="E1529" s="631"/>
      <c r="F1529" s="631"/>
      <c r="G1529" s="631"/>
      <c r="H1529" s="632"/>
      <c r="I1529" s="634"/>
      <c r="J1529" s="631"/>
      <c r="K1529" s="631"/>
      <c r="L1529" s="632"/>
      <c r="M1529" s="631"/>
      <c r="N1529" s="572"/>
      <c r="O1529" s="571"/>
    </row>
    <row r="1530" spans="1:15" s="362" customFormat="1" x14ac:dyDescent="0.2">
      <c r="A1530" s="631"/>
      <c r="B1530" s="631"/>
      <c r="C1530" s="631"/>
      <c r="D1530" s="631"/>
      <c r="E1530" s="631"/>
      <c r="F1530" s="631"/>
      <c r="G1530" s="631"/>
      <c r="H1530" s="632"/>
      <c r="I1530" s="634"/>
      <c r="J1530" s="631"/>
      <c r="K1530" s="631"/>
      <c r="L1530" s="632"/>
      <c r="M1530" s="631"/>
      <c r="N1530" s="572"/>
      <c r="O1530" s="571"/>
    </row>
    <row r="1531" spans="1:15" s="362" customFormat="1" x14ac:dyDescent="0.2">
      <c r="A1531" s="631"/>
      <c r="B1531" s="631"/>
      <c r="C1531" s="631"/>
      <c r="D1531" s="631"/>
      <c r="E1531" s="631"/>
      <c r="F1531" s="631"/>
      <c r="G1531" s="631"/>
      <c r="H1531" s="632"/>
      <c r="I1531" s="634"/>
      <c r="J1531" s="631"/>
      <c r="K1531" s="631"/>
      <c r="L1531" s="632"/>
      <c r="M1531" s="631"/>
      <c r="N1531" s="572"/>
      <c r="O1531" s="571"/>
    </row>
    <row r="1532" spans="1:15" s="362" customFormat="1" x14ac:dyDescent="0.2">
      <c r="A1532" s="631"/>
      <c r="B1532" s="631"/>
      <c r="C1532" s="631"/>
      <c r="D1532" s="631"/>
      <c r="E1532" s="631"/>
      <c r="F1532" s="631"/>
      <c r="G1532" s="631"/>
      <c r="H1532" s="632"/>
      <c r="I1532" s="634"/>
      <c r="J1532" s="631"/>
      <c r="K1532" s="631"/>
      <c r="L1532" s="632"/>
      <c r="M1532" s="631"/>
      <c r="N1532" s="572"/>
      <c r="O1532" s="571"/>
    </row>
    <row r="1533" spans="1:15" s="362" customFormat="1" x14ac:dyDescent="0.2">
      <c r="A1533" s="631"/>
      <c r="B1533" s="631"/>
      <c r="C1533" s="631"/>
      <c r="D1533" s="631"/>
      <c r="E1533" s="631"/>
      <c r="F1533" s="631"/>
      <c r="G1533" s="631"/>
      <c r="H1533" s="632"/>
      <c r="I1533" s="634"/>
      <c r="J1533" s="631"/>
      <c r="K1533" s="631"/>
      <c r="L1533" s="632"/>
      <c r="M1533" s="631"/>
      <c r="N1533" s="572"/>
      <c r="O1533" s="571"/>
    </row>
    <row r="1534" spans="1:15" s="362" customFormat="1" x14ac:dyDescent="0.2">
      <c r="A1534" s="631"/>
      <c r="B1534" s="631"/>
      <c r="C1534" s="631"/>
      <c r="D1534" s="631"/>
      <c r="E1534" s="631"/>
      <c r="F1534" s="631"/>
      <c r="G1534" s="631"/>
      <c r="H1534" s="632"/>
      <c r="I1534" s="634"/>
      <c r="J1534" s="631"/>
      <c r="K1534" s="631"/>
      <c r="L1534" s="632"/>
      <c r="M1534" s="631"/>
      <c r="N1534" s="572"/>
      <c r="O1534" s="571"/>
    </row>
    <row r="1535" spans="1:15" s="362" customFormat="1" x14ac:dyDescent="0.2">
      <c r="A1535" s="631"/>
      <c r="B1535" s="631"/>
      <c r="C1535" s="631"/>
      <c r="D1535" s="631"/>
      <c r="E1535" s="631"/>
      <c r="F1535" s="631"/>
      <c r="G1535" s="631"/>
      <c r="H1535" s="632"/>
      <c r="I1535" s="634"/>
      <c r="J1535" s="631"/>
      <c r="K1535" s="631"/>
      <c r="L1535" s="632"/>
      <c r="M1535" s="631"/>
      <c r="N1535" s="572"/>
      <c r="O1535" s="571"/>
    </row>
    <row r="1536" spans="1:15" s="362" customFormat="1" x14ac:dyDescent="0.2">
      <c r="A1536" s="631"/>
      <c r="B1536" s="631"/>
      <c r="C1536" s="631"/>
      <c r="D1536" s="631"/>
      <c r="E1536" s="631"/>
      <c r="F1536" s="631"/>
      <c r="G1536" s="631"/>
      <c r="H1536" s="632"/>
      <c r="I1536" s="634"/>
      <c r="J1536" s="631"/>
      <c r="K1536" s="631"/>
      <c r="L1536" s="632"/>
      <c r="M1536" s="631"/>
      <c r="N1536" s="572"/>
      <c r="O1536" s="571"/>
    </row>
    <row r="1537" spans="1:15" s="362" customFormat="1" x14ac:dyDescent="0.2">
      <c r="A1537" s="631"/>
      <c r="B1537" s="631"/>
      <c r="C1537" s="631"/>
      <c r="D1537" s="631"/>
      <c r="E1537" s="631"/>
      <c r="F1537" s="631"/>
      <c r="G1537" s="631"/>
      <c r="H1537" s="632"/>
      <c r="I1537" s="634"/>
      <c r="J1537" s="631"/>
      <c r="K1537" s="631"/>
      <c r="L1537" s="632"/>
      <c r="M1537" s="631"/>
      <c r="N1537" s="572"/>
      <c r="O1537" s="571"/>
    </row>
    <row r="1538" spans="1:15" s="362" customFormat="1" x14ac:dyDescent="0.2">
      <c r="A1538" s="631"/>
      <c r="B1538" s="631"/>
      <c r="C1538" s="631"/>
      <c r="D1538" s="631"/>
      <c r="E1538" s="631"/>
      <c r="F1538" s="631"/>
      <c r="G1538" s="631"/>
      <c r="H1538" s="632"/>
      <c r="I1538" s="634"/>
      <c r="J1538" s="631"/>
      <c r="K1538" s="631"/>
      <c r="L1538" s="632"/>
      <c r="M1538" s="631"/>
      <c r="N1538" s="572"/>
      <c r="O1538" s="571"/>
    </row>
    <row r="1539" spans="1:15" s="362" customFormat="1" x14ac:dyDescent="0.2">
      <c r="A1539" s="631"/>
      <c r="B1539" s="631"/>
      <c r="C1539" s="631"/>
      <c r="D1539" s="631"/>
      <c r="E1539" s="631"/>
      <c r="F1539" s="631"/>
      <c r="G1539" s="631"/>
      <c r="H1539" s="632"/>
      <c r="I1539" s="634"/>
      <c r="J1539" s="631"/>
      <c r="K1539" s="631"/>
      <c r="L1539" s="632"/>
      <c r="M1539" s="631"/>
      <c r="N1539" s="572"/>
      <c r="O1539" s="571"/>
    </row>
    <row r="1540" spans="1:15" s="362" customFormat="1" x14ac:dyDescent="0.2">
      <c r="A1540" s="631"/>
      <c r="B1540" s="631"/>
      <c r="C1540" s="631"/>
      <c r="D1540" s="631"/>
      <c r="E1540" s="631"/>
      <c r="F1540" s="631"/>
      <c r="G1540" s="631"/>
      <c r="H1540" s="632"/>
      <c r="I1540" s="634"/>
      <c r="J1540" s="631"/>
      <c r="K1540" s="631"/>
      <c r="L1540" s="632"/>
      <c r="M1540" s="631"/>
      <c r="N1540" s="572"/>
      <c r="O1540" s="571"/>
    </row>
    <row r="1541" spans="1:15" s="362" customFormat="1" x14ac:dyDescent="0.2">
      <c r="A1541" s="631"/>
      <c r="B1541" s="631"/>
      <c r="C1541" s="631"/>
      <c r="D1541" s="631"/>
      <c r="E1541" s="631"/>
      <c r="F1541" s="631"/>
      <c r="G1541" s="631"/>
      <c r="H1541" s="632"/>
      <c r="I1541" s="634"/>
      <c r="J1541" s="631"/>
      <c r="K1541" s="631"/>
      <c r="L1541" s="632"/>
      <c r="M1541" s="631"/>
      <c r="N1541" s="572"/>
      <c r="O1541" s="571"/>
    </row>
    <row r="1542" spans="1:15" s="362" customFormat="1" x14ac:dyDescent="0.2">
      <c r="A1542" s="631"/>
      <c r="B1542" s="631"/>
      <c r="C1542" s="631"/>
      <c r="D1542" s="631"/>
      <c r="E1542" s="631"/>
      <c r="F1542" s="631"/>
      <c r="G1542" s="631"/>
      <c r="H1542" s="632"/>
      <c r="I1542" s="634"/>
      <c r="J1542" s="631"/>
      <c r="K1542" s="631"/>
      <c r="L1542" s="632"/>
      <c r="M1542" s="631"/>
      <c r="N1542" s="572"/>
      <c r="O1542" s="571"/>
    </row>
    <row r="1543" spans="1:15" s="362" customFormat="1" x14ac:dyDescent="0.2">
      <c r="A1543" s="631"/>
      <c r="B1543" s="631"/>
      <c r="C1543" s="631"/>
      <c r="D1543" s="631"/>
      <c r="E1543" s="631"/>
      <c r="F1543" s="631"/>
      <c r="G1543" s="631"/>
      <c r="H1543" s="632"/>
      <c r="I1543" s="634"/>
      <c r="J1543" s="631"/>
      <c r="K1543" s="631"/>
      <c r="L1543" s="632"/>
      <c r="M1543" s="631"/>
      <c r="N1543" s="548"/>
    </row>
    <row r="1544" spans="1:15" s="362" customFormat="1" x14ac:dyDescent="0.2">
      <c r="A1544" s="631"/>
      <c r="B1544" s="631"/>
      <c r="C1544" s="631"/>
      <c r="D1544" s="631"/>
      <c r="E1544" s="631"/>
      <c r="F1544" s="631"/>
      <c r="G1544" s="631"/>
      <c r="H1544" s="632"/>
      <c r="I1544" s="634"/>
      <c r="J1544" s="631"/>
      <c r="K1544" s="631"/>
      <c r="L1544" s="632"/>
      <c r="M1544" s="631"/>
      <c r="N1544" s="631"/>
    </row>
    <row r="1545" spans="1:15" s="362" customFormat="1" x14ac:dyDescent="0.2">
      <c r="A1545" s="631"/>
      <c r="B1545" s="631"/>
      <c r="C1545" s="631"/>
      <c r="D1545" s="631"/>
      <c r="E1545" s="631"/>
      <c r="F1545" s="631"/>
      <c r="G1545" s="631"/>
      <c r="H1545" s="632"/>
      <c r="I1545" s="634"/>
      <c r="J1545" s="631"/>
      <c r="K1545" s="631"/>
      <c r="L1545" s="632"/>
      <c r="M1545" s="631"/>
      <c r="N1545" s="278"/>
    </row>
    <row r="1546" spans="1:15" s="362" customFormat="1" x14ac:dyDescent="0.2">
      <c r="A1546" s="631"/>
      <c r="B1546" s="631"/>
      <c r="C1546" s="631"/>
      <c r="D1546" s="631"/>
      <c r="E1546" s="631"/>
      <c r="F1546" s="631"/>
      <c r="G1546" s="631"/>
      <c r="H1546" s="632"/>
      <c r="I1546" s="634"/>
      <c r="J1546" s="631"/>
      <c r="K1546" s="631"/>
      <c r="L1546" s="632"/>
      <c r="M1546" s="631"/>
      <c r="N1546" s="631"/>
    </row>
    <row r="1547" spans="1:15" s="362" customFormat="1" x14ac:dyDescent="0.2">
      <c r="A1547" s="631"/>
      <c r="B1547" s="631"/>
      <c r="C1547" s="631"/>
      <c r="D1547" s="631"/>
      <c r="E1547" s="631"/>
      <c r="F1547" s="631"/>
      <c r="G1547" s="631"/>
      <c r="H1547" s="632"/>
      <c r="I1547" s="634"/>
      <c r="J1547" s="631"/>
      <c r="K1547" s="631"/>
      <c r="L1547" s="632"/>
      <c r="M1547" s="631"/>
      <c r="N1547" s="631"/>
    </row>
    <row r="1548" spans="1:15" s="362" customFormat="1" x14ac:dyDescent="0.2">
      <c r="A1548" s="631"/>
      <c r="B1548" s="631"/>
      <c r="C1548" s="631"/>
      <c r="D1548" s="631"/>
      <c r="E1548" s="631"/>
      <c r="F1548" s="631"/>
      <c r="G1548" s="631"/>
      <c r="H1548" s="632"/>
      <c r="I1548" s="634"/>
      <c r="J1548" s="631"/>
      <c r="K1548" s="631"/>
      <c r="L1548" s="632"/>
      <c r="M1548" s="631"/>
      <c r="N1548" s="631"/>
    </row>
    <row r="1549" spans="1:15" s="362" customFormat="1" x14ac:dyDescent="0.2">
      <c r="A1549" s="631"/>
      <c r="B1549" s="631"/>
      <c r="C1549" s="631"/>
      <c r="D1549" s="631"/>
      <c r="E1549" s="631"/>
      <c r="F1549" s="631"/>
      <c r="G1549" s="631"/>
      <c r="H1549" s="632"/>
      <c r="I1549" s="634"/>
      <c r="J1549" s="631"/>
      <c r="K1549" s="631"/>
      <c r="L1549" s="632"/>
      <c r="M1549" s="631"/>
      <c r="N1549" s="631"/>
    </row>
    <row r="1550" spans="1:15" s="362" customFormat="1" x14ac:dyDescent="0.2">
      <c r="A1550" s="631"/>
      <c r="B1550" s="631"/>
      <c r="C1550" s="631"/>
      <c r="D1550" s="631"/>
      <c r="E1550" s="631"/>
      <c r="F1550" s="631"/>
      <c r="G1550" s="631"/>
      <c r="H1550" s="632"/>
      <c r="I1550" s="634"/>
      <c r="J1550" s="631"/>
      <c r="K1550" s="631"/>
      <c r="L1550" s="632"/>
      <c r="M1550" s="631"/>
      <c r="N1550" s="631"/>
    </row>
    <row r="1551" spans="1:15" s="362" customFormat="1" x14ac:dyDescent="0.2">
      <c r="A1551" s="631"/>
      <c r="B1551" s="631"/>
      <c r="C1551" s="631"/>
      <c r="D1551" s="631"/>
      <c r="E1551" s="631"/>
      <c r="F1551" s="631"/>
      <c r="G1551" s="631"/>
      <c r="H1551" s="632"/>
      <c r="I1551" s="634"/>
      <c r="J1551" s="631"/>
      <c r="K1551" s="631"/>
      <c r="L1551" s="632"/>
      <c r="M1551" s="631"/>
      <c r="N1551" s="631"/>
    </row>
    <row r="1552" spans="1:15" s="362" customFormat="1" x14ac:dyDescent="0.2">
      <c r="A1552" s="631"/>
      <c r="B1552" s="631"/>
      <c r="C1552" s="631"/>
      <c r="D1552" s="631"/>
      <c r="E1552" s="631"/>
      <c r="F1552" s="631"/>
      <c r="G1552" s="631"/>
      <c r="H1552" s="632"/>
      <c r="I1552" s="634"/>
      <c r="J1552" s="631"/>
      <c r="K1552" s="631"/>
      <c r="L1552" s="632"/>
      <c r="M1552" s="631"/>
      <c r="N1552" s="631"/>
    </row>
    <row r="1553" spans="1:14" s="362" customFormat="1" x14ac:dyDescent="0.2">
      <c r="A1553" s="631"/>
      <c r="B1553" s="631"/>
      <c r="C1553" s="631"/>
      <c r="D1553" s="631"/>
      <c r="E1553" s="631"/>
      <c r="F1553" s="631"/>
      <c r="G1553" s="631"/>
      <c r="H1553" s="632"/>
      <c r="I1553" s="634"/>
      <c r="J1553" s="631"/>
      <c r="K1553" s="631"/>
      <c r="L1553" s="632"/>
      <c r="M1553" s="631"/>
      <c r="N1553" s="631"/>
    </row>
    <row r="1554" spans="1:14" s="362" customFormat="1" x14ac:dyDescent="0.2">
      <c r="A1554" s="631"/>
      <c r="B1554" s="631"/>
      <c r="C1554" s="631"/>
      <c r="D1554" s="631"/>
      <c r="E1554" s="631"/>
      <c r="F1554" s="631"/>
      <c r="G1554" s="631"/>
      <c r="H1554" s="632"/>
      <c r="I1554" s="634"/>
      <c r="J1554" s="631"/>
      <c r="K1554" s="631"/>
      <c r="L1554" s="632"/>
      <c r="M1554" s="631"/>
      <c r="N1554" s="631"/>
    </row>
    <row r="1555" spans="1:14" s="362" customFormat="1" x14ac:dyDescent="0.2">
      <c r="A1555" s="631"/>
      <c r="B1555" s="631"/>
      <c r="C1555" s="631"/>
      <c r="D1555" s="631"/>
      <c r="E1555" s="631"/>
      <c r="F1555" s="631"/>
      <c r="G1555" s="631"/>
      <c r="H1555" s="632"/>
      <c r="I1555" s="634"/>
      <c r="J1555" s="631"/>
      <c r="K1555" s="631"/>
      <c r="L1555" s="632"/>
      <c r="M1555" s="631"/>
      <c r="N1555" s="631"/>
    </row>
    <row r="1556" spans="1:14" s="362" customFormat="1" x14ac:dyDescent="0.2">
      <c r="A1556" s="631"/>
      <c r="B1556" s="631"/>
      <c r="C1556" s="631"/>
      <c r="D1556" s="631"/>
      <c r="E1556" s="631"/>
      <c r="F1556" s="631"/>
      <c r="G1556" s="631"/>
      <c r="H1556" s="632"/>
      <c r="I1556" s="634"/>
      <c r="J1556" s="631"/>
      <c r="K1556" s="631"/>
      <c r="L1556" s="632"/>
      <c r="M1556" s="631"/>
      <c r="N1556" s="631"/>
    </row>
    <row r="1557" spans="1:14" s="362" customFormat="1" x14ac:dyDescent="0.2">
      <c r="A1557" s="631"/>
      <c r="B1557" s="631"/>
      <c r="C1557" s="631"/>
      <c r="D1557" s="631"/>
      <c r="E1557" s="631"/>
      <c r="F1557" s="631"/>
      <c r="G1557" s="631"/>
      <c r="H1557" s="632"/>
      <c r="I1557" s="634"/>
      <c r="J1557" s="631"/>
      <c r="K1557" s="631"/>
      <c r="L1557" s="632"/>
      <c r="M1557" s="631"/>
      <c r="N1557" s="631"/>
    </row>
    <row r="1558" spans="1:14" s="362" customFormat="1" x14ac:dyDescent="0.2">
      <c r="A1558" s="631"/>
      <c r="B1558" s="631"/>
      <c r="C1558" s="631"/>
      <c r="D1558" s="631"/>
      <c r="E1558" s="631"/>
      <c r="F1558" s="631"/>
      <c r="G1558" s="631"/>
      <c r="H1558" s="632"/>
      <c r="I1558" s="634"/>
      <c r="J1558" s="631"/>
      <c r="K1558" s="631"/>
      <c r="L1558" s="632"/>
      <c r="M1558" s="631"/>
      <c r="N1558" s="631"/>
    </row>
    <row r="1559" spans="1:14" s="362" customFormat="1" x14ac:dyDescent="0.2">
      <c r="A1559" s="631"/>
      <c r="B1559" s="631"/>
      <c r="C1559" s="631"/>
      <c r="D1559" s="631"/>
      <c r="E1559" s="631"/>
      <c r="F1559" s="631"/>
      <c r="G1559" s="631"/>
      <c r="H1559" s="632"/>
      <c r="I1559" s="634"/>
      <c r="J1559" s="631"/>
      <c r="K1559" s="631"/>
      <c r="L1559" s="632"/>
      <c r="M1559" s="631"/>
      <c r="N1559" s="631"/>
    </row>
    <row r="1560" spans="1:14" s="362" customFormat="1" x14ac:dyDescent="0.2">
      <c r="A1560" s="631"/>
      <c r="B1560" s="631"/>
      <c r="C1560" s="631"/>
      <c r="D1560" s="631"/>
      <c r="E1560" s="631"/>
      <c r="F1560" s="631"/>
      <c r="G1560" s="631"/>
      <c r="H1560" s="632"/>
      <c r="I1560" s="634"/>
      <c r="J1560" s="631"/>
      <c r="K1560" s="631"/>
      <c r="L1560" s="632"/>
      <c r="M1560" s="631"/>
      <c r="N1560" s="631"/>
    </row>
    <row r="1561" spans="1:14" s="362" customFormat="1" x14ac:dyDescent="0.2">
      <c r="A1561" s="631"/>
      <c r="B1561" s="631"/>
      <c r="C1561" s="631"/>
      <c r="D1561" s="631"/>
      <c r="E1561" s="631"/>
      <c r="F1561" s="631"/>
      <c r="G1561" s="631"/>
      <c r="H1561" s="632"/>
      <c r="I1561" s="634"/>
      <c r="J1561" s="631"/>
      <c r="K1561" s="631"/>
      <c r="L1561" s="632"/>
      <c r="M1561" s="631"/>
      <c r="N1561" s="631"/>
    </row>
    <row r="1562" spans="1:14" s="362" customFormat="1" x14ac:dyDescent="0.2">
      <c r="A1562" s="631"/>
      <c r="B1562" s="631"/>
      <c r="C1562" s="631"/>
      <c r="D1562" s="631"/>
      <c r="E1562" s="631"/>
      <c r="F1562" s="631"/>
      <c r="G1562" s="631"/>
      <c r="H1562" s="632"/>
      <c r="I1562" s="634"/>
      <c r="J1562" s="631"/>
      <c r="K1562" s="631"/>
      <c r="L1562" s="632"/>
      <c r="M1562" s="631"/>
      <c r="N1562" s="631"/>
    </row>
    <row r="1563" spans="1:14" s="362" customFormat="1" x14ac:dyDescent="0.2">
      <c r="A1563" s="631"/>
      <c r="B1563" s="631"/>
      <c r="C1563" s="631"/>
      <c r="D1563" s="631"/>
      <c r="E1563" s="631"/>
      <c r="F1563" s="631"/>
      <c r="G1563" s="631"/>
      <c r="H1563" s="632"/>
      <c r="I1563" s="634"/>
      <c r="J1563" s="631"/>
      <c r="K1563" s="631"/>
      <c r="L1563" s="632"/>
      <c r="M1563" s="631"/>
      <c r="N1563" s="631"/>
    </row>
    <row r="1564" spans="1:14" s="362" customFormat="1" x14ac:dyDescent="0.2">
      <c r="A1564" s="631"/>
      <c r="B1564" s="631"/>
      <c r="C1564" s="631"/>
      <c r="D1564" s="631"/>
      <c r="E1564" s="631"/>
      <c r="F1564" s="631"/>
      <c r="G1564" s="631"/>
      <c r="H1564" s="632"/>
      <c r="I1564" s="634"/>
      <c r="J1564" s="631"/>
      <c r="K1564" s="631"/>
      <c r="L1564" s="632"/>
      <c r="M1564" s="631"/>
      <c r="N1564" s="631"/>
    </row>
    <row r="1565" spans="1:14" s="362" customFormat="1" x14ac:dyDescent="0.2">
      <c r="A1565" s="631"/>
      <c r="B1565" s="631"/>
      <c r="C1565" s="631"/>
      <c r="D1565" s="631"/>
      <c r="E1565" s="631"/>
      <c r="F1565" s="631"/>
      <c r="G1565" s="631"/>
      <c r="H1565" s="632"/>
      <c r="I1565" s="634"/>
      <c r="J1565" s="631"/>
      <c r="K1565" s="631"/>
      <c r="L1565" s="632"/>
      <c r="M1565" s="631"/>
      <c r="N1565" s="631"/>
    </row>
    <row r="1566" spans="1:14" s="362" customFormat="1" x14ac:dyDescent="0.2">
      <c r="A1566" s="631"/>
      <c r="B1566" s="631"/>
      <c r="C1566" s="631"/>
      <c r="D1566" s="631"/>
      <c r="E1566" s="631"/>
      <c r="F1566" s="631"/>
      <c r="G1566" s="631"/>
      <c r="H1566" s="632"/>
      <c r="I1566" s="634"/>
      <c r="J1566" s="631"/>
      <c r="K1566" s="631"/>
      <c r="L1566" s="632"/>
      <c r="M1566" s="631"/>
      <c r="N1566" s="631"/>
    </row>
    <row r="1567" spans="1:14" s="362" customFormat="1" x14ac:dyDescent="0.2">
      <c r="A1567" s="631"/>
      <c r="B1567" s="631"/>
      <c r="C1567" s="631"/>
      <c r="D1567" s="631"/>
      <c r="E1567" s="631"/>
      <c r="F1567" s="631"/>
      <c r="G1567" s="631"/>
      <c r="H1567" s="632"/>
      <c r="I1567" s="634"/>
      <c r="J1567" s="631"/>
      <c r="K1567" s="631"/>
      <c r="L1567" s="632"/>
      <c r="M1567" s="631"/>
      <c r="N1567" s="631"/>
    </row>
    <row r="1568" spans="1:14" s="362" customFormat="1" x14ac:dyDescent="0.2">
      <c r="A1568" s="631"/>
      <c r="B1568" s="631"/>
      <c r="C1568" s="631"/>
      <c r="D1568" s="631"/>
      <c r="E1568" s="631"/>
      <c r="F1568" s="631"/>
      <c r="G1568" s="631"/>
      <c r="H1568" s="632"/>
      <c r="I1568" s="634"/>
      <c r="J1568" s="631"/>
      <c r="K1568" s="631"/>
      <c r="L1568" s="632"/>
      <c r="M1568" s="631"/>
      <c r="N1568" s="631"/>
    </row>
    <row r="1569" spans="1:15" s="362" customFormat="1" x14ac:dyDescent="0.2">
      <c r="A1569" s="631"/>
      <c r="B1569" s="631"/>
      <c r="C1569" s="631"/>
      <c r="D1569" s="631"/>
      <c r="E1569" s="631"/>
      <c r="F1569" s="631"/>
      <c r="G1569" s="631"/>
      <c r="H1569" s="632"/>
      <c r="I1569" s="634"/>
      <c r="J1569" s="631"/>
      <c r="K1569" s="631"/>
      <c r="L1569" s="632"/>
      <c r="M1569" s="631"/>
      <c r="N1569" s="631"/>
    </row>
    <row r="1570" spans="1:15" s="362" customFormat="1" x14ac:dyDescent="0.2">
      <c r="A1570" s="631"/>
      <c r="B1570" s="631"/>
      <c r="C1570" s="631"/>
      <c r="D1570" s="631"/>
      <c r="E1570" s="631"/>
      <c r="F1570" s="631"/>
      <c r="G1570" s="631"/>
      <c r="H1570" s="632"/>
      <c r="I1570" s="634"/>
      <c r="J1570" s="631"/>
      <c r="K1570" s="631"/>
      <c r="L1570" s="632"/>
      <c r="M1570" s="631"/>
      <c r="N1570" s="631"/>
    </row>
    <row r="1571" spans="1:15" s="362" customFormat="1" x14ac:dyDescent="0.2">
      <c r="A1571" s="631"/>
      <c r="B1571" s="631"/>
      <c r="C1571" s="631"/>
      <c r="D1571" s="631"/>
      <c r="E1571" s="631"/>
      <c r="F1571" s="631"/>
      <c r="G1571" s="631"/>
      <c r="H1571" s="632"/>
      <c r="I1571" s="634"/>
      <c r="J1571" s="631"/>
      <c r="K1571" s="631"/>
      <c r="L1571" s="632"/>
      <c r="M1571" s="631"/>
      <c r="N1571" s="631"/>
    </row>
    <row r="1572" spans="1:15" s="362" customFormat="1" x14ac:dyDescent="0.2">
      <c r="A1572" s="631"/>
      <c r="B1572" s="631"/>
      <c r="C1572" s="631"/>
      <c r="D1572" s="631"/>
      <c r="E1572" s="631"/>
      <c r="F1572" s="631"/>
      <c r="G1572" s="631"/>
      <c r="H1572" s="632"/>
      <c r="I1572" s="634"/>
      <c r="J1572" s="631"/>
      <c r="K1572" s="631"/>
      <c r="L1572" s="632"/>
      <c r="M1572" s="631"/>
      <c r="N1572" s="631"/>
    </row>
    <row r="1573" spans="1:15" s="362" customFormat="1" x14ac:dyDescent="0.2">
      <c r="A1573" s="631"/>
      <c r="B1573" s="631"/>
      <c r="C1573" s="631"/>
      <c r="D1573" s="631"/>
      <c r="E1573" s="631"/>
      <c r="F1573" s="631"/>
      <c r="G1573" s="631"/>
      <c r="H1573" s="632"/>
      <c r="I1573" s="634"/>
      <c r="J1573" s="631"/>
      <c r="K1573" s="631"/>
      <c r="L1573" s="632"/>
      <c r="M1573" s="631"/>
      <c r="N1573" s="631"/>
    </row>
    <row r="1574" spans="1:15" s="362" customFormat="1" x14ac:dyDescent="0.2">
      <c r="A1574" s="631"/>
      <c r="B1574" s="631"/>
      <c r="C1574" s="631"/>
      <c r="D1574" s="631"/>
      <c r="E1574" s="631"/>
      <c r="F1574" s="631"/>
      <c r="G1574" s="631"/>
      <c r="H1574" s="632"/>
      <c r="I1574" s="634"/>
      <c r="J1574" s="631"/>
      <c r="K1574" s="631"/>
      <c r="L1574" s="632"/>
      <c r="M1574" s="631"/>
      <c r="N1574" s="631"/>
    </row>
    <row r="1575" spans="1:15" s="362" customFormat="1" x14ac:dyDescent="0.2">
      <c r="A1575" s="631"/>
      <c r="B1575" s="631"/>
      <c r="C1575" s="631"/>
      <c r="D1575" s="631"/>
      <c r="E1575" s="631"/>
      <c r="F1575" s="631"/>
      <c r="G1575" s="631"/>
      <c r="H1575" s="632"/>
      <c r="I1575" s="634"/>
      <c r="J1575" s="631"/>
      <c r="K1575" s="631"/>
      <c r="L1575" s="632"/>
      <c r="M1575" s="631"/>
      <c r="N1575" s="631"/>
    </row>
    <row r="1576" spans="1:15" s="362" customFormat="1" x14ac:dyDescent="0.2">
      <c r="A1576" s="631"/>
      <c r="B1576" s="631"/>
      <c r="C1576" s="631"/>
      <c r="D1576" s="631"/>
      <c r="E1576" s="631"/>
      <c r="F1576" s="631"/>
      <c r="G1576" s="631"/>
      <c r="H1576" s="632"/>
      <c r="I1576" s="634"/>
      <c r="J1576" s="631"/>
      <c r="K1576" s="631"/>
      <c r="L1576" s="632"/>
      <c r="M1576" s="631"/>
      <c r="N1576" s="631"/>
    </row>
    <row r="1577" spans="1:15" s="362" customFormat="1" x14ac:dyDescent="0.2">
      <c r="A1577" s="631"/>
      <c r="B1577" s="631"/>
      <c r="C1577" s="631"/>
      <c r="D1577" s="631"/>
      <c r="E1577" s="631"/>
      <c r="F1577" s="631"/>
      <c r="G1577" s="631"/>
      <c r="H1577" s="632"/>
      <c r="I1577" s="634"/>
      <c r="J1577" s="631"/>
      <c r="K1577" s="631"/>
      <c r="L1577" s="632"/>
      <c r="M1577" s="631"/>
      <c r="N1577" s="631"/>
    </row>
    <row r="1578" spans="1:15" s="362" customFormat="1" x14ac:dyDescent="0.2">
      <c r="A1578" s="631"/>
      <c r="B1578" s="631"/>
      <c r="C1578" s="631"/>
      <c r="D1578" s="631"/>
      <c r="E1578" s="631"/>
      <c r="F1578" s="631"/>
      <c r="G1578" s="631"/>
      <c r="H1578" s="632"/>
      <c r="I1578" s="634"/>
      <c r="J1578" s="631"/>
      <c r="K1578" s="631"/>
      <c r="L1578" s="632"/>
      <c r="M1578" s="631"/>
      <c r="N1578" s="631"/>
    </row>
    <row r="1579" spans="1:15" s="362" customFormat="1" x14ac:dyDescent="0.2">
      <c r="A1579" s="631"/>
      <c r="B1579" s="631"/>
      <c r="C1579" s="631"/>
      <c r="D1579" s="631"/>
      <c r="E1579" s="631"/>
      <c r="F1579" s="631"/>
      <c r="G1579" s="631"/>
      <c r="H1579" s="632"/>
      <c r="I1579" s="634"/>
      <c r="J1579" s="631"/>
      <c r="K1579" s="631"/>
      <c r="L1579" s="632"/>
      <c r="M1579" s="631"/>
      <c r="N1579" s="631"/>
    </row>
    <row r="1580" spans="1:15" s="362" customFormat="1" x14ac:dyDescent="0.2">
      <c r="A1580" s="631"/>
      <c r="B1580" s="631"/>
      <c r="C1580" s="631"/>
      <c r="D1580" s="631"/>
      <c r="E1580" s="631"/>
      <c r="F1580" s="631"/>
      <c r="G1580" s="631"/>
      <c r="H1580" s="632"/>
      <c r="I1580" s="634"/>
      <c r="J1580" s="631"/>
      <c r="K1580" s="631"/>
      <c r="L1580" s="632"/>
      <c r="M1580" s="631"/>
      <c r="N1580" s="631"/>
    </row>
    <row r="1581" spans="1:15" s="362" customFormat="1" x14ac:dyDescent="0.2">
      <c r="A1581" s="631"/>
      <c r="B1581" s="631"/>
      <c r="C1581" s="631"/>
      <c r="D1581" s="631"/>
      <c r="E1581" s="631"/>
      <c r="F1581" s="631"/>
      <c r="G1581" s="631"/>
      <c r="H1581" s="632"/>
      <c r="I1581" s="634"/>
      <c r="J1581" s="631"/>
      <c r="K1581" s="631"/>
      <c r="L1581" s="632"/>
      <c r="M1581" s="631"/>
      <c r="N1581" s="631"/>
    </row>
    <row r="1582" spans="1:15" s="362" customFormat="1" x14ac:dyDescent="0.2">
      <c r="A1582" s="631"/>
      <c r="B1582" s="631"/>
      <c r="C1582" s="631"/>
      <c r="D1582" s="631"/>
      <c r="E1582" s="631"/>
      <c r="F1582" s="631"/>
      <c r="G1582" s="631"/>
      <c r="H1582" s="632"/>
      <c r="I1582" s="634"/>
      <c r="J1582" s="631"/>
      <c r="K1582" s="631"/>
      <c r="L1582" s="632"/>
      <c r="M1582" s="631"/>
      <c r="N1582" s="631"/>
    </row>
    <row r="1583" spans="1:15" s="362" customFormat="1" x14ac:dyDescent="0.2">
      <c r="A1583" s="437"/>
      <c r="B1583" s="437"/>
      <c r="C1583" s="437"/>
      <c r="D1583" s="437"/>
      <c r="E1583" s="437"/>
      <c r="F1583" s="437"/>
      <c r="G1583" s="437"/>
      <c r="H1583" s="439"/>
      <c r="I1583" s="248"/>
      <c r="J1583" s="437"/>
      <c r="K1583" s="437"/>
      <c r="L1583" s="439"/>
      <c r="M1583" s="437"/>
      <c r="N1583" s="439"/>
      <c r="O1583" s="437"/>
    </row>
    <row r="1584" spans="1:15" s="362" customFormat="1" x14ac:dyDescent="0.2">
      <c r="A1584" s="437"/>
      <c r="B1584" s="437"/>
      <c r="C1584" s="437"/>
      <c r="D1584" s="437"/>
      <c r="E1584" s="437"/>
      <c r="F1584" s="437"/>
      <c r="G1584" s="437"/>
      <c r="H1584" s="439"/>
      <c r="I1584" s="509"/>
      <c r="J1584" s="437"/>
      <c r="K1584" s="437"/>
      <c r="L1584" s="439"/>
      <c r="M1584" s="437"/>
      <c r="N1584" s="439"/>
      <c r="O1584" s="437"/>
    </row>
    <row r="1585" spans="1:15" s="362" customFormat="1" x14ac:dyDescent="0.2">
      <c r="A1585" s="437"/>
      <c r="B1585" s="437"/>
      <c r="C1585" s="437"/>
      <c r="D1585" s="437"/>
      <c r="E1585" s="437"/>
      <c r="F1585" s="437"/>
      <c r="G1585" s="437"/>
      <c r="H1585" s="439"/>
      <c r="I1585" s="509"/>
      <c r="J1585" s="437"/>
      <c r="K1585" s="437"/>
      <c r="L1585" s="439"/>
      <c r="M1585" s="437"/>
      <c r="N1585" s="439"/>
      <c r="O1585" s="437"/>
    </row>
    <row r="1586" spans="1:15" s="362" customFormat="1" x14ac:dyDescent="0.2">
      <c r="A1586" s="437"/>
      <c r="B1586" s="437"/>
      <c r="C1586" s="437"/>
      <c r="D1586" s="437"/>
      <c r="E1586" s="437"/>
      <c r="F1586" s="437"/>
      <c r="G1586" s="437"/>
      <c r="H1586" s="439"/>
      <c r="I1586" s="509"/>
      <c r="J1586" s="437"/>
      <c r="K1586" s="437"/>
      <c r="L1586" s="439"/>
      <c r="M1586" s="437"/>
      <c r="N1586" s="439"/>
      <c r="O1586" s="437"/>
    </row>
    <row r="1587" spans="1:15" s="362" customFormat="1" x14ac:dyDescent="0.2">
      <c r="A1587" s="437"/>
      <c r="B1587" s="437"/>
      <c r="C1587" s="437"/>
      <c r="D1587" s="437"/>
      <c r="E1587" s="437"/>
      <c r="F1587" s="437"/>
      <c r="G1587" s="437"/>
      <c r="H1587" s="439"/>
      <c r="I1587" s="509"/>
      <c r="J1587" s="437"/>
      <c r="K1587" s="437"/>
      <c r="L1587" s="439"/>
      <c r="M1587" s="437"/>
      <c r="N1587" s="439"/>
      <c r="O1587" s="437"/>
    </row>
    <row r="1588" spans="1:15" s="362" customFormat="1" x14ac:dyDescent="0.2">
      <c r="A1588" s="437"/>
      <c r="B1588" s="437"/>
      <c r="C1588" s="437"/>
      <c r="D1588" s="437"/>
      <c r="E1588" s="437"/>
      <c r="F1588" s="437"/>
      <c r="G1588" s="437"/>
      <c r="H1588" s="439"/>
      <c r="I1588" s="509"/>
      <c r="J1588" s="437"/>
      <c r="K1588" s="437"/>
      <c r="L1588" s="439"/>
      <c r="M1588" s="437"/>
      <c r="N1588" s="439"/>
      <c r="O1588" s="437"/>
    </row>
    <row r="1589" spans="1:15" s="362" customFormat="1" x14ac:dyDescent="0.2">
      <c r="A1589" s="437"/>
      <c r="B1589" s="437"/>
      <c r="C1589" s="437"/>
      <c r="D1589" s="437"/>
      <c r="E1589" s="437"/>
      <c r="F1589" s="437"/>
      <c r="G1589" s="437"/>
      <c r="H1589" s="439"/>
      <c r="I1589" s="509"/>
      <c r="J1589" s="635"/>
      <c r="K1589" s="437"/>
      <c r="L1589" s="439"/>
      <c r="M1589" s="437"/>
      <c r="N1589" s="439"/>
      <c r="O1589" s="437"/>
    </row>
    <row r="1590" spans="1:15" s="362" customFormat="1" x14ac:dyDescent="0.2">
      <c r="A1590" s="437"/>
      <c r="B1590" s="437"/>
      <c r="C1590" s="437"/>
      <c r="D1590" s="437"/>
      <c r="E1590" s="437"/>
      <c r="F1590" s="437"/>
      <c r="G1590" s="437"/>
      <c r="H1590" s="439"/>
      <c r="I1590" s="509"/>
      <c r="J1590" s="437"/>
      <c r="K1590" s="437"/>
      <c r="L1590" s="439"/>
      <c r="M1590" s="437"/>
      <c r="N1590" s="439"/>
      <c r="O1590" s="437"/>
    </row>
    <row r="1591" spans="1:15" s="362" customFormat="1" x14ac:dyDescent="0.2">
      <c r="A1591" s="437"/>
      <c r="B1591" s="437"/>
      <c r="C1591" s="437"/>
      <c r="D1591" s="437"/>
      <c r="E1591" s="437"/>
      <c r="F1591" s="437"/>
      <c r="G1591" s="437"/>
      <c r="H1591" s="439"/>
      <c r="I1591" s="509"/>
      <c r="J1591" s="437"/>
      <c r="K1591" s="437"/>
      <c r="L1591" s="439"/>
      <c r="M1591" s="437"/>
      <c r="N1591" s="439"/>
      <c r="O1591" s="437"/>
    </row>
    <row r="1592" spans="1:15" s="362" customFormat="1" x14ac:dyDescent="0.2">
      <c r="A1592" s="437"/>
      <c r="B1592" s="437"/>
      <c r="C1592" s="437"/>
      <c r="D1592" s="437"/>
      <c r="E1592" s="437"/>
      <c r="F1592" s="437"/>
      <c r="G1592" s="437"/>
      <c r="H1592" s="439"/>
      <c r="I1592" s="509"/>
      <c r="J1592" s="437"/>
      <c r="K1592" s="437"/>
      <c r="L1592" s="439"/>
      <c r="M1592" s="437"/>
      <c r="N1592" s="439"/>
      <c r="O1592" s="437"/>
    </row>
    <row r="1593" spans="1:15" s="362" customFormat="1" x14ac:dyDescent="0.2">
      <c r="A1593" s="437"/>
      <c r="B1593" s="437"/>
      <c r="C1593" s="437"/>
      <c r="D1593" s="437"/>
      <c r="E1593" s="437"/>
      <c r="F1593" s="437"/>
      <c r="G1593" s="437"/>
      <c r="H1593" s="439"/>
      <c r="I1593" s="509"/>
      <c r="J1593" s="437"/>
      <c r="K1593" s="437"/>
      <c r="L1593" s="439"/>
      <c r="M1593" s="437"/>
      <c r="N1593" s="439"/>
      <c r="O1593" s="437"/>
    </row>
    <row r="1594" spans="1:15" s="362" customFormat="1" x14ac:dyDescent="0.2">
      <c r="A1594" s="437"/>
      <c r="B1594" s="437"/>
      <c r="C1594" s="437"/>
      <c r="D1594" s="437"/>
      <c r="E1594" s="437"/>
      <c r="F1594" s="437"/>
      <c r="G1594" s="437"/>
      <c r="H1594" s="439"/>
      <c r="I1594" s="509"/>
      <c r="J1594" s="437"/>
      <c r="K1594" s="437"/>
      <c r="L1594" s="439"/>
      <c r="M1594" s="437"/>
      <c r="N1594" s="439"/>
      <c r="O1594" s="437"/>
    </row>
    <row r="1595" spans="1:15" s="362" customFormat="1" x14ac:dyDescent="0.2">
      <c r="A1595" s="437"/>
      <c r="B1595" s="437"/>
      <c r="C1595" s="437"/>
      <c r="D1595" s="437"/>
      <c r="E1595" s="437"/>
      <c r="F1595" s="437"/>
      <c r="G1595" s="437"/>
      <c r="H1595" s="439"/>
      <c r="I1595" s="509"/>
      <c r="J1595" s="437"/>
      <c r="K1595" s="437"/>
      <c r="L1595" s="439"/>
      <c r="M1595" s="437"/>
      <c r="N1595" s="439"/>
      <c r="O1595" s="437"/>
    </row>
    <row r="1596" spans="1:15" s="362" customFormat="1" x14ac:dyDescent="0.2">
      <c r="A1596" s="437"/>
      <c r="B1596" s="437"/>
      <c r="C1596" s="437"/>
      <c r="D1596" s="437"/>
      <c r="E1596" s="437"/>
      <c r="F1596" s="437"/>
      <c r="G1596" s="437"/>
      <c r="H1596" s="439"/>
      <c r="I1596" s="509"/>
      <c r="J1596" s="437"/>
      <c r="K1596" s="437"/>
      <c r="L1596" s="439"/>
      <c r="M1596" s="437"/>
      <c r="N1596" s="439"/>
      <c r="O1596" s="437"/>
    </row>
    <row r="1597" spans="1:15" s="362" customFormat="1" x14ac:dyDescent="0.2">
      <c r="A1597" s="437"/>
      <c r="B1597" s="437"/>
      <c r="C1597" s="437"/>
      <c r="D1597" s="437"/>
      <c r="E1597" s="437"/>
      <c r="F1597" s="437"/>
      <c r="G1597" s="437"/>
      <c r="H1597" s="439"/>
      <c r="I1597" s="509"/>
      <c r="J1597" s="437"/>
      <c r="K1597" s="437"/>
      <c r="L1597" s="439"/>
      <c r="M1597" s="437"/>
      <c r="N1597" s="439"/>
      <c r="O1597" s="437"/>
    </row>
    <row r="1598" spans="1:15" s="362" customFormat="1" x14ac:dyDescent="0.2">
      <c r="A1598" s="437"/>
      <c r="B1598" s="437"/>
      <c r="C1598" s="437"/>
      <c r="D1598" s="437"/>
      <c r="E1598" s="437"/>
      <c r="F1598" s="437"/>
      <c r="G1598" s="437"/>
      <c r="H1598" s="439"/>
      <c r="I1598" s="509"/>
      <c r="J1598" s="437"/>
      <c r="K1598" s="437"/>
      <c r="L1598" s="439"/>
      <c r="M1598" s="437"/>
      <c r="N1598" s="439"/>
      <c r="O1598" s="437"/>
    </row>
    <row r="1599" spans="1:15" s="362" customFormat="1" x14ac:dyDescent="0.2">
      <c r="A1599" s="437"/>
      <c r="B1599" s="437"/>
      <c r="C1599" s="437"/>
      <c r="D1599" s="437"/>
      <c r="E1599" s="437"/>
      <c r="F1599" s="437"/>
      <c r="G1599" s="437"/>
      <c r="H1599" s="439"/>
      <c r="I1599" s="509"/>
      <c r="J1599" s="437"/>
      <c r="K1599" s="437"/>
      <c r="L1599" s="439"/>
      <c r="M1599" s="437"/>
      <c r="N1599" s="439"/>
      <c r="O1599" s="437"/>
    </row>
    <row r="1600" spans="1:15" s="362" customFormat="1" x14ac:dyDescent="0.2">
      <c r="A1600" s="437"/>
      <c r="B1600" s="437"/>
      <c r="C1600" s="437"/>
      <c r="D1600" s="437"/>
      <c r="E1600" s="437"/>
      <c r="F1600" s="437"/>
      <c r="G1600" s="437"/>
      <c r="H1600" s="439"/>
      <c r="I1600" s="509"/>
      <c r="J1600" s="437"/>
      <c r="K1600" s="437"/>
      <c r="L1600" s="439"/>
      <c r="M1600" s="437"/>
      <c r="N1600" s="439"/>
      <c r="O1600" s="437"/>
    </row>
    <row r="1601" spans="1:15" s="362" customFormat="1" x14ac:dyDescent="0.2">
      <c r="A1601" s="437"/>
      <c r="B1601" s="437"/>
      <c r="C1601" s="437"/>
      <c r="D1601" s="437"/>
      <c r="E1601" s="437"/>
      <c r="F1601" s="437"/>
      <c r="G1601" s="437"/>
      <c r="H1601" s="439"/>
      <c r="I1601" s="509"/>
      <c r="J1601" s="437"/>
      <c r="K1601" s="437"/>
      <c r="L1601" s="439"/>
      <c r="M1601" s="437"/>
      <c r="N1601" s="439"/>
      <c r="O1601" s="437"/>
    </row>
    <row r="1602" spans="1:15" s="362" customFormat="1" x14ac:dyDescent="0.2">
      <c r="A1602" s="437"/>
      <c r="B1602" s="437"/>
      <c r="C1602" s="437"/>
      <c r="D1602" s="437"/>
      <c r="E1602" s="437"/>
      <c r="F1602" s="437"/>
      <c r="G1602" s="437"/>
      <c r="H1602" s="439"/>
      <c r="I1602" s="509"/>
      <c r="J1602" s="437"/>
      <c r="K1602" s="437"/>
      <c r="L1602" s="439"/>
      <c r="M1602" s="437"/>
      <c r="N1602" s="439"/>
      <c r="O1602" s="437"/>
    </row>
    <row r="1603" spans="1:15" s="362" customFormat="1" x14ac:dyDescent="0.2">
      <c r="A1603" s="437"/>
      <c r="B1603" s="437"/>
      <c r="C1603" s="437"/>
      <c r="D1603" s="437"/>
      <c r="E1603" s="437"/>
      <c r="F1603" s="437"/>
      <c r="G1603" s="437"/>
      <c r="H1603" s="439"/>
      <c r="I1603" s="509"/>
      <c r="J1603" s="437"/>
      <c r="K1603" s="437"/>
      <c r="L1603" s="439"/>
      <c r="M1603" s="437"/>
      <c r="N1603" s="439"/>
      <c r="O1603" s="437"/>
    </row>
    <row r="1604" spans="1:15" s="362" customFormat="1" x14ac:dyDescent="0.2">
      <c r="A1604" s="437"/>
      <c r="B1604" s="437"/>
      <c r="C1604" s="437"/>
      <c r="D1604" s="437"/>
      <c r="E1604" s="437"/>
      <c r="F1604" s="437"/>
      <c r="G1604" s="437"/>
      <c r="H1604" s="439"/>
      <c r="I1604" s="509"/>
      <c r="J1604" s="437"/>
      <c r="K1604" s="437"/>
      <c r="L1604" s="439"/>
      <c r="M1604" s="437"/>
      <c r="N1604" s="439"/>
      <c r="O1604" s="437"/>
    </row>
    <row r="1605" spans="1:15" s="362" customFormat="1" x14ac:dyDescent="0.2">
      <c r="A1605" s="437"/>
      <c r="B1605" s="437"/>
      <c r="C1605" s="437"/>
      <c r="D1605" s="437"/>
      <c r="E1605" s="437"/>
      <c r="F1605" s="437"/>
      <c r="G1605" s="437"/>
      <c r="H1605" s="439"/>
      <c r="I1605" s="509"/>
      <c r="J1605" s="437"/>
      <c r="K1605" s="437"/>
      <c r="L1605" s="439"/>
      <c r="M1605" s="437"/>
      <c r="N1605" s="439"/>
      <c r="O1605" s="437"/>
    </row>
    <row r="1606" spans="1:15" s="362" customFormat="1" x14ac:dyDescent="0.2">
      <c r="A1606" s="437"/>
      <c r="B1606" s="437"/>
      <c r="C1606" s="437"/>
      <c r="D1606" s="437"/>
      <c r="E1606" s="437"/>
      <c r="F1606" s="437"/>
      <c r="G1606" s="437"/>
      <c r="H1606" s="439"/>
      <c r="I1606" s="509"/>
      <c r="J1606" s="437"/>
      <c r="K1606" s="437"/>
      <c r="L1606" s="439"/>
      <c r="M1606" s="437"/>
      <c r="N1606" s="439"/>
      <c r="O1606" s="437"/>
    </row>
    <row r="1607" spans="1:15" s="362" customFormat="1" x14ac:dyDescent="0.2">
      <c r="A1607" s="437"/>
      <c r="B1607" s="437"/>
      <c r="C1607" s="437"/>
      <c r="D1607" s="437"/>
      <c r="E1607" s="437"/>
      <c r="F1607" s="437"/>
      <c r="G1607" s="437"/>
      <c r="H1607" s="439"/>
      <c r="I1607" s="509"/>
      <c r="J1607" s="437"/>
      <c r="K1607" s="437"/>
      <c r="L1607" s="439"/>
      <c r="M1607" s="437"/>
      <c r="N1607" s="439"/>
      <c r="O1607" s="437"/>
    </row>
    <row r="1608" spans="1:15" s="362" customFormat="1" x14ac:dyDescent="0.2">
      <c r="A1608" s="437"/>
      <c r="B1608" s="437"/>
      <c r="C1608" s="437"/>
      <c r="D1608" s="437"/>
      <c r="E1608" s="437"/>
      <c r="F1608" s="437"/>
      <c r="G1608" s="437"/>
      <c r="H1608" s="439"/>
      <c r="I1608" s="509"/>
      <c r="J1608" s="437"/>
      <c r="K1608" s="437"/>
      <c r="L1608" s="439"/>
      <c r="M1608" s="437"/>
      <c r="N1608" s="439"/>
      <c r="O1608" s="437"/>
    </row>
    <row r="1609" spans="1:15" s="362" customFormat="1" x14ac:dyDescent="0.2">
      <c r="A1609" s="437"/>
      <c r="B1609" s="437"/>
      <c r="C1609" s="437"/>
      <c r="D1609" s="437"/>
      <c r="E1609" s="437"/>
      <c r="F1609" s="437"/>
      <c r="G1609" s="437"/>
      <c r="H1609" s="439"/>
      <c r="I1609" s="509"/>
      <c r="J1609" s="437"/>
      <c r="K1609" s="437"/>
      <c r="L1609" s="439"/>
      <c r="M1609" s="437"/>
      <c r="N1609" s="439"/>
      <c r="O1609" s="437"/>
    </row>
    <row r="1610" spans="1:15" s="362" customFormat="1" x14ac:dyDescent="0.2">
      <c r="A1610" s="437"/>
      <c r="B1610" s="437"/>
      <c r="C1610" s="437"/>
      <c r="D1610" s="437"/>
      <c r="E1610" s="437"/>
      <c r="F1610" s="437"/>
      <c r="G1610" s="437"/>
      <c r="H1610" s="439"/>
      <c r="I1610" s="509"/>
      <c r="J1610" s="437"/>
      <c r="K1610" s="437"/>
      <c r="L1610" s="439"/>
      <c r="M1610" s="437"/>
      <c r="N1610" s="439"/>
      <c r="O1610" s="437"/>
    </row>
    <row r="1611" spans="1:15" s="362" customFormat="1" x14ac:dyDescent="0.2">
      <c r="A1611" s="437"/>
      <c r="B1611" s="437"/>
      <c r="C1611" s="437"/>
      <c r="D1611" s="437"/>
      <c r="E1611" s="437"/>
      <c r="F1611" s="437"/>
      <c r="G1611" s="437"/>
      <c r="H1611" s="439"/>
      <c r="I1611" s="509"/>
      <c r="J1611" s="437"/>
      <c r="K1611" s="437"/>
      <c r="L1611" s="439"/>
      <c r="M1611" s="437"/>
      <c r="N1611" s="439"/>
      <c r="O1611" s="437"/>
    </row>
    <row r="1612" spans="1:15" s="362" customFormat="1" x14ac:dyDescent="0.2">
      <c r="A1612" s="437"/>
      <c r="B1612" s="437"/>
      <c r="C1612" s="437"/>
      <c r="D1612" s="437"/>
      <c r="E1612" s="437"/>
      <c r="F1612" s="437"/>
      <c r="G1612" s="437"/>
      <c r="H1612" s="439"/>
      <c r="I1612" s="509"/>
      <c r="J1612" s="437"/>
      <c r="K1612" s="437"/>
      <c r="L1612" s="439"/>
      <c r="M1612" s="437"/>
      <c r="N1612" s="439"/>
      <c r="O1612" s="437"/>
    </row>
    <row r="1613" spans="1:15" s="362" customFormat="1" x14ac:dyDescent="0.2">
      <c r="A1613" s="437"/>
      <c r="B1613" s="437"/>
      <c r="C1613" s="437"/>
      <c r="D1613" s="437"/>
      <c r="E1613" s="437"/>
      <c r="F1613" s="437"/>
      <c r="G1613" s="437"/>
      <c r="H1613" s="439"/>
      <c r="I1613" s="509"/>
      <c r="J1613" s="437"/>
      <c r="K1613" s="437"/>
      <c r="L1613" s="439"/>
      <c r="M1613" s="437"/>
      <c r="N1613" s="439"/>
      <c r="O1613" s="437"/>
    </row>
    <row r="1614" spans="1:15" s="362" customFormat="1" x14ac:dyDescent="0.2">
      <c r="A1614" s="437"/>
      <c r="B1614" s="437"/>
      <c r="C1614" s="437"/>
      <c r="D1614" s="437"/>
      <c r="E1614" s="437"/>
      <c r="F1614" s="437"/>
      <c r="G1614" s="437"/>
      <c r="H1614" s="439"/>
      <c r="I1614" s="509"/>
      <c r="J1614" s="437"/>
      <c r="K1614" s="437"/>
      <c r="L1614" s="439"/>
      <c r="M1614" s="437"/>
      <c r="N1614" s="439"/>
      <c r="O1614" s="437"/>
    </row>
    <row r="1615" spans="1:15" s="362" customFormat="1" x14ac:dyDescent="0.2">
      <c r="A1615" s="437"/>
      <c r="B1615" s="437"/>
      <c r="C1615" s="437"/>
      <c r="D1615" s="437"/>
      <c r="E1615" s="437"/>
      <c r="F1615" s="437"/>
      <c r="G1615" s="437"/>
      <c r="H1615" s="439"/>
      <c r="I1615" s="509"/>
      <c r="J1615" s="437"/>
      <c r="K1615" s="437"/>
      <c r="L1615" s="439"/>
      <c r="M1615" s="437"/>
      <c r="N1615" s="439"/>
      <c r="O1615" s="437"/>
    </row>
    <row r="1616" spans="1:15" s="362" customFormat="1" x14ac:dyDescent="0.2">
      <c r="A1616" s="437"/>
      <c r="B1616" s="437"/>
      <c r="C1616" s="437"/>
      <c r="D1616" s="437"/>
      <c r="E1616" s="437"/>
      <c r="F1616" s="437"/>
      <c r="G1616" s="437"/>
      <c r="H1616" s="439"/>
      <c r="I1616" s="509"/>
      <c r="J1616" s="437"/>
      <c r="K1616" s="437"/>
      <c r="L1616" s="439"/>
      <c r="M1616" s="437"/>
      <c r="N1616" s="439"/>
      <c r="O1616" s="437"/>
    </row>
    <row r="1617" spans="1:15" s="362" customFormat="1" x14ac:dyDescent="0.2">
      <c r="A1617" s="437"/>
      <c r="B1617" s="437"/>
      <c r="C1617" s="437"/>
      <c r="D1617" s="437"/>
      <c r="E1617" s="437"/>
      <c r="F1617" s="437"/>
      <c r="G1617" s="437"/>
      <c r="H1617" s="439"/>
      <c r="I1617" s="509"/>
      <c r="J1617" s="437"/>
      <c r="K1617" s="437"/>
      <c r="L1617" s="439"/>
      <c r="M1617" s="437"/>
      <c r="N1617" s="439"/>
      <c r="O1617" s="437"/>
    </row>
    <row r="1618" spans="1:15" s="362" customFormat="1" x14ac:dyDescent="0.2">
      <c r="A1618" s="437"/>
      <c r="B1618" s="437"/>
      <c r="C1618" s="437"/>
      <c r="D1618" s="437"/>
      <c r="E1618" s="437"/>
      <c r="F1618" s="437"/>
      <c r="G1618" s="437"/>
      <c r="H1618" s="439"/>
      <c r="I1618" s="509"/>
      <c r="J1618" s="437"/>
      <c r="K1618" s="437"/>
      <c r="L1618" s="439"/>
      <c r="M1618" s="437"/>
      <c r="N1618" s="439"/>
      <c r="O1618" s="437"/>
    </row>
    <row r="1619" spans="1:15" s="362" customFormat="1" x14ac:dyDescent="0.2">
      <c r="A1619" s="437"/>
      <c r="B1619" s="437"/>
      <c r="C1619" s="437"/>
      <c r="D1619" s="437"/>
      <c r="E1619" s="437"/>
      <c r="F1619" s="437"/>
      <c r="G1619" s="437"/>
      <c r="H1619" s="439"/>
      <c r="I1619" s="509"/>
      <c r="J1619" s="437"/>
      <c r="K1619" s="437"/>
      <c r="L1619" s="439"/>
      <c r="M1619" s="437"/>
      <c r="N1619" s="439"/>
      <c r="O1619" s="437"/>
    </row>
    <row r="1620" spans="1:15" s="362" customFormat="1" x14ac:dyDescent="0.2">
      <c r="A1620" s="437"/>
      <c r="B1620" s="437"/>
      <c r="C1620" s="437"/>
      <c r="D1620" s="437"/>
      <c r="E1620" s="437"/>
      <c r="F1620" s="437"/>
      <c r="G1620" s="437"/>
      <c r="H1620" s="439"/>
      <c r="I1620" s="509"/>
      <c r="J1620" s="437"/>
      <c r="K1620" s="437"/>
      <c r="L1620" s="439"/>
      <c r="M1620" s="437"/>
      <c r="N1620" s="439"/>
      <c r="O1620" s="437"/>
    </row>
    <row r="1621" spans="1:15" s="362" customFormat="1" x14ac:dyDescent="0.2">
      <c r="A1621" s="437"/>
      <c r="B1621" s="437"/>
      <c r="C1621" s="437"/>
      <c r="D1621" s="437"/>
      <c r="E1621" s="437"/>
      <c r="F1621" s="437"/>
      <c r="G1621" s="437"/>
      <c r="H1621" s="439"/>
      <c r="I1621" s="509"/>
      <c r="J1621" s="437"/>
      <c r="K1621" s="437"/>
      <c r="L1621" s="439"/>
      <c r="M1621" s="437"/>
      <c r="N1621" s="439"/>
      <c r="O1621" s="437"/>
    </row>
    <row r="1622" spans="1:15" s="362" customFormat="1" x14ac:dyDescent="0.2">
      <c r="A1622" s="437"/>
      <c r="B1622" s="437"/>
      <c r="C1622" s="437"/>
      <c r="D1622" s="437"/>
      <c r="E1622" s="437"/>
      <c r="F1622" s="437"/>
      <c r="G1622" s="437"/>
      <c r="H1622" s="439"/>
      <c r="I1622" s="509"/>
      <c r="J1622" s="437"/>
      <c r="K1622" s="437"/>
      <c r="L1622" s="439"/>
      <c r="M1622" s="437"/>
      <c r="N1622" s="439"/>
      <c r="O1622" s="437"/>
    </row>
    <row r="1623" spans="1:15" s="362" customFormat="1" x14ac:dyDescent="0.2">
      <c r="A1623" s="437"/>
      <c r="B1623" s="437"/>
      <c r="C1623" s="437"/>
      <c r="D1623" s="437"/>
      <c r="E1623" s="437"/>
      <c r="F1623" s="437"/>
      <c r="G1623" s="437"/>
      <c r="H1623" s="439"/>
      <c r="I1623" s="509"/>
      <c r="J1623" s="437"/>
      <c r="K1623" s="437"/>
      <c r="L1623" s="439"/>
      <c r="M1623" s="437"/>
      <c r="N1623" s="439"/>
      <c r="O1623" s="437"/>
    </row>
    <row r="1624" spans="1:15" s="362" customFormat="1" x14ac:dyDescent="0.2">
      <c r="A1624" s="437"/>
      <c r="B1624" s="437"/>
      <c r="C1624" s="437"/>
      <c r="D1624" s="437"/>
      <c r="E1624" s="437"/>
      <c r="F1624" s="437"/>
      <c r="G1624" s="437"/>
      <c r="H1624" s="439"/>
      <c r="I1624" s="509"/>
      <c r="J1624" s="437"/>
      <c r="K1624" s="437"/>
      <c r="L1624" s="439"/>
      <c r="M1624" s="437"/>
      <c r="N1624" s="439"/>
      <c r="O1624" s="437"/>
    </row>
    <row r="1625" spans="1:15" s="362" customFormat="1" x14ac:dyDescent="0.2">
      <c r="A1625" s="437"/>
      <c r="B1625" s="437"/>
      <c r="C1625" s="437"/>
      <c r="D1625" s="437"/>
      <c r="E1625" s="437"/>
      <c r="F1625" s="437"/>
      <c r="G1625" s="437"/>
      <c r="H1625" s="439"/>
      <c r="I1625" s="509"/>
      <c r="J1625" s="437"/>
      <c r="K1625" s="437"/>
      <c r="L1625" s="439"/>
      <c r="M1625" s="437"/>
      <c r="N1625" s="439"/>
      <c r="O1625" s="437"/>
    </row>
    <row r="1626" spans="1:15" s="362" customFormat="1" x14ac:dyDescent="0.2">
      <c r="A1626" s="437"/>
      <c r="B1626" s="437"/>
      <c r="C1626" s="437"/>
      <c r="D1626" s="437"/>
      <c r="E1626" s="437"/>
      <c r="F1626" s="437"/>
      <c r="G1626" s="437"/>
      <c r="H1626" s="439"/>
      <c r="I1626" s="509"/>
      <c r="J1626" s="437"/>
      <c r="K1626" s="437"/>
      <c r="L1626" s="439"/>
      <c r="M1626" s="437"/>
      <c r="N1626" s="439"/>
      <c r="O1626" s="437"/>
    </row>
    <row r="1627" spans="1:15" s="362" customFormat="1" x14ac:dyDescent="0.2">
      <c r="A1627" s="437"/>
      <c r="B1627" s="437"/>
      <c r="C1627" s="437"/>
      <c r="D1627" s="437"/>
      <c r="E1627" s="437"/>
      <c r="F1627" s="437"/>
      <c r="G1627" s="437"/>
      <c r="H1627" s="439"/>
      <c r="I1627" s="509"/>
      <c r="J1627" s="437"/>
      <c r="K1627" s="437"/>
      <c r="L1627" s="439"/>
      <c r="M1627" s="437"/>
      <c r="N1627" s="439"/>
      <c r="O1627" s="437"/>
    </row>
    <row r="1628" spans="1:15" s="362" customFormat="1" x14ac:dyDescent="0.2">
      <c r="A1628" s="437"/>
      <c r="B1628" s="437"/>
      <c r="C1628" s="437"/>
      <c r="D1628" s="437"/>
      <c r="E1628" s="437"/>
      <c r="F1628" s="437"/>
      <c r="G1628" s="437"/>
      <c r="H1628" s="439"/>
      <c r="I1628" s="509"/>
      <c r="J1628" s="437"/>
      <c r="K1628" s="437"/>
      <c r="L1628" s="439"/>
      <c r="M1628" s="437"/>
      <c r="N1628" s="439"/>
      <c r="O1628" s="437"/>
    </row>
    <row r="1629" spans="1:15" s="362" customFormat="1" x14ac:dyDescent="0.2">
      <c r="A1629" s="437"/>
      <c r="B1629" s="437"/>
      <c r="C1629" s="437"/>
      <c r="D1629" s="437"/>
      <c r="E1629" s="437"/>
      <c r="F1629" s="437"/>
      <c r="G1629" s="437"/>
      <c r="H1629" s="439"/>
      <c r="I1629" s="509"/>
      <c r="J1629" s="437"/>
      <c r="K1629" s="437"/>
      <c r="L1629" s="439"/>
      <c r="M1629" s="437"/>
      <c r="N1629" s="439"/>
      <c r="O1629" s="437"/>
    </row>
    <row r="1630" spans="1:15" s="362" customFormat="1" x14ac:dyDescent="0.2">
      <c r="A1630" s="437"/>
      <c r="B1630" s="437"/>
      <c r="C1630" s="437"/>
      <c r="D1630" s="437"/>
      <c r="E1630" s="437"/>
      <c r="F1630" s="437"/>
      <c r="G1630" s="437"/>
      <c r="H1630" s="439"/>
      <c r="I1630" s="509"/>
      <c r="J1630" s="437"/>
      <c r="K1630" s="437"/>
      <c r="L1630" s="439"/>
      <c r="M1630" s="437"/>
      <c r="N1630" s="439"/>
      <c r="O1630" s="437"/>
    </row>
    <row r="1631" spans="1:15" s="362" customFormat="1" x14ac:dyDescent="0.2">
      <c r="A1631" s="437"/>
      <c r="B1631" s="437"/>
      <c r="C1631" s="437"/>
      <c r="D1631" s="437"/>
      <c r="E1631" s="437"/>
      <c r="F1631" s="437"/>
      <c r="G1631" s="437"/>
      <c r="H1631" s="439"/>
      <c r="I1631" s="509"/>
      <c r="J1631" s="437"/>
      <c r="K1631" s="437"/>
      <c r="L1631" s="439"/>
      <c r="M1631" s="437"/>
      <c r="N1631" s="439"/>
      <c r="O1631" s="437"/>
    </row>
    <row r="1632" spans="1:15" s="362" customFormat="1" x14ac:dyDescent="0.2">
      <c r="A1632" s="437"/>
      <c r="B1632" s="437"/>
      <c r="C1632" s="437"/>
      <c r="D1632" s="437"/>
      <c r="E1632" s="437"/>
      <c r="F1632" s="437"/>
      <c r="G1632" s="437"/>
      <c r="H1632" s="439"/>
      <c r="I1632" s="509"/>
      <c r="J1632" s="437"/>
      <c r="K1632" s="437"/>
      <c r="L1632" s="439"/>
      <c r="M1632" s="437"/>
      <c r="N1632" s="439"/>
      <c r="O1632" s="437"/>
    </row>
    <row r="1633" spans="1:15" s="362" customFormat="1" x14ac:dyDescent="0.2">
      <c r="A1633" s="437"/>
      <c r="B1633" s="437"/>
      <c r="C1633" s="437"/>
      <c r="D1633" s="437"/>
      <c r="E1633" s="437"/>
      <c r="F1633" s="437"/>
      <c r="G1633" s="437"/>
      <c r="H1633" s="439"/>
      <c r="I1633" s="509"/>
      <c r="J1633" s="437"/>
      <c r="K1633" s="437"/>
      <c r="L1633" s="439"/>
      <c r="M1633" s="437"/>
      <c r="N1633" s="439"/>
      <c r="O1633" s="437"/>
    </row>
    <row r="1634" spans="1:15" s="362" customFormat="1" x14ac:dyDescent="0.2">
      <c r="A1634" s="437"/>
      <c r="B1634" s="437"/>
      <c r="C1634" s="437"/>
      <c r="D1634" s="437"/>
      <c r="E1634" s="437"/>
      <c r="F1634" s="437"/>
      <c r="G1634" s="437"/>
      <c r="H1634" s="439"/>
      <c r="I1634" s="509"/>
      <c r="J1634" s="437"/>
      <c r="K1634" s="437"/>
      <c r="L1634" s="439"/>
      <c r="M1634" s="437"/>
      <c r="N1634" s="439"/>
      <c r="O1634" s="437"/>
    </row>
    <row r="1635" spans="1:15" s="362" customFormat="1" x14ac:dyDescent="0.2">
      <c r="A1635" s="437"/>
      <c r="B1635" s="437"/>
      <c r="C1635" s="437"/>
      <c r="D1635" s="437"/>
      <c r="E1635" s="437"/>
      <c r="F1635" s="437"/>
      <c r="G1635" s="437"/>
      <c r="H1635" s="439"/>
      <c r="I1635" s="509"/>
      <c r="J1635" s="437"/>
      <c r="K1635" s="437"/>
      <c r="L1635" s="439"/>
      <c r="M1635" s="437"/>
      <c r="N1635" s="439"/>
      <c r="O1635" s="437"/>
    </row>
    <row r="1636" spans="1:15" s="362" customFormat="1" x14ac:dyDescent="0.2">
      <c r="A1636" s="437"/>
      <c r="B1636" s="437"/>
      <c r="C1636" s="437"/>
      <c r="D1636" s="437"/>
      <c r="E1636" s="437"/>
      <c r="F1636" s="437"/>
      <c r="G1636" s="437"/>
      <c r="H1636" s="439"/>
      <c r="I1636" s="509"/>
      <c r="J1636" s="437"/>
      <c r="K1636" s="437"/>
      <c r="L1636" s="439"/>
      <c r="M1636" s="437"/>
      <c r="N1636" s="439"/>
      <c r="O1636" s="437"/>
    </row>
    <row r="1637" spans="1:15" s="362" customFormat="1" x14ac:dyDescent="0.2">
      <c r="A1637" s="437"/>
      <c r="B1637" s="437"/>
      <c r="C1637" s="437"/>
      <c r="D1637" s="437"/>
      <c r="E1637" s="437"/>
      <c r="F1637" s="437"/>
      <c r="G1637" s="437"/>
      <c r="H1637" s="439"/>
      <c r="I1637" s="509"/>
      <c r="J1637" s="437"/>
      <c r="K1637" s="437"/>
      <c r="L1637" s="439"/>
      <c r="M1637" s="437"/>
      <c r="N1637" s="439"/>
      <c r="O1637" s="437"/>
    </row>
    <row r="1638" spans="1:15" s="362" customFormat="1" x14ac:dyDescent="0.2">
      <c r="A1638" s="437"/>
      <c r="B1638" s="437"/>
      <c r="C1638" s="437"/>
      <c r="D1638" s="437"/>
      <c r="E1638" s="437"/>
      <c r="F1638" s="437"/>
      <c r="G1638" s="437"/>
      <c r="H1638" s="439"/>
      <c r="I1638" s="509"/>
      <c r="J1638" s="437"/>
      <c r="K1638" s="437"/>
      <c r="L1638" s="439"/>
      <c r="M1638" s="437"/>
      <c r="N1638" s="439"/>
      <c r="O1638" s="437"/>
    </row>
    <row r="1639" spans="1:15" s="362" customFormat="1" x14ac:dyDescent="0.2">
      <c r="A1639" s="437"/>
      <c r="B1639" s="437"/>
      <c r="C1639" s="437"/>
      <c r="D1639" s="437"/>
      <c r="E1639" s="437"/>
      <c r="F1639" s="437"/>
      <c r="G1639" s="437"/>
      <c r="H1639" s="439"/>
      <c r="I1639" s="509"/>
      <c r="J1639" s="437"/>
      <c r="K1639" s="437"/>
      <c r="L1639" s="439"/>
      <c r="M1639" s="437"/>
      <c r="N1639" s="439"/>
      <c r="O1639" s="437"/>
    </row>
    <row r="1640" spans="1:15" s="362" customFormat="1" x14ac:dyDescent="0.2">
      <c r="A1640" s="437"/>
      <c r="B1640" s="437"/>
      <c r="C1640" s="437"/>
      <c r="D1640" s="437"/>
      <c r="E1640" s="437"/>
      <c r="F1640" s="437"/>
      <c r="G1640" s="437"/>
      <c r="H1640" s="439"/>
      <c r="I1640" s="509"/>
      <c r="J1640" s="437"/>
      <c r="K1640" s="437"/>
      <c r="L1640" s="439"/>
      <c r="M1640" s="437"/>
      <c r="N1640" s="439"/>
      <c r="O1640" s="437"/>
    </row>
    <row r="1641" spans="1:15" s="362" customFormat="1" x14ac:dyDescent="0.2">
      <c r="A1641" s="437"/>
      <c r="B1641" s="437"/>
      <c r="C1641" s="437"/>
      <c r="D1641" s="437"/>
      <c r="E1641" s="437"/>
      <c r="F1641" s="437"/>
      <c r="G1641" s="437"/>
      <c r="H1641" s="439"/>
      <c r="I1641" s="509"/>
      <c r="J1641" s="437"/>
      <c r="K1641" s="437"/>
      <c r="L1641" s="439"/>
      <c r="M1641" s="437"/>
      <c r="N1641" s="439"/>
      <c r="O1641" s="437"/>
    </row>
    <row r="1642" spans="1:15" s="362" customFormat="1" x14ac:dyDescent="0.2">
      <c r="A1642" s="437"/>
      <c r="B1642" s="437"/>
      <c r="C1642" s="437"/>
      <c r="D1642" s="437"/>
      <c r="E1642" s="437"/>
      <c r="F1642" s="437"/>
      <c r="G1642" s="437"/>
      <c r="H1642" s="439"/>
      <c r="I1642" s="509"/>
      <c r="J1642" s="437"/>
      <c r="K1642" s="437"/>
      <c r="L1642" s="439"/>
      <c r="M1642" s="437"/>
      <c r="N1642" s="439"/>
      <c r="O1642" s="437"/>
    </row>
    <row r="1643" spans="1:15" s="362" customFormat="1" x14ac:dyDescent="0.2">
      <c r="A1643" s="437"/>
      <c r="B1643" s="437"/>
      <c r="C1643" s="437"/>
      <c r="D1643" s="437"/>
      <c r="E1643" s="437"/>
      <c r="F1643" s="437"/>
      <c r="G1643" s="437"/>
      <c r="H1643" s="439"/>
      <c r="I1643" s="509"/>
      <c r="J1643" s="437"/>
      <c r="K1643" s="437"/>
      <c r="L1643" s="439"/>
      <c r="M1643" s="437"/>
      <c r="N1643" s="439"/>
      <c r="O1643" s="437"/>
    </row>
    <row r="1644" spans="1:15" s="362" customFormat="1" x14ac:dyDescent="0.2">
      <c r="A1644" s="437"/>
      <c r="B1644" s="437"/>
      <c r="C1644" s="437"/>
      <c r="D1644" s="437"/>
      <c r="E1644" s="437"/>
      <c r="F1644" s="437"/>
      <c r="G1644" s="437"/>
      <c r="H1644" s="439"/>
      <c r="I1644" s="509"/>
      <c r="J1644" s="437"/>
      <c r="K1644" s="437"/>
      <c r="L1644" s="439"/>
      <c r="M1644" s="437"/>
      <c r="N1644" s="439"/>
      <c r="O1644" s="437"/>
    </row>
    <row r="1645" spans="1:15" s="362" customFormat="1" x14ac:dyDescent="0.2">
      <c r="A1645" s="437"/>
      <c r="B1645" s="437"/>
      <c r="C1645" s="437"/>
      <c r="D1645" s="437"/>
      <c r="E1645" s="437"/>
      <c r="F1645" s="437"/>
      <c r="G1645" s="437"/>
      <c r="H1645" s="439"/>
      <c r="I1645" s="509"/>
      <c r="J1645" s="437"/>
      <c r="K1645" s="437"/>
      <c r="L1645" s="439"/>
      <c r="M1645" s="437"/>
      <c r="N1645" s="439"/>
      <c r="O1645" s="437"/>
    </row>
    <row r="1646" spans="1:15" s="362" customFormat="1" x14ac:dyDescent="0.2">
      <c r="A1646" s="437"/>
      <c r="B1646" s="437"/>
      <c r="C1646" s="437"/>
      <c r="D1646" s="437"/>
      <c r="E1646" s="437"/>
      <c r="F1646" s="437"/>
      <c r="G1646" s="437"/>
      <c r="H1646" s="439"/>
      <c r="I1646" s="509"/>
      <c r="J1646" s="437"/>
      <c r="K1646" s="437"/>
      <c r="L1646" s="439"/>
      <c r="M1646" s="437"/>
      <c r="N1646" s="439"/>
      <c r="O1646" s="437"/>
    </row>
    <row r="1647" spans="1:15" s="362" customFormat="1" x14ac:dyDescent="0.2">
      <c r="A1647" s="437"/>
      <c r="B1647" s="437"/>
      <c r="C1647" s="437"/>
      <c r="D1647" s="437"/>
      <c r="E1647" s="437"/>
      <c r="F1647" s="437"/>
      <c r="G1647" s="437"/>
      <c r="H1647" s="439"/>
      <c r="I1647" s="509"/>
      <c r="J1647" s="437"/>
      <c r="K1647" s="437"/>
      <c r="L1647" s="439"/>
      <c r="M1647" s="437"/>
      <c r="N1647" s="439"/>
      <c r="O1647" s="437"/>
    </row>
    <row r="1648" spans="1:15" s="362" customFormat="1" x14ac:dyDescent="0.2">
      <c r="A1648" s="437"/>
      <c r="B1648" s="437"/>
      <c r="C1648" s="437"/>
      <c r="D1648" s="437"/>
      <c r="E1648" s="437"/>
      <c r="F1648" s="437"/>
      <c r="G1648" s="437"/>
      <c r="H1648" s="439"/>
      <c r="I1648" s="509"/>
      <c r="J1648" s="437"/>
      <c r="K1648" s="437"/>
      <c r="L1648" s="439"/>
      <c r="M1648" s="437"/>
      <c r="N1648" s="439"/>
      <c r="O1648" s="437"/>
    </row>
    <row r="1649" spans="1:15" s="362" customFormat="1" x14ac:dyDescent="0.2">
      <c r="A1649" s="437"/>
      <c r="B1649" s="437"/>
      <c r="C1649" s="437"/>
      <c r="D1649" s="437"/>
      <c r="E1649" s="437"/>
      <c r="F1649" s="437"/>
      <c r="G1649" s="437"/>
      <c r="H1649" s="439"/>
      <c r="I1649" s="509"/>
      <c r="J1649" s="437"/>
      <c r="K1649" s="437"/>
      <c r="L1649" s="439"/>
      <c r="M1649" s="437"/>
      <c r="N1649" s="439"/>
      <c r="O1649" s="437"/>
    </row>
    <row r="1650" spans="1:15" s="362" customFormat="1" x14ac:dyDescent="0.2">
      <c r="A1650" s="437"/>
      <c r="B1650" s="437"/>
      <c r="C1650" s="437"/>
      <c r="D1650" s="437"/>
      <c r="E1650" s="437"/>
      <c r="F1650" s="437"/>
      <c r="G1650" s="437"/>
      <c r="H1650" s="439"/>
      <c r="I1650" s="509"/>
      <c r="J1650" s="437"/>
      <c r="K1650" s="437"/>
      <c r="L1650" s="439"/>
      <c r="M1650" s="437"/>
      <c r="N1650" s="439"/>
      <c r="O1650" s="437"/>
    </row>
    <row r="1651" spans="1:15" s="362" customFormat="1" x14ac:dyDescent="0.2">
      <c r="A1651" s="437"/>
      <c r="B1651" s="437"/>
      <c r="C1651" s="437"/>
      <c r="D1651" s="437"/>
      <c r="E1651" s="437"/>
      <c r="F1651" s="437"/>
      <c r="G1651" s="437"/>
      <c r="H1651" s="439"/>
      <c r="I1651" s="509"/>
      <c r="J1651" s="437"/>
      <c r="K1651" s="437"/>
      <c r="L1651" s="439"/>
      <c r="M1651" s="437"/>
      <c r="N1651" s="439"/>
      <c r="O1651" s="437"/>
    </row>
    <row r="1652" spans="1:15" s="362" customFormat="1" x14ac:dyDescent="0.2">
      <c r="A1652" s="437"/>
      <c r="B1652" s="437"/>
      <c r="C1652" s="437"/>
      <c r="D1652" s="437"/>
      <c r="E1652" s="437"/>
      <c r="F1652" s="437"/>
      <c r="G1652" s="437"/>
      <c r="H1652" s="439"/>
      <c r="I1652" s="509"/>
      <c r="J1652" s="437"/>
      <c r="K1652" s="437"/>
      <c r="L1652" s="439"/>
      <c r="M1652" s="437"/>
      <c r="N1652" s="439"/>
      <c r="O1652" s="437"/>
    </row>
    <row r="1653" spans="1:15" s="362" customFormat="1" x14ac:dyDescent="0.2">
      <c r="A1653" s="437"/>
      <c r="B1653" s="437"/>
      <c r="C1653" s="437"/>
      <c r="D1653" s="437"/>
      <c r="E1653" s="437"/>
      <c r="F1653" s="437"/>
      <c r="G1653" s="437"/>
      <c r="H1653" s="439"/>
      <c r="I1653" s="509"/>
      <c r="J1653" s="437"/>
      <c r="K1653" s="437"/>
      <c r="L1653" s="439"/>
      <c r="M1653" s="437"/>
      <c r="N1653" s="439"/>
      <c r="O1653" s="437"/>
    </row>
    <row r="1654" spans="1:15" s="362" customFormat="1" x14ac:dyDescent="0.2">
      <c r="A1654" s="437"/>
      <c r="B1654" s="437"/>
      <c r="C1654" s="437"/>
      <c r="D1654" s="437"/>
      <c r="E1654" s="437"/>
      <c r="F1654" s="437"/>
      <c r="G1654" s="437"/>
      <c r="H1654" s="439"/>
      <c r="I1654" s="509"/>
      <c r="J1654" s="437"/>
      <c r="K1654" s="437"/>
      <c r="L1654" s="439"/>
      <c r="M1654" s="437"/>
      <c r="N1654" s="439"/>
      <c r="O1654" s="437"/>
    </row>
    <row r="1655" spans="1:15" s="362" customFormat="1" x14ac:dyDescent="0.2">
      <c r="A1655" s="437"/>
      <c r="B1655" s="437"/>
      <c r="C1655" s="437"/>
      <c r="D1655" s="437"/>
      <c r="E1655" s="437"/>
      <c r="F1655" s="437"/>
      <c r="G1655" s="437"/>
      <c r="H1655" s="439"/>
      <c r="I1655" s="509"/>
      <c r="J1655" s="437"/>
      <c r="K1655" s="437"/>
      <c r="L1655" s="439"/>
      <c r="M1655" s="437"/>
      <c r="N1655" s="439"/>
      <c r="O1655" s="437"/>
    </row>
    <row r="1656" spans="1:15" s="362" customFormat="1" x14ac:dyDescent="0.2">
      <c r="A1656" s="437"/>
      <c r="B1656" s="437"/>
      <c r="C1656" s="437"/>
      <c r="D1656" s="437"/>
      <c r="E1656" s="437"/>
      <c r="F1656" s="437"/>
      <c r="G1656" s="437"/>
      <c r="H1656" s="439"/>
      <c r="I1656" s="509"/>
      <c r="J1656" s="437"/>
      <c r="K1656" s="437"/>
      <c r="L1656" s="439"/>
      <c r="M1656" s="437"/>
      <c r="N1656" s="439"/>
      <c r="O1656" s="437"/>
    </row>
    <row r="1657" spans="1:15" s="362" customFormat="1" x14ac:dyDescent="0.2">
      <c r="A1657" s="437"/>
      <c r="B1657" s="437"/>
      <c r="C1657" s="437"/>
      <c r="D1657" s="437"/>
      <c r="E1657" s="437"/>
      <c r="F1657" s="437"/>
      <c r="G1657" s="437"/>
      <c r="H1657" s="439"/>
      <c r="I1657" s="509"/>
      <c r="J1657" s="437"/>
      <c r="K1657" s="437"/>
      <c r="L1657" s="439"/>
      <c r="M1657" s="437"/>
      <c r="N1657" s="439"/>
      <c r="O1657" s="437"/>
    </row>
    <row r="1658" spans="1:15" s="362" customFormat="1" x14ac:dyDescent="0.2">
      <c r="A1658" s="437"/>
      <c r="B1658" s="437"/>
      <c r="C1658" s="437"/>
      <c r="D1658" s="437"/>
      <c r="E1658" s="437"/>
      <c r="F1658" s="437"/>
      <c r="G1658" s="437"/>
      <c r="H1658" s="439"/>
      <c r="I1658" s="509"/>
      <c r="J1658" s="437"/>
      <c r="K1658" s="437"/>
      <c r="L1658" s="439"/>
      <c r="M1658" s="437"/>
      <c r="N1658" s="439"/>
      <c r="O1658" s="437"/>
    </row>
    <row r="1659" spans="1:15" s="362" customFormat="1" x14ac:dyDescent="0.2">
      <c r="A1659" s="437"/>
      <c r="B1659" s="437"/>
      <c r="C1659" s="437"/>
      <c r="D1659" s="437"/>
      <c r="E1659" s="437"/>
      <c r="F1659" s="437"/>
      <c r="G1659" s="437"/>
      <c r="H1659" s="439"/>
      <c r="I1659" s="509"/>
      <c r="J1659" s="437"/>
      <c r="K1659" s="437"/>
      <c r="L1659" s="439"/>
      <c r="M1659" s="437"/>
      <c r="N1659" s="439"/>
      <c r="O1659" s="437"/>
    </row>
    <row r="1660" spans="1:15" s="362" customFormat="1" x14ac:dyDescent="0.2">
      <c r="A1660" s="437"/>
      <c r="B1660" s="437"/>
      <c r="C1660" s="437"/>
      <c r="D1660" s="437"/>
      <c r="E1660" s="437"/>
      <c r="F1660" s="437"/>
      <c r="G1660" s="437"/>
      <c r="H1660" s="439"/>
      <c r="I1660" s="509"/>
      <c r="J1660" s="437"/>
      <c r="K1660" s="437"/>
      <c r="L1660" s="439"/>
      <c r="M1660" s="437"/>
      <c r="N1660" s="439"/>
      <c r="O1660" s="437"/>
    </row>
    <row r="1661" spans="1:15" s="362" customFormat="1" x14ac:dyDescent="0.2">
      <c r="A1661" s="437"/>
      <c r="B1661" s="437"/>
      <c r="C1661" s="437"/>
      <c r="D1661" s="437"/>
      <c r="E1661" s="437"/>
      <c r="F1661" s="437"/>
      <c r="G1661" s="437"/>
      <c r="H1661" s="439"/>
      <c r="I1661" s="509"/>
      <c r="J1661" s="437"/>
      <c r="K1661" s="437"/>
      <c r="L1661" s="439"/>
      <c r="M1661" s="437"/>
      <c r="N1661" s="439"/>
      <c r="O1661" s="437"/>
    </row>
    <row r="1662" spans="1:15" s="362" customFormat="1" x14ac:dyDescent="0.2">
      <c r="A1662" s="437"/>
      <c r="B1662" s="437"/>
      <c r="C1662" s="437"/>
      <c r="D1662" s="437"/>
      <c r="E1662" s="437"/>
      <c r="F1662" s="437"/>
      <c r="G1662" s="437"/>
      <c r="H1662" s="439"/>
      <c r="I1662" s="509"/>
      <c r="J1662" s="437"/>
      <c r="K1662" s="437"/>
      <c r="L1662" s="439"/>
      <c r="M1662" s="437"/>
      <c r="N1662" s="439"/>
      <c r="O1662" s="437"/>
    </row>
    <row r="1663" spans="1:15" s="362" customFormat="1" x14ac:dyDescent="0.2">
      <c r="A1663" s="437"/>
      <c r="B1663" s="437"/>
      <c r="C1663" s="437"/>
      <c r="D1663" s="437"/>
      <c r="E1663" s="437"/>
      <c r="F1663" s="437"/>
      <c r="G1663" s="437"/>
      <c r="H1663" s="439"/>
      <c r="I1663" s="509"/>
      <c r="J1663" s="437"/>
      <c r="K1663" s="437"/>
      <c r="L1663" s="439"/>
      <c r="M1663" s="437"/>
      <c r="N1663" s="439"/>
      <c r="O1663" s="437"/>
    </row>
    <row r="1664" spans="1:15" s="362" customFormat="1" x14ac:dyDescent="0.2">
      <c r="A1664" s="437"/>
      <c r="B1664" s="437"/>
      <c r="C1664" s="437"/>
      <c r="D1664" s="437"/>
      <c r="E1664" s="437"/>
      <c r="F1664" s="437"/>
      <c r="G1664" s="437"/>
      <c r="H1664" s="439"/>
      <c r="I1664" s="509"/>
      <c r="J1664" s="437"/>
      <c r="K1664" s="437"/>
      <c r="L1664" s="439"/>
      <c r="M1664" s="437"/>
      <c r="N1664" s="439"/>
      <c r="O1664" s="437"/>
    </row>
    <row r="1665" spans="1:15" s="362" customFormat="1" x14ac:dyDescent="0.2">
      <c r="A1665" s="437"/>
      <c r="B1665" s="437"/>
      <c r="C1665" s="437"/>
      <c r="D1665" s="437"/>
      <c r="E1665" s="437"/>
      <c r="F1665" s="437"/>
      <c r="G1665" s="437"/>
      <c r="H1665" s="439"/>
      <c r="I1665" s="509"/>
      <c r="J1665" s="437"/>
      <c r="K1665" s="437"/>
      <c r="L1665" s="439"/>
      <c r="M1665" s="437"/>
      <c r="N1665" s="439"/>
      <c r="O1665" s="437"/>
    </row>
    <row r="1666" spans="1:15" s="362" customFormat="1" x14ac:dyDescent="0.2">
      <c r="A1666" s="437"/>
      <c r="B1666" s="437"/>
      <c r="C1666" s="437"/>
      <c r="D1666" s="437"/>
      <c r="E1666" s="437"/>
      <c r="F1666" s="437"/>
      <c r="G1666" s="437"/>
      <c r="H1666" s="439"/>
      <c r="I1666" s="509"/>
      <c r="J1666" s="437"/>
      <c r="K1666" s="437"/>
      <c r="L1666" s="439"/>
      <c r="M1666" s="437"/>
      <c r="N1666" s="439"/>
      <c r="O1666" s="437"/>
    </row>
    <row r="1667" spans="1:15" s="362" customFormat="1" x14ac:dyDescent="0.2">
      <c r="A1667" s="437"/>
      <c r="B1667" s="437"/>
      <c r="C1667" s="437"/>
      <c r="D1667" s="437"/>
      <c r="E1667" s="437"/>
      <c r="F1667" s="437"/>
      <c r="G1667" s="437"/>
      <c r="H1667" s="439"/>
      <c r="I1667" s="509"/>
      <c r="J1667" s="437"/>
      <c r="K1667" s="437"/>
      <c r="L1667" s="439"/>
      <c r="M1667" s="437"/>
      <c r="N1667" s="439"/>
      <c r="O1667" s="437"/>
    </row>
    <row r="1668" spans="1:15" s="362" customFormat="1" x14ac:dyDescent="0.2">
      <c r="A1668" s="437"/>
      <c r="B1668" s="437"/>
      <c r="C1668" s="437"/>
      <c r="D1668" s="437"/>
      <c r="E1668" s="437"/>
      <c r="F1668" s="437"/>
      <c r="G1668" s="437"/>
      <c r="H1668" s="439"/>
      <c r="I1668" s="509"/>
      <c r="J1668" s="437"/>
      <c r="K1668" s="437"/>
      <c r="L1668" s="439"/>
      <c r="M1668" s="437"/>
      <c r="N1668" s="439"/>
      <c r="O1668" s="437"/>
    </row>
    <row r="1669" spans="1:15" s="362" customFormat="1" x14ac:dyDescent="0.2">
      <c r="A1669" s="437"/>
      <c r="B1669" s="437"/>
      <c r="C1669" s="437"/>
      <c r="D1669" s="437"/>
      <c r="E1669" s="437"/>
      <c r="F1669" s="437"/>
      <c r="G1669" s="437"/>
      <c r="H1669" s="439"/>
      <c r="I1669" s="509"/>
      <c r="J1669" s="437"/>
      <c r="K1669" s="437"/>
      <c r="L1669" s="439"/>
      <c r="M1669" s="437"/>
      <c r="N1669" s="439"/>
      <c r="O1669" s="437"/>
    </row>
    <row r="1670" spans="1:15" s="362" customFormat="1" x14ac:dyDescent="0.2">
      <c r="A1670" s="437"/>
      <c r="B1670" s="437"/>
      <c r="C1670" s="437"/>
      <c r="D1670" s="437"/>
      <c r="E1670" s="437"/>
      <c r="F1670" s="437"/>
      <c r="G1670" s="437"/>
      <c r="H1670" s="439"/>
      <c r="I1670" s="509"/>
      <c r="J1670" s="437"/>
      <c r="K1670" s="437"/>
      <c r="L1670" s="439"/>
      <c r="M1670" s="437"/>
      <c r="N1670" s="439"/>
      <c r="O1670" s="437"/>
    </row>
    <row r="1671" spans="1:15" s="362" customFormat="1" x14ac:dyDescent="0.2">
      <c r="A1671" s="437"/>
      <c r="B1671" s="437"/>
      <c r="C1671" s="437"/>
      <c r="D1671" s="437"/>
      <c r="E1671" s="437"/>
      <c r="F1671" s="437"/>
      <c r="G1671" s="437"/>
      <c r="H1671" s="439"/>
      <c r="I1671" s="509"/>
      <c r="J1671" s="437"/>
      <c r="K1671" s="437"/>
      <c r="L1671" s="439"/>
      <c r="M1671" s="437"/>
      <c r="N1671" s="439"/>
      <c r="O1671" s="437"/>
    </row>
    <row r="1672" spans="1:15" s="362" customFormat="1" x14ac:dyDescent="0.2">
      <c r="A1672" s="437"/>
      <c r="B1672" s="437"/>
      <c r="C1672" s="437"/>
      <c r="D1672" s="437"/>
      <c r="E1672" s="437"/>
      <c r="F1672" s="437"/>
      <c r="G1672" s="437"/>
      <c r="H1672" s="439"/>
      <c r="I1672" s="509"/>
      <c r="J1672" s="437"/>
      <c r="K1672" s="437"/>
      <c r="L1672" s="439"/>
      <c r="M1672" s="437"/>
      <c r="N1672" s="439"/>
      <c r="O1672" s="437"/>
    </row>
    <row r="1673" spans="1:15" s="362" customFormat="1" x14ac:dyDescent="0.2">
      <c r="A1673" s="437"/>
      <c r="B1673" s="437"/>
      <c r="C1673" s="437"/>
      <c r="D1673" s="437"/>
      <c r="E1673" s="437"/>
      <c r="F1673" s="437"/>
      <c r="G1673" s="437"/>
      <c r="H1673" s="439"/>
      <c r="I1673" s="509"/>
      <c r="J1673" s="437"/>
      <c r="K1673" s="437"/>
      <c r="L1673" s="439"/>
      <c r="M1673" s="437"/>
      <c r="N1673" s="439"/>
      <c r="O1673" s="437"/>
    </row>
    <row r="1674" spans="1:15" s="362" customFormat="1" x14ac:dyDescent="0.2">
      <c r="A1674" s="437"/>
      <c r="B1674" s="437"/>
      <c r="C1674" s="437"/>
      <c r="D1674" s="437"/>
      <c r="E1674" s="437"/>
      <c r="F1674" s="437"/>
      <c r="G1674" s="437"/>
      <c r="H1674" s="439"/>
      <c r="I1674" s="509"/>
      <c r="J1674" s="437"/>
      <c r="K1674" s="437"/>
      <c r="L1674" s="439"/>
      <c r="M1674" s="437"/>
      <c r="N1674" s="439"/>
      <c r="O1674" s="437"/>
    </row>
    <row r="1675" spans="1:15" s="362" customFormat="1" x14ac:dyDescent="0.2">
      <c r="A1675" s="437"/>
      <c r="B1675" s="437"/>
      <c r="C1675" s="437"/>
      <c r="D1675" s="437"/>
      <c r="E1675" s="437"/>
      <c r="F1675" s="437"/>
      <c r="G1675" s="437"/>
      <c r="H1675" s="439"/>
      <c r="I1675" s="509"/>
      <c r="J1675" s="437"/>
      <c r="K1675" s="437"/>
      <c r="L1675" s="439"/>
      <c r="M1675" s="437"/>
      <c r="N1675" s="439"/>
      <c r="O1675" s="437"/>
    </row>
    <row r="1676" spans="1:15" s="362" customFormat="1" x14ac:dyDescent="0.2">
      <c r="A1676" s="437"/>
      <c r="B1676" s="437"/>
      <c r="C1676" s="437"/>
      <c r="D1676" s="437"/>
      <c r="E1676" s="437"/>
      <c r="F1676" s="437"/>
      <c r="G1676" s="437"/>
      <c r="H1676" s="439"/>
      <c r="I1676" s="509"/>
      <c r="J1676" s="437"/>
      <c r="K1676" s="437"/>
      <c r="L1676" s="439"/>
      <c r="M1676" s="437"/>
      <c r="N1676" s="439"/>
      <c r="O1676" s="437"/>
    </row>
    <row r="1677" spans="1:15" s="362" customFormat="1" x14ac:dyDescent="0.2">
      <c r="A1677" s="437"/>
      <c r="B1677" s="437"/>
      <c r="C1677" s="437"/>
      <c r="D1677" s="437"/>
      <c r="E1677" s="437"/>
      <c r="F1677" s="437"/>
      <c r="G1677" s="437"/>
      <c r="H1677" s="439"/>
      <c r="I1677" s="509"/>
      <c r="J1677" s="437"/>
      <c r="K1677" s="437"/>
      <c r="L1677" s="439"/>
      <c r="M1677" s="437"/>
      <c r="N1677" s="439"/>
      <c r="O1677" s="437"/>
    </row>
    <row r="1678" spans="1:15" s="362" customFormat="1" x14ac:dyDescent="0.2">
      <c r="A1678" s="437"/>
      <c r="B1678" s="437"/>
      <c r="C1678" s="437"/>
      <c r="D1678" s="437"/>
      <c r="E1678" s="437"/>
      <c r="F1678" s="437"/>
      <c r="G1678" s="437"/>
      <c r="H1678" s="439"/>
      <c r="I1678" s="509"/>
      <c r="J1678" s="437"/>
      <c r="K1678" s="437"/>
      <c r="L1678" s="439"/>
      <c r="M1678" s="437"/>
      <c r="N1678" s="439"/>
      <c r="O1678" s="437"/>
    </row>
    <row r="1679" spans="1:15" s="362" customFormat="1" x14ac:dyDescent="0.2">
      <c r="A1679" s="437"/>
      <c r="B1679" s="437"/>
      <c r="C1679" s="437"/>
      <c r="D1679" s="437"/>
      <c r="E1679" s="437"/>
      <c r="F1679" s="437"/>
      <c r="G1679" s="437"/>
      <c r="H1679" s="439"/>
      <c r="I1679" s="509"/>
      <c r="J1679" s="437"/>
      <c r="K1679" s="437"/>
      <c r="L1679" s="439"/>
      <c r="M1679" s="437"/>
      <c r="N1679" s="439"/>
      <c r="O1679" s="437"/>
    </row>
    <row r="1680" spans="1:15" s="362" customFormat="1" x14ac:dyDescent="0.2">
      <c r="A1680" s="437"/>
      <c r="B1680" s="437"/>
      <c r="C1680" s="437"/>
      <c r="D1680" s="437"/>
      <c r="E1680" s="437"/>
      <c r="F1680" s="437"/>
      <c r="G1680" s="437"/>
      <c r="H1680" s="439"/>
      <c r="I1680" s="509"/>
      <c r="J1680" s="437"/>
      <c r="K1680" s="437"/>
      <c r="L1680" s="439"/>
      <c r="M1680" s="437"/>
      <c r="N1680" s="439"/>
      <c r="O1680" s="437"/>
    </row>
    <row r="1681" spans="1:15" s="362" customFormat="1" x14ac:dyDescent="0.2">
      <c r="A1681" s="437"/>
      <c r="B1681" s="437"/>
      <c r="C1681" s="437"/>
      <c r="D1681" s="437"/>
      <c r="E1681" s="437"/>
      <c r="F1681" s="437"/>
      <c r="G1681" s="437"/>
      <c r="H1681" s="439"/>
      <c r="I1681" s="509"/>
      <c r="J1681" s="437"/>
      <c r="K1681" s="437"/>
      <c r="L1681" s="439"/>
      <c r="M1681" s="437"/>
      <c r="N1681" s="439"/>
      <c r="O1681" s="437"/>
    </row>
    <row r="1682" spans="1:15" s="362" customFormat="1" x14ac:dyDescent="0.2">
      <c r="A1682" s="437"/>
      <c r="B1682" s="437"/>
      <c r="C1682" s="437"/>
      <c r="D1682" s="437"/>
      <c r="E1682" s="437"/>
      <c r="F1682" s="437"/>
      <c r="G1682" s="437"/>
      <c r="H1682" s="439"/>
      <c r="I1682" s="509"/>
      <c r="J1682" s="437"/>
      <c r="K1682" s="437"/>
      <c r="L1682" s="439"/>
      <c r="M1682" s="437"/>
      <c r="N1682" s="439"/>
      <c r="O1682" s="437"/>
    </row>
    <row r="1683" spans="1:15" s="362" customFormat="1" x14ac:dyDescent="0.2">
      <c r="A1683" s="437"/>
      <c r="B1683" s="437"/>
      <c r="C1683" s="437"/>
      <c r="D1683" s="437"/>
      <c r="E1683" s="437"/>
      <c r="F1683" s="437"/>
      <c r="G1683" s="437"/>
      <c r="H1683" s="439"/>
      <c r="I1683" s="509"/>
      <c r="J1683" s="437"/>
      <c r="K1683" s="437"/>
      <c r="L1683" s="439"/>
      <c r="M1683" s="437"/>
      <c r="N1683" s="439"/>
      <c r="O1683" s="437"/>
    </row>
    <row r="1684" spans="1:15" s="362" customFormat="1" x14ac:dyDescent="0.2">
      <c r="A1684" s="437"/>
      <c r="B1684" s="437"/>
      <c r="C1684" s="437"/>
      <c r="D1684" s="437"/>
      <c r="E1684" s="437"/>
      <c r="F1684" s="437"/>
      <c r="G1684" s="437"/>
      <c r="H1684" s="439"/>
      <c r="I1684" s="509"/>
      <c r="J1684" s="437"/>
      <c r="K1684" s="437"/>
      <c r="L1684" s="439"/>
      <c r="M1684" s="437"/>
      <c r="N1684" s="439"/>
      <c r="O1684" s="437"/>
    </row>
    <row r="1685" spans="1:15" s="362" customFormat="1" x14ac:dyDescent="0.2">
      <c r="A1685" s="437"/>
      <c r="B1685" s="437"/>
      <c r="C1685" s="437"/>
      <c r="D1685" s="437"/>
      <c r="E1685" s="437"/>
      <c r="F1685" s="437"/>
      <c r="G1685" s="437"/>
      <c r="H1685" s="439"/>
      <c r="I1685" s="509"/>
      <c r="J1685" s="437"/>
      <c r="K1685" s="437"/>
      <c r="L1685" s="439"/>
      <c r="M1685" s="437"/>
      <c r="N1685" s="439"/>
      <c r="O1685" s="437"/>
    </row>
    <row r="1686" spans="1:15" s="362" customFormat="1" x14ac:dyDescent="0.2">
      <c r="A1686" s="437"/>
      <c r="B1686" s="437"/>
      <c r="C1686" s="437"/>
      <c r="D1686" s="437"/>
      <c r="E1686" s="437"/>
      <c r="F1686" s="437"/>
      <c r="G1686" s="437"/>
      <c r="H1686" s="439"/>
      <c r="I1686" s="509"/>
      <c r="J1686" s="437"/>
      <c r="K1686" s="437"/>
      <c r="L1686" s="439"/>
      <c r="M1686" s="437"/>
      <c r="N1686" s="439"/>
      <c r="O1686" s="437"/>
    </row>
    <row r="1687" spans="1:15" s="362" customFormat="1" x14ac:dyDescent="0.2">
      <c r="A1687" s="437"/>
      <c r="B1687" s="437"/>
      <c r="C1687" s="437"/>
      <c r="D1687" s="437"/>
      <c r="E1687" s="437"/>
      <c r="F1687" s="437"/>
      <c r="G1687" s="437"/>
      <c r="H1687" s="439"/>
      <c r="I1687" s="509"/>
      <c r="J1687" s="437"/>
      <c r="K1687" s="437"/>
      <c r="L1687" s="439"/>
      <c r="M1687" s="437"/>
      <c r="N1687" s="439"/>
      <c r="O1687" s="437"/>
    </row>
    <row r="1688" spans="1:15" s="362" customFormat="1" x14ac:dyDescent="0.2">
      <c r="A1688" s="437"/>
      <c r="B1688" s="437"/>
      <c r="C1688" s="437"/>
      <c r="D1688" s="437"/>
      <c r="E1688" s="437"/>
      <c r="F1688" s="437"/>
      <c r="G1688" s="437"/>
      <c r="H1688" s="439"/>
      <c r="I1688" s="509"/>
      <c r="J1688" s="437"/>
      <c r="K1688" s="437"/>
      <c r="L1688" s="439"/>
      <c r="M1688" s="437"/>
      <c r="N1688" s="439"/>
      <c r="O1688" s="437"/>
    </row>
    <row r="1689" spans="1:15" s="362" customFormat="1" x14ac:dyDescent="0.2">
      <c r="A1689" s="437"/>
      <c r="B1689" s="437"/>
      <c r="C1689" s="437"/>
      <c r="D1689" s="437"/>
      <c r="E1689" s="437"/>
      <c r="F1689" s="437"/>
      <c r="G1689" s="437"/>
      <c r="H1689" s="439"/>
      <c r="I1689" s="509"/>
      <c r="J1689" s="437"/>
      <c r="K1689" s="437"/>
      <c r="L1689" s="439"/>
      <c r="M1689" s="437"/>
      <c r="N1689" s="439"/>
      <c r="O1689" s="437"/>
    </row>
    <row r="1690" spans="1:15" s="362" customFormat="1" x14ac:dyDescent="0.2">
      <c r="A1690" s="437"/>
      <c r="B1690" s="437"/>
      <c r="C1690" s="437"/>
      <c r="D1690" s="437"/>
      <c r="E1690" s="437"/>
      <c r="F1690" s="437"/>
      <c r="G1690" s="437"/>
      <c r="H1690" s="439"/>
      <c r="I1690" s="509"/>
      <c r="J1690" s="437"/>
      <c r="K1690" s="437"/>
      <c r="L1690" s="439"/>
      <c r="M1690" s="437"/>
      <c r="N1690" s="439"/>
      <c r="O1690" s="437"/>
    </row>
    <row r="1691" spans="1:15" s="362" customFormat="1" x14ac:dyDescent="0.2">
      <c r="A1691" s="437"/>
      <c r="B1691" s="437"/>
      <c r="C1691" s="437"/>
      <c r="D1691" s="437"/>
      <c r="E1691" s="437"/>
      <c r="F1691" s="437"/>
      <c r="G1691" s="437"/>
      <c r="H1691" s="439"/>
      <c r="I1691" s="509"/>
      <c r="J1691" s="437"/>
      <c r="K1691" s="437"/>
      <c r="L1691" s="439"/>
      <c r="M1691" s="437"/>
      <c r="N1691" s="439"/>
      <c r="O1691" s="437"/>
    </row>
    <row r="1692" spans="1:15" s="362" customFormat="1" x14ac:dyDescent="0.2">
      <c r="A1692" s="437"/>
      <c r="B1692" s="437"/>
      <c r="C1692" s="437"/>
      <c r="D1692" s="437"/>
      <c r="E1692" s="437"/>
      <c r="F1692" s="437"/>
      <c r="G1692" s="437"/>
      <c r="H1692" s="439"/>
      <c r="I1692" s="509"/>
      <c r="J1692" s="437"/>
      <c r="K1692" s="437"/>
      <c r="L1692" s="439"/>
      <c r="M1692" s="437"/>
      <c r="N1692" s="439"/>
      <c r="O1692" s="437"/>
    </row>
    <row r="1693" spans="1:15" s="362" customFormat="1" x14ac:dyDescent="0.2">
      <c r="A1693" s="437"/>
      <c r="B1693" s="437"/>
      <c r="C1693" s="437"/>
      <c r="D1693" s="437"/>
      <c r="E1693" s="437"/>
      <c r="F1693" s="437"/>
      <c r="G1693" s="437"/>
      <c r="H1693" s="439"/>
      <c r="I1693" s="509"/>
      <c r="J1693" s="437"/>
      <c r="K1693" s="437"/>
      <c r="L1693" s="439"/>
      <c r="M1693" s="437"/>
      <c r="N1693" s="439"/>
      <c r="O1693" s="437"/>
    </row>
    <row r="1694" spans="1:15" s="362" customFormat="1" x14ac:dyDescent="0.2">
      <c r="A1694" s="437"/>
      <c r="B1694" s="437"/>
      <c r="C1694" s="437"/>
      <c r="D1694" s="437"/>
      <c r="E1694" s="437"/>
      <c r="F1694" s="437"/>
      <c r="G1694" s="437"/>
      <c r="H1694" s="439"/>
      <c r="I1694" s="509"/>
      <c r="J1694" s="437"/>
      <c r="K1694" s="437"/>
      <c r="L1694" s="439"/>
      <c r="M1694" s="437"/>
      <c r="N1694" s="439"/>
      <c r="O1694" s="437"/>
    </row>
    <row r="1695" spans="1:15" s="362" customFormat="1" x14ac:dyDescent="0.2">
      <c r="A1695" s="437"/>
      <c r="B1695" s="437"/>
      <c r="C1695" s="437"/>
      <c r="D1695" s="437"/>
      <c r="E1695" s="437"/>
      <c r="F1695" s="437"/>
      <c r="G1695" s="437"/>
      <c r="H1695" s="439"/>
      <c r="I1695" s="509"/>
      <c r="J1695" s="437"/>
      <c r="K1695" s="437"/>
      <c r="L1695" s="439"/>
      <c r="M1695" s="437"/>
      <c r="N1695" s="439"/>
      <c r="O1695" s="437"/>
    </row>
    <row r="1696" spans="1:15" s="362" customFormat="1" x14ac:dyDescent="0.2">
      <c r="A1696" s="437"/>
      <c r="B1696" s="437"/>
      <c r="C1696" s="437"/>
      <c r="D1696" s="437"/>
      <c r="E1696" s="437"/>
      <c r="F1696" s="437"/>
      <c r="G1696" s="437"/>
      <c r="H1696" s="439"/>
      <c r="I1696" s="509"/>
      <c r="J1696" s="437"/>
      <c r="K1696" s="437"/>
      <c r="L1696" s="439"/>
      <c r="M1696" s="437"/>
      <c r="N1696" s="439"/>
      <c r="O1696" s="437"/>
    </row>
    <row r="1697" spans="1:15" s="362" customFormat="1" x14ac:dyDescent="0.2">
      <c r="A1697" s="437"/>
      <c r="B1697" s="437"/>
      <c r="C1697" s="437"/>
      <c r="D1697" s="437"/>
      <c r="E1697" s="437"/>
      <c r="F1697" s="437"/>
      <c r="G1697" s="437"/>
      <c r="H1697" s="439"/>
      <c r="I1697" s="509"/>
      <c r="J1697" s="437"/>
      <c r="K1697" s="437"/>
      <c r="L1697" s="439"/>
      <c r="M1697" s="437"/>
      <c r="N1697" s="439"/>
      <c r="O1697" s="437"/>
    </row>
    <row r="1698" spans="1:15" s="362" customFormat="1" x14ac:dyDescent="0.2">
      <c r="A1698" s="437"/>
      <c r="B1698" s="437"/>
      <c r="C1698" s="437"/>
      <c r="D1698" s="437"/>
      <c r="E1698" s="437"/>
      <c r="F1698" s="437"/>
      <c r="G1698" s="437"/>
      <c r="H1698" s="439"/>
      <c r="I1698" s="509"/>
      <c r="J1698" s="437"/>
      <c r="K1698" s="437"/>
      <c r="L1698" s="439"/>
      <c r="M1698" s="437"/>
      <c r="N1698" s="439"/>
      <c r="O1698" s="437"/>
    </row>
    <row r="1699" spans="1:15" s="362" customFormat="1" x14ac:dyDescent="0.2">
      <c r="A1699" s="437"/>
      <c r="B1699" s="437"/>
      <c r="C1699" s="437"/>
      <c r="D1699" s="437"/>
      <c r="E1699" s="437"/>
      <c r="F1699" s="437"/>
      <c r="G1699" s="437"/>
      <c r="H1699" s="439"/>
      <c r="I1699" s="509"/>
      <c r="J1699" s="437"/>
      <c r="K1699" s="437"/>
      <c r="L1699" s="439"/>
      <c r="M1699" s="437"/>
      <c r="N1699" s="439"/>
      <c r="O1699" s="437"/>
    </row>
    <row r="1700" spans="1:15" s="362" customFormat="1" x14ac:dyDescent="0.2">
      <c r="A1700" s="437"/>
      <c r="B1700" s="437"/>
      <c r="C1700" s="437"/>
      <c r="D1700" s="437"/>
      <c r="E1700" s="437"/>
      <c r="F1700" s="437"/>
      <c r="G1700" s="437"/>
      <c r="H1700" s="439"/>
      <c r="I1700" s="509"/>
      <c r="J1700" s="437"/>
      <c r="K1700" s="437"/>
      <c r="L1700" s="439"/>
      <c r="M1700" s="437"/>
      <c r="N1700" s="439"/>
      <c r="O1700" s="437"/>
    </row>
    <row r="1701" spans="1:15" s="362" customFormat="1" x14ac:dyDescent="0.2">
      <c r="A1701" s="437"/>
      <c r="B1701" s="437"/>
      <c r="C1701" s="437"/>
      <c r="D1701" s="437"/>
      <c r="E1701" s="437"/>
      <c r="F1701" s="437"/>
      <c r="G1701" s="437"/>
      <c r="H1701" s="439"/>
      <c r="I1701" s="509"/>
      <c r="J1701" s="437"/>
      <c r="K1701" s="437"/>
      <c r="L1701" s="439"/>
      <c r="M1701" s="437"/>
      <c r="N1701" s="439"/>
      <c r="O1701" s="437"/>
    </row>
    <row r="1702" spans="1:15" s="362" customFormat="1" x14ac:dyDescent="0.2">
      <c r="A1702" s="437"/>
      <c r="B1702" s="437"/>
      <c r="C1702" s="437"/>
      <c r="D1702" s="437"/>
      <c r="E1702" s="437"/>
      <c r="F1702" s="437"/>
      <c r="G1702" s="437"/>
      <c r="H1702" s="439"/>
      <c r="I1702" s="509"/>
      <c r="J1702" s="437"/>
      <c r="K1702" s="437"/>
      <c r="L1702" s="439"/>
      <c r="M1702" s="437"/>
      <c r="N1702" s="439"/>
      <c r="O1702" s="437"/>
    </row>
    <row r="1703" spans="1:15" s="362" customFormat="1" x14ac:dyDescent="0.2">
      <c r="A1703" s="437"/>
      <c r="B1703" s="437"/>
      <c r="C1703" s="437"/>
      <c r="D1703" s="437"/>
      <c r="E1703" s="437"/>
      <c r="F1703" s="437"/>
      <c r="G1703" s="437"/>
      <c r="H1703" s="439"/>
      <c r="I1703" s="509"/>
      <c r="J1703" s="437"/>
      <c r="K1703" s="437"/>
      <c r="L1703" s="439"/>
      <c r="M1703" s="437"/>
      <c r="N1703" s="439"/>
      <c r="O1703" s="437"/>
    </row>
    <row r="1704" spans="1:15" s="362" customFormat="1" x14ac:dyDescent="0.2">
      <c r="A1704" s="437"/>
      <c r="B1704" s="437"/>
      <c r="C1704" s="437"/>
      <c r="D1704" s="437"/>
      <c r="E1704" s="437"/>
      <c r="F1704" s="437"/>
      <c r="G1704" s="437"/>
      <c r="H1704" s="439"/>
      <c r="I1704" s="509"/>
      <c r="J1704" s="437"/>
      <c r="K1704" s="437"/>
      <c r="L1704" s="439"/>
      <c r="M1704" s="437"/>
      <c r="N1704" s="439"/>
      <c r="O1704" s="437"/>
    </row>
    <row r="1705" spans="1:15" s="362" customFormat="1" x14ac:dyDescent="0.2">
      <c r="A1705" s="437"/>
      <c r="B1705" s="437"/>
      <c r="C1705" s="437"/>
      <c r="D1705" s="437"/>
      <c r="E1705" s="437"/>
      <c r="F1705" s="437"/>
      <c r="G1705" s="437"/>
      <c r="H1705" s="439"/>
      <c r="I1705" s="509"/>
      <c r="J1705" s="437"/>
      <c r="K1705" s="437"/>
      <c r="L1705" s="439"/>
      <c r="M1705" s="437"/>
      <c r="N1705" s="439"/>
      <c r="O1705" s="437"/>
    </row>
    <row r="1706" spans="1:15" s="362" customFormat="1" x14ac:dyDescent="0.2">
      <c r="A1706" s="437"/>
      <c r="B1706" s="437"/>
      <c r="C1706" s="437"/>
      <c r="D1706" s="437"/>
      <c r="E1706" s="437"/>
      <c r="F1706" s="437"/>
      <c r="G1706" s="437"/>
      <c r="H1706" s="439"/>
      <c r="I1706" s="509"/>
      <c r="J1706" s="437"/>
      <c r="K1706" s="437"/>
      <c r="L1706" s="439"/>
      <c r="M1706" s="437"/>
      <c r="N1706" s="439"/>
      <c r="O1706" s="437"/>
    </row>
    <row r="1707" spans="1:15" s="362" customFormat="1" x14ac:dyDescent="0.2">
      <c r="A1707" s="437"/>
      <c r="B1707" s="437"/>
      <c r="C1707" s="437"/>
      <c r="D1707" s="437"/>
      <c r="E1707" s="437"/>
      <c r="F1707" s="437"/>
      <c r="G1707" s="437"/>
      <c r="H1707" s="439"/>
      <c r="I1707" s="509"/>
      <c r="J1707" s="437"/>
      <c r="K1707" s="437"/>
      <c r="L1707" s="439"/>
      <c r="M1707" s="437"/>
      <c r="N1707" s="439"/>
      <c r="O1707" s="437"/>
    </row>
    <row r="1708" spans="1:15" s="362" customFormat="1" x14ac:dyDescent="0.2">
      <c r="A1708" s="437"/>
      <c r="B1708" s="437"/>
      <c r="C1708" s="437"/>
      <c r="D1708" s="437"/>
      <c r="E1708" s="437"/>
      <c r="F1708" s="437"/>
      <c r="G1708" s="437"/>
      <c r="H1708" s="439"/>
      <c r="I1708" s="509"/>
      <c r="J1708" s="437"/>
      <c r="K1708" s="437"/>
      <c r="L1708" s="439"/>
      <c r="M1708" s="437"/>
      <c r="N1708" s="439"/>
      <c r="O1708" s="437"/>
    </row>
    <row r="1709" spans="1:15" s="362" customFormat="1" x14ac:dyDescent="0.2">
      <c r="A1709" s="437"/>
      <c r="B1709" s="437"/>
      <c r="C1709" s="437"/>
      <c r="D1709" s="437"/>
      <c r="E1709" s="437"/>
      <c r="F1709" s="437"/>
      <c r="G1709" s="437"/>
      <c r="H1709" s="439"/>
      <c r="I1709" s="509"/>
      <c r="J1709" s="437"/>
      <c r="K1709" s="437"/>
      <c r="L1709" s="439"/>
      <c r="M1709" s="437"/>
      <c r="N1709" s="439"/>
      <c r="O1709" s="437"/>
    </row>
    <row r="1710" spans="1:15" s="362" customFormat="1" x14ac:dyDescent="0.2">
      <c r="A1710" s="437"/>
      <c r="B1710" s="437"/>
      <c r="C1710" s="437"/>
      <c r="D1710" s="437"/>
      <c r="E1710" s="437"/>
      <c r="F1710" s="437"/>
      <c r="G1710" s="437"/>
      <c r="H1710" s="439"/>
      <c r="I1710" s="509"/>
      <c r="J1710" s="437"/>
      <c r="K1710" s="437"/>
      <c r="L1710" s="439"/>
      <c r="M1710" s="437"/>
      <c r="N1710" s="439"/>
      <c r="O1710" s="437"/>
    </row>
    <row r="1711" spans="1:15" s="362" customFormat="1" x14ac:dyDescent="0.2">
      <c r="A1711" s="437"/>
      <c r="B1711" s="437"/>
      <c r="C1711" s="437"/>
      <c r="D1711" s="437"/>
      <c r="E1711" s="437"/>
      <c r="F1711" s="437"/>
      <c r="G1711" s="437"/>
      <c r="H1711" s="439"/>
      <c r="I1711" s="509"/>
      <c r="J1711" s="437"/>
      <c r="K1711" s="437"/>
      <c r="L1711" s="439"/>
      <c r="M1711" s="437"/>
      <c r="N1711" s="439"/>
      <c r="O1711" s="437"/>
    </row>
    <row r="1712" spans="1:15" s="362" customFormat="1" x14ac:dyDescent="0.2">
      <c r="A1712" s="437"/>
      <c r="B1712" s="437"/>
      <c r="C1712" s="437"/>
      <c r="D1712" s="437"/>
      <c r="E1712" s="437"/>
      <c r="F1712" s="437"/>
      <c r="G1712" s="437"/>
      <c r="H1712" s="439"/>
      <c r="I1712" s="509"/>
      <c r="J1712" s="437"/>
      <c r="K1712" s="437"/>
      <c r="L1712" s="439"/>
      <c r="M1712" s="437"/>
      <c r="N1712" s="439"/>
      <c r="O1712" s="437"/>
    </row>
    <row r="1713" spans="1:15" s="362" customFormat="1" x14ac:dyDescent="0.2">
      <c r="A1713" s="437"/>
      <c r="B1713" s="437"/>
      <c r="C1713" s="437"/>
      <c r="D1713" s="437"/>
      <c r="E1713" s="437"/>
      <c r="F1713" s="437"/>
      <c r="G1713" s="437"/>
      <c r="H1713" s="439"/>
      <c r="I1713" s="509"/>
      <c r="J1713" s="437"/>
      <c r="K1713" s="437"/>
      <c r="L1713" s="439"/>
      <c r="M1713" s="437"/>
      <c r="N1713" s="439"/>
      <c r="O1713" s="437"/>
    </row>
    <row r="1714" spans="1:15" s="362" customFormat="1" x14ac:dyDescent="0.2">
      <c r="A1714" s="437"/>
      <c r="B1714" s="437"/>
      <c r="C1714" s="437"/>
      <c r="D1714" s="437"/>
      <c r="E1714" s="437"/>
      <c r="F1714" s="437"/>
      <c r="G1714" s="437"/>
      <c r="H1714" s="439"/>
      <c r="I1714" s="509"/>
      <c r="J1714" s="437"/>
      <c r="K1714" s="437"/>
      <c r="L1714" s="439"/>
      <c r="M1714" s="437"/>
      <c r="N1714" s="439"/>
      <c r="O1714" s="437"/>
    </row>
    <row r="1715" spans="1:15" s="362" customFormat="1" x14ac:dyDescent="0.2">
      <c r="A1715" s="437"/>
      <c r="B1715" s="437"/>
      <c r="C1715" s="437"/>
      <c r="D1715" s="437"/>
      <c r="E1715" s="437"/>
      <c r="F1715" s="437"/>
      <c r="G1715" s="437"/>
      <c r="H1715" s="439"/>
      <c r="I1715" s="509"/>
      <c r="J1715" s="437"/>
      <c r="K1715" s="437"/>
      <c r="L1715" s="439"/>
      <c r="M1715" s="437"/>
      <c r="N1715" s="439"/>
      <c r="O1715" s="437"/>
    </row>
    <row r="1716" spans="1:15" s="362" customFormat="1" x14ac:dyDescent="0.2">
      <c r="A1716" s="437"/>
      <c r="B1716" s="437"/>
      <c r="C1716" s="437"/>
      <c r="D1716" s="437"/>
      <c r="E1716" s="437"/>
      <c r="F1716" s="437"/>
      <c r="G1716" s="437"/>
      <c r="H1716" s="439"/>
      <c r="I1716" s="509"/>
      <c r="J1716" s="437"/>
      <c r="K1716" s="437"/>
      <c r="L1716" s="439"/>
      <c r="M1716" s="437"/>
      <c r="N1716" s="439"/>
      <c r="O1716" s="437"/>
    </row>
    <row r="1717" spans="1:15" s="362" customFormat="1" x14ac:dyDescent="0.2">
      <c r="A1717" s="437"/>
      <c r="B1717" s="437"/>
      <c r="C1717" s="437"/>
      <c r="D1717" s="437"/>
      <c r="E1717" s="437"/>
      <c r="F1717" s="437"/>
      <c r="G1717" s="437"/>
      <c r="H1717" s="439"/>
      <c r="I1717" s="509"/>
      <c r="J1717" s="437"/>
      <c r="K1717" s="437"/>
      <c r="L1717" s="439"/>
      <c r="M1717" s="437"/>
      <c r="N1717" s="439"/>
      <c r="O1717" s="437"/>
    </row>
    <row r="1718" spans="1:15" s="362" customFormat="1" x14ac:dyDescent="0.2">
      <c r="A1718" s="437"/>
      <c r="B1718" s="437"/>
      <c r="C1718" s="437"/>
      <c r="D1718" s="437"/>
      <c r="E1718" s="437"/>
      <c r="F1718" s="437"/>
      <c r="G1718" s="437"/>
      <c r="H1718" s="439"/>
      <c r="I1718" s="509"/>
      <c r="J1718" s="437"/>
      <c r="K1718" s="437"/>
      <c r="L1718" s="439"/>
      <c r="M1718" s="437"/>
      <c r="N1718" s="439"/>
      <c r="O1718" s="437"/>
    </row>
    <row r="1719" spans="1:15" s="362" customFormat="1" x14ac:dyDescent="0.2">
      <c r="A1719" s="437"/>
      <c r="B1719" s="437"/>
      <c r="C1719" s="437"/>
      <c r="D1719" s="437"/>
      <c r="E1719" s="437"/>
      <c r="F1719" s="437"/>
      <c r="G1719" s="437"/>
      <c r="H1719" s="439"/>
      <c r="I1719" s="509"/>
      <c r="J1719" s="437"/>
      <c r="K1719" s="437"/>
      <c r="L1719" s="439"/>
      <c r="M1719" s="437"/>
      <c r="N1719" s="439"/>
      <c r="O1719" s="437"/>
    </row>
    <row r="1720" spans="1:15" s="362" customFormat="1" x14ac:dyDescent="0.2">
      <c r="A1720" s="437"/>
      <c r="B1720" s="437"/>
      <c r="C1720" s="437"/>
      <c r="D1720" s="437"/>
      <c r="E1720" s="437"/>
      <c r="F1720" s="437"/>
      <c r="G1720" s="437"/>
      <c r="H1720" s="439"/>
      <c r="I1720" s="509"/>
      <c r="J1720" s="437"/>
      <c r="K1720" s="437"/>
      <c r="L1720" s="439"/>
      <c r="M1720" s="437"/>
      <c r="N1720" s="439"/>
      <c r="O1720" s="437"/>
    </row>
    <row r="1721" spans="1:15" s="362" customFormat="1" x14ac:dyDescent="0.2">
      <c r="A1721" s="437"/>
      <c r="B1721" s="437"/>
      <c r="C1721" s="437"/>
      <c r="D1721" s="437"/>
      <c r="E1721" s="437"/>
      <c r="F1721" s="437"/>
      <c r="G1721" s="437"/>
      <c r="H1721" s="439"/>
      <c r="I1721" s="509"/>
      <c r="J1721" s="437"/>
      <c r="K1721" s="437"/>
      <c r="L1721" s="439"/>
      <c r="M1721" s="437"/>
      <c r="N1721" s="439"/>
      <c r="O1721" s="437"/>
    </row>
    <row r="1722" spans="1:15" s="362" customFormat="1" x14ac:dyDescent="0.2">
      <c r="A1722" s="437"/>
      <c r="B1722" s="437"/>
      <c r="C1722" s="437"/>
      <c r="D1722" s="437"/>
      <c r="E1722" s="437"/>
      <c r="F1722" s="437"/>
      <c r="G1722" s="437"/>
      <c r="H1722" s="439"/>
      <c r="I1722" s="509"/>
      <c r="J1722" s="437"/>
      <c r="K1722" s="437"/>
      <c r="L1722" s="439"/>
      <c r="M1722" s="437"/>
      <c r="N1722" s="439"/>
      <c r="O1722" s="437"/>
    </row>
    <row r="1723" spans="1:15" s="362" customFormat="1" x14ac:dyDescent="0.2">
      <c r="A1723" s="437"/>
      <c r="B1723" s="437"/>
      <c r="C1723" s="437"/>
      <c r="D1723" s="437"/>
      <c r="E1723" s="437"/>
      <c r="F1723" s="437"/>
      <c r="G1723" s="437"/>
      <c r="H1723" s="439"/>
      <c r="I1723" s="509"/>
      <c r="J1723" s="437"/>
      <c r="K1723" s="437"/>
      <c r="L1723" s="439"/>
      <c r="M1723" s="437"/>
      <c r="N1723" s="439"/>
      <c r="O1723" s="437"/>
    </row>
    <row r="1724" spans="1:15" s="362" customFormat="1" x14ac:dyDescent="0.2">
      <c r="A1724" s="437"/>
      <c r="B1724" s="437"/>
      <c r="C1724" s="437"/>
      <c r="D1724" s="437"/>
      <c r="E1724" s="437"/>
      <c r="F1724" s="437"/>
      <c r="G1724" s="437"/>
      <c r="H1724" s="439"/>
      <c r="I1724" s="509"/>
      <c r="J1724" s="437"/>
      <c r="K1724" s="437"/>
      <c r="L1724" s="439"/>
      <c r="M1724" s="437"/>
      <c r="N1724" s="439"/>
      <c r="O1724" s="437"/>
    </row>
    <row r="1725" spans="1:15" s="362" customFormat="1" x14ac:dyDescent="0.2">
      <c r="A1725" s="437"/>
      <c r="B1725" s="437"/>
      <c r="C1725" s="437"/>
      <c r="D1725" s="437"/>
      <c r="E1725" s="437"/>
      <c r="F1725" s="437"/>
      <c r="G1725" s="437"/>
      <c r="H1725" s="439"/>
      <c r="I1725" s="509"/>
      <c r="J1725" s="437"/>
      <c r="K1725" s="437"/>
      <c r="L1725" s="439"/>
      <c r="M1725" s="437"/>
      <c r="N1725" s="439"/>
      <c r="O1725" s="437"/>
    </row>
    <row r="1726" spans="1:15" s="362" customFormat="1" x14ac:dyDescent="0.2">
      <c r="A1726" s="437"/>
      <c r="B1726" s="437"/>
      <c r="C1726" s="437"/>
      <c r="D1726" s="437"/>
      <c r="E1726" s="437"/>
      <c r="F1726" s="437"/>
      <c r="G1726" s="437"/>
      <c r="H1726" s="439"/>
      <c r="I1726" s="509"/>
      <c r="J1726" s="437"/>
      <c r="K1726" s="437"/>
      <c r="L1726" s="439"/>
      <c r="M1726" s="437"/>
      <c r="N1726" s="439"/>
      <c r="O1726" s="437"/>
    </row>
    <row r="1727" spans="1:15" s="362" customFormat="1" x14ac:dyDescent="0.2">
      <c r="A1727" s="437"/>
      <c r="B1727" s="437"/>
      <c r="C1727" s="437"/>
      <c r="D1727" s="437"/>
      <c r="E1727" s="437"/>
      <c r="F1727" s="437"/>
      <c r="G1727" s="437"/>
      <c r="H1727" s="439"/>
      <c r="I1727" s="509"/>
      <c r="J1727" s="437"/>
      <c r="K1727" s="437"/>
      <c r="L1727" s="439"/>
      <c r="M1727" s="437"/>
      <c r="N1727" s="439"/>
      <c r="O1727" s="437"/>
    </row>
    <row r="1728" spans="1:15" s="362" customFormat="1" x14ac:dyDescent="0.2">
      <c r="A1728" s="437"/>
      <c r="B1728" s="437"/>
      <c r="C1728" s="437"/>
      <c r="D1728" s="437"/>
      <c r="E1728" s="437"/>
      <c r="F1728" s="437"/>
      <c r="G1728" s="437"/>
      <c r="H1728" s="439"/>
      <c r="I1728" s="509"/>
      <c r="J1728" s="437"/>
      <c r="K1728" s="437"/>
      <c r="L1728" s="439"/>
      <c r="M1728" s="437"/>
      <c r="N1728" s="439"/>
      <c r="O1728" s="437"/>
    </row>
    <row r="1729" spans="1:15" s="362" customFormat="1" x14ac:dyDescent="0.2">
      <c r="A1729" s="437"/>
      <c r="B1729" s="437"/>
      <c r="C1729" s="437"/>
      <c r="D1729" s="437"/>
      <c r="E1729" s="437"/>
      <c r="F1729" s="437"/>
      <c r="G1729" s="437"/>
      <c r="H1729" s="439"/>
      <c r="I1729" s="509"/>
      <c r="J1729" s="437"/>
      <c r="K1729" s="437"/>
      <c r="L1729" s="439"/>
      <c r="M1729" s="437"/>
      <c r="N1729" s="439"/>
      <c r="O1729" s="437"/>
    </row>
    <row r="1730" spans="1:15" s="362" customFormat="1" x14ac:dyDescent="0.2">
      <c r="A1730" s="437"/>
      <c r="B1730" s="437"/>
      <c r="C1730" s="437"/>
      <c r="D1730" s="437"/>
      <c r="E1730" s="437"/>
      <c r="F1730" s="437"/>
      <c r="G1730" s="437"/>
      <c r="H1730" s="439"/>
      <c r="I1730" s="509"/>
      <c r="J1730" s="437"/>
      <c r="K1730" s="437"/>
      <c r="L1730" s="439"/>
      <c r="M1730" s="437"/>
      <c r="N1730" s="439"/>
      <c r="O1730" s="437"/>
    </row>
    <row r="1731" spans="1:15" s="362" customFormat="1" x14ac:dyDescent="0.2">
      <c r="A1731" s="437"/>
      <c r="B1731" s="437"/>
      <c r="C1731" s="437"/>
      <c r="D1731" s="437"/>
      <c r="E1731" s="437"/>
      <c r="F1731" s="437"/>
      <c r="G1731" s="437"/>
      <c r="H1731" s="439"/>
      <c r="I1731" s="509"/>
      <c r="J1731" s="437"/>
      <c r="K1731" s="437"/>
      <c r="L1731" s="439"/>
      <c r="M1731" s="437"/>
      <c r="N1731" s="439"/>
      <c r="O1731" s="437"/>
    </row>
    <row r="1732" spans="1:15" s="362" customFormat="1" x14ac:dyDescent="0.2">
      <c r="A1732" s="437"/>
      <c r="B1732" s="437"/>
      <c r="C1732" s="437"/>
      <c r="D1732" s="437"/>
      <c r="E1732" s="437"/>
      <c r="F1732" s="437"/>
      <c r="G1732" s="437"/>
      <c r="H1732" s="439"/>
      <c r="I1732" s="509"/>
      <c r="J1732" s="437"/>
      <c r="K1732" s="437"/>
      <c r="L1732" s="439"/>
      <c r="M1732" s="437"/>
      <c r="N1732" s="439"/>
      <c r="O1732" s="437"/>
    </row>
    <row r="1733" spans="1:15" s="362" customFormat="1" x14ac:dyDescent="0.2">
      <c r="A1733" s="437"/>
      <c r="B1733" s="437"/>
      <c r="C1733" s="437"/>
      <c r="D1733" s="437"/>
      <c r="E1733" s="437"/>
      <c r="F1733" s="437"/>
      <c r="G1733" s="437"/>
      <c r="H1733" s="439"/>
      <c r="I1733" s="509"/>
      <c r="J1733" s="437"/>
      <c r="K1733" s="437"/>
      <c r="L1733" s="439"/>
      <c r="M1733" s="437"/>
      <c r="N1733" s="439"/>
      <c r="O1733" s="437"/>
    </row>
    <row r="1734" spans="1:15" s="362" customFormat="1" x14ac:dyDescent="0.2">
      <c r="A1734" s="437"/>
      <c r="B1734" s="437"/>
      <c r="C1734" s="437"/>
      <c r="D1734" s="437"/>
      <c r="E1734" s="437"/>
      <c r="F1734" s="437"/>
      <c r="G1734" s="437"/>
      <c r="H1734" s="439"/>
      <c r="I1734" s="509"/>
      <c r="J1734" s="437"/>
      <c r="K1734" s="437"/>
      <c r="L1734" s="439"/>
      <c r="M1734" s="437"/>
      <c r="N1734" s="439"/>
      <c r="O1734" s="437"/>
    </row>
    <row r="1735" spans="1:15" s="362" customFormat="1" x14ac:dyDescent="0.2">
      <c r="A1735" s="437"/>
      <c r="B1735" s="437"/>
      <c r="C1735" s="437"/>
      <c r="D1735" s="437"/>
      <c r="E1735" s="437"/>
      <c r="F1735" s="437"/>
      <c r="G1735" s="437"/>
      <c r="H1735" s="439"/>
      <c r="I1735" s="509"/>
      <c r="J1735" s="437"/>
      <c r="K1735" s="437"/>
      <c r="L1735" s="439"/>
      <c r="M1735" s="437"/>
      <c r="N1735" s="439"/>
      <c r="O1735" s="437"/>
    </row>
    <row r="1736" spans="1:15" s="362" customFormat="1" x14ac:dyDescent="0.2">
      <c r="A1736" s="437"/>
      <c r="B1736" s="437"/>
      <c r="C1736" s="437"/>
      <c r="D1736" s="437"/>
      <c r="E1736" s="437"/>
      <c r="F1736" s="437"/>
      <c r="G1736" s="437"/>
      <c r="H1736" s="439"/>
      <c r="I1736" s="509"/>
      <c r="J1736" s="437"/>
      <c r="K1736" s="437"/>
      <c r="L1736" s="439"/>
      <c r="M1736" s="437"/>
      <c r="N1736" s="439"/>
      <c r="O1736" s="437"/>
    </row>
    <row r="1737" spans="1:15" s="362" customFormat="1" x14ac:dyDescent="0.2">
      <c r="A1737" s="437"/>
      <c r="B1737" s="437"/>
      <c r="C1737" s="437"/>
      <c r="D1737" s="437"/>
      <c r="E1737" s="437"/>
      <c r="F1737" s="437"/>
      <c r="G1737" s="437"/>
      <c r="H1737" s="439"/>
      <c r="I1737" s="509"/>
      <c r="J1737" s="437"/>
      <c r="K1737" s="437"/>
      <c r="L1737" s="439"/>
      <c r="M1737" s="437"/>
      <c r="N1737" s="439"/>
      <c r="O1737" s="437"/>
    </row>
    <row r="1738" spans="1:15" s="362" customFormat="1" x14ac:dyDescent="0.2">
      <c r="A1738" s="437"/>
      <c r="B1738" s="437"/>
      <c r="C1738" s="437"/>
      <c r="D1738" s="437"/>
      <c r="E1738" s="437"/>
      <c r="F1738" s="437"/>
      <c r="G1738" s="437"/>
      <c r="H1738" s="439"/>
      <c r="I1738" s="509"/>
      <c r="J1738" s="437"/>
      <c r="K1738" s="437"/>
      <c r="L1738" s="439"/>
      <c r="M1738" s="437"/>
      <c r="N1738" s="439"/>
      <c r="O1738" s="437"/>
    </row>
    <row r="1739" spans="1:15" s="362" customFormat="1" x14ac:dyDescent="0.2">
      <c r="A1739" s="437"/>
      <c r="B1739" s="437"/>
      <c r="C1739" s="437"/>
      <c r="D1739" s="437"/>
      <c r="E1739" s="437"/>
      <c r="F1739" s="437"/>
      <c r="G1739" s="437"/>
      <c r="H1739" s="439"/>
      <c r="I1739" s="509"/>
      <c r="J1739" s="437"/>
      <c r="K1739" s="437"/>
      <c r="L1739" s="439"/>
      <c r="M1739" s="437"/>
      <c r="N1739" s="439"/>
      <c r="O1739" s="437"/>
    </row>
    <row r="1740" spans="1:15" s="362" customFormat="1" x14ac:dyDescent="0.2">
      <c r="A1740" s="437"/>
      <c r="B1740" s="437"/>
      <c r="C1740" s="437"/>
      <c r="D1740" s="437"/>
      <c r="E1740" s="437"/>
      <c r="F1740" s="437"/>
      <c r="G1740" s="437"/>
      <c r="H1740" s="439"/>
      <c r="I1740" s="509"/>
      <c r="J1740" s="437"/>
      <c r="K1740" s="437"/>
      <c r="L1740" s="439"/>
      <c r="M1740" s="437"/>
      <c r="N1740" s="439"/>
      <c r="O1740" s="437"/>
    </row>
    <row r="1741" spans="1:15" s="362" customFormat="1" x14ac:dyDescent="0.2">
      <c r="A1741" s="437"/>
      <c r="B1741" s="437"/>
      <c r="C1741" s="437"/>
      <c r="D1741" s="437"/>
      <c r="E1741" s="437"/>
      <c r="F1741" s="437"/>
      <c r="G1741" s="437"/>
      <c r="H1741" s="439"/>
      <c r="I1741" s="509"/>
      <c r="J1741" s="437"/>
      <c r="K1741" s="437"/>
      <c r="L1741" s="439"/>
      <c r="M1741" s="437"/>
      <c r="N1741" s="439"/>
      <c r="O1741" s="437"/>
    </row>
    <row r="1742" spans="1:15" s="362" customFormat="1" x14ac:dyDescent="0.2">
      <c r="A1742" s="437"/>
      <c r="B1742" s="437"/>
      <c r="C1742" s="437"/>
      <c r="D1742" s="437"/>
      <c r="E1742" s="437"/>
      <c r="F1742" s="437"/>
      <c r="G1742" s="437"/>
      <c r="H1742" s="439"/>
      <c r="I1742" s="509"/>
      <c r="J1742" s="437"/>
      <c r="K1742" s="437"/>
      <c r="L1742" s="439"/>
      <c r="M1742" s="437"/>
      <c r="N1742" s="439"/>
      <c r="O1742" s="437"/>
    </row>
    <row r="1743" spans="1:15" s="362" customFormat="1" x14ac:dyDescent="0.2">
      <c r="A1743" s="437"/>
      <c r="B1743" s="437"/>
      <c r="C1743" s="437"/>
      <c r="D1743" s="437"/>
      <c r="E1743" s="437"/>
      <c r="F1743" s="437"/>
      <c r="G1743" s="437"/>
      <c r="H1743" s="439"/>
      <c r="I1743" s="509"/>
      <c r="J1743" s="437"/>
      <c r="K1743" s="437"/>
      <c r="L1743" s="439"/>
      <c r="M1743" s="437"/>
      <c r="N1743" s="439"/>
      <c r="O1743" s="437"/>
    </row>
    <row r="1744" spans="1:15" s="362" customFormat="1" x14ac:dyDescent="0.2">
      <c r="A1744" s="437"/>
      <c r="B1744" s="437"/>
      <c r="C1744" s="437"/>
      <c r="D1744" s="437"/>
      <c r="E1744" s="437"/>
      <c r="F1744" s="437"/>
      <c r="G1744" s="437"/>
      <c r="H1744" s="439"/>
      <c r="I1744" s="509"/>
      <c r="J1744" s="437"/>
      <c r="K1744" s="437"/>
      <c r="L1744" s="439"/>
      <c r="M1744" s="437"/>
      <c r="N1744" s="439"/>
      <c r="O1744" s="437"/>
    </row>
    <row r="1745" spans="1:15" s="362" customFormat="1" x14ac:dyDescent="0.2">
      <c r="A1745" s="437"/>
      <c r="B1745" s="437"/>
      <c r="C1745" s="437"/>
      <c r="D1745" s="437"/>
      <c r="E1745" s="437"/>
      <c r="F1745" s="437"/>
      <c r="G1745" s="437"/>
      <c r="H1745" s="439"/>
      <c r="I1745" s="509"/>
      <c r="J1745" s="437"/>
      <c r="K1745" s="437"/>
      <c r="L1745" s="439"/>
      <c r="M1745" s="437"/>
      <c r="N1745" s="439"/>
      <c r="O1745" s="437"/>
    </row>
    <row r="1746" spans="1:15" s="362" customFormat="1" x14ac:dyDescent="0.2">
      <c r="A1746" s="437"/>
      <c r="B1746" s="437"/>
      <c r="C1746" s="437"/>
      <c r="D1746" s="437"/>
      <c r="E1746" s="437"/>
      <c r="F1746" s="437"/>
      <c r="G1746" s="437"/>
      <c r="H1746" s="439"/>
      <c r="I1746" s="509"/>
      <c r="J1746" s="437"/>
      <c r="K1746" s="437"/>
      <c r="L1746" s="439"/>
      <c r="M1746" s="437"/>
      <c r="N1746" s="439"/>
      <c r="O1746" s="437"/>
    </row>
    <row r="1747" spans="1:15" s="362" customFormat="1" x14ac:dyDescent="0.2">
      <c r="A1747" s="437"/>
      <c r="B1747" s="437"/>
      <c r="C1747" s="437"/>
      <c r="D1747" s="437"/>
      <c r="E1747" s="437"/>
      <c r="F1747" s="437"/>
      <c r="G1747" s="437"/>
      <c r="H1747" s="439"/>
      <c r="I1747" s="509"/>
      <c r="J1747" s="437"/>
      <c r="K1747" s="437"/>
      <c r="L1747" s="439"/>
      <c r="M1747" s="437"/>
      <c r="N1747" s="439"/>
      <c r="O1747" s="437"/>
    </row>
    <row r="1748" spans="1:15" s="362" customFormat="1" x14ac:dyDescent="0.2">
      <c r="A1748" s="437"/>
      <c r="B1748" s="437"/>
      <c r="C1748" s="437"/>
      <c r="D1748" s="437"/>
      <c r="E1748" s="437"/>
      <c r="F1748" s="437"/>
      <c r="G1748" s="437"/>
      <c r="H1748" s="439"/>
      <c r="I1748" s="509"/>
      <c r="J1748" s="437"/>
      <c r="K1748" s="437"/>
      <c r="L1748" s="439"/>
      <c r="M1748" s="437"/>
      <c r="N1748" s="439"/>
      <c r="O1748" s="437"/>
    </row>
    <row r="1749" spans="1:15" s="362" customFormat="1" x14ac:dyDescent="0.2">
      <c r="A1749" s="437"/>
      <c r="B1749" s="437"/>
      <c r="C1749" s="437"/>
      <c r="D1749" s="437"/>
      <c r="E1749" s="437"/>
      <c r="F1749" s="437"/>
      <c r="G1749" s="437"/>
      <c r="H1749" s="439"/>
      <c r="I1749" s="509"/>
      <c r="J1749" s="437"/>
      <c r="K1749" s="437"/>
      <c r="L1749" s="439"/>
      <c r="M1749" s="437"/>
      <c r="N1749" s="439"/>
      <c r="O1749" s="437"/>
    </row>
    <row r="1750" spans="1:15" s="362" customFormat="1" x14ac:dyDescent="0.2">
      <c r="A1750" s="437"/>
      <c r="B1750" s="437"/>
      <c r="C1750" s="437"/>
      <c r="D1750" s="437"/>
      <c r="E1750" s="437"/>
      <c r="F1750" s="437"/>
      <c r="G1750" s="437"/>
      <c r="H1750" s="439"/>
      <c r="I1750" s="509"/>
      <c r="J1750" s="437"/>
      <c r="K1750" s="437"/>
      <c r="L1750" s="439"/>
      <c r="M1750" s="437"/>
      <c r="N1750" s="439"/>
      <c r="O1750" s="437"/>
    </row>
    <row r="1751" spans="1:15" s="362" customFormat="1" x14ac:dyDescent="0.2">
      <c r="A1751" s="437"/>
      <c r="B1751" s="437"/>
      <c r="C1751" s="437"/>
      <c r="D1751" s="437"/>
      <c r="E1751" s="437"/>
      <c r="F1751" s="437"/>
      <c r="G1751" s="437"/>
      <c r="H1751" s="439"/>
      <c r="I1751" s="509"/>
      <c r="J1751" s="437"/>
      <c r="K1751" s="437"/>
      <c r="L1751" s="439"/>
      <c r="M1751" s="437"/>
      <c r="N1751" s="439"/>
      <c r="O1751" s="437"/>
    </row>
    <row r="1752" spans="1:15" s="362" customFormat="1" x14ac:dyDescent="0.2">
      <c r="A1752" s="437"/>
      <c r="B1752" s="437"/>
      <c r="C1752" s="437"/>
      <c r="D1752" s="437"/>
      <c r="E1752" s="437"/>
      <c r="F1752" s="437"/>
      <c r="G1752" s="437"/>
      <c r="H1752" s="439"/>
      <c r="I1752" s="509"/>
      <c r="J1752" s="437"/>
      <c r="K1752" s="437"/>
      <c r="L1752" s="439"/>
      <c r="M1752" s="437"/>
      <c r="N1752" s="439"/>
      <c r="O1752" s="437"/>
    </row>
    <row r="1753" spans="1:15" s="362" customFormat="1" x14ac:dyDescent="0.2">
      <c r="A1753" s="437"/>
      <c r="B1753" s="437"/>
      <c r="C1753" s="437"/>
      <c r="D1753" s="437"/>
      <c r="E1753" s="437"/>
      <c r="F1753" s="437"/>
      <c r="G1753" s="437"/>
      <c r="H1753" s="439"/>
      <c r="I1753" s="509"/>
      <c r="J1753" s="437"/>
      <c r="K1753" s="437"/>
      <c r="L1753" s="439"/>
      <c r="M1753" s="437"/>
      <c r="N1753" s="439"/>
      <c r="O1753" s="437"/>
    </row>
    <row r="1754" spans="1:15" s="362" customFormat="1" x14ac:dyDescent="0.2">
      <c r="A1754" s="437"/>
      <c r="B1754" s="437"/>
      <c r="C1754" s="437"/>
      <c r="D1754" s="437"/>
      <c r="E1754" s="437"/>
      <c r="F1754" s="437"/>
      <c r="G1754" s="437"/>
      <c r="H1754" s="439"/>
      <c r="I1754" s="509"/>
      <c r="J1754" s="437"/>
      <c r="K1754" s="437"/>
      <c r="L1754" s="439"/>
      <c r="M1754" s="437"/>
      <c r="N1754" s="439"/>
      <c r="O1754" s="437"/>
    </row>
    <row r="1755" spans="1:15" s="362" customFormat="1" x14ac:dyDescent="0.2">
      <c r="A1755" s="437"/>
      <c r="B1755" s="437"/>
      <c r="C1755" s="437"/>
      <c r="D1755" s="437"/>
      <c r="E1755" s="437"/>
      <c r="F1755" s="437"/>
      <c r="G1755" s="437"/>
      <c r="H1755" s="439"/>
      <c r="I1755" s="509"/>
      <c r="J1755" s="437"/>
      <c r="K1755" s="437"/>
      <c r="L1755" s="439"/>
      <c r="M1755" s="437"/>
      <c r="N1755" s="439"/>
      <c r="O1755" s="437"/>
    </row>
    <row r="1756" spans="1:15" s="362" customFormat="1" x14ac:dyDescent="0.2">
      <c r="A1756" s="437"/>
      <c r="B1756" s="437"/>
      <c r="C1756" s="437"/>
      <c r="D1756" s="437"/>
      <c r="E1756" s="437"/>
      <c r="F1756" s="437"/>
      <c r="G1756" s="437"/>
      <c r="H1756" s="439"/>
      <c r="I1756" s="509"/>
      <c r="J1756" s="437"/>
      <c r="K1756" s="437"/>
      <c r="L1756" s="439"/>
      <c r="M1756" s="437"/>
      <c r="N1756" s="439"/>
      <c r="O1756" s="437"/>
    </row>
    <row r="1757" spans="1:15" s="362" customFormat="1" x14ac:dyDescent="0.2">
      <c r="A1757" s="437"/>
      <c r="B1757" s="437"/>
      <c r="C1757" s="437"/>
      <c r="D1757" s="437"/>
      <c r="E1757" s="437"/>
      <c r="F1757" s="437"/>
      <c r="G1757" s="437"/>
      <c r="H1757" s="439"/>
      <c r="I1757" s="509"/>
      <c r="J1757" s="437"/>
      <c r="K1757" s="437"/>
      <c r="L1757" s="439"/>
      <c r="M1757" s="437"/>
      <c r="N1757" s="439"/>
      <c r="O1757" s="437"/>
    </row>
    <row r="1758" spans="1:15" s="362" customFormat="1" x14ac:dyDescent="0.2">
      <c r="A1758" s="437"/>
      <c r="B1758" s="437"/>
      <c r="C1758" s="437"/>
      <c r="D1758" s="437"/>
      <c r="E1758" s="437"/>
      <c r="F1758" s="437"/>
      <c r="G1758" s="437"/>
      <c r="H1758" s="439"/>
      <c r="I1758" s="509"/>
      <c r="J1758" s="437"/>
      <c r="K1758" s="437"/>
      <c r="L1758" s="439"/>
      <c r="M1758" s="437"/>
      <c r="N1758" s="439"/>
      <c r="O1758" s="437"/>
    </row>
    <row r="1759" spans="1:15" s="362" customFormat="1" x14ac:dyDescent="0.2">
      <c r="A1759" s="437"/>
      <c r="B1759" s="437"/>
      <c r="C1759" s="437"/>
      <c r="D1759" s="437"/>
      <c r="E1759" s="437"/>
      <c r="F1759" s="437"/>
      <c r="G1759" s="437"/>
      <c r="H1759" s="439"/>
      <c r="I1759" s="509"/>
      <c r="J1759" s="437"/>
      <c r="K1759" s="437"/>
      <c r="L1759" s="439"/>
      <c r="M1759" s="437"/>
      <c r="N1759" s="439"/>
      <c r="O1759" s="437"/>
    </row>
    <row r="1760" spans="1:15" s="362" customFormat="1" x14ac:dyDescent="0.2">
      <c r="A1760" s="437"/>
      <c r="B1760" s="437"/>
      <c r="C1760" s="437"/>
      <c r="D1760" s="437"/>
      <c r="E1760" s="437"/>
      <c r="F1760" s="437"/>
      <c r="G1760" s="437"/>
      <c r="H1760" s="439"/>
      <c r="I1760" s="509"/>
      <c r="J1760" s="437"/>
      <c r="K1760" s="437"/>
      <c r="L1760" s="439"/>
      <c r="M1760" s="437"/>
      <c r="N1760" s="439"/>
      <c r="O1760" s="437"/>
    </row>
    <row r="1761" spans="1:15" s="362" customFormat="1" x14ac:dyDescent="0.2">
      <c r="A1761" s="437"/>
      <c r="B1761" s="437"/>
      <c r="C1761" s="437"/>
      <c r="D1761" s="437"/>
      <c r="E1761" s="437"/>
      <c r="F1761" s="437"/>
      <c r="G1761" s="437"/>
      <c r="H1761" s="439"/>
      <c r="I1761" s="509"/>
      <c r="J1761" s="437"/>
      <c r="K1761" s="437"/>
      <c r="L1761" s="439"/>
      <c r="M1761" s="437"/>
      <c r="N1761" s="439"/>
      <c r="O1761" s="437"/>
    </row>
    <row r="1762" spans="1:15" s="362" customFormat="1" x14ac:dyDescent="0.2">
      <c r="A1762" s="437"/>
      <c r="B1762" s="437"/>
      <c r="C1762" s="437"/>
      <c r="D1762" s="437"/>
      <c r="E1762" s="437"/>
      <c r="F1762" s="437"/>
      <c r="G1762" s="437"/>
      <c r="H1762" s="439"/>
      <c r="I1762" s="509"/>
      <c r="J1762" s="437"/>
      <c r="K1762" s="437"/>
      <c r="L1762" s="439"/>
      <c r="M1762" s="437"/>
      <c r="N1762" s="439"/>
      <c r="O1762" s="437"/>
    </row>
    <row r="1763" spans="1:15" s="362" customFormat="1" x14ac:dyDescent="0.2">
      <c r="A1763" s="437"/>
      <c r="B1763" s="437"/>
      <c r="C1763" s="437"/>
      <c r="D1763" s="437"/>
      <c r="E1763" s="437"/>
      <c r="F1763" s="437"/>
      <c r="G1763" s="437"/>
      <c r="H1763" s="439"/>
      <c r="I1763" s="509"/>
      <c r="J1763" s="437"/>
      <c r="K1763" s="437"/>
      <c r="L1763" s="439"/>
      <c r="M1763" s="437"/>
      <c r="N1763" s="439"/>
      <c r="O1763" s="437"/>
    </row>
    <row r="1764" spans="1:15" s="362" customFormat="1" x14ac:dyDescent="0.2">
      <c r="A1764" s="437"/>
      <c r="B1764" s="437"/>
      <c r="C1764" s="437"/>
      <c r="D1764" s="437"/>
      <c r="E1764" s="437"/>
      <c r="F1764" s="437"/>
      <c r="G1764" s="437"/>
      <c r="H1764" s="439"/>
      <c r="I1764" s="509"/>
      <c r="J1764" s="437"/>
      <c r="K1764" s="437"/>
      <c r="L1764" s="439"/>
      <c r="M1764" s="437"/>
      <c r="N1764" s="439"/>
      <c r="O1764" s="437"/>
    </row>
    <row r="1765" spans="1:15" s="362" customFormat="1" x14ac:dyDescent="0.2">
      <c r="A1765" s="437"/>
      <c r="B1765" s="437"/>
      <c r="C1765" s="437"/>
      <c r="D1765" s="437"/>
      <c r="E1765" s="437"/>
      <c r="F1765" s="437"/>
      <c r="G1765" s="437"/>
      <c r="H1765" s="439"/>
      <c r="I1765" s="509"/>
      <c r="J1765" s="437"/>
      <c r="K1765" s="437"/>
      <c r="L1765" s="439"/>
      <c r="M1765" s="437"/>
      <c r="N1765" s="439"/>
      <c r="O1765" s="437"/>
    </row>
    <row r="1766" spans="1:15" s="362" customFormat="1" x14ac:dyDescent="0.2">
      <c r="A1766" s="437"/>
      <c r="B1766" s="437"/>
      <c r="C1766" s="437"/>
      <c r="D1766" s="437"/>
      <c r="E1766" s="437"/>
      <c r="F1766" s="437"/>
      <c r="G1766" s="437"/>
      <c r="H1766" s="439"/>
      <c r="I1766" s="509"/>
      <c r="J1766" s="437"/>
      <c r="K1766" s="437"/>
      <c r="L1766" s="439"/>
      <c r="M1766" s="437"/>
      <c r="N1766" s="439"/>
      <c r="O1766" s="437"/>
    </row>
    <row r="1767" spans="1:15" s="362" customFormat="1" x14ac:dyDescent="0.2">
      <c r="A1767" s="437"/>
      <c r="B1767" s="437"/>
      <c r="C1767" s="437"/>
      <c r="D1767" s="437"/>
      <c r="E1767" s="437"/>
      <c r="F1767" s="437"/>
      <c r="G1767" s="437"/>
      <c r="H1767" s="439"/>
      <c r="I1767" s="509"/>
      <c r="J1767" s="437"/>
      <c r="K1767" s="437"/>
      <c r="L1767" s="439"/>
      <c r="M1767" s="437"/>
      <c r="N1767" s="439"/>
      <c r="O1767" s="437"/>
    </row>
    <row r="1768" spans="1:15" s="362" customFormat="1" x14ac:dyDescent="0.2">
      <c r="A1768" s="437"/>
      <c r="B1768" s="437"/>
      <c r="C1768" s="437"/>
      <c r="D1768" s="437"/>
      <c r="E1768" s="437"/>
      <c r="F1768" s="437"/>
      <c r="G1768" s="437"/>
      <c r="H1768" s="439"/>
      <c r="I1768" s="509"/>
      <c r="J1768" s="437"/>
      <c r="K1768" s="437"/>
      <c r="L1768" s="439"/>
      <c r="M1768" s="437"/>
      <c r="N1768" s="439"/>
      <c r="O1768" s="437"/>
    </row>
    <row r="1769" spans="1:15" s="362" customFormat="1" x14ac:dyDescent="0.2">
      <c r="A1769" s="437"/>
      <c r="B1769" s="437"/>
      <c r="C1769" s="437"/>
      <c r="D1769" s="437"/>
      <c r="E1769" s="437"/>
      <c r="F1769" s="437"/>
      <c r="G1769" s="437"/>
      <c r="H1769" s="439"/>
      <c r="I1769" s="509"/>
      <c r="J1769" s="437"/>
      <c r="K1769" s="437"/>
      <c r="L1769" s="439"/>
      <c r="M1769" s="437"/>
      <c r="N1769" s="439"/>
      <c r="O1769" s="437"/>
    </row>
    <row r="1770" spans="1:15" s="362" customFormat="1" x14ac:dyDescent="0.2">
      <c r="A1770" s="437"/>
      <c r="B1770" s="437"/>
      <c r="C1770" s="437"/>
      <c r="D1770" s="437"/>
      <c r="E1770" s="437"/>
      <c r="F1770" s="437"/>
      <c r="G1770" s="437"/>
      <c r="H1770" s="439"/>
      <c r="I1770" s="509"/>
      <c r="J1770" s="437"/>
      <c r="K1770" s="437"/>
      <c r="L1770" s="439"/>
      <c r="M1770" s="437"/>
      <c r="N1770" s="439"/>
      <c r="O1770" s="437"/>
    </row>
    <row r="1771" spans="1:15" s="362" customFormat="1" x14ac:dyDescent="0.2">
      <c r="A1771" s="437"/>
      <c r="B1771" s="437"/>
      <c r="C1771" s="437"/>
      <c r="D1771" s="437"/>
      <c r="E1771" s="437"/>
      <c r="F1771" s="437"/>
      <c r="G1771" s="437"/>
      <c r="H1771" s="439"/>
      <c r="I1771" s="509"/>
      <c r="J1771" s="437"/>
      <c r="K1771" s="437"/>
      <c r="L1771" s="439"/>
      <c r="M1771" s="437"/>
      <c r="N1771" s="439"/>
      <c r="O1771" s="437"/>
    </row>
    <row r="1772" spans="1:15" s="362" customFormat="1" x14ac:dyDescent="0.2">
      <c r="A1772" s="437"/>
      <c r="B1772" s="437"/>
      <c r="C1772" s="437"/>
      <c r="D1772" s="437"/>
      <c r="E1772" s="437"/>
      <c r="F1772" s="437"/>
      <c r="G1772" s="437"/>
      <c r="H1772" s="439"/>
      <c r="I1772" s="509"/>
      <c r="J1772" s="437"/>
      <c r="K1772" s="437"/>
      <c r="L1772" s="439"/>
      <c r="M1772" s="437"/>
      <c r="N1772" s="439"/>
      <c r="O1772" s="437"/>
    </row>
    <row r="1773" spans="1:15" s="362" customFormat="1" x14ac:dyDescent="0.2">
      <c r="A1773" s="437"/>
      <c r="B1773" s="437"/>
      <c r="C1773" s="437"/>
      <c r="D1773" s="437"/>
      <c r="E1773" s="437"/>
      <c r="F1773" s="437"/>
      <c r="G1773" s="437"/>
      <c r="H1773" s="439"/>
      <c r="I1773" s="509"/>
      <c r="J1773" s="437"/>
      <c r="K1773" s="437"/>
      <c r="L1773" s="439"/>
      <c r="M1773" s="437"/>
      <c r="N1773" s="439"/>
      <c r="O1773" s="437"/>
    </row>
    <row r="1774" spans="1:15" s="362" customFormat="1" x14ac:dyDescent="0.2">
      <c r="A1774" s="437"/>
      <c r="B1774" s="437"/>
      <c r="C1774" s="437"/>
      <c r="D1774" s="437"/>
      <c r="E1774" s="437"/>
      <c r="F1774" s="437"/>
      <c r="G1774" s="437"/>
      <c r="H1774" s="439"/>
      <c r="I1774" s="509"/>
      <c r="J1774" s="437"/>
      <c r="K1774" s="437"/>
      <c r="L1774" s="439"/>
      <c r="M1774" s="437"/>
      <c r="N1774" s="439"/>
      <c r="O1774" s="437"/>
    </row>
    <row r="1775" spans="1:15" s="362" customFormat="1" x14ac:dyDescent="0.2">
      <c r="A1775" s="437"/>
      <c r="B1775" s="437"/>
      <c r="C1775" s="437"/>
      <c r="D1775" s="437"/>
      <c r="E1775" s="437"/>
      <c r="F1775" s="437"/>
      <c r="G1775" s="437"/>
      <c r="H1775" s="439"/>
      <c r="I1775" s="509"/>
      <c r="J1775" s="437"/>
      <c r="K1775" s="437"/>
      <c r="L1775" s="439"/>
      <c r="M1775" s="437"/>
      <c r="N1775" s="439"/>
      <c r="O1775" s="437"/>
    </row>
    <row r="1776" spans="1:15" s="362" customFormat="1" x14ac:dyDescent="0.2">
      <c r="A1776" s="437"/>
      <c r="B1776" s="437"/>
      <c r="C1776" s="437"/>
      <c r="D1776" s="437"/>
      <c r="E1776" s="437"/>
      <c r="F1776" s="437"/>
      <c r="G1776" s="437"/>
      <c r="H1776" s="439"/>
      <c r="I1776" s="509"/>
      <c r="J1776" s="437"/>
      <c r="K1776" s="437"/>
      <c r="L1776" s="439"/>
      <c r="M1776" s="437"/>
      <c r="N1776" s="439"/>
      <c r="O1776" s="437"/>
    </row>
    <row r="1777" spans="1:15" s="362" customFormat="1" x14ac:dyDescent="0.2">
      <c r="A1777" s="437"/>
      <c r="B1777" s="437"/>
      <c r="C1777" s="437"/>
      <c r="D1777" s="437"/>
      <c r="E1777" s="437"/>
      <c r="F1777" s="437"/>
      <c r="G1777" s="437"/>
      <c r="H1777" s="439"/>
      <c r="I1777" s="509"/>
      <c r="J1777" s="437"/>
      <c r="K1777" s="437"/>
      <c r="L1777" s="439"/>
      <c r="M1777" s="437"/>
      <c r="N1777" s="439"/>
      <c r="O1777" s="437"/>
    </row>
    <row r="1778" spans="1:15" s="362" customFormat="1" x14ac:dyDescent="0.2">
      <c r="A1778" s="437"/>
      <c r="B1778" s="437"/>
      <c r="C1778" s="437"/>
      <c r="D1778" s="437"/>
      <c r="E1778" s="437"/>
      <c r="F1778" s="437"/>
      <c r="G1778" s="437"/>
      <c r="H1778" s="439"/>
      <c r="I1778" s="509"/>
      <c r="J1778" s="437"/>
      <c r="K1778" s="437"/>
      <c r="L1778" s="439"/>
      <c r="M1778" s="437"/>
      <c r="N1778" s="439"/>
      <c r="O1778" s="437"/>
    </row>
    <row r="1779" spans="1:15" s="362" customFormat="1" x14ac:dyDescent="0.2">
      <c r="A1779" s="437"/>
      <c r="B1779" s="437"/>
      <c r="C1779" s="437"/>
      <c r="D1779" s="437"/>
      <c r="E1779" s="437"/>
      <c r="F1779" s="437"/>
      <c r="G1779" s="437"/>
      <c r="H1779" s="439"/>
      <c r="I1779" s="509"/>
      <c r="J1779" s="437"/>
      <c r="K1779" s="437"/>
      <c r="L1779" s="439"/>
      <c r="M1779" s="437"/>
      <c r="N1779" s="439"/>
      <c r="O1779" s="437"/>
    </row>
    <row r="1780" spans="1:15" s="362" customFormat="1" x14ac:dyDescent="0.2">
      <c r="A1780" s="437"/>
      <c r="B1780" s="437"/>
      <c r="C1780" s="437"/>
      <c r="D1780" s="437"/>
      <c r="E1780" s="437"/>
      <c r="F1780" s="437"/>
      <c r="G1780" s="437"/>
      <c r="H1780" s="439"/>
      <c r="I1780" s="509"/>
      <c r="J1780" s="437"/>
      <c r="K1780" s="437"/>
      <c r="L1780" s="439"/>
      <c r="M1780" s="437"/>
      <c r="N1780" s="439"/>
      <c r="O1780" s="437"/>
    </row>
    <row r="1781" spans="1:15" s="362" customFormat="1" x14ac:dyDescent="0.2">
      <c r="A1781" s="437"/>
      <c r="B1781" s="437"/>
      <c r="C1781" s="437"/>
      <c r="D1781" s="437"/>
      <c r="E1781" s="437"/>
      <c r="F1781" s="437"/>
      <c r="G1781" s="437"/>
      <c r="H1781" s="439"/>
      <c r="I1781" s="509"/>
      <c r="J1781" s="437"/>
      <c r="K1781" s="437"/>
      <c r="L1781" s="439"/>
      <c r="M1781" s="437"/>
      <c r="N1781" s="439"/>
      <c r="O1781" s="437"/>
    </row>
    <row r="1782" spans="1:15" s="362" customFormat="1" x14ac:dyDescent="0.2">
      <c r="A1782" s="437"/>
      <c r="B1782" s="437"/>
      <c r="C1782" s="437"/>
      <c r="D1782" s="437"/>
      <c r="E1782" s="437"/>
      <c r="F1782" s="437"/>
      <c r="G1782" s="437"/>
      <c r="H1782" s="439"/>
      <c r="I1782" s="509"/>
      <c r="J1782" s="437"/>
      <c r="K1782" s="437"/>
      <c r="L1782" s="439"/>
      <c r="M1782" s="437"/>
      <c r="N1782" s="439"/>
      <c r="O1782" s="437"/>
    </row>
    <row r="1783" spans="1:15" s="362" customFormat="1" x14ac:dyDescent="0.2">
      <c r="A1783" s="437"/>
      <c r="B1783" s="437"/>
      <c r="C1783" s="437"/>
      <c r="D1783" s="437"/>
      <c r="E1783" s="437"/>
      <c r="F1783" s="437"/>
      <c r="G1783" s="437"/>
      <c r="H1783" s="439"/>
      <c r="I1783" s="509"/>
      <c r="J1783" s="437"/>
      <c r="K1783" s="437"/>
      <c r="L1783" s="439"/>
      <c r="M1783" s="437"/>
      <c r="N1783" s="439"/>
      <c r="O1783" s="437"/>
    </row>
    <row r="1784" spans="1:15" s="362" customFormat="1" x14ac:dyDescent="0.2">
      <c r="A1784" s="437"/>
      <c r="B1784" s="437"/>
      <c r="C1784" s="437"/>
      <c r="D1784" s="437"/>
      <c r="E1784" s="437"/>
      <c r="F1784" s="437"/>
      <c r="G1784" s="437"/>
      <c r="H1784" s="439"/>
      <c r="I1784" s="509"/>
      <c r="J1784" s="437"/>
      <c r="K1784" s="437"/>
      <c r="L1784" s="439"/>
      <c r="M1784" s="437"/>
      <c r="N1784" s="439"/>
      <c r="O1784" s="437"/>
    </row>
    <row r="1785" spans="1:15" s="362" customFormat="1" x14ac:dyDescent="0.2">
      <c r="A1785" s="437"/>
      <c r="B1785" s="437"/>
      <c r="C1785" s="437"/>
      <c r="D1785" s="437"/>
      <c r="E1785" s="437"/>
      <c r="F1785" s="437"/>
      <c r="G1785" s="437"/>
      <c r="H1785" s="439"/>
      <c r="I1785" s="509"/>
      <c r="J1785" s="437"/>
      <c r="K1785" s="437"/>
      <c r="L1785" s="439"/>
      <c r="M1785" s="437"/>
      <c r="N1785" s="439"/>
      <c r="O1785" s="437"/>
    </row>
    <row r="1786" spans="1:15" s="362" customFormat="1" x14ac:dyDescent="0.2">
      <c r="A1786" s="437"/>
      <c r="B1786" s="437"/>
      <c r="C1786" s="437"/>
      <c r="D1786" s="437"/>
      <c r="E1786" s="437"/>
      <c r="F1786" s="437"/>
      <c r="G1786" s="437"/>
      <c r="H1786" s="439"/>
      <c r="I1786" s="509"/>
      <c r="J1786" s="437"/>
      <c r="K1786" s="437"/>
      <c r="L1786" s="439"/>
      <c r="M1786" s="437"/>
      <c r="N1786" s="439"/>
      <c r="O1786" s="437"/>
    </row>
    <row r="1787" spans="1:15" s="362" customFormat="1" x14ac:dyDescent="0.2">
      <c r="A1787" s="437"/>
      <c r="B1787" s="437"/>
      <c r="C1787" s="437"/>
      <c r="D1787" s="437"/>
      <c r="E1787" s="437"/>
      <c r="F1787" s="437"/>
      <c r="G1787" s="437"/>
      <c r="H1787" s="439"/>
      <c r="I1787" s="509"/>
      <c r="J1787" s="437"/>
      <c r="K1787" s="437"/>
      <c r="L1787" s="439"/>
      <c r="M1787" s="437"/>
      <c r="N1787" s="439"/>
      <c r="O1787" s="437"/>
    </row>
    <row r="1788" spans="1:15" s="362" customFormat="1" x14ac:dyDescent="0.2">
      <c r="A1788" s="437"/>
      <c r="B1788" s="437"/>
      <c r="C1788" s="437"/>
      <c r="D1788" s="437"/>
      <c r="E1788" s="437"/>
      <c r="F1788" s="437"/>
      <c r="G1788" s="437"/>
      <c r="H1788" s="439"/>
      <c r="I1788" s="509"/>
      <c r="J1788" s="437"/>
      <c r="K1788" s="437"/>
      <c r="L1788" s="439"/>
      <c r="M1788" s="437"/>
      <c r="N1788" s="439"/>
      <c r="O1788" s="437"/>
    </row>
    <row r="1789" spans="1:15" s="362" customFormat="1" x14ac:dyDescent="0.2">
      <c r="A1789" s="437"/>
      <c r="B1789" s="437"/>
      <c r="C1789" s="437"/>
      <c r="D1789" s="437"/>
      <c r="E1789" s="437"/>
      <c r="F1789" s="437"/>
      <c r="G1789" s="437"/>
      <c r="H1789" s="439"/>
      <c r="I1789" s="509"/>
      <c r="J1789" s="437"/>
      <c r="K1789" s="437"/>
      <c r="L1789" s="439"/>
      <c r="M1789" s="437"/>
      <c r="N1789" s="439"/>
      <c r="O1789" s="437"/>
    </row>
    <row r="1790" spans="1:15" s="362" customFormat="1" x14ac:dyDescent="0.2">
      <c r="A1790" s="437"/>
      <c r="B1790" s="437"/>
      <c r="C1790" s="437"/>
      <c r="D1790" s="437"/>
      <c r="E1790" s="437"/>
      <c r="F1790" s="437"/>
      <c r="G1790" s="437"/>
      <c r="H1790" s="439"/>
      <c r="I1790" s="509"/>
      <c r="J1790" s="437"/>
      <c r="K1790" s="437"/>
      <c r="L1790" s="439"/>
      <c r="M1790" s="437"/>
      <c r="N1790" s="439"/>
      <c r="O1790" s="437"/>
    </row>
    <row r="1791" spans="1:15" s="362" customFormat="1" x14ac:dyDescent="0.2">
      <c r="A1791" s="437"/>
      <c r="B1791" s="437"/>
      <c r="C1791" s="437"/>
      <c r="D1791" s="437"/>
      <c r="E1791" s="437"/>
      <c r="F1791" s="437"/>
      <c r="G1791" s="437"/>
      <c r="H1791" s="439"/>
      <c r="I1791" s="509"/>
      <c r="J1791" s="437"/>
      <c r="K1791" s="437"/>
      <c r="L1791" s="439"/>
      <c r="M1791" s="437"/>
      <c r="N1791" s="439"/>
      <c r="O1791" s="437"/>
    </row>
    <row r="1792" spans="1:15" s="362" customFormat="1" x14ac:dyDescent="0.2">
      <c r="A1792" s="437"/>
      <c r="B1792" s="437"/>
      <c r="C1792" s="437"/>
      <c r="D1792" s="437"/>
      <c r="E1792" s="437"/>
      <c r="F1792" s="437"/>
      <c r="G1792" s="437"/>
      <c r="H1792" s="439"/>
      <c r="I1792" s="509"/>
      <c r="J1792" s="437"/>
      <c r="K1792" s="437"/>
      <c r="L1792" s="439"/>
      <c r="M1792" s="437"/>
      <c r="N1792" s="439"/>
      <c r="O1792" s="437"/>
    </row>
    <row r="1793" spans="1:15" s="362" customFormat="1" x14ac:dyDescent="0.2">
      <c r="A1793" s="437"/>
      <c r="B1793" s="437"/>
      <c r="C1793" s="437"/>
      <c r="D1793" s="437"/>
      <c r="E1793" s="437"/>
      <c r="F1793" s="437"/>
      <c r="G1793" s="437"/>
      <c r="H1793" s="439"/>
      <c r="I1793" s="509"/>
      <c r="J1793" s="437"/>
      <c r="K1793" s="437"/>
      <c r="L1793" s="439"/>
      <c r="M1793" s="437"/>
      <c r="N1793" s="439"/>
      <c r="O1793" s="437"/>
    </row>
    <row r="1794" spans="1:15" s="362" customFormat="1" x14ac:dyDescent="0.2">
      <c r="A1794" s="437"/>
      <c r="B1794" s="437"/>
      <c r="C1794" s="437"/>
      <c r="D1794" s="437"/>
      <c r="E1794" s="437"/>
      <c r="F1794" s="437"/>
      <c r="G1794" s="437"/>
      <c r="H1794" s="439"/>
      <c r="I1794" s="509"/>
      <c r="J1794" s="437"/>
      <c r="K1794" s="437"/>
      <c r="L1794" s="439"/>
      <c r="M1794" s="437"/>
      <c r="N1794" s="439"/>
      <c r="O1794" s="437"/>
    </row>
    <row r="1795" spans="1:15" s="362" customFormat="1" x14ac:dyDescent="0.2">
      <c r="A1795" s="437"/>
      <c r="B1795" s="437"/>
      <c r="C1795" s="437"/>
      <c r="D1795" s="437"/>
      <c r="E1795" s="437"/>
      <c r="F1795" s="437"/>
      <c r="G1795" s="437"/>
      <c r="H1795" s="439"/>
      <c r="I1795" s="509"/>
      <c r="J1795" s="437"/>
      <c r="K1795" s="437"/>
      <c r="L1795" s="439"/>
      <c r="M1795" s="437"/>
      <c r="N1795" s="439"/>
      <c r="O1795" s="437"/>
    </row>
    <row r="1796" spans="1:15" s="362" customFormat="1" x14ac:dyDescent="0.2">
      <c r="A1796" s="437"/>
      <c r="B1796" s="437"/>
      <c r="C1796" s="437"/>
      <c r="D1796" s="437"/>
      <c r="E1796" s="437"/>
      <c r="F1796" s="437"/>
      <c r="G1796" s="437"/>
      <c r="H1796" s="439"/>
      <c r="I1796" s="509"/>
      <c r="J1796" s="437"/>
      <c r="K1796" s="437"/>
      <c r="L1796" s="439"/>
      <c r="M1796" s="437"/>
      <c r="N1796" s="439"/>
      <c r="O1796" s="437"/>
    </row>
    <row r="1797" spans="1:15" s="362" customFormat="1" x14ac:dyDescent="0.2">
      <c r="A1797" s="437"/>
      <c r="B1797" s="437"/>
      <c r="C1797" s="437"/>
      <c r="D1797" s="437"/>
      <c r="E1797" s="437"/>
      <c r="F1797" s="437"/>
      <c r="G1797" s="437"/>
      <c r="H1797" s="439"/>
      <c r="I1797" s="509"/>
      <c r="J1797" s="437"/>
      <c r="K1797" s="437"/>
      <c r="L1797" s="439"/>
      <c r="M1797" s="437"/>
      <c r="N1797" s="439"/>
      <c r="O1797" s="437"/>
    </row>
    <row r="1798" spans="1:15" s="362" customFormat="1" x14ac:dyDescent="0.2">
      <c r="A1798" s="437"/>
      <c r="B1798" s="437"/>
      <c r="C1798" s="437"/>
      <c r="D1798" s="437"/>
      <c r="E1798" s="437"/>
      <c r="F1798" s="437"/>
      <c r="G1798" s="437"/>
      <c r="H1798" s="439"/>
      <c r="I1798" s="509"/>
      <c r="J1798" s="437"/>
      <c r="K1798" s="437"/>
      <c r="L1798" s="439"/>
      <c r="M1798" s="437"/>
      <c r="N1798" s="439"/>
      <c r="O1798" s="437"/>
    </row>
    <row r="1799" spans="1:15" s="362" customFormat="1" x14ac:dyDescent="0.2">
      <c r="A1799" s="437"/>
      <c r="B1799" s="437"/>
      <c r="C1799" s="437"/>
      <c r="D1799" s="437"/>
      <c r="E1799" s="437"/>
      <c r="F1799" s="437"/>
      <c r="G1799" s="437"/>
      <c r="H1799" s="439"/>
      <c r="I1799" s="509"/>
      <c r="J1799" s="437"/>
      <c r="K1799" s="437"/>
      <c r="L1799" s="439"/>
      <c r="M1799" s="437"/>
      <c r="N1799" s="439"/>
      <c r="O1799" s="437"/>
    </row>
    <row r="1800" spans="1:15" s="362" customFormat="1" x14ac:dyDescent="0.2">
      <c r="A1800" s="437"/>
      <c r="B1800" s="437"/>
      <c r="C1800" s="437"/>
      <c r="D1800" s="437"/>
      <c r="E1800" s="437"/>
      <c r="F1800" s="437"/>
      <c r="G1800" s="437"/>
      <c r="H1800" s="439"/>
      <c r="I1800" s="509"/>
      <c r="J1800" s="437"/>
      <c r="K1800" s="437"/>
      <c r="L1800" s="439"/>
      <c r="M1800" s="437"/>
      <c r="N1800" s="439"/>
      <c r="O1800" s="437"/>
    </row>
    <row r="1801" spans="1:15" s="362" customFormat="1" x14ac:dyDescent="0.2">
      <c r="A1801" s="437"/>
      <c r="B1801" s="437"/>
      <c r="C1801" s="437"/>
      <c r="D1801" s="437"/>
      <c r="E1801" s="437"/>
      <c r="F1801" s="437"/>
      <c r="G1801" s="437"/>
      <c r="H1801" s="439"/>
      <c r="I1801" s="509"/>
      <c r="J1801" s="437"/>
      <c r="K1801" s="437"/>
      <c r="L1801" s="439"/>
      <c r="M1801" s="437"/>
      <c r="N1801" s="439"/>
      <c r="O1801" s="437"/>
    </row>
    <row r="1802" spans="1:15" s="362" customFormat="1" x14ac:dyDescent="0.2">
      <c r="A1802" s="437"/>
      <c r="B1802" s="437"/>
      <c r="C1802" s="437"/>
      <c r="D1802" s="437"/>
      <c r="E1802" s="437"/>
      <c r="F1802" s="437"/>
      <c r="G1802" s="437"/>
      <c r="H1802" s="439"/>
      <c r="I1802" s="509"/>
      <c r="J1802" s="437"/>
      <c r="K1802" s="437"/>
      <c r="L1802" s="439"/>
      <c r="M1802" s="437"/>
      <c r="N1802" s="439"/>
      <c r="O1802" s="437"/>
    </row>
    <row r="1803" spans="1:15" s="362" customFormat="1" x14ac:dyDescent="0.2">
      <c r="A1803" s="437"/>
      <c r="B1803" s="437"/>
      <c r="C1803" s="437"/>
      <c r="D1803" s="437"/>
      <c r="E1803" s="437"/>
      <c r="F1803" s="437"/>
      <c r="G1803" s="437"/>
      <c r="H1803" s="439"/>
      <c r="I1803" s="509"/>
      <c r="J1803" s="437"/>
      <c r="K1803" s="437"/>
      <c r="L1803" s="439"/>
      <c r="M1803" s="437"/>
      <c r="N1803" s="439"/>
      <c r="O1803" s="437"/>
    </row>
    <row r="1804" spans="1:15" s="362" customFormat="1" x14ac:dyDescent="0.2">
      <c r="A1804" s="437"/>
      <c r="B1804" s="437"/>
      <c r="C1804" s="437"/>
      <c r="D1804" s="437"/>
      <c r="E1804" s="437"/>
      <c r="F1804" s="437"/>
      <c r="G1804" s="437"/>
      <c r="H1804" s="439"/>
      <c r="I1804" s="509"/>
      <c r="J1804" s="437"/>
      <c r="K1804" s="437"/>
      <c r="L1804" s="439"/>
      <c r="M1804" s="437"/>
      <c r="N1804" s="439"/>
      <c r="O1804" s="437"/>
    </row>
    <row r="1805" spans="1:15" s="362" customFormat="1" x14ac:dyDescent="0.2">
      <c r="A1805" s="437"/>
      <c r="B1805" s="437"/>
      <c r="C1805" s="437"/>
      <c r="D1805" s="437"/>
      <c r="E1805" s="437"/>
      <c r="F1805" s="437"/>
      <c r="G1805" s="437"/>
      <c r="H1805" s="439"/>
      <c r="I1805" s="509"/>
      <c r="J1805" s="437"/>
      <c r="K1805" s="437"/>
      <c r="L1805" s="439"/>
      <c r="M1805" s="437"/>
      <c r="N1805" s="439"/>
      <c r="O1805" s="437"/>
    </row>
    <row r="1806" spans="1:15" s="362" customFormat="1" x14ac:dyDescent="0.2">
      <c r="A1806" s="437"/>
      <c r="B1806" s="437"/>
      <c r="C1806" s="437"/>
      <c r="D1806" s="437"/>
      <c r="E1806" s="437"/>
      <c r="F1806" s="437"/>
      <c r="G1806" s="437"/>
      <c r="H1806" s="439"/>
      <c r="I1806" s="509"/>
      <c r="J1806" s="437"/>
      <c r="K1806" s="437"/>
      <c r="L1806" s="439"/>
      <c r="M1806" s="437"/>
    </row>
    <row r="1807" spans="1:15" s="362" customFormat="1" x14ac:dyDescent="0.2">
      <c r="A1807" s="437"/>
      <c r="B1807" s="437"/>
      <c r="C1807" s="437"/>
      <c r="D1807" s="437"/>
      <c r="E1807" s="437"/>
      <c r="F1807" s="437"/>
      <c r="G1807" s="437"/>
      <c r="H1807" s="439"/>
      <c r="I1807" s="509"/>
      <c r="J1807" s="437"/>
      <c r="K1807" s="437"/>
      <c r="L1807" s="439"/>
      <c r="M1807" s="437"/>
    </row>
    <row r="1808" spans="1:15" s="362" customFormat="1" x14ac:dyDescent="0.2">
      <c r="A1808" s="437"/>
      <c r="B1808" s="437"/>
      <c r="C1808" s="437"/>
      <c r="D1808" s="437"/>
      <c r="E1808" s="437"/>
      <c r="F1808" s="437"/>
      <c r="G1808" s="437"/>
      <c r="H1808" s="439"/>
      <c r="I1808" s="509"/>
      <c r="J1808" s="437"/>
      <c r="K1808" s="437"/>
      <c r="L1808" s="439"/>
      <c r="M1808" s="437"/>
    </row>
    <row r="1809" spans="1:13" s="362" customFormat="1" x14ac:dyDescent="0.2">
      <c r="A1809" s="437"/>
      <c r="B1809" s="437"/>
      <c r="C1809" s="437"/>
      <c r="D1809" s="437"/>
      <c r="E1809" s="437"/>
      <c r="F1809" s="437"/>
      <c r="G1809" s="437"/>
      <c r="H1809" s="439"/>
      <c r="I1809" s="509"/>
      <c r="J1809" s="437"/>
      <c r="K1809" s="437"/>
      <c r="L1809" s="439"/>
      <c r="M1809" s="437"/>
    </row>
    <row r="1810" spans="1:13" s="362" customFormat="1" x14ac:dyDescent="0.2">
      <c r="A1810" s="437"/>
      <c r="B1810" s="437"/>
      <c r="C1810" s="437"/>
      <c r="D1810" s="437"/>
      <c r="E1810" s="437"/>
      <c r="F1810" s="437"/>
      <c r="G1810" s="437"/>
      <c r="H1810" s="439"/>
      <c r="I1810" s="509"/>
      <c r="J1810" s="437"/>
      <c r="K1810" s="437"/>
      <c r="L1810" s="439"/>
      <c r="M1810" s="437"/>
    </row>
    <row r="1811" spans="1:13" s="362" customFormat="1" x14ac:dyDescent="0.2">
      <c r="A1811" s="437"/>
      <c r="B1811" s="437"/>
      <c r="C1811" s="437"/>
      <c r="D1811" s="437"/>
      <c r="E1811" s="437"/>
      <c r="F1811" s="437"/>
      <c r="G1811" s="437"/>
      <c r="H1811" s="439"/>
      <c r="I1811" s="509"/>
      <c r="J1811" s="437"/>
      <c r="K1811" s="437"/>
      <c r="L1811" s="439"/>
      <c r="M1811" s="437"/>
    </row>
    <row r="1812" spans="1:13" s="362" customFormat="1" x14ac:dyDescent="0.2">
      <c r="A1812" s="437"/>
      <c r="B1812" s="437"/>
      <c r="C1812" s="437"/>
      <c r="D1812" s="437"/>
      <c r="E1812" s="437"/>
      <c r="F1812" s="437"/>
      <c r="G1812" s="437"/>
      <c r="H1812" s="439"/>
      <c r="I1812" s="509"/>
      <c r="J1812" s="437"/>
      <c r="K1812" s="437"/>
      <c r="L1812" s="439"/>
      <c r="M1812" s="437"/>
    </row>
    <row r="1813" spans="1:13" s="362" customFormat="1" x14ac:dyDescent="0.2">
      <c r="A1813" s="437"/>
      <c r="B1813" s="437"/>
      <c r="C1813" s="437"/>
      <c r="D1813" s="437"/>
      <c r="E1813" s="437"/>
      <c r="F1813" s="437"/>
      <c r="G1813" s="437"/>
      <c r="H1813" s="439"/>
      <c r="I1813" s="509"/>
      <c r="J1813" s="437"/>
      <c r="K1813" s="437"/>
      <c r="L1813" s="439"/>
      <c r="M1813" s="437"/>
    </row>
    <row r="1814" spans="1:13" s="362" customFormat="1" x14ac:dyDescent="0.2">
      <c r="A1814" s="437"/>
      <c r="B1814" s="437"/>
      <c r="C1814" s="437"/>
      <c r="D1814" s="437"/>
      <c r="E1814" s="437"/>
      <c r="F1814" s="437"/>
      <c r="G1814" s="437"/>
      <c r="H1814" s="439"/>
      <c r="I1814" s="509"/>
      <c r="J1814" s="437"/>
      <c r="K1814" s="437"/>
      <c r="L1814" s="439"/>
      <c r="M1814" s="437"/>
    </row>
    <row r="1815" spans="1:13" s="362" customFormat="1" x14ac:dyDescent="0.2">
      <c r="A1815" s="437"/>
      <c r="B1815" s="437"/>
      <c r="C1815" s="437"/>
      <c r="D1815" s="437"/>
      <c r="E1815" s="437"/>
      <c r="F1815" s="437"/>
      <c r="G1815" s="437"/>
      <c r="H1815" s="439"/>
      <c r="I1815" s="509"/>
      <c r="J1815" s="437"/>
      <c r="K1815" s="437"/>
      <c r="L1815" s="439"/>
      <c r="M1815" s="437"/>
    </row>
    <row r="1816" spans="1:13" s="362" customFormat="1" x14ac:dyDescent="0.2">
      <c r="A1816" s="437"/>
      <c r="B1816" s="437"/>
      <c r="C1816" s="437"/>
      <c r="D1816" s="437"/>
      <c r="E1816" s="437"/>
      <c r="F1816" s="437"/>
      <c r="G1816" s="437"/>
      <c r="H1816" s="439"/>
      <c r="I1816" s="509"/>
      <c r="J1816" s="437"/>
      <c r="K1816" s="437"/>
      <c r="L1816" s="439"/>
      <c r="M1816" s="437"/>
    </row>
    <row r="1817" spans="1:13" s="362" customFormat="1" x14ac:dyDescent="0.2">
      <c r="A1817" s="437"/>
      <c r="B1817" s="437"/>
      <c r="C1817" s="437"/>
      <c r="D1817" s="437"/>
      <c r="E1817" s="437"/>
      <c r="F1817" s="437"/>
      <c r="G1817" s="437"/>
      <c r="H1817" s="439"/>
      <c r="I1817" s="509"/>
      <c r="J1817" s="437"/>
      <c r="K1817" s="437"/>
      <c r="L1817" s="439"/>
      <c r="M1817" s="437"/>
    </row>
    <row r="1818" spans="1:13" s="362" customFormat="1" x14ac:dyDescent="0.2">
      <c r="A1818" s="437"/>
      <c r="B1818" s="437"/>
      <c r="C1818" s="437"/>
      <c r="D1818" s="437"/>
      <c r="E1818" s="437"/>
      <c r="F1818" s="437"/>
      <c r="G1818" s="437"/>
      <c r="H1818" s="439"/>
      <c r="I1818" s="509"/>
      <c r="J1818" s="437"/>
      <c r="K1818" s="437"/>
      <c r="L1818" s="439"/>
      <c r="M1818" s="437"/>
    </row>
    <row r="1819" spans="1:13" s="362" customFormat="1" x14ac:dyDescent="0.2">
      <c r="A1819" s="437"/>
      <c r="B1819" s="437"/>
      <c r="C1819" s="437"/>
      <c r="D1819" s="437"/>
      <c r="E1819" s="437"/>
      <c r="F1819" s="437"/>
      <c r="G1819" s="437"/>
      <c r="H1819" s="439"/>
      <c r="I1819" s="509"/>
      <c r="J1819" s="437"/>
      <c r="K1819" s="437"/>
      <c r="L1819" s="439"/>
      <c r="M1819" s="437"/>
    </row>
    <row r="1820" spans="1:13" s="362" customFormat="1" x14ac:dyDescent="0.2">
      <c r="A1820" s="437"/>
      <c r="B1820" s="437"/>
      <c r="C1820" s="437"/>
      <c r="D1820" s="437"/>
      <c r="E1820" s="437"/>
      <c r="F1820" s="437"/>
      <c r="G1820" s="437"/>
      <c r="H1820" s="439"/>
      <c r="I1820" s="509"/>
      <c r="J1820" s="437"/>
      <c r="K1820" s="437"/>
      <c r="L1820" s="439"/>
      <c r="M1820" s="437"/>
    </row>
    <row r="1821" spans="1:13" s="362" customFormat="1" x14ac:dyDescent="0.2">
      <c r="A1821" s="437"/>
      <c r="B1821" s="437"/>
      <c r="C1821" s="437"/>
      <c r="D1821" s="437"/>
      <c r="E1821" s="437"/>
      <c r="F1821" s="437"/>
      <c r="G1821" s="437"/>
      <c r="H1821" s="439"/>
      <c r="I1821" s="509"/>
      <c r="J1821" s="437"/>
      <c r="K1821" s="437"/>
      <c r="L1821" s="439"/>
      <c r="M1821" s="437"/>
    </row>
    <row r="1822" spans="1:13" s="362" customFormat="1" x14ac:dyDescent="0.2">
      <c r="A1822" s="437"/>
      <c r="B1822" s="437"/>
      <c r="C1822" s="437"/>
      <c r="D1822" s="437"/>
      <c r="E1822" s="437"/>
      <c r="F1822" s="437"/>
      <c r="G1822" s="437"/>
      <c r="H1822" s="439"/>
      <c r="I1822" s="509"/>
      <c r="J1822" s="437"/>
      <c r="K1822" s="437"/>
      <c r="L1822" s="439"/>
      <c r="M1822" s="437"/>
    </row>
    <row r="1823" spans="1:13" s="362" customFormat="1" x14ac:dyDescent="0.2">
      <c r="A1823" s="437"/>
      <c r="B1823" s="437"/>
      <c r="C1823" s="437"/>
      <c r="D1823" s="437"/>
      <c r="E1823" s="437"/>
      <c r="F1823" s="437"/>
      <c r="G1823" s="437"/>
      <c r="H1823" s="439"/>
      <c r="I1823" s="509"/>
      <c r="J1823" s="437"/>
      <c r="K1823" s="437"/>
      <c r="L1823" s="439"/>
      <c r="M1823" s="437"/>
    </row>
    <row r="1824" spans="1:13" s="362" customFormat="1" x14ac:dyDescent="0.2">
      <c r="A1824" s="437"/>
      <c r="B1824" s="437"/>
      <c r="C1824" s="437"/>
      <c r="D1824" s="437"/>
      <c r="E1824" s="437"/>
      <c r="F1824" s="437"/>
      <c r="G1824" s="437"/>
      <c r="H1824" s="439"/>
      <c r="I1824" s="509"/>
      <c r="J1824" s="437"/>
      <c r="K1824" s="437"/>
      <c r="L1824" s="439"/>
      <c r="M1824" s="437"/>
    </row>
    <row r="1825" spans="1:13" s="362" customFormat="1" x14ac:dyDescent="0.2">
      <c r="A1825" s="437"/>
      <c r="B1825" s="437"/>
      <c r="C1825" s="437"/>
      <c r="D1825" s="437"/>
      <c r="E1825" s="437"/>
      <c r="F1825" s="437"/>
      <c r="G1825" s="437"/>
      <c r="H1825" s="439"/>
      <c r="I1825" s="509"/>
      <c r="J1825" s="437"/>
      <c r="K1825" s="437"/>
      <c r="L1825" s="439"/>
      <c r="M1825" s="437"/>
    </row>
    <row r="1826" spans="1:13" s="362" customFormat="1" x14ac:dyDescent="0.2">
      <c r="A1826" s="437"/>
      <c r="B1826" s="437"/>
      <c r="C1826" s="437"/>
      <c r="D1826" s="437"/>
      <c r="E1826" s="437"/>
      <c r="F1826" s="437"/>
      <c r="G1826" s="437"/>
      <c r="H1826" s="439"/>
      <c r="I1826" s="509"/>
      <c r="J1826" s="437"/>
      <c r="K1826" s="437"/>
      <c r="L1826" s="439"/>
      <c r="M1826" s="437"/>
    </row>
    <row r="1827" spans="1:13" s="362" customFormat="1" x14ac:dyDescent="0.2">
      <c r="A1827" s="437"/>
      <c r="B1827" s="437"/>
      <c r="C1827" s="437"/>
      <c r="D1827" s="437"/>
      <c r="E1827" s="437"/>
      <c r="F1827" s="437"/>
      <c r="G1827" s="437"/>
      <c r="H1827" s="439"/>
      <c r="I1827" s="509"/>
      <c r="J1827" s="437"/>
      <c r="K1827" s="437"/>
      <c r="L1827" s="439"/>
      <c r="M1827" s="437"/>
    </row>
    <row r="1828" spans="1:13" s="362" customFormat="1" x14ac:dyDescent="0.2">
      <c r="A1828" s="437"/>
      <c r="B1828" s="437"/>
      <c r="C1828" s="437"/>
      <c r="D1828" s="437"/>
      <c r="E1828" s="437"/>
      <c r="F1828" s="437"/>
      <c r="G1828" s="437"/>
      <c r="H1828" s="439"/>
      <c r="I1828" s="509"/>
      <c r="J1828" s="437"/>
      <c r="K1828" s="437"/>
      <c r="L1828" s="439"/>
      <c r="M1828" s="437"/>
    </row>
    <row r="1829" spans="1:13" s="362" customFormat="1" x14ac:dyDescent="0.2">
      <c r="A1829" s="437"/>
      <c r="B1829" s="437"/>
      <c r="C1829" s="437"/>
      <c r="D1829" s="437"/>
      <c r="E1829" s="437"/>
      <c r="F1829" s="437"/>
      <c r="G1829" s="437"/>
      <c r="H1829" s="439"/>
      <c r="I1829" s="509"/>
      <c r="J1829" s="437"/>
      <c r="K1829" s="437"/>
      <c r="L1829" s="439"/>
      <c r="M1829" s="437"/>
    </row>
    <row r="1830" spans="1:13" s="362" customFormat="1" x14ac:dyDescent="0.2">
      <c r="A1830" s="437"/>
      <c r="B1830" s="437"/>
      <c r="C1830" s="437"/>
      <c r="D1830" s="437"/>
      <c r="E1830" s="437"/>
      <c r="F1830" s="437"/>
      <c r="G1830" s="437"/>
      <c r="H1830" s="439"/>
      <c r="I1830" s="509"/>
      <c r="J1830" s="437"/>
      <c r="K1830" s="437"/>
      <c r="L1830" s="439"/>
      <c r="M1830" s="437"/>
    </row>
    <row r="1831" spans="1:13" s="362" customFormat="1" x14ac:dyDescent="0.2">
      <c r="A1831" s="437"/>
      <c r="B1831" s="437"/>
      <c r="C1831" s="437"/>
      <c r="D1831" s="437"/>
      <c r="E1831" s="437"/>
      <c r="F1831" s="437"/>
      <c r="G1831" s="437"/>
      <c r="H1831" s="439"/>
      <c r="I1831" s="509"/>
      <c r="J1831" s="437"/>
      <c r="K1831" s="437"/>
      <c r="L1831" s="439"/>
      <c r="M1831" s="437"/>
    </row>
    <row r="1832" spans="1:13" s="362" customFormat="1" x14ac:dyDescent="0.2">
      <c r="A1832" s="437"/>
      <c r="B1832" s="437"/>
      <c r="C1832" s="437"/>
      <c r="D1832" s="437"/>
      <c r="E1832" s="437"/>
      <c r="F1832" s="437"/>
      <c r="G1832" s="437"/>
      <c r="H1832" s="439"/>
      <c r="I1832" s="509"/>
      <c r="J1832" s="437"/>
      <c r="K1832" s="437"/>
      <c r="L1832" s="439"/>
      <c r="M1832" s="437"/>
    </row>
    <row r="1833" spans="1:13" s="362" customFormat="1" x14ac:dyDescent="0.2">
      <c r="A1833" s="437"/>
      <c r="B1833" s="437"/>
      <c r="C1833" s="437"/>
      <c r="D1833" s="437"/>
      <c r="E1833" s="437"/>
      <c r="F1833" s="437"/>
      <c r="G1833" s="437"/>
      <c r="H1833" s="439"/>
      <c r="I1833" s="509"/>
      <c r="J1833" s="437"/>
      <c r="K1833" s="437"/>
      <c r="L1833" s="439"/>
      <c r="M1833" s="437"/>
    </row>
    <row r="1834" spans="1:13" s="362" customFormat="1" x14ac:dyDescent="0.2">
      <c r="A1834" s="437"/>
      <c r="B1834" s="437"/>
      <c r="C1834" s="437"/>
      <c r="D1834" s="437"/>
      <c r="E1834" s="437"/>
      <c r="F1834" s="437"/>
      <c r="G1834" s="437"/>
      <c r="H1834" s="439"/>
      <c r="I1834" s="509"/>
      <c r="J1834" s="437"/>
      <c r="K1834" s="437"/>
      <c r="L1834" s="439"/>
      <c r="M1834" s="437"/>
    </row>
    <row r="1835" spans="1:13" s="362" customFormat="1" x14ac:dyDescent="0.2">
      <c r="A1835" s="437"/>
      <c r="B1835" s="437"/>
      <c r="C1835" s="437"/>
      <c r="D1835" s="437"/>
      <c r="E1835" s="437"/>
      <c r="F1835" s="437"/>
      <c r="G1835" s="437"/>
      <c r="H1835" s="439"/>
      <c r="I1835" s="509"/>
      <c r="J1835" s="437"/>
      <c r="K1835" s="437"/>
      <c r="L1835" s="439"/>
      <c r="M1835" s="437"/>
    </row>
    <row r="1836" spans="1:13" s="362" customFormat="1" x14ac:dyDescent="0.2">
      <c r="A1836" s="437"/>
      <c r="B1836" s="437"/>
      <c r="C1836" s="437"/>
      <c r="D1836" s="437"/>
      <c r="E1836" s="437"/>
      <c r="F1836" s="437"/>
      <c r="G1836" s="437"/>
      <c r="H1836" s="439"/>
      <c r="I1836" s="509"/>
      <c r="J1836" s="437"/>
      <c r="K1836" s="437"/>
      <c r="L1836" s="439"/>
      <c r="M1836" s="437"/>
    </row>
    <row r="1837" spans="1:13" s="362" customFormat="1" x14ac:dyDescent="0.2">
      <c r="A1837" s="437"/>
      <c r="B1837" s="437"/>
      <c r="C1837" s="437"/>
      <c r="D1837" s="437"/>
      <c r="E1837" s="437"/>
      <c r="F1837" s="437"/>
      <c r="G1837" s="437"/>
      <c r="H1837" s="439"/>
      <c r="I1837" s="509"/>
      <c r="J1837" s="437"/>
      <c r="K1837" s="437"/>
      <c r="L1837" s="439"/>
      <c r="M1837" s="437"/>
    </row>
    <row r="1838" spans="1:13" s="362" customFormat="1" x14ac:dyDescent="0.2">
      <c r="A1838" s="437"/>
      <c r="B1838" s="437"/>
      <c r="C1838" s="437"/>
      <c r="D1838" s="437"/>
      <c r="E1838" s="437"/>
      <c r="F1838" s="437"/>
      <c r="G1838" s="437"/>
      <c r="H1838" s="439"/>
      <c r="I1838" s="509"/>
      <c r="J1838" s="437"/>
      <c r="K1838" s="437"/>
      <c r="L1838" s="439"/>
      <c r="M1838" s="437"/>
    </row>
    <row r="1839" spans="1:13" s="362" customFormat="1" x14ac:dyDescent="0.2">
      <c r="A1839" s="437"/>
      <c r="B1839" s="437"/>
      <c r="C1839" s="437"/>
      <c r="D1839" s="437"/>
      <c r="E1839" s="437"/>
      <c r="F1839" s="437"/>
      <c r="G1839" s="437"/>
      <c r="H1839" s="439"/>
      <c r="I1839" s="509"/>
      <c r="J1839" s="437"/>
      <c r="K1839" s="437"/>
      <c r="L1839" s="439"/>
      <c r="M1839" s="437"/>
    </row>
    <row r="1840" spans="1:13" s="362" customFormat="1" x14ac:dyDescent="0.2">
      <c r="A1840" s="437"/>
      <c r="B1840" s="437"/>
      <c r="C1840" s="437"/>
      <c r="D1840" s="437"/>
      <c r="E1840" s="437"/>
      <c r="F1840" s="437"/>
      <c r="G1840" s="437"/>
      <c r="H1840" s="439"/>
      <c r="I1840" s="509"/>
      <c r="J1840" s="437"/>
      <c r="K1840" s="437"/>
      <c r="L1840" s="439"/>
      <c r="M1840" s="437"/>
    </row>
    <row r="1841" spans="1:13" s="362" customFormat="1" x14ac:dyDescent="0.2">
      <c r="A1841" s="437"/>
      <c r="B1841" s="437"/>
      <c r="C1841" s="437"/>
      <c r="D1841" s="437"/>
      <c r="E1841" s="437"/>
      <c r="F1841" s="437"/>
      <c r="G1841" s="437"/>
      <c r="H1841" s="439"/>
      <c r="I1841" s="509"/>
      <c r="J1841" s="437"/>
      <c r="K1841" s="437"/>
      <c r="L1841" s="439"/>
      <c r="M1841" s="437"/>
    </row>
    <row r="1842" spans="1:13" s="362" customFormat="1" x14ac:dyDescent="0.2">
      <c r="A1842" s="437"/>
      <c r="B1842" s="437"/>
      <c r="C1842" s="437"/>
      <c r="D1842" s="437"/>
      <c r="E1842" s="437"/>
      <c r="F1842" s="437"/>
      <c r="G1842" s="437"/>
      <c r="H1842" s="439"/>
      <c r="I1842" s="509"/>
      <c r="J1842" s="437"/>
      <c r="K1842" s="437"/>
      <c r="L1842" s="439"/>
      <c r="M1842" s="437"/>
    </row>
    <row r="1843" spans="1:13" s="362" customFormat="1" x14ac:dyDescent="0.2">
      <c r="A1843" s="437"/>
      <c r="B1843" s="437"/>
      <c r="C1843" s="437"/>
      <c r="D1843" s="437"/>
      <c r="E1843" s="437"/>
      <c r="F1843" s="437"/>
      <c r="G1843" s="437"/>
      <c r="H1843" s="439"/>
      <c r="I1843" s="509"/>
      <c r="J1843" s="437"/>
      <c r="K1843" s="437"/>
      <c r="L1843" s="439"/>
      <c r="M1843" s="437"/>
    </row>
    <row r="1844" spans="1:13" s="362" customFormat="1" x14ac:dyDescent="0.2">
      <c r="A1844" s="437"/>
      <c r="B1844" s="437"/>
      <c r="C1844" s="437"/>
      <c r="D1844" s="437"/>
      <c r="E1844" s="437"/>
      <c r="F1844" s="437"/>
      <c r="G1844" s="437"/>
      <c r="H1844" s="439"/>
      <c r="I1844" s="509"/>
      <c r="J1844" s="437"/>
      <c r="K1844" s="437"/>
      <c r="L1844" s="439"/>
      <c r="M1844" s="437"/>
    </row>
    <row r="1845" spans="1:13" s="362" customFormat="1" x14ac:dyDescent="0.2">
      <c r="A1845" s="437"/>
      <c r="B1845" s="437"/>
      <c r="C1845" s="437"/>
      <c r="D1845" s="437"/>
      <c r="E1845" s="437"/>
      <c r="F1845" s="437"/>
      <c r="G1845" s="437"/>
      <c r="H1845" s="439"/>
      <c r="I1845" s="509"/>
      <c r="J1845" s="437"/>
      <c r="K1845" s="437"/>
      <c r="L1845" s="439"/>
      <c r="M1845" s="437"/>
    </row>
    <row r="1846" spans="1:13" s="362" customFormat="1" x14ac:dyDescent="0.2">
      <c r="A1846" s="437"/>
      <c r="B1846" s="437"/>
      <c r="C1846" s="437"/>
      <c r="D1846" s="437"/>
      <c r="E1846" s="437"/>
      <c r="F1846" s="437"/>
      <c r="G1846" s="437"/>
      <c r="H1846" s="439"/>
      <c r="I1846" s="509"/>
      <c r="J1846" s="437"/>
      <c r="K1846" s="437"/>
      <c r="L1846" s="439"/>
      <c r="M1846" s="437"/>
    </row>
    <row r="1847" spans="1:13" s="362" customFormat="1" x14ac:dyDescent="0.2">
      <c r="A1847" s="437"/>
      <c r="B1847" s="437"/>
      <c r="C1847" s="437"/>
      <c r="D1847" s="437"/>
      <c r="E1847" s="437"/>
      <c r="F1847" s="437"/>
      <c r="G1847" s="437"/>
      <c r="H1847" s="439"/>
      <c r="I1847" s="509"/>
      <c r="J1847" s="437"/>
      <c r="K1847" s="437"/>
      <c r="L1847" s="439"/>
      <c r="M1847" s="437"/>
    </row>
    <row r="1848" spans="1:13" s="362" customFormat="1" x14ac:dyDescent="0.2">
      <c r="A1848" s="437"/>
      <c r="B1848" s="437"/>
      <c r="C1848" s="437"/>
      <c r="D1848" s="437"/>
      <c r="E1848" s="437"/>
      <c r="F1848" s="437"/>
      <c r="G1848" s="437"/>
      <c r="H1848" s="439"/>
      <c r="I1848" s="509"/>
      <c r="J1848" s="437"/>
      <c r="K1848" s="437"/>
      <c r="L1848" s="439"/>
      <c r="M1848" s="437"/>
    </row>
    <row r="1849" spans="1:13" s="362" customFormat="1" x14ac:dyDescent="0.2">
      <c r="A1849" s="437"/>
      <c r="B1849" s="437"/>
      <c r="C1849" s="437"/>
      <c r="D1849" s="437"/>
      <c r="E1849" s="437"/>
      <c r="F1849" s="437"/>
      <c r="G1849" s="437"/>
      <c r="H1849" s="439"/>
      <c r="I1849" s="509"/>
      <c r="J1849" s="437"/>
      <c r="K1849" s="437"/>
      <c r="L1849" s="439"/>
      <c r="M1849" s="437"/>
    </row>
    <row r="1850" spans="1:13" s="362" customFormat="1" x14ac:dyDescent="0.2">
      <c r="A1850" s="437"/>
      <c r="B1850" s="437"/>
      <c r="C1850" s="437"/>
      <c r="D1850" s="437"/>
      <c r="E1850" s="437"/>
      <c r="F1850" s="437"/>
      <c r="G1850" s="437"/>
      <c r="H1850" s="439"/>
      <c r="I1850" s="509"/>
      <c r="J1850" s="437"/>
      <c r="K1850" s="437"/>
      <c r="L1850" s="439"/>
      <c r="M1850" s="437"/>
    </row>
    <row r="1851" spans="1:13" s="362" customFormat="1" x14ac:dyDescent="0.2">
      <c r="A1851" s="437"/>
      <c r="B1851" s="437"/>
      <c r="C1851" s="437"/>
      <c r="D1851" s="437"/>
      <c r="E1851" s="437"/>
      <c r="F1851" s="437"/>
      <c r="G1851" s="437"/>
      <c r="H1851" s="439"/>
      <c r="I1851" s="509"/>
      <c r="J1851" s="437"/>
      <c r="K1851" s="437"/>
      <c r="L1851" s="439"/>
      <c r="M1851" s="437"/>
    </row>
    <row r="1852" spans="1:13" s="362" customFormat="1" x14ac:dyDescent="0.2">
      <c r="A1852" s="437"/>
      <c r="B1852" s="437"/>
      <c r="C1852" s="437"/>
      <c r="D1852" s="437"/>
      <c r="E1852" s="437"/>
      <c r="F1852" s="437"/>
      <c r="G1852" s="437"/>
      <c r="H1852" s="439"/>
      <c r="I1852" s="509"/>
      <c r="J1852" s="437"/>
      <c r="K1852" s="437"/>
      <c r="L1852" s="439"/>
      <c r="M1852" s="437"/>
    </row>
    <row r="1853" spans="1:13" s="362" customFormat="1" x14ac:dyDescent="0.2">
      <c r="A1853" s="437"/>
      <c r="B1853" s="437"/>
      <c r="C1853" s="437"/>
      <c r="D1853" s="437"/>
      <c r="E1853" s="437"/>
      <c r="F1853" s="437"/>
      <c r="G1853" s="437"/>
      <c r="H1853" s="439"/>
      <c r="I1853" s="509"/>
      <c r="J1853" s="437"/>
      <c r="K1853" s="437"/>
      <c r="L1853" s="439"/>
      <c r="M1853" s="437"/>
    </row>
    <row r="1854" spans="1:13" s="362" customFormat="1" x14ac:dyDescent="0.2">
      <c r="A1854" s="437"/>
      <c r="B1854" s="437"/>
      <c r="C1854" s="437"/>
      <c r="D1854" s="437"/>
      <c r="E1854" s="437"/>
      <c r="F1854" s="437"/>
      <c r="G1854" s="437"/>
      <c r="H1854" s="439"/>
      <c r="I1854" s="509"/>
      <c r="J1854" s="437"/>
      <c r="K1854" s="437"/>
      <c r="L1854" s="439"/>
      <c r="M1854" s="437"/>
    </row>
    <row r="1855" spans="1:13" s="362" customFormat="1" x14ac:dyDescent="0.2">
      <c r="A1855" s="437"/>
      <c r="B1855" s="437"/>
      <c r="C1855" s="437"/>
      <c r="D1855" s="437"/>
      <c r="E1855" s="437"/>
      <c r="F1855" s="437"/>
      <c r="G1855" s="437"/>
      <c r="H1855" s="439"/>
      <c r="I1855" s="509"/>
      <c r="J1855" s="437"/>
      <c r="K1855" s="437"/>
      <c r="L1855" s="439"/>
      <c r="M1855" s="437"/>
    </row>
    <row r="1856" spans="1:13" s="362" customFormat="1" x14ac:dyDescent="0.2">
      <c r="A1856" s="437"/>
      <c r="B1856" s="437"/>
      <c r="C1856" s="437"/>
      <c r="D1856" s="437"/>
      <c r="E1856" s="437"/>
      <c r="F1856" s="437"/>
      <c r="G1856" s="437"/>
      <c r="H1856" s="439"/>
      <c r="I1856" s="509"/>
      <c r="J1856" s="437"/>
      <c r="K1856" s="437"/>
      <c r="L1856" s="439"/>
      <c r="M1856" s="437"/>
    </row>
    <row r="1857" spans="1:13" s="362" customFormat="1" x14ac:dyDescent="0.2">
      <c r="A1857" s="437"/>
      <c r="B1857" s="437"/>
      <c r="C1857" s="437"/>
      <c r="D1857" s="437"/>
      <c r="E1857" s="437"/>
      <c r="F1857" s="437"/>
      <c r="G1857" s="437"/>
      <c r="H1857" s="439"/>
      <c r="I1857" s="509"/>
      <c r="J1857" s="437"/>
      <c r="K1857" s="437"/>
      <c r="L1857" s="439"/>
      <c r="M1857" s="437"/>
    </row>
    <row r="1858" spans="1:13" s="362" customFormat="1" x14ac:dyDescent="0.2">
      <c r="A1858" s="437"/>
      <c r="B1858" s="437"/>
      <c r="C1858" s="437"/>
      <c r="D1858" s="437"/>
      <c r="E1858" s="437"/>
      <c r="F1858" s="437"/>
      <c r="G1858" s="437"/>
      <c r="H1858" s="439"/>
      <c r="I1858" s="509"/>
      <c r="J1858" s="437"/>
      <c r="K1858" s="437"/>
      <c r="L1858" s="439"/>
      <c r="M1858" s="437"/>
    </row>
    <row r="1859" spans="1:13" s="362" customFormat="1" x14ac:dyDescent="0.2">
      <c r="A1859" s="437"/>
      <c r="B1859" s="437"/>
      <c r="C1859" s="437"/>
      <c r="D1859" s="437"/>
      <c r="E1859" s="437"/>
      <c r="F1859" s="437"/>
      <c r="G1859" s="437"/>
      <c r="H1859" s="439"/>
      <c r="I1859" s="509"/>
      <c r="J1859" s="437"/>
      <c r="K1859" s="437"/>
      <c r="L1859" s="439"/>
      <c r="M1859" s="437"/>
    </row>
    <row r="1860" spans="1:13" s="362" customFormat="1" x14ac:dyDescent="0.2">
      <c r="A1860" s="437"/>
      <c r="B1860" s="437"/>
      <c r="C1860" s="437"/>
      <c r="D1860" s="437"/>
      <c r="E1860" s="437"/>
      <c r="F1860" s="437"/>
      <c r="G1860" s="437"/>
      <c r="H1860" s="439"/>
      <c r="I1860" s="509"/>
      <c r="J1860" s="437"/>
      <c r="K1860" s="437"/>
      <c r="L1860" s="439"/>
      <c r="M1860" s="437"/>
    </row>
    <row r="1861" spans="1:13" s="362" customFormat="1" x14ac:dyDescent="0.2">
      <c r="A1861" s="437"/>
      <c r="B1861" s="437"/>
      <c r="C1861" s="437"/>
      <c r="D1861" s="437"/>
      <c r="E1861" s="437"/>
      <c r="F1861" s="437"/>
      <c r="G1861" s="437"/>
      <c r="H1861" s="439"/>
      <c r="I1861" s="509"/>
      <c r="J1861" s="437"/>
      <c r="K1861" s="437"/>
      <c r="L1861" s="439"/>
      <c r="M1861" s="437"/>
    </row>
    <row r="1862" spans="1:13" s="362" customFormat="1" x14ac:dyDescent="0.2">
      <c r="A1862" s="437"/>
      <c r="B1862" s="437"/>
      <c r="C1862" s="437"/>
      <c r="D1862" s="437"/>
      <c r="E1862" s="437"/>
      <c r="F1862" s="437"/>
      <c r="G1862" s="437"/>
      <c r="H1862" s="439"/>
      <c r="I1862" s="509"/>
      <c r="J1862" s="437"/>
      <c r="K1862" s="437"/>
      <c r="L1862" s="439"/>
      <c r="M1862" s="437"/>
    </row>
    <row r="1863" spans="1:13" s="362" customFormat="1" x14ac:dyDescent="0.2">
      <c r="A1863" s="437"/>
      <c r="B1863" s="437"/>
      <c r="C1863" s="437"/>
      <c r="D1863" s="437"/>
      <c r="E1863" s="437"/>
      <c r="F1863" s="437"/>
      <c r="G1863" s="437"/>
      <c r="H1863" s="439"/>
      <c r="I1863" s="509"/>
      <c r="J1863" s="437"/>
      <c r="K1863" s="437"/>
      <c r="L1863" s="439"/>
      <c r="M1863" s="437"/>
    </row>
    <row r="1864" spans="1:13" s="362" customFormat="1" x14ac:dyDescent="0.2">
      <c r="A1864" s="437"/>
      <c r="B1864" s="437"/>
      <c r="C1864" s="437"/>
      <c r="D1864" s="437"/>
      <c r="E1864" s="437"/>
      <c r="F1864" s="437"/>
      <c r="G1864" s="437"/>
      <c r="H1864" s="439"/>
      <c r="I1864" s="509"/>
      <c r="J1864" s="437"/>
      <c r="K1864" s="437"/>
      <c r="L1864" s="439"/>
      <c r="M1864" s="437"/>
    </row>
    <row r="1865" spans="1:13" s="362" customFormat="1" x14ac:dyDescent="0.2">
      <c r="A1865" s="437"/>
      <c r="B1865" s="437"/>
      <c r="C1865" s="437"/>
      <c r="D1865" s="437"/>
      <c r="E1865" s="437"/>
      <c r="F1865" s="437"/>
      <c r="G1865" s="437"/>
      <c r="H1865" s="439"/>
      <c r="I1865" s="509"/>
      <c r="J1865" s="437"/>
      <c r="K1865" s="437"/>
      <c r="L1865" s="439"/>
      <c r="M1865" s="437"/>
    </row>
    <row r="1866" spans="1:13" s="362" customFormat="1" x14ac:dyDescent="0.2">
      <c r="A1866" s="437"/>
      <c r="B1866" s="437"/>
      <c r="C1866" s="437"/>
      <c r="D1866" s="437"/>
      <c r="E1866" s="437"/>
      <c r="F1866" s="437"/>
      <c r="G1866" s="437"/>
      <c r="H1866" s="439"/>
      <c r="I1866" s="509"/>
      <c r="J1866" s="437"/>
      <c r="K1866" s="437"/>
      <c r="L1866" s="439"/>
      <c r="M1866" s="437"/>
    </row>
    <row r="1867" spans="1:13" s="362" customFormat="1" x14ac:dyDescent="0.2">
      <c r="A1867" s="437"/>
      <c r="B1867" s="437"/>
      <c r="C1867" s="437"/>
      <c r="D1867" s="437"/>
      <c r="E1867" s="437"/>
      <c r="F1867" s="437"/>
      <c r="G1867" s="437"/>
      <c r="H1867" s="439"/>
      <c r="I1867" s="509"/>
      <c r="J1867" s="437"/>
      <c r="K1867" s="437"/>
      <c r="L1867" s="439"/>
      <c r="M1867" s="437"/>
    </row>
    <row r="1868" spans="1:13" s="362" customFormat="1" x14ac:dyDescent="0.2">
      <c r="A1868" s="437"/>
      <c r="B1868" s="437"/>
      <c r="C1868" s="437"/>
      <c r="D1868" s="437"/>
      <c r="E1868" s="437"/>
      <c r="F1868" s="437"/>
      <c r="G1868" s="437"/>
      <c r="H1868" s="439"/>
      <c r="I1868" s="509"/>
      <c r="J1868" s="437"/>
      <c r="K1868" s="437"/>
      <c r="L1868" s="439"/>
      <c r="M1868" s="437"/>
    </row>
    <row r="1869" spans="1:13" s="362" customFormat="1" x14ac:dyDescent="0.2">
      <c r="A1869" s="437"/>
      <c r="B1869" s="437"/>
      <c r="C1869" s="437"/>
      <c r="D1869" s="437"/>
      <c r="E1869" s="437"/>
      <c r="F1869" s="437"/>
      <c r="G1869" s="437"/>
      <c r="H1869" s="439"/>
      <c r="I1869" s="509"/>
      <c r="J1869" s="437"/>
      <c r="K1869" s="437"/>
      <c r="L1869" s="439"/>
      <c r="M1869" s="437"/>
    </row>
    <row r="1870" spans="1:13" s="362" customFormat="1" x14ac:dyDescent="0.2">
      <c r="A1870" s="437"/>
      <c r="B1870" s="437"/>
      <c r="C1870" s="437"/>
      <c r="D1870" s="437"/>
      <c r="E1870" s="437"/>
      <c r="F1870" s="437"/>
      <c r="G1870" s="437"/>
      <c r="H1870" s="439"/>
      <c r="I1870" s="509"/>
      <c r="J1870" s="437"/>
      <c r="K1870" s="437"/>
      <c r="L1870" s="439"/>
      <c r="M1870" s="437"/>
    </row>
    <row r="1871" spans="1:13" s="362" customFormat="1" x14ac:dyDescent="0.2">
      <c r="A1871" s="437"/>
      <c r="B1871" s="437"/>
      <c r="C1871" s="437"/>
      <c r="D1871" s="437"/>
      <c r="E1871" s="437"/>
      <c r="F1871" s="437"/>
      <c r="G1871" s="437"/>
      <c r="H1871" s="439"/>
      <c r="I1871" s="509"/>
      <c r="J1871" s="437"/>
      <c r="K1871" s="437"/>
      <c r="L1871" s="439"/>
      <c r="M1871" s="437"/>
    </row>
    <row r="1872" spans="1:13" s="362" customFormat="1" x14ac:dyDescent="0.2">
      <c r="A1872" s="437"/>
      <c r="B1872" s="437"/>
      <c r="C1872" s="437"/>
      <c r="D1872" s="437"/>
      <c r="E1872" s="437"/>
      <c r="F1872" s="437"/>
      <c r="G1872" s="437"/>
      <c r="H1872" s="439"/>
      <c r="I1872" s="509"/>
      <c r="J1872" s="437"/>
      <c r="K1872" s="437"/>
      <c r="L1872" s="439"/>
      <c r="M1872" s="437"/>
    </row>
    <row r="1873" spans="1:13" s="362" customFormat="1" x14ac:dyDescent="0.2">
      <c r="A1873" s="437"/>
      <c r="B1873" s="437"/>
      <c r="C1873" s="437"/>
      <c r="D1873" s="437"/>
      <c r="E1873" s="437"/>
      <c r="F1873" s="437"/>
      <c r="G1873" s="437"/>
      <c r="H1873" s="439"/>
      <c r="I1873" s="509"/>
      <c r="J1873" s="437"/>
      <c r="K1873" s="437"/>
      <c r="L1873" s="439"/>
      <c r="M1873" s="437"/>
    </row>
    <row r="1874" spans="1:13" s="362" customFormat="1" x14ac:dyDescent="0.2">
      <c r="A1874" s="437"/>
      <c r="B1874" s="437"/>
      <c r="C1874" s="437"/>
      <c r="D1874" s="437"/>
      <c r="E1874" s="437"/>
      <c r="F1874" s="437"/>
      <c r="G1874" s="437"/>
      <c r="H1874" s="439"/>
      <c r="I1874" s="509"/>
      <c r="J1874" s="437"/>
      <c r="K1874" s="437"/>
      <c r="L1874" s="439"/>
      <c r="M1874" s="437"/>
    </row>
    <row r="1875" spans="1:13" s="362" customFormat="1" x14ac:dyDescent="0.2">
      <c r="A1875" s="437"/>
      <c r="B1875" s="437"/>
      <c r="C1875" s="437"/>
      <c r="D1875" s="437"/>
      <c r="E1875" s="437"/>
      <c r="F1875" s="437"/>
      <c r="G1875" s="437"/>
      <c r="H1875" s="439"/>
      <c r="I1875" s="509"/>
      <c r="J1875" s="437"/>
      <c r="K1875" s="437"/>
      <c r="L1875" s="439"/>
      <c r="M1875" s="437"/>
    </row>
    <row r="1876" spans="1:13" s="362" customFormat="1" x14ac:dyDescent="0.2">
      <c r="A1876" s="437"/>
      <c r="B1876" s="437"/>
      <c r="C1876" s="437"/>
      <c r="D1876" s="437"/>
      <c r="E1876" s="437"/>
      <c r="F1876" s="437"/>
      <c r="G1876" s="437"/>
      <c r="H1876" s="439"/>
      <c r="I1876" s="509"/>
      <c r="J1876" s="437"/>
      <c r="K1876" s="437"/>
      <c r="L1876" s="439"/>
      <c r="M1876" s="437"/>
    </row>
    <row r="1877" spans="1:13" s="362" customFormat="1" x14ac:dyDescent="0.2">
      <c r="A1877" s="437"/>
      <c r="B1877" s="437"/>
      <c r="C1877" s="437"/>
      <c r="D1877" s="437"/>
      <c r="E1877" s="437"/>
      <c r="F1877" s="437"/>
      <c r="G1877" s="437"/>
      <c r="H1877" s="439"/>
      <c r="I1877" s="509"/>
      <c r="J1877" s="437"/>
      <c r="K1877" s="437"/>
      <c r="L1877" s="439"/>
      <c r="M1877" s="437"/>
    </row>
    <row r="1878" spans="1:13" s="362" customFormat="1" x14ac:dyDescent="0.2">
      <c r="A1878" s="437"/>
      <c r="B1878" s="437"/>
      <c r="C1878" s="437"/>
      <c r="D1878" s="437"/>
      <c r="E1878" s="437"/>
      <c r="F1878" s="437"/>
      <c r="G1878" s="437"/>
      <c r="H1878" s="439"/>
      <c r="I1878" s="509"/>
      <c r="J1878" s="437"/>
      <c r="K1878" s="437"/>
      <c r="L1878" s="439"/>
      <c r="M1878" s="437"/>
    </row>
    <row r="1879" spans="1:13" s="362" customFormat="1" x14ac:dyDescent="0.2">
      <c r="A1879" s="437"/>
      <c r="B1879" s="437"/>
      <c r="C1879" s="437"/>
      <c r="D1879" s="437"/>
      <c r="E1879" s="437"/>
      <c r="F1879" s="437"/>
      <c r="G1879" s="437"/>
      <c r="H1879" s="439"/>
      <c r="I1879" s="509"/>
      <c r="J1879" s="437"/>
      <c r="K1879" s="437"/>
      <c r="L1879" s="439"/>
      <c r="M1879" s="437"/>
    </row>
    <row r="1880" spans="1:13" s="362" customFormat="1" x14ac:dyDescent="0.2">
      <c r="A1880" s="437"/>
      <c r="B1880" s="437"/>
      <c r="C1880" s="437"/>
      <c r="D1880" s="437"/>
      <c r="E1880" s="437"/>
      <c r="F1880" s="437"/>
      <c r="G1880" s="437"/>
      <c r="H1880" s="439"/>
      <c r="I1880" s="509"/>
      <c r="J1880" s="437"/>
      <c r="K1880" s="437"/>
      <c r="L1880" s="439"/>
      <c r="M1880" s="437"/>
    </row>
    <row r="1881" spans="1:13" s="362" customFormat="1" x14ac:dyDescent="0.2">
      <c r="A1881" s="437"/>
      <c r="B1881" s="437"/>
      <c r="C1881" s="437"/>
      <c r="D1881" s="437"/>
      <c r="E1881" s="437"/>
      <c r="F1881" s="437"/>
      <c r="G1881" s="437"/>
      <c r="H1881" s="439"/>
      <c r="I1881" s="509"/>
      <c r="J1881" s="437"/>
      <c r="K1881" s="437"/>
      <c r="L1881" s="439"/>
      <c r="M1881" s="437"/>
    </row>
    <row r="1882" spans="1:13" s="362" customFormat="1" x14ac:dyDescent="0.2">
      <c r="A1882" s="437"/>
      <c r="B1882" s="437"/>
      <c r="C1882" s="437"/>
      <c r="D1882" s="437"/>
      <c r="E1882" s="437"/>
      <c r="F1882" s="437"/>
      <c r="G1882" s="437"/>
      <c r="H1882" s="439"/>
      <c r="I1882" s="509"/>
      <c r="J1882" s="437"/>
      <c r="K1882" s="437"/>
      <c r="L1882" s="439"/>
      <c r="M1882" s="437"/>
    </row>
    <row r="1883" spans="1:13" s="362" customFormat="1" x14ac:dyDescent="0.2">
      <c r="A1883" s="437"/>
      <c r="B1883" s="437"/>
      <c r="C1883" s="437"/>
      <c r="D1883" s="437"/>
      <c r="E1883" s="437"/>
      <c r="F1883" s="437"/>
      <c r="G1883" s="437"/>
      <c r="H1883" s="439"/>
      <c r="I1883" s="509"/>
      <c r="J1883" s="437"/>
      <c r="K1883" s="437"/>
      <c r="L1883" s="439"/>
      <c r="M1883" s="437"/>
    </row>
    <row r="1884" spans="1:13" s="362" customFormat="1" x14ac:dyDescent="0.2">
      <c r="A1884" s="437"/>
      <c r="B1884" s="437"/>
      <c r="C1884" s="437"/>
      <c r="D1884" s="437"/>
      <c r="E1884" s="437"/>
      <c r="F1884" s="437"/>
      <c r="G1884" s="437"/>
      <c r="H1884" s="439"/>
      <c r="I1884" s="509"/>
      <c r="J1884" s="437"/>
      <c r="K1884" s="437"/>
      <c r="L1884" s="439"/>
      <c r="M1884" s="437"/>
    </row>
    <row r="1885" spans="1:13" s="362" customFormat="1" x14ac:dyDescent="0.2">
      <c r="A1885" s="437"/>
      <c r="B1885" s="437"/>
      <c r="C1885" s="437"/>
      <c r="D1885" s="437"/>
      <c r="E1885" s="437"/>
      <c r="F1885" s="437"/>
      <c r="G1885" s="437"/>
      <c r="H1885" s="439"/>
      <c r="I1885" s="509"/>
      <c r="J1885" s="437"/>
      <c r="K1885" s="437"/>
      <c r="L1885" s="439"/>
      <c r="M1885" s="437"/>
    </row>
    <row r="1886" spans="1:13" s="362" customFormat="1" x14ac:dyDescent="0.2">
      <c r="A1886" s="437"/>
      <c r="B1886" s="437"/>
      <c r="C1886" s="437"/>
      <c r="D1886" s="437"/>
      <c r="E1886" s="437"/>
      <c r="F1886" s="437"/>
      <c r="G1886" s="437"/>
      <c r="H1886" s="439"/>
      <c r="I1886" s="509"/>
      <c r="J1886" s="437"/>
      <c r="K1886" s="437"/>
      <c r="L1886" s="439"/>
      <c r="M1886" s="437"/>
    </row>
    <row r="1887" spans="1:13" s="362" customFormat="1" x14ac:dyDescent="0.2">
      <c r="A1887" s="437"/>
      <c r="B1887" s="437"/>
      <c r="C1887" s="437"/>
      <c r="D1887" s="437"/>
      <c r="E1887" s="437"/>
      <c r="F1887" s="437"/>
      <c r="G1887" s="437"/>
      <c r="H1887" s="439"/>
      <c r="I1887" s="509"/>
      <c r="J1887" s="437"/>
      <c r="K1887" s="437"/>
      <c r="L1887" s="439"/>
      <c r="M1887" s="437"/>
    </row>
    <row r="1888" spans="1:13" s="362" customFormat="1" x14ac:dyDescent="0.2">
      <c r="A1888" s="437"/>
      <c r="B1888" s="437"/>
      <c r="C1888" s="437"/>
      <c r="D1888" s="437"/>
      <c r="E1888" s="437"/>
      <c r="F1888" s="437"/>
      <c r="G1888" s="437"/>
      <c r="H1888" s="439"/>
      <c r="I1888" s="509"/>
      <c r="J1888" s="437"/>
      <c r="K1888" s="437"/>
      <c r="L1888" s="439"/>
      <c r="M1888" s="437"/>
    </row>
    <row r="1889" spans="1:13" s="362" customFormat="1" x14ac:dyDescent="0.2">
      <c r="A1889" s="437"/>
      <c r="B1889" s="437"/>
      <c r="C1889" s="437"/>
      <c r="D1889" s="437"/>
      <c r="E1889" s="437"/>
      <c r="F1889" s="437"/>
      <c r="G1889" s="437"/>
      <c r="H1889" s="439"/>
      <c r="I1889" s="509"/>
      <c r="J1889" s="437"/>
      <c r="K1889" s="437"/>
      <c r="L1889" s="439"/>
      <c r="M1889" s="437"/>
    </row>
    <row r="1890" spans="1:13" s="362" customFormat="1" x14ac:dyDescent="0.2">
      <c r="A1890" s="437"/>
      <c r="B1890" s="437"/>
      <c r="C1890" s="437"/>
      <c r="D1890" s="437"/>
      <c r="E1890" s="437"/>
      <c r="F1890" s="437"/>
      <c r="G1890" s="437"/>
      <c r="H1890" s="439"/>
      <c r="I1890" s="509"/>
      <c r="J1890" s="437"/>
      <c r="K1890" s="437"/>
      <c r="L1890" s="439"/>
      <c r="M1890" s="437"/>
    </row>
    <row r="1891" spans="1:13" s="362" customFormat="1" x14ac:dyDescent="0.2">
      <c r="A1891" s="437"/>
      <c r="B1891" s="437"/>
      <c r="C1891" s="437"/>
      <c r="D1891" s="437"/>
      <c r="E1891" s="437"/>
      <c r="F1891" s="437"/>
      <c r="G1891" s="437"/>
      <c r="H1891" s="439"/>
      <c r="I1891" s="509"/>
      <c r="J1891" s="437"/>
      <c r="K1891" s="437"/>
      <c r="L1891" s="439"/>
      <c r="M1891" s="437"/>
    </row>
    <row r="1892" spans="1:13" s="362" customFormat="1" x14ac:dyDescent="0.2">
      <c r="A1892" s="437"/>
      <c r="B1892" s="437"/>
      <c r="C1892" s="437"/>
      <c r="D1892" s="437"/>
      <c r="E1892" s="437"/>
      <c r="F1892" s="437"/>
      <c r="G1892" s="437"/>
      <c r="H1892" s="439"/>
      <c r="I1892" s="509"/>
      <c r="J1892" s="437"/>
      <c r="K1892" s="437"/>
      <c r="L1892" s="439"/>
      <c r="M1892" s="437"/>
    </row>
    <row r="1893" spans="1:13" s="362" customFormat="1" x14ac:dyDescent="0.2">
      <c r="A1893" s="437"/>
      <c r="B1893" s="437"/>
      <c r="C1893" s="437"/>
      <c r="D1893" s="437"/>
      <c r="E1893" s="437"/>
      <c r="F1893" s="437"/>
      <c r="G1893" s="437"/>
      <c r="H1893" s="439"/>
      <c r="I1893" s="509"/>
      <c r="J1893" s="437"/>
      <c r="K1893" s="437"/>
      <c r="L1893" s="439"/>
      <c r="M1893" s="437"/>
    </row>
    <row r="1894" spans="1:13" s="362" customFormat="1" x14ac:dyDescent="0.2">
      <c r="A1894" s="437"/>
      <c r="B1894" s="437"/>
      <c r="C1894" s="437"/>
      <c r="D1894" s="437"/>
      <c r="E1894" s="437"/>
      <c r="F1894" s="437"/>
      <c r="G1894" s="437"/>
      <c r="H1894" s="439"/>
      <c r="I1894" s="509"/>
      <c r="J1894" s="437"/>
      <c r="K1894" s="437"/>
      <c r="L1894" s="439"/>
      <c r="M1894" s="437"/>
    </row>
    <row r="1895" spans="1:13" s="362" customFormat="1" x14ac:dyDescent="0.2">
      <c r="A1895" s="437"/>
      <c r="B1895" s="437"/>
      <c r="C1895" s="437"/>
      <c r="D1895" s="437"/>
      <c r="E1895" s="437"/>
      <c r="F1895" s="437"/>
      <c r="G1895" s="437"/>
      <c r="H1895" s="439"/>
      <c r="I1895" s="509"/>
      <c r="J1895" s="437"/>
      <c r="K1895" s="437"/>
      <c r="L1895" s="439"/>
      <c r="M1895" s="437"/>
    </row>
    <row r="1896" spans="1:13" s="362" customFormat="1" x14ac:dyDescent="0.2">
      <c r="A1896" s="437"/>
      <c r="B1896" s="437"/>
      <c r="C1896" s="437"/>
      <c r="D1896" s="437"/>
      <c r="E1896" s="437"/>
      <c r="F1896" s="437"/>
      <c r="G1896" s="437"/>
      <c r="H1896" s="439"/>
      <c r="I1896" s="509"/>
      <c r="J1896" s="437"/>
      <c r="K1896" s="437"/>
      <c r="L1896" s="439"/>
      <c r="M1896" s="437"/>
    </row>
    <row r="1897" spans="1:13" s="362" customFormat="1" x14ac:dyDescent="0.2">
      <c r="A1897" s="437"/>
      <c r="B1897" s="437"/>
      <c r="C1897" s="437"/>
      <c r="D1897" s="437"/>
      <c r="E1897" s="437"/>
      <c r="F1897" s="437"/>
      <c r="G1897" s="437"/>
      <c r="H1897" s="439"/>
      <c r="I1897" s="509"/>
      <c r="J1897" s="437"/>
      <c r="K1897" s="437"/>
      <c r="L1897" s="439"/>
      <c r="M1897" s="437"/>
    </row>
    <row r="1898" spans="1:13" s="362" customFormat="1" x14ac:dyDescent="0.2">
      <c r="A1898" s="437"/>
      <c r="B1898" s="437"/>
      <c r="C1898" s="437"/>
      <c r="D1898" s="437"/>
      <c r="E1898" s="437"/>
      <c r="F1898" s="437"/>
      <c r="G1898" s="437"/>
      <c r="H1898" s="439"/>
      <c r="I1898" s="509"/>
      <c r="J1898" s="437"/>
      <c r="K1898" s="437"/>
      <c r="L1898" s="439"/>
      <c r="M1898" s="437"/>
    </row>
    <row r="1899" spans="1:13" s="362" customFormat="1" x14ac:dyDescent="0.2">
      <c r="A1899" s="437"/>
      <c r="B1899" s="437"/>
      <c r="C1899" s="437"/>
      <c r="D1899" s="437"/>
      <c r="E1899" s="437"/>
      <c r="F1899" s="437"/>
      <c r="G1899" s="437"/>
      <c r="H1899" s="439"/>
      <c r="I1899" s="509"/>
      <c r="J1899" s="437"/>
      <c r="K1899" s="437"/>
      <c r="L1899" s="439"/>
      <c r="M1899" s="437"/>
    </row>
    <row r="1900" spans="1:13" s="362" customFormat="1" x14ac:dyDescent="0.2">
      <c r="A1900" s="437"/>
      <c r="B1900" s="437"/>
      <c r="C1900" s="437"/>
      <c r="D1900" s="437"/>
      <c r="E1900" s="437"/>
      <c r="F1900" s="437"/>
      <c r="G1900" s="437"/>
      <c r="H1900" s="439"/>
      <c r="I1900" s="509"/>
      <c r="J1900" s="437"/>
      <c r="K1900" s="437"/>
      <c r="L1900" s="439"/>
      <c r="M1900" s="437"/>
    </row>
    <row r="1901" spans="1:13" s="362" customFormat="1" x14ac:dyDescent="0.2">
      <c r="A1901" s="437"/>
      <c r="B1901" s="437"/>
      <c r="C1901" s="437"/>
      <c r="D1901" s="437"/>
      <c r="E1901" s="437"/>
      <c r="F1901" s="437"/>
      <c r="G1901" s="437"/>
      <c r="H1901" s="439"/>
      <c r="I1901" s="509"/>
      <c r="J1901" s="437"/>
      <c r="K1901" s="437"/>
      <c r="L1901" s="439"/>
      <c r="M1901" s="437"/>
    </row>
    <row r="1902" spans="1:13" s="362" customFormat="1" x14ac:dyDescent="0.2">
      <c r="A1902" s="437"/>
      <c r="B1902" s="437"/>
      <c r="C1902" s="437"/>
      <c r="D1902" s="437"/>
      <c r="E1902" s="437"/>
      <c r="F1902" s="437"/>
      <c r="G1902" s="437"/>
      <c r="H1902" s="439"/>
      <c r="I1902" s="509"/>
      <c r="J1902" s="437"/>
      <c r="K1902" s="437"/>
      <c r="L1902" s="439"/>
      <c r="M1902" s="437"/>
    </row>
    <row r="1903" spans="1:13" s="362" customFormat="1" x14ac:dyDescent="0.2">
      <c r="A1903" s="437"/>
      <c r="B1903" s="437"/>
      <c r="C1903" s="437"/>
      <c r="D1903" s="437"/>
      <c r="E1903" s="437"/>
      <c r="F1903" s="437"/>
      <c r="G1903" s="437"/>
      <c r="H1903" s="439"/>
      <c r="I1903" s="509"/>
      <c r="J1903" s="437"/>
      <c r="K1903" s="437"/>
      <c r="L1903" s="439"/>
      <c r="M1903" s="437"/>
    </row>
    <row r="1904" spans="1:13" s="362" customFormat="1" x14ac:dyDescent="0.2">
      <c r="A1904" s="437"/>
      <c r="B1904" s="437"/>
      <c r="C1904" s="437"/>
      <c r="D1904" s="437"/>
      <c r="E1904" s="437"/>
      <c r="F1904" s="437"/>
      <c r="G1904" s="437"/>
      <c r="H1904" s="439"/>
      <c r="I1904" s="509"/>
      <c r="J1904" s="437"/>
      <c r="K1904" s="437"/>
      <c r="L1904" s="439"/>
      <c r="M1904" s="437"/>
    </row>
    <row r="1905" spans="1:13" s="362" customFormat="1" x14ac:dyDescent="0.2">
      <c r="A1905" s="437"/>
      <c r="B1905" s="437"/>
      <c r="C1905" s="437"/>
      <c r="D1905" s="437"/>
      <c r="E1905" s="437"/>
      <c r="F1905" s="437"/>
      <c r="G1905" s="437"/>
      <c r="H1905" s="439"/>
      <c r="I1905" s="509"/>
      <c r="J1905" s="437"/>
      <c r="K1905" s="437"/>
      <c r="L1905" s="439"/>
      <c r="M1905" s="437"/>
    </row>
    <row r="1906" spans="1:13" s="362" customFormat="1" x14ac:dyDescent="0.2">
      <c r="A1906" s="437"/>
      <c r="B1906" s="437"/>
      <c r="C1906" s="437"/>
      <c r="D1906" s="437"/>
      <c r="E1906" s="437"/>
      <c r="F1906" s="437"/>
      <c r="G1906" s="437"/>
      <c r="H1906" s="439"/>
      <c r="I1906" s="509"/>
      <c r="J1906" s="437"/>
      <c r="K1906" s="437"/>
      <c r="L1906" s="439"/>
      <c r="M1906" s="437"/>
    </row>
    <row r="1907" spans="1:13" s="362" customFormat="1" x14ac:dyDescent="0.2">
      <c r="A1907" s="437"/>
      <c r="B1907" s="437"/>
      <c r="C1907" s="437"/>
      <c r="D1907" s="437"/>
      <c r="E1907" s="437"/>
      <c r="F1907" s="437"/>
      <c r="G1907" s="437"/>
      <c r="H1907" s="439"/>
      <c r="I1907" s="509"/>
      <c r="J1907" s="437"/>
      <c r="K1907" s="437"/>
      <c r="L1907" s="439"/>
      <c r="M1907" s="437"/>
    </row>
    <row r="1908" spans="1:13" s="362" customFormat="1" x14ac:dyDescent="0.2">
      <c r="A1908" s="437"/>
      <c r="B1908" s="437"/>
      <c r="C1908" s="437"/>
      <c r="D1908" s="437"/>
      <c r="E1908" s="437"/>
      <c r="F1908" s="437"/>
      <c r="G1908" s="437"/>
      <c r="H1908" s="439"/>
      <c r="I1908" s="509"/>
      <c r="J1908" s="437"/>
      <c r="K1908" s="437"/>
      <c r="L1908" s="439"/>
      <c r="M1908" s="437"/>
    </row>
    <row r="1909" spans="1:13" s="362" customFormat="1" x14ac:dyDescent="0.2">
      <c r="A1909" s="437"/>
      <c r="B1909" s="437"/>
      <c r="C1909" s="437"/>
      <c r="D1909" s="437"/>
      <c r="E1909" s="437"/>
      <c r="F1909" s="437"/>
      <c r="G1909" s="437"/>
      <c r="H1909" s="439"/>
      <c r="I1909" s="509"/>
      <c r="J1909" s="437"/>
      <c r="K1909" s="437"/>
      <c r="L1909" s="439"/>
      <c r="M1909" s="437"/>
    </row>
    <row r="1910" spans="1:13" s="362" customFormat="1" x14ac:dyDescent="0.2">
      <c r="A1910" s="437"/>
      <c r="B1910" s="437"/>
      <c r="C1910" s="437"/>
      <c r="D1910" s="437"/>
      <c r="E1910" s="437"/>
      <c r="F1910" s="437"/>
      <c r="G1910" s="437"/>
      <c r="H1910" s="439"/>
      <c r="I1910" s="509"/>
      <c r="J1910" s="437"/>
      <c r="K1910" s="437"/>
      <c r="L1910" s="439"/>
      <c r="M1910" s="437"/>
    </row>
    <row r="1911" spans="1:13" s="362" customFormat="1" x14ac:dyDescent="0.2">
      <c r="A1911" s="437"/>
      <c r="B1911" s="437"/>
      <c r="C1911" s="437"/>
      <c r="D1911" s="437"/>
      <c r="E1911" s="437"/>
      <c r="F1911" s="437"/>
      <c r="G1911" s="437"/>
      <c r="H1911" s="439"/>
      <c r="I1911" s="509"/>
      <c r="J1911" s="437"/>
      <c r="K1911" s="437"/>
      <c r="L1911" s="439"/>
      <c r="M1911" s="437"/>
    </row>
    <row r="1912" spans="1:13" s="362" customFormat="1" x14ac:dyDescent="0.2">
      <c r="A1912" s="437"/>
      <c r="B1912" s="437"/>
      <c r="C1912" s="437"/>
      <c r="D1912" s="437"/>
      <c r="E1912" s="437"/>
      <c r="F1912" s="437"/>
      <c r="G1912" s="437"/>
      <c r="H1912" s="439"/>
      <c r="I1912" s="509"/>
      <c r="J1912" s="437"/>
      <c r="K1912" s="437"/>
      <c r="L1912" s="439"/>
      <c r="M1912" s="437"/>
    </row>
    <row r="1913" spans="1:13" s="362" customFormat="1" x14ac:dyDescent="0.2">
      <c r="A1913" s="437"/>
      <c r="B1913" s="437"/>
      <c r="C1913" s="437"/>
      <c r="D1913" s="437"/>
      <c r="E1913" s="437"/>
      <c r="F1913" s="437"/>
      <c r="G1913" s="437"/>
      <c r="H1913" s="439"/>
      <c r="I1913" s="509"/>
      <c r="J1913" s="437"/>
      <c r="K1913" s="437"/>
      <c r="L1913" s="439"/>
      <c r="M1913" s="437"/>
    </row>
    <row r="1914" spans="1:13" s="362" customFormat="1" x14ac:dyDescent="0.2">
      <c r="A1914" s="437"/>
      <c r="B1914" s="437"/>
      <c r="C1914" s="437"/>
      <c r="D1914" s="437"/>
      <c r="E1914" s="437"/>
      <c r="F1914" s="437"/>
      <c r="G1914" s="437"/>
      <c r="H1914" s="439"/>
      <c r="I1914" s="509"/>
      <c r="J1914" s="437"/>
      <c r="K1914" s="437"/>
      <c r="L1914" s="439"/>
      <c r="M1914" s="437"/>
    </row>
    <row r="1915" spans="1:13" s="362" customFormat="1" x14ac:dyDescent="0.2">
      <c r="A1915" s="437"/>
      <c r="B1915" s="437"/>
      <c r="C1915" s="437"/>
      <c r="D1915" s="437"/>
      <c r="E1915" s="437"/>
      <c r="F1915" s="437"/>
      <c r="G1915" s="437"/>
      <c r="H1915" s="439"/>
      <c r="I1915" s="509"/>
      <c r="J1915" s="437"/>
      <c r="K1915" s="437"/>
      <c r="L1915" s="439"/>
      <c r="M1915" s="437"/>
    </row>
    <row r="1916" spans="1:13" s="362" customFormat="1" x14ac:dyDescent="0.2">
      <c r="A1916" s="437"/>
      <c r="B1916" s="437"/>
      <c r="C1916" s="437"/>
      <c r="D1916" s="437"/>
      <c r="E1916" s="437"/>
      <c r="F1916" s="437"/>
      <c r="G1916" s="437"/>
      <c r="H1916" s="439"/>
      <c r="I1916" s="509"/>
      <c r="J1916" s="437"/>
      <c r="K1916" s="437"/>
      <c r="L1916" s="439"/>
      <c r="M1916" s="437"/>
    </row>
    <row r="1917" spans="1:13" s="362" customFormat="1" x14ac:dyDescent="0.2">
      <c r="A1917" s="437"/>
      <c r="B1917" s="437"/>
      <c r="C1917" s="437"/>
      <c r="D1917" s="437"/>
      <c r="E1917" s="437"/>
      <c r="F1917" s="437"/>
      <c r="G1917" s="437"/>
      <c r="H1917" s="439"/>
      <c r="I1917" s="509"/>
      <c r="J1917" s="437"/>
      <c r="K1917" s="437"/>
      <c r="L1917" s="439"/>
      <c r="M1917" s="437"/>
    </row>
    <row r="1918" spans="1:13" s="362" customFormat="1" x14ac:dyDescent="0.2">
      <c r="A1918" s="437"/>
      <c r="B1918" s="437"/>
      <c r="C1918" s="437"/>
      <c r="D1918" s="437"/>
      <c r="E1918" s="437"/>
      <c r="F1918" s="437"/>
      <c r="G1918" s="437"/>
      <c r="H1918" s="439"/>
      <c r="I1918" s="509"/>
      <c r="J1918" s="437"/>
      <c r="K1918" s="437"/>
      <c r="L1918" s="439"/>
      <c r="M1918" s="437"/>
    </row>
    <row r="1919" spans="1:13" s="362" customFormat="1" x14ac:dyDescent="0.2">
      <c r="A1919" s="437"/>
      <c r="B1919" s="437"/>
      <c r="C1919" s="437"/>
      <c r="D1919" s="437"/>
      <c r="E1919" s="437"/>
      <c r="F1919" s="437"/>
      <c r="G1919" s="437"/>
      <c r="H1919" s="439"/>
      <c r="I1919" s="509"/>
      <c r="J1919" s="437"/>
      <c r="K1919" s="437"/>
      <c r="L1919" s="439"/>
      <c r="M1919" s="437"/>
    </row>
    <row r="1920" spans="1:13" s="362" customFormat="1" x14ac:dyDescent="0.2">
      <c r="A1920" s="437"/>
      <c r="B1920" s="437"/>
      <c r="C1920" s="437"/>
      <c r="D1920" s="437"/>
      <c r="E1920" s="437"/>
      <c r="F1920" s="437"/>
      <c r="G1920" s="437"/>
      <c r="H1920" s="439"/>
      <c r="I1920" s="509"/>
      <c r="J1920" s="437"/>
      <c r="K1920" s="437"/>
      <c r="L1920" s="439"/>
      <c r="M1920" s="437"/>
    </row>
    <row r="1921" spans="1:13" s="362" customFormat="1" x14ac:dyDescent="0.2">
      <c r="A1921" s="437"/>
      <c r="B1921" s="437"/>
      <c r="C1921" s="437"/>
      <c r="D1921" s="437"/>
      <c r="E1921" s="437"/>
      <c r="F1921" s="437"/>
      <c r="G1921" s="437"/>
      <c r="H1921" s="439"/>
      <c r="I1921" s="509"/>
      <c r="J1921" s="437"/>
      <c r="K1921" s="437"/>
      <c r="L1921" s="439"/>
      <c r="M1921" s="437"/>
    </row>
    <row r="1922" spans="1:13" s="362" customFormat="1" x14ac:dyDescent="0.2">
      <c r="A1922" s="437"/>
      <c r="B1922" s="437"/>
      <c r="C1922" s="437"/>
      <c r="D1922" s="437"/>
      <c r="E1922" s="437"/>
      <c r="F1922" s="437"/>
      <c r="G1922" s="437"/>
      <c r="H1922" s="439"/>
      <c r="I1922" s="509"/>
      <c r="J1922" s="437"/>
      <c r="K1922" s="437"/>
      <c r="L1922" s="439"/>
      <c r="M1922" s="437"/>
    </row>
    <row r="1923" spans="1:13" s="362" customFormat="1" x14ac:dyDescent="0.2">
      <c r="A1923" s="437"/>
      <c r="B1923" s="437"/>
      <c r="C1923" s="437"/>
      <c r="D1923" s="437"/>
      <c r="E1923" s="437"/>
      <c r="F1923" s="437"/>
      <c r="G1923" s="437"/>
      <c r="H1923" s="439"/>
      <c r="I1923" s="509"/>
      <c r="J1923" s="437"/>
      <c r="K1923" s="437"/>
      <c r="L1923" s="439"/>
      <c r="M1923" s="437"/>
    </row>
    <row r="1924" spans="1:13" s="362" customFormat="1" x14ac:dyDescent="0.2">
      <c r="A1924" s="437"/>
      <c r="B1924" s="437"/>
      <c r="C1924" s="437"/>
      <c r="D1924" s="437"/>
      <c r="E1924" s="437"/>
      <c r="F1924" s="437"/>
      <c r="G1924" s="437"/>
      <c r="H1924" s="439"/>
      <c r="I1924" s="509"/>
      <c r="J1924" s="437"/>
      <c r="K1924" s="437"/>
      <c r="L1924" s="439"/>
      <c r="M1924" s="437"/>
    </row>
    <row r="1925" spans="1:13" s="362" customFormat="1" x14ac:dyDescent="0.2">
      <c r="A1925" s="437"/>
      <c r="B1925" s="437"/>
      <c r="C1925" s="437"/>
      <c r="D1925" s="437"/>
      <c r="E1925" s="437"/>
      <c r="F1925" s="437"/>
      <c r="G1925" s="437"/>
      <c r="H1925" s="439"/>
      <c r="I1925" s="509"/>
      <c r="J1925" s="437"/>
      <c r="K1925" s="437"/>
      <c r="L1925" s="439"/>
      <c r="M1925" s="437"/>
    </row>
    <row r="1926" spans="1:13" s="362" customFormat="1" x14ac:dyDescent="0.2">
      <c r="A1926" s="437"/>
      <c r="B1926" s="437"/>
      <c r="C1926" s="437"/>
      <c r="D1926" s="437"/>
      <c r="E1926" s="437"/>
      <c r="F1926" s="437"/>
      <c r="G1926" s="437"/>
      <c r="H1926" s="439"/>
      <c r="I1926" s="509"/>
      <c r="J1926" s="437"/>
      <c r="K1926" s="437"/>
      <c r="L1926" s="439"/>
      <c r="M1926" s="437"/>
    </row>
    <row r="1927" spans="1:13" s="362" customFormat="1" x14ac:dyDescent="0.2">
      <c r="A1927" s="437"/>
      <c r="B1927" s="437"/>
      <c r="C1927" s="437"/>
      <c r="D1927" s="437"/>
      <c r="E1927" s="437"/>
      <c r="F1927" s="437"/>
      <c r="G1927" s="437"/>
      <c r="H1927" s="439"/>
      <c r="I1927" s="509"/>
      <c r="J1927" s="437"/>
      <c r="K1927" s="437"/>
      <c r="L1927" s="439"/>
      <c r="M1927" s="437"/>
    </row>
    <row r="1928" spans="1:13" s="362" customFormat="1" x14ac:dyDescent="0.2">
      <c r="A1928" s="437"/>
      <c r="B1928" s="437"/>
      <c r="C1928" s="437"/>
      <c r="D1928" s="437"/>
      <c r="E1928" s="437"/>
      <c r="F1928" s="437"/>
      <c r="G1928" s="437"/>
      <c r="H1928" s="439"/>
      <c r="I1928" s="509"/>
      <c r="J1928" s="437"/>
      <c r="K1928" s="437"/>
      <c r="L1928" s="439"/>
      <c r="M1928" s="437"/>
    </row>
    <row r="1929" spans="1:13" s="362" customFormat="1" x14ac:dyDescent="0.2">
      <c r="A1929" s="437"/>
      <c r="B1929" s="437"/>
      <c r="C1929" s="437"/>
      <c r="D1929" s="437"/>
      <c r="E1929" s="437"/>
      <c r="F1929" s="437"/>
      <c r="G1929" s="437"/>
      <c r="H1929" s="439"/>
      <c r="I1929" s="509"/>
      <c r="J1929" s="437"/>
      <c r="K1929" s="437"/>
      <c r="L1929" s="439"/>
      <c r="M1929" s="437"/>
    </row>
    <row r="1930" spans="1:13" s="362" customFormat="1" x14ac:dyDescent="0.2">
      <c r="A1930" s="437"/>
      <c r="B1930" s="437"/>
      <c r="C1930" s="437"/>
      <c r="D1930" s="437"/>
      <c r="E1930" s="437"/>
      <c r="F1930" s="437"/>
      <c r="G1930" s="437"/>
      <c r="H1930" s="439"/>
      <c r="I1930" s="509"/>
      <c r="J1930" s="437"/>
      <c r="K1930" s="437"/>
      <c r="L1930" s="439"/>
      <c r="M1930" s="437"/>
    </row>
    <row r="1931" spans="1:13" s="362" customFormat="1" x14ac:dyDescent="0.2">
      <c r="A1931" s="437"/>
      <c r="B1931" s="437"/>
      <c r="C1931" s="437"/>
      <c r="D1931" s="437"/>
      <c r="E1931" s="437"/>
      <c r="F1931" s="437"/>
      <c r="G1931" s="437"/>
      <c r="H1931" s="439"/>
      <c r="I1931" s="509"/>
      <c r="J1931" s="437"/>
      <c r="K1931" s="437"/>
      <c r="L1931" s="439"/>
      <c r="M1931" s="437"/>
    </row>
    <row r="1932" spans="1:13" s="362" customFormat="1" x14ac:dyDescent="0.2">
      <c r="A1932" s="437"/>
      <c r="B1932" s="437"/>
      <c r="C1932" s="437"/>
      <c r="D1932" s="437"/>
      <c r="E1932" s="437"/>
      <c r="F1932" s="437"/>
      <c r="G1932" s="437"/>
      <c r="H1932" s="439"/>
      <c r="I1932" s="509"/>
      <c r="J1932" s="437"/>
      <c r="K1932" s="437"/>
      <c r="L1932" s="439"/>
      <c r="M1932" s="437"/>
    </row>
    <row r="1933" spans="1:13" s="362" customFormat="1" x14ac:dyDescent="0.2">
      <c r="A1933" s="437"/>
      <c r="B1933" s="437"/>
      <c r="C1933" s="437"/>
      <c r="D1933" s="437"/>
      <c r="E1933" s="437"/>
      <c r="F1933" s="437"/>
      <c r="G1933" s="437"/>
      <c r="H1933" s="439"/>
      <c r="I1933" s="509"/>
      <c r="J1933" s="437"/>
      <c r="K1933" s="437"/>
      <c r="L1933" s="439"/>
      <c r="M1933" s="437"/>
    </row>
    <row r="1934" spans="1:13" s="362" customFormat="1" x14ac:dyDescent="0.2">
      <c r="A1934" s="437"/>
      <c r="B1934" s="437"/>
      <c r="C1934" s="437"/>
      <c r="D1934" s="437"/>
      <c r="E1934" s="437"/>
      <c r="F1934" s="437"/>
      <c r="G1934" s="437"/>
      <c r="H1934" s="439"/>
      <c r="I1934" s="509"/>
      <c r="J1934" s="437"/>
      <c r="K1934" s="437"/>
      <c r="L1934" s="439"/>
      <c r="M1934" s="437"/>
    </row>
    <row r="1935" spans="1:13" s="362" customFormat="1" x14ac:dyDescent="0.2">
      <c r="A1935" s="437"/>
      <c r="B1935" s="437"/>
      <c r="C1935" s="437"/>
      <c r="D1935" s="437"/>
      <c r="E1935" s="437"/>
      <c r="F1935" s="437"/>
      <c r="G1935" s="437"/>
      <c r="H1935" s="439"/>
      <c r="I1935" s="509"/>
      <c r="J1935" s="437"/>
      <c r="K1935" s="437"/>
      <c r="L1935" s="439"/>
      <c r="M1935" s="437"/>
    </row>
    <row r="1936" spans="1:13" s="362" customFormat="1" x14ac:dyDescent="0.2">
      <c r="A1936" s="437"/>
      <c r="B1936" s="437"/>
      <c r="C1936" s="437"/>
      <c r="D1936" s="437"/>
      <c r="E1936" s="437"/>
      <c r="F1936" s="437"/>
      <c r="G1936" s="437"/>
      <c r="H1936" s="439"/>
      <c r="I1936" s="509"/>
      <c r="J1936" s="437"/>
      <c r="K1936" s="437"/>
      <c r="L1936" s="439"/>
      <c r="M1936" s="437"/>
    </row>
    <row r="1937" spans="1:13" s="362" customFormat="1" x14ac:dyDescent="0.2">
      <c r="A1937" s="437"/>
      <c r="B1937" s="437"/>
      <c r="C1937" s="437"/>
      <c r="D1937" s="437"/>
      <c r="E1937" s="437"/>
      <c r="F1937" s="437"/>
      <c r="G1937" s="437"/>
      <c r="H1937" s="439"/>
      <c r="I1937" s="509"/>
      <c r="J1937" s="437"/>
      <c r="K1937" s="437"/>
      <c r="L1937" s="439"/>
      <c r="M1937" s="437"/>
    </row>
    <row r="1938" spans="1:13" s="362" customFormat="1" x14ac:dyDescent="0.2">
      <c r="A1938" s="437"/>
      <c r="B1938" s="437"/>
      <c r="C1938" s="437"/>
      <c r="D1938" s="437"/>
      <c r="E1938" s="437"/>
      <c r="F1938" s="437"/>
      <c r="G1938" s="437"/>
      <c r="H1938" s="439"/>
      <c r="I1938" s="509"/>
      <c r="J1938" s="437"/>
      <c r="K1938" s="437"/>
      <c r="L1938" s="439"/>
      <c r="M1938" s="437"/>
    </row>
    <row r="1939" spans="1:13" s="362" customFormat="1" x14ac:dyDescent="0.2">
      <c r="A1939" s="437"/>
      <c r="B1939" s="437"/>
      <c r="C1939" s="437"/>
      <c r="D1939" s="437"/>
      <c r="E1939" s="437"/>
      <c r="F1939" s="437"/>
      <c r="G1939" s="437"/>
      <c r="H1939" s="439"/>
      <c r="I1939" s="509"/>
      <c r="J1939" s="437"/>
      <c r="K1939" s="437"/>
      <c r="L1939" s="439"/>
      <c r="M1939" s="437"/>
    </row>
    <row r="1940" spans="1:13" s="362" customFormat="1" x14ac:dyDescent="0.2">
      <c r="A1940" s="437"/>
      <c r="B1940" s="437"/>
      <c r="C1940" s="437"/>
      <c r="D1940" s="437"/>
      <c r="E1940" s="437"/>
      <c r="F1940" s="437"/>
      <c r="G1940" s="437"/>
      <c r="H1940" s="439"/>
      <c r="I1940" s="509"/>
      <c r="J1940" s="437"/>
      <c r="K1940" s="437"/>
      <c r="L1940" s="439"/>
      <c r="M1940" s="437"/>
    </row>
    <row r="1941" spans="1:13" s="362" customFormat="1" x14ac:dyDescent="0.2">
      <c r="A1941" s="437"/>
      <c r="B1941" s="437"/>
      <c r="C1941" s="437"/>
      <c r="D1941" s="437"/>
      <c r="E1941" s="437"/>
      <c r="F1941" s="437"/>
      <c r="G1941" s="437"/>
      <c r="H1941" s="439"/>
      <c r="I1941" s="509"/>
      <c r="J1941" s="437"/>
      <c r="K1941" s="437"/>
      <c r="L1941" s="439"/>
      <c r="M1941" s="437"/>
    </row>
    <row r="1942" spans="1:13" s="362" customFormat="1" x14ac:dyDescent="0.2">
      <c r="A1942" s="437"/>
      <c r="B1942" s="437"/>
      <c r="C1942" s="437"/>
      <c r="D1942" s="437"/>
      <c r="E1942" s="437"/>
      <c r="F1942" s="437"/>
      <c r="G1942" s="437"/>
      <c r="H1942" s="439"/>
      <c r="I1942" s="509"/>
      <c r="J1942" s="437"/>
      <c r="K1942" s="437"/>
      <c r="L1942" s="439"/>
      <c r="M1942" s="437"/>
    </row>
    <row r="1943" spans="1:13" s="362" customFormat="1" x14ac:dyDescent="0.2">
      <c r="A1943" s="437"/>
      <c r="B1943" s="437"/>
      <c r="C1943" s="437"/>
      <c r="D1943" s="437"/>
      <c r="E1943" s="437"/>
      <c r="F1943" s="437"/>
      <c r="G1943" s="437"/>
      <c r="H1943" s="439"/>
      <c r="I1943" s="509"/>
      <c r="J1943" s="437"/>
      <c r="K1943" s="437"/>
      <c r="L1943" s="439"/>
      <c r="M1943" s="437"/>
    </row>
    <row r="1944" spans="1:13" s="362" customFormat="1" x14ac:dyDescent="0.2">
      <c r="A1944" s="437"/>
      <c r="B1944" s="437"/>
      <c r="C1944" s="437"/>
      <c r="D1944" s="437"/>
      <c r="E1944" s="437"/>
      <c r="F1944" s="437"/>
      <c r="G1944" s="437"/>
      <c r="H1944" s="439"/>
      <c r="I1944" s="509"/>
      <c r="J1944" s="437"/>
      <c r="K1944" s="437"/>
      <c r="L1944" s="439"/>
      <c r="M1944" s="437"/>
    </row>
    <row r="1945" spans="1:13" s="362" customFormat="1" x14ac:dyDescent="0.2">
      <c r="A1945" s="437"/>
      <c r="B1945" s="437"/>
      <c r="C1945" s="437"/>
      <c r="D1945" s="437"/>
      <c r="E1945" s="437"/>
      <c r="F1945" s="437"/>
      <c r="G1945" s="437"/>
      <c r="H1945" s="439"/>
      <c r="I1945" s="509"/>
      <c r="J1945" s="437"/>
      <c r="K1945" s="437"/>
      <c r="L1945" s="439"/>
      <c r="M1945" s="437"/>
    </row>
    <row r="1946" spans="1:13" s="362" customFormat="1" x14ac:dyDescent="0.2">
      <c r="A1946" s="437"/>
      <c r="B1946" s="437"/>
      <c r="C1946" s="437"/>
      <c r="D1946" s="437"/>
      <c r="E1946" s="437"/>
      <c r="F1946" s="437"/>
      <c r="G1946" s="437"/>
      <c r="H1946" s="439"/>
      <c r="I1946" s="509"/>
      <c r="J1946" s="437"/>
      <c r="K1946" s="437"/>
      <c r="L1946" s="439"/>
      <c r="M1946" s="437"/>
    </row>
    <row r="1947" spans="1:13" s="362" customFormat="1" x14ac:dyDescent="0.2">
      <c r="A1947" s="437"/>
      <c r="B1947" s="437"/>
      <c r="C1947" s="437"/>
      <c r="D1947" s="437"/>
      <c r="E1947" s="437"/>
      <c r="F1947" s="437"/>
      <c r="G1947" s="437"/>
      <c r="H1947" s="439"/>
      <c r="I1947" s="509"/>
      <c r="J1947" s="437"/>
      <c r="K1947" s="437"/>
      <c r="L1947" s="439"/>
      <c r="M1947" s="437"/>
    </row>
    <row r="1948" spans="1:13" s="362" customFormat="1" x14ac:dyDescent="0.2">
      <c r="A1948" s="437"/>
      <c r="B1948" s="437"/>
      <c r="C1948" s="437"/>
      <c r="D1948" s="437"/>
      <c r="E1948" s="437"/>
      <c r="F1948" s="437"/>
      <c r="G1948" s="437"/>
      <c r="H1948" s="439"/>
      <c r="I1948" s="509"/>
      <c r="J1948" s="437"/>
      <c r="K1948" s="437"/>
      <c r="L1948" s="439"/>
      <c r="M1948" s="437"/>
    </row>
    <row r="1949" spans="1:13" s="362" customFormat="1" x14ac:dyDescent="0.2">
      <c r="A1949" s="437"/>
      <c r="B1949" s="437"/>
      <c r="C1949" s="437"/>
      <c r="D1949" s="437"/>
      <c r="E1949" s="437"/>
      <c r="F1949" s="437"/>
      <c r="G1949" s="437"/>
      <c r="H1949" s="439"/>
      <c r="I1949" s="509"/>
      <c r="J1949" s="437"/>
      <c r="K1949" s="437"/>
      <c r="L1949" s="439"/>
      <c r="M1949" s="437"/>
    </row>
    <row r="1950" spans="1:13" s="362" customFormat="1" x14ac:dyDescent="0.2">
      <c r="A1950" s="437"/>
      <c r="B1950" s="437"/>
      <c r="C1950" s="437"/>
      <c r="D1950" s="437"/>
      <c r="E1950" s="437"/>
      <c r="F1950" s="437"/>
      <c r="G1950" s="437"/>
      <c r="H1950" s="439"/>
      <c r="I1950" s="509"/>
      <c r="J1950" s="437"/>
      <c r="K1950" s="437"/>
      <c r="L1950" s="439"/>
      <c r="M1950" s="437"/>
    </row>
    <row r="1951" spans="1:13" s="362" customFormat="1" x14ac:dyDescent="0.2">
      <c r="A1951" s="437"/>
      <c r="B1951" s="437"/>
      <c r="C1951" s="437"/>
      <c r="D1951" s="437"/>
      <c r="E1951" s="437"/>
      <c r="F1951" s="437"/>
      <c r="G1951" s="437"/>
      <c r="H1951" s="439"/>
      <c r="I1951" s="509"/>
      <c r="J1951" s="437"/>
      <c r="K1951" s="437"/>
      <c r="L1951" s="439"/>
      <c r="M1951" s="437"/>
    </row>
    <row r="1952" spans="1:13" s="362" customFormat="1" x14ac:dyDescent="0.2">
      <c r="A1952" s="437"/>
      <c r="B1952" s="437"/>
      <c r="C1952" s="437"/>
      <c r="D1952" s="437"/>
      <c r="E1952" s="437"/>
      <c r="F1952" s="437"/>
      <c r="G1952" s="437"/>
      <c r="H1952" s="439"/>
      <c r="I1952" s="509"/>
      <c r="J1952" s="437"/>
      <c r="K1952" s="437"/>
      <c r="L1952" s="439"/>
      <c r="M1952" s="437"/>
    </row>
    <row r="1953" spans="1:13" s="362" customFormat="1" x14ac:dyDescent="0.2">
      <c r="A1953" s="437"/>
      <c r="B1953" s="437"/>
      <c r="C1953" s="437"/>
      <c r="D1953" s="437"/>
      <c r="E1953" s="437"/>
      <c r="F1953" s="437"/>
      <c r="G1953" s="437"/>
      <c r="H1953" s="439"/>
      <c r="I1953" s="509"/>
      <c r="J1953" s="437"/>
      <c r="K1953" s="437"/>
      <c r="L1953" s="439"/>
      <c r="M1953" s="437"/>
    </row>
    <row r="1954" spans="1:13" s="362" customFormat="1" x14ac:dyDescent="0.2">
      <c r="A1954" s="437"/>
      <c r="B1954" s="437"/>
      <c r="C1954" s="437"/>
      <c r="D1954" s="437"/>
      <c r="E1954" s="437"/>
      <c r="F1954" s="437"/>
      <c r="G1954" s="437"/>
      <c r="H1954" s="439"/>
      <c r="I1954" s="509"/>
      <c r="J1954" s="437"/>
      <c r="K1954" s="437"/>
      <c r="L1954" s="439"/>
      <c r="M1954" s="437"/>
    </row>
    <row r="1955" spans="1:13" s="362" customFormat="1" x14ac:dyDescent="0.2">
      <c r="A1955" s="437"/>
      <c r="B1955" s="437"/>
      <c r="C1955" s="437"/>
      <c r="D1955" s="437"/>
      <c r="E1955" s="437"/>
      <c r="F1955" s="437"/>
      <c r="G1955" s="437"/>
      <c r="H1955" s="439"/>
      <c r="I1955" s="509"/>
      <c r="J1955" s="437"/>
      <c r="K1955" s="437"/>
      <c r="L1955" s="439"/>
      <c r="M1955" s="437"/>
    </row>
    <row r="1956" spans="1:13" s="362" customFormat="1" x14ac:dyDescent="0.2">
      <c r="A1956" s="437"/>
      <c r="B1956" s="437"/>
      <c r="C1956" s="437"/>
      <c r="D1956" s="437"/>
      <c r="E1956" s="437"/>
      <c r="F1956" s="437"/>
      <c r="G1956" s="437"/>
      <c r="H1956" s="439"/>
      <c r="I1956" s="509"/>
      <c r="J1956" s="437"/>
      <c r="K1956" s="437"/>
      <c r="L1956" s="439"/>
      <c r="M1956" s="437"/>
    </row>
    <row r="1957" spans="1:13" s="362" customFormat="1" x14ac:dyDescent="0.2">
      <c r="A1957" s="437"/>
      <c r="B1957" s="437"/>
      <c r="C1957" s="437"/>
      <c r="D1957" s="437"/>
      <c r="E1957" s="437"/>
      <c r="F1957" s="437"/>
      <c r="G1957" s="437"/>
      <c r="H1957" s="439"/>
      <c r="I1957" s="509"/>
      <c r="J1957" s="437"/>
      <c r="K1957" s="437"/>
      <c r="L1957" s="439"/>
      <c r="M1957" s="437"/>
    </row>
    <row r="1958" spans="1:13" s="362" customFormat="1" x14ac:dyDescent="0.2">
      <c r="A1958" s="437"/>
      <c r="B1958" s="437"/>
      <c r="C1958" s="437"/>
      <c r="D1958" s="437"/>
      <c r="E1958" s="437"/>
      <c r="F1958" s="437"/>
      <c r="G1958" s="437"/>
      <c r="H1958" s="439"/>
      <c r="I1958" s="509"/>
      <c r="J1958" s="437"/>
      <c r="K1958" s="437"/>
      <c r="L1958" s="439"/>
      <c r="M1958" s="437"/>
    </row>
    <row r="1959" spans="1:13" s="362" customFormat="1" x14ac:dyDescent="0.2">
      <c r="A1959" s="437"/>
      <c r="B1959" s="437"/>
      <c r="C1959" s="437"/>
      <c r="D1959" s="437"/>
      <c r="E1959" s="437"/>
      <c r="F1959" s="437"/>
      <c r="G1959" s="437"/>
      <c r="H1959" s="439"/>
      <c r="I1959" s="509"/>
      <c r="J1959" s="437"/>
      <c r="K1959" s="437"/>
      <c r="L1959" s="439"/>
      <c r="M1959" s="437"/>
    </row>
    <row r="1960" spans="1:13" s="362" customFormat="1" x14ac:dyDescent="0.2">
      <c r="A1960" s="437"/>
      <c r="B1960" s="437"/>
      <c r="C1960" s="437"/>
      <c r="D1960" s="437"/>
      <c r="E1960" s="437"/>
      <c r="F1960" s="437"/>
      <c r="G1960" s="437"/>
      <c r="H1960" s="439"/>
      <c r="I1960" s="509"/>
      <c r="J1960" s="437"/>
      <c r="K1960" s="437"/>
      <c r="L1960" s="439"/>
      <c r="M1960" s="437"/>
    </row>
    <row r="1961" spans="1:13" s="362" customFormat="1" x14ac:dyDescent="0.2">
      <c r="A1961" s="437"/>
      <c r="B1961" s="437"/>
      <c r="C1961" s="437"/>
      <c r="D1961" s="437"/>
      <c r="E1961" s="437"/>
      <c r="F1961" s="437"/>
      <c r="G1961" s="437"/>
      <c r="H1961" s="439"/>
      <c r="I1961" s="509"/>
      <c r="J1961" s="437"/>
      <c r="K1961" s="437"/>
      <c r="L1961" s="439"/>
      <c r="M1961" s="437"/>
    </row>
    <row r="1962" spans="1:13" s="362" customFormat="1" x14ac:dyDescent="0.2">
      <c r="A1962" s="437"/>
      <c r="B1962" s="437"/>
      <c r="C1962" s="437"/>
      <c r="D1962" s="437"/>
      <c r="E1962" s="437"/>
      <c r="F1962" s="437"/>
      <c r="G1962" s="437"/>
      <c r="H1962" s="439"/>
      <c r="I1962" s="509"/>
      <c r="J1962" s="437"/>
      <c r="K1962" s="437"/>
      <c r="L1962" s="439"/>
      <c r="M1962" s="437"/>
    </row>
    <row r="1963" spans="1:13" s="362" customFormat="1" x14ac:dyDescent="0.2">
      <c r="A1963" s="437"/>
      <c r="B1963" s="437"/>
      <c r="C1963" s="437"/>
      <c r="D1963" s="437"/>
      <c r="E1963" s="437"/>
      <c r="F1963" s="437"/>
      <c r="G1963" s="437"/>
      <c r="H1963" s="439"/>
      <c r="I1963" s="509"/>
      <c r="J1963" s="437"/>
      <c r="K1963" s="437"/>
      <c r="L1963" s="439"/>
      <c r="M1963" s="437"/>
    </row>
    <row r="1964" spans="1:13" s="362" customFormat="1" x14ac:dyDescent="0.2">
      <c r="A1964" s="437"/>
      <c r="B1964" s="437"/>
      <c r="C1964" s="437"/>
      <c r="D1964" s="437"/>
      <c r="E1964" s="437"/>
      <c r="F1964" s="437"/>
      <c r="G1964" s="437"/>
      <c r="H1964" s="439"/>
      <c r="I1964" s="509"/>
      <c r="J1964" s="437"/>
      <c r="K1964" s="437"/>
      <c r="L1964" s="439"/>
      <c r="M1964" s="437"/>
    </row>
    <row r="1965" spans="1:13" s="362" customFormat="1" x14ac:dyDescent="0.2">
      <c r="A1965" s="437"/>
      <c r="B1965" s="437"/>
      <c r="C1965" s="437"/>
      <c r="D1965" s="437"/>
      <c r="E1965" s="437"/>
      <c r="F1965" s="437"/>
      <c r="G1965" s="437"/>
      <c r="H1965" s="439"/>
      <c r="I1965" s="509"/>
      <c r="J1965" s="437"/>
      <c r="K1965" s="437"/>
      <c r="L1965" s="439"/>
      <c r="M1965" s="437"/>
    </row>
    <row r="1966" spans="1:13" s="362" customFormat="1" x14ac:dyDescent="0.2">
      <c r="A1966" s="437"/>
      <c r="B1966" s="437"/>
      <c r="C1966" s="437"/>
      <c r="D1966" s="437"/>
      <c r="E1966" s="437"/>
      <c r="F1966" s="437"/>
      <c r="G1966" s="437"/>
      <c r="H1966" s="439"/>
      <c r="I1966" s="509"/>
      <c r="J1966" s="437"/>
      <c r="K1966" s="437"/>
      <c r="L1966" s="439"/>
      <c r="M1966" s="437"/>
    </row>
    <row r="1967" spans="1:13" s="362" customFormat="1" x14ac:dyDescent="0.2">
      <c r="A1967" s="437"/>
      <c r="B1967" s="437"/>
      <c r="C1967" s="437"/>
      <c r="D1967" s="437"/>
      <c r="E1967" s="437"/>
      <c r="F1967" s="437"/>
      <c r="G1967" s="437"/>
      <c r="H1967" s="439"/>
      <c r="I1967" s="509"/>
      <c r="J1967" s="437"/>
      <c r="K1967" s="437"/>
      <c r="L1967" s="439"/>
      <c r="M1967" s="437"/>
    </row>
    <row r="1968" spans="1:13" s="362" customFormat="1" x14ac:dyDescent="0.2">
      <c r="A1968" s="437"/>
      <c r="B1968" s="437"/>
      <c r="C1968" s="437"/>
      <c r="D1968" s="437"/>
      <c r="E1968" s="437"/>
      <c r="F1968" s="437"/>
      <c r="G1968" s="437"/>
      <c r="H1968" s="439"/>
      <c r="I1968" s="509"/>
      <c r="J1968" s="437"/>
      <c r="K1968" s="437"/>
      <c r="L1968" s="439"/>
      <c r="M1968" s="437"/>
    </row>
    <row r="1969" spans="1:15" s="362" customFormat="1" x14ac:dyDescent="0.2">
      <c r="A1969" s="437"/>
      <c r="B1969" s="437"/>
      <c r="C1969" s="437"/>
      <c r="D1969" s="437"/>
      <c r="E1969" s="437"/>
      <c r="F1969" s="437"/>
      <c r="G1969" s="437"/>
      <c r="H1969" s="439"/>
      <c r="I1969" s="509"/>
      <c r="J1969" s="437"/>
      <c r="K1969" s="437"/>
      <c r="L1969" s="439"/>
      <c r="M1969" s="437"/>
    </row>
    <row r="1970" spans="1:15" s="362" customFormat="1" x14ac:dyDescent="0.2">
      <c r="A1970" s="437"/>
      <c r="B1970" s="437"/>
      <c r="C1970" s="437"/>
      <c r="D1970" s="437"/>
      <c r="E1970" s="437"/>
      <c r="F1970" s="437"/>
      <c r="G1970" s="437"/>
      <c r="H1970" s="439"/>
      <c r="I1970" s="509"/>
      <c r="J1970" s="437"/>
      <c r="K1970" s="437"/>
      <c r="L1970" s="439"/>
      <c r="M1970" s="437"/>
    </row>
    <row r="1971" spans="1:15" s="362" customFormat="1" x14ac:dyDescent="0.2">
      <c r="A1971" s="437"/>
      <c r="B1971" s="437"/>
      <c r="C1971" s="437"/>
      <c r="D1971" s="437"/>
      <c r="E1971" s="437"/>
      <c r="F1971" s="437"/>
      <c r="G1971" s="437"/>
      <c r="H1971" s="439"/>
      <c r="I1971" s="509"/>
      <c r="J1971" s="437"/>
      <c r="K1971" s="437"/>
      <c r="L1971" s="439"/>
      <c r="M1971" s="437"/>
    </row>
    <row r="1972" spans="1:15" s="362" customFormat="1" x14ac:dyDescent="0.2">
      <c r="A1972" s="437"/>
      <c r="B1972" s="437"/>
      <c r="C1972" s="437"/>
      <c r="D1972" s="437"/>
      <c r="E1972" s="437"/>
      <c r="F1972" s="437"/>
      <c r="G1972" s="437"/>
      <c r="H1972" s="439"/>
      <c r="I1972" s="509"/>
      <c r="J1972" s="437"/>
      <c r="K1972" s="437"/>
      <c r="L1972" s="439"/>
      <c r="M1972" s="437"/>
    </row>
    <row r="1973" spans="1:15" s="362" customFormat="1" x14ac:dyDescent="0.2">
      <c r="A1973" s="437"/>
      <c r="B1973" s="437"/>
      <c r="C1973" s="437"/>
      <c r="D1973" s="437"/>
      <c r="E1973" s="437"/>
      <c r="F1973" s="437"/>
      <c r="G1973" s="437"/>
      <c r="H1973" s="439"/>
      <c r="I1973" s="509"/>
      <c r="J1973" s="437"/>
      <c r="K1973" s="437"/>
      <c r="L1973" s="439"/>
      <c r="M1973" s="437"/>
    </row>
    <row r="1974" spans="1:15" s="362" customFormat="1" x14ac:dyDescent="0.2">
      <c r="A1974" s="437"/>
      <c r="B1974" s="437"/>
      <c r="C1974" s="437"/>
      <c r="D1974" s="437"/>
      <c r="E1974" s="437"/>
      <c r="F1974" s="437"/>
      <c r="G1974" s="437"/>
      <c r="H1974" s="439"/>
      <c r="I1974" s="509"/>
      <c r="J1974" s="437"/>
      <c r="K1974" s="437"/>
      <c r="L1974" s="439"/>
      <c r="M1974" s="437"/>
    </row>
    <row r="1975" spans="1:15" x14ac:dyDescent="0.2">
      <c r="A1975" s="437"/>
      <c r="B1975" s="437"/>
      <c r="C1975" s="437"/>
      <c r="D1975" s="437"/>
      <c r="E1975" s="437"/>
      <c r="F1975" s="437"/>
      <c r="G1975" s="437"/>
      <c r="H1975" s="439"/>
      <c r="I1975" s="509"/>
      <c r="J1975" s="387"/>
      <c r="K1975" s="387"/>
      <c r="L1975" s="437"/>
      <c r="M1975" s="437"/>
      <c r="N1975" s="439"/>
      <c r="O1975" s="437"/>
    </row>
    <row r="1976" spans="1:15" x14ac:dyDescent="0.2">
      <c r="A1976" s="437"/>
      <c r="B1976" s="437"/>
      <c r="C1976" s="437"/>
      <c r="D1976" s="437"/>
      <c r="E1976" s="437"/>
      <c r="F1976" s="437"/>
      <c r="G1976" s="437"/>
      <c r="H1976" s="439"/>
      <c r="I1976" s="509"/>
      <c r="J1976" s="387"/>
      <c r="K1976" s="387"/>
      <c r="L1976" s="437"/>
      <c r="M1976" s="437"/>
      <c r="N1976" s="439"/>
      <c r="O1976" s="437"/>
    </row>
    <row r="1977" spans="1:15" x14ac:dyDescent="0.2">
      <c r="A1977" s="437"/>
      <c r="B1977" s="437"/>
      <c r="C1977" s="437"/>
      <c r="D1977" s="437"/>
      <c r="E1977" s="437"/>
      <c r="F1977" s="437"/>
      <c r="G1977" s="437"/>
      <c r="H1977" s="439"/>
      <c r="I1977" s="509"/>
      <c r="J1977" s="387"/>
      <c r="K1977" s="387"/>
      <c r="L1977" s="437"/>
      <c r="M1977" s="437"/>
      <c r="N1977" s="439"/>
      <c r="O1977" s="437"/>
    </row>
    <row r="1978" spans="1:15" x14ac:dyDescent="0.2">
      <c r="A1978" s="437"/>
      <c r="B1978" s="437"/>
      <c r="C1978" s="437"/>
      <c r="D1978" s="437"/>
      <c r="E1978" s="437"/>
      <c r="F1978" s="437"/>
      <c r="G1978" s="437"/>
      <c r="H1978" s="439"/>
      <c r="I1978" s="509"/>
      <c r="J1978" s="387"/>
      <c r="K1978" s="387"/>
      <c r="L1978" s="437"/>
      <c r="M1978" s="437"/>
      <c r="N1978" s="439"/>
      <c r="O1978" s="437"/>
    </row>
    <row r="1979" spans="1:15" x14ac:dyDescent="0.2">
      <c r="A1979" s="437"/>
      <c r="B1979" s="437"/>
      <c r="C1979" s="437"/>
      <c r="D1979" s="437"/>
      <c r="E1979" s="437"/>
      <c r="F1979" s="437"/>
      <c r="G1979" s="437"/>
      <c r="H1979" s="439"/>
      <c r="I1979" s="509"/>
      <c r="J1979" s="387"/>
      <c r="K1979" s="387"/>
      <c r="L1979" s="437"/>
      <c r="M1979" s="437"/>
      <c r="N1979" s="439"/>
      <c r="O1979" s="437"/>
    </row>
    <row r="1980" spans="1:15" x14ac:dyDescent="0.2">
      <c r="A1980" s="437"/>
      <c r="B1980" s="437"/>
      <c r="C1980" s="437"/>
      <c r="D1980" s="437"/>
      <c r="E1980" s="437"/>
      <c r="F1980" s="437"/>
      <c r="G1980" s="437"/>
      <c r="H1980" s="439"/>
      <c r="I1980" s="509"/>
      <c r="J1980" s="387"/>
      <c r="K1980" s="387"/>
      <c r="L1980" s="437"/>
      <c r="M1980" s="437"/>
      <c r="N1980" s="439"/>
      <c r="O1980" s="437"/>
    </row>
    <row r="1981" spans="1:15" x14ac:dyDescent="0.2">
      <c r="A1981" s="437"/>
      <c r="B1981" s="437"/>
      <c r="C1981" s="437"/>
      <c r="D1981" s="437"/>
      <c r="E1981" s="437"/>
      <c r="F1981" s="437"/>
      <c r="G1981" s="437"/>
      <c r="H1981" s="439"/>
      <c r="I1981" s="509"/>
      <c r="J1981" s="387"/>
      <c r="K1981" s="387"/>
      <c r="L1981" s="437"/>
      <c r="M1981" s="437"/>
      <c r="N1981" s="439"/>
      <c r="O1981" s="437"/>
    </row>
    <row r="1982" spans="1:15" x14ac:dyDescent="0.2">
      <c r="A1982" s="437"/>
      <c r="B1982" s="437"/>
      <c r="C1982" s="437"/>
      <c r="D1982" s="437"/>
      <c r="E1982" s="437"/>
      <c r="F1982" s="437"/>
      <c r="G1982" s="437"/>
      <c r="H1982" s="439"/>
      <c r="I1982" s="509"/>
      <c r="J1982" s="387"/>
      <c r="K1982" s="387"/>
      <c r="L1982" s="437"/>
      <c r="M1982" s="437"/>
      <c r="N1982" s="439"/>
      <c r="O1982" s="437"/>
    </row>
    <row r="1983" spans="1:15" x14ac:dyDescent="0.2">
      <c r="A1983" s="437"/>
      <c r="B1983" s="437"/>
      <c r="C1983" s="437"/>
      <c r="D1983" s="437"/>
      <c r="E1983" s="437"/>
      <c r="F1983" s="437"/>
      <c r="G1983" s="437"/>
      <c r="H1983" s="439"/>
      <c r="I1983" s="509"/>
      <c r="J1983" s="387"/>
      <c r="K1983" s="387"/>
      <c r="L1983" s="437"/>
      <c r="M1983" s="437"/>
      <c r="N1983" s="439"/>
      <c r="O1983" s="437"/>
    </row>
    <row r="1984" spans="1:15" x14ac:dyDescent="0.2">
      <c r="A1984" s="437"/>
      <c r="B1984" s="437"/>
      <c r="C1984" s="437"/>
      <c r="D1984" s="437"/>
      <c r="E1984" s="437"/>
      <c r="F1984" s="437"/>
      <c r="G1984" s="437"/>
      <c r="H1984" s="439"/>
      <c r="I1984" s="509"/>
      <c r="J1984" s="387"/>
      <c r="K1984" s="387"/>
      <c r="L1984" s="437"/>
      <c r="M1984" s="437"/>
      <c r="N1984" s="439"/>
      <c r="O1984" s="437"/>
    </row>
    <row r="1985" spans="1:15" x14ac:dyDescent="0.2">
      <c r="A1985" s="437"/>
      <c r="B1985" s="437"/>
      <c r="C1985" s="437"/>
      <c r="D1985" s="437"/>
      <c r="E1985" s="437"/>
      <c r="F1985" s="437"/>
      <c r="G1985" s="437"/>
      <c r="H1985" s="439"/>
      <c r="I1985" s="509"/>
      <c r="J1985" s="387"/>
      <c r="K1985" s="387"/>
      <c r="L1985" s="437"/>
      <c r="M1985" s="437"/>
      <c r="N1985" s="439"/>
      <c r="O1985" s="437"/>
    </row>
    <row r="1986" spans="1:15" x14ac:dyDescent="0.2">
      <c r="A1986" s="437"/>
      <c r="B1986" s="437"/>
      <c r="C1986" s="437"/>
      <c r="D1986" s="437"/>
      <c r="E1986" s="437"/>
      <c r="F1986" s="437"/>
      <c r="G1986" s="437"/>
      <c r="H1986" s="439"/>
      <c r="I1986" s="509"/>
      <c r="J1986" s="387"/>
      <c r="K1986" s="387"/>
      <c r="L1986" s="437"/>
      <c r="M1986" s="437"/>
      <c r="N1986" s="439"/>
      <c r="O1986" s="437"/>
    </row>
    <row r="1987" spans="1:15" x14ac:dyDescent="0.2">
      <c r="A1987" s="437"/>
      <c r="B1987" s="437"/>
      <c r="C1987" s="437"/>
      <c r="D1987" s="437"/>
      <c r="E1987" s="437"/>
      <c r="F1987" s="437"/>
      <c r="G1987" s="437"/>
      <c r="H1987" s="439"/>
      <c r="I1987" s="509"/>
      <c r="J1987" s="387"/>
      <c r="K1987" s="387"/>
      <c r="L1987" s="437"/>
      <c r="M1987" s="437"/>
      <c r="N1987" s="439"/>
      <c r="O1987" s="437"/>
    </row>
    <row r="1988" spans="1:15" x14ac:dyDescent="0.2">
      <c r="A1988" s="437"/>
      <c r="B1988" s="437"/>
      <c r="C1988" s="437"/>
      <c r="D1988" s="437"/>
      <c r="E1988" s="437"/>
      <c r="F1988" s="437"/>
      <c r="G1988" s="437"/>
      <c r="H1988" s="439"/>
      <c r="I1988" s="509"/>
      <c r="J1988" s="387"/>
      <c r="K1988" s="387"/>
      <c r="L1988" s="437"/>
      <c r="M1988" s="437"/>
      <c r="N1988" s="439"/>
      <c r="O1988" s="437"/>
    </row>
    <row r="1989" spans="1:15" x14ac:dyDescent="0.2">
      <c r="A1989" s="437"/>
      <c r="B1989" s="437"/>
      <c r="C1989" s="437"/>
      <c r="D1989" s="437"/>
      <c r="E1989" s="437"/>
      <c r="F1989" s="437"/>
      <c r="G1989" s="437"/>
      <c r="H1989" s="439"/>
      <c r="I1989" s="509"/>
      <c r="J1989" s="387"/>
      <c r="K1989" s="387"/>
      <c r="L1989" s="437"/>
      <c r="M1989" s="437"/>
      <c r="N1989" s="439"/>
      <c r="O1989" s="437"/>
    </row>
    <row r="1990" spans="1:15" x14ac:dyDescent="0.2">
      <c r="A1990" s="437"/>
      <c r="B1990" s="437"/>
      <c r="C1990" s="437"/>
      <c r="D1990" s="437"/>
      <c r="E1990" s="437"/>
      <c r="F1990" s="437"/>
      <c r="G1990" s="437"/>
      <c r="H1990" s="439"/>
      <c r="I1990" s="509"/>
      <c r="J1990" s="387"/>
      <c r="K1990" s="387"/>
      <c r="L1990" s="437"/>
      <c r="M1990" s="437"/>
      <c r="N1990" s="439"/>
      <c r="O1990" s="437"/>
    </row>
    <row r="1991" spans="1:15" x14ac:dyDescent="0.2">
      <c r="A1991" s="437"/>
      <c r="B1991" s="437"/>
      <c r="C1991" s="437"/>
      <c r="D1991" s="437"/>
      <c r="E1991" s="437"/>
      <c r="F1991" s="437"/>
      <c r="G1991" s="437"/>
      <c r="H1991" s="439"/>
      <c r="I1991" s="509"/>
      <c r="J1991" s="387"/>
      <c r="K1991" s="387"/>
      <c r="L1991" s="437"/>
      <c r="M1991" s="437"/>
      <c r="N1991" s="439"/>
      <c r="O1991" s="437"/>
    </row>
    <row r="1992" spans="1:15" x14ac:dyDescent="0.2">
      <c r="A1992" s="437"/>
      <c r="B1992" s="437"/>
      <c r="C1992" s="437"/>
      <c r="D1992" s="437"/>
      <c r="E1992" s="437"/>
      <c r="F1992" s="437"/>
      <c r="G1992" s="437"/>
      <c r="H1992" s="439"/>
      <c r="I1992" s="509"/>
      <c r="J1992" s="387"/>
      <c r="K1992" s="387"/>
      <c r="L1992" s="437"/>
      <c r="M1992" s="437"/>
      <c r="N1992" s="439"/>
      <c r="O1992" s="437"/>
    </row>
    <row r="1993" spans="1:15" x14ac:dyDescent="0.2">
      <c r="A1993" s="437"/>
      <c r="B1993" s="437"/>
      <c r="C1993" s="437"/>
      <c r="D1993" s="437"/>
      <c r="E1993" s="437"/>
      <c r="F1993" s="437"/>
      <c r="G1993" s="437"/>
      <c r="H1993" s="439"/>
      <c r="I1993" s="509"/>
      <c r="J1993" s="387"/>
      <c r="K1993" s="387"/>
      <c r="L1993" s="437"/>
      <c r="M1993" s="437"/>
      <c r="N1993" s="439"/>
      <c r="O1993" s="437"/>
    </row>
    <row r="1994" spans="1:15" x14ac:dyDescent="0.2">
      <c r="A1994" s="437"/>
      <c r="B1994" s="437"/>
      <c r="C1994" s="437"/>
      <c r="D1994" s="437"/>
      <c r="E1994" s="437"/>
      <c r="F1994" s="437"/>
      <c r="G1994" s="437"/>
      <c r="H1994" s="439"/>
      <c r="I1994" s="509"/>
      <c r="J1994" s="387"/>
      <c r="K1994" s="387"/>
      <c r="L1994" s="437"/>
      <c r="M1994" s="437"/>
      <c r="N1994" s="439"/>
      <c r="O1994" s="437"/>
    </row>
    <row r="1995" spans="1:15" x14ac:dyDescent="0.2">
      <c r="A1995" s="437"/>
      <c r="B1995" s="437"/>
      <c r="C1995" s="437"/>
      <c r="D1995" s="437"/>
      <c r="E1995" s="437"/>
      <c r="F1995" s="437"/>
      <c r="G1995" s="437"/>
      <c r="H1995" s="439"/>
      <c r="I1995" s="509"/>
      <c r="J1995" s="387"/>
      <c r="K1995" s="387"/>
      <c r="L1995" s="437"/>
      <c r="M1995" s="437"/>
      <c r="N1995" s="439"/>
      <c r="O1995" s="437"/>
    </row>
    <row r="1996" spans="1:15" x14ac:dyDescent="0.2">
      <c r="A1996" s="437"/>
      <c r="B1996" s="437"/>
      <c r="C1996" s="437"/>
      <c r="D1996" s="437"/>
      <c r="E1996" s="437"/>
      <c r="F1996" s="437"/>
      <c r="G1996" s="437"/>
      <c r="H1996" s="439"/>
      <c r="I1996" s="509"/>
      <c r="J1996" s="387"/>
      <c r="K1996" s="387"/>
      <c r="L1996" s="437"/>
      <c r="M1996" s="437"/>
      <c r="N1996" s="439"/>
      <c r="O1996" s="437"/>
    </row>
    <row r="1997" spans="1:15" x14ac:dyDescent="0.2">
      <c r="A1997" s="437"/>
      <c r="B1997" s="437"/>
      <c r="C1997" s="437"/>
      <c r="D1997" s="437"/>
      <c r="E1997" s="437"/>
      <c r="F1997" s="437"/>
      <c r="G1997" s="437"/>
      <c r="H1997" s="439"/>
      <c r="I1997" s="509"/>
      <c r="J1997" s="387"/>
      <c r="K1997" s="387"/>
      <c r="L1997" s="437"/>
      <c r="M1997" s="437"/>
      <c r="N1997" s="439"/>
      <c r="O1997" s="437"/>
    </row>
    <row r="1998" spans="1:15" x14ac:dyDescent="0.2">
      <c r="A1998" s="437"/>
      <c r="B1998" s="437"/>
      <c r="C1998" s="437"/>
      <c r="D1998" s="437"/>
      <c r="E1998" s="437"/>
      <c r="F1998" s="437"/>
      <c r="G1998" s="437"/>
      <c r="H1998" s="439"/>
      <c r="I1998" s="509"/>
      <c r="J1998" s="387"/>
      <c r="K1998" s="387"/>
      <c r="L1998" s="437"/>
      <c r="M1998" s="437"/>
      <c r="N1998" s="439"/>
      <c r="O1998" s="437"/>
    </row>
    <row r="1999" spans="1:15" x14ac:dyDescent="0.2">
      <c r="A1999" s="437"/>
      <c r="B1999" s="437"/>
      <c r="C1999" s="437"/>
      <c r="D1999" s="437"/>
      <c r="E1999" s="437"/>
      <c r="F1999" s="437"/>
      <c r="G1999" s="437"/>
      <c r="H1999" s="439"/>
      <c r="I1999" s="509"/>
      <c r="J1999" s="387"/>
      <c r="K1999" s="387"/>
      <c r="L1999" s="437"/>
      <c r="M1999" s="437"/>
      <c r="N1999" s="439"/>
      <c r="O1999" s="437"/>
    </row>
    <row r="2000" spans="1:15" x14ac:dyDescent="0.2">
      <c r="A2000" s="437"/>
      <c r="B2000" s="437"/>
      <c r="C2000" s="437"/>
      <c r="D2000" s="437"/>
      <c r="E2000" s="437"/>
      <c r="F2000" s="437"/>
      <c r="G2000" s="437"/>
      <c r="H2000" s="439"/>
      <c r="I2000" s="509"/>
      <c r="J2000" s="387"/>
      <c r="K2000" s="387"/>
      <c r="L2000" s="437"/>
      <c r="M2000" s="437"/>
      <c r="N2000" s="439"/>
      <c r="O2000" s="437"/>
    </row>
    <row r="2001" spans="1:15" x14ac:dyDescent="0.2">
      <c r="A2001" s="437"/>
      <c r="B2001" s="437"/>
      <c r="C2001" s="437"/>
      <c r="D2001" s="437"/>
      <c r="E2001" s="437"/>
      <c r="F2001" s="437"/>
      <c r="G2001" s="437"/>
      <c r="H2001" s="439"/>
      <c r="I2001" s="509"/>
      <c r="J2001" s="387"/>
      <c r="K2001" s="387"/>
      <c r="L2001" s="437"/>
      <c r="M2001" s="437"/>
      <c r="N2001" s="439"/>
      <c r="O2001" s="437"/>
    </row>
    <row r="2002" spans="1:15" x14ac:dyDescent="0.2">
      <c r="A2002" s="437"/>
      <c r="B2002" s="437"/>
      <c r="C2002" s="437"/>
      <c r="D2002" s="437"/>
      <c r="E2002" s="437"/>
      <c r="F2002" s="437"/>
      <c r="G2002" s="437"/>
      <c r="H2002" s="439"/>
      <c r="I2002" s="509"/>
      <c r="J2002" s="387"/>
      <c r="K2002" s="387"/>
      <c r="L2002" s="437"/>
      <c r="M2002" s="437"/>
      <c r="N2002" s="439"/>
      <c r="O2002" s="437"/>
    </row>
    <row r="2003" spans="1:15" x14ac:dyDescent="0.2">
      <c r="A2003" s="437"/>
      <c r="B2003" s="437"/>
      <c r="C2003" s="437"/>
      <c r="D2003" s="437"/>
      <c r="E2003" s="437"/>
      <c r="F2003" s="437"/>
      <c r="G2003" s="437"/>
      <c r="H2003" s="439"/>
      <c r="I2003" s="509"/>
      <c r="J2003" s="387"/>
      <c r="K2003" s="387"/>
      <c r="L2003" s="437"/>
      <c r="M2003" s="437"/>
      <c r="N2003" s="439"/>
      <c r="O2003" s="437"/>
    </row>
    <row r="2004" spans="1:15" x14ac:dyDescent="0.2">
      <c r="A2004" s="437"/>
      <c r="B2004" s="437"/>
      <c r="C2004" s="437"/>
      <c r="D2004" s="437"/>
      <c r="E2004" s="437"/>
      <c r="F2004" s="437"/>
      <c r="G2004" s="437"/>
      <c r="H2004" s="439"/>
      <c r="I2004" s="509"/>
      <c r="J2004" s="387"/>
      <c r="K2004" s="387"/>
      <c r="L2004" s="437"/>
      <c r="M2004" s="437"/>
      <c r="N2004" s="439"/>
      <c r="O2004" s="437"/>
    </row>
    <row r="2005" spans="1:15" x14ac:dyDescent="0.2">
      <c r="A2005" s="437"/>
      <c r="B2005" s="437"/>
      <c r="C2005" s="437"/>
      <c r="D2005" s="437"/>
      <c r="E2005" s="437"/>
      <c r="F2005" s="437"/>
      <c r="G2005" s="437"/>
      <c r="H2005" s="439"/>
      <c r="I2005" s="509"/>
      <c r="J2005" s="387"/>
      <c r="K2005" s="387"/>
      <c r="L2005" s="437"/>
      <c r="M2005" s="437"/>
      <c r="N2005" s="439"/>
      <c r="O2005" s="437"/>
    </row>
    <row r="2006" spans="1:15" x14ac:dyDescent="0.2">
      <c r="A2006" s="437"/>
      <c r="B2006" s="437"/>
      <c r="C2006" s="437"/>
      <c r="D2006" s="437"/>
      <c r="E2006" s="437"/>
      <c r="F2006" s="437"/>
      <c r="G2006" s="437"/>
      <c r="H2006" s="439"/>
      <c r="I2006" s="509"/>
      <c r="J2006" s="387"/>
      <c r="K2006" s="387"/>
      <c r="L2006" s="437"/>
      <c r="M2006" s="437"/>
      <c r="N2006" s="439"/>
      <c r="O2006" s="437"/>
    </row>
    <row r="2007" spans="1:15" x14ac:dyDescent="0.2">
      <c r="A2007" s="437"/>
      <c r="B2007" s="437"/>
      <c r="C2007" s="437"/>
      <c r="D2007" s="437"/>
      <c r="E2007" s="437"/>
      <c r="F2007" s="437"/>
      <c r="G2007" s="437"/>
      <c r="H2007" s="439"/>
      <c r="I2007" s="509"/>
      <c r="J2007" s="387"/>
      <c r="K2007" s="387"/>
      <c r="L2007" s="437"/>
      <c r="M2007" s="437"/>
      <c r="N2007" s="439"/>
      <c r="O2007" s="437"/>
    </row>
    <row r="2008" spans="1:15" x14ac:dyDescent="0.2">
      <c r="A2008" s="437"/>
      <c r="B2008" s="437"/>
      <c r="C2008" s="437"/>
      <c r="D2008" s="437"/>
      <c r="E2008" s="437"/>
      <c r="F2008" s="437"/>
      <c r="G2008" s="437"/>
      <c r="H2008" s="439"/>
      <c r="I2008" s="509"/>
      <c r="J2008" s="387"/>
      <c r="K2008" s="387"/>
      <c r="L2008" s="437"/>
      <c r="M2008" s="437"/>
      <c r="N2008" s="439"/>
      <c r="O2008" s="437"/>
    </row>
    <row r="2009" spans="1:15" x14ac:dyDescent="0.2">
      <c r="A2009" s="437"/>
      <c r="B2009" s="437"/>
      <c r="C2009" s="437"/>
      <c r="D2009" s="437"/>
      <c r="E2009" s="437"/>
      <c r="F2009" s="437"/>
      <c r="G2009" s="437"/>
      <c r="H2009" s="439"/>
      <c r="I2009" s="509"/>
      <c r="J2009" s="387"/>
      <c r="K2009" s="387"/>
      <c r="L2009" s="437"/>
      <c r="M2009" s="437"/>
      <c r="N2009" s="439"/>
      <c r="O2009" s="437"/>
    </row>
    <row r="2010" spans="1:15" x14ac:dyDescent="0.2">
      <c r="A2010" s="437"/>
      <c r="B2010" s="437"/>
      <c r="C2010" s="437"/>
      <c r="D2010" s="437"/>
      <c r="E2010" s="437"/>
      <c r="F2010" s="437"/>
      <c r="G2010" s="437"/>
      <c r="H2010" s="439"/>
      <c r="I2010" s="509"/>
      <c r="J2010" s="387"/>
      <c r="K2010" s="387"/>
      <c r="L2010" s="437"/>
      <c r="M2010" s="437"/>
      <c r="N2010" s="439"/>
      <c r="O2010" s="437"/>
    </row>
    <row r="2011" spans="1:15" x14ac:dyDescent="0.2">
      <c r="A2011" s="437"/>
      <c r="B2011" s="437"/>
      <c r="C2011" s="437"/>
      <c r="D2011" s="437"/>
      <c r="E2011" s="437"/>
      <c r="F2011" s="437"/>
      <c r="G2011" s="437"/>
      <c r="H2011" s="439"/>
      <c r="I2011" s="509"/>
      <c r="J2011" s="387"/>
      <c r="K2011" s="387"/>
      <c r="L2011" s="437"/>
      <c r="M2011" s="437"/>
      <c r="N2011" s="439"/>
      <c r="O2011" s="437"/>
    </row>
    <row r="2012" spans="1:15" x14ac:dyDescent="0.2">
      <c r="A2012" s="437"/>
      <c r="B2012" s="437"/>
      <c r="C2012" s="437"/>
      <c r="D2012" s="437"/>
      <c r="E2012" s="437"/>
      <c r="F2012" s="437"/>
      <c r="G2012" s="437"/>
      <c r="H2012" s="439"/>
      <c r="I2012" s="509"/>
      <c r="J2012" s="387"/>
      <c r="K2012" s="387"/>
      <c r="L2012" s="437"/>
      <c r="M2012" s="437"/>
      <c r="N2012" s="439"/>
      <c r="O2012" s="437"/>
    </row>
    <row r="2013" spans="1:15" x14ac:dyDescent="0.2">
      <c r="A2013" s="437"/>
      <c r="B2013" s="437"/>
      <c r="C2013" s="437"/>
      <c r="D2013" s="437"/>
      <c r="E2013" s="437"/>
      <c r="F2013" s="437"/>
      <c r="G2013" s="437"/>
      <c r="H2013" s="439"/>
      <c r="I2013" s="509"/>
      <c r="J2013" s="387"/>
      <c r="K2013" s="387"/>
      <c r="L2013" s="437"/>
      <c r="M2013" s="437"/>
      <c r="N2013" s="439"/>
      <c r="O2013" s="437"/>
    </row>
    <row r="2014" spans="1:15" x14ac:dyDescent="0.2">
      <c r="A2014" s="437"/>
      <c r="B2014" s="437"/>
      <c r="C2014" s="437"/>
      <c r="D2014" s="437"/>
      <c r="E2014" s="437"/>
      <c r="F2014" s="437"/>
      <c r="G2014" s="437"/>
      <c r="H2014" s="439"/>
      <c r="I2014" s="509"/>
      <c r="J2014" s="387"/>
      <c r="K2014" s="387"/>
      <c r="L2014" s="437"/>
      <c r="M2014" s="437"/>
      <c r="N2014" s="439"/>
      <c r="O2014" s="437"/>
    </row>
    <row r="2015" spans="1:15" x14ac:dyDescent="0.2">
      <c r="A2015" s="437"/>
      <c r="B2015" s="437"/>
      <c r="C2015" s="437"/>
      <c r="D2015" s="437"/>
      <c r="E2015" s="437"/>
      <c r="F2015" s="437"/>
      <c r="G2015" s="437"/>
      <c r="H2015" s="439"/>
      <c r="I2015" s="509"/>
      <c r="J2015" s="387"/>
      <c r="K2015" s="387"/>
      <c r="L2015" s="437"/>
      <c r="M2015" s="437"/>
      <c r="N2015" s="439"/>
      <c r="O2015" s="437"/>
    </row>
    <row r="2016" spans="1:15" x14ac:dyDescent="0.2">
      <c r="A2016" s="437"/>
      <c r="B2016" s="437"/>
      <c r="C2016" s="437"/>
      <c r="D2016" s="437"/>
      <c r="E2016" s="437"/>
      <c r="F2016" s="437"/>
      <c r="G2016" s="437"/>
      <c r="H2016" s="439"/>
      <c r="I2016" s="509"/>
      <c r="J2016" s="387"/>
      <c r="K2016" s="387"/>
      <c r="L2016" s="437"/>
      <c r="M2016" s="437"/>
      <c r="N2016" s="439"/>
      <c r="O2016" s="437"/>
    </row>
    <row r="2017" spans="1:15" x14ac:dyDescent="0.2">
      <c r="A2017" s="437"/>
      <c r="B2017" s="437"/>
      <c r="C2017" s="437"/>
      <c r="D2017" s="437"/>
      <c r="E2017" s="437"/>
      <c r="F2017" s="437"/>
      <c r="G2017" s="437"/>
      <c r="H2017" s="439"/>
      <c r="I2017" s="509"/>
      <c r="J2017" s="387"/>
      <c r="K2017" s="387"/>
      <c r="L2017" s="437"/>
      <c r="M2017" s="437"/>
      <c r="N2017" s="439"/>
      <c r="O2017" s="437"/>
    </row>
    <row r="2018" spans="1:15" x14ac:dyDescent="0.2">
      <c r="A2018" s="437"/>
      <c r="B2018" s="437"/>
      <c r="C2018" s="437"/>
      <c r="D2018" s="437"/>
      <c r="E2018" s="437"/>
      <c r="F2018" s="437"/>
      <c r="G2018" s="437"/>
      <c r="H2018" s="439"/>
      <c r="I2018" s="509"/>
      <c r="J2018" s="387"/>
      <c r="K2018" s="387"/>
      <c r="L2018" s="437"/>
      <c r="M2018" s="437"/>
      <c r="N2018" s="439"/>
      <c r="O2018" s="437"/>
    </row>
    <row r="2019" spans="1:15" x14ac:dyDescent="0.2">
      <c r="A2019" s="437"/>
      <c r="B2019" s="437"/>
      <c r="C2019" s="437"/>
      <c r="D2019" s="437"/>
      <c r="E2019" s="437"/>
      <c r="F2019" s="437"/>
      <c r="G2019" s="437"/>
      <c r="H2019" s="439"/>
      <c r="I2019" s="509"/>
      <c r="J2019" s="387"/>
      <c r="K2019" s="387"/>
      <c r="L2019" s="437"/>
      <c r="M2019" s="437"/>
      <c r="N2019" s="439"/>
      <c r="O2019" s="437"/>
    </row>
    <row r="2020" spans="1:15" x14ac:dyDescent="0.2">
      <c r="A2020" s="437"/>
      <c r="B2020" s="437"/>
      <c r="C2020" s="437"/>
      <c r="D2020" s="437"/>
      <c r="E2020" s="437"/>
      <c r="F2020" s="437"/>
      <c r="G2020" s="437"/>
      <c r="H2020" s="439"/>
      <c r="I2020" s="509"/>
      <c r="J2020" s="387"/>
      <c r="K2020" s="387"/>
      <c r="L2020" s="437"/>
      <c r="M2020" s="437"/>
      <c r="N2020" s="439"/>
      <c r="O2020" s="437"/>
    </row>
    <row r="2021" spans="1:15" x14ac:dyDescent="0.2">
      <c r="A2021" s="437"/>
      <c r="B2021" s="437"/>
      <c r="C2021" s="437"/>
      <c r="D2021" s="437"/>
      <c r="E2021" s="437"/>
      <c r="F2021" s="437"/>
      <c r="G2021" s="437"/>
      <c r="H2021" s="439"/>
      <c r="I2021" s="509"/>
      <c r="J2021" s="387"/>
      <c r="K2021" s="387"/>
      <c r="L2021" s="437"/>
      <c r="M2021" s="437"/>
      <c r="N2021" s="439"/>
      <c r="O2021" s="437"/>
    </row>
    <row r="2022" spans="1:15" x14ac:dyDescent="0.2">
      <c r="A2022" s="437"/>
      <c r="B2022" s="437"/>
      <c r="C2022" s="437"/>
      <c r="D2022" s="437"/>
      <c r="E2022" s="437"/>
      <c r="F2022" s="437"/>
      <c r="G2022" s="437"/>
      <c r="H2022" s="439"/>
      <c r="I2022" s="509"/>
      <c r="J2022" s="387"/>
      <c r="K2022" s="387"/>
      <c r="L2022" s="437"/>
      <c r="M2022" s="437"/>
      <c r="N2022" s="439"/>
      <c r="O2022" s="437"/>
    </row>
    <row r="2023" spans="1:15" x14ac:dyDescent="0.2">
      <c r="A2023" s="437"/>
      <c r="B2023" s="437"/>
      <c r="C2023" s="437"/>
      <c r="D2023" s="437"/>
      <c r="E2023" s="437"/>
      <c r="F2023" s="437"/>
      <c r="G2023" s="437"/>
      <c r="H2023" s="439"/>
      <c r="I2023" s="509"/>
      <c r="J2023" s="387"/>
      <c r="K2023" s="387"/>
      <c r="L2023" s="437"/>
      <c r="M2023" s="437"/>
      <c r="N2023" s="439"/>
      <c r="O2023" s="437"/>
    </row>
    <row r="2024" spans="1:15" x14ac:dyDescent="0.2">
      <c r="A2024" s="437"/>
      <c r="B2024" s="437"/>
      <c r="C2024" s="437"/>
      <c r="D2024" s="437"/>
      <c r="E2024" s="437"/>
      <c r="F2024" s="437"/>
      <c r="G2024" s="437"/>
      <c r="H2024" s="439"/>
      <c r="I2024" s="509"/>
      <c r="J2024" s="387"/>
      <c r="K2024" s="387"/>
      <c r="L2024" s="437"/>
      <c r="M2024" s="437"/>
      <c r="N2024" s="439"/>
      <c r="O2024" s="437"/>
    </row>
    <row r="2025" spans="1:15" x14ac:dyDescent="0.2">
      <c r="A2025" s="437"/>
      <c r="B2025" s="437"/>
      <c r="C2025" s="437"/>
      <c r="D2025" s="437"/>
      <c r="E2025" s="437"/>
      <c r="F2025" s="437"/>
      <c r="G2025" s="437"/>
      <c r="H2025" s="439"/>
      <c r="I2025" s="509"/>
      <c r="J2025" s="387"/>
      <c r="K2025" s="387"/>
      <c r="L2025" s="437"/>
      <c r="M2025" s="437"/>
      <c r="N2025" s="439"/>
      <c r="O2025" s="437"/>
    </row>
    <row r="2026" spans="1:15" x14ac:dyDescent="0.2">
      <c r="A2026" s="437"/>
      <c r="B2026" s="437"/>
      <c r="C2026" s="437"/>
      <c r="D2026" s="437"/>
      <c r="E2026" s="437"/>
      <c r="F2026" s="437"/>
      <c r="G2026" s="437"/>
      <c r="H2026" s="439"/>
      <c r="I2026" s="509"/>
      <c r="J2026" s="387"/>
      <c r="K2026" s="387"/>
      <c r="L2026" s="437"/>
      <c r="M2026" s="437"/>
      <c r="N2026" s="439"/>
      <c r="O2026" s="437"/>
    </row>
    <row r="2027" spans="1:15" x14ac:dyDescent="0.2">
      <c r="A2027" s="437"/>
      <c r="B2027" s="437"/>
      <c r="C2027" s="437"/>
      <c r="D2027" s="437"/>
      <c r="E2027" s="437"/>
      <c r="F2027" s="437"/>
      <c r="G2027" s="437"/>
      <c r="H2027" s="439"/>
      <c r="I2027" s="509"/>
      <c r="J2027" s="387"/>
      <c r="K2027" s="387"/>
      <c r="L2027" s="437"/>
      <c r="M2027" s="437"/>
      <c r="N2027" s="439"/>
      <c r="O2027" s="437"/>
    </row>
    <row r="2028" spans="1:15" x14ac:dyDescent="0.2">
      <c r="A2028" s="437"/>
      <c r="B2028" s="437"/>
      <c r="C2028" s="437"/>
      <c r="D2028" s="437"/>
      <c r="E2028" s="437"/>
      <c r="F2028" s="437"/>
      <c r="G2028" s="437"/>
      <c r="H2028" s="439"/>
      <c r="I2028" s="509"/>
      <c r="J2028" s="387"/>
      <c r="K2028" s="387"/>
      <c r="L2028" s="437"/>
      <c r="M2028" s="437"/>
      <c r="N2028" s="439"/>
      <c r="O2028" s="437"/>
    </row>
    <row r="2029" spans="1:15" x14ac:dyDescent="0.2">
      <c r="A2029" s="437"/>
      <c r="B2029" s="437"/>
      <c r="C2029" s="437"/>
      <c r="D2029" s="437"/>
      <c r="E2029" s="437"/>
      <c r="F2029" s="437"/>
      <c r="G2029" s="437"/>
      <c r="H2029" s="439"/>
      <c r="I2029" s="509"/>
      <c r="J2029" s="387"/>
      <c r="K2029" s="387"/>
      <c r="L2029" s="437"/>
      <c r="M2029" s="437"/>
      <c r="N2029" s="439"/>
      <c r="O2029" s="437"/>
    </row>
    <row r="2030" spans="1:15" x14ac:dyDescent="0.2">
      <c r="A2030" s="437"/>
      <c r="B2030" s="437"/>
      <c r="C2030" s="437"/>
      <c r="D2030" s="437"/>
      <c r="E2030" s="437"/>
      <c r="F2030" s="437"/>
      <c r="G2030" s="437"/>
      <c r="H2030" s="439"/>
      <c r="I2030" s="509"/>
      <c r="J2030" s="387"/>
      <c r="K2030" s="387"/>
      <c r="L2030" s="437"/>
      <c r="M2030" s="437"/>
      <c r="N2030" s="439"/>
      <c r="O2030" s="437"/>
    </row>
    <row r="2031" spans="1:15" x14ac:dyDescent="0.2">
      <c r="A2031" s="437"/>
      <c r="B2031" s="437"/>
      <c r="C2031" s="437"/>
      <c r="D2031" s="437"/>
      <c r="E2031" s="437"/>
      <c r="F2031" s="437"/>
      <c r="G2031" s="437"/>
      <c r="H2031" s="439"/>
      <c r="I2031" s="509"/>
      <c r="J2031" s="387"/>
      <c r="K2031" s="387"/>
      <c r="L2031" s="437"/>
      <c r="M2031" s="437"/>
      <c r="N2031" s="439"/>
      <c r="O2031" s="437"/>
    </row>
    <row r="2032" spans="1:15" x14ac:dyDescent="0.2">
      <c r="A2032" s="437"/>
      <c r="B2032" s="437"/>
      <c r="C2032" s="437"/>
      <c r="D2032" s="437"/>
      <c r="E2032" s="437"/>
      <c r="F2032" s="437"/>
      <c r="G2032" s="437"/>
      <c r="H2032" s="439"/>
      <c r="I2032" s="509"/>
      <c r="J2032" s="387"/>
      <c r="K2032" s="387"/>
      <c r="L2032" s="437"/>
      <c r="M2032" s="437"/>
      <c r="N2032" s="439"/>
      <c r="O2032" s="437"/>
    </row>
    <row r="2033" spans="1:15" x14ac:dyDescent="0.2">
      <c r="A2033" s="437"/>
      <c r="B2033" s="437"/>
      <c r="C2033" s="437"/>
      <c r="D2033" s="437"/>
      <c r="E2033" s="437"/>
      <c r="F2033" s="437"/>
      <c r="G2033" s="437"/>
      <c r="H2033" s="439"/>
      <c r="I2033" s="509"/>
      <c r="J2033" s="387"/>
      <c r="K2033" s="387"/>
      <c r="L2033" s="437"/>
      <c r="M2033" s="437"/>
      <c r="N2033" s="439"/>
      <c r="O2033" s="437"/>
    </row>
    <row r="2034" spans="1:15" x14ac:dyDescent="0.2">
      <c r="A2034" s="437"/>
      <c r="B2034" s="437"/>
      <c r="C2034" s="437"/>
      <c r="D2034" s="437"/>
      <c r="E2034" s="437"/>
      <c r="F2034" s="437"/>
      <c r="G2034" s="437"/>
      <c r="H2034" s="439"/>
      <c r="I2034" s="509"/>
      <c r="J2034" s="387"/>
      <c r="K2034" s="387"/>
      <c r="L2034" s="437"/>
      <c r="M2034" s="437"/>
      <c r="N2034" s="439"/>
      <c r="O2034" s="437"/>
    </row>
    <row r="2035" spans="1:15" x14ac:dyDescent="0.2">
      <c r="A2035" s="437"/>
      <c r="B2035" s="437"/>
      <c r="C2035" s="437"/>
      <c r="D2035" s="437"/>
      <c r="E2035" s="437"/>
      <c r="F2035" s="437"/>
      <c r="G2035" s="437"/>
      <c r="H2035" s="439"/>
      <c r="I2035" s="509"/>
      <c r="J2035" s="387"/>
      <c r="K2035" s="387"/>
      <c r="L2035" s="437"/>
      <c r="M2035" s="437"/>
      <c r="N2035" s="439"/>
      <c r="O2035" s="437"/>
    </row>
    <row r="2036" spans="1:15" x14ac:dyDescent="0.2">
      <c r="A2036" s="437"/>
      <c r="B2036" s="437"/>
      <c r="C2036" s="437"/>
      <c r="D2036" s="437"/>
      <c r="E2036" s="437"/>
      <c r="F2036" s="437"/>
      <c r="G2036" s="437"/>
      <c r="H2036" s="439"/>
      <c r="I2036" s="509"/>
      <c r="J2036" s="387"/>
      <c r="K2036" s="387"/>
      <c r="L2036" s="437"/>
      <c r="M2036" s="437"/>
      <c r="N2036" s="439"/>
      <c r="O2036" s="437"/>
    </row>
    <row r="2037" spans="1:15" x14ac:dyDescent="0.2">
      <c r="A2037" s="437"/>
      <c r="B2037" s="437"/>
      <c r="C2037" s="437"/>
      <c r="D2037" s="437"/>
      <c r="E2037" s="437"/>
      <c r="F2037" s="437"/>
      <c r="G2037" s="437"/>
      <c r="H2037" s="439"/>
      <c r="I2037" s="509"/>
      <c r="J2037" s="387"/>
      <c r="K2037" s="387"/>
      <c r="L2037" s="437"/>
      <c r="M2037" s="437"/>
      <c r="N2037" s="439"/>
      <c r="O2037" s="437"/>
    </row>
    <row r="2038" spans="1:15" x14ac:dyDescent="0.2">
      <c r="A2038" s="437"/>
      <c r="B2038" s="437"/>
      <c r="C2038" s="437"/>
      <c r="D2038" s="437"/>
      <c r="E2038" s="437"/>
      <c r="F2038" s="437"/>
      <c r="G2038" s="437"/>
      <c r="H2038" s="439"/>
      <c r="I2038" s="509"/>
      <c r="J2038" s="387"/>
      <c r="K2038" s="387"/>
      <c r="L2038" s="437"/>
      <c r="M2038" s="437"/>
      <c r="N2038" s="439"/>
      <c r="O2038" s="437"/>
    </row>
    <row r="2039" spans="1:15" x14ac:dyDescent="0.2">
      <c r="A2039" s="437"/>
      <c r="B2039" s="437"/>
      <c r="C2039" s="437"/>
      <c r="D2039" s="437"/>
      <c r="E2039" s="437"/>
      <c r="F2039" s="437"/>
      <c r="G2039" s="437"/>
      <c r="H2039" s="439"/>
      <c r="I2039" s="509"/>
      <c r="J2039" s="387"/>
      <c r="K2039" s="387"/>
      <c r="L2039" s="437"/>
      <c r="M2039" s="437"/>
      <c r="N2039" s="439"/>
      <c r="O2039" s="437"/>
    </row>
    <row r="2040" spans="1:15" x14ac:dyDescent="0.2">
      <c r="A2040" s="437"/>
      <c r="B2040" s="437"/>
      <c r="C2040" s="437"/>
      <c r="D2040" s="437"/>
      <c r="E2040" s="437"/>
      <c r="F2040" s="437"/>
      <c r="G2040" s="437"/>
      <c r="H2040" s="439"/>
      <c r="I2040" s="509"/>
      <c r="J2040" s="387"/>
      <c r="K2040" s="387"/>
      <c r="L2040" s="437"/>
      <c r="M2040" s="437"/>
      <c r="N2040" s="439"/>
      <c r="O2040" s="437"/>
    </row>
    <row r="2041" spans="1:15" x14ac:dyDescent="0.2">
      <c r="A2041" s="437"/>
      <c r="B2041" s="437"/>
      <c r="C2041" s="437"/>
      <c r="D2041" s="437"/>
      <c r="E2041" s="437"/>
      <c r="F2041" s="437"/>
      <c r="G2041" s="437"/>
      <c r="H2041" s="439"/>
      <c r="I2041" s="509"/>
      <c r="J2041" s="387"/>
      <c r="K2041" s="387"/>
      <c r="L2041" s="437"/>
      <c r="M2041" s="437"/>
      <c r="N2041" s="439"/>
      <c r="O2041" s="437"/>
    </row>
    <row r="2042" spans="1:15" x14ac:dyDescent="0.2">
      <c r="A2042" s="437"/>
      <c r="B2042" s="437"/>
      <c r="C2042" s="437"/>
      <c r="D2042" s="437"/>
      <c r="E2042" s="437"/>
      <c r="F2042" s="437"/>
      <c r="G2042" s="437"/>
      <c r="H2042" s="439"/>
      <c r="I2042" s="509"/>
      <c r="J2042" s="387"/>
      <c r="K2042" s="387"/>
      <c r="L2042" s="437"/>
      <c r="M2042" s="437"/>
      <c r="N2042" s="439"/>
      <c r="O2042" s="437"/>
    </row>
    <row r="2043" spans="1:15" x14ac:dyDescent="0.2">
      <c r="A2043" s="437"/>
      <c r="B2043" s="437"/>
      <c r="C2043" s="437"/>
      <c r="D2043" s="437"/>
      <c r="E2043" s="437"/>
      <c r="F2043" s="437"/>
      <c r="G2043" s="437"/>
      <c r="H2043" s="439"/>
      <c r="I2043" s="509"/>
      <c r="J2043" s="387"/>
      <c r="K2043" s="387"/>
      <c r="L2043" s="437"/>
      <c r="M2043" s="437"/>
      <c r="N2043" s="439"/>
      <c r="O2043" s="437"/>
    </row>
    <row r="2044" spans="1:15" x14ac:dyDescent="0.2">
      <c r="A2044" s="437"/>
      <c r="B2044" s="437"/>
      <c r="C2044" s="437"/>
      <c r="D2044" s="437"/>
      <c r="E2044" s="437"/>
      <c r="F2044" s="437"/>
      <c r="G2044" s="437"/>
      <c r="H2044" s="439"/>
      <c r="I2044" s="509"/>
      <c r="J2044" s="387"/>
      <c r="K2044" s="387"/>
      <c r="L2044" s="437"/>
      <c r="M2044" s="437"/>
      <c r="N2044" s="439"/>
      <c r="O2044" s="437"/>
    </row>
    <row r="2045" spans="1:15" x14ac:dyDescent="0.2">
      <c r="A2045" s="437"/>
      <c r="B2045" s="437"/>
      <c r="C2045" s="437"/>
      <c r="D2045" s="437"/>
      <c r="E2045" s="437"/>
      <c r="F2045" s="437"/>
      <c r="G2045" s="437"/>
      <c r="H2045" s="439"/>
      <c r="I2045" s="509"/>
      <c r="J2045" s="387"/>
      <c r="K2045" s="387"/>
      <c r="L2045" s="437"/>
      <c r="M2045" s="437"/>
      <c r="N2045" s="439"/>
      <c r="O2045" s="437"/>
    </row>
    <row r="2046" spans="1:15" x14ac:dyDescent="0.2">
      <c r="A2046" s="437"/>
      <c r="B2046" s="437"/>
      <c r="C2046" s="437"/>
      <c r="D2046" s="437"/>
      <c r="E2046" s="437"/>
      <c r="F2046" s="437"/>
      <c r="G2046" s="437"/>
      <c r="H2046" s="439"/>
      <c r="I2046" s="509"/>
      <c r="J2046" s="387"/>
      <c r="K2046" s="387"/>
      <c r="L2046" s="437"/>
      <c r="M2046" s="437"/>
      <c r="N2046" s="439"/>
      <c r="O2046" s="437"/>
    </row>
    <row r="2047" spans="1:15" x14ac:dyDescent="0.2">
      <c r="A2047" s="437"/>
      <c r="B2047" s="437"/>
      <c r="C2047" s="437"/>
      <c r="D2047" s="437"/>
      <c r="E2047" s="437"/>
      <c r="F2047" s="437"/>
      <c r="G2047" s="437"/>
      <c r="H2047" s="439"/>
      <c r="I2047" s="509"/>
      <c r="J2047" s="387"/>
      <c r="K2047" s="387"/>
      <c r="L2047" s="437"/>
      <c r="M2047" s="437"/>
      <c r="N2047" s="439"/>
      <c r="O2047" s="437"/>
    </row>
    <row r="2048" spans="1:15" x14ac:dyDescent="0.2">
      <c r="A2048" s="437"/>
      <c r="B2048" s="437"/>
      <c r="C2048" s="437"/>
      <c r="D2048" s="437"/>
      <c r="E2048" s="437"/>
      <c r="F2048" s="437"/>
      <c r="G2048" s="437"/>
      <c r="H2048" s="439"/>
      <c r="I2048" s="509"/>
      <c r="J2048" s="387"/>
      <c r="K2048" s="387"/>
      <c r="L2048" s="437"/>
      <c r="M2048" s="437"/>
      <c r="N2048" s="439"/>
      <c r="O2048" s="437"/>
    </row>
    <row r="2049" spans="1:15" x14ac:dyDescent="0.2">
      <c r="A2049" s="437"/>
      <c r="B2049" s="437"/>
      <c r="C2049" s="437"/>
      <c r="D2049" s="437"/>
      <c r="E2049" s="437"/>
      <c r="F2049" s="437"/>
      <c r="G2049" s="437"/>
      <c r="H2049" s="439"/>
      <c r="I2049" s="509"/>
      <c r="J2049" s="387"/>
      <c r="K2049" s="387"/>
      <c r="L2049" s="437"/>
      <c r="M2049" s="437"/>
      <c r="N2049" s="439"/>
      <c r="O2049" s="437"/>
    </row>
    <row r="2050" spans="1:15" x14ac:dyDescent="0.2">
      <c r="A2050" s="437"/>
      <c r="B2050" s="437"/>
      <c r="C2050" s="437"/>
      <c r="D2050" s="437"/>
      <c r="E2050" s="437"/>
      <c r="F2050" s="437"/>
      <c r="G2050" s="437"/>
      <c r="H2050" s="439"/>
      <c r="I2050" s="509"/>
      <c r="J2050" s="387"/>
      <c r="K2050" s="387"/>
      <c r="L2050" s="437"/>
      <c r="M2050" s="437"/>
      <c r="N2050" s="439"/>
      <c r="O2050" s="437"/>
    </row>
    <row r="2051" spans="1:15" x14ac:dyDescent="0.2">
      <c r="A2051" s="437"/>
      <c r="B2051" s="437"/>
      <c r="C2051" s="437"/>
      <c r="D2051" s="437"/>
      <c r="E2051" s="437"/>
      <c r="F2051" s="437"/>
      <c r="G2051" s="437"/>
      <c r="H2051" s="439"/>
      <c r="I2051" s="509"/>
      <c r="J2051" s="387"/>
      <c r="K2051" s="387"/>
      <c r="L2051" s="437"/>
      <c r="M2051" s="437"/>
      <c r="N2051" s="439"/>
      <c r="O2051" s="437"/>
    </row>
    <row r="2052" spans="1:15" x14ac:dyDescent="0.2">
      <c r="A2052" s="437"/>
      <c r="B2052" s="437"/>
      <c r="C2052" s="437"/>
      <c r="D2052" s="437"/>
      <c r="E2052" s="437"/>
      <c r="F2052" s="437"/>
      <c r="G2052" s="437"/>
      <c r="H2052" s="439"/>
      <c r="I2052" s="509"/>
      <c r="J2052" s="387"/>
      <c r="K2052" s="387"/>
      <c r="L2052" s="437"/>
      <c r="M2052" s="437"/>
      <c r="N2052" s="439"/>
      <c r="O2052" s="437"/>
    </row>
    <row r="2053" spans="1:15" x14ac:dyDescent="0.2">
      <c r="A2053" s="437"/>
      <c r="B2053" s="437"/>
      <c r="C2053" s="437"/>
      <c r="D2053" s="437"/>
      <c r="E2053" s="437"/>
      <c r="F2053" s="437"/>
      <c r="G2053" s="437"/>
      <c r="H2053" s="439"/>
      <c r="I2053" s="509"/>
      <c r="J2053" s="387"/>
      <c r="K2053" s="387"/>
      <c r="L2053" s="437"/>
      <c r="M2053" s="437"/>
      <c r="N2053" s="439"/>
      <c r="O2053" s="437"/>
    </row>
    <row r="2054" spans="1:15" x14ac:dyDescent="0.2">
      <c r="A2054" s="437"/>
      <c r="B2054" s="437"/>
      <c r="C2054" s="437"/>
      <c r="D2054" s="437"/>
      <c r="E2054" s="437"/>
      <c r="F2054" s="437"/>
      <c r="G2054" s="437"/>
      <c r="H2054" s="439"/>
      <c r="I2054" s="509"/>
      <c r="J2054" s="387"/>
      <c r="K2054" s="387"/>
      <c r="L2054" s="437"/>
      <c r="M2054" s="437"/>
      <c r="N2054" s="439"/>
      <c r="O2054" s="437"/>
    </row>
    <row r="2055" spans="1:15" x14ac:dyDescent="0.2">
      <c r="A2055" s="437"/>
      <c r="B2055" s="437"/>
      <c r="C2055" s="437"/>
      <c r="D2055" s="437"/>
      <c r="E2055" s="437"/>
      <c r="F2055" s="437"/>
      <c r="G2055" s="437"/>
      <c r="H2055" s="439"/>
      <c r="I2055" s="509"/>
      <c r="J2055" s="387"/>
      <c r="K2055" s="387"/>
      <c r="L2055" s="437"/>
      <c r="M2055" s="437"/>
      <c r="N2055" s="439"/>
      <c r="O2055" s="437"/>
    </row>
    <row r="2056" spans="1:15" x14ac:dyDescent="0.2">
      <c r="A2056" s="437"/>
      <c r="B2056" s="437"/>
      <c r="C2056" s="437"/>
      <c r="D2056" s="437"/>
      <c r="E2056" s="437"/>
      <c r="F2056" s="437"/>
      <c r="G2056" s="437"/>
      <c r="H2056" s="439"/>
      <c r="I2056" s="509"/>
      <c r="J2056" s="387"/>
      <c r="K2056" s="387"/>
      <c r="L2056" s="437"/>
      <c r="M2056" s="437"/>
      <c r="N2056" s="439"/>
      <c r="O2056" s="437"/>
    </row>
    <row r="2057" spans="1:15" x14ac:dyDescent="0.2">
      <c r="A2057" s="437"/>
      <c r="B2057" s="437"/>
      <c r="C2057" s="437"/>
      <c r="D2057" s="437"/>
      <c r="E2057" s="437"/>
      <c r="F2057" s="437"/>
      <c r="G2057" s="437"/>
      <c r="H2057" s="439"/>
      <c r="I2057" s="509"/>
      <c r="J2057" s="387"/>
      <c r="K2057" s="387"/>
      <c r="L2057" s="437"/>
      <c r="M2057" s="437"/>
      <c r="N2057" s="439"/>
      <c r="O2057" s="437"/>
    </row>
    <row r="2058" spans="1:15" x14ac:dyDescent="0.2">
      <c r="A2058" s="437"/>
      <c r="B2058" s="437"/>
      <c r="C2058" s="437"/>
      <c r="D2058" s="437"/>
      <c r="E2058" s="437"/>
      <c r="F2058" s="437"/>
      <c r="G2058" s="437"/>
      <c r="H2058" s="439"/>
      <c r="I2058" s="509"/>
      <c r="J2058" s="387"/>
      <c r="K2058" s="387"/>
      <c r="L2058" s="437"/>
      <c r="M2058" s="437"/>
      <c r="N2058" s="439"/>
      <c r="O2058" s="437"/>
    </row>
    <row r="2059" spans="1:15" x14ac:dyDescent="0.2">
      <c r="A2059" s="437"/>
      <c r="B2059" s="437"/>
      <c r="C2059" s="437"/>
      <c r="D2059" s="437"/>
      <c r="E2059" s="437"/>
      <c r="F2059" s="437"/>
      <c r="G2059" s="437"/>
      <c r="H2059" s="439"/>
      <c r="I2059" s="509"/>
      <c r="J2059" s="387"/>
      <c r="K2059" s="387"/>
      <c r="L2059" s="437"/>
      <c r="M2059" s="437"/>
      <c r="N2059" s="439"/>
      <c r="O2059" s="437"/>
    </row>
    <row r="2060" spans="1:15" x14ac:dyDescent="0.2">
      <c r="A2060" s="437"/>
      <c r="B2060" s="437"/>
      <c r="C2060" s="437"/>
      <c r="D2060" s="437"/>
      <c r="E2060" s="437"/>
      <c r="F2060" s="437"/>
      <c r="G2060" s="437"/>
      <c r="H2060" s="439"/>
      <c r="I2060" s="509"/>
      <c r="J2060" s="387"/>
      <c r="K2060" s="387"/>
      <c r="L2060" s="437"/>
      <c r="M2060" s="437"/>
      <c r="N2060" s="439"/>
      <c r="O2060" s="437"/>
    </row>
    <row r="2061" spans="1:15" x14ac:dyDescent="0.2">
      <c r="A2061" s="437"/>
      <c r="B2061" s="437"/>
      <c r="C2061" s="437"/>
      <c r="D2061" s="437"/>
      <c r="E2061" s="437"/>
      <c r="F2061" s="437"/>
      <c r="G2061" s="437"/>
      <c r="H2061" s="439"/>
      <c r="I2061" s="509"/>
      <c r="J2061" s="387"/>
      <c r="K2061" s="387"/>
      <c r="L2061" s="437"/>
      <c r="M2061" s="437"/>
      <c r="N2061" s="439"/>
      <c r="O2061" s="437"/>
    </row>
    <row r="2062" spans="1:15" x14ac:dyDescent="0.2">
      <c r="A2062" s="437"/>
      <c r="B2062" s="437"/>
      <c r="C2062" s="437"/>
      <c r="D2062" s="437"/>
      <c r="E2062" s="437"/>
      <c r="F2062" s="437"/>
      <c r="G2062" s="437"/>
      <c r="H2062" s="439"/>
      <c r="I2062" s="509"/>
      <c r="J2062" s="387"/>
      <c r="K2062" s="387"/>
      <c r="L2062" s="437"/>
      <c r="M2062" s="437"/>
      <c r="N2062" s="439"/>
      <c r="O2062" s="437"/>
    </row>
    <row r="2063" spans="1:15" x14ac:dyDescent="0.2">
      <c r="A2063" s="437"/>
      <c r="B2063" s="437"/>
      <c r="C2063" s="437"/>
      <c r="D2063" s="437"/>
      <c r="E2063" s="437"/>
      <c r="F2063" s="437"/>
      <c r="G2063" s="437"/>
      <c r="H2063" s="439"/>
      <c r="I2063" s="509"/>
      <c r="J2063" s="387"/>
      <c r="K2063" s="387"/>
      <c r="L2063" s="437"/>
      <c r="M2063" s="437"/>
      <c r="N2063" s="439"/>
      <c r="O2063" s="437"/>
    </row>
    <row r="2064" spans="1:15" x14ac:dyDescent="0.2">
      <c r="A2064" s="437"/>
      <c r="B2064" s="437"/>
      <c r="C2064" s="437"/>
      <c r="D2064" s="437"/>
      <c r="E2064" s="437"/>
      <c r="F2064" s="437"/>
      <c r="G2064" s="437"/>
      <c r="H2064" s="439"/>
      <c r="I2064" s="509"/>
      <c r="J2064" s="387"/>
      <c r="K2064" s="387"/>
      <c r="L2064" s="437"/>
      <c r="M2064" s="437"/>
      <c r="N2064" s="439"/>
      <c r="O2064" s="437"/>
    </row>
    <row r="2065" spans="1:15" x14ac:dyDescent="0.2">
      <c r="A2065" s="437"/>
      <c r="B2065" s="437"/>
      <c r="C2065" s="437"/>
      <c r="D2065" s="437"/>
      <c r="E2065" s="437"/>
      <c r="F2065" s="437"/>
      <c r="G2065" s="437"/>
      <c r="H2065" s="439"/>
      <c r="I2065" s="509"/>
      <c r="J2065" s="387"/>
      <c r="K2065" s="387"/>
      <c r="L2065" s="437"/>
      <c r="M2065" s="437"/>
      <c r="N2065" s="439"/>
      <c r="O2065" s="437"/>
    </row>
    <row r="2066" spans="1:15" x14ac:dyDescent="0.2">
      <c r="A2066" s="437"/>
      <c r="B2066" s="437"/>
      <c r="C2066" s="437"/>
      <c r="D2066" s="437"/>
      <c r="E2066" s="437"/>
      <c r="F2066" s="437"/>
      <c r="G2066" s="437"/>
      <c r="H2066" s="439"/>
      <c r="I2066" s="509"/>
      <c r="J2066" s="387"/>
      <c r="K2066" s="387"/>
      <c r="L2066" s="437"/>
      <c r="M2066" s="437"/>
      <c r="N2066" s="439"/>
      <c r="O2066" s="437"/>
    </row>
    <row r="2067" spans="1:15" x14ac:dyDescent="0.2">
      <c r="A2067" s="437"/>
      <c r="B2067" s="437"/>
      <c r="C2067" s="437"/>
      <c r="D2067" s="437"/>
      <c r="E2067" s="437"/>
      <c r="F2067" s="437"/>
      <c r="G2067" s="437"/>
      <c r="H2067" s="439"/>
      <c r="I2067" s="509"/>
      <c r="J2067" s="387"/>
      <c r="K2067" s="387"/>
      <c r="L2067" s="437"/>
      <c r="M2067" s="437"/>
      <c r="N2067" s="439"/>
      <c r="O2067" s="437"/>
    </row>
    <row r="2068" spans="1:15" x14ac:dyDescent="0.2">
      <c r="A2068" s="437"/>
      <c r="B2068" s="437"/>
      <c r="C2068" s="437"/>
      <c r="D2068" s="437"/>
      <c r="E2068" s="437"/>
      <c r="F2068" s="437"/>
      <c r="G2068" s="437"/>
      <c r="H2068" s="439"/>
      <c r="I2068" s="509"/>
      <c r="J2068" s="387"/>
      <c r="K2068" s="387"/>
      <c r="L2068" s="437"/>
      <c r="M2068" s="437"/>
      <c r="N2068" s="439"/>
      <c r="O2068" s="437"/>
    </row>
    <row r="2069" spans="1:15" x14ac:dyDescent="0.2">
      <c r="A2069" s="437"/>
      <c r="B2069" s="437"/>
      <c r="C2069" s="437"/>
      <c r="D2069" s="437"/>
      <c r="E2069" s="437"/>
      <c r="F2069" s="437"/>
      <c r="G2069" s="437"/>
      <c r="H2069" s="439"/>
      <c r="I2069" s="509"/>
      <c r="J2069" s="387"/>
      <c r="K2069" s="387"/>
      <c r="L2069" s="437"/>
      <c r="M2069" s="437"/>
      <c r="N2069" s="439"/>
      <c r="O2069" s="437"/>
    </row>
    <row r="2070" spans="1:15" x14ac:dyDescent="0.2">
      <c r="A2070" s="437"/>
      <c r="B2070" s="437"/>
      <c r="C2070" s="437"/>
      <c r="D2070" s="437"/>
      <c r="E2070" s="437"/>
      <c r="F2070" s="437"/>
      <c r="G2070" s="437"/>
      <c r="H2070" s="439"/>
      <c r="I2070" s="509"/>
      <c r="J2070" s="387"/>
      <c r="K2070" s="387"/>
      <c r="L2070" s="437"/>
      <c r="M2070" s="437"/>
      <c r="N2070" s="439"/>
      <c r="O2070" s="437"/>
    </row>
    <row r="2071" spans="1:15" x14ac:dyDescent="0.2">
      <c r="A2071" s="437"/>
      <c r="B2071" s="437"/>
      <c r="C2071" s="437"/>
      <c r="D2071" s="437"/>
      <c r="E2071" s="437"/>
      <c r="F2071" s="437"/>
      <c r="G2071" s="437"/>
      <c r="H2071" s="439"/>
      <c r="I2071" s="509"/>
      <c r="J2071" s="387"/>
      <c r="K2071" s="387"/>
      <c r="L2071" s="437"/>
      <c r="M2071" s="437"/>
      <c r="N2071" s="439"/>
      <c r="O2071" s="437"/>
    </row>
    <row r="2072" spans="1:15" x14ac:dyDescent="0.2">
      <c r="A2072" s="437"/>
      <c r="B2072" s="437"/>
      <c r="C2072" s="437"/>
      <c r="D2072" s="437"/>
      <c r="E2072" s="437"/>
      <c r="F2072" s="437"/>
      <c r="G2072" s="437"/>
      <c r="H2072" s="439"/>
      <c r="I2072" s="509"/>
      <c r="J2072" s="387"/>
      <c r="K2072" s="387"/>
      <c r="L2072" s="437"/>
      <c r="M2072" s="437"/>
      <c r="N2072" s="439"/>
      <c r="O2072" s="437"/>
    </row>
    <row r="2073" spans="1:15" x14ac:dyDescent="0.2">
      <c r="A2073" s="437"/>
      <c r="B2073" s="437"/>
      <c r="C2073" s="437"/>
      <c r="D2073" s="437"/>
      <c r="E2073" s="437"/>
      <c r="F2073" s="437"/>
      <c r="G2073" s="437"/>
      <c r="H2073" s="439"/>
      <c r="I2073" s="509"/>
      <c r="J2073" s="387"/>
      <c r="K2073" s="387"/>
      <c r="L2073" s="437"/>
      <c r="M2073" s="437"/>
      <c r="N2073" s="439"/>
      <c r="O2073" s="437"/>
    </row>
    <row r="2074" spans="1:15" x14ac:dyDescent="0.2">
      <c r="A2074" s="437"/>
      <c r="B2074" s="437"/>
      <c r="C2074" s="437"/>
      <c r="D2074" s="437"/>
      <c r="E2074" s="437"/>
      <c r="F2074" s="437"/>
      <c r="G2074" s="437"/>
      <c r="H2074" s="439"/>
      <c r="I2074" s="509"/>
      <c r="J2074" s="387"/>
      <c r="K2074" s="387"/>
      <c r="L2074" s="437"/>
      <c r="M2074" s="437"/>
      <c r="N2074" s="439"/>
      <c r="O2074" s="437"/>
    </row>
    <row r="2075" spans="1:15" x14ac:dyDescent="0.2">
      <c r="A2075" s="437"/>
      <c r="B2075" s="437"/>
      <c r="C2075" s="437"/>
      <c r="D2075" s="437"/>
      <c r="E2075" s="437"/>
      <c r="F2075" s="437"/>
      <c r="G2075" s="437"/>
      <c r="H2075" s="439"/>
      <c r="I2075" s="509"/>
      <c r="J2075" s="387"/>
      <c r="K2075" s="387"/>
      <c r="L2075" s="437"/>
      <c r="M2075" s="437"/>
      <c r="N2075" s="439"/>
      <c r="O2075" s="437"/>
    </row>
    <row r="2076" spans="1:15" x14ac:dyDescent="0.2">
      <c r="A2076" s="437"/>
      <c r="B2076" s="437"/>
      <c r="C2076" s="437"/>
      <c r="D2076" s="437"/>
      <c r="E2076" s="437"/>
      <c r="F2076" s="437"/>
      <c r="G2076" s="437"/>
      <c r="H2076" s="439"/>
      <c r="I2076" s="509"/>
      <c r="J2076" s="387"/>
      <c r="K2076" s="387"/>
      <c r="L2076" s="437"/>
      <c r="M2076" s="437"/>
      <c r="N2076" s="439"/>
      <c r="O2076" s="437"/>
    </row>
    <row r="2077" spans="1:15" x14ac:dyDescent="0.2">
      <c r="A2077" s="437"/>
      <c r="B2077" s="437"/>
      <c r="C2077" s="437"/>
      <c r="D2077" s="437"/>
      <c r="E2077" s="437"/>
      <c r="F2077" s="437"/>
      <c r="G2077" s="437"/>
      <c r="H2077" s="439"/>
      <c r="I2077" s="509"/>
      <c r="J2077" s="387"/>
      <c r="K2077" s="387"/>
      <c r="L2077" s="437"/>
      <c r="M2077" s="437"/>
      <c r="N2077" s="439"/>
      <c r="O2077" s="437"/>
    </row>
    <row r="2078" spans="1:15" x14ac:dyDescent="0.2">
      <c r="A2078" s="437"/>
      <c r="B2078" s="437"/>
      <c r="C2078" s="437"/>
      <c r="D2078" s="437"/>
      <c r="E2078" s="437"/>
      <c r="F2078" s="437"/>
      <c r="G2078" s="437"/>
      <c r="H2078" s="439"/>
      <c r="I2078" s="509"/>
      <c r="J2078" s="387"/>
      <c r="K2078" s="387"/>
      <c r="L2078" s="437"/>
      <c r="M2078" s="437"/>
      <c r="N2078" s="439"/>
      <c r="O2078" s="437"/>
    </row>
    <row r="2079" spans="1:15" x14ac:dyDescent="0.2">
      <c r="A2079" s="437"/>
      <c r="B2079" s="437"/>
      <c r="C2079" s="437"/>
      <c r="D2079" s="437"/>
      <c r="E2079" s="437"/>
      <c r="F2079" s="437"/>
      <c r="G2079" s="437"/>
      <c r="H2079" s="439"/>
      <c r="I2079" s="509"/>
      <c r="J2079" s="387"/>
      <c r="K2079" s="387"/>
      <c r="L2079" s="437"/>
      <c r="M2079" s="437"/>
      <c r="N2079" s="439"/>
      <c r="O2079" s="437"/>
    </row>
    <row r="2080" spans="1:15" x14ac:dyDescent="0.2">
      <c r="A2080" s="437"/>
      <c r="B2080" s="437"/>
      <c r="C2080" s="437"/>
      <c r="D2080" s="437"/>
      <c r="E2080" s="437"/>
      <c r="F2080" s="437"/>
      <c r="G2080" s="437"/>
      <c r="H2080" s="439"/>
      <c r="I2080" s="509"/>
      <c r="J2080" s="387"/>
      <c r="K2080" s="387"/>
      <c r="L2080" s="437"/>
      <c r="M2080" s="437"/>
      <c r="N2080" s="439"/>
      <c r="O2080" s="437"/>
    </row>
    <row r="2081" spans="1:15" x14ac:dyDescent="0.2">
      <c r="A2081" s="437"/>
      <c r="B2081" s="437"/>
      <c r="C2081" s="437"/>
      <c r="D2081" s="437"/>
      <c r="E2081" s="437"/>
      <c r="F2081" s="437"/>
      <c r="G2081" s="437"/>
      <c r="H2081" s="439"/>
      <c r="I2081" s="509"/>
      <c r="J2081" s="387"/>
      <c r="K2081" s="387"/>
      <c r="L2081" s="437"/>
      <c r="M2081" s="437"/>
      <c r="N2081" s="439"/>
      <c r="O2081" s="437"/>
    </row>
    <row r="2082" spans="1:15" x14ac:dyDescent="0.2">
      <c r="A2082" s="437"/>
      <c r="B2082" s="437"/>
      <c r="C2082" s="437"/>
      <c r="D2082" s="437"/>
      <c r="E2082" s="437"/>
      <c r="F2082" s="437"/>
      <c r="G2082" s="437"/>
      <c r="H2082" s="439"/>
      <c r="I2082" s="509"/>
      <c r="J2082" s="387"/>
      <c r="K2082" s="387"/>
      <c r="L2082" s="437"/>
      <c r="M2082" s="437"/>
      <c r="N2082" s="439"/>
      <c r="O2082" s="437"/>
    </row>
    <row r="2083" spans="1:15" x14ac:dyDescent="0.2">
      <c r="A2083" s="437"/>
      <c r="B2083" s="437"/>
      <c r="C2083" s="437"/>
      <c r="D2083" s="437"/>
      <c r="E2083" s="437"/>
      <c r="F2083" s="437"/>
      <c r="G2083" s="437"/>
      <c r="H2083" s="439"/>
      <c r="I2083" s="509"/>
      <c r="J2083" s="387"/>
      <c r="K2083" s="387"/>
      <c r="L2083" s="437"/>
      <c r="M2083" s="437"/>
      <c r="N2083" s="439"/>
      <c r="O2083" s="437"/>
    </row>
    <row r="2084" spans="1:15" x14ac:dyDescent="0.2">
      <c r="A2084" s="437"/>
      <c r="B2084" s="437"/>
      <c r="C2084" s="437"/>
      <c r="D2084" s="437"/>
      <c r="E2084" s="437"/>
      <c r="F2084" s="437"/>
      <c r="G2084" s="437"/>
      <c r="H2084" s="439"/>
      <c r="I2084" s="509"/>
      <c r="J2084" s="387"/>
      <c r="K2084" s="387"/>
      <c r="L2084" s="437"/>
      <c r="M2084" s="437"/>
      <c r="N2084" s="439"/>
      <c r="O2084" s="437"/>
    </row>
    <row r="2085" spans="1:15" x14ac:dyDescent="0.2">
      <c r="A2085" s="437"/>
      <c r="B2085" s="437"/>
      <c r="C2085" s="437"/>
      <c r="D2085" s="437"/>
      <c r="E2085" s="437"/>
      <c r="F2085" s="437"/>
      <c r="G2085" s="437"/>
      <c r="H2085" s="439"/>
      <c r="I2085" s="509"/>
      <c r="J2085" s="387"/>
      <c r="K2085" s="387"/>
      <c r="L2085" s="437"/>
      <c r="M2085" s="437"/>
      <c r="N2085" s="439"/>
      <c r="O2085" s="437"/>
    </row>
    <row r="2086" spans="1:15" x14ac:dyDescent="0.2">
      <c r="A2086" s="437"/>
      <c r="B2086" s="437"/>
      <c r="C2086" s="437"/>
      <c r="D2086" s="437"/>
      <c r="E2086" s="437"/>
      <c r="F2086" s="437"/>
      <c r="G2086" s="437"/>
      <c r="H2086" s="439"/>
      <c r="I2086" s="509"/>
      <c r="J2086" s="387"/>
      <c r="K2086" s="387"/>
      <c r="L2086" s="437"/>
      <c r="M2086" s="437"/>
      <c r="N2086" s="439"/>
      <c r="O2086" s="437"/>
    </row>
    <row r="2087" spans="1:15" x14ac:dyDescent="0.2">
      <c r="A2087" s="437"/>
      <c r="B2087" s="437"/>
      <c r="C2087" s="437"/>
      <c r="D2087" s="437"/>
      <c r="E2087" s="437"/>
      <c r="F2087" s="437"/>
      <c r="G2087" s="437"/>
      <c r="H2087" s="439"/>
      <c r="I2087" s="509"/>
      <c r="J2087" s="387"/>
      <c r="K2087" s="387"/>
      <c r="L2087" s="437"/>
      <c r="M2087" s="437"/>
      <c r="N2087" s="439"/>
      <c r="O2087" s="437"/>
    </row>
    <row r="2088" spans="1:15" x14ac:dyDescent="0.2">
      <c r="A2088" s="437"/>
      <c r="B2088" s="437"/>
      <c r="C2088" s="437"/>
      <c r="D2088" s="437"/>
      <c r="E2088" s="437"/>
      <c r="F2088" s="437"/>
      <c r="G2088" s="437"/>
      <c r="H2088" s="439"/>
      <c r="I2088" s="509"/>
      <c r="J2088" s="387"/>
      <c r="K2088" s="387"/>
      <c r="L2088" s="437"/>
      <c r="M2088" s="437"/>
      <c r="N2088" s="439"/>
      <c r="O2088" s="437"/>
    </row>
    <row r="2089" spans="1:15" x14ac:dyDescent="0.2">
      <c r="A2089" s="437"/>
      <c r="B2089" s="437"/>
      <c r="C2089" s="437"/>
      <c r="D2089" s="437"/>
      <c r="E2089" s="437"/>
      <c r="F2089" s="437"/>
      <c r="G2089" s="437"/>
      <c r="H2089" s="439"/>
      <c r="I2089" s="509"/>
      <c r="J2089" s="387"/>
      <c r="K2089" s="387"/>
      <c r="L2089" s="437"/>
      <c r="M2089" s="437"/>
      <c r="N2089" s="439"/>
      <c r="O2089" s="437"/>
    </row>
    <row r="2090" spans="1:15" x14ac:dyDescent="0.2">
      <c r="A2090" s="437"/>
      <c r="B2090" s="437"/>
      <c r="C2090" s="437"/>
      <c r="D2090" s="437"/>
      <c r="E2090" s="437"/>
      <c r="F2090" s="437"/>
      <c r="G2090" s="437"/>
      <c r="H2090" s="439"/>
      <c r="I2090" s="509"/>
      <c r="J2090" s="387"/>
      <c r="K2090" s="387"/>
      <c r="L2090" s="437"/>
      <c r="M2090" s="437"/>
      <c r="N2090" s="439"/>
      <c r="O2090" s="437"/>
    </row>
    <row r="2091" spans="1:15" x14ac:dyDescent="0.2">
      <c r="A2091" s="437"/>
      <c r="B2091" s="437"/>
      <c r="C2091" s="437"/>
      <c r="D2091" s="437"/>
      <c r="E2091" s="437"/>
      <c r="F2091" s="437"/>
      <c r="G2091" s="437"/>
      <c r="H2091" s="439"/>
      <c r="I2091" s="509"/>
      <c r="J2091" s="387"/>
      <c r="K2091" s="387"/>
      <c r="L2091" s="437"/>
      <c r="M2091" s="437"/>
      <c r="N2091" s="439"/>
      <c r="O2091" s="437"/>
    </row>
    <row r="2092" spans="1:15" x14ac:dyDescent="0.2">
      <c r="A2092" s="437"/>
      <c r="B2092" s="437"/>
      <c r="C2092" s="437"/>
      <c r="D2092" s="437"/>
      <c r="E2092" s="437"/>
      <c r="F2092" s="437"/>
      <c r="G2092" s="437"/>
      <c r="H2092" s="439"/>
      <c r="I2092" s="509"/>
      <c r="J2092" s="387"/>
      <c r="K2092" s="387"/>
      <c r="L2092" s="437"/>
      <c r="M2092" s="437"/>
      <c r="N2092" s="439"/>
      <c r="O2092" s="437"/>
    </row>
    <row r="2093" spans="1:15" x14ac:dyDescent="0.2">
      <c r="A2093" s="437"/>
      <c r="B2093" s="437"/>
      <c r="C2093" s="437"/>
      <c r="D2093" s="437"/>
      <c r="E2093" s="437"/>
      <c r="F2093" s="437"/>
      <c r="G2093" s="437"/>
      <c r="H2093" s="439"/>
      <c r="I2093" s="509"/>
      <c r="J2093" s="387"/>
      <c r="K2093" s="387"/>
      <c r="L2093" s="437"/>
      <c r="M2093" s="437"/>
      <c r="N2093" s="439"/>
      <c r="O2093" s="437"/>
    </row>
    <row r="2094" spans="1:15" x14ac:dyDescent="0.2">
      <c r="A2094" s="437"/>
      <c r="B2094" s="437"/>
      <c r="C2094" s="437"/>
      <c r="D2094" s="437"/>
      <c r="E2094" s="437"/>
      <c r="F2094" s="437"/>
      <c r="G2094" s="437"/>
      <c r="H2094" s="439"/>
      <c r="I2094" s="509"/>
      <c r="J2094" s="387"/>
      <c r="K2094" s="387"/>
      <c r="L2094" s="437"/>
      <c r="M2094" s="437"/>
      <c r="N2094" s="439"/>
      <c r="O2094" s="437"/>
    </row>
    <row r="2095" spans="1:15" x14ac:dyDescent="0.2">
      <c r="A2095" s="437"/>
      <c r="B2095" s="437"/>
      <c r="C2095" s="437"/>
      <c r="D2095" s="437"/>
      <c r="E2095" s="437"/>
      <c r="F2095" s="437"/>
      <c r="G2095" s="437"/>
      <c r="H2095" s="439"/>
      <c r="I2095" s="509"/>
      <c r="J2095" s="387"/>
      <c r="K2095" s="387"/>
      <c r="L2095" s="437"/>
      <c r="M2095" s="437"/>
      <c r="N2095" s="439"/>
      <c r="O2095" s="437"/>
    </row>
    <row r="2096" spans="1:15" x14ac:dyDescent="0.2">
      <c r="A2096" s="437"/>
      <c r="B2096" s="437"/>
      <c r="C2096" s="437"/>
      <c r="D2096" s="437"/>
      <c r="E2096" s="437"/>
      <c r="F2096" s="437"/>
      <c r="G2096" s="437"/>
      <c r="H2096" s="439"/>
      <c r="I2096" s="509"/>
      <c r="J2096" s="387"/>
      <c r="K2096" s="387"/>
      <c r="L2096" s="437"/>
      <c r="M2096" s="437"/>
      <c r="N2096" s="439"/>
      <c r="O2096" s="437"/>
    </row>
    <row r="2097" spans="1:15" x14ac:dyDescent="0.2">
      <c r="A2097" s="437"/>
      <c r="B2097" s="437"/>
      <c r="C2097" s="437"/>
      <c r="D2097" s="437"/>
      <c r="E2097" s="437"/>
      <c r="F2097" s="437"/>
      <c r="G2097" s="437"/>
      <c r="H2097" s="439"/>
      <c r="I2097" s="509"/>
      <c r="J2097" s="387"/>
      <c r="K2097" s="387"/>
      <c r="L2097" s="437"/>
      <c r="M2097" s="437"/>
      <c r="N2097" s="439"/>
      <c r="O2097" s="437"/>
    </row>
    <row r="2098" spans="1:15" x14ac:dyDescent="0.2">
      <c r="A2098" s="437"/>
      <c r="B2098" s="437"/>
      <c r="C2098" s="437"/>
      <c r="D2098" s="437"/>
      <c r="E2098" s="437"/>
      <c r="F2098" s="437"/>
      <c r="G2098" s="437"/>
      <c r="H2098" s="439"/>
      <c r="I2098" s="509"/>
      <c r="J2098" s="387"/>
      <c r="K2098" s="387"/>
      <c r="L2098" s="437"/>
      <c r="M2098" s="437"/>
      <c r="N2098" s="439"/>
      <c r="O2098" s="437"/>
    </row>
    <row r="2099" spans="1:15" x14ac:dyDescent="0.2">
      <c r="A2099" s="437"/>
      <c r="B2099" s="437"/>
      <c r="C2099" s="437"/>
      <c r="D2099" s="437"/>
      <c r="E2099" s="437"/>
      <c r="F2099" s="437"/>
      <c r="G2099" s="437"/>
      <c r="H2099" s="439"/>
      <c r="I2099" s="509"/>
      <c r="J2099" s="387"/>
      <c r="K2099" s="387"/>
      <c r="L2099" s="437"/>
      <c r="M2099" s="437"/>
      <c r="N2099" s="439"/>
      <c r="O2099" s="437"/>
    </row>
    <row r="2100" spans="1:15" x14ac:dyDescent="0.2">
      <c r="A2100" s="437"/>
      <c r="B2100" s="437"/>
      <c r="C2100" s="437"/>
      <c r="D2100" s="437"/>
      <c r="E2100" s="437"/>
      <c r="F2100" s="437"/>
      <c r="G2100" s="437"/>
      <c r="H2100" s="439"/>
      <c r="I2100" s="509"/>
      <c r="J2100" s="387"/>
      <c r="K2100" s="387"/>
      <c r="L2100" s="437"/>
      <c r="M2100" s="437"/>
      <c r="N2100" s="439"/>
      <c r="O2100" s="437"/>
    </row>
    <row r="2101" spans="1:15" x14ac:dyDescent="0.2">
      <c r="A2101" s="437"/>
      <c r="B2101" s="437"/>
      <c r="C2101" s="437"/>
      <c r="D2101" s="437"/>
      <c r="E2101" s="437"/>
      <c r="F2101" s="437"/>
      <c r="G2101" s="437"/>
      <c r="H2101" s="439"/>
      <c r="I2101" s="509"/>
      <c r="J2101" s="387"/>
      <c r="K2101" s="387"/>
      <c r="L2101" s="437"/>
      <c r="M2101" s="437"/>
      <c r="N2101" s="439"/>
      <c r="O2101" s="437"/>
    </row>
    <row r="2102" spans="1:15" x14ac:dyDescent="0.2">
      <c r="A2102" s="437"/>
      <c r="B2102" s="437"/>
      <c r="C2102" s="437"/>
      <c r="D2102" s="437"/>
      <c r="E2102" s="437"/>
      <c r="F2102" s="437"/>
      <c r="G2102" s="437"/>
      <c r="H2102" s="439"/>
      <c r="I2102" s="509"/>
      <c r="J2102" s="387"/>
      <c r="K2102" s="387"/>
      <c r="L2102" s="437"/>
      <c r="M2102" s="437"/>
      <c r="N2102" s="439"/>
      <c r="O2102" s="437"/>
    </row>
    <row r="2103" spans="1:15" x14ac:dyDescent="0.2">
      <c r="A2103" s="437"/>
      <c r="B2103" s="437"/>
      <c r="C2103" s="437"/>
      <c r="D2103" s="437"/>
      <c r="E2103" s="437"/>
      <c r="F2103" s="437"/>
      <c r="G2103" s="437"/>
      <c r="H2103" s="439"/>
      <c r="I2103" s="509"/>
      <c r="J2103" s="387"/>
      <c r="K2103" s="387"/>
      <c r="L2103" s="437"/>
      <c r="M2103" s="437"/>
      <c r="N2103" s="439"/>
      <c r="O2103" s="437"/>
    </row>
    <row r="2104" spans="1:15" x14ac:dyDescent="0.2">
      <c r="A2104" s="437"/>
      <c r="B2104" s="437"/>
      <c r="C2104" s="437"/>
      <c r="D2104" s="437"/>
      <c r="E2104" s="437"/>
      <c r="F2104" s="437"/>
      <c r="G2104" s="437"/>
      <c r="H2104" s="439"/>
      <c r="I2104" s="509"/>
      <c r="J2104" s="387"/>
      <c r="K2104" s="387"/>
      <c r="L2104" s="437"/>
      <c r="M2104" s="437"/>
      <c r="N2104" s="439"/>
      <c r="O2104" s="437"/>
    </row>
    <row r="2105" spans="1:15" x14ac:dyDescent="0.2">
      <c r="A2105" s="437"/>
      <c r="B2105" s="437"/>
      <c r="C2105" s="437"/>
      <c r="D2105" s="437"/>
      <c r="E2105" s="437"/>
      <c r="F2105" s="437"/>
      <c r="G2105" s="437"/>
      <c r="H2105" s="439"/>
      <c r="I2105" s="509"/>
      <c r="J2105" s="387"/>
      <c r="K2105" s="387"/>
      <c r="L2105" s="437"/>
      <c r="M2105" s="437"/>
      <c r="N2105" s="439"/>
      <c r="O2105" s="437"/>
    </row>
    <row r="2106" spans="1:15" x14ac:dyDescent="0.2">
      <c r="A2106" s="437"/>
      <c r="B2106" s="437"/>
      <c r="C2106" s="437"/>
      <c r="D2106" s="437"/>
      <c r="E2106" s="437"/>
      <c r="F2106" s="437"/>
      <c r="G2106" s="437"/>
      <c r="H2106" s="439"/>
      <c r="I2106" s="509"/>
      <c r="J2106" s="387"/>
      <c r="K2106" s="387"/>
      <c r="L2106" s="437"/>
      <c r="M2106" s="437"/>
      <c r="N2106" s="439"/>
      <c r="O2106" s="437"/>
    </row>
    <row r="2107" spans="1:15" x14ac:dyDescent="0.2">
      <c r="A2107" s="437"/>
      <c r="B2107" s="437"/>
      <c r="C2107" s="437"/>
      <c r="D2107" s="437"/>
      <c r="E2107" s="437"/>
      <c r="F2107" s="437"/>
      <c r="G2107" s="437"/>
      <c r="H2107" s="439"/>
      <c r="I2107" s="509"/>
      <c r="J2107" s="387"/>
      <c r="K2107" s="387"/>
      <c r="L2107" s="437"/>
      <c r="M2107" s="437"/>
      <c r="N2107" s="439"/>
      <c r="O2107" s="437"/>
    </row>
    <row r="2108" spans="1:15" x14ac:dyDescent="0.2">
      <c r="A2108" s="437"/>
      <c r="B2108" s="437"/>
      <c r="C2108" s="437"/>
      <c r="D2108" s="437"/>
      <c r="E2108" s="437"/>
      <c r="F2108" s="437"/>
      <c r="G2108" s="437"/>
      <c r="H2108" s="439"/>
      <c r="I2108" s="509"/>
      <c r="J2108" s="387"/>
      <c r="K2108" s="387"/>
      <c r="L2108" s="437"/>
      <c r="M2108" s="437"/>
      <c r="N2108" s="439"/>
      <c r="O2108" s="437"/>
    </row>
    <row r="2109" spans="1:15" x14ac:dyDescent="0.2">
      <c r="A2109" s="437"/>
      <c r="B2109" s="437"/>
      <c r="C2109" s="437"/>
      <c r="D2109" s="437"/>
      <c r="E2109" s="437"/>
      <c r="F2109" s="437"/>
      <c r="G2109" s="437"/>
      <c r="H2109" s="439"/>
      <c r="I2109" s="509"/>
      <c r="J2109" s="387"/>
      <c r="K2109" s="387"/>
      <c r="L2109" s="437"/>
      <c r="M2109" s="437"/>
      <c r="N2109" s="439"/>
      <c r="O2109" s="437"/>
    </row>
    <row r="2110" spans="1:15" x14ac:dyDescent="0.2">
      <c r="A2110" s="437"/>
      <c r="B2110" s="437"/>
      <c r="C2110" s="437"/>
      <c r="D2110" s="437"/>
      <c r="E2110" s="437"/>
      <c r="F2110" s="437"/>
      <c r="G2110" s="437"/>
      <c r="H2110" s="439"/>
      <c r="I2110" s="509"/>
      <c r="J2110" s="387"/>
      <c r="K2110" s="387"/>
      <c r="L2110" s="437"/>
      <c r="M2110" s="437"/>
      <c r="N2110" s="439"/>
      <c r="O2110" s="437"/>
    </row>
    <row r="2111" spans="1:15" x14ac:dyDescent="0.2">
      <c r="A2111" s="437"/>
      <c r="B2111" s="437"/>
      <c r="C2111" s="437"/>
      <c r="D2111" s="437"/>
      <c r="E2111" s="437"/>
      <c r="F2111" s="437"/>
      <c r="G2111" s="437"/>
      <c r="H2111" s="439"/>
      <c r="I2111" s="509"/>
      <c r="J2111" s="387"/>
      <c r="K2111" s="387"/>
      <c r="L2111" s="437"/>
      <c r="M2111" s="437"/>
      <c r="N2111" s="439"/>
      <c r="O2111" s="437"/>
    </row>
    <row r="2112" spans="1:15" x14ac:dyDescent="0.2">
      <c r="A2112" s="437"/>
      <c r="B2112" s="437"/>
      <c r="C2112" s="437"/>
      <c r="D2112" s="437"/>
      <c r="E2112" s="437"/>
      <c r="F2112" s="437"/>
      <c r="G2112" s="437"/>
      <c r="H2112" s="439"/>
      <c r="I2112" s="509"/>
      <c r="J2112" s="387"/>
      <c r="K2112" s="387"/>
      <c r="L2112" s="437"/>
      <c r="M2112" s="437"/>
      <c r="N2112" s="439"/>
      <c r="O2112" s="437"/>
    </row>
    <row r="2113" spans="1:15" x14ac:dyDescent="0.2">
      <c r="A2113" s="437"/>
      <c r="B2113" s="437"/>
      <c r="C2113" s="437"/>
      <c r="D2113" s="437"/>
      <c r="E2113" s="437"/>
      <c r="F2113" s="437"/>
      <c r="G2113" s="437"/>
      <c r="H2113" s="439"/>
      <c r="I2113" s="509"/>
      <c r="J2113" s="387"/>
      <c r="K2113" s="387"/>
      <c r="L2113" s="437"/>
      <c r="M2113" s="437"/>
      <c r="N2113" s="439"/>
      <c r="O2113" s="437"/>
    </row>
    <row r="2114" spans="1:15" x14ac:dyDescent="0.2">
      <c r="A2114" s="437"/>
      <c r="B2114" s="437"/>
      <c r="C2114" s="437"/>
      <c r="D2114" s="437"/>
      <c r="E2114" s="437"/>
      <c r="F2114" s="437"/>
      <c r="G2114" s="437"/>
      <c r="H2114" s="439"/>
      <c r="I2114" s="509"/>
      <c r="J2114" s="387"/>
      <c r="K2114" s="387"/>
      <c r="L2114" s="437"/>
      <c r="M2114" s="437"/>
      <c r="N2114" s="439"/>
      <c r="O2114" s="437"/>
    </row>
    <row r="2115" spans="1:15" x14ac:dyDescent="0.2">
      <c r="A2115" s="437"/>
      <c r="B2115" s="437"/>
      <c r="C2115" s="437"/>
      <c r="D2115" s="437"/>
      <c r="E2115" s="437"/>
      <c r="F2115" s="437"/>
      <c r="G2115" s="437"/>
      <c r="H2115" s="439"/>
      <c r="I2115" s="509"/>
      <c r="J2115" s="387"/>
      <c r="K2115" s="387"/>
      <c r="L2115" s="437"/>
      <c r="M2115" s="437"/>
      <c r="N2115" s="439"/>
      <c r="O2115" s="437"/>
    </row>
    <row r="2116" spans="1:15" x14ac:dyDescent="0.2">
      <c r="A2116" s="437"/>
      <c r="B2116" s="437"/>
      <c r="C2116" s="437"/>
      <c r="D2116" s="437"/>
      <c r="E2116" s="437"/>
      <c r="F2116" s="437"/>
      <c r="G2116" s="437"/>
      <c r="H2116" s="439"/>
      <c r="I2116" s="509"/>
      <c r="J2116" s="387"/>
      <c r="K2116" s="387"/>
      <c r="L2116" s="437"/>
      <c r="M2116" s="437"/>
      <c r="N2116" s="439"/>
      <c r="O2116" s="437"/>
    </row>
    <row r="2117" spans="1:15" x14ac:dyDescent="0.2">
      <c r="A2117" s="437"/>
      <c r="B2117" s="437"/>
      <c r="C2117" s="437"/>
      <c r="D2117" s="437"/>
      <c r="E2117" s="437"/>
      <c r="F2117" s="437"/>
      <c r="G2117" s="437"/>
      <c r="H2117" s="439"/>
      <c r="I2117" s="509"/>
      <c r="J2117" s="387"/>
      <c r="K2117" s="387"/>
      <c r="L2117" s="437"/>
      <c r="M2117" s="437"/>
      <c r="N2117" s="439"/>
      <c r="O2117" s="437"/>
    </row>
    <row r="2118" spans="1:15" x14ac:dyDescent="0.2">
      <c r="A2118" s="437"/>
      <c r="B2118" s="437"/>
      <c r="C2118" s="437"/>
      <c r="D2118" s="437"/>
      <c r="E2118" s="437"/>
      <c r="F2118" s="437"/>
      <c r="G2118" s="437"/>
      <c r="H2118" s="439"/>
      <c r="I2118" s="509"/>
      <c r="J2118" s="387"/>
      <c r="K2118" s="387"/>
      <c r="L2118" s="437"/>
      <c r="M2118" s="437"/>
      <c r="N2118" s="439"/>
      <c r="O2118" s="437"/>
    </row>
    <row r="2119" spans="1:15" x14ac:dyDescent="0.2">
      <c r="A2119" s="437"/>
      <c r="B2119" s="437"/>
      <c r="C2119" s="437"/>
      <c r="D2119" s="437"/>
      <c r="E2119" s="437"/>
      <c r="F2119" s="437"/>
      <c r="G2119" s="437"/>
      <c r="H2119" s="439"/>
      <c r="I2119" s="509"/>
      <c r="J2119" s="387"/>
      <c r="K2119" s="387"/>
      <c r="L2119" s="437"/>
      <c r="M2119" s="437"/>
      <c r="N2119" s="439"/>
      <c r="O2119" s="437"/>
    </row>
    <row r="2120" spans="1:15" x14ac:dyDescent="0.2">
      <c r="A2120" s="437"/>
      <c r="B2120" s="437"/>
      <c r="C2120" s="437"/>
      <c r="D2120" s="437"/>
      <c r="E2120" s="437"/>
      <c r="F2120" s="437"/>
      <c r="G2120" s="437"/>
      <c r="H2120" s="439"/>
      <c r="I2120" s="509"/>
      <c r="J2120" s="387"/>
      <c r="K2120" s="387"/>
      <c r="L2120" s="437"/>
      <c r="M2120" s="437"/>
      <c r="N2120" s="439"/>
      <c r="O2120" s="437"/>
    </row>
    <row r="2121" spans="1:15" x14ac:dyDescent="0.2">
      <c r="A2121" s="437"/>
      <c r="B2121" s="437"/>
      <c r="C2121" s="437"/>
      <c r="D2121" s="437"/>
      <c r="E2121" s="437"/>
      <c r="F2121" s="437"/>
      <c r="G2121" s="437"/>
      <c r="H2121" s="439"/>
      <c r="I2121" s="509"/>
      <c r="J2121" s="387"/>
      <c r="K2121" s="387"/>
      <c r="L2121" s="437"/>
      <c r="M2121" s="437"/>
      <c r="N2121" s="439"/>
      <c r="O2121" s="437"/>
    </row>
    <row r="2122" spans="1:15" x14ac:dyDescent="0.2">
      <c r="A2122" s="437"/>
      <c r="B2122" s="437"/>
      <c r="C2122" s="437"/>
      <c r="D2122" s="437"/>
      <c r="E2122" s="437"/>
      <c r="F2122" s="437"/>
      <c r="G2122" s="437"/>
      <c r="H2122" s="439"/>
      <c r="I2122" s="509"/>
      <c r="J2122" s="387"/>
      <c r="K2122" s="387"/>
      <c r="L2122" s="437"/>
      <c r="M2122" s="437"/>
      <c r="N2122" s="439"/>
      <c r="O2122" s="437"/>
    </row>
    <row r="2123" spans="1:15" x14ac:dyDescent="0.2">
      <c r="A2123" s="437"/>
      <c r="B2123" s="437"/>
      <c r="C2123" s="437"/>
      <c r="D2123" s="437"/>
      <c r="E2123" s="437"/>
      <c r="F2123" s="437"/>
      <c r="G2123" s="437"/>
      <c r="H2123" s="439"/>
      <c r="I2123" s="509"/>
      <c r="J2123" s="387"/>
      <c r="K2123" s="387"/>
      <c r="L2123" s="437"/>
      <c r="M2123" s="437"/>
      <c r="N2123" s="439"/>
      <c r="O2123" s="437"/>
    </row>
    <row r="2124" spans="1:15" x14ac:dyDescent="0.2">
      <c r="A2124" s="437"/>
      <c r="B2124" s="437"/>
      <c r="C2124" s="437"/>
      <c r="D2124" s="437"/>
      <c r="E2124" s="437"/>
      <c r="F2124" s="437"/>
      <c r="G2124" s="437"/>
      <c r="H2124" s="439"/>
      <c r="I2124" s="509"/>
      <c r="J2124" s="387"/>
      <c r="K2124" s="387"/>
      <c r="L2124" s="437"/>
      <c r="M2124" s="437"/>
      <c r="N2124" s="439"/>
      <c r="O2124" s="437"/>
    </row>
    <row r="2125" spans="1:15" x14ac:dyDescent="0.2">
      <c r="A2125" s="437"/>
      <c r="B2125" s="437"/>
      <c r="C2125" s="437"/>
      <c r="D2125" s="437"/>
      <c r="E2125" s="437"/>
      <c r="F2125" s="437"/>
      <c r="G2125" s="437"/>
      <c r="H2125" s="439"/>
      <c r="I2125" s="509"/>
      <c r="J2125" s="387"/>
      <c r="K2125" s="387"/>
      <c r="L2125" s="437"/>
      <c r="M2125" s="437"/>
      <c r="N2125" s="439"/>
      <c r="O2125" s="437"/>
    </row>
    <row r="2126" spans="1:15" x14ac:dyDescent="0.2">
      <c r="A2126" s="437"/>
      <c r="B2126" s="437"/>
      <c r="C2126" s="437"/>
      <c r="D2126" s="437"/>
      <c r="E2126" s="437"/>
      <c r="F2126" s="437"/>
      <c r="G2126" s="437"/>
      <c r="H2126" s="439"/>
      <c r="I2126" s="509"/>
      <c r="J2126" s="387"/>
      <c r="K2126" s="387"/>
      <c r="L2126" s="437"/>
      <c r="M2126" s="437"/>
      <c r="N2126" s="439"/>
      <c r="O2126" s="437"/>
    </row>
    <row r="2127" spans="1:15" x14ac:dyDescent="0.2">
      <c r="A2127" s="437"/>
      <c r="B2127" s="437"/>
      <c r="C2127" s="437"/>
      <c r="D2127" s="437"/>
      <c r="E2127" s="437"/>
      <c r="F2127" s="437"/>
      <c r="G2127" s="437"/>
      <c r="H2127" s="439"/>
      <c r="I2127" s="509"/>
      <c r="J2127" s="387"/>
      <c r="K2127" s="387"/>
      <c r="L2127" s="437"/>
      <c r="M2127" s="437"/>
      <c r="N2127" s="439"/>
      <c r="O2127" s="437"/>
    </row>
    <row r="2128" spans="1:15" x14ac:dyDescent="0.2">
      <c r="A2128" s="437"/>
      <c r="B2128" s="437"/>
      <c r="C2128" s="437"/>
      <c r="D2128" s="437"/>
      <c r="E2128" s="437"/>
      <c r="F2128" s="437"/>
      <c r="G2128" s="437"/>
      <c r="H2128" s="439"/>
      <c r="I2128" s="509"/>
      <c r="J2128" s="387"/>
      <c r="K2128" s="387"/>
      <c r="L2128" s="437"/>
      <c r="M2128" s="437"/>
      <c r="N2128" s="439"/>
      <c r="O2128" s="437"/>
    </row>
    <row r="2129" spans="1:15" x14ac:dyDescent="0.2">
      <c r="A2129" s="437"/>
      <c r="B2129" s="437"/>
      <c r="C2129" s="437"/>
      <c r="D2129" s="437"/>
      <c r="E2129" s="437"/>
      <c r="F2129" s="437"/>
      <c r="G2129" s="437"/>
      <c r="H2129" s="439"/>
      <c r="I2129" s="509"/>
      <c r="J2129" s="387"/>
      <c r="K2129" s="387"/>
      <c r="L2129" s="437"/>
      <c r="M2129" s="437"/>
      <c r="N2129" s="439"/>
      <c r="O2129" s="437"/>
    </row>
    <row r="2130" spans="1:15" x14ac:dyDescent="0.2">
      <c r="A2130" s="437"/>
      <c r="B2130" s="437"/>
      <c r="C2130" s="437"/>
      <c r="D2130" s="437"/>
      <c r="E2130" s="437"/>
      <c r="F2130" s="437"/>
      <c r="G2130" s="437"/>
      <c r="H2130" s="439"/>
      <c r="I2130" s="509"/>
      <c r="J2130" s="387"/>
      <c r="K2130" s="387"/>
      <c r="L2130" s="437"/>
      <c r="M2130" s="437"/>
      <c r="N2130" s="439"/>
      <c r="O2130" s="437"/>
    </row>
    <row r="2131" spans="1:15" x14ac:dyDescent="0.2">
      <c r="A2131" s="437"/>
      <c r="B2131" s="437"/>
      <c r="C2131" s="437"/>
      <c r="D2131" s="437"/>
      <c r="E2131" s="437"/>
      <c r="F2131" s="437"/>
      <c r="G2131" s="437"/>
      <c r="H2131" s="439"/>
      <c r="I2131" s="509"/>
      <c r="J2131" s="387"/>
      <c r="K2131" s="387"/>
      <c r="L2131" s="437"/>
      <c r="M2131" s="437"/>
      <c r="N2131" s="439"/>
      <c r="O2131" s="437"/>
    </row>
    <row r="2132" spans="1:15" x14ac:dyDescent="0.2">
      <c r="A2132" s="437"/>
      <c r="B2132" s="437"/>
      <c r="C2132" s="437"/>
      <c r="D2132" s="437"/>
      <c r="E2132" s="437"/>
      <c r="F2132" s="437"/>
      <c r="G2132" s="437"/>
      <c r="H2132" s="439"/>
      <c r="I2132" s="509"/>
      <c r="J2132" s="387"/>
      <c r="K2132" s="387"/>
      <c r="L2132" s="437"/>
      <c r="M2132" s="437"/>
      <c r="N2132" s="439"/>
      <c r="O2132" s="437"/>
    </row>
    <row r="2133" spans="1:15" x14ac:dyDescent="0.2">
      <c r="A2133" s="437"/>
      <c r="B2133" s="437"/>
      <c r="C2133" s="437"/>
      <c r="D2133" s="437"/>
      <c r="E2133" s="437"/>
      <c r="F2133" s="437"/>
      <c r="G2133" s="437"/>
      <c r="H2133" s="439"/>
      <c r="I2133" s="509"/>
      <c r="J2133" s="387"/>
      <c r="K2133" s="387"/>
      <c r="L2133" s="437"/>
      <c r="M2133" s="437"/>
      <c r="N2133" s="439"/>
      <c r="O2133" s="437"/>
    </row>
    <row r="2134" spans="1:15" x14ac:dyDescent="0.2">
      <c r="A2134" s="437"/>
      <c r="B2134" s="437"/>
      <c r="C2134" s="437"/>
      <c r="D2134" s="437"/>
      <c r="E2134" s="437"/>
      <c r="F2134" s="437"/>
      <c r="G2134" s="437"/>
      <c r="H2134" s="439"/>
      <c r="I2134" s="509"/>
      <c r="J2134" s="387"/>
      <c r="K2134" s="387"/>
      <c r="L2134" s="437"/>
      <c r="M2134" s="437"/>
      <c r="N2134" s="439"/>
      <c r="O2134" s="437"/>
    </row>
    <row r="2135" spans="1:15" x14ac:dyDescent="0.2">
      <c r="A2135" s="437"/>
      <c r="B2135" s="437"/>
      <c r="C2135" s="437"/>
      <c r="D2135" s="437"/>
      <c r="E2135" s="437"/>
      <c r="F2135" s="437"/>
      <c r="G2135" s="437"/>
      <c r="H2135" s="439"/>
      <c r="I2135" s="509"/>
      <c r="J2135" s="387"/>
      <c r="K2135" s="387"/>
      <c r="L2135" s="437"/>
      <c r="M2135" s="437"/>
      <c r="N2135" s="439"/>
      <c r="O2135" s="437"/>
    </row>
    <row r="2136" spans="1:15" x14ac:dyDescent="0.2">
      <c r="A2136" s="437"/>
      <c r="B2136" s="437"/>
      <c r="C2136" s="437"/>
      <c r="D2136" s="437"/>
      <c r="E2136" s="437"/>
      <c r="F2136" s="437"/>
      <c r="G2136" s="437"/>
      <c r="H2136" s="439"/>
      <c r="I2136" s="509"/>
      <c r="J2136" s="387"/>
      <c r="K2136" s="387"/>
      <c r="L2136" s="437"/>
      <c r="M2136" s="437"/>
      <c r="N2136" s="439"/>
      <c r="O2136" s="437"/>
    </row>
    <row r="2137" spans="1:15" x14ac:dyDescent="0.2">
      <c r="A2137" s="437"/>
      <c r="B2137" s="437"/>
      <c r="C2137" s="437"/>
      <c r="D2137" s="437"/>
      <c r="E2137" s="437"/>
      <c r="F2137" s="437"/>
      <c r="G2137" s="437"/>
      <c r="H2137" s="439"/>
      <c r="I2137" s="509"/>
      <c r="J2137" s="387"/>
      <c r="K2137" s="387"/>
      <c r="L2137" s="437"/>
      <c r="M2137" s="437"/>
      <c r="N2137" s="439"/>
      <c r="O2137" s="437"/>
    </row>
    <row r="2138" spans="1:15" x14ac:dyDescent="0.2">
      <c r="A2138" s="437"/>
      <c r="B2138" s="437"/>
      <c r="C2138" s="437"/>
      <c r="D2138" s="437"/>
      <c r="E2138" s="437"/>
      <c r="F2138" s="437"/>
      <c r="G2138" s="437"/>
      <c r="H2138" s="439"/>
      <c r="I2138" s="509"/>
      <c r="J2138" s="387"/>
      <c r="K2138" s="387"/>
      <c r="L2138" s="437"/>
      <c r="M2138" s="437"/>
      <c r="N2138" s="439"/>
      <c r="O2138" s="437"/>
    </row>
    <row r="2139" spans="1:15" x14ac:dyDescent="0.2">
      <c r="A2139" s="437"/>
      <c r="B2139" s="437"/>
      <c r="C2139" s="437"/>
      <c r="D2139" s="437"/>
      <c r="E2139" s="437"/>
      <c r="F2139" s="437"/>
      <c r="G2139" s="437"/>
      <c r="H2139" s="439"/>
      <c r="I2139" s="509"/>
      <c r="J2139" s="387"/>
      <c r="K2139" s="387"/>
      <c r="L2139" s="437"/>
      <c r="M2139" s="437"/>
      <c r="N2139" s="439"/>
      <c r="O2139" s="437"/>
    </row>
    <row r="2140" spans="1:15" x14ac:dyDescent="0.2">
      <c r="A2140" s="437"/>
      <c r="B2140" s="437"/>
      <c r="C2140" s="437"/>
      <c r="D2140" s="437"/>
      <c r="E2140" s="437"/>
      <c r="F2140" s="437"/>
      <c r="G2140" s="437"/>
      <c r="H2140" s="439"/>
      <c r="I2140" s="509"/>
      <c r="J2140" s="387"/>
      <c r="K2140" s="387"/>
      <c r="L2140" s="437"/>
      <c r="M2140" s="437"/>
      <c r="N2140" s="439"/>
      <c r="O2140" s="437"/>
    </row>
    <row r="2141" spans="1:15" x14ac:dyDescent="0.2">
      <c r="A2141" s="437"/>
      <c r="B2141" s="437"/>
      <c r="C2141" s="437"/>
      <c r="D2141" s="437"/>
      <c r="E2141" s="437"/>
      <c r="F2141" s="437"/>
      <c r="G2141" s="437"/>
      <c r="H2141" s="439"/>
      <c r="I2141" s="509"/>
      <c r="J2141" s="387"/>
      <c r="K2141" s="387"/>
      <c r="L2141" s="437"/>
      <c r="M2141" s="437"/>
      <c r="N2141" s="439"/>
      <c r="O2141" s="437"/>
    </row>
    <row r="2142" spans="1:15" x14ac:dyDescent="0.2">
      <c r="A2142" s="437"/>
      <c r="B2142" s="437"/>
      <c r="C2142" s="437"/>
      <c r="D2142" s="437"/>
      <c r="E2142" s="437"/>
      <c r="F2142" s="437"/>
      <c r="G2142" s="437"/>
      <c r="H2142" s="439"/>
      <c r="I2142" s="509"/>
      <c r="J2142" s="387"/>
      <c r="K2142" s="387"/>
      <c r="L2142" s="437"/>
      <c r="M2142" s="437"/>
      <c r="N2142" s="439"/>
      <c r="O2142" s="437"/>
    </row>
    <row r="2143" spans="1:15" x14ac:dyDescent="0.2">
      <c r="A2143" s="437"/>
      <c r="B2143" s="437"/>
      <c r="C2143" s="437"/>
      <c r="D2143" s="437"/>
      <c r="E2143" s="437"/>
      <c r="F2143" s="437"/>
      <c r="G2143" s="437"/>
      <c r="H2143" s="439"/>
      <c r="I2143" s="509"/>
      <c r="J2143" s="387"/>
      <c r="K2143" s="387"/>
      <c r="L2143" s="437"/>
      <c r="M2143" s="437"/>
      <c r="N2143" s="439"/>
      <c r="O2143" s="437"/>
    </row>
    <row r="2144" spans="1:15" x14ac:dyDescent="0.2">
      <c r="A2144" s="437"/>
      <c r="B2144" s="437"/>
      <c r="C2144" s="437"/>
      <c r="D2144" s="437"/>
      <c r="E2144" s="437"/>
      <c r="F2144" s="437"/>
      <c r="G2144" s="437"/>
      <c r="H2144" s="439"/>
      <c r="I2144" s="509"/>
      <c r="J2144" s="387"/>
      <c r="K2144" s="387"/>
      <c r="L2144" s="437"/>
      <c r="M2144" s="437"/>
      <c r="N2144" s="439"/>
      <c r="O2144" s="437"/>
    </row>
    <row r="2145" spans="1:15" x14ac:dyDescent="0.2">
      <c r="A2145" s="437"/>
      <c r="B2145" s="437"/>
      <c r="C2145" s="437"/>
      <c r="D2145" s="437"/>
      <c r="E2145" s="437"/>
      <c r="F2145" s="437"/>
      <c r="G2145" s="437"/>
      <c r="H2145" s="439"/>
      <c r="I2145" s="509"/>
      <c r="J2145" s="387"/>
      <c r="K2145" s="387"/>
      <c r="L2145" s="437"/>
      <c r="M2145" s="437"/>
      <c r="N2145" s="439"/>
      <c r="O2145" s="437"/>
    </row>
    <row r="2146" spans="1:15" x14ac:dyDescent="0.2">
      <c r="A2146" s="437"/>
      <c r="B2146" s="437"/>
      <c r="C2146" s="437"/>
      <c r="D2146" s="437"/>
      <c r="E2146" s="437"/>
      <c r="F2146" s="437"/>
      <c r="G2146" s="437"/>
      <c r="H2146" s="439"/>
      <c r="I2146" s="509"/>
      <c r="J2146" s="387"/>
      <c r="K2146" s="387"/>
      <c r="L2146" s="437"/>
      <c r="M2146" s="437"/>
      <c r="N2146" s="439"/>
      <c r="O2146" s="437"/>
    </row>
    <row r="2147" spans="1:15" x14ac:dyDescent="0.2">
      <c r="A2147" s="437"/>
      <c r="B2147" s="437"/>
      <c r="C2147" s="437"/>
      <c r="D2147" s="437"/>
      <c r="E2147" s="437"/>
      <c r="F2147" s="437"/>
      <c r="G2147" s="437"/>
      <c r="H2147" s="439"/>
      <c r="I2147" s="509"/>
      <c r="J2147" s="387"/>
      <c r="K2147" s="387"/>
      <c r="L2147" s="437"/>
      <c r="M2147" s="437"/>
      <c r="N2147" s="439"/>
      <c r="O2147" s="437"/>
    </row>
    <row r="2148" spans="1:15" x14ac:dyDescent="0.2">
      <c r="A2148" s="437"/>
      <c r="B2148" s="437"/>
      <c r="C2148" s="437"/>
      <c r="D2148" s="437"/>
      <c r="E2148" s="437"/>
      <c r="F2148" s="437"/>
      <c r="G2148" s="437"/>
      <c r="H2148" s="439"/>
      <c r="I2148" s="509"/>
      <c r="J2148" s="387"/>
      <c r="K2148" s="387"/>
      <c r="L2148" s="437"/>
      <c r="M2148" s="437"/>
      <c r="N2148" s="439"/>
      <c r="O2148" s="437"/>
    </row>
    <row r="2149" spans="1:15" x14ac:dyDescent="0.2">
      <c r="A2149" s="437"/>
      <c r="B2149" s="437"/>
      <c r="C2149" s="437"/>
      <c r="D2149" s="437"/>
      <c r="E2149" s="437"/>
      <c r="F2149" s="437"/>
      <c r="G2149" s="437"/>
      <c r="H2149" s="439"/>
      <c r="I2149" s="509"/>
      <c r="J2149" s="387"/>
      <c r="K2149" s="387"/>
      <c r="L2149" s="437"/>
      <c r="M2149" s="437"/>
      <c r="N2149" s="439"/>
      <c r="O2149" s="437"/>
    </row>
    <row r="2150" spans="1:15" x14ac:dyDescent="0.2">
      <c r="A2150" s="437"/>
      <c r="B2150" s="437"/>
      <c r="C2150" s="437"/>
      <c r="D2150" s="437"/>
      <c r="E2150" s="437"/>
      <c r="F2150" s="437"/>
      <c r="G2150" s="437"/>
      <c r="H2150" s="439"/>
      <c r="I2150" s="509"/>
      <c r="J2150" s="387"/>
      <c r="K2150" s="387"/>
      <c r="L2150" s="437"/>
      <c r="M2150" s="437"/>
      <c r="N2150" s="439"/>
      <c r="O2150" s="437"/>
    </row>
    <row r="2151" spans="1:15" x14ac:dyDescent="0.2">
      <c r="A2151" s="437"/>
      <c r="B2151" s="437"/>
      <c r="C2151" s="437"/>
      <c r="D2151" s="437"/>
      <c r="E2151" s="437"/>
      <c r="F2151" s="437"/>
      <c r="G2151" s="437"/>
      <c r="H2151" s="439"/>
      <c r="I2151" s="509"/>
      <c r="J2151" s="387"/>
      <c r="K2151" s="387"/>
      <c r="L2151" s="437"/>
      <c r="M2151" s="437"/>
      <c r="N2151" s="439"/>
      <c r="O2151" s="437"/>
    </row>
    <row r="2152" spans="1:15" x14ac:dyDescent="0.2">
      <c r="A2152" s="437"/>
      <c r="B2152" s="437"/>
      <c r="C2152" s="437"/>
      <c r="D2152" s="437"/>
      <c r="E2152" s="437"/>
      <c r="F2152" s="437"/>
      <c r="G2152" s="437"/>
      <c r="H2152" s="439"/>
      <c r="I2152" s="509"/>
      <c r="J2152" s="387"/>
      <c r="K2152" s="387"/>
      <c r="L2152" s="437"/>
      <c r="M2152" s="437"/>
      <c r="N2152" s="439"/>
      <c r="O2152" s="437"/>
    </row>
    <row r="2153" spans="1:15" x14ac:dyDescent="0.2">
      <c r="A2153" s="437"/>
      <c r="B2153" s="437"/>
      <c r="C2153" s="437"/>
      <c r="D2153" s="437"/>
      <c r="E2153" s="437"/>
      <c r="F2153" s="437"/>
      <c r="G2153" s="437"/>
      <c r="H2153" s="439"/>
      <c r="I2153" s="509"/>
      <c r="J2153" s="387"/>
      <c r="K2153" s="387"/>
      <c r="L2153" s="437"/>
      <c r="M2153" s="437"/>
      <c r="N2153" s="439"/>
      <c r="O2153" s="437"/>
    </row>
    <row r="2154" spans="1:15" x14ac:dyDescent="0.2">
      <c r="A2154" s="437"/>
      <c r="B2154" s="437"/>
      <c r="C2154" s="437"/>
      <c r="D2154" s="437"/>
      <c r="E2154" s="437"/>
      <c r="F2154" s="437"/>
      <c r="G2154" s="437"/>
      <c r="H2154" s="439"/>
      <c r="I2154" s="509"/>
      <c r="J2154" s="387"/>
      <c r="K2154" s="387"/>
      <c r="L2154" s="437"/>
      <c r="M2154" s="437"/>
      <c r="N2154" s="439"/>
      <c r="O2154" s="437"/>
    </row>
    <row r="2155" spans="1:15" x14ac:dyDescent="0.2">
      <c r="A2155" s="437"/>
      <c r="B2155" s="437"/>
      <c r="C2155" s="437"/>
      <c r="D2155" s="437"/>
      <c r="E2155" s="437"/>
      <c r="F2155" s="437"/>
      <c r="G2155" s="437"/>
      <c r="H2155" s="439"/>
      <c r="I2155" s="509"/>
      <c r="J2155" s="387"/>
      <c r="K2155" s="387"/>
      <c r="L2155" s="437"/>
      <c r="M2155" s="437"/>
      <c r="N2155" s="439"/>
      <c r="O2155" s="437"/>
    </row>
    <row r="2156" spans="1:15" x14ac:dyDescent="0.2">
      <c r="A2156" s="437"/>
      <c r="B2156" s="437"/>
      <c r="C2156" s="437"/>
      <c r="D2156" s="437"/>
      <c r="E2156" s="437"/>
      <c r="F2156" s="437"/>
      <c r="G2156" s="437"/>
      <c r="H2156" s="439"/>
      <c r="I2156" s="509"/>
      <c r="J2156" s="387"/>
      <c r="K2156" s="387"/>
      <c r="L2156" s="437"/>
      <c r="M2156" s="437"/>
      <c r="N2156" s="439"/>
      <c r="O2156" s="437"/>
    </row>
    <row r="2157" spans="1:15" x14ac:dyDescent="0.2">
      <c r="A2157" s="437"/>
      <c r="B2157" s="437"/>
      <c r="C2157" s="437"/>
      <c r="D2157" s="437"/>
      <c r="E2157" s="437"/>
      <c r="F2157" s="437"/>
      <c r="G2157" s="437"/>
      <c r="H2157" s="439"/>
      <c r="I2157" s="509"/>
      <c r="J2157" s="387"/>
      <c r="K2157" s="387"/>
      <c r="L2157" s="437"/>
      <c r="M2157" s="437"/>
      <c r="N2157" s="439"/>
      <c r="O2157" s="437"/>
    </row>
    <row r="2158" spans="1:15" x14ac:dyDescent="0.2">
      <c r="A2158" s="437"/>
      <c r="B2158" s="437"/>
      <c r="C2158" s="437"/>
      <c r="D2158" s="437"/>
      <c r="E2158" s="437"/>
      <c r="F2158" s="437"/>
      <c r="G2158" s="437"/>
      <c r="H2158" s="439"/>
      <c r="I2158" s="509"/>
      <c r="J2158" s="387"/>
      <c r="K2158" s="387"/>
      <c r="L2158" s="437"/>
      <c r="M2158" s="437"/>
      <c r="N2158" s="439"/>
      <c r="O2158" s="437"/>
    </row>
    <row r="2159" spans="1:15" x14ac:dyDescent="0.2">
      <c r="A2159" s="437"/>
      <c r="B2159" s="437"/>
      <c r="C2159" s="437"/>
      <c r="D2159" s="437"/>
      <c r="E2159" s="437"/>
      <c r="F2159" s="437"/>
      <c r="G2159" s="437"/>
      <c r="H2159" s="439"/>
      <c r="I2159" s="509"/>
      <c r="J2159" s="387"/>
      <c r="K2159" s="387"/>
      <c r="L2159" s="437"/>
      <c r="M2159" s="437"/>
      <c r="N2159" s="439"/>
      <c r="O2159" s="437"/>
    </row>
    <row r="2160" spans="1:15" x14ac:dyDescent="0.2">
      <c r="A2160" s="437"/>
      <c r="B2160" s="437"/>
      <c r="C2160" s="437"/>
      <c r="D2160" s="437"/>
      <c r="E2160" s="437"/>
      <c r="F2160" s="437"/>
      <c r="G2160" s="437"/>
      <c r="H2160" s="439"/>
      <c r="I2160" s="509"/>
      <c r="J2160" s="387"/>
      <c r="K2160" s="387"/>
      <c r="L2160" s="437"/>
      <c r="M2160" s="437"/>
      <c r="N2160" s="439"/>
      <c r="O2160" s="437"/>
    </row>
    <row r="2161" spans="1:15" x14ac:dyDescent="0.2">
      <c r="A2161" s="437"/>
      <c r="B2161" s="437"/>
      <c r="C2161" s="437"/>
      <c r="D2161" s="437"/>
      <c r="E2161" s="437"/>
      <c r="F2161" s="437"/>
      <c r="G2161" s="437"/>
      <c r="H2161" s="439"/>
      <c r="I2161" s="509"/>
      <c r="J2161" s="387"/>
      <c r="K2161" s="387"/>
      <c r="L2161" s="437"/>
      <c r="M2161" s="437"/>
      <c r="N2161" s="439"/>
      <c r="O2161" s="437"/>
    </row>
    <row r="2162" spans="1:15" x14ac:dyDescent="0.2">
      <c r="A2162" s="437"/>
      <c r="B2162" s="437"/>
      <c r="C2162" s="437"/>
      <c r="D2162" s="437"/>
      <c r="E2162" s="437"/>
      <c r="F2162" s="437"/>
      <c r="G2162" s="437"/>
      <c r="H2162" s="439"/>
      <c r="I2162" s="509"/>
      <c r="J2162" s="387"/>
      <c r="K2162" s="387"/>
      <c r="L2162" s="437"/>
      <c r="M2162" s="437"/>
      <c r="N2162" s="439"/>
      <c r="O2162" s="437"/>
    </row>
    <row r="2163" spans="1:15" x14ac:dyDescent="0.2">
      <c r="A2163" s="437"/>
      <c r="B2163" s="437"/>
      <c r="C2163" s="437"/>
      <c r="D2163" s="437"/>
      <c r="E2163" s="437"/>
      <c r="F2163" s="437"/>
      <c r="G2163" s="437"/>
      <c r="H2163" s="439"/>
      <c r="I2163" s="509"/>
      <c r="J2163" s="387"/>
      <c r="K2163" s="387"/>
      <c r="L2163" s="437"/>
      <c r="M2163" s="437"/>
      <c r="N2163" s="439"/>
      <c r="O2163" s="437"/>
    </row>
    <row r="2164" spans="1:15" x14ac:dyDescent="0.2">
      <c r="A2164" s="437"/>
      <c r="B2164" s="437"/>
      <c r="C2164" s="437"/>
      <c r="D2164" s="437"/>
      <c r="E2164" s="437"/>
      <c r="F2164" s="437"/>
      <c r="G2164" s="437"/>
      <c r="H2164" s="439"/>
      <c r="I2164" s="509"/>
      <c r="J2164" s="387"/>
      <c r="K2164" s="387"/>
      <c r="L2164" s="437"/>
      <c r="M2164" s="437"/>
      <c r="N2164" s="439"/>
      <c r="O2164" s="437"/>
    </row>
    <row r="2165" spans="1:15" x14ac:dyDescent="0.2">
      <c r="A2165" s="437"/>
      <c r="B2165" s="437"/>
      <c r="C2165" s="437"/>
      <c r="D2165" s="437"/>
      <c r="E2165" s="437"/>
      <c r="F2165" s="437"/>
      <c r="G2165" s="437"/>
      <c r="H2165" s="439"/>
      <c r="I2165" s="509"/>
      <c r="J2165" s="387"/>
      <c r="K2165" s="387"/>
      <c r="L2165" s="437"/>
      <c r="M2165" s="437"/>
      <c r="N2165" s="439"/>
      <c r="O2165" s="437"/>
    </row>
    <row r="2166" spans="1:15" x14ac:dyDescent="0.2">
      <c r="A2166" s="437"/>
      <c r="B2166" s="437"/>
      <c r="C2166" s="437"/>
      <c r="D2166" s="437"/>
      <c r="E2166" s="437"/>
      <c r="F2166" s="437"/>
      <c r="G2166" s="437"/>
      <c r="H2166" s="439"/>
      <c r="I2166" s="509"/>
      <c r="J2166" s="387"/>
      <c r="K2166" s="387"/>
      <c r="L2166" s="437"/>
      <c r="M2166" s="437"/>
      <c r="N2166" s="439"/>
      <c r="O2166" s="437"/>
    </row>
    <row r="2167" spans="1:15" x14ac:dyDescent="0.2">
      <c r="A2167" s="437"/>
      <c r="B2167" s="437"/>
      <c r="C2167" s="437"/>
      <c r="D2167" s="437"/>
      <c r="E2167" s="437"/>
      <c r="F2167" s="437"/>
      <c r="G2167" s="437"/>
      <c r="H2167" s="439"/>
      <c r="I2167" s="509"/>
      <c r="J2167" s="387"/>
      <c r="K2167" s="387"/>
      <c r="L2167" s="437"/>
      <c r="M2167" s="437"/>
      <c r="N2167" s="439"/>
      <c r="O2167" s="437"/>
    </row>
    <row r="2168" spans="1:15" x14ac:dyDescent="0.2">
      <c r="A2168" s="437"/>
      <c r="B2168" s="437"/>
      <c r="C2168" s="437"/>
      <c r="D2168" s="437"/>
      <c r="E2168" s="437"/>
      <c r="F2168" s="437"/>
      <c r="G2168" s="437"/>
      <c r="H2168" s="439"/>
      <c r="I2168" s="509"/>
      <c r="J2168" s="387"/>
      <c r="K2168" s="387"/>
      <c r="L2168" s="437"/>
      <c r="M2168" s="437"/>
      <c r="N2168" s="439"/>
      <c r="O2168" s="437"/>
    </row>
    <row r="2169" spans="1:15" x14ac:dyDescent="0.2">
      <c r="A2169" s="437"/>
      <c r="B2169" s="437"/>
      <c r="C2169" s="437"/>
      <c r="D2169" s="437"/>
      <c r="E2169" s="437"/>
      <c r="F2169" s="437"/>
      <c r="G2169" s="437"/>
      <c r="H2169" s="439"/>
      <c r="I2169" s="509"/>
      <c r="J2169" s="387"/>
      <c r="K2169" s="387"/>
      <c r="L2169" s="437"/>
      <c r="M2169" s="437"/>
      <c r="N2169" s="439"/>
      <c r="O2169" s="437"/>
    </row>
    <row r="2170" spans="1:15" x14ac:dyDescent="0.2">
      <c r="A2170" s="437"/>
      <c r="B2170" s="437"/>
      <c r="C2170" s="437"/>
      <c r="D2170" s="437"/>
      <c r="E2170" s="437"/>
      <c r="F2170" s="437"/>
      <c r="G2170" s="437"/>
      <c r="H2170" s="439"/>
      <c r="I2170" s="509"/>
      <c r="J2170" s="387"/>
      <c r="K2170" s="387"/>
      <c r="L2170" s="437"/>
      <c r="M2170" s="437"/>
      <c r="N2170" s="439"/>
      <c r="O2170" s="437"/>
    </row>
    <row r="2171" spans="1:15" x14ac:dyDescent="0.2">
      <c r="A2171" s="437"/>
      <c r="B2171" s="437"/>
      <c r="C2171" s="437"/>
      <c r="D2171" s="437"/>
      <c r="E2171" s="437"/>
      <c r="F2171" s="437"/>
      <c r="G2171" s="437"/>
      <c r="H2171" s="439"/>
      <c r="I2171" s="509"/>
      <c r="J2171" s="387"/>
      <c r="K2171" s="387"/>
      <c r="L2171" s="437"/>
      <c r="M2171" s="437"/>
      <c r="N2171" s="439"/>
      <c r="O2171" s="437"/>
    </row>
    <row r="2172" spans="1:15" x14ac:dyDescent="0.2">
      <c r="A2172" s="437"/>
      <c r="B2172" s="437"/>
      <c r="C2172" s="437"/>
      <c r="D2172" s="437"/>
      <c r="E2172" s="437"/>
      <c r="F2172" s="437"/>
      <c r="G2172" s="437"/>
      <c r="H2172" s="439"/>
      <c r="I2172" s="509"/>
      <c r="J2172" s="387"/>
      <c r="K2172" s="387"/>
      <c r="L2172" s="437"/>
      <c r="M2172" s="437"/>
      <c r="N2172" s="439"/>
      <c r="O2172" s="437"/>
    </row>
    <row r="2173" spans="1:15" x14ac:dyDescent="0.2">
      <c r="A2173" s="437"/>
      <c r="B2173" s="437"/>
      <c r="C2173" s="437"/>
      <c r="D2173" s="437"/>
      <c r="E2173" s="437"/>
      <c r="F2173" s="437"/>
      <c r="G2173" s="437"/>
      <c r="H2173" s="439"/>
      <c r="I2173" s="509"/>
      <c r="J2173" s="387"/>
      <c r="K2173" s="387"/>
      <c r="L2173" s="437"/>
      <c r="M2173" s="437"/>
      <c r="N2173" s="439"/>
      <c r="O2173" s="437"/>
    </row>
    <row r="2174" spans="1:15" x14ac:dyDescent="0.2">
      <c r="A2174" s="437"/>
      <c r="B2174" s="437"/>
      <c r="C2174" s="437"/>
      <c r="D2174" s="437"/>
      <c r="E2174" s="437"/>
      <c r="F2174" s="437"/>
      <c r="G2174" s="437"/>
      <c r="H2174" s="439"/>
      <c r="I2174" s="509"/>
      <c r="J2174" s="387"/>
      <c r="K2174" s="387"/>
      <c r="L2174" s="437"/>
      <c r="M2174" s="437"/>
      <c r="N2174" s="439"/>
      <c r="O2174" s="437"/>
    </row>
    <row r="2175" spans="1:15" x14ac:dyDescent="0.2">
      <c r="A2175" s="437"/>
      <c r="B2175" s="437"/>
      <c r="C2175" s="437"/>
      <c r="D2175" s="437"/>
      <c r="E2175" s="437"/>
      <c r="F2175" s="437"/>
      <c r="G2175" s="437"/>
      <c r="H2175" s="439"/>
      <c r="I2175" s="509"/>
      <c r="J2175" s="387"/>
      <c r="K2175" s="387"/>
      <c r="L2175" s="437"/>
      <c r="M2175" s="437"/>
      <c r="N2175" s="439"/>
      <c r="O2175" s="437"/>
    </row>
    <row r="2176" spans="1:15" x14ac:dyDescent="0.2">
      <c r="A2176" s="437"/>
      <c r="B2176" s="437"/>
      <c r="C2176" s="437"/>
      <c r="D2176" s="437"/>
      <c r="E2176" s="437"/>
      <c r="F2176" s="437"/>
      <c r="G2176" s="437"/>
      <c r="H2176" s="439"/>
      <c r="I2176" s="509"/>
      <c r="J2176" s="387"/>
      <c r="K2176" s="387"/>
      <c r="L2176" s="437"/>
      <c r="M2176" s="437"/>
      <c r="N2176" s="439"/>
      <c r="O2176" s="437"/>
    </row>
    <row r="2177" spans="1:15" x14ac:dyDescent="0.2">
      <c r="A2177" s="437"/>
      <c r="B2177" s="437"/>
      <c r="C2177" s="437"/>
      <c r="D2177" s="437"/>
      <c r="E2177" s="437"/>
      <c r="F2177" s="437"/>
      <c r="G2177" s="437"/>
      <c r="H2177" s="439"/>
      <c r="I2177" s="509"/>
      <c r="J2177" s="387"/>
      <c r="K2177" s="387"/>
      <c r="L2177" s="437"/>
      <c r="M2177" s="437"/>
      <c r="N2177" s="439"/>
      <c r="O2177" s="437"/>
    </row>
    <row r="2178" spans="1:15" x14ac:dyDescent="0.2">
      <c r="A2178" s="437"/>
      <c r="B2178" s="437"/>
      <c r="C2178" s="437"/>
      <c r="D2178" s="437"/>
      <c r="E2178" s="437"/>
      <c r="F2178" s="437"/>
      <c r="G2178" s="437"/>
      <c r="H2178" s="439"/>
      <c r="I2178" s="509"/>
      <c r="J2178" s="387"/>
      <c r="K2178" s="387"/>
      <c r="L2178" s="437"/>
      <c r="M2178" s="437"/>
      <c r="N2178" s="439"/>
      <c r="O2178" s="437"/>
    </row>
    <row r="2179" spans="1:15" x14ac:dyDescent="0.2">
      <c r="A2179" s="437"/>
      <c r="B2179" s="437"/>
      <c r="C2179" s="437"/>
      <c r="D2179" s="437"/>
      <c r="E2179" s="437"/>
      <c r="F2179" s="437"/>
      <c r="G2179" s="437"/>
      <c r="H2179" s="439"/>
      <c r="I2179" s="509"/>
      <c r="J2179" s="387"/>
      <c r="K2179" s="387"/>
      <c r="L2179" s="437"/>
      <c r="M2179" s="437"/>
      <c r="N2179" s="439"/>
      <c r="O2179" s="437"/>
    </row>
    <row r="2180" spans="1:15" x14ac:dyDescent="0.2">
      <c r="A2180" s="437"/>
      <c r="B2180" s="437"/>
      <c r="C2180" s="437"/>
      <c r="D2180" s="437"/>
      <c r="E2180" s="437"/>
      <c r="F2180" s="437"/>
      <c r="G2180" s="437"/>
      <c r="H2180" s="439"/>
      <c r="I2180" s="509"/>
      <c r="J2180" s="387"/>
      <c r="K2180" s="387"/>
      <c r="L2180" s="437"/>
      <c r="M2180" s="437"/>
      <c r="N2180" s="439"/>
      <c r="O2180" s="437"/>
    </row>
    <row r="2181" spans="1:15" x14ac:dyDescent="0.2">
      <c r="A2181" s="437"/>
      <c r="B2181" s="437"/>
      <c r="C2181" s="437"/>
      <c r="D2181" s="437"/>
      <c r="E2181" s="437"/>
      <c r="F2181" s="437"/>
      <c r="G2181" s="437"/>
      <c r="H2181" s="439"/>
      <c r="I2181" s="509"/>
      <c r="J2181" s="387"/>
      <c r="K2181" s="387"/>
      <c r="L2181" s="437"/>
      <c r="M2181" s="437"/>
      <c r="N2181" s="439"/>
      <c r="O2181" s="437"/>
    </row>
    <row r="2182" spans="1:15" x14ac:dyDescent="0.2">
      <c r="A2182" s="437"/>
      <c r="B2182" s="437"/>
      <c r="C2182" s="437"/>
      <c r="D2182" s="437"/>
      <c r="E2182" s="437"/>
      <c r="F2182" s="437"/>
      <c r="G2182" s="437"/>
      <c r="H2182" s="439"/>
      <c r="I2182" s="509"/>
      <c r="J2182" s="387"/>
      <c r="K2182" s="387"/>
      <c r="L2182" s="437"/>
      <c r="M2182" s="437"/>
      <c r="N2182" s="439"/>
      <c r="O2182" s="437"/>
    </row>
    <row r="2183" spans="1:15" x14ac:dyDescent="0.2">
      <c r="A2183" s="437"/>
      <c r="B2183" s="437"/>
      <c r="C2183" s="437"/>
      <c r="D2183" s="437"/>
      <c r="E2183" s="437"/>
      <c r="F2183" s="437"/>
      <c r="G2183" s="437"/>
      <c r="H2183" s="439"/>
      <c r="I2183" s="509"/>
      <c r="J2183" s="387"/>
      <c r="K2183" s="387"/>
      <c r="L2183" s="437"/>
      <c r="M2183" s="437"/>
      <c r="N2183" s="439"/>
      <c r="O2183" s="437"/>
    </row>
    <row r="2184" spans="1:15" x14ac:dyDescent="0.2">
      <c r="A2184" s="437"/>
      <c r="B2184" s="437"/>
      <c r="C2184" s="437"/>
      <c r="D2184" s="437"/>
      <c r="E2184" s="437"/>
      <c r="F2184" s="437"/>
      <c r="G2184" s="437"/>
      <c r="H2184" s="439"/>
      <c r="I2184" s="509"/>
      <c r="J2184" s="387"/>
      <c r="K2184" s="387"/>
      <c r="L2184" s="437"/>
      <c r="M2184" s="437"/>
      <c r="N2184" s="439"/>
      <c r="O2184" s="437"/>
    </row>
    <row r="2185" spans="1:15" x14ac:dyDescent="0.2">
      <c r="A2185" s="437"/>
      <c r="B2185" s="437"/>
      <c r="C2185" s="437"/>
      <c r="D2185" s="437"/>
      <c r="E2185" s="437"/>
      <c r="F2185" s="437"/>
      <c r="G2185" s="437"/>
      <c r="H2185" s="439"/>
      <c r="I2185" s="509"/>
      <c r="J2185" s="387"/>
      <c r="K2185" s="387"/>
      <c r="L2185" s="437"/>
      <c r="M2185" s="437"/>
      <c r="N2185" s="439"/>
      <c r="O2185" s="437"/>
    </row>
    <row r="2186" spans="1:15" x14ac:dyDescent="0.2">
      <c r="A2186" s="437"/>
      <c r="B2186" s="437"/>
      <c r="C2186" s="437"/>
      <c r="D2186" s="437"/>
      <c r="E2186" s="437"/>
      <c r="F2186" s="437"/>
      <c r="G2186" s="437"/>
      <c r="H2186" s="439"/>
      <c r="I2186" s="509"/>
      <c r="J2186" s="387"/>
      <c r="K2186" s="387"/>
      <c r="L2186" s="437"/>
      <c r="M2186" s="437"/>
      <c r="N2186" s="439"/>
      <c r="O2186" s="437"/>
    </row>
    <row r="2187" spans="1:15" x14ac:dyDescent="0.2">
      <c r="A2187" s="437"/>
      <c r="B2187" s="437"/>
      <c r="C2187" s="437"/>
      <c r="D2187" s="437"/>
      <c r="E2187" s="437"/>
      <c r="F2187" s="437"/>
      <c r="G2187" s="437"/>
      <c r="H2187" s="439"/>
      <c r="I2187" s="509"/>
      <c r="J2187" s="387"/>
      <c r="K2187" s="387"/>
      <c r="L2187" s="437"/>
      <c r="M2187" s="437"/>
      <c r="N2187" s="439"/>
      <c r="O2187" s="437"/>
    </row>
    <row r="2188" spans="1:15" x14ac:dyDescent="0.2">
      <c r="A2188" s="437"/>
      <c r="B2188" s="437"/>
      <c r="C2188" s="437"/>
      <c r="D2188" s="437"/>
      <c r="E2188" s="437"/>
      <c r="F2188" s="437"/>
      <c r="G2188" s="437"/>
      <c r="H2188" s="439"/>
      <c r="I2188" s="509"/>
      <c r="J2188" s="387"/>
      <c r="K2188" s="387"/>
      <c r="L2188" s="437"/>
      <c r="M2188" s="437"/>
      <c r="N2188" s="439"/>
      <c r="O2188" s="437"/>
    </row>
    <row r="2189" spans="1:15" x14ac:dyDescent="0.2">
      <c r="A2189" s="437"/>
      <c r="B2189" s="437"/>
      <c r="C2189" s="437"/>
      <c r="D2189" s="437"/>
      <c r="E2189" s="437"/>
      <c r="F2189" s="437"/>
      <c r="G2189" s="437"/>
      <c r="H2189" s="439"/>
      <c r="I2189" s="509"/>
      <c r="J2189" s="387"/>
      <c r="K2189" s="387"/>
      <c r="L2189" s="437"/>
      <c r="M2189" s="437"/>
      <c r="N2189" s="439"/>
      <c r="O2189" s="437"/>
    </row>
    <row r="2190" spans="1:15" x14ac:dyDescent="0.2">
      <c r="A2190" s="437"/>
      <c r="B2190" s="437"/>
      <c r="C2190" s="437"/>
      <c r="D2190" s="437"/>
      <c r="E2190" s="437"/>
      <c r="F2190" s="437"/>
      <c r="G2190" s="437"/>
      <c r="H2190" s="439"/>
      <c r="I2190" s="509"/>
      <c r="J2190" s="387"/>
      <c r="K2190" s="387"/>
      <c r="L2190" s="437"/>
      <c r="M2190" s="437"/>
      <c r="N2190" s="439"/>
      <c r="O2190" s="437"/>
    </row>
    <row r="2191" spans="1:15" x14ac:dyDescent="0.2">
      <c r="A2191" s="437"/>
      <c r="B2191" s="437"/>
      <c r="C2191" s="437"/>
      <c r="D2191" s="437"/>
      <c r="E2191" s="437"/>
      <c r="F2191" s="437"/>
      <c r="G2191" s="437"/>
      <c r="H2191" s="439"/>
      <c r="I2191" s="509"/>
      <c r="J2191" s="387"/>
      <c r="K2191" s="387"/>
      <c r="L2191" s="437"/>
      <c r="M2191" s="437"/>
      <c r="N2191" s="439"/>
      <c r="O2191" s="437"/>
    </row>
    <row r="2192" spans="1:15" x14ac:dyDescent="0.2">
      <c r="A2192" s="437"/>
      <c r="B2192" s="437"/>
      <c r="C2192" s="437"/>
      <c r="D2192" s="437"/>
      <c r="E2192" s="437"/>
      <c r="F2192" s="437"/>
      <c r="G2192" s="437"/>
      <c r="H2192" s="439"/>
      <c r="I2192" s="509"/>
      <c r="J2192" s="387"/>
      <c r="K2192" s="387"/>
      <c r="L2192" s="437"/>
      <c r="M2192" s="437"/>
      <c r="N2192" s="439"/>
      <c r="O2192" s="437"/>
    </row>
    <row r="2193" spans="1:15" x14ac:dyDescent="0.2">
      <c r="A2193" s="437"/>
      <c r="B2193" s="437"/>
      <c r="C2193" s="437"/>
      <c r="D2193" s="437"/>
      <c r="E2193" s="437"/>
      <c r="F2193" s="437"/>
      <c r="G2193" s="437"/>
      <c r="H2193" s="439"/>
      <c r="I2193" s="509"/>
      <c r="J2193" s="387"/>
      <c r="K2193" s="387"/>
      <c r="L2193" s="437"/>
      <c r="M2193" s="437"/>
      <c r="N2193" s="439"/>
      <c r="O2193" s="437"/>
    </row>
    <row r="2194" spans="1:15" x14ac:dyDescent="0.2">
      <c r="A2194" s="437"/>
      <c r="B2194" s="437"/>
      <c r="C2194" s="437"/>
      <c r="D2194" s="437"/>
      <c r="E2194" s="437"/>
      <c r="F2194" s="437"/>
      <c r="G2194" s="437"/>
      <c r="H2194" s="439"/>
      <c r="I2194" s="509"/>
      <c r="J2194" s="387"/>
      <c r="K2194" s="387"/>
      <c r="L2194" s="437"/>
      <c r="M2194" s="437"/>
      <c r="N2194" s="439"/>
      <c r="O2194" s="437"/>
    </row>
    <row r="2195" spans="1:15" x14ac:dyDescent="0.2">
      <c r="A2195" s="437"/>
      <c r="B2195" s="437"/>
      <c r="C2195" s="437"/>
      <c r="D2195" s="437"/>
      <c r="E2195" s="437"/>
      <c r="F2195" s="437"/>
      <c r="G2195" s="437"/>
      <c r="H2195" s="439"/>
      <c r="I2195" s="509"/>
      <c r="J2195" s="387"/>
      <c r="K2195" s="387"/>
      <c r="L2195" s="437"/>
      <c r="M2195" s="437"/>
      <c r="N2195" s="439"/>
      <c r="O2195" s="437"/>
    </row>
    <row r="2196" spans="1:15" x14ac:dyDescent="0.2">
      <c r="A2196" s="437"/>
      <c r="B2196" s="437"/>
      <c r="C2196" s="437"/>
      <c r="D2196" s="437"/>
      <c r="E2196" s="437"/>
      <c r="F2196" s="437"/>
      <c r="G2196" s="437"/>
      <c r="H2196" s="439"/>
      <c r="I2196" s="509"/>
      <c r="J2196" s="387"/>
      <c r="K2196" s="387"/>
      <c r="L2196" s="437"/>
      <c r="M2196" s="437"/>
      <c r="N2196" s="439"/>
      <c r="O2196" s="437"/>
    </row>
    <row r="2197" spans="1:15" x14ac:dyDescent="0.2">
      <c r="A2197" s="437"/>
      <c r="B2197" s="437"/>
      <c r="C2197" s="437"/>
      <c r="D2197" s="437"/>
      <c r="E2197" s="437"/>
      <c r="F2197" s="437"/>
      <c r="G2197" s="437"/>
      <c r="H2197" s="439"/>
      <c r="I2197" s="509"/>
      <c r="J2197" s="387"/>
      <c r="K2197" s="387"/>
      <c r="L2197" s="437"/>
      <c r="M2197" s="437"/>
      <c r="N2197" s="439"/>
      <c r="O2197" s="437"/>
    </row>
    <row r="2198" spans="1:15" x14ac:dyDescent="0.2">
      <c r="A2198" s="437"/>
      <c r="B2198" s="437"/>
      <c r="C2198" s="437"/>
      <c r="D2198" s="437"/>
      <c r="E2198" s="437"/>
      <c r="F2198" s="437"/>
      <c r="G2198" s="437"/>
      <c r="H2198" s="439"/>
      <c r="I2198" s="509"/>
      <c r="J2198" s="387"/>
      <c r="K2198" s="387"/>
      <c r="L2198" s="437"/>
      <c r="M2198" s="437"/>
      <c r="N2198" s="439"/>
      <c r="O2198" s="437"/>
    </row>
    <row r="2199" spans="1:15" x14ac:dyDescent="0.2">
      <c r="A2199" s="437"/>
      <c r="B2199" s="437"/>
      <c r="C2199" s="437"/>
      <c r="D2199" s="437"/>
      <c r="E2199" s="437"/>
      <c r="F2199" s="437"/>
      <c r="G2199" s="437"/>
      <c r="H2199" s="439"/>
      <c r="I2199" s="509"/>
      <c r="J2199" s="387"/>
      <c r="K2199" s="387"/>
      <c r="L2199" s="437"/>
      <c r="M2199" s="437"/>
      <c r="N2199" s="439"/>
      <c r="O2199" s="437"/>
    </row>
    <row r="2200" spans="1:15" x14ac:dyDescent="0.2">
      <c r="A2200" s="437"/>
      <c r="B2200" s="437"/>
      <c r="C2200" s="437"/>
      <c r="D2200" s="437"/>
      <c r="E2200" s="437"/>
      <c r="F2200" s="437"/>
      <c r="G2200" s="437"/>
      <c r="H2200" s="439"/>
      <c r="I2200" s="509"/>
      <c r="J2200" s="387"/>
      <c r="K2200" s="387"/>
      <c r="L2200" s="437"/>
      <c r="M2200" s="437"/>
      <c r="N2200" s="439"/>
      <c r="O2200" s="437"/>
    </row>
    <row r="2201" spans="1:15" x14ac:dyDescent="0.2">
      <c r="A2201" s="437"/>
      <c r="B2201" s="437"/>
      <c r="C2201" s="437"/>
      <c r="D2201" s="437"/>
      <c r="E2201" s="437"/>
      <c r="F2201" s="437"/>
      <c r="G2201" s="437"/>
      <c r="H2201" s="439"/>
      <c r="I2201" s="509"/>
      <c r="J2201" s="387"/>
      <c r="K2201" s="387"/>
      <c r="L2201" s="437"/>
      <c r="M2201" s="437"/>
      <c r="N2201" s="439"/>
      <c r="O2201" s="437"/>
    </row>
    <row r="2202" spans="1:15" x14ac:dyDescent="0.2">
      <c r="A2202" s="437"/>
      <c r="B2202" s="437"/>
      <c r="C2202" s="437"/>
      <c r="D2202" s="437"/>
      <c r="E2202" s="437"/>
      <c r="F2202" s="437"/>
      <c r="G2202" s="437"/>
      <c r="H2202" s="439"/>
      <c r="I2202" s="509"/>
      <c r="J2202" s="387"/>
      <c r="K2202" s="387"/>
      <c r="L2202" s="437"/>
      <c r="M2202" s="437"/>
      <c r="N2202" s="439"/>
      <c r="O2202" s="437"/>
    </row>
    <row r="2203" spans="1:15" x14ac:dyDescent="0.2">
      <c r="A2203" s="437"/>
      <c r="B2203" s="437"/>
      <c r="C2203" s="437"/>
      <c r="D2203" s="437"/>
      <c r="E2203" s="437"/>
      <c r="F2203" s="437"/>
      <c r="G2203" s="437"/>
      <c r="H2203" s="439"/>
      <c r="I2203" s="509"/>
      <c r="J2203" s="387"/>
      <c r="K2203" s="387"/>
      <c r="L2203" s="437"/>
      <c r="M2203" s="437"/>
      <c r="N2203" s="439"/>
      <c r="O2203" s="437"/>
    </row>
    <row r="2204" spans="1:15" x14ac:dyDescent="0.2">
      <c r="A2204" s="437"/>
      <c r="B2204" s="437"/>
      <c r="C2204" s="437"/>
      <c r="D2204" s="437"/>
      <c r="E2204" s="437"/>
      <c r="F2204" s="437"/>
      <c r="G2204" s="437"/>
      <c r="H2204" s="439"/>
      <c r="I2204" s="509"/>
      <c r="J2204" s="387"/>
      <c r="K2204" s="387"/>
      <c r="L2204" s="437"/>
      <c r="M2204" s="437"/>
      <c r="N2204" s="439"/>
      <c r="O2204" s="437"/>
    </row>
    <row r="2205" spans="1:15" x14ac:dyDescent="0.2">
      <c r="A2205" s="437"/>
      <c r="B2205" s="437"/>
      <c r="C2205" s="437"/>
      <c r="D2205" s="437"/>
      <c r="E2205" s="437"/>
      <c r="F2205" s="437"/>
      <c r="G2205" s="437"/>
      <c r="H2205" s="439"/>
      <c r="I2205" s="509"/>
      <c r="J2205" s="387"/>
      <c r="K2205" s="387"/>
      <c r="L2205" s="437"/>
      <c r="M2205" s="437"/>
      <c r="N2205" s="439"/>
      <c r="O2205" s="437"/>
    </row>
    <row r="2206" spans="1:15" x14ac:dyDescent="0.2">
      <c r="A2206" s="437"/>
      <c r="B2206" s="437"/>
      <c r="C2206" s="437"/>
      <c r="D2206" s="437"/>
      <c r="E2206" s="437"/>
      <c r="F2206" s="437"/>
      <c r="G2206" s="437"/>
      <c r="H2206" s="439"/>
      <c r="I2206" s="509"/>
      <c r="J2206" s="387"/>
      <c r="K2206" s="387"/>
      <c r="L2206" s="437"/>
      <c r="M2206" s="437"/>
      <c r="N2206" s="439"/>
      <c r="O2206" s="437"/>
    </row>
    <row r="2207" spans="1:15" x14ac:dyDescent="0.2">
      <c r="A2207" s="437"/>
      <c r="B2207" s="437"/>
      <c r="C2207" s="437"/>
      <c r="D2207" s="437"/>
      <c r="E2207" s="437"/>
      <c r="F2207" s="437"/>
      <c r="G2207" s="437"/>
      <c r="H2207" s="439"/>
      <c r="I2207" s="509"/>
      <c r="J2207" s="387"/>
      <c r="K2207" s="387"/>
      <c r="L2207" s="437"/>
      <c r="M2207" s="437"/>
      <c r="N2207" s="439"/>
      <c r="O2207" s="437"/>
    </row>
    <row r="2208" spans="1:15" x14ac:dyDescent="0.2">
      <c r="A2208" s="437"/>
      <c r="B2208" s="437"/>
      <c r="C2208" s="437"/>
      <c r="D2208" s="437"/>
      <c r="E2208" s="437"/>
      <c r="F2208" s="437"/>
      <c r="G2208" s="437"/>
      <c r="H2208" s="439"/>
      <c r="I2208" s="509"/>
      <c r="J2208" s="387"/>
      <c r="K2208" s="387"/>
      <c r="L2208" s="437"/>
      <c r="M2208" s="437"/>
      <c r="N2208" s="439"/>
      <c r="O2208" s="437"/>
    </row>
    <row r="2209" spans="1:15" x14ac:dyDescent="0.2">
      <c r="A2209" s="437"/>
      <c r="B2209" s="437"/>
      <c r="C2209" s="437"/>
      <c r="D2209" s="437"/>
      <c r="E2209" s="437"/>
      <c r="F2209" s="437"/>
      <c r="G2209" s="437"/>
      <c r="H2209" s="439"/>
      <c r="I2209" s="509"/>
      <c r="J2209" s="387"/>
      <c r="K2209" s="387"/>
      <c r="L2209" s="437"/>
      <c r="M2209" s="437"/>
      <c r="N2209" s="439"/>
      <c r="O2209" s="437"/>
    </row>
    <row r="2210" spans="1:15" x14ac:dyDescent="0.2">
      <c r="A2210" s="437"/>
      <c r="B2210" s="437"/>
      <c r="C2210" s="437"/>
      <c r="D2210" s="437"/>
      <c r="E2210" s="437"/>
      <c r="F2210" s="437"/>
      <c r="G2210" s="437"/>
      <c r="H2210" s="439"/>
      <c r="I2210" s="509"/>
      <c r="J2210" s="387"/>
      <c r="K2210" s="387"/>
      <c r="L2210" s="437"/>
      <c r="M2210" s="437"/>
      <c r="N2210" s="439"/>
      <c r="O2210" s="437"/>
    </row>
    <row r="2211" spans="1:15" x14ac:dyDescent="0.2">
      <c r="A2211" s="437"/>
      <c r="B2211" s="437"/>
      <c r="C2211" s="437"/>
      <c r="D2211" s="437"/>
      <c r="E2211" s="437"/>
      <c r="F2211" s="437"/>
      <c r="G2211" s="437"/>
      <c r="H2211" s="439"/>
      <c r="I2211" s="509"/>
      <c r="J2211" s="387"/>
      <c r="K2211" s="387"/>
      <c r="L2211" s="437"/>
      <c r="M2211" s="437"/>
      <c r="N2211" s="439"/>
      <c r="O2211" s="437"/>
    </row>
    <row r="2212" spans="1:15" x14ac:dyDescent="0.2">
      <c r="A2212" s="437"/>
      <c r="B2212" s="437"/>
      <c r="C2212" s="437"/>
      <c r="D2212" s="437"/>
      <c r="E2212" s="437"/>
      <c r="F2212" s="437"/>
      <c r="G2212" s="437"/>
      <c r="H2212" s="439"/>
      <c r="I2212" s="509"/>
      <c r="J2212" s="387"/>
      <c r="K2212" s="387"/>
      <c r="L2212" s="437"/>
      <c r="M2212" s="437"/>
      <c r="N2212" s="439"/>
      <c r="O2212" s="437"/>
    </row>
    <row r="2213" spans="1:15" x14ac:dyDescent="0.2">
      <c r="A2213" s="437"/>
      <c r="B2213" s="437"/>
      <c r="C2213" s="437"/>
      <c r="D2213" s="437"/>
      <c r="E2213" s="437"/>
      <c r="F2213" s="437"/>
      <c r="G2213" s="437"/>
      <c r="H2213" s="439"/>
      <c r="I2213" s="509"/>
      <c r="J2213" s="387"/>
      <c r="K2213" s="387"/>
      <c r="L2213" s="437"/>
      <c r="M2213" s="437"/>
      <c r="N2213" s="439"/>
      <c r="O2213" s="437"/>
    </row>
    <row r="2214" spans="1:15" x14ac:dyDescent="0.2">
      <c r="A2214" s="437"/>
      <c r="B2214" s="437"/>
      <c r="C2214" s="437"/>
      <c r="D2214" s="437"/>
      <c r="E2214" s="437"/>
      <c r="F2214" s="437"/>
      <c r="G2214" s="437"/>
      <c r="H2214" s="439"/>
      <c r="I2214" s="509"/>
      <c r="J2214" s="387"/>
      <c r="K2214" s="387"/>
      <c r="L2214" s="437"/>
      <c r="M2214" s="437"/>
      <c r="N2214" s="439"/>
      <c r="O2214" s="437"/>
    </row>
    <row r="2215" spans="1:15" x14ac:dyDescent="0.2">
      <c r="A2215" s="437"/>
      <c r="B2215" s="437"/>
      <c r="C2215" s="437"/>
      <c r="D2215" s="437"/>
      <c r="E2215" s="437"/>
      <c r="F2215" s="437"/>
      <c r="G2215" s="437"/>
      <c r="H2215" s="439"/>
      <c r="I2215" s="509"/>
      <c r="J2215" s="387"/>
      <c r="K2215" s="387"/>
      <c r="L2215" s="437"/>
      <c r="M2215" s="437"/>
      <c r="N2215" s="439"/>
      <c r="O2215" s="437"/>
    </row>
    <row r="2216" spans="1:15" x14ac:dyDescent="0.2">
      <c r="A2216" s="437"/>
      <c r="B2216" s="437"/>
      <c r="C2216" s="437"/>
      <c r="D2216" s="437"/>
      <c r="E2216" s="437"/>
      <c r="F2216" s="437"/>
      <c r="G2216" s="437"/>
      <c r="H2216" s="439"/>
      <c r="I2216" s="509"/>
      <c r="J2216" s="387"/>
      <c r="K2216" s="387"/>
      <c r="L2216" s="437"/>
      <c r="M2216" s="437"/>
      <c r="N2216" s="439"/>
      <c r="O2216" s="437"/>
    </row>
    <row r="2217" spans="1:15" x14ac:dyDescent="0.2">
      <c r="A2217" s="437"/>
      <c r="B2217" s="437"/>
      <c r="C2217" s="437"/>
      <c r="D2217" s="437"/>
      <c r="E2217" s="437"/>
      <c r="F2217" s="437"/>
      <c r="G2217" s="437"/>
      <c r="H2217" s="439"/>
      <c r="I2217" s="509"/>
      <c r="J2217" s="387"/>
      <c r="K2217" s="387"/>
      <c r="L2217" s="437"/>
      <c r="M2217" s="437"/>
      <c r="N2217" s="439"/>
      <c r="O2217" s="437"/>
    </row>
    <row r="2218" spans="1:15" x14ac:dyDescent="0.2">
      <c r="A2218" s="437"/>
      <c r="B2218" s="437"/>
      <c r="C2218" s="437"/>
      <c r="D2218" s="437"/>
      <c r="E2218" s="437"/>
      <c r="F2218" s="437"/>
      <c r="G2218" s="437"/>
      <c r="H2218" s="439"/>
      <c r="I2218" s="509"/>
      <c r="J2218" s="387"/>
      <c r="K2218" s="387"/>
      <c r="L2218" s="437"/>
      <c r="M2218" s="437"/>
      <c r="N2218" s="439"/>
      <c r="O2218" s="437"/>
    </row>
    <row r="2219" spans="1:15" x14ac:dyDescent="0.2">
      <c r="A2219" s="437"/>
      <c r="B2219" s="437"/>
      <c r="C2219" s="437"/>
      <c r="D2219" s="437"/>
      <c r="E2219" s="437"/>
      <c r="F2219" s="437"/>
      <c r="G2219" s="437"/>
      <c r="H2219" s="439"/>
      <c r="I2219" s="509"/>
      <c r="J2219" s="387"/>
      <c r="K2219" s="387"/>
      <c r="L2219" s="437"/>
      <c r="M2219" s="437"/>
      <c r="N2219" s="439"/>
      <c r="O2219" s="437"/>
    </row>
    <row r="2220" spans="1:15" x14ac:dyDescent="0.2">
      <c r="A2220" s="437"/>
      <c r="B2220" s="437"/>
      <c r="C2220" s="437"/>
      <c r="D2220" s="437"/>
      <c r="E2220" s="437"/>
      <c r="F2220" s="437"/>
      <c r="G2220" s="437"/>
      <c r="H2220" s="439"/>
      <c r="I2220" s="509"/>
      <c r="J2220" s="387"/>
      <c r="K2220" s="387"/>
      <c r="L2220" s="437"/>
      <c r="M2220" s="437"/>
      <c r="N2220" s="439"/>
      <c r="O2220" s="437"/>
    </row>
    <row r="2221" spans="1:15" x14ac:dyDescent="0.2">
      <c r="A2221" s="437"/>
      <c r="B2221" s="437"/>
      <c r="C2221" s="437"/>
      <c r="D2221" s="437"/>
      <c r="E2221" s="437"/>
      <c r="F2221" s="437"/>
      <c r="G2221" s="437"/>
      <c r="H2221" s="439"/>
      <c r="I2221" s="509"/>
      <c r="J2221" s="387"/>
      <c r="K2221" s="387"/>
      <c r="L2221" s="437"/>
      <c r="M2221" s="437"/>
      <c r="N2221" s="439"/>
      <c r="O2221" s="437"/>
    </row>
    <row r="2222" spans="1:15" x14ac:dyDescent="0.2">
      <c r="A2222" s="437"/>
      <c r="B2222" s="437"/>
      <c r="C2222" s="437"/>
      <c r="D2222" s="437"/>
      <c r="E2222" s="437"/>
      <c r="F2222" s="437"/>
      <c r="G2222" s="437"/>
      <c r="H2222" s="439"/>
      <c r="I2222" s="509"/>
      <c r="J2222" s="387"/>
      <c r="K2222" s="387"/>
      <c r="L2222" s="437"/>
      <c r="M2222" s="437"/>
      <c r="N2222" s="439"/>
      <c r="O2222" s="437"/>
    </row>
    <row r="2223" spans="1:15" x14ac:dyDescent="0.2">
      <c r="A2223" s="437"/>
      <c r="B2223" s="437"/>
      <c r="C2223" s="437"/>
      <c r="D2223" s="437"/>
      <c r="E2223" s="437"/>
      <c r="F2223" s="437"/>
      <c r="G2223" s="437"/>
      <c r="H2223" s="439"/>
      <c r="I2223" s="509"/>
      <c r="J2223" s="387"/>
      <c r="K2223" s="387"/>
      <c r="L2223" s="437"/>
      <c r="M2223" s="437"/>
      <c r="N2223" s="439"/>
      <c r="O2223" s="437"/>
    </row>
    <row r="2224" spans="1:15" x14ac:dyDescent="0.2">
      <c r="A2224" s="437"/>
      <c r="B2224" s="437"/>
      <c r="C2224" s="437"/>
      <c r="D2224" s="437"/>
      <c r="E2224" s="437"/>
      <c r="F2224" s="437"/>
      <c r="G2224" s="437"/>
      <c r="H2224" s="439"/>
      <c r="I2224" s="509"/>
      <c r="J2224" s="387"/>
      <c r="K2224" s="387"/>
      <c r="L2224" s="437"/>
      <c r="M2224" s="437"/>
      <c r="N2224" s="439"/>
      <c r="O2224" s="437"/>
    </row>
    <row r="2225" spans="1:15" x14ac:dyDescent="0.2">
      <c r="A2225" s="437"/>
      <c r="B2225" s="437"/>
      <c r="C2225" s="437"/>
      <c r="D2225" s="437"/>
      <c r="E2225" s="437"/>
      <c r="F2225" s="437"/>
      <c r="G2225" s="437"/>
      <c r="H2225" s="439"/>
      <c r="I2225" s="509"/>
      <c r="J2225" s="387"/>
      <c r="K2225" s="387"/>
      <c r="L2225" s="437"/>
      <c r="M2225" s="437"/>
      <c r="N2225" s="439"/>
      <c r="O2225" s="437"/>
    </row>
    <row r="2226" spans="1:15" x14ac:dyDescent="0.2">
      <c r="A2226" s="437"/>
      <c r="B2226" s="437"/>
      <c r="C2226" s="437"/>
      <c r="D2226" s="437"/>
      <c r="E2226" s="437"/>
      <c r="F2226" s="437"/>
      <c r="G2226" s="437"/>
      <c r="H2226" s="439"/>
      <c r="I2226" s="509"/>
      <c r="J2226" s="387"/>
      <c r="K2226" s="387"/>
      <c r="L2226" s="437"/>
      <c r="M2226" s="437"/>
      <c r="N2226" s="439"/>
      <c r="O2226" s="437"/>
    </row>
    <row r="2227" spans="1:15" x14ac:dyDescent="0.2">
      <c r="A2227" s="437"/>
      <c r="B2227" s="437"/>
      <c r="C2227" s="437"/>
      <c r="D2227" s="437"/>
      <c r="E2227" s="437"/>
      <c r="F2227" s="437"/>
      <c r="G2227" s="437"/>
      <c r="H2227" s="439"/>
      <c r="I2227" s="509"/>
      <c r="J2227" s="387"/>
      <c r="K2227" s="387"/>
      <c r="L2227" s="437"/>
      <c r="M2227" s="437"/>
      <c r="N2227" s="439"/>
      <c r="O2227" s="437"/>
    </row>
    <row r="2228" spans="1:15" x14ac:dyDescent="0.2">
      <c r="A2228" s="437"/>
      <c r="B2228" s="437"/>
      <c r="C2228" s="437"/>
      <c r="D2228" s="437"/>
      <c r="E2228" s="437"/>
      <c r="F2228" s="437"/>
      <c r="G2228" s="437"/>
      <c r="H2228" s="439"/>
      <c r="I2228" s="509"/>
      <c r="J2228" s="387"/>
      <c r="K2228" s="387"/>
      <c r="L2228" s="437"/>
      <c r="M2228" s="437"/>
      <c r="N2228" s="439"/>
      <c r="O2228" s="437"/>
    </row>
    <row r="2229" spans="1:15" x14ac:dyDescent="0.2">
      <c r="A2229" s="437"/>
      <c r="B2229" s="437"/>
      <c r="C2229" s="437"/>
      <c r="D2229" s="437"/>
      <c r="E2229" s="437"/>
      <c r="F2229" s="437"/>
      <c r="G2229" s="437"/>
      <c r="H2229" s="439"/>
      <c r="I2229" s="509"/>
      <c r="J2229" s="387"/>
      <c r="K2229" s="387"/>
      <c r="L2229" s="437"/>
      <c r="M2229" s="437"/>
      <c r="N2229" s="439"/>
      <c r="O2229" s="437"/>
    </row>
    <row r="2230" spans="1:15" x14ac:dyDescent="0.2">
      <c r="A2230" s="437"/>
      <c r="B2230" s="437"/>
      <c r="C2230" s="437"/>
      <c r="D2230" s="437"/>
      <c r="E2230" s="437"/>
      <c r="F2230" s="437"/>
      <c r="G2230" s="437"/>
      <c r="H2230" s="439"/>
      <c r="I2230" s="509"/>
      <c r="J2230" s="387"/>
      <c r="K2230" s="387"/>
      <c r="L2230" s="437"/>
      <c r="M2230" s="437"/>
      <c r="N2230" s="439"/>
      <c r="O2230" s="437"/>
    </row>
    <row r="2231" spans="1:15" x14ac:dyDescent="0.2">
      <c r="A2231" s="437"/>
      <c r="B2231" s="437"/>
      <c r="C2231" s="437"/>
      <c r="D2231" s="437"/>
      <c r="E2231" s="437"/>
      <c r="F2231" s="437"/>
      <c r="G2231" s="437"/>
      <c r="H2231" s="439"/>
      <c r="I2231" s="509"/>
      <c r="J2231" s="387"/>
      <c r="K2231" s="387"/>
      <c r="L2231" s="437"/>
      <c r="M2231" s="437"/>
      <c r="N2231" s="439"/>
      <c r="O2231" s="437"/>
    </row>
    <row r="2232" spans="1:15" x14ac:dyDescent="0.2">
      <c r="A2232" s="437"/>
      <c r="B2232" s="437"/>
      <c r="C2232" s="437"/>
      <c r="D2232" s="437"/>
      <c r="E2232" s="437"/>
      <c r="F2232" s="437"/>
      <c r="G2232" s="437"/>
      <c r="H2232" s="439"/>
      <c r="I2232" s="509"/>
      <c r="J2232" s="387"/>
      <c r="K2232" s="387"/>
      <c r="L2232" s="437"/>
      <c r="M2232" s="437"/>
      <c r="N2232" s="439"/>
      <c r="O2232" s="437"/>
    </row>
    <row r="2233" spans="1:15" x14ac:dyDescent="0.2">
      <c r="A2233" s="437"/>
      <c r="B2233" s="437"/>
      <c r="C2233" s="437"/>
      <c r="D2233" s="437"/>
      <c r="E2233" s="437"/>
      <c r="F2233" s="437"/>
      <c r="G2233" s="437"/>
      <c r="H2233" s="439"/>
      <c r="I2233" s="509"/>
      <c r="J2233" s="387"/>
      <c r="K2233" s="387"/>
      <c r="L2233" s="437"/>
      <c r="M2233" s="437"/>
      <c r="N2233" s="439"/>
      <c r="O2233" s="437"/>
    </row>
    <row r="2234" spans="1:15" x14ac:dyDescent="0.2">
      <c r="A2234" s="437"/>
      <c r="B2234" s="437"/>
      <c r="C2234" s="437"/>
      <c r="D2234" s="437"/>
      <c r="E2234" s="437"/>
      <c r="F2234" s="437"/>
      <c r="G2234" s="437"/>
      <c r="H2234" s="439"/>
      <c r="I2234" s="509"/>
      <c r="J2234" s="387"/>
      <c r="K2234" s="387"/>
      <c r="L2234" s="437"/>
      <c r="M2234" s="437"/>
      <c r="N2234" s="439"/>
      <c r="O2234" s="437"/>
    </row>
    <row r="2235" spans="1:15" x14ac:dyDescent="0.2">
      <c r="A2235" s="437"/>
      <c r="B2235" s="437"/>
      <c r="C2235" s="437"/>
      <c r="D2235" s="437"/>
      <c r="E2235" s="437"/>
      <c r="F2235" s="437"/>
      <c r="G2235" s="437"/>
      <c r="H2235" s="439"/>
      <c r="I2235" s="509"/>
      <c r="J2235" s="387"/>
      <c r="K2235" s="387"/>
      <c r="L2235" s="437"/>
      <c r="M2235" s="437"/>
      <c r="N2235" s="439"/>
      <c r="O2235" s="437"/>
    </row>
    <row r="2236" spans="1:15" x14ac:dyDescent="0.2">
      <c r="A2236" s="437"/>
      <c r="B2236" s="437"/>
      <c r="C2236" s="437"/>
      <c r="D2236" s="437"/>
      <c r="E2236" s="437"/>
      <c r="F2236" s="437"/>
      <c r="G2236" s="437"/>
      <c r="H2236" s="439"/>
      <c r="I2236" s="509"/>
      <c r="J2236" s="387"/>
      <c r="K2236" s="387"/>
      <c r="L2236" s="437"/>
      <c r="M2236" s="437"/>
      <c r="N2236" s="439"/>
      <c r="O2236" s="437"/>
    </row>
    <row r="2237" spans="1:15" x14ac:dyDescent="0.2">
      <c r="A2237" s="437"/>
      <c r="B2237" s="437"/>
      <c r="C2237" s="437"/>
      <c r="D2237" s="437"/>
      <c r="E2237" s="437"/>
      <c r="F2237" s="437"/>
      <c r="G2237" s="437"/>
      <c r="H2237" s="439"/>
      <c r="I2237" s="509"/>
      <c r="J2237" s="387"/>
      <c r="K2237" s="387"/>
      <c r="L2237" s="437"/>
      <c r="M2237" s="437"/>
      <c r="N2237" s="439"/>
      <c r="O2237" s="437"/>
    </row>
    <row r="2238" spans="1:15" x14ac:dyDescent="0.2">
      <c r="A2238" s="437"/>
      <c r="B2238" s="437"/>
      <c r="C2238" s="437"/>
      <c r="D2238" s="437"/>
      <c r="E2238" s="437"/>
      <c r="F2238" s="437"/>
      <c r="G2238" s="437"/>
      <c r="H2238" s="439"/>
      <c r="I2238" s="509"/>
      <c r="J2238" s="387"/>
      <c r="K2238" s="387"/>
      <c r="L2238" s="437"/>
      <c r="M2238" s="437"/>
      <c r="N2238" s="439"/>
      <c r="O2238" s="437"/>
    </row>
    <row r="2239" spans="1:15" x14ac:dyDescent="0.2">
      <c r="A2239" s="437"/>
      <c r="B2239" s="437"/>
      <c r="C2239" s="437"/>
      <c r="D2239" s="437"/>
      <c r="E2239" s="437"/>
      <c r="F2239" s="437"/>
      <c r="G2239" s="437"/>
      <c r="H2239" s="439"/>
      <c r="I2239" s="509"/>
      <c r="J2239" s="387"/>
      <c r="K2239" s="387"/>
      <c r="L2239" s="437"/>
      <c r="M2239" s="437"/>
      <c r="N2239" s="439"/>
      <c r="O2239" s="437"/>
    </row>
    <row r="2240" spans="1:15" x14ac:dyDescent="0.2">
      <c r="A2240" s="437"/>
      <c r="B2240" s="437"/>
      <c r="C2240" s="437"/>
      <c r="D2240" s="437"/>
      <c r="E2240" s="437"/>
      <c r="F2240" s="437"/>
      <c r="G2240" s="437"/>
      <c r="H2240" s="439"/>
      <c r="I2240" s="509"/>
      <c r="J2240" s="387"/>
      <c r="K2240" s="387"/>
      <c r="L2240" s="437"/>
      <c r="M2240" s="437"/>
      <c r="N2240" s="439"/>
      <c r="O2240" s="437"/>
    </row>
    <row r="2241" spans="1:15" x14ac:dyDescent="0.2">
      <c r="A2241" s="437"/>
      <c r="B2241" s="437"/>
      <c r="C2241" s="437"/>
      <c r="D2241" s="437"/>
      <c r="E2241" s="437"/>
      <c r="F2241" s="437"/>
      <c r="G2241" s="437"/>
      <c r="H2241" s="439"/>
      <c r="I2241" s="509"/>
      <c r="J2241" s="387"/>
      <c r="K2241" s="387"/>
      <c r="L2241" s="437"/>
      <c r="M2241" s="437"/>
      <c r="N2241" s="439"/>
      <c r="O2241" s="437"/>
    </row>
    <row r="2242" spans="1:15" x14ac:dyDescent="0.2">
      <c r="A2242" s="437"/>
      <c r="B2242" s="437"/>
      <c r="C2242" s="437"/>
      <c r="D2242" s="437"/>
      <c r="E2242" s="437"/>
      <c r="F2242" s="437"/>
      <c r="G2242" s="437"/>
      <c r="H2242" s="439"/>
      <c r="I2242" s="509"/>
      <c r="J2242" s="387"/>
      <c r="K2242" s="387"/>
      <c r="L2242" s="437"/>
      <c r="M2242" s="437"/>
      <c r="N2242" s="439"/>
      <c r="O2242" s="437"/>
    </row>
    <row r="2243" spans="1:15" x14ac:dyDescent="0.2">
      <c r="A2243" s="437"/>
      <c r="B2243" s="437"/>
      <c r="C2243" s="437"/>
      <c r="D2243" s="437"/>
      <c r="E2243" s="437"/>
      <c r="F2243" s="437"/>
      <c r="G2243" s="437"/>
      <c r="H2243" s="439"/>
      <c r="I2243" s="509"/>
      <c r="J2243" s="387"/>
      <c r="K2243" s="387"/>
      <c r="L2243" s="437"/>
      <c r="M2243" s="437"/>
      <c r="N2243" s="439"/>
      <c r="O2243" s="437"/>
    </row>
    <row r="2244" spans="1:15" x14ac:dyDescent="0.2">
      <c r="A2244" s="437"/>
      <c r="B2244" s="437"/>
      <c r="C2244" s="437"/>
      <c r="D2244" s="437"/>
      <c r="E2244" s="437"/>
      <c r="F2244" s="437"/>
      <c r="G2244" s="437"/>
      <c r="H2244" s="439"/>
      <c r="I2244" s="509"/>
      <c r="J2244" s="387"/>
      <c r="K2244" s="387"/>
      <c r="L2244" s="437"/>
      <c r="M2244" s="437"/>
      <c r="N2244" s="439"/>
      <c r="O2244" s="437"/>
    </row>
    <row r="2245" spans="1:15" x14ac:dyDescent="0.2">
      <c r="A2245" s="437"/>
      <c r="B2245" s="437"/>
      <c r="C2245" s="437"/>
      <c r="D2245" s="437"/>
      <c r="E2245" s="437"/>
      <c r="F2245" s="437"/>
      <c r="G2245" s="437"/>
      <c r="H2245" s="439"/>
      <c r="I2245" s="509"/>
      <c r="J2245" s="387"/>
      <c r="K2245" s="387"/>
      <c r="L2245" s="437"/>
      <c r="M2245" s="437"/>
      <c r="N2245" s="439"/>
      <c r="O2245" s="437"/>
    </row>
    <row r="2246" spans="1:15" x14ac:dyDescent="0.2">
      <c r="A2246" s="437"/>
      <c r="B2246" s="437"/>
      <c r="C2246" s="437"/>
      <c r="D2246" s="437"/>
      <c r="E2246" s="437"/>
      <c r="F2246" s="437"/>
      <c r="G2246" s="437"/>
      <c r="H2246" s="439"/>
      <c r="I2246" s="509"/>
      <c r="J2246" s="387"/>
      <c r="K2246" s="387"/>
      <c r="L2246" s="437"/>
      <c r="M2246" s="437"/>
      <c r="N2246" s="439"/>
      <c r="O2246" s="437"/>
    </row>
    <row r="2247" spans="1:15" x14ac:dyDescent="0.2">
      <c r="A2247" s="437"/>
      <c r="B2247" s="437"/>
      <c r="C2247" s="437"/>
      <c r="D2247" s="437"/>
      <c r="E2247" s="437"/>
      <c r="F2247" s="437"/>
      <c r="G2247" s="437"/>
      <c r="H2247" s="439"/>
      <c r="I2247" s="509"/>
      <c r="J2247" s="387"/>
      <c r="K2247" s="387"/>
      <c r="L2247" s="437"/>
      <c r="M2247" s="437"/>
      <c r="N2247" s="439"/>
      <c r="O2247" s="437"/>
    </row>
    <row r="2248" spans="1:15" x14ac:dyDescent="0.2">
      <c r="A2248" s="437"/>
      <c r="B2248" s="437"/>
      <c r="C2248" s="437"/>
      <c r="D2248" s="437"/>
      <c r="E2248" s="437"/>
      <c r="F2248" s="437"/>
      <c r="G2248" s="437"/>
      <c r="H2248" s="439"/>
      <c r="I2248" s="509"/>
      <c r="J2248" s="387"/>
      <c r="K2248" s="387"/>
      <c r="L2248" s="437"/>
      <c r="M2248" s="437"/>
      <c r="N2248" s="439"/>
      <c r="O2248" s="437"/>
    </row>
    <row r="2249" spans="1:15" x14ac:dyDescent="0.2">
      <c r="A2249" s="437"/>
      <c r="B2249" s="437"/>
      <c r="C2249" s="437"/>
      <c r="D2249" s="437"/>
      <c r="E2249" s="437"/>
      <c r="F2249" s="437"/>
      <c r="G2249" s="437"/>
      <c r="H2249" s="439"/>
      <c r="I2249" s="509"/>
      <c r="J2249" s="387"/>
      <c r="K2249" s="387"/>
      <c r="L2249" s="437"/>
      <c r="M2249" s="437"/>
      <c r="N2249" s="439"/>
      <c r="O2249" s="437"/>
    </row>
    <row r="2250" spans="1:15" x14ac:dyDescent="0.2">
      <c r="A2250" s="437"/>
      <c r="B2250" s="437"/>
      <c r="C2250" s="437"/>
      <c r="D2250" s="437"/>
      <c r="E2250" s="437"/>
      <c r="F2250" s="437"/>
      <c r="G2250" s="437"/>
      <c r="H2250" s="439"/>
      <c r="I2250" s="509"/>
      <c r="J2250" s="387"/>
      <c r="K2250" s="387"/>
      <c r="L2250" s="437"/>
      <c r="M2250" s="437"/>
      <c r="N2250" s="439"/>
      <c r="O2250" s="437"/>
    </row>
    <row r="2251" spans="1:15" x14ac:dyDescent="0.2">
      <c r="A2251" s="437"/>
      <c r="B2251" s="437"/>
      <c r="C2251" s="437"/>
      <c r="D2251" s="437"/>
      <c r="E2251" s="437"/>
      <c r="F2251" s="437"/>
      <c r="G2251" s="437"/>
      <c r="H2251" s="439"/>
      <c r="I2251" s="509"/>
      <c r="J2251" s="387"/>
      <c r="K2251" s="387"/>
      <c r="L2251" s="437"/>
      <c r="M2251" s="437"/>
      <c r="N2251" s="439"/>
      <c r="O2251" s="437"/>
    </row>
    <row r="2252" spans="1:15" x14ac:dyDescent="0.2">
      <c r="A2252" s="437"/>
      <c r="B2252" s="437"/>
      <c r="C2252" s="437"/>
      <c r="D2252" s="437"/>
      <c r="E2252" s="437"/>
      <c r="F2252" s="437"/>
      <c r="G2252" s="437"/>
      <c r="H2252" s="439"/>
      <c r="I2252" s="509"/>
      <c r="J2252" s="387"/>
      <c r="K2252" s="387"/>
      <c r="L2252" s="437"/>
      <c r="M2252" s="437"/>
      <c r="N2252" s="439"/>
      <c r="O2252" s="437"/>
    </row>
    <row r="2253" spans="1:15" x14ac:dyDescent="0.2">
      <c r="A2253" s="437"/>
      <c r="B2253" s="437"/>
      <c r="C2253" s="437"/>
      <c r="D2253" s="437"/>
      <c r="E2253" s="437"/>
      <c r="F2253" s="437"/>
      <c r="G2253" s="437"/>
      <c r="H2253" s="439"/>
      <c r="I2253" s="509"/>
      <c r="J2253" s="387"/>
      <c r="K2253" s="387"/>
      <c r="L2253" s="437"/>
      <c r="M2253" s="437"/>
      <c r="N2253" s="439"/>
      <c r="O2253" s="437"/>
    </row>
    <row r="2254" spans="1:15" x14ac:dyDescent="0.2">
      <c r="A2254" s="437"/>
      <c r="B2254" s="437"/>
      <c r="C2254" s="437"/>
      <c r="D2254" s="437"/>
      <c r="E2254" s="437"/>
      <c r="F2254" s="437"/>
      <c r="G2254" s="437"/>
      <c r="H2254" s="439"/>
      <c r="I2254" s="509"/>
      <c r="J2254" s="387"/>
      <c r="K2254" s="387"/>
      <c r="L2254" s="437"/>
      <c r="M2254" s="437"/>
      <c r="N2254" s="439"/>
      <c r="O2254" s="437"/>
    </row>
    <row r="2255" spans="1:15" x14ac:dyDescent="0.2">
      <c r="A2255" s="437"/>
      <c r="B2255" s="437"/>
      <c r="C2255" s="437"/>
      <c r="D2255" s="437"/>
      <c r="E2255" s="437"/>
      <c r="F2255" s="437"/>
      <c r="G2255" s="437"/>
      <c r="H2255" s="439"/>
      <c r="I2255" s="509"/>
      <c r="J2255" s="387"/>
      <c r="K2255" s="387"/>
      <c r="L2255" s="437"/>
      <c r="M2255" s="437"/>
      <c r="N2255" s="439"/>
      <c r="O2255" s="437"/>
    </row>
    <row r="2256" spans="1:15" x14ac:dyDescent="0.2">
      <c r="A2256" s="437"/>
      <c r="B2256" s="437"/>
      <c r="C2256" s="437"/>
      <c r="D2256" s="437"/>
      <c r="E2256" s="437"/>
      <c r="F2256" s="437"/>
      <c r="G2256" s="437"/>
      <c r="H2256" s="439"/>
      <c r="I2256" s="509"/>
      <c r="J2256" s="387"/>
      <c r="K2256" s="387"/>
      <c r="L2256" s="437"/>
      <c r="M2256" s="437"/>
      <c r="N2256" s="439"/>
      <c r="O2256" s="437"/>
    </row>
    <row r="2257" spans="1:15" x14ac:dyDescent="0.2">
      <c r="A2257" s="437"/>
      <c r="B2257" s="437"/>
      <c r="C2257" s="437"/>
      <c r="D2257" s="437"/>
      <c r="E2257" s="437"/>
      <c r="F2257" s="437"/>
      <c r="G2257" s="437"/>
      <c r="H2257" s="439"/>
      <c r="I2257" s="509"/>
      <c r="J2257" s="387"/>
      <c r="K2257" s="387"/>
      <c r="L2257" s="437"/>
      <c r="M2257" s="437"/>
      <c r="N2257" s="439"/>
      <c r="O2257" s="437"/>
    </row>
    <row r="2258" spans="1:15" x14ac:dyDescent="0.2">
      <c r="A2258" s="437"/>
      <c r="B2258" s="437"/>
      <c r="C2258" s="437"/>
      <c r="D2258" s="437"/>
      <c r="E2258" s="437"/>
      <c r="F2258" s="437"/>
      <c r="G2258" s="437"/>
      <c r="H2258" s="439"/>
      <c r="I2258" s="509"/>
      <c r="J2258" s="387"/>
      <c r="K2258" s="387"/>
      <c r="L2258" s="437"/>
      <c r="M2258" s="437"/>
      <c r="N2258" s="439"/>
      <c r="O2258" s="437"/>
    </row>
    <row r="2259" spans="1:15" x14ac:dyDescent="0.2">
      <c r="A2259" s="437"/>
      <c r="B2259" s="437"/>
      <c r="C2259" s="437"/>
      <c r="D2259" s="437"/>
      <c r="E2259" s="437"/>
      <c r="F2259" s="437"/>
      <c r="G2259" s="437"/>
      <c r="H2259" s="439"/>
      <c r="I2259" s="509"/>
      <c r="J2259" s="387"/>
      <c r="K2259" s="387"/>
      <c r="L2259" s="437"/>
      <c r="M2259" s="437"/>
      <c r="N2259" s="439"/>
      <c r="O2259" s="437"/>
    </row>
    <row r="2260" spans="1:15" x14ac:dyDescent="0.2">
      <c r="A2260" s="437"/>
      <c r="B2260" s="437"/>
      <c r="C2260" s="437"/>
      <c r="D2260" s="437"/>
      <c r="E2260" s="437"/>
      <c r="F2260" s="437"/>
      <c r="G2260" s="437"/>
      <c r="H2260" s="439"/>
      <c r="I2260" s="509"/>
      <c r="J2260" s="387"/>
      <c r="K2260" s="387"/>
      <c r="L2260" s="437"/>
      <c r="M2260" s="437"/>
      <c r="N2260" s="439"/>
      <c r="O2260" s="437"/>
    </row>
    <row r="2261" spans="1:15" x14ac:dyDescent="0.2">
      <c r="A2261" s="437"/>
      <c r="B2261" s="437"/>
      <c r="C2261" s="437"/>
      <c r="D2261" s="437"/>
      <c r="E2261" s="437"/>
      <c r="F2261" s="437"/>
      <c r="G2261" s="437"/>
      <c r="H2261" s="439"/>
      <c r="I2261" s="509"/>
      <c r="J2261" s="387"/>
      <c r="K2261" s="387"/>
      <c r="L2261" s="437"/>
      <c r="M2261" s="437"/>
      <c r="N2261" s="439"/>
      <c r="O2261" s="437"/>
    </row>
    <row r="2262" spans="1:15" x14ac:dyDescent="0.2">
      <c r="A2262" s="437"/>
      <c r="B2262" s="437"/>
      <c r="C2262" s="437"/>
      <c r="D2262" s="437"/>
      <c r="E2262" s="437"/>
      <c r="F2262" s="437"/>
      <c r="G2262" s="437"/>
      <c r="H2262" s="439"/>
      <c r="I2262" s="509"/>
      <c r="J2262" s="387"/>
      <c r="K2262" s="387"/>
      <c r="L2262" s="437"/>
      <c r="M2262" s="437"/>
      <c r="N2262" s="439"/>
      <c r="O2262" s="437"/>
    </row>
    <row r="2263" spans="1:15" x14ac:dyDescent="0.2">
      <c r="A2263" s="437"/>
      <c r="B2263" s="437"/>
      <c r="C2263" s="437"/>
      <c r="D2263" s="437"/>
      <c r="E2263" s="437"/>
      <c r="F2263" s="437"/>
      <c r="G2263" s="437"/>
      <c r="H2263" s="439"/>
      <c r="I2263" s="509"/>
      <c r="J2263" s="387"/>
      <c r="K2263" s="387"/>
      <c r="L2263" s="437"/>
      <c r="M2263" s="437"/>
      <c r="N2263" s="439"/>
      <c r="O2263" s="437"/>
    </row>
    <row r="2264" spans="1:15" x14ac:dyDescent="0.2">
      <c r="A2264" s="437"/>
      <c r="B2264" s="437"/>
      <c r="C2264" s="437"/>
      <c r="D2264" s="437"/>
      <c r="E2264" s="437"/>
      <c r="F2264" s="437"/>
      <c r="G2264" s="437"/>
      <c r="H2264" s="439"/>
      <c r="I2264" s="509"/>
      <c r="J2264" s="387"/>
      <c r="K2264" s="387"/>
      <c r="L2264" s="437"/>
      <c r="M2264" s="437"/>
      <c r="N2264" s="439"/>
      <c r="O2264" s="437"/>
    </row>
    <row r="2265" spans="1:15" x14ac:dyDescent="0.2">
      <c r="A2265" s="437"/>
      <c r="B2265" s="437"/>
      <c r="C2265" s="437"/>
      <c r="D2265" s="437"/>
      <c r="E2265" s="437"/>
      <c r="F2265" s="437"/>
      <c r="G2265" s="437"/>
      <c r="H2265" s="439"/>
      <c r="I2265" s="509"/>
      <c r="J2265" s="387"/>
      <c r="K2265" s="387"/>
      <c r="L2265" s="437"/>
      <c r="M2265" s="437"/>
      <c r="N2265" s="439"/>
      <c r="O2265" s="437"/>
    </row>
    <row r="2266" spans="1:15" x14ac:dyDescent="0.2">
      <c r="A2266" s="437"/>
      <c r="B2266" s="437"/>
      <c r="C2266" s="437"/>
      <c r="D2266" s="437"/>
      <c r="E2266" s="437"/>
      <c r="F2266" s="437"/>
      <c r="G2266" s="437"/>
      <c r="H2266" s="439"/>
      <c r="I2266" s="509"/>
      <c r="J2266" s="387"/>
      <c r="K2266" s="387"/>
      <c r="L2266" s="437"/>
      <c r="M2266" s="437"/>
      <c r="N2266" s="439"/>
      <c r="O2266" s="437"/>
    </row>
    <row r="2267" spans="1:15" x14ac:dyDescent="0.2">
      <c r="A2267" s="437"/>
      <c r="B2267" s="437"/>
      <c r="C2267" s="437"/>
      <c r="D2267" s="437"/>
      <c r="E2267" s="437"/>
      <c r="F2267" s="437"/>
      <c r="G2267" s="437"/>
      <c r="H2267" s="439"/>
      <c r="I2267" s="509"/>
      <c r="J2267" s="387"/>
      <c r="K2267" s="387"/>
      <c r="L2267" s="437"/>
      <c r="M2267" s="437"/>
      <c r="N2267" s="439"/>
      <c r="O2267" s="437"/>
    </row>
    <row r="2268" spans="1:15" x14ac:dyDescent="0.2">
      <c r="A2268" s="437"/>
      <c r="B2268" s="437"/>
      <c r="C2268" s="437"/>
      <c r="D2268" s="437"/>
      <c r="E2268" s="437"/>
      <c r="F2268" s="437"/>
      <c r="G2268" s="437"/>
      <c r="H2268" s="439"/>
      <c r="I2268" s="509"/>
      <c r="J2268" s="387"/>
      <c r="K2268" s="387"/>
      <c r="L2268" s="437"/>
      <c r="M2268" s="437"/>
      <c r="N2268" s="439"/>
      <c r="O2268" s="437"/>
    </row>
    <row r="2269" spans="1:15" x14ac:dyDescent="0.2">
      <c r="A2269" s="437"/>
      <c r="B2269" s="437"/>
      <c r="C2269" s="437"/>
      <c r="D2269" s="437"/>
      <c r="E2269" s="437"/>
      <c r="F2269" s="437"/>
      <c r="G2269" s="437"/>
      <c r="H2269" s="439"/>
      <c r="I2269" s="509"/>
      <c r="J2269" s="387"/>
      <c r="K2269" s="387"/>
      <c r="L2269" s="437"/>
      <c r="M2269" s="437"/>
      <c r="N2269" s="439"/>
      <c r="O2269" s="437"/>
    </row>
    <row r="2270" spans="1:15" x14ac:dyDescent="0.2">
      <c r="A2270" s="437"/>
      <c r="B2270" s="437"/>
      <c r="C2270" s="437"/>
      <c r="D2270" s="437"/>
      <c r="E2270" s="437"/>
      <c r="F2270" s="437"/>
      <c r="G2270" s="437"/>
      <c r="H2270" s="439"/>
      <c r="I2270" s="509"/>
      <c r="J2270" s="387"/>
      <c r="K2270" s="387"/>
      <c r="L2270" s="437"/>
      <c r="M2270" s="437"/>
      <c r="N2270" s="439"/>
      <c r="O2270" s="437"/>
    </row>
    <row r="2271" spans="1:15" x14ac:dyDescent="0.2">
      <c r="A2271" s="437"/>
      <c r="B2271" s="437"/>
      <c r="C2271" s="437"/>
      <c r="D2271" s="437"/>
      <c r="E2271" s="437"/>
      <c r="F2271" s="437"/>
      <c r="G2271" s="437"/>
      <c r="H2271" s="439"/>
      <c r="I2271" s="509"/>
      <c r="J2271" s="387"/>
      <c r="K2271" s="387"/>
      <c r="L2271" s="437"/>
      <c r="M2271" s="437"/>
      <c r="N2271" s="439"/>
      <c r="O2271" s="437"/>
    </row>
    <row r="2272" spans="1:15" x14ac:dyDescent="0.2">
      <c r="A2272" s="437"/>
      <c r="B2272" s="437"/>
      <c r="C2272" s="437"/>
      <c r="D2272" s="437"/>
      <c r="E2272" s="437"/>
      <c r="F2272" s="437"/>
      <c r="G2272" s="437"/>
      <c r="H2272" s="439"/>
      <c r="I2272" s="509"/>
      <c r="J2272" s="387"/>
      <c r="K2272" s="387"/>
      <c r="L2272" s="437"/>
      <c r="M2272" s="437"/>
      <c r="N2272" s="439"/>
      <c r="O2272" s="437"/>
    </row>
    <row r="2273" spans="1:15" x14ac:dyDescent="0.2">
      <c r="A2273" s="437"/>
      <c r="B2273" s="437"/>
      <c r="C2273" s="437"/>
      <c r="D2273" s="437"/>
      <c r="E2273" s="437"/>
      <c r="F2273" s="437"/>
      <c r="G2273" s="437"/>
      <c r="H2273" s="439"/>
      <c r="I2273" s="509"/>
      <c r="J2273" s="387"/>
      <c r="K2273" s="387"/>
      <c r="L2273" s="437"/>
      <c r="M2273" s="437"/>
      <c r="N2273" s="439"/>
      <c r="O2273" s="437"/>
    </row>
    <row r="2274" spans="1:15" x14ac:dyDescent="0.2">
      <c r="A2274" s="437"/>
      <c r="B2274" s="437"/>
      <c r="C2274" s="437"/>
      <c r="D2274" s="437"/>
      <c r="E2274" s="437"/>
      <c r="F2274" s="437"/>
      <c r="G2274" s="437"/>
      <c r="H2274" s="439"/>
      <c r="I2274" s="509"/>
      <c r="J2274" s="387"/>
      <c r="K2274" s="387"/>
      <c r="L2274" s="437"/>
      <c r="M2274" s="437"/>
      <c r="N2274" s="439"/>
      <c r="O2274" s="437"/>
    </row>
    <row r="2275" spans="1:15" x14ac:dyDescent="0.2">
      <c r="A2275" s="437"/>
      <c r="B2275" s="437"/>
      <c r="C2275" s="437"/>
      <c r="D2275" s="437"/>
      <c r="E2275" s="437"/>
      <c r="F2275" s="437"/>
      <c r="G2275" s="437"/>
      <c r="H2275" s="439"/>
      <c r="I2275" s="509"/>
      <c r="J2275" s="387"/>
      <c r="K2275" s="387"/>
      <c r="L2275" s="437"/>
      <c r="M2275" s="437"/>
      <c r="N2275" s="439"/>
      <c r="O2275" s="437"/>
    </row>
    <row r="2276" spans="1:15" x14ac:dyDescent="0.2">
      <c r="A2276" s="437"/>
      <c r="B2276" s="437"/>
      <c r="C2276" s="437"/>
      <c r="D2276" s="437"/>
      <c r="E2276" s="437"/>
      <c r="F2276" s="437"/>
      <c r="G2276" s="437"/>
      <c r="H2276" s="439"/>
      <c r="I2276" s="509"/>
      <c r="J2276" s="387"/>
      <c r="K2276" s="387"/>
      <c r="L2276" s="437"/>
      <c r="M2276" s="437"/>
      <c r="N2276" s="439"/>
      <c r="O2276" s="437"/>
    </row>
    <row r="2277" spans="1:15" x14ac:dyDescent="0.2">
      <c r="A2277" s="437"/>
      <c r="B2277" s="437"/>
      <c r="C2277" s="437"/>
      <c r="D2277" s="437"/>
      <c r="E2277" s="437"/>
      <c r="F2277" s="437"/>
      <c r="G2277" s="437"/>
      <c r="H2277" s="439"/>
      <c r="I2277" s="509"/>
      <c r="J2277" s="387"/>
      <c r="K2277" s="387"/>
      <c r="L2277" s="437"/>
      <c r="M2277" s="437"/>
      <c r="N2277" s="439"/>
      <c r="O2277" s="437"/>
    </row>
    <row r="2278" spans="1:15" x14ac:dyDescent="0.2">
      <c r="A2278" s="437"/>
      <c r="B2278" s="437"/>
      <c r="C2278" s="437"/>
      <c r="D2278" s="437"/>
      <c r="E2278" s="437"/>
      <c r="F2278" s="437"/>
      <c r="G2278" s="437"/>
      <c r="H2278" s="439"/>
      <c r="I2278" s="509"/>
      <c r="J2278" s="387"/>
      <c r="K2278" s="387"/>
      <c r="L2278" s="437"/>
      <c r="M2278" s="437"/>
      <c r="N2278" s="439"/>
      <c r="O2278" s="437"/>
    </row>
    <row r="2279" spans="1:15" x14ac:dyDescent="0.2">
      <c r="A2279" s="437"/>
      <c r="B2279" s="437"/>
      <c r="C2279" s="437"/>
      <c r="D2279" s="437"/>
      <c r="E2279" s="437"/>
      <c r="F2279" s="437"/>
      <c r="G2279" s="437"/>
      <c r="H2279" s="439"/>
      <c r="I2279" s="509"/>
      <c r="J2279" s="387"/>
      <c r="K2279" s="387"/>
      <c r="L2279" s="437"/>
      <c r="M2279" s="437"/>
      <c r="N2279" s="439"/>
      <c r="O2279" s="437"/>
    </row>
    <row r="2280" spans="1:15" x14ac:dyDescent="0.2">
      <c r="A2280" s="437"/>
      <c r="B2280" s="437"/>
      <c r="C2280" s="437"/>
      <c r="D2280" s="437"/>
      <c r="E2280" s="437"/>
      <c r="F2280" s="437"/>
      <c r="G2280" s="437"/>
      <c r="H2280" s="439"/>
      <c r="I2280" s="509"/>
      <c r="J2280" s="387"/>
      <c r="K2280" s="387"/>
      <c r="L2280" s="437"/>
      <c r="M2280" s="437"/>
      <c r="N2280" s="439"/>
      <c r="O2280" s="437"/>
    </row>
    <row r="2281" spans="1:15" x14ac:dyDescent="0.2">
      <c r="A2281" s="437"/>
      <c r="B2281" s="437"/>
      <c r="C2281" s="437"/>
      <c r="D2281" s="437"/>
      <c r="E2281" s="437"/>
      <c r="F2281" s="437"/>
      <c r="G2281" s="437"/>
      <c r="H2281" s="439"/>
      <c r="I2281" s="509"/>
      <c r="J2281" s="387"/>
      <c r="K2281" s="387"/>
      <c r="L2281" s="437"/>
      <c r="M2281" s="437"/>
      <c r="N2281" s="439"/>
      <c r="O2281" s="437"/>
    </row>
    <row r="2282" spans="1:15" x14ac:dyDescent="0.2">
      <c r="A2282" s="437"/>
      <c r="B2282" s="437"/>
      <c r="C2282" s="437"/>
      <c r="D2282" s="437"/>
      <c r="E2282" s="437"/>
      <c r="F2282" s="437"/>
      <c r="G2282" s="437"/>
      <c r="H2282" s="439"/>
      <c r="I2282" s="509"/>
      <c r="J2282" s="387"/>
      <c r="K2282" s="387"/>
      <c r="L2282" s="437"/>
      <c r="M2282" s="437"/>
      <c r="N2282" s="439"/>
      <c r="O2282" s="437"/>
    </row>
    <row r="2283" spans="1:15" x14ac:dyDescent="0.2">
      <c r="A2283" s="437"/>
      <c r="B2283" s="437"/>
      <c r="C2283" s="437"/>
      <c r="D2283" s="437"/>
      <c r="E2283" s="437"/>
      <c r="F2283" s="437"/>
      <c r="G2283" s="437"/>
      <c r="H2283" s="439"/>
      <c r="I2283" s="509"/>
      <c r="J2283" s="387"/>
      <c r="K2283" s="387"/>
      <c r="L2283" s="437"/>
      <c r="M2283" s="437"/>
      <c r="N2283" s="439"/>
      <c r="O2283" s="437"/>
    </row>
    <row r="2284" spans="1:15" x14ac:dyDescent="0.2">
      <c r="A2284" s="437"/>
      <c r="B2284" s="437"/>
      <c r="C2284" s="437"/>
      <c r="D2284" s="437"/>
      <c r="E2284" s="437"/>
      <c r="F2284" s="437"/>
      <c r="G2284" s="437"/>
      <c r="H2284" s="439"/>
      <c r="I2284" s="509"/>
      <c r="J2284" s="387"/>
      <c r="K2284" s="387"/>
      <c r="L2284" s="437"/>
      <c r="M2284" s="437"/>
      <c r="N2284" s="439"/>
      <c r="O2284" s="437"/>
    </row>
    <row r="2285" spans="1:15" x14ac:dyDescent="0.2">
      <c r="A2285" s="437"/>
      <c r="B2285" s="437"/>
      <c r="C2285" s="437"/>
      <c r="D2285" s="437"/>
      <c r="E2285" s="437"/>
      <c r="F2285" s="437"/>
      <c r="G2285" s="437"/>
      <c r="H2285" s="439"/>
      <c r="I2285" s="509"/>
      <c r="J2285" s="387"/>
      <c r="K2285" s="387"/>
      <c r="L2285" s="437"/>
      <c r="M2285" s="437"/>
      <c r="N2285" s="439"/>
      <c r="O2285" s="437"/>
    </row>
    <row r="2286" spans="1:15" x14ac:dyDescent="0.2">
      <c r="A2286" s="437"/>
      <c r="B2286" s="437"/>
      <c r="C2286" s="437"/>
      <c r="D2286" s="437"/>
      <c r="E2286" s="437"/>
      <c r="F2286" s="437"/>
      <c r="G2286" s="437"/>
      <c r="H2286" s="439"/>
      <c r="I2286" s="509"/>
      <c r="J2286" s="387"/>
      <c r="K2286" s="387"/>
      <c r="L2286" s="437"/>
      <c r="M2286" s="437"/>
      <c r="N2286" s="439"/>
      <c r="O2286" s="437"/>
    </row>
    <row r="2287" spans="1:15" x14ac:dyDescent="0.2">
      <c r="A2287" s="437"/>
      <c r="B2287" s="437"/>
      <c r="C2287" s="437"/>
      <c r="D2287" s="437"/>
      <c r="E2287" s="437"/>
      <c r="F2287" s="437"/>
      <c r="G2287" s="437"/>
      <c r="H2287" s="439"/>
      <c r="I2287" s="509"/>
      <c r="J2287" s="387"/>
      <c r="K2287" s="387"/>
      <c r="L2287" s="437"/>
      <c r="M2287" s="437"/>
      <c r="N2287" s="439"/>
      <c r="O2287" s="437"/>
    </row>
    <row r="2288" spans="1:15" x14ac:dyDescent="0.2">
      <c r="A2288" s="437"/>
      <c r="B2288" s="437"/>
      <c r="C2288" s="437"/>
      <c r="D2288" s="437"/>
      <c r="E2288" s="437"/>
      <c r="F2288" s="437"/>
      <c r="G2288" s="437"/>
      <c r="H2288" s="439"/>
      <c r="I2288" s="509"/>
      <c r="J2288" s="387"/>
      <c r="K2288" s="387"/>
      <c r="L2288" s="437"/>
      <c r="M2288" s="437"/>
      <c r="N2288" s="439"/>
      <c r="O2288" s="437"/>
    </row>
    <row r="2289" spans="1:15" x14ac:dyDescent="0.2">
      <c r="A2289" s="437"/>
      <c r="B2289" s="437"/>
      <c r="C2289" s="437"/>
      <c r="D2289" s="437"/>
      <c r="E2289" s="437"/>
      <c r="F2289" s="437"/>
      <c r="G2289" s="437"/>
      <c r="H2289" s="439"/>
      <c r="I2289" s="509"/>
      <c r="J2289" s="387"/>
      <c r="K2289" s="387"/>
      <c r="L2289" s="437"/>
      <c r="M2289" s="437"/>
      <c r="N2289" s="439"/>
      <c r="O2289" s="437"/>
    </row>
    <row r="2290" spans="1:15" x14ac:dyDescent="0.2">
      <c r="A2290" s="437"/>
      <c r="B2290" s="437"/>
      <c r="C2290" s="437"/>
      <c r="D2290" s="437"/>
      <c r="E2290" s="437"/>
      <c r="F2290" s="437"/>
      <c r="G2290" s="437"/>
      <c r="H2290" s="439"/>
      <c r="I2290" s="509"/>
      <c r="J2290" s="387"/>
      <c r="K2290" s="387"/>
      <c r="L2290" s="437"/>
      <c r="M2290" s="437"/>
      <c r="N2290" s="439"/>
      <c r="O2290" s="437"/>
    </row>
    <row r="2291" spans="1:15" x14ac:dyDescent="0.2">
      <c r="A2291" s="437"/>
      <c r="B2291" s="437"/>
      <c r="C2291" s="437"/>
      <c r="D2291" s="437"/>
      <c r="E2291" s="437"/>
      <c r="F2291" s="437"/>
      <c r="G2291" s="437"/>
      <c r="H2291" s="439"/>
      <c r="I2291" s="509"/>
      <c r="J2291" s="387"/>
      <c r="K2291" s="387"/>
      <c r="L2291" s="437"/>
      <c r="M2291" s="437"/>
      <c r="N2291" s="439"/>
      <c r="O2291" s="437"/>
    </row>
    <row r="2292" spans="1:15" x14ac:dyDescent="0.2">
      <c r="A2292" s="437"/>
      <c r="B2292" s="437"/>
      <c r="C2292" s="437"/>
      <c r="D2292" s="437"/>
      <c r="E2292" s="437"/>
      <c r="F2292" s="437"/>
      <c r="G2292" s="437"/>
      <c r="H2292" s="439"/>
      <c r="I2292" s="509"/>
      <c r="J2292" s="387"/>
      <c r="K2292" s="387"/>
      <c r="L2292" s="437"/>
      <c r="M2292" s="437"/>
      <c r="N2292" s="439"/>
      <c r="O2292" s="437"/>
    </row>
    <row r="2293" spans="1:15" x14ac:dyDescent="0.2">
      <c r="A2293" s="437"/>
      <c r="B2293" s="437"/>
      <c r="C2293" s="437"/>
      <c r="D2293" s="437"/>
      <c r="E2293" s="437"/>
      <c r="F2293" s="437"/>
      <c r="G2293" s="437"/>
      <c r="H2293" s="439"/>
      <c r="I2293" s="509"/>
      <c r="J2293" s="387"/>
      <c r="K2293" s="387"/>
      <c r="L2293" s="437"/>
      <c r="M2293" s="437"/>
      <c r="N2293" s="439"/>
      <c r="O2293" s="437"/>
    </row>
    <row r="2294" spans="1:15" x14ac:dyDescent="0.2">
      <c r="A2294" s="437"/>
      <c r="B2294" s="437"/>
      <c r="C2294" s="437"/>
      <c r="D2294" s="437"/>
      <c r="E2294" s="437"/>
      <c r="F2294" s="437"/>
      <c r="G2294" s="437"/>
      <c r="H2294" s="439"/>
      <c r="I2294" s="509"/>
      <c r="J2294" s="387"/>
      <c r="K2294" s="387"/>
      <c r="L2294" s="437"/>
      <c r="M2294" s="437"/>
      <c r="N2294" s="439"/>
      <c r="O2294" s="437"/>
    </row>
    <row r="2295" spans="1:15" x14ac:dyDescent="0.2">
      <c r="A2295" s="437"/>
      <c r="B2295" s="437"/>
      <c r="C2295" s="437"/>
      <c r="D2295" s="437"/>
      <c r="E2295" s="437"/>
      <c r="F2295" s="437"/>
      <c r="G2295" s="437"/>
      <c r="H2295" s="439"/>
      <c r="I2295" s="509"/>
      <c r="J2295" s="387"/>
      <c r="K2295" s="387"/>
      <c r="L2295" s="437"/>
      <c r="M2295" s="437"/>
      <c r="N2295" s="439"/>
      <c r="O2295" s="437"/>
    </row>
    <row r="2296" spans="1:15" x14ac:dyDescent="0.2">
      <c r="A2296" s="437"/>
      <c r="B2296" s="437"/>
      <c r="C2296" s="437"/>
      <c r="D2296" s="437"/>
      <c r="E2296" s="437"/>
      <c r="F2296" s="437"/>
      <c r="G2296" s="437"/>
      <c r="H2296" s="439"/>
      <c r="I2296" s="509"/>
      <c r="J2296" s="387"/>
      <c r="K2296" s="387"/>
      <c r="L2296" s="437"/>
      <c r="M2296" s="437"/>
      <c r="N2296" s="439"/>
      <c r="O2296" s="437"/>
    </row>
    <row r="2297" spans="1:15" x14ac:dyDescent="0.2">
      <c r="A2297" s="437"/>
      <c r="B2297" s="437"/>
      <c r="C2297" s="437"/>
      <c r="D2297" s="437"/>
      <c r="E2297" s="437"/>
      <c r="F2297" s="437"/>
      <c r="G2297" s="437"/>
      <c r="H2297" s="439"/>
      <c r="I2297" s="509"/>
      <c r="J2297" s="387"/>
      <c r="K2297" s="387"/>
      <c r="L2297" s="437"/>
      <c r="M2297" s="437"/>
      <c r="N2297" s="439"/>
      <c r="O2297" s="437"/>
    </row>
    <row r="2298" spans="1:15" x14ac:dyDescent="0.2">
      <c r="A2298" s="437"/>
      <c r="B2298" s="437"/>
      <c r="C2298" s="437"/>
      <c r="D2298" s="437"/>
      <c r="E2298" s="437"/>
      <c r="F2298" s="437"/>
      <c r="G2298" s="437"/>
      <c r="H2298" s="439"/>
      <c r="I2298" s="509"/>
      <c r="J2298" s="387"/>
      <c r="K2298" s="387"/>
      <c r="L2298" s="437"/>
      <c r="M2298" s="437"/>
      <c r="N2298" s="439"/>
      <c r="O2298" s="437"/>
    </row>
    <row r="2299" spans="1:15" x14ac:dyDescent="0.2">
      <c r="A2299" s="437"/>
      <c r="B2299" s="437"/>
      <c r="C2299" s="437"/>
      <c r="D2299" s="437"/>
      <c r="E2299" s="437"/>
      <c r="F2299" s="437"/>
      <c r="G2299" s="437"/>
      <c r="H2299" s="439"/>
      <c r="I2299" s="509"/>
      <c r="J2299" s="387"/>
      <c r="K2299" s="387"/>
      <c r="L2299" s="437"/>
      <c r="M2299" s="437"/>
      <c r="N2299" s="439"/>
      <c r="O2299" s="437"/>
    </row>
    <row r="2300" spans="1:15" x14ac:dyDescent="0.2">
      <c r="A2300" s="437"/>
      <c r="B2300" s="437"/>
      <c r="C2300" s="437"/>
      <c r="D2300" s="437"/>
      <c r="E2300" s="437"/>
      <c r="F2300" s="437"/>
      <c r="G2300" s="437"/>
      <c r="H2300" s="439"/>
      <c r="I2300" s="509"/>
      <c r="J2300" s="387"/>
      <c r="K2300" s="387"/>
      <c r="L2300" s="437"/>
      <c r="M2300" s="437"/>
      <c r="N2300" s="439"/>
      <c r="O2300" s="437"/>
    </row>
    <row r="2301" spans="1:15" x14ac:dyDescent="0.2">
      <c r="A2301" s="437"/>
      <c r="B2301" s="437"/>
      <c r="C2301" s="437"/>
      <c r="D2301" s="437"/>
      <c r="E2301" s="437"/>
      <c r="F2301" s="437"/>
      <c r="G2301" s="437"/>
      <c r="H2301" s="439"/>
      <c r="I2301" s="509"/>
      <c r="J2301" s="387"/>
      <c r="K2301" s="387"/>
      <c r="L2301" s="437"/>
      <c r="M2301" s="437"/>
      <c r="N2301" s="439"/>
      <c r="O2301" s="437"/>
    </row>
    <row r="2302" spans="1:15" x14ac:dyDescent="0.2">
      <c r="A2302" s="437"/>
      <c r="B2302" s="437"/>
      <c r="C2302" s="437"/>
      <c r="D2302" s="437"/>
      <c r="E2302" s="437"/>
      <c r="F2302" s="437"/>
      <c r="G2302" s="437"/>
      <c r="H2302" s="439"/>
      <c r="I2302" s="509"/>
      <c r="J2302" s="387"/>
      <c r="K2302" s="387"/>
      <c r="L2302" s="437"/>
      <c r="M2302" s="437"/>
      <c r="N2302" s="439"/>
      <c r="O2302" s="437"/>
    </row>
    <row r="2303" spans="1:15" x14ac:dyDescent="0.2">
      <c r="A2303" s="437"/>
      <c r="B2303" s="437"/>
      <c r="C2303" s="437"/>
      <c r="D2303" s="437"/>
      <c r="E2303" s="437"/>
      <c r="F2303" s="437"/>
      <c r="G2303" s="437"/>
      <c r="H2303" s="439"/>
      <c r="I2303" s="509"/>
      <c r="J2303" s="387"/>
      <c r="K2303" s="387"/>
      <c r="L2303" s="437"/>
      <c r="M2303" s="437"/>
      <c r="N2303" s="439"/>
      <c r="O2303" s="437"/>
    </row>
    <row r="2304" spans="1:15" x14ac:dyDescent="0.2">
      <c r="A2304" s="437"/>
      <c r="B2304" s="437"/>
      <c r="C2304" s="437"/>
      <c r="D2304" s="437"/>
      <c r="E2304" s="437"/>
      <c r="F2304" s="437"/>
      <c r="G2304" s="437"/>
      <c r="H2304" s="439"/>
      <c r="I2304" s="509"/>
      <c r="J2304" s="387"/>
      <c r="K2304" s="387"/>
      <c r="L2304" s="437"/>
      <c r="M2304" s="437"/>
      <c r="N2304" s="439"/>
      <c r="O2304" s="437"/>
    </row>
    <row r="2305" spans="1:15" x14ac:dyDescent="0.2">
      <c r="A2305" s="437"/>
      <c r="B2305" s="437"/>
      <c r="C2305" s="437"/>
      <c r="D2305" s="437"/>
      <c r="E2305" s="437"/>
      <c r="F2305" s="437"/>
      <c r="G2305" s="437"/>
      <c r="H2305" s="439"/>
      <c r="I2305" s="509"/>
      <c r="J2305" s="387"/>
      <c r="K2305" s="387"/>
      <c r="L2305" s="437"/>
      <c r="M2305" s="437"/>
      <c r="N2305" s="439"/>
      <c r="O2305" s="437"/>
    </row>
    <row r="2306" spans="1:15" x14ac:dyDescent="0.2">
      <c r="A2306" s="437"/>
      <c r="B2306" s="437"/>
      <c r="C2306" s="437"/>
      <c r="D2306" s="437"/>
      <c r="E2306" s="437"/>
      <c r="F2306" s="437"/>
      <c r="G2306" s="437"/>
      <c r="H2306" s="439"/>
      <c r="I2306" s="509"/>
      <c r="J2306" s="387"/>
      <c r="K2306" s="387"/>
      <c r="L2306" s="437"/>
      <c r="M2306" s="437"/>
      <c r="N2306" s="439"/>
      <c r="O2306" s="437"/>
    </row>
    <row r="2307" spans="1:15" x14ac:dyDescent="0.2">
      <c r="A2307" s="437"/>
      <c r="B2307" s="437"/>
      <c r="C2307" s="437"/>
      <c r="D2307" s="437"/>
      <c r="E2307" s="437"/>
      <c r="F2307" s="437"/>
      <c r="G2307" s="437"/>
      <c r="H2307" s="439"/>
      <c r="I2307" s="509"/>
      <c r="J2307" s="387"/>
      <c r="K2307" s="387"/>
      <c r="L2307" s="437"/>
      <c r="M2307" s="437"/>
      <c r="N2307" s="439"/>
      <c r="O2307" s="437"/>
    </row>
    <row r="2308" spans="1:15" x14ac:dyDescent="0.2">
      <c r="A2308" s="437"/>
      <c r="B2308" s="437"/>
      <c r="C2308" s="437"/>
      <c r="D2308" s="437"/>
      <c r="E2308" s="437"/>
      <c r="F2308" s="437"/>
      <c r="G2308" s="437"/>
      <c r="H2308" s="439"/>
      <c r="I2308" s="509"/>
      <c r="J2308" s="387"/>
      <c r="K2308" s="387"/>
      <c r="L2308" s="437"/>
      <c r="M2308" s="437"/>
      <c r="N2308" s="439"/>
      <c r="O2308" s="437"/>
    </row>
    <row r="2309" spans="1:15" x14ac:dyDescent="0.2">
      <c r="A2309" s="437"/>
      <c r="B2309" s="437"/>
      <c r="C2309" s="437"/>
      <c r="D2309" s="437"/>
      <c r="E2309" s="437"/>
      <c r="F2309" s="437"/>
      <c r="G2309" s="437"/>
      <c r="H2309" s="439"/>
      <c r="I2309" s="509"/>
      <c r="J2309" s="387"/>
      <c r="K2309" s="387"/>
      <c r="L2309" s="437"/>
      <c r="M2309" s="437"/>
      <c r="N2309" s="439"/>
      <c r="O2309" s="437"/>
    </row>
    <row r="2310" spans="1:15" x14ac:dyDescent="0.2">
      <c r="A2310" s="437"/>
      <c r="B2310" s="437"/>
      <c r="C2310" s="437"/>
      <c r="D2310" s="437"/>
      <c r="E2310" s="437"/>
      <c r="F2310" s="437"/>
      <c r="G2310" s="437"/>
      <c r="H2310" s="439"/>
      <c r="I2310" s="509"/>
      <c r="J2310" s="387"/>
      <c r="K2310" s="387"/>
      <c r="L2310" s="437"/>
      <c r="M2310" s="437"/>
      <c r="N2310" s="439"/>
      <c r="O2310" s="437"/>
    </row>
    <row r="2311" spans="1:15" x14ac:dyDescent="0.2">
      <c r="A2311" s="437"/>
      <c r="B2311" s="437"/>
      <c r="C2311" s="437"/>
      <c r="D2311" s="437"/>
      <c r="E2311" s="437"/>
      <c r="F2311" s="437"/>
      <c r="G2311" s="437"/>
      <c r="H2311" s="439"/>
      <c r="I2311" s="509"/>
      <c r="J2311" s="387"/>
      <c r="K2311" s="387"/>
      <c r="L2311" s="437"/>
      <c r="M2311" s="437"/>
      <c r="N2311" s="439"/>
      <c r="O2311" s="437"/>
    </row>
    <row r="2312" spans="1:15" x14ac:dyDescent="0.2">
      <c r="A2312" s="437"/>
      <c r="B2312" s="437"/>
      <c r="C2312" s="437"/>
      <c r="D2312" s="437"/>
      <c r="E2312" s="437"/>
      <c r="F2312" s="437"/>
      <c r="G2312" s="437"/>
      <c r="H2312" s="439"/>
      <c r="I2312" s="509"/>
      <c r="J2312" s="387"/>
      <c r="K2312" s="387"/>
      <c r="L2312" s="437"/>
      <c r="M2312" s="437"/>
      <c r="N2312" s="439"/>
      <c r="O2312" s="437"/>
    </row>
    <row r="2313" spans="1:15" x14ac:dyDescent="0.2">
      <c r="A2313" s="437"/>
      <c r="B2313" s="437"/>
      <c r="C2313" s="437"/>
      <c r="D2313" s="437"/>
      <c r="E2313" s="437"/>
      <c r="F2313" s="437"/>
      <c r="G2313" s="437"/>
      <c r="H2313" s="439"/>
      <c r="I2313" s="509"/>
      <c r="J2313" s="387"/>
      <c r="K2313" s="387"/>
      <c r="L2313" s="437"/>
      <c r="M2313" s="437"/>
      <c r="N2313" s="439"/>
      <c r="O2313" s="437"/>
    </row>
    <row r="2314" spans="1:15" x14ac:dyDescent="0.2">
      <c r="A2314" s="437"/>
      <c r="B2314" s="437"/>
      <c r="C2314" s="437"/>
      <c r="D2314" s="437"/>
      <c r="E2314" s="437"/>
      <c r="F2314" s="437"/>
      <c r="G2314" s="437"/>
      <c r="H2314" s="439"/>
      <c r="I2314" s="509"/>
      <c r="J2314" s="387"/>
      <c r="K2314" s="387"/>
      <c r="L2314" s="437"/>
      <c r="M2314" s="437"/>
      <c r="N2314" s="439"/>
      <c r="O2314" s="437"/>
    </row>
    <row r="2315" spans="1:15" x14ac:dyDescent="0.2">
      <c r="A2315" s="437"/>
      <c r="B2315" s="437"/>
      <c r="C2315" s="437"/>
      <c r="D2315" s="437"/>
      <c r="E2315" s="437"/>
      <c r="F2315" s="437"/>
      <c r="G2315" s="437"/>
      <c r="H2315" s="439"/>
      <c r="I2315" s="509"/>
      <c r="J2315" s="387"/>
      <c r="K2315" s="387"/>
      <c r="L2315" s="437"/>
      <c r="M2315" s="437"/>
      <c r="N2315" s="439"/>
      <c r="O2315" s="437"/>
    </row>
    <row r="2316" spans="1:15" x14ac:dyDescent="0.2">
      <c r="A2316" s="437"/>
      <c r="B2316" s="437"/>
      <c r="C2316" s="437"/>
      <c r="D2316" s="437"/>
      <c r="E2316" s="437"/>
      <c r="F2316" s="437"/>
      <c r="G2316" s="437"/>
      <c r="H2316" s="439"/>
      <c r="I2316" s="509"/>
      <c r="J2316" s="387"/>
      <c r="K2316" s="387"/>
      <c r="L2316" s="437"/>
      <c r="M2316" s="437"/>
      <c r="N2316" s="439"/>
      <c r="O2316" s="437"/>
    </row>
    <row r="2317" spans="1:15" x14ac:dyDescent="0.2">
      <c r="A2317" s="437"/>
      <c r="B2317" s="437"/>
      <c r="C2317" s="437"/>
      <c r="D2317" s="437"/>
      <c r="E2317" s="437"/>
      <c r="F2317" s="437"/>
      <c r="G2317" s="437"/>
      <c r="H2317" s="439"/>
      <c r="I2317" s="509"/>
      <c r="J2317" s="387"/>
      <c r="K2317" s="387"/>
      <c r="L2317" s="437"/>
      <c r="M2317" s="437"/>
      <c r="N2317" s="439"/>
      <c r="O2317" s="437"/>
    </row>
    <row r="2318" spans="1:15" x14ac:dyDescent="0.2">
      <c r="A2318" s="437"/>
      <c r="B2318" s="437"/>
      <c r="C2318" s="437"/>
      <c r="D2318" s="437"/>
      <c r="E2318" s="437"/>
      <c r="F2318" s="437"/>
      <c r="G2318" s="437"/>
      <c r="H2318" s="439"/>
      <c r="I2318" s="509"/>
      <c r="J2318" s="387"/>
      <c r="K2318" s="387"/>
      <c r="L2318" s="437"/>
      <c r="M2318" s="437"/>
      <c r="N2318" s="439"/>
      <c r="O2318" s="437"/>
    </row>
    <row r="2319" spans="1:15" x14ac:dyDescent="0.2">
      <c r="A2319" s="437"/>
      <c r="B2319" s="437"/>
      <c r="C2319" s="437"/>
      <c r="D2319" s="437"/>
      <c r="E2319" s="437"/>
      <c r="F2319" s="437"/>
      <c r="G2319" s="437"/>
      <c r="H2319" s="439"/>
      <c r="I2319" s="509"/>
      <c r="J2319" s="387"/>
      <c r="K2319" s="387"/>
      <c r="L2319" s="437"/>
      <c r="M2319" s="437"/>
      <c r="N2319" s="439"/>
      <c r="O2319" s="437"/>
    </row>
    <row r="2320" spans="1:15" x14ac:dyDescent="0.2">
      <c r="A2320" s="437"/>
      <c r="B2320" s="437"/>
      <c r="C2320" s="437"/>
      <c r="D2320" s="437"/>
      <c r="E2320" s="437"/>
      <c r="F2320" s="437"/>
      <c r="G2320" s="437"/>
      <c r="H2320" s="439"/>
      <c r="I2320" s="509"/>
      <c r="J2320" s="387"/>
      <c r="K2320" s="387"/>
      <c r="L2320" s="437"/>
      <c r="M2320" s="437"/>
      <c r="N2320" s="439"/>
      <c r="O2320" s="437"/>
    </row>
    <row r="2321" spans="1:15" x14ac:dyDescent="0.2">
      <c r="A2321" s="437"/>
      <c r="B2321" s="437"/>
      <c r="C2321" s="437"/>
      <c r="D2321" s="437"/>
      <c r="E2321" s="437"/>
      <c r="F2321" s="437"/>
      <c r="G2321" s="437"/>
      <c r="H2321" s="439"/>
      <c r="I2321" s="509"/>
      <c r="J2321" s="387"/>
      <c r="K2321" s="387"/>
      <c r="L2321" s="437"/>
      <c r="M2321" s="437"/>
      <c r="N2321" s="439"/>
      <c r="O2321" s="437"/>
    </row>
    <row r="2322" spans="1:15" x14ac:dyDescent="0.2">
      <c r="A2322" s="437"/>
      <c r="B2322" s="437"/>
      <c r="C2322" s="437"/>
      <c r="D2322" s="437"/>
      <c r="E2322" s="437"/>
      <c r="F2322" s="437"/>
      <c r="G2322" s="437"/>
      <c r="H2322" s="439"/>
      <c r="I2322" s="509"/>
      <c r="J2322" s="387"/>
      <c r="K2322" s="387"/>
      <c r="L2322" s="437"/>
      <c r="M2322" s="437"/>
      <c r="N2322" s="439"/>
      <c r="O2322" s="437"/>
    </row>
    <row r="2323" spans="1:15" x14ac:dyDescent="0.2">
      <c r="A2323" s="437"/>
      <c r="B2323" s="437"/>
      <c r="C2323" s="437"/>
      <c r="D2323" s="437"/>
      <c r="E2323" s="437"/>
      <c r="F2323" s="437"/>
      <c r="G2323" s="437"/>
      <c r="H2323" s="439"/>
      <c r="I2323" s="509"/>
      <c r="J2323" s="387"/>
      <c r="K2323" s="387"/>
      <c r="L2323" s="437"/>
      <c r="M2323" s="437"/>
      <c r="N2323" s="439"/>
      <c r="O2323" s="437"/>
    </row>
    <row r="2324" spans="1:15" x14ac:dyDescent="0.2">
      <c r="A2324" s="437"/>
      <c r="B2324" s="437"/>
      <c r="C2324" s="437"/>
      <c r="D2324" s="437"/>
      <c r="E2324" s="437"/>
      <c r="F2324" s="437"/>
      <c r="G2324" s="437"/>
      <c r="H2324" s="439"/>
      <c r="I2324" s="509"/>
      <c r="J2324" s="387"/>
      <c r="K2324" s="387"/>
      <c r="L2324" s="437"/>
      <c r="M2324" s="437"/>
      <c r="N2324" s="439"/>
      <c r="O2324" s="437"/>
    </row>
    <row r="2325" spans="1:15" x14ac:dyDescent="0.2">
      <c r="A2325" s="437"/>
      <c r="B2325" s="437"/>
      <c r="C2325" s="437"/>
      <c r="D2325" s="437"/>
      <c r="E2325" s="437"/>
      <c r="F2325" s="437"/>
      <c r="G2325" s="437"/>
      <c r="H2325" s="439"/>
      <c r="I2325" s="509"/>
      <c r="J2325" s="387"/>
      <c r="K2325" s="387"/>
      <c r="L2325" s="437"/>
      <c r="M2325" s="437"/>
      <c r="N2325" s="439"/>
      <c r="O2325" s="437"/>
    </row>
    <row r="2326" spans="1:15" x14ac:dyDescent="0.2">
      <c r="A2326" s="437"/>
      <c r="B2326" s="437"/>
      <c r="C2326" s="437"/>
      <c r="D2326" s="437"/>
      <c r="E2326" s="437"/>
      <c r="F2326" s="437"/>
      <c r="G2326" s="437"/>
      <c r="H2326" s="439"/>
      <c r="I2326" s="509"/>
      <c r="J2326" s="387"/>
      <c r="K2326" s="387"/>
      <c r="L2326" s="437"/>
      <c r="M2326" s="437"/>
      <c r="N2326" s="439"/>
      <c r="O2326" s="437"/>
    </row>
    <row r="2327" spans="1:15" x14ac:dyDescent="0.2">
      <c r="A2327" s="437"/>
      <c r="B2327" s="437"/>
      <c r="C2327" s="437"/>
      <c r="D2327" s="437"/>
      <c r="E2327" s="437"/>
      <c r="F2327" s="437"/>
      <c r="G2327" s="437"/>
      <c r="H2327" s="439"/>
      <c r="I2327" s="509"/>
      <c r="J2327" s="387"/>
      <c r="K2327" s="387"/>
      <c r="L2327" s="437"/>
      <c r="M2327" s="437"/>
      <c r="N2327" s="439"/>
      <c r="O2327" s="437"/>
    </row>
    <row r="2328" spans="1:15" x14ac:dyDescent="0.2">
      <c r="A2328" s="437"/>
      <c r="B2328" s="437"/>
      <c r="C2328" s="437"/>
      <c r="D2328" s="437"/>
      <c r="E2328" s="437"/>
      <c r="F2328" s="437"/>
      <c r="G2328" s="437"/>
      <c r="H2328" s="439"/>
      <c r="I2328" s="509"/>
      <c r="J2328" s="387"/>
      <c r="K2328" s="387"/>
      <c r="L2328" s="437"/>
      <c r="M2328" s="437"/>
      <c r="N2328" s="439"/>
      <c r="O2328" s="437"/>
    </row>
    <row r="2329" spans="1:15" x14ac:dyDescent="0.2">
      <c r="A2329" s="437"/>
      <c r="B2329" s="437"/>
      <c r="C2329" s="437"/>
      <c r="D2329" s="437"/>
      <c r="E2329" s="437"/>
      <c r="F2329" s="437"/>
      <c r="G2329" s="437"/>
      <c r="H2329" s="439"/>
      <c r="I2329" s="509"/>
      <c r="J2329" s="387"/>
      <c r="K2329" s="387"/>
      <c r="L2329" s="437"/>
      <c r="M2329" s="437"/>
      <c r="N2329" s="439"/>
      <c r="O2329" s="437"/>
    </row>
    <row r="2330" spans="1:15" x14ac:dyDescent="0.2">
      <c r="A2330" s="437"/>
      <c r="B2330" s="437"/>
      <c r="C2330" s="437"/>
      <c r="D2330" s="437"/>
      <c r="E2330" s="437"/>
      <c r="F2330" s="437"/>
      <c r="G2330" s="437"/>
      <c r="H2330" s="439"/>
      <c r="I2330" s="509"/>
      <c r="J2330" s="387"/>
      <c r="K2330" s="387"/>
      <c r="L2330" s="437"/>
      <c r="M2330" s="437"/>
      <c r="N2330" s="439"/>
      <c r="O2330" s="437"/>
    </row>
    <row r="2331" spans="1:15" x14ac:dyDescent="0.2">
      <c r="A2331" s="437"/>
      <c r="B2331" s="437"/>
      <c r="C2331" s="437"/>
      <c r="D2331" s="437"/>
      <c r="E2331" s="437"/>
      <c r="F2331" s="437"/>
      <c r="G2331" s="437"/>
      <c r="H2331" s="439"/>
      <c r="I2331" s="509"/>
      <c r="J2331" s="387"/>
      <c r="K2331" s="387"/>
      <c r="L2331" s="437"/>
      <c r="M2331" s="437"/>
      <c r="N2331" s="439"/>
      <c r="O2331" s="437"/>
    </row>
    <row r="2332" spans="1:15" x14ac:dyDescent="0.2">
      <c r="A2332" s="437"/>
      <c r="B2332" s="437"/>
      <c r="C2332" s="437"/>
      <c r="D2332" s="437"/>
      <c r="E2332" s="437"/>
      <c r="F2332" s="437"/>
      <c r="G2332" s="437"/>
      <c r="H2332" s="439"/>
      <c r="I2332" s="509"/>
      <c r="J2332" s="387"/>
      <c r="K2332" s="387"/>
      <c r="L2332" s="437"/>
      <c r="M2332" s="437"/>
      <c r="N2332" s="439"/>
      <c r="O2332" s="437"/>
    </row>
    <row r="2333" spans="1:15" x14ac:dyDescent="0.2">
      <c r="A2333" s="437"/>
      <c r="B2333" s="437"/>
      <c r="C2333" s="437"/>
      <c r="D2333" s="437"/>
      <c r="E2333" s="437"/>
      <c r="F2333" s="437"/>
      <c r="G2333" s="437"/>
      <c r="H2333" s="439"/>
      <c r="I2333" s="509"/>
      <c r="J2333" s="387"/>
      <c r="K2333" s="387"/>
      <c r="L2333" s="437"/>
      <c r="M2333" s="437"/>
      <c r="N2333" s="439"/>
      <c r="O2333" s="437"/>
    </row>
    <row r="2334" spans="1:15" x14ac:dyDescent="0.2">
      <c r="A2334" s="437"/>
      <c r="B2334" s="437"/>
      <c r="C2334" s="437"/>
      <c r="D2334" s="437"/>
      <c r="E2334" s="437"/>
      <c r="F2334" s="437"/>
      <c r="G2334" s="437"/>
      <c r="H2334" s="439"/>
      <c r="I2334" s="509"/>
      <c r="J2334" s="387"/>
      <c r="K2334" s="387"/>
      <c r="L2334" s="437"/>
      <c r="M2334" s="437"/>
      <c r="N2334" s="439"/>
      <c r="O2334" s="437"/>
    </row>
    <row r="2335" spans="1:15" x14ac:dyDescent="0.2">
      <c r="A2335" s="437"/>
      <c r="B2335" s="437"/>
      <c r="C2335" s="437"/>
      <c r="D2335" s="437"/>
      <c r="E2335" s="437"/>
      <c r="F2335" s="437"/>
      <c r="G2335" s="437"/>
      <c r="H2335" s="439"/>
      <c r="I2335" s="509"/>
      <c r="J2335" s="387"/>
      <c r="K2335" s="387"/>
      <c r="L2335" s="437"/>
      <c r="M2335" s="437"/>
      <c r="N2335" s="439"/>
      <c r="O2335" s="437"/>
    </row>
    <row r="2336" spans="1:15" x14ac:dyDescent="0.2">
      <c r="A2336" s="437"/>
      <c r="B2336" s="437"/>
      <c r="C2336" s="437"/>
      <c r="D2336" s="437"/>
      <c r="E2336" s="437"/>
      <c r="F2336" s="437"/>
      <c r="G2336" s="437"/>
      <c r="H2336" s="439"/>
      <c r="I2336" s="509"/>
      <c r="J2336" s="387"/>
      <c r="K2336" s="387"/>
      <c r="L2336" s="437"/>
      <c r="M2336" s="437"/>
      <c r="N2336" s="439"/>
      <c r="O2336" s="437"/>
    </row>
    <row r="2337" spans="1:15" x14ac:dyDescent="0.2">
      <c r="A2337" s="437"/>
      <c r="B2337" s="437"/>
      <c r="C2337" s="437"/>
      <c r="D2337" s="437"/>
      <c r="E2337" s="437"/>
      <c r="F2337" s="437"/>
      <c r="G2337" s="437"/>
      <c r="H2337" s="439"/>
      <c r="I2337" s="509"/>
      <c r="J2337" s="387"/>
      <c r="K2337" s="387"/>
      <c r="L2337" s="437"/>
      <c r="M2337" s="437"/>
      <c r="N2337" s="439"/>
      <c r="O2337" s="437"/>
    </row>
    <row r="2338" spans="1:15" x14ac:dyDescent="0.2">
      <c r="A2338" s="437"/>
      <c r="B2338" s="437"/>
      <c r="C2338" s="437"/>
      <c r="D2338" s="437"/>
      <c r="E2338" s="437"/>
      <c r="F2338" s="437"/>
      <c r="G2338" s="437"/>
      <c r="H2338" s="439"/>
      <c r="I2338" s="509"/>
      <c r="J2338" s="387"/>
      <c r="K2338" s="387"/>
      <c r="L2338" s="437"/>
      <c r="M2338" s="437"/>
      <c r="N2338" s="439"/>
      <c r="O2338" s="437"/>
    </row>
    <row r="2339" spans="1:15" x14ac:dyDescent="0.2">
      <c r="A2339" s="437"/>
      <c r="B2339" s="437"/>
      <c r="C2339" s="437"/>
      <c r="D2339" s="437"/>
      <c r="E2339" s="437"/>
      <c r="F2339" s="437"/>
      <c r="G2339" s="437"/>
      <c r="H2339" s="439"/>
      <c r="I2339" s="509"/>
      <c r="J2339" s="387"/>
      <c r="K2339" s="387"/>
      <c r="L2339" s="437"/>
      <c r="M2339" s="437"/>
      <c r="N2339" s="439"/>
      <c r="O2339" s="437"/>
    </row>
    <row r="2340" spans="1:15" x14ac:dyDescent="0.2">
      <c r="A2340" s="437"/>
      <c r="B2340" s="437"/>
      <c r="C2340" s="437"/>
      <c r="D2340" s="437"/>
      <c r="E2340" s="437"/>
      <c r="F2340" s="437"/>
      <c r="G2340" s="437"/>
      <c r="H2340" s="439"/>
      <c r="I2340" s="509"/>
      <c r="J2340" s="387"/>
      <c r="K2340" s="387"/>
      <c r="L2340" s="437"/>
      <c r="M2340" s="437"/>
      <c r="N2340" s="439"/>
      <c r="O2340" s="437"/>
    </row>
    <row r="2341" spans="1:15" x14ac:dyDescent="0.2">
      <c r="A2341" s="437"/>
      <c r="B2341" s="437"/>
      <c r="C2341" s="437"/>
      <c r="D2341" s="437"/>
      <c r="E2341" s="437"/>
      <c r="F2341" s="437"/>
      <c r="G2341" s="437"/>
      <c r="H2341" s="439"/>
      <c r="I2341" s="509"/>
      <c r="J2341" s="387"/>
      <c r="K2341" s="387"/>
      <c r="L2341" s="437"/>
      <c r="M2341" s="437"/>
      <c r="N2341" s="439"/>
      <c r="O2341" s="437"/>
    </row>
    <row r="2342" spans="1:15" x14ac:dyDescent="0.2">
      <c r="A2342" s="437"/>
      <c r="B2342" s="437"/>
      <c r="C2342" s="437"/>
      <c r="D2342" s="437"/>
      <c r="E2342" s="437"/>
      <c r="F2342" s="437"/>
      <c r="G2342" s="437"/>
      <c r="H2342" s="439"/>
      <c r="I2342" s="509"/>
      <c r="J2342" s="387"/>
      <c r="K2342" s="387"/>
      <c r="L2342" s="437"/>
      <c r="M2342" s="437"/>
      <c r="N2342" s="439"/>
      <c r="O2342" s="437"/>
    </row>
    <row r="2343" spans="1:15" x14ac:dyDescent="0.2">
      <c r="A2343" s="437"/>
      <c r="B2343" s="437"/>
      <c r="C2343" s="437"/>
      <c r="D2343" s="437"/>
      <c r="E2343" s="437"/>
      <c r="F2343" s="437"/>
      <c r="G2343" s="437"/>
      <c r="H2343" s="439"/>
      <c r="I2343" s="509"/>
      <c r="J2343" s="387"/>
      <c r="K2343" s="387"/>
      <c r="L2343" s="437"/>
      <c r="M2343" s="437"/>
      <c r="N2343" s="439"/>
      <c r="O2343" s="437"/>
    </row>
    <row r="2344" spans="1:15" x14ac:dyDescent="0.2">
      <c r="A2344" s="437"/>
      <c r="B2344" s="437"/>
      <c r="C2344" s="437"/>
      <c r="D2344" s="437"/>
      <c r="E2344" s="437"/>
      <c r="F2344" s="437"/>
      <c r="G2344" s="437"/>
      <c r="H2344" s="439"/>
      <c r="I2344" s="509"/>
      <c r="J2344" s="387"/>
      <c r="K2344" s="387"/>
      <c r="L2344" s="437"/>
      <c r="M2344" s="437"/>
      <c r="N2344" s="439"/>
      <c r="O2344" s="437"/>
    </row>
    <row r="2345" spans="1:15" x14ac:dyDescent="0.2">
      <c r="A2345" s="437"/>
      <c r="B2345" s="437"/>
      <c r="C2345" s="437"/>
      <c r="D2345" s="437"/>
      <c r="E2345" s="437"/>
      <c r="F2345" s="437"/>
      <c r="G2345" s="437"/>
      <c r="H2345" s="439"/>
      <c r="I2345" s="509"/>
      <c r="J2345" s="387"/>
      <c r="K2345" s="387"/>
      <c r="L2345" s="437"/>
      <c r="M2345" s="437"/>
      <c r="N2345" s="439"/>
      <c r="O2345" s="437"/>
    </row>
    <row r="2346" spans="1:15" x14ac:dyDescent="0.2">
      <c r="A2346" s="437"/>
      <c r="B2346" s="437"/>
      <c r="C2346" s="437"/>
      <c r="D2346" s="437"/>
      <c r="E2346" s="437"/>
      <c r="F2346" s="437"/>
      <c r="G2346" s="437"/>
      <c r="H2346" s="439"/>
      <c r="I2346" s="509"/>
      <c r="J2346" s="387"/>
      <c r="K2346" s="387"/>
      <c r="L2346" s="437"/>
      <c r="M2346" s="437"/>
      <c r="N2346" s="439"/>
      <c r="O2346" s="437"/>
    </row>
    <row r="2347" spans="1:15" x14ac:dyDescent="0.2">
      <c r="A2347" s="437"/>
      <c r="B2347" s="437"/>
      <c r="C2347" s="437"/>
      <c r="D2347" s="437"/>
      <c r="E2347" s="437"/>
      <c r="F2347" s="437"/>
      <c r="G2347" s="437"/>
      <c r="H2347" s="439"/>
      <c r="I2347" s="509"/>
      <c r="J2347" s="387"/>
      <c r="K2347" s="387"/>
      <c r="L2347" s="437"/>
      <c r="M2347" s="437"/>
      <c r="N2347" s="439"/>
      <c r="O2347" s="437"/>
    </row>
    <row r="2348" spans="1:15" x14ac:dyDescent="0.2">
      <c r="A2348" s="437"/>
      <c r="B2348" s="437"/>
      <c r="C2348" s="437"/>
      <c r="D2348" s="437"/>
      <c r="E2348" s="437"/>
      <c r="F2348" s="437"/>
      <c r="G2348" s="437"/>
      <c r="H2348" s="439"/>
      <c r="I2348" s="509"/>
      <c r="J2348" s="387"/>
      <c r="K2348" s="387"/>
      <c r="L2348" s="437"/>
      <c r="M2348" s="437"/>
      <c r="N2348" s="439"/>
      <c r="O2348" s="437"/>
    </row>
    <row r="2349" spans="1:15" x14ac:dyDescent="0.2">
      <c r="A2349" s="437"/>
      <c r="B2349" s="437"/>
      <c r="C2349" s="437"/>
      <c r="D2349" s="437"/>
      <c r="E2349" s="437"/>
      <c r="F2349" s="437"/>
      <c r="G2349" s="437"/>
      <c r="H2349" s="439"/>
      <c r="I2349" s="509"/>
      <c r="J2349" s="387"/>
      <c r="K2349" s="387"/>
      <c r="L2349" s="437"/>
      <c r="M2349" s="437"/>
      <c r="N2349" s="439"/>
      <c r="O2349" s="437"/>
    </row>
    <row r="2350" spans="1:15" x14ac:dyDescent="0.2">
      <c r="A2350" s="437"/>
      <c r="B2350" s="437"/>
      <c r="C2350" s="437"/>
      <c r="D2350" s="437"/>
      <c r="E2350" s="437"/>
      <c r="F2350" s="437"/>
      <c r="G2350" s="437"/>
      <c r="H2350" s="439"/>
      <c r="I2350" s="509"/>
      <c r="J2350" s="387"/>
      <c r="K2350" s="387"/>
      <c r="L2350" s="437"/>
      <c r="M2350" s="437"/>
      <c r="N2350" s="439"/>
      <c r="O2350" s="437"/>
    </row>
    <row r="2351" spans="1:15" x14ac:dyDescent="0.2">
      <c r="A2351" s="437"/>
      <c r="B2351" s="437"/>
      <c r="C2351" s="437"/>
      <c r="D2351" s="437"/>
      <c r="E2351" s="437"/>
      <c r="F2351" s="437"/>
      <c r="G2351" s="437"/>
      <c r="H2351" s="439"/>
      <c r="I2351" s="509"/>
      <c r="J2351" s="387"/>
      <c r="K2351" s="387"/>
      <c r="L2351" s="437"/>
      <c r="M2351" s="437"/>
      <c r="N2351" s="439"/>
      <c r="O2351" s="437"/>
    </row>
    <row r="2352" spans="1:15" x14ac:dyDescent="0.2">
      <c r="A2352" s="437"/>
      <c r="B2352" s="437"/>
      <c r="C2352" s="437"/>
      <c r="D2352" s="437"/>
      <c r="E2352" s="437"/>
      <c r="F2352" s="437"/>
      <c r="G2352" s="437"/>
      <c r="H2352" s="439"/>
      <c r="I2352" s="509"/>
      <c r="J2352" s="387"/>
      <c r="K2352" s="387"/>
      <c r="L2352" s="437"/>
      <c r="M2352" s="437"/>
      <c r="N2352" s="439"/>
      <c r="O2352" s="437"/>
    </row>
    <row r="2353" spans="1:15" x14ac:dyDescent="0.2">
      <c r="A2353" s="437"/>
      <c r="B2353" s="437"/>
      <c r="C2353" s="437"/>
      <c r="D2353" s="437"/>
      <c r="E2353" s="437"/>
      <c r="F2353" s="437"/>
      <c r="G2353" s="437"/>
      <c r="H2353" s="439"/>
      <c r="I2353" s="509"/>
      <c r="J2353" s="387"/>
      <c r="K2353" s="387"/>
      <c r="L2353" s="437"/>
      <c r="M2353" s="437"/>
      <c r="N2353" s="439"/>
      <c r="O2353" s="437"/>
    </row>
    <row r="2354" spans="1:15" x14ac:dyDescent="0.2">
      <c r="A2354" s="437"/>
      <c r="B2354" s="437"/>
      <c r="C2354" s="437"/>
      <c r="D2354" s="437"/>
      <c r="E2354" s="437"/>
      <c r="F2354" s="437"/>
      <c r="G2354" s="437"/>
      <c r="H2354" s="439"/>
      <c r="I2354" s="509"/>
      <c r="J2354" s="387"/>
      <c r="K2354" s="387"/>
      <c r="L2354" s="437"/>
      <c r="M2354" s="437"/>
      <c r="N2354" s="439"/>
      <c r="O2354" s="437"/>
    </row>
    <row r="2355" spans="1:15" x14ac:dyDescent="0.2">
      <c r="A2355" s="437"/>
      <c r="B2355" s="437"/>
      <c r="C2355" s="437"/>
      <c r="D2355" s="437"/>
      <c r="E2355" s="437"/>
      <c r="F2355" s="437"/>
      <c r="G2355" s="437"/>
      <c r="H2355" s="439"/>
      <c r="I2355" s="509"/>
      <c r="J2355" s="387"/>
      <c r="K2355" s="387"/>
      <c r="L2355" s="437"/>
      <c r="M2355" s="437"/>
      <c r="N2355" s="439"/>
      <c r="O2355" s="437"/>
    </row>
    <row r="2356" spans="1:15" x14ac:dyDescent="0.2">
      <c r="A2356" s="437"/>
      <c r="B2356" s="437"/>
      <c r="C2356" s="437"/>
      <c r="D2356" s="437"/>
      <c r="E2356" s="437"/>
      <c r="F2356" s="437"/>
      <c r="G2356" s="437"/>
      <c r="H2356" s="439"/>
      <c r="I2356" s="509"/>
      <c r="J2356" s="387"/>
      <c r="K2356" s="387"/>
      <c r="L2356" s="437"/>
      <c r="M2356" s="437"/>
      <c r="N2356" s="439"/>
      <c r="O2356" s="437"/>
    </row>
    <row r="2357" spans="1:15" x14ac:dyDescent="0.2">
      <c r="A2357" s="437"/>
      <c r="B2357" s="437"/>
      <c r="C2357" s="437"/>
      <c r="D2357" s="437"/>
      <c r="E2357" s="437"/>
      <c r="F2357" s="437"/>
      <c r="G2357" s="437"/>
      <c r="H2357" s="439"/>
      <c r="I2357" s="509"/>
      <c r="J2357" s="387"/>
      <c r="K2357" s="387"/>
      <c r="L2357" s="437"/>
      <c r="M2357" s="437"/>
      <c r="N2357" s="439"/>
      <c r="O2357" s="437"/>
    </row>
    <row r="2358" spans="1:15" x14ac:dyDescent="0.2">
      <c r="A2358" s="437"/>
      <c r="B2358" s="437"/>
      <c r="C2358" s="437"/>
      <c r="D2358" s="437"/>
      <c r="E2358" s="437"/>
      <c r="F2358" s="437"/>
      <c r="G2358" s="437"/>
      <c r="H2358" s="439"/>
      <c r="I2358" s="509"/>
      <c r="J2358" s="387"/>
      <c r="K2358" s="387"/>
      <c r="L2358" s="437"/>
      <c r="M2358" s="437"/>
      <c r="N2358" s="439"/>
      <c r="O2358" s="437"/>
    </row>
    <row r="2359" spans="1:15" x14ac:dyDescent="0.2">
      <c r="A2359" s="437"/>
      <c r="B2359" s="437"/>
      <c r="C2359" s="437"/>
      <c r="D2359" s="437"/>
      <c r="E2359" s="437"/>
      <c r="F2359" s="437"/>
      <c r="G2359" s="437"/>
      <c r="H2359" s="439"/>
      <c r="I2359" s="509"/>
      <c r="J2359" s="387"/>
      <c r="K2359" s="387"/>
      <c r="L2359" s="437"/>
      <c r="M2359" s="437"/>
      <c r="N2359" s="439"/>
      <c r="O2359" s="437"/>
    </row>
    <row r="2360" spans="1:15" x14ac:dyDescent="0.2">
      <c r="A2360" s="437"/>
      <c r="B2360" s="437"/>
      <c r="C2360" s="437"/>
      <c r="D2360" s="437"/>
      <c r="E2360" s="437"/>
      <c r="F2360" s="437"/>
      <c r="G2360" s="437"/>
      <c r="H2360" s="439"/>
      <c r="I2360" s="509"/>
      <c r="J2360" s="387"/>
      <c r="K2360" s="387"/>
      <c r="L2360" s="437"/>
      <c r="M2360" s="437"/>
      <c r="N2360" s="439"/>
      <c r="O2360" s="437"/>
    </row>
    <row r="2361" spans="1:15" x14ac:dyDescent="0.2">
      <c r="A2361" s="437"/>
      <c r="B2361" s="437"/>
      <c r="C2361" s="437"/>
      <c r="D2361" s="437"/>
      <c r="E2361" s="437"/>
      <c r="F2361" s="437"/>
      <c r="G2361" s="437"/>
      <c r="H2361" s="439"/>
      <c r="I2361" s="509"/>
      <c r="J2361" s="387"/>
      <c r="K2361" s="387"/>
      <c r="L2361" s="437"/>
      <c r="M2361" s="437"/>
      <c r="N2361" s="439"/>
      <c r="O2361" s="437"/>
    </row>
    <row r="2362" spans="1:15" x14ac:dyDescent="0.2">
      <c r="A2362" s="437"/>
      <c r="B2362" s="437"/>
      <c r="C2362" s="437"/>
      <c r="D2362" s="437"/>
      <c r="E2362" s="437"/>
      <c r="F2362" s="437"/>
      <c r="G2362" s="437"/>
      <c r="H2362" s="439"/>
      <c r="I2362" s="509"/>
      <c r="J2362" s="387"/>
      <c r="K2362" s="387"/>
      <c r="L2362" s="437"/>
      <c r="M2362" s="437"/>
      <c r="N2362" s="439"/>
      <c r="O2362" s="437"/>
    </row>
    <row r="2363" spans="1:15" x14ac:dyDescent="0.2">
      <c r="A2363" s="437"/>
      <c r="B2363" s="437"/>
      <c r="C2363" s="437"/>
      <c r="D2363" s="437"/>
      <c r="E2363" s="437"/>
      <c r="F2363" s="437"/>
      <c r="G2363" s="437"/>
      <c r="H2363" s="439"/>
      <c r="I2363" s="509"/>
      <c r="J2363" s="387"/>
      <c r="K2363" s="387"/>
      <c r="L2363" s="437"/>
      <c r="M2363" s="437"/>
      <c r="N2363" s="439"/>
      <c r="O2363" s="437"/>
    </row>
    <row r="2364" spans="1:15" x14ac:dyDescent="0.2">
      <c r="A2364" s="437"/>
      <c r="B2364" s="437"/>
      <c r="C2364" s="437"/>
      <c r="D2364" s="437"/>
      <c r="E2364" s="437"/>
      <c r="F2364" s="437"/>
      <c r="G2364" s="437"/>
      <c r="H2364" s="439"/>
      <c r="I2364" s="509"/>
      <c r="J2364" s="387"/>
      <c r="K2364" s="387"/>
      <c r="L2364" s="437"/>
      <c r="M2364" s="437"/>
      <c r="N2364" s="439"/>
      <c r="O2364" s="437"/>
    </row>
    <row r="2365" spans="1:15" x14ac:dyDescent="0.2">
      <c r="A2365" s="437"/>
      <c r="B2365" s="437"/>
      <c r="C2365" s="437"/>
      <c r="D2365" s="437"/>
      <c r="E2365" s="437"/>
      <c r="F2365" s="437"/>
      <c r="G2365" s="437"/>
      <c r="H2365" s="439"/>
      <c r="I2365" s="509"/>
      <c r="J2365" s="387"/>
      <c r="K2365" s="387"/>
      <c r="L2365" s="437"/>
      <c r="M2365" s="437"/>
      <c r="N2365" s="439"/>
      <c r="O2365" s="437"/>
    </row>
    <row r="2366" spans="1:15" x14ac:dyDescent="0.2">
      <c r="A2366" s="437"/>
      <c r="B2366" s="437"/>
      <c r="C2366" s="437"/>
      <c r="D2366" s="437"/>
      <c r="E2366" s="437"/>
      <c r="F2366" s="437"/>
      <c r="G2366" s="437"/>
      <c r="H2366" s="439"/>
      <c r="I2366" s="509"/>
      <c r="J2366" s="387"/>
      <c r="K2366" s="387"/>
      <c r="L2366" s="437"/>
      <c r="M2366" s="437"/>
      <c r="N2366" s="439"/>
      <c r="O2366" s="437"/>
    </row>
    <row r="2367" spans="1:15" x14ac:dyDescent="0.2">
      <c r="A2367" s="437"/>
      <c r="B2367" s="437"/>
      <c r="C2367" s="437"/>
      <c r="D2367" s="437"/>
      <c r="E2367" s="437"/>
      <c r="F2367" s="437"/>
      <c r="G2367" s="437"/>
      <c r="H2367" s="439"/>
      <c r="I2367" s="509"/>
      <c r="J2367" s="387"/>
      <c r="K2367" s="387"/>
      <c r="L2367" s="437"/>
      <c r="M2367" s="437"/>
      <c r="N2367" s="439"/>
      <c r="O2367" s="437"/>
    </row>
    <row r="2368" spans="1:15" x14ac:dyDescent="0.2">
      <c r="A2368" s="437"/>
      <c r="B2368" s="437"/>
      <c r="C2368" s="437"/>
      <c r="D2368" s="437"/>
      <c r="E2368" s="437"/>
      <c r="F2368" s="437"/>
      <c r="G2368" s="437"/>
      <c r="H2368" s="439"/>
      <c r="I2368" s="509"/>
      <c r="J2368" s="387"/>
      <c r="K2368" s="387"/>
      <c r="L2368" s="437"/>
      <c r="M2368" s="437"/>
      <c r="N2368" s="439"/>
      <c r="O2368" s="437"/>
    </row>
    <row r="2369" spans="1:15" x14ac:dyDescent="0.2">
      <c r="A2369" s="437"/>
      <c r="B2369" s="437"/>
      <c r="C2369" s="437"/>
      <c r="D2369" s="437"/>
      <c r="E2369" s="437"/>
      <c r="F2369" s="437"/>
      <c r="G2369" s="437"/>
      <c r="H2369" s="439"/>
      <c r="I2369" s="509"/>
      <c r="J2369" s="387"/>
      <c r="K2369" s="387"/>
      <c r="L2369" s="437"/>
      <c r="M2369" s="437"/>
      <c r="N2369" s="439"/>
      <c r="O2369" s="437"/>
    </row>
    <row r="2370" spans="1:15" x14ac:dyDescent="0.2">
      <c r="A2370" s="437"/>
      <c r="B2370" s="437"/>
      <c r="C2370" s="437"/>
      <c r="D2370" s="437"/>
      <c r="E2370" s="437"/>
      <c r="F2370" s="437"/>
      <c r="G2370" s="437"/>
      <c r="H2370" s="439"/>
      <c r="I2370" s="509"/>
      <c r="J2370" s="387"/>
      <c r="K2370" s="387"/>
      <c r="L2370" s="437"/>
      <c r="M2370" s="437"/>
      <c r="N2370" s="439"/>
      <c r="O2370" s="437"/>
    </row>
    <row r="2371" spans="1:15" x14ac:dyDescent="0.2">
      <c r="A2371" s="437"/>
      <c r="B2371" s="437"/>
      <c r="C2371" s="437"/>
      <c r="D2371" s="437"/>
      <c r="E2371" s="437"/>
      <c r="F2371" s="437"/>
      <c r="G2371" s="437"/>
      <c r="H2371" s="439"/>
      <c r="I2371" s="509"/>
      <c r="J2371" s="387"/>
      <c r="K2371" s="387"/>
      <c r="L2371" s="437"/>
      <c r="M2371" s="437"/>
      <c r="N2371" s="439"/>
      <c r="O2371" s="437"/>
    </row>
    <row r="2372" spans="1:15" x14ac:dyDescent="0.2">
      <c r="A2372" s="437"/>
      <c r="B2372" s="437"/>
      <c r="C2372" s="437"/>
      <c r="D2372" s="437"/>
      <c r="E2372" s="437"/>
      <c r="F2372" s="437"/>
      <c r="G2372" s="437"/>
      <c r="H2372" s="439"/>
      <c r="I2372" s="509"/>
      <c r="J2372" s="387"/>
      <c r="K2372" s="387"/>
      <c r="L2372" s="437"/>
      <c r="M2372" s="437"/>
      <c r="N2372" s="439"/>
      <c r="O2372" s="437"/>
    </row>
    <row r="2373" spans="1:15" x14ac:dyDescent="0.2">
      <c r="A2373" s="437"/>
      <c r="B2373" s="437"/>
      <c r="C2373" s="437"/>
      <c r="D2373" s="437"/>
      <c r="E2373" s="437"/>
      <c r="F2373" s="437"/>
      <c r="G2373" s="437"/>
      <c r="H2373" s="439"/>
      <c r="I2373" s="509"/>
      <c r="J2373" s="387"/>
      <c r="K2373" s="387"/>
      <c r="L2373" s="437"/>
      <c r="M2373" s="437"/>
      <c r="N2373" s="439"/>
      <c r="O2373" s="437"/>
    </row>
    <row r="2374" spans="1:15" x14ac:dyDescent="0.2">
      <c r="A2374" s="437"/>
      <c r="B2374" s="437"/>
      <c r="C2374" s="437"/>
      <c r="D2374" s="437"/>
      <c r="E2374" s="437"/>
      <c r="F2374" s="437"/>
      <c r="G2374" s="437"/>
      <c r="H2374" s="439"/>
      <c r="I2374" s="509"/>
      <c r="J2374" s="387"/>
      <c r="K2374" s="387"/>
      <c r="L2374" s="437"/>
      <c r="M2374" s="437"/>
      <c r="N2374" s="439"/>
      <c r="O2374" s="437"/>
    </row>
    <row r="2375" spans="1:15" x14ac:dyDescent="0.2">
      <c r="A2375" s="437"/>
      <c r="B2375" s="437"/>
      <c r="C2375" s="437"/>
      <c r="D2375" s="437"/>
      <c r="E2375" s="437"/>
      <c r="F2375" s="437"/>
      <c r="G2375" s="437"/>
      <c r="H2375" s="439"/>
      <c r="I2375" s="509"/>
      <c r="J2375" s="387"/>
      <c r="K2375" s="387"/>
      <c r="L2375" s="437"/>
      <c r="M2375" s="437"/>
      <c r="N2375" s="439"/>
      <c r="O2375" s="437"/>
    </row>
    <row r="2376" spans="1:15" x14ac:dyDescent="0.2">
      <c r="A2376" s="437"/>
      <c r="B2376" s="437"/>
      <c r="C2376" s="437"/>
      <c r="D2376" s="437"/>
      <c r="E2376" s="437"/>
      <c r="F2376" s="437"/>
      <c r="G2376" s="437"/>
      <c r="H2376" s="439"/>
      <c r="I2376" s="509"/>
      <c r="J2376" s="387"/>
      <c r="K2376" s="387"/>
      <c r="L2376" s="437"/>
      <c r="M2376" s="437"/>
      <c r="N2376" s="439"/>
      <c r="O2376" s="437"/>
    </row>
    <row r="2377" spans="1:15" x14ac:dyDescent="0.2">
      <c r="A2377" s="437"/>
      <c r="B2377" s="437"/>
      <c r="C2377" s="437"/>
      <c r="D2377" s="437"/>
      <c r="E2377" s="437"/>
      <c r="F2377" s="437"/>
      <c r="G2377" s="437"/>
      <c r="H2377" s="439"/>
      <c r="I2377" s="509"/>
      <c r="J2377" s="387"/>
      <c r="K2377" s="387"/>
      <c r="L2377" s="437"/>
      <c r="M2377" s="437"/>
      <c r="N2377" s="439"/>
      <c r="O2377" s="437"/>
    </row>
    <row r="2378" spans="1:15" x14ac:dyDescent="0.2">
      <c r="A2378" s="437"/>
      <c r="B2378" s="437"/>
      <c r="C2378" s="437"/>
      <c r="D2378" s="437"/>
      <c r="E2378" s="437"/>
      <c r="F2378" s="437"/>
      <c r="G2378" s="437"/>
      <c r="H2378" s="439"/>
      <c r="I2378" s="509"/>
      <c r="J2378" s="387"/>
      <c r="K2378" s="387"/>
      <c r="L2378" s="437"/>
      <c r="M2378" s="437"/>
      <c r="N2378" s="439"/>
      <c r="O2378" s="437"/>
    </row>
    <row r="2379" spans="1:15" x14ac:dyDescent="0.2">
      <c r="A2379" s="437"/>
      <c r="B2379" s="437"/>
      <c r="C2379" s="437"/>
      <c r="D2379" s="437"/>
      <c r="E2379" s="437"/>
      <c r="F2379" s="437"/>
      <c r="G2379" s="437"/>
      <c r="H2379" s="439"/>
      <c r="I2379" s="509"/>
      <c r="J2379" s="387"/>
      <c r="K2379" s="387"/>
      <c r="L2379" s="437"/>
      <c r="M2379" s="437"/>
      <c r="N2379" s="439"/>
      <c r="O2379" s="437"/>
    </row>
    <row r="2380" spans="1:15" x14ac:dyDescent="0.2">
      <c r="A2380" s="437"/>
      <c r="B2380" s="437"/>
      <c r="C2380" s="437"/>
      <c r="D2380" s="437"/>
      <c r="E2380" s="437"/>
      <c r="F2380" s="437"/>
      <c r="G2380" s="437"/>
      <c r="H2380" s="439"/>
      <c r="I2380" s="509"/>
      <c r="J2380" s="387"/>
      <c r="K2380" s="387"/>
      <c r="L2380" s="437"/>
      <c r="M2380" s="437"/>
      <c r="N2380" s="439"/>
      <c r="O2380" s="437"/>
    </row>
    <row r="2381" spans="1:15" x14ac:dyDescent="0.2">
      <c r="A2381" s="437"/>
      <c r="B2381" s="437"/>
      <c r="C2381" s="437"/>
      <c r="D2381" s="437"/>
      <c r="E2381" s="437"/>
      <c r="F2381" s="437"/>
      <c r="G2381" s="437"/>
      <c r="H2381" s="439"/>
      <c r="I2381" s="509"/>
      <c r="J2381" s="387"/>
      <c r="K2381" s="387"/>
      <c r="L2381" s="437"/>
      <c r="M2381" s="437"/>
      <c r="N2381" s="439"/>
      <c r="O2381" s="437"/>
    </row>
    <row r="2382" spans="1:15" x14ac:dyDescent="0.2">
      <c r="A2382" s="437"/>
      <c r="B2382" s="437"/>
      <c r="C2382" s="437"/>
      <c r="D2382" s="437"/>
      <c r="E2382" s="437"/>
      <c r="F2382" s="437"/>
      <c r="G2382" s="437"/>
      <c r="H2382" s="439"/>
      <c r="I2382" s="509"/>
      <c r="J2382" s="387"/>
      <c r="K2382" s="387"/>
      <c r="L2382" s="437"/>
      <c r="M2382" s="437"/>
      <c r="N2382" s="439"/>
      <c r="O2382" s="437"/>
    </row>
    <row r="2383" spans="1:15" x14ac:dyDescent="0.2">
      <c r="A2383" s="437"/>
      <c r="B2383" s="437"/>
      <c r="C2383" s="437"/>
      <c r="D2383" s="437"/>
      <c r="E2383" s="437"/>
      <c r="F2383" s="437"/>
      <c r="G2383" s="437"/>
      <c r="H2383" s="439"/>
      <c r="I2383" s="509"/>
      <c r="J2383" s="387"/>
      <c r="K2383" s="387"/>
      <c r="L2383" s="437"/>
      <c r="M2383" s="437"/>
      <c r="N2383" s="439"/>
      <c r="O2383" s="437"/>
    </row>
    <row r="2384" spans="1:15" x14ac:dyDescent="0.2">
      <c r="A2384" s="437"/>
      <c r="B2384" s="437"/>
      <c r="C2384" s="437"/>
      <c r="D2384" s="437"/>
      <c r="E2384" s="437"/>
      <c r="F2384" s="437"/>
      <c r="G2384" s="437"/>
      <c r="H2384" s="439"/>
      <c r="I2384" s="509"/>
      <c r="J2384" s="387"/>
      <c r="K2384" s="387"/>
      <c r="L2384" s="437"/>
      <c r="M2384" s="437"/>
      <c r="N2384" s="439"/>
      <c r="O2384" s="437"/>
    </row>
    <row r="2385" spans="1:15" x14ac:dyDescent="0.2">
      <c r="A2385" s="437"/>
      <c r="B2385" s="437"/>
      <c r="C2385" s="437"/>
      <c r="D2385" s="437"/>
      <c r="E2385" s="437"/>
      <c r="F2385" s="437"/>
      <c r="G2385" s="437"/>
      <c r="H2385" s="439"/>
      <c r="I2385" s="509"/>
      <c r="J2385" s="387"/>
      <c r="K2385" s="387"/>
      <c r="L2385" s="437"/>
      <c r="M2385" s="437"/>
      <c r="N2385" s="439"/>
      <c r="O2385" s="437"/>
    </row>
    <row r="2386" spans="1:15" x14ac:dyDescent="0.2">
      <c r="A2386" s="437"/>
      <c r="B2386" s="437"/>
      <c r="C2386" s="437"/>
      <c r="D2386" s="437"/>
      <c r="E2386" s="437"/>
      <c r="F2386" s="437"/>
      <c r="G2386" s="437"/>
      <c r="H2386" s="439"/>
      <c r="I2386" s="509"/>
      <c r="J2386" s="387"/>
      <c r="K2386" s="387"/>
      <c r="L2386" s="437"/>
      <c r="M2386" s="437"/>
      <c r="N2386" s="439"/>
      <c r="O2386" s="437"/>
    </row>
    <row r="2387" spans="1:15" x14ac:dyDescent="0.2">
      <c r="A2387" s="437"/>
      <c r="B2387" s="437"/>
      <c r="C2387" s="437"/>
      <c r="D2387" s="437"/>
      <c r="E2387" s="437"/>
      <c r="F2387" s="437"/>
      <c r="G2387" s="437"/>
      <c r="H2387" s="439"/>
      <c r="I2387" s="509"/>
      <c r="J2387" s="387"/>
      <c r="K2387" s="387"/>
      <c r="L2387" s="437"/>
      <c r="M2387" s="437"/>
      <c r="N2387" s="439"/>
      <c r="O2387" s="437"/>
    </row>
    <row r="2388" spans="1:15" x14ac:dyDescent="0.2">
      <c r="A2388" s="437"/>
      <c r="B2388" s="437"/>
      <c r="C2388" s="437"/>
      <c r="D2388" s="437"/>
      <c r="E2388" s="437"/>
      <c r="F2388" s="437"/>
      <c r="G2388" s="437"/>
      <c r="H2388" s="439"/>
      <c r="I2388" s="509"/>
      <c r="J2388" s="387"/>
      <c r="K2388" s="387"/>
      <c r="L2388" s="437"/>
      <c r="M2388" s="437"/>
      <c r="N2388" s="439"/>
      <c r="O2388" s="437"/>
    </row>
    <row r="2389" spans="1:15" x14ac:dyDescent="0.2">
      <c r="A2389" s="437"/>
      <c r="B2389" s="437"/>
      <c r="C2389" s="437"/>
      <c r="D2389" s="437"/>
      <c r="E2389" s="437"/>
      <c r="F2389" s="437"/>
      <c r="G2389" s="437"/>
      <c r="H2389" s="439"/>
      <c r="I2389" s="509"/>
      <c r="J2389" s="387"/>
      <c r="K2389" s="387"/>
      <c r="L2389" s="437"/>
      <c r="M2389" s="437"/>
      <c r="N2389" s="439"/>
      <c r="O2389" s="437"/>
    </row>
    <row r="2390" spans="1:15" x14ac:dyDescent="0.2">
      <c r="A2390" s="437"/>
      <c r="B2390" s="437"/>
      <c r="C2390" s="437"/>
      <c r="D2390" s="437"/>
      <c r="E2390" s="437"/>
      <c r="F2390" s="437"/>
      <c r="G2390" s="437"/>
      <c r="H2390" s="439"/>
      <c r="I2390" s="509"/>
      <c r="J2390" s="387"/>
      <c r="K2390" s="387"/>
      <c r="L2390" s="437"/>
      <c r="M2390" s="437"/>
      <c r="N2390" s="439"/>
      <c r="O2390" s="437"/>
    </row>
    <row r="2391" spans="1:15" x14ac:dyDescent="0.2">
      <c r="A2391" s="437"/>
      <c r="B2391" s="437"/>
      <c r="C2391" s="437"/>
      <c r="D2391" s="437"/>
      <c r="E2391" s="437"/>
      <c r="F2391" s="437"/>
      <c r="G2391" s="437"/>
      <c r="H2391" s="439"/>
      <c r="I2391" s="509"/>
      <c r="J2391" s="387"/>
      <c r="K2391" s="387"/>
      <c r="L2391" s="437"/>
      <c r="M2391" s="437"/>
      <c r="N2391" s="439"/>
      <c r="O2391" s="437"/>
    </row>
    <row r="2392" spans="1:15" x14ac:dyDescent="0.2">
      <c r="A2392" s="437"/>
      <c r="B2392" s="437"/>
      <c r="C2392" s="437"/>
      <c r="D2392" s="437"/>
      <c r="E2392" s="437"/>
      <c r="F2392" s="437"/>
      <c r="G2392" s="437"/>
      <c r="H2392" s="439"/>
      <c r="I2392" s="509"/>
      <c r="J2392" s="387"/>
      <c r="K2392" s="387"/>
      <c r="L2392" s="437"/>
      <c r="M2392" s="437"/>
      <c r="N2392" s="439"/>
      <c r="O2392" s="437"/>
    </row>
    <row r="2393" spans="1:15" x14ac:dyDescent="0.2">
      <c r="A2393" s="437"/>
      <c r="B2393" s="437"/>
      <c r="C2393" s="437"/>
      <c r="D2393" s="437"/>
      <c r="E2393" s="437"/>
      <c r="F2393" s="437"/>
      <c r="G2393" s="437"/>
      <c r="H2393" s="439"/>
      <c r="I2393" s="509"/>
      <c r="J2393" s="387"/>
      <c r="K2393" s="387"/>
      <c r="L2393" s="437"/>
      <c r="M2393" s="437"/>
      <c r="N2393" s="439"/>
      <c r="O2393" s="437"/>
    </row>
    <row r="2394" spans="1:15" x14ac:dyDescent="0.2">
      <c r="A2394" s="437"/>
      <c r="B2394" s="437"/>
      <c r="C2394" s="437"/>
      <c r="D2394" s="437"/>
      <c r="E2394" s="437"/>
      <c r="F2394" s="437"/>
      <c r="G2394" s="437"/>
      <c r="H2394" s="439"/>
      <c r="I2394" s="509"/>
      <c r="J2394" s="387"/>
      <c r="K2394" s="387"/>
      <c r="L2394" s="437"/>
      <c r="M2394" s="437"/>
      <c r="N2394" s="439"/>
      <c r="O2394" s="437"/>
    </row>
    <row r="2395" spans="1:15" x14ac:dyDescent="0.2">
      <c r="A2395" s="437"/>
      <c r="B2395" s="437"/>
      <c r="C2395" s="437"/>
      <c r="D2395" s="437"/>
      <c r="E2395" s="437"/>
      <c r="F2395" s="437"/>
      <c r="G2395" s="437"/>
      <c r="H2395" s="439"/>
      <c r="I2395" s="509"/>
      <c r="J2395" s="387"/>
      <c r="K2395" s="387"/>
      <c r="L2395" s="437"/>
      <c r="M2395" s="437"/>
      <c r="N2395" s="439"/>
      <c r="O2395" s="437"/>
    </row>
    <row r="2396" spans="1:15" x14ac:dyDescent="0.2">
      <c r="A2396" s="437"/>
      <c r="B2396" s="437"/>
      <c r="C2396" s="437"/>
      <c r="D2396" s="437"/>
      <c r="E2396" s="437"/>
      <c r="F2396" s="437"/>
      <c r="G2396" s="437"/>
      <c r="H2396" s="439"/>
      <c r="I2396" s="509"/>
      <c r="J2396" s="387"/>
      <c r="K2396" s="387"/>
      <c r="L2396" s="437"/>
      <c r="M2396" s="437"/>
      <c r="N2396" s="439"/>
      <c r="O2396" s="437"/>
    </row>
    <row r="2397" spans="1:15" x14ac:dyDescent="0.2">
      <c r="A2397" s="437"/>
      <c r="B2397" s="437"/>
      <c r="C2397" s="437"/>
      <c r="D2397" s="437"/>
      <c r="E2397" s="437"/>
      <c r="F2397" s="437"/>
      <c r="G2397" s="437"/>
      <c r="H2397" s="439"/>
      <c r="I2397" s="509"/>
      <c r="J2397" s="387"/>
      <c r="K2397" s="387"/>
      <c r="L2397" s="437"/>
      <c r="M2397" s="437"/>
      <c r="N2397" s="439"/>
      <c r="O2397" s="437"/>
    </row>
    <row r="2398" spans="1:15" x14ac:dyDescent="0.2">
      <c r="A2398" s="437"/>
      <c r="B2398" s="437"/>
      <c r="C2398" s="437"/>
      <c r="D2398" s="437"/>
      <c r="E2398" s="437"/>
      <c r="F2398" s="437"/>
      <c r="G2398" s="437"/>
      <c r="H2398" s="439"/>
      <c r="I2398" s="509"/>
      <c r="J2398" s="387"/>
      <c r="K2398" s="387"/>
      <c r="L2398" s="437"/>
      <c r="M2398" s="437"/>
      <c r="N2398" s="439"/>
      <c r="O2398" s="437"/>
    </row>
    <row r="2399" spans="1:15" x14ac:dyDescent="0.2">
      <c r="A2399" s="437"/>
      <c r="B2399" s="437"/>
      <c r="C2399" s="437"/>
      <c r="D2399" s="437"/>
      <c r="E2399" s="437"/>
      <c r="F2399" s="437"/>
      <c r="G2399" s="437"/>
      <c r="H2399" s="439"/>
      <c r="I2399" s="509"/>
      <c r="J2399" s="387"/>
      <c r="K2399" s="387"/>
      <c r="L2399" s="437"/>
      <c r="M2399" s="437"/>
      <c r="N2399" s="439"/>
      <c r="O2399" s="437"/>
    </row>
    <row r="2400" spans="1:15" x14ac:dyDescent="0.2">
      <c r="A2400" s="437"/>
      <c r="B2400" s="437"/>
      <c r="C2400" s="437"/>
      <c r="D2400" s="437"/>
      <c r="E2400" s="437"/>
      <c r="F2400" s="437"/>
      <c r="G2400" s="437"/>
      <c r="H2400" s="439"/>
      <c r="I2400" s="509"/>
      <c r="J2400" s="387"/>
      <c r="K2400" s="387"/>
      <c r="L2400" s="437"/>
      <c r="M2400" s="437"/>
      <c r="N2400" s="439"/>
      <c r="O2400" s="437"/>
    </row>
    <row r="2401" spans="1:15" x14ac:dyDescent="0.2">
      <c r="A2401" s="437"/>
      <c r="B2401" s="437"/>
      <c r="C2401" s="437"/>
      <c r="D2401" s="437"/>
      <c r="E2401" s="437"/>
      <c r="F2401" s="437"/>
      <c r="G2401" s="437"/>
      <c r="H2401" s="439"/>
      <c r="I2401" s="509"/>
      <c r="J2401" s="387"/>
      <c r="K2401" s="387"/>
      <c r="L2401" s="437"/>
      <c r="M2401" s="437"/>
      <c r="N2401" s="439"/>
      <c r="O2401" s="437"/>
    </row>
    <row r="2402" spans="1:15" x14ac:dyDescent="0.2">
      <c r="A2402" s="437"/>
      <c r="B2402" s="437"/>
      <c r="C2402" s="437"/>
      <c r="D2402" s="437"/>
      <c r="E2402" s="437"/>
      <c r="F2402" s="437"/>
      <c r="G2402" s="437"/>
      <c r="H2402" s="439"/>
      <c r="I2402" s="509"/>
      <c r="J2402" s="387"/>
      <c r="K2402" s="387"/>
      <c r="L2402" s="437"/>
      <c r="M2402" s="437"/>
      <c r="N2402" s="439"/>
      <c r="O2402" s="437"/>
    </row>
    <row r="2403" spans="1:15" x14ac:dyDescent="0.2">
      <c r="A2403" s="437"/>
      <c r="B2403" s="437"/>
      <c r="C2403" s="437"/>
      <c r="D2403" s="437"/>
      <c r="E2403" s="437"/>
      <c r="F2403" s="437"/>
      <c r="G2403" s="437"/>
      <c r="H2403" s="439"/>
      <c r="I2403" s="509"/>
      <c r="J2403" s="387"/>
      <c r="K2403" s="387"/>
      <c r="L2403" s="437"/>
      <c r="M2403" s="437"/>
      <c r="N2403" s="439"/>
      <c r="O2403" s="437"/>
    </row>
    <row r="2404" spans="1:15" x14ac:dyDescent="0.2">
      <c r="A2404" s="437"/>
      <c r="B2404" s="437"/>
      <c r="C2404" s="437"/>
      <c r="D2404" s="437"/>
      <c r="E2404" s="437"/>
      <c r="F2404" s="437"/>
      <c r="G2404" s="437"/>
      <c r="H2404" s="439"/>
      <c r="I2404" s="509"/>
      <c r="J2404" s="387"/>
      <c r="K2404" s="387"/>
      <c r="L2404" s="437"/>
      <c r="M2404" s="437"/>
      <c r="N2404" s="439"/>
      <c r="O2404" s="437"/>
    </row>
    <row r="2405" spans="1:15" x14ac:dyDescent="0.2">
      <c r="A2405" s="437"/>
      <c r="B2405" s="437"/>
      <c r="C2405" s="437"/>
      <c r="D2405" s="437"/>
      <c r="E2405" s="437"/>
      <c r="F2405" s="437"/>
      <c r="G2405" s="437"/>
      <c r="H2405" s="439"/>
      <c r="I2405" s="509"/>
      <c r="J2405" s="387"/>
      <c r="K2405" s="387"/>
      <c r="L2405" s="437"/>
      <c r="M2405" s="437"/>
      <c r="N2405" s="439"/>
      <c r="O2405" s="437"/>
    </row>
    <row r="2406" spans="1:15" x14ac:dyDescent="0.2">
      <c r="A2406" s="437"/>
      <c r="B2406" s="437"/>
      <c r="C2406" s="437"/>
      <c r="D2406" s="437"/>
      <c r="E2406" s="437"/>
      <c r="F2406" s="437"/>
      <c r="G2406" s="437"/>
      <c r="H2406" s="439"/>
      <c r="I2406" s="509"/>
      <c r="J2406" s="387"/>
      <c r="K2406" s="387"/>
      <c r="L2406" s="437"/>
      <c r="M2406" s="437"/>
      <c r="N2406" s="439"/>
      <c r="O2406" s="437"/>
    </row>
    <row r="2407" spans="1:15" x14ac:dyDescent="0.2">
      <c r="A2407" s="437"/>
      <c r="B2407" s="437"/>
      <c r="C2407" s="437"/>
      <c r="D2407" s="437"/>
      <c r="E2407" s="437"/>
      <c r="F2407" s="437"/>
      <c r="G2407" s="437"/>
      <c r="H2407" s="439"/>
      <c r="I2407" s="509"/>
      <c r="J2407" s="387"/>
      <c r="K2407" s="387"/>
      <c r="L2407" s="437"/>
      <c r="M2407" s="437"/>
      <c r="N2407" s="439"/>
      <c r="O2407" s="437"/>
    </row>
    <row r="2408" spans="1:15" x14ac:dyDescent="0.2">
      <c r="A2408" s="437"/>
      <c r="B2408" s="437"/>
      <c r="C2408" s="437"/>
      <c r="D2408" s="437"/>
      <c r="E2408" s="437"/>
      <c r="F2408" s="437"/>
      <c r="G2408" s="437"/>
      <c r="H2408" s="439"/>
      <c r="I2408" s="509"/>
      <c r="J2408" s="387"/>
      <c r="K2408" s="387"/>
      <c r="L2408" s="437"/>
      <c r="M2408" s="437"/>
      <c r="N2408" s="439"/>
      <c r="O2408" s="437"/>
    </row>
    <row r="2409" spans="1:15" x14ac:dyDescent="0.2">
      <c r="A2409" s="437"/>
      <c r="B2409" s="437"/>
      <c r="C2409" s="437"/>
      <c r="D2409" s="437"/>
      <c r="E2409" s="437"/>
      <c r="F2409" s="437"/>
      <c r="G2409" s="437"/>
      <c r="H2409" s="439"/>
      <c r="I2409" s="509"/>
      <c r="J2409" s="387"/>
      <c r="K2409" s="387"/>
      <c r="L2409" s="437"/>
      <c r="M2409" s="437"/>
      <c r="N2409" s="439"/>
      <c r="O2409" s="437"/>
    </row>
    <row r="2410" spans="1:15" x14ac:dyDescent="0.2">
      <c r="A2410" s="437"/>
      <c r="B2410" s="437"/>
      <c r="C2410" s="437"/>
      <c r="D2410" s="437"/>
      <c r="E2410" s="437"/>
      <c r="F2410" s="437"/>
      <c r="G2410" s="437"/>
      <c r="H2410" s="439"/>
      <c r="I2410" s="509"/>
      <c r="J2410" s="387"/>
      <c r="K2410" s="387"/>
      <c r="L2410" s="437"/>
      <c r="M2410" s="437"/>
      <c r="N2410" s="439"/>
      <c r="O2410" s="437"/>
    </row>
    <row r="2411" spans="1:15" x14ac:dyDescent="0.2">
      <c r="A2411" s="437"/>
      <c r="B2411" s="437"/>
      <c r="C2411" s="437"/>
      <c r="D2411" s="437"/>
      <c r="E2411" s="437"/>
      <c r="F2411" s="437"/>
      <c r="G2411" s="437"/>
      <c r="H2411" s="439"/>
      <c r="I2411" s="509"/>
      <c r="J2411" s="387"/>
      <c r="K2411" s="387"/>
      <c r="L2411" s="437"/>
      <c r="M2411" s="437"/>
      <c r="N2411" s="439"/>
      <c r="O2411" s="437"/>
    </row>
    <row r="2412" spans="1:15" x14ac:dyDescent="0.2">
      <c r="A2412" s="437"/>
      <c r="B2412" s="437"/>
      <c r="C2412" s="437"/>
      <c r="D2412" s="437"/>
      <c r="E2412" s="437"/>
      <c r="F2412" s="437"/>
      <c r="G2412" s="437"/>
      <c r="H2412" s="439"/>
      <c r="I2412" s="509"/>
      <c r="J2412" s="387"/>
      <c r="K2412" s="387"/>
      <c r="L2412" s="437"/>
      <c r="M2412" s="437"/>
      <c r="N2412" s="439"/>
      <c r="O2412" s="437"/>
    </row>
    <row r="2413" spans="1:15" x14ac:dyDescent="0.2">
      <c r="A2413" s="437"/>
      <c r="B2413" s="437"/>
      <c r="C2413" s="437"/>
      <c r="D2413" s="437"/>
      <c r="E2413" s="437"/>
      <c r="F2413" s="437"/>
      <c r="G2413" s="437"/>
      <c r="H2413" s="439"/>
      <c r="I2413" s="509"/>
      <c r="J2413" s="387"/>
      <c r="K2413" s="387"/>
      <c r="L2413" s="437"/>
      <c r="M2413" s="437"/>
      <c r="N2413" s="439"/>
      <c r="O2413" s="437"/>
    </row>
    <row r="2414" spans="1:15" x14ac:dyDescent="0.2">
      <c r="A2414" s="437"/>
      <c r="B2414" s="437"/>
      <c r="C2414" s="437"/>
      <c r="D2414" s="437"/>
      <c r="E2414" s="437"/>
      <c r="F2414" s="437"/>
      <c r="G2414" s="437"/>
      <c r="H2414" s="439"/>
      <c r="I2414" s="509"/>
      <c r="J2414" s="387"/>
      <c r="K2414" s="387"/>
      <c r="L2414" s="437"/>
      <c r="M2414" s="437"/>
      <c r="N2414" s="439"/>
      <c r="O2414" s="437"/>
    </row>
    <row r="2415" spans="1:15" x14ac:dyDescent="0.2">
      <c r="A2415" s="437"/>
      <c r="B2415" s="437"/>
      <c r="C2415" s="437"/>
      <c r="D2415" s="437"/>
      <c r="E2415" s="437"/>
      <c r="F2415" s="437"/>
      <c r="G2415" s="437"/>
      <c r="H2415" s="439"/>
      <c r="I2415" s="509"/>
      <c r="J2415" s="387"/>
      <c r="K2415" s="387"/>
      <c r="L2415" s="437"/>
      <c r="M2415" s="437"/>
      <c r="N2415" s="439"/>
      <c r="O2415" s="437"/>
    </row>
    <row r="2416" spans="1:15" x14ac:dyDescent="0.2">
      <c r="A2416" s="437"/>
      <c r="B2416" s="437"/>
      <c r="C2416" s="437"/>
      <c r="D2416" s="437"/>
      <c r="E2416" s="437"/>
      <c r="F2416" s="437"/>
      <c r="G2416" s="437"/>
      <c r="H2416" s="439"/>
      <c r="I2416" s="509"/>
      <c r="J2416" s="387"/>
      <c r="K2416" s="387"/>
      <c r="L2416" s="437"/>
      <c r="M2416" s="437"/>
      <c r="N2416" s="439"/>
      <c r="O2416" s="437"/>
    </row>
    <row r="2417" spans="1:15" x14ac:dyDescent="0.2">
      <c r="A2417" s="437"/>
      <c r="B2417" s="437"/>
      <c r="C2417" s="437"/>
      <c r="D2417" s="437"/>
      <c r="E2417" s="437"/>
      <c r="F2417" s="437"/>
      <c r="G2417" s="437"/>
      <c r="H2417" s="439"/>
      <c r="I2417" s="509"/>
      <c r="J2417" s="387"/>
      <c r="K2417" s="387"/>
      <c r="L2417" s="437"/>
      <c r="M2417" s="437"/>
      <c r="N2417" s="439"/>
      <c r="O2417" s="437"/>
    </row>
    <row r="2418" spans="1:15" x14ac:dyDescent="0.2">
      <c r="A2418" s="437"/>
      <c r="B2418" s="437"/>
      <c r="C2418" s="437"/>
      <c r="D2418" s="437"/>
      <c r="E2418" s="437"/>
      <c r="F2418" s="437"/>
      <c r="G2418" s="437"/>
      <c r="H2418" s="439"/>
      <c r="I2418" s="509"/>
      <c r="J2418" s="387"/>
      <c r="K2418" s="387"/>
      <c r="L2418" s="437"/>
      <c r="M2418" s="437"/>
      <c r="N2418" s="439"/>
      <c r="O2418" s="437"/>
    </row>
    <row r="2419" spans="1:15" x14ac:dyDescent="0.2">
      <c r="A2419" s="437"/>
      <c r="B2419" s="437"/>
      <c r="C2419" s="437"/>
      <c r="D2419" s="437"/>
      <c r="E2419" s="437"/>
      <c r="F2419" s="437"/>
      <c r="G2419" s="437"/>
      <c r="H2419" s="439"/>
      <c r="I2419" s="509"/>
      <c r="J2419" s="387"/>
      <c r="K2419" s="387"/>
      <c r="L2419" s="437"/>
      <c r="M2419" s="437"/>
      <c r="N2419" s="439"/>
      <c r="O2419" s="437"/>
    </row>
    <row r="2420" spans="1:15" x14ac:dyDescent="0.2">
      <c r="A2420" s="437"/>
      <c r="B2420" s="437"/>
      <c r="C2420" s="437"/>
      <c r="D2420" s="437"/>
      <c r="E2420" s="437"/>
      <c r="F2420" s="437"/>
      <c r="G2420" s="437"/>
      <c r="H2420" s="439"/>
      <c r="I2420" s="509"/>
      <c r="J2420" s="387"/>
      <c r="K2420" s="387"/>
      <c r="L2420" s="437"/>
      <c r="M2420" s="437"/>
      <c r="N2420" s="439"/>
      <c r="O2420" s="437"/>
    </row>
    <row r="2421" spans="1:15" x14ac:dyDescent="0.2">
      <c r="A2421" s="437"/>
      <c r="B2421" s="437"/>
      <c r="C2421" s="437"/>
      <c r="D2421" s="437"/>
      <c r="E2421" s="437"/>
      <c r="F2421" s="437"/>
      <c r="G2421" s="437"/>
      <c r="H2421" s="439"/>
      <c r="I2421" s="509"/>
      <c r="J2421" s="387"/>
      <c r="K2421" s="387"/>
      <c r="L2421" s="437"/>
      <c r="M2421" s="437"/>
      <c r="N2421" s="439"/>
      <c r="O2421" s="437"/>
    </row>
    <row r="2422" spans="1:15" x14ac:dyDescent="0.2">
      <c r="A2422" s="437"/>
      <c r="B2422" s="437"/>
      <c r="C2422" s="437"/>
      <c r="D2422" s="437"/>
      <c r="E2422" s="437"/>
      <c r="F2422" s="437"/>
      <c r="G2422" s="437"/>
      <c r="H2422" s="439"/>
      <c r="I2422" s="509"/>
      <c r="J2422" s="387"/>
      <c r="K2422" s="387"/>
      <c r="L2422" s="437"/>
      <c r="M2422" s="437"/>
      <c r="N2422" s="439"/>
      <c r="O2422" s="437"/>
    </row>
    <row r="2423" spans="1:15" x14ac:dyDescent="0.2">
      <c r="A2423" s="437"/>
      <c r="B2423" s="437"/>
      <c r="C2423" s="437"/>
      <c r="D2423" s="437"/>
      <c r="E2423" s="437"/>
      <c r="F2423" s="437"/>
      <c r="G2423" s="437"/>
      <c r="H2423" s="439"/>
      <c r="I2423" s="509"/>
      <c r="J2423" s="387"/>
      <c r="K2423" s="387"/>
      <c r="L2423" s="437"/>
      <c r="M2423" s="437"/>
      <c r="N2423" s="439"/>
      <c r="O2423" s="437"/>
    </row>
    <row r="2424" spans="1:15" x14ac:dyDescent="0.2">
      <c r="A2424" s="437"/>
      <c r="B2424" s="437"/>
      <c r="C2424" s="437"/>
      <c r="D2424" s="437"/>
      <c r="E2424" s="437"/>
      <c r="F2424" s="437"/>
      <c r="G2424" s="437"/>
      <c r="H2424" s="439"/>
      <c r="I2424" s="509"/>
      <c r="J2424" s="387"/>
      <c r="K2424" s="387"/>
      <c r="L2424" s="437"/>
      <c r="M2424" s="437"/>
      <c r="N2424" s="439"/>
      <c r="O2424" s="437"/>
    </row>
    <row r="2425" spans="1:15" x14ac:dyDescent="0.2">
      <c r="A2425" s="437"/>
      <c r="B2425" s="437"/>
      <c r="C2425" s="437"/>
      <c r="D2425" s="437"/>
      <c r="E2425" s="437"/>
      <c r="F2425" s="437"/>
      <c r="G2425" s="437"/>
      <c r="H2425" s="439"/>
      <c r="I2425" s="509"/>
      <c r="J2425" s="387"/>
      <c r="K2425" s="387"/>
      <c r="L2425" s="437"/>
      <c r="M2425" s="437"/>
      <c r="N2425" s="439"/>
      <c r="O2425" s="437"/>
    </row>
    <row r="2426" spans="1:15" x14ac:dyDescent="0.2">
      <c r="A2426" s="437"/>
      <c r="B2426" s="437"/>
      <c r="C2426" s="437"/>
      <c r="D2426" s="437"/>
      <c r="E2426" s="437"/>
      <c r="F2426" s="437"/>
      <c r="G2426" s="437"/>
      <c r="H2426" s="439"/>
      <c r="I2426" s="509"/>
      <c r="J2426" s="387"/>
      <c r="K2426" s="387"/>
      <c r="L2426" s="437"/>
      <c r="M2426" s="437"/>
      <c r="N2426" s="439"/>
      <c r="O2426" s="437"/>
    </row>
    <row r="2427" spans="1:15" x14ac:dyDescent="0.2">
      <c r="A2427" s="437"/>
      <c r="B2427" s="437"/>
      <c r="C2427" s="437"/>
      <c r="D2427" s="437"/>
      <c r="E2427" s="437"/>
      <c r="F2427" s="437"/>
      <c r="G2427" s="437"/>
      <c r="H2427" s="439"/>
      <c r="I2427" s="509"/>
      <c r="J2427" s="387"/>
      <c r="K2427" s="387"/>
      <c r="L2427" s="437"/>
      <c r="M2427" s="437"/>
      <c r="N2427" s="439"/>
      <c r="O2427" s="437"/>
    </row>
    <row r="2428" spans="1:15" x14ac:dyDescent="0.2">
      <c r="A2428" s="437"/>
      <c r="B2428" s="437"/>
      <c r="C2428" s="437"/>
      <c r="D2428" s="437"/>
      <c r="E2428" s="437"/>
      <c r="F2428" s="437"/>
      <c r="G2428" s="437"/>
      <c r="H2428" s="439"/>
      <c r="I2428" s="509"/>
      <c r="J2428" s="387"/>
      <c r="K2428" s="387"/>
      <c r="L2428" s="437"/>
      <c r="M2428" s="437"/>
      <c r="N2428" s="439"/>
      <c r="O2428" s="437"/>
    </row>
    <row r="2429" spans="1:15" x14ac:dyDescent="0.2">
      <c r="A2429" s="437"/>
      <c r="B2429" s="437"/>
      <c r="C2429" s="437"/>
      <c r="D2429" s="437"/>
      <c r="E2429" s="437"/>
      <c r="F2429" s="437"/>
      <c r="G2429" s="437"/>
      <c r="H2429" s="439"/>
      <c r="I2429" s="509"/>
      <c r="J2429" s="387"/>
      <c r="K2429" s="387"/>
      <c r="L2429" s="437"/>
      <c r="M2429" s="437"/>
      <c r="N2429" s="439"/>
      <c r="O2429" s="437"/>
    </row>
    <row r="2430" spans="1:15" x14ac:dyDescent="0.2">
      <c r="A2430" s="437"/>
      <c r="B2430" s="437"/>
      <c r="C2430" s="437"/>
      <c r="D2430" s="437"/>
      <c r="E2430" s="437"/>
      <c r="F2430" s="437"/>
      <c r="G2430" s="437"/>
      <c r="H2430" s="439"/>
      <c r="I2430" s="509"/>
      <c r="J2430" s="387"/>
      <c r="K2430" s="387"/>
      <c r="L2430" s="437"/>
      <c r="M2430" s="437"/>
      <c r="N2430" s="439"/>
      <c r="O2430" s="437"/>
    </row>
    <row r="2431" spans="1:15" x14ac:dyDescent="0.2">
      <c r="A2431" s="437"/>
      <c r="B2431" s="437"/>
      <c r="C2431" s="437"/>
      <c r="D2431" s="437"/>
      <c r="E2431" s="437"/>
      <c r="F2431" s="437"/>
      <c r="G2431" s="437"/>
      <c r="H2431" s="439"/>
      <c r="I2431" s="509"/>
      <c r="J2431" s="387"/>
      <c r="K2431" s="387"/>
      <c r="L2431" s="437"/>
      <c r="M2431" s="437"/>
      <c r="N2431" s="439"/>
      <c r="O2431" s="437"/>
    </row>
    <row r="2432" spans="1:15" x14ac:dyDescent="0.2">
      <c r="A2432" s="437"/>
      <c r="B2432" s="437"/>
      <c r="C2432" s="437"/>
      <c r="D2432" s="437"/>
      <c r="E2432" s="437"/>
      <c r="F2432" s="437"/>
      <c r="G2432" s="437"/>
      <c r="H2432" s="439"/>
      <c r="I2432" s="509"/>
      <c r="J2432" s="387"/>
      <c r="K2432" s="387"/>
      <c r="L2432" s="437"/>
      <c r="M2432" s="437"/>
      <c r="N2432" s="439"/>
      <c r="O2432" s="437"/>
    </row>
    <row r="2433" spans="1:15" x14ac:dyDescent="0.2">
      <c r="A2433" s="437"/>
      <c r="B2433" s="437"/>
      <c r="C2433" s="437"/>
      <c r="D2433" s="437"/>
      <c r="E2433" s="437"/>
      <c r="F2433" s="437"/>
      <c r="G2433" s="437"/>
      <c r="H2433" s="439"/>
      <c r="I2433" s="509"/>
      <c r="J2433" s="387"/>
      <c r="K2433" s="387"/>
      <c r="L2433" s="437"/>
      <c r="M2433" s="437"/>
      <c r="N2433" s="439"/>
      <c r="O2433" s="437"/>
    </row>
    <row r="2434" spans="1:15" x14ac:dyDescent="0.2">
      <c r="A2434" s="437"/>
      <c r="B2434" s="437"/>
      <c r="C2434" s="437"/>
      <c r="D2434" s="437"/>
      <c r="E2434" s="437"/>
      <c r="F2434" s="437"/>
      <c r="G2434" s="437"/>
      <c r="H2434" s="439"/>
      <c r="I2434" s="509"/>
      <c r="J2434" s="387"/>
      <c r="K2434" s="387"/>
      <c r="L2434" s="437"/>
      <c r="M2434" s="437"/>
      <c r="N2434" s="439"/>
      <c r="O2434" s="437"/>
    </row>
    <row r="2435" spans="1:15" x14ac:dyDescent="0.2">
      <c r="A2435" s="437"/>
      <c r="B2435" s="437"/>
      <c r="C2435" s="437"/>
      <c r="D2435" s="437"/>
      <c r="E2435" s="437"/>
      <c r="F2435" s="437"/>
      <c r="G2435" s="437"/>
      <c r="H2435" s="439"/>
      <c r="I2435" s="509"/>
      <c r="J2435" s="387"/>
      <c r="K2435" s="387"/>
      <c r="L2435" s="437"/>
      <c r="M2435" s="437"/>
      <c r="N2435" s="439"/>
      <c r="O2435" s="437"/>
    </row>
    <row r="2436" spans="1:15" x14ac:dyDescent="0.2">
      <c r="A2436" s="437"/>
      <c r="B2436" s="437"/>
      <c r="C2436" s="437"/>
      <c r="D2436" s="437"/>
      <c r="E2436" s="437"/>
      <c r="F2436" s="437"/>
      <c r="G2436" s="437"/>
      <c r="H2436" s="439"/>
      <c r="I2436" s="509"/>
      <c r="J2436" s="387"/>
      <c r="K2436" s="387"/>
      <c r="L2436" s="437"/>
      <c r="M2436" s="437"/>
      <c r="N2436" s="439"/>
      <c r="O2436" s="437"/>
    </row>
    <row r="2437" spans="1:15" x14ac:dyDescent="0.2">
      <c r="A2437" s="437"/>
      <c r="B2437" s="437"/>
      <c r="C2437" s="437"/>
      <c r="D2437" s="437"/>
      <c r="E2437" s="437"/>
      <c r="F2437" s="437"/>
      <c r="G2437" s="437"/>
      <c r="H2437" s="439"/>
      <c r="I2437" s="509"/>
      <c r="J2437" s="387"/>
      <c r="K2437" s="387"/>
      <c r="L2437" s="437"/>
      <c r="M2437" s="437"/>
      <c r="N2437" s="439"/>
      <c r="O2437" s="437"/>
    </row>
    <row r="2438" spans="1:15" x14ac:dyDescent="0.2">
      <c r="A2438" s="437"/>
      <c r="B2438" s="437"/>
      <c r="C2438" s="437"/>
      <c r="D2438" s="437"/>
      <c r="E2438" s="437"/>
      <c r="F2438" s="437"/>
      <c r="G2438" s="437"/>
      <c r="H2438" s="439"/>
      <c r="I2438" s="509"/>
      <c r="J2438" s="387"/>
      <c r="K2438" s="387"/>
      <c r="L2438" s="437"/>
      <c r="M2438" s="437"/>
      <c r="N2438" s="439"/>
      <c r="O2438" s="437"/>
    </row>
    <row r="2439" spans="1:15" x14ac:dyDescent="0.2">
      <c r="A2439" s="437"/>
      <c r="B2439" s="437"/>
      <c r="C2439" s="437"/>
      <c r="D2439" s="437"/>
      <c r="E2439" s="437"/>
      <c r="F2439" s="437"/>
      <c r="G2439" s="437"/>
      <c r="H2439" s="439"/>
      <c r="I2439" s="509"/>
      <c r="J2439" s="387"/>
      <c r="K2439" s="387"/>
      <c r="L2439" s="437"/>
      <c r="M2439" s="437"/>
      <c r="N2439" s="439"/>
      <c r="O2439" s="437"/>
    </row>
    <row r="2440" spans="1:15" x14ac:dyDescent="0.2">
      <c r="A2440" s="437"/>
      <c r="B2440" s="437"/>
      <c r="C2440" s="437"/>
      <c r="D2440" s="437"/>
      <c r="E2440" s="437"/>
      <c r="F2440" s="437"/>
      <c r="G2440" s="437"/>
      <c r="H2440" s="439"/>
      <c r="I2440" s="509"/>
      <c r="J2440" s="387"/>
      <c r="K2440" s="387"/>
      <c r="L2440" s="437"/>
      <c r="M2440" s="437"/>
      <c r="N2440" s="439"/>
      <c r="O2440" s="437"/>
    </row>
    <row r="2441" spans="1:15" x14ac:dyDescent="0.2">
      <c r="A2441" s="437"/>
      <c r="B2441" s="437"/>
      <c r="C2441" s="437"/>
      <c r="D2441" s="437"/>
      <c r="E2441" s="437"/>
      <c r="F2441" s="437"/>
      <c r="G2441" s="437"/>
      <c r="H2441" s="439"/>
      <c r="I2441" s="509"/>
      <c r="J2441" s="387"/>
      <c r="K2441" s="387"/>
      <c r="L2441" s="437"/>
      <c r="M2441" s="437"/>
      <c r="N2441" s="439"/>
      <c r="O2441" s="437"/>
    </row>
    <row r="2442" spans="1:15" x14ac:dyDescent="0.2">
      <c r="A2442" s="437"/>
      <c r="B2442" s="437"/>
      <c r="C2442" s="437"/>
      <c r="D2442" s="437"/>
      <c r="E2442" s="437"/>
      <c r="F2442" s="437"/>
      <c r="G2442" s="437"/>
      <c r="H2442" s="439"/>
      <c r="I2442" s="509"/>
      <c r="J2442" s="387"/>
      <c r="K2442" s="387"/>
      <c r="L2442" s="437"/>
      <c r="M2442" s="437"/>
      <c r="N2442" s="439"/>
      <c r="O2442" s="437"/>
    </row>
    <row r="2443" spans="1:15" x14ac:dyDescent="0.2">
      <c r="A2443" s="437"/>
      <c r="B2443" s="437"/>
      <c r="C2443" s="437"/>
      <c r="D2443" s="437"/>
      <c r="E2443" s="437"/>
      <c r="F2443" s="437"/>
      <c r="G2443" s="437"/>
      <c r="H2443" s="439"/>
      <c r="I2443" s="509"/>
      <c r="J2443" s="387"/>
      <c r="K2443" s="387"/>
      <c r="L2443" s="437"/>
      <c r="M2443" s="437"/>
      <c r="N2443" s="439"/>
      <c r="O2443" s="437"/>
    </row>
    <row r="2444" spans="1:15" x14ac:dyDescent="0.2">
      <c r="A2444" s="437"/>
      <c r="B2444" s="437"/>
      <c r="C2444" s="437"/>
      <c r="D2444" s="437"/>
      <c r="E2444" s="437"/>
      <c r="F2444" s="437"/>
      <c r="G2444" s="437"/>
      <c r="H2444" s="439"/>
      <c r="I2444" s="509"/>
      <c r="J2444" s="387"/>
      <c r="K2444" s="387"/>
      <c r="L2444" s="437"/>
      <c r="M2444" s="437"/>
      <c r="N2444" s="439"/>
      <c r="O2444" s="437"/>
    </row>
    <row r="2445" spans="1:15" x14ac:dyDescent="0.2">
      <c r="A2445" s="437"/>
      <c r="B2445" s="437"/>
      <c r="C2445" s="437"/>
      <c r="D2445" s="437"/>
      <c r="E2445" s="437"/>
      <c r="F2445" s="437"/>
      <c r="G2445" s="437"/>
      <c r="H2445" s="439"/>
      <c r="I2445" s="509"/>
      <c r="J2445" s="387"/>
      <c r="K2445" s="387"/>
      <c r="L2445" s="437"/>
      <c r="M2445" s="437"/>
      <c r="N2445" s="439"/>
      <c r="O2445" s="437"/>
    </row>
    <row r="2446" spans="1:15" x14ac:dyDescent="0.2">
      <c r="A2446" s="437"/>
      <c r="B2446" s="437"/>
      <c r="C2446" s="437"/>
      <c r="D2446" s="437"/>
      <c r="E2446" s="437"/>
      <c r="F2446" s="437"/>
      <c r="G2446" s="437"/>
      <c r="H2446" s="439"/>
      <c r="I2446" s="509"/>
      <c r="J2446" s="387"/>
      <c r="K2446" s="387"/>
      <c r="L2446" s="437"/>
      <c r="M2446" s="437"/>
      <c r="N2446" s="439"/>
      <c r="O2446" s="437"/>
    </row>
    <row r="2447" spans="1:15" x14ac:dyDescent="0.2">
      <c r="A2447" s="437"/>
      <c r="B2447" s="437"/>
      <c r="C2447" s="437"/>
      <c r="D2447" s="437"/>
      <c r="E2447" s="437"/>
      <c r="F2447" s="437"/>
      <c r="G2447" s="437"/>
      <c r="H2447" s="439"/>
      <c r="I2447" s="509"/>
      <c r="J2447" s="387"/>
      <c r="K2447" s="387"/>
      <c r="L2447" s="437"/>
      <c r="M2447" s="437"/>
      <c r="N2447" s="439"/>
      <c r="O2447" s="437"/>
    </row>
    <row r="2448" spans="1:15" x14ac:dyDescent="0.2">
      <c r="A2448" s="437"/>
      <c r="B2448" s="437"/>
      <c r="C2448" s="437"/>
      <c r="D2448" s="437"/>
      <c r="E2448" s="437"/>
      <c r="F2448" s="437"/>
      <c r="G2448" s="437"/>
      <c r="H2448" s="439"/>
      <c r="I2448" s="509"/>
      <c r="J2448" s="387"/>
      <c r="K2448" s="387"/>
      <c r="L2448" s="437"/>
      <c r="M2448" s="437"/>
      <c r="N2448" s="439"/>
      <c r="O2448" s="437"/>
    </row>
    <row r="2449" spans="1:15" x14ac:dyDescent="0.2">
      <c r="A2449" s="437"/>
      <c r="B2449" s="437"/>
      <c r="C2449" s="437"/>
      <c r="D2449" s="437"/>
      <c r="E2449" s="437"/>
      <c r="F2449" s="437"/>
      <c r="G2449" s="437"/>
      <c r="H2449" s="439"/>
      <c r="I2449" s="509"/>
      <c r="J2449" s="387"/>
      <c r="K2449" s="387"/>
      <c r="L2449" s="437"/>
      <c r="M2449" s="437"/>
      <c r="N2449" s="439"/>
      <c r="O2449" s="437"/>
    </row>
    <row r="2450" spans="1:15" x14ac:dyDescent="0.2">
      <c r="A2450" s="437"/>
      <c r="B2450" s="437"/>
      <c r="C2450" s="437"/>
      <c r="D2450" s="437"/>
      <c r="E2450" s="437"/>
      <c r="F2450" s="437"/>
      <c r="G2450" s="437"/>
      <c r="H2450" s="439"/>
      <c r="I2450" s="509"/>
      <c r="J2450" s="387"/>
      <c r="K2450" s="387"/>
      <c r="L2450" s="437"/>
      <c r="M2450" s="437"/>
      <c r="N2450" s="439"/>
      <c r="O2450" s="437"/>
    </row>
    <row r="2451" spans="1:15" x14ac:dyDescent="0.2">
      <c r="A2451" s="437"/>
      <c r="B2451" s="437"/>
      <c r="C2451" s="437"/>
      <c r="D2451" s="437"/>
      <c r="E2451" s="437"/>
      <c r="F2451" s="437"/>
      <c r="G2451" s="437"/>
      <c r="H2451" s="439"/>
      <c r="I2451" s="509"/>
      <c r="J2451" s="387"/>
      <c r="K2451" s="387"/>
      <c r="L2451" s="437"/>
      <c r="M2451" s="437"/>
      <c r="N2451" s="439"/>
      <c r="O2451" s="437"/>
    </row>
    <row r="2452" spans="1:15" x14ac:dyDescent="0.2">
      <c r="A2452" s="437"/>
      <c r="B2452" s="437"/>
      <c r="C2452" s="437"/>
      <c r="D2452" s="437"/>
      <c r="E2452" s="437"/>
      <c r="F2452" s="437"/>
      <c r="G2452" s="437"/>
      <c r="H2452" s="439"/>
      <c r="I2452" s="509"/>
      <c r="J2452" s="387"/>
      <c r="K2452" s="387"/>
      <c r="L2452" s="437"/>
      <c r="M2452" s="437"/>
      <c r="N2452" s="439"/>
      <c r="O2452" s="437"/>
    </row>
    <row r="2453" spans="1:15" x14ac:dyDescent="0.2">
      <c r="A2453" s="437"/>
      <c r="B2453" s="437"/>
      <c r="C2453" s="437"/>
      <c r="D2453" s="437"/>
      <c r="E2453" s="437"/>
      <c r="F2453" s="437"/>
      <c r="G2453" s="437"/>
      <c r="H2453" s="439"/>
      <c r="I2453" s="509"/>
      <c r="J2453" s="387"/>
      <c r="K2453" s="387"/>
      <c r="L2453" s="437"/>
      <c r="M2453" s="437"/>
      <c r="N2453" s="439"/>
      <c r="O2453" s="437"/>
    </row>
    <row r="2454" spans="1:15" x14ac:dyDescent="0.2">
      <c r="A2454" s="437"/>
      <c r="B2454" s="437"/>
      <c r="C2454" s="437"/>
      <c r="D2454" s="437"/>
      <c r="E2454" s="437"/>
      <c r="F2454" s="437"/>
      <c r="G2454" s="437"/>
      <c r="H2454" s="439"/>
      <c r="I2454" s="509"/>
      <c r="J2454" s="387"/>
      <c r="K2454" s="387"/>
      <c r="L2454" s="437"/>
      <c r="M2454" s="437"/>
      <c r="N2454" s="439"/>
      <c r="O2454" s="437"/>
    </row>
    <row r="2455" spans="1:15" x14ac:dyDescent="0.2">
      <c r="A2455" s="437"/>
      <c r="B2455" s="437"/>
      <c r="C2455" s="437"/>
      <c r="D2455" s="437"/>
      <c r="E2455" s="437"/>
      <c r="F2455" s="437"/>
      <c r="G2455" s="437"/>
      <c r="H2455" s="439"/>
      <c r="I2455" s="509"/>
      <c r="J2455" s="387"/>
      <c r="K2455" s="387"/>
      <c r="L2455" s="437"/>
      <c r="M2455" s="437"/>
      <c r="N2455" s="439"/>
      <c r="O2455" s="437"/>
    </row>
    <row r="2456" spans="1:15" x14ac:dyDescent="0.2">
      <c r="A2456" s="437"/>
      <c r="B2456" s="437"/>
      <c r="C2456" s="437"/>
      <c r="D2456" s="437"/>
      <c r="E2456" s="437"/>
      <c r="F2456" s="437"/>
      <c r="G2456" s="437"/>
      <c r="H2456" s="439"/>
      <c r="I2456" s="509"/>
      <c r="J2456" s="387"/>
      <c r="K2456" s="387"/>
      <c r="L2456" s="437"/>
      <c r="M2456" s="437"/>
      <c r="N2456" s="439"/>
      <c r="O2456" s="437"/>
    </row>
    <row r="2457" spans="1:15" x14ac:dyDescent="0.2">
      <c r="A2457" s="437"/>
      <c r="B2457" s="437"/>
      <c r="C2457" s="437"/>
      <c r="D2457" s="437"/>
      <c r="E2457" s="437"/>
      <c r="F2457" s="437"/>
      <c r="G2457" s="437"/>
      <c r="H2457" s="439"/>
      <c r="I2457" s="509"/>
      <c r="J2457" s="387"/>
      <c r="K2457" s="387"/>
      <c r="L2457" s="437"/>
      <c r="M2457" s="437"/>
      <c r="N2457" s="439"/>
      <c r="O2457" s="437"/>
    </row>
    <row r="2458" spans="1:15" x14ac:dyDescent="0.2">
      <c r="A2458" s="437"/>
      <c r="B2458" s="437"/>
      <c r="C2458" s="437"/>
      <c r="D2458" s="437"/>
      <c r="E2458" s="437"/>
      <c r="F2458" s="437"/>
      <c r="G2458" s="437"/>
      <c r="H2458" s="439"/>
      <c r="I2458" s="509"/>
      <c r="J2458" s="387"/>
      <c r="K2458" s="387"/>
      <c r="L2458" s="437"/>
      <c r="M2458" s="437"/>
      <c r="N2458" s="439"/>
      <c r="O2458" s="437"/>
    </row>
    <row r="2459" spans="1:15" x14ac:dyDescent="0.2">
      <c r="A2459" s="437"/>
      <c r="B2459" s="437"/>
      <c r="C2459" s="437"/>
      <c r="D2459" s="437"/>
      <c r="E2459" s="437"/>
      <c r="F2459" s="437"/>
      <c r="G2459" s="437"/>
      <c r="H2459" s="439"/>
      <c r="I2459" s="509"/>
      <c r="J2459" s="387"/>
      <c r="K2459" s="387"/>
      <c r="L2459" s="437"/>
      <c r="M2459" s="437"/>
      <c r="N2459" s="439"/>
      <c r="O2459" s="437"/>
    </row>
    <row r="2460" spans="1:15" x14ac:dyDescent="0.2">
      <c r="A2460" s="437"/>
      <c r="B2460" s="437"/>
      <c r="C2460" s="437"/>
      <c r="D2460" s="437"/>
      <c r="E2460" s="437"/>
      <c r="F2460" s="437"/>
      <c r="G2460" s="437"/>
      <c r="H2460" s="439"/>
      <c r="I2460" s="509"/>
      <c r="J2460" s="387"/>
      <c r="K2460" s="387"/>
      <c r="L2460" s="437"/>
      <c r="M2460" s="437"/>
      <c r="N2460" s="439"/>
      <c r="O2460" s="437"/>
    </row>
    <row r="2461" spans="1:15" x14ac:dyDescent="0.2">
      <c r="A2461" s="437"/>
      <c r="B2461" s="437"/>
      <c r="C2461" s="437"/>
      <c r="D2461" s="437"/>
      <c r="E2461" s="437"/>
      <c r="F2461" s="437"/>
      <c r="G2461" s="437"/>
      <c r="H2461" s="439"/>
      <c r="I2461" s="509"/>
      <c r="J2461" s="387"/>
      <c r="K2461" s="387"/>
      <c r="L2461" s="437"/>
      <c r="M2461" s="437"/>
      <c r="N2461" s="439"/>
      <c r="O2461" s="437"/>
    </row>
    <row r="2462" spans="1:15" x14ac:dyDescent="0.2">
      <c r="A2462" s="437"/>
      <c r="B2462" s="437"/>
      <c r="C2462" s="437"/>
      <c r="D2462" s="437"/>
      <c r="E2462" s="437"/>
      <c r="F2462" s="437"/>
      <c r="G2462" s="437"/>
      <c r="H2462" s="439"/>
      <c r="I2462" s="509"/>
      <c r="J2462" s="387"/>
      <c r="K2462" s="387"/>
      <c r="L2462" s="437"/>
      <c r="M2462" s="437"/>
      <c r="N2462" s="439"/>
      <c r="O2462" s="437"/>
    </row>
    <row r="2463" spans="1:15" x14ac:dyDescent="0.2">
      <c r="A2463" s="437"/>
      <c r="B2463" s="437"/>
      <c r="C2463" s="437"/>
      <c r="D2463" s="437"/>
      <c r="E2463" s="437"/>
      <c r="F2463" s="437"/>
      <c r="G2463" s="437"/>
      <c r="H2463" s="439"/>
      <c r="I2463" s="509"/>
      <c r="J2463" s="387"/>
      <c r="K2463" s="387"/>
      <c r="L2463" s="437"/>
      <c r="M2463" s="437"/>
      <c r="N2463" s="439"/>
      <c r="O2463" s="437"/>
    </row>
    <row r="2464" spans="1:15" x14ac:dyDescent="0.2">
      <c r="A2464" s="437"/>
      <c r="B2464" s="437"/>
      <c r="C2464" s="437"/>
      <c r="D2464" s="437"/>
      <c r="E2464" s="437"/>
      <c r="F2464" s="437"/>
      <c r="G2464" s="437"/>
      <c r="H2464" s="439"/>
      <c r="I2464" s="509"/>
      <c r="J2464" s="387"/>
      <c r="K2464" s="387"/>
      <c r="L2464" s="437"/>
      <c r="M2464" s="437"/>
      <c r="N2464" s="439"/>
      <c r="O2464" s="437"/>
    </row>
    <row r="2465" spans="1:15" x14ac:dyDescent="0.2">
      <c r="A2465" s="437"/>
      <c r="B2465" s="437"/>
      <c r="C2465" s="437"/>
      <c r="D2465" s="437"/>
      <c r="E2465" s="437"/>
      <c r="F2465" s="437"/>
      <c r="G2465" s="437"/>
      <c r="H2465" s="439"/>
      <c r="I2465" s="509"/>
      <c r="J2465" s="387"/>
      <c r="K2465" s="387"/>
      <c r="L2465" s="437"/>
      <c r="M2465" s="437"/>
      <c r="N2465" s="439"/>
      <c r="O2465" s="437"/>
    </row>
    <row r="2466" spans="1:15" x14ac:dyDescent="0.2">
      <c r="A2466" s="437"/>
      <c r="B2466" s="437"/>
      <c r="C2466" s="437"/>
      <c r="D2466" s="437"/>
      <c r="E2466" s="437"/>
      <c r="F2466" s="437"/>
      <c r="G2466" s="437"/>
      <c r="H2466" s="439"/>
      <c r="I2466" s="509"/>
      <c r="J2466" s="387"/>
      <c r="K2466" s="387"/>
      <c r="L2466" s="437"/>
      <c r="M2466" s="437"/>
      <c r="N2466" s="439"/>
      <c r="O2466" s="437"/>
    </row>
    <row r="2467" spans="1:15" x14ac:dyDescent="0.2">
      <c r="A2467" s="437"/>
      <c r="B2467" s="437"/>
      <c r="C2467" s="437"/>
      <c r="D2467" s="437"/>
      <c r="E2467" s="437"/>
      <c r="F2467" s="437"/>
      <c r="G2467" s="437"/>
      <c r="H2467" s="439"/>
      <c r="I2467" s="509"/>
      <c r="J2467" s="387"/>
      <c r="K2467" s="387"/>
      <c r="L2467" s="437"/>
      <c r="M2467" s="437"/>
      <c r="N2467" s="439"/>
      <c r="O2467" s="437"/>
    </row>
    <row r="2468" spans="1:15" x14ac:dyDescent="0.2">
      <c r="A2468" s="437"/>
      <c r="B2468" s="437"/>
      <c r="C2468" s="437"/>
      <c r="D2468" s="437"/>
      <c r="E2468" s="437"/>
      <c r="F2468" s="437"/>
      <c r="G2468" s="437"/>
      <c r="H2468" s="439"/>
      <c r="I2468" s="509"/>
      <c r="J2468" s="387"/>
      <c r="K2468" s="387"/>
      <c r="L2468" s="437"/>
      <c r="M2468" s="437"/>
      <c r="N2468" s="439"/>
      <c r="O2468" s="437"/>
    </row>
    <row r="2469" spans="1:15" x14ac:dyDescent="0.2">
      <c r="A2469" s="437"/>
      <c r="B2469" s="437"/>
      <c r="C2469" s="437"/>
      <c r="D2469" s="437"/>
      <c r="E2469" s="437"/>
      <c r="F2469" s="437"/>
      <c r="G2469" s="437"/>
      <c r="H2469" s="439"/>
      <c r="I2469" s="509"/>
      <c r="J2469" s="387"/>
      <c r="K2469" s="387"/>
      <c r="L2469" s="437"/>
      <c r="M2469" s="437"/>
      <c r="N2469" s="439"/>
      <c r="O2469" s="437"/>
    </row>
    <row r="2470" spans="1:15" x14ac:dyDescent="0.2">
      <c r="A2470" s="437"/>
      <c r="B2470" s="437"/>
      <c r="C2470" s="437"/>
      <c r="D2470" s="437"/>
      <c r="E2470" s="437"/>
      <c r="F2470" s="437"/>
      <c r="G2470" s="437"/>
      <c r="H2470" s="439"/>
      <c r="I2470" s="509"/>
      <c r="J2470" s="387"/>
      <c r="K2470" s="387"/>
      <c r="L2470" s="437"/>
      <c r="M2470" s="437"/>
      <c r="N2470" s="439"/>
      <c r="O2470" s="437"/>
    </row>
    <row r="2471" spans="1:15" x14ac:dyDescent="0.2">
      <c r="A2471" s="437"/>
      <c r="B2471" s="437"/>
      <c r="C2471" s="437"/>
      <c r="D2471" s="437"/>
      <c r="E2471" s="437"/>
      <c r="F2471" s="437"/>
      <c r="G2471" s="437"/>
      <c r="H2471" s="439"/>
      <c r="I2471" s="509"/>
      <c r="J2471" s="387"/>
      <c r="K2471" s="387"/>
      <c r="L2471" s="437"/>
      <c r="M2471" s="437"/>
      <c r="N2471" s="439"/>
      <c r="O2471" s="437"/>
    </row>
    <row r="2472" spans="1:15" x14ac:dyDescent="0.2">
      <c r="A2472" s="437"/>
      <c r="B2472" s="437"/>
      <c r="C2472" s="437"/>
      <c r="D2472" s="437"/>
      <c r="E2472" s="437"/>
      <c r="F2472" s="437"/>
      <c r="G2472" s="437"/>
      <c r="H2472" s="439"/>
      <c r="I2472" s="509"/>
      <c r="J2472" s="387"/>
      <c r="K2472" s="387"/>
      <c r="L2472" s="437"/>
      <c r="M2472" s="437"/>
      <c r="N2472" s="439"/>
      <c r="O2472" s="437"/>
    </row>
    <row r="2473" spans="1:15" x14ac:dyDescent="0.2">
      <c r="A2473" s="437"/>
      <c r="B2473" s="437"/>
      <c r="C2473" s="437"/>
      <c r="D2473" s="437"/>
      <c r="E2473" s="437"/>
      <c r="F2473" s="437"/>
      <c r="G2473" s="437"/>
      <c r="H2473" s="439"/>
      <c r="I2473" s="509"/>
      <c r="J2473" s="387"/>
      <c r="K2473" s="387"/>
      <c r="L2473" s="437"/>
      <c r="M2473" s="437"/>
      <c r="N2473" s="439"/>
      <c r="O2473" s="437"/>
    </row>
    <row r="2474" spans="1:15" x14ac:dyDescent="0.2">
      <c r="A2474" s="437"/>
      <c r="B2474" s="437"/>
      <c r="C2474" s="437"/>
      <c r="D2474" s="437"/>
      <c r="E2474" s="437"/>
      <c r="F2474" s="437"/>
      <c r="G2474" s="437"/>
      <c r="H2474" s="439"/>
      <c r="I2474" s="509"/>
      <c r="J2474" s="387"/>
      <c r="K2474" s="387"/>
      <c r="L2474" s="437"/>
      <c r="M2474" s="437"/>
      <c r="N2474" s="439"/>
      <c r="O2474" s="437"/>
    </row>
    <row r="2475" spans="1:15" x14ac:dyDescent="0.2">
      <c r="A2475" s="437"/>
      <c r="B2475" s="437"/>
      <c r="C2475" s="437"/>
      <c r="D2475" s="437"/>
      <c r="E2475" s="437"/>
      <c r="F2475" s="437"/>
      <c r="G2475" s="437"/>
      <c r="H2475" s="439"/>
      <c r="I2475" s="509"/>
      <c r="J2475" s="387"/>
      <c r="K2475" s="387"/>
      <c r="L2475" s="437"/>
      <c r="M2475" s="437"/>
      <c r="N2475" s="439"/>
      <c r="O2475" s="437"/>
    </row>
    <row r="2476" spans="1:15" x14ac:dyDescent="0.2">
      <c r="A2476" s="437"/>
      <c r="B2476" s="437"/>
      <c r="C2476" s="437"/>
      <c r="D2476" s="437"/>
      <c r="E2476" s="437"/>
      <c r="F2476" s="437"/>
      <c r="G2476" s="437"/>
      <c r="H2476" s="439"/>
      <c r="I2476" s="509"/>
      <c r="J2476" s="387"/>
      <c r="K2476" s="387"/>
      <c r="L2476" s="437"/>
      <c r="M2476" s="437"/>
      <c r="N2476" s="439"/>
      <c r="O2476" s="437"/>
    </row>
    <row r="2477" spans="1:15" x14ac:dyDescent="0.2">
      <c r="A2477" s="437"/>
      <c r="B2477" s="437"/>
      <c r="C2477" s="437"/>
      <c r="D2477" s="437"/>
      <c r="E2477" s="437"/>
      <c r="F2477" s="437"/>
      <c r="G2477" s="437"/>
      <c r="H2477" s="439"/>
      <c r="I2477" s="509"/>
      <c r="J2477" s="387"/>
      <c r="K2477" s="387"/>
      <c r="L2477" s="437"/>
      <c r="M2477" s="437"/>
      <c r="N2477" s="439"/>
      <c r="O2477" s="437"/>
    </row>
    <row r="2478" spans="1:15" x14ac:dyDescent="0.2">
      <c r="A2478" s="437"/>
      <c r="B2478" s="437"/>
      <c r="C2478" s="437"/>
      <c r="D2478" s="437"/>
      <c r="E2478" s="437"/>
      <c r="F2478" s="437"/>
      <c r="G2478" s="437"/>
      <c r="H2478" s="439"/>
      <c r="I2478" s="509"/>
      <c r="J2478" s="387"/>
      <c r="K2478" s="387"/>
      <c r="L2478" s="437"/>
      <c r="M2478" s="437"/>
      <c r="N2478" s="439"/>
      <c r="O2478" s="437"/>
    </row>
    <row r="2479" spans="1:15" x14ac:dyDescent="0.2">
      <c r="A2479" s="437"/>
      <c r="B2479" s="437"/>
      <c r="C2479" s="437"/>
      <c r="D2479" s="437"/>
      <c r="E2479" s="437"/>
      <c r="F2479" s="437"/>
      <c r="G2479" s="437"/>
      <c r="H2479" s="439"/>
      <c r="I2479" s="509"/>
      <c r="J2479" s="387"/>
      <c r="K2479" s="387"/>
      <c r="L2479" s="437"/>
      <c r="M2479" s="437"/>
      <c r="N2479" s="439"/>
      <c r="O2479" s="437"/>
    </row>
    <row r="2480" spans="1:15" x14ac:dyDescent="0.2">
      <c r="A2480" s="437"/>
      <c r="B2480" s="437"/>
      <c r="C2480" s="437"/>
      <c r="D2480" s="437"/>
      <c r="E2480" s="437"/>
      <c r="F2480" s="437"/>
      <c r="G2480" s="437"/>
      <c r="H2480" s="439"/>
      <c r="I2480" s="509"/>
      <c r="J2480" s="387"/>
      <c r="K2480" s="387"/>
      <c r="L2480" s="437"/>
      <c r="M2480" s="437"/>
      <c r="N2480" s="439"/>
      <c r="O2480" s="437"/>
    </row>
    <row r="2481" spans="1:15" x14ac:dyDescent="0.2">
      <c r="A2481" s="437"/>
      <c r="B2481" s="437"/>
      <c r="C2481" s="437"/>
      <c r="D2481" s="437"/>
      <c r="E2481" s="437"/>
      <c r="F2481" s="437"/>
      <c r="G2481" s="437"/>
      <c r="H2481" s="439"/>
      <c r="I2481" s="509"/>
      <c r="J2481" s="387"/>
      <c r="K2481" s="387"/>
      <c r="L2481" s="437"/>
      <c r="M2481" s="437"/>
      <c r="N2481" s="439"/>
      <c r="O2481" s="437"/>
    </row>
    <row r="2482" spans="1:15" x14ac:dyDescent="0.2">
      <c r="A2482" s="437"/>
      <c r="B2482" s="437"/>
      <c r="C2482" s="437"/>
      <c r="D2482" s="437"/>
      <c r="E2482" s="437"/>
      <c r="F2482" s="437"/>
      <c r="G2482" s="437"/>
      <c r="H2482" s="439"/>
      <c r="I2482" s="509"/>
      <c r="J2482" s="387"/>
      <c r="K2482" s="387"/>
      <c r="L2482" s="437"/>
      <c r="M2482" s="437"/>
      <c r="N2482" s="439"/>
      <c r="O2482" s="437"/>
    </row>
    <row r="2483" spans="1:15" x14ac:dyDescent="0.2">
      <c r="A2483" s="437"/>
      <c r="B2483" s="437"/>
      <c r="C2483" s="437"/>
      <c r="D2483" s="437"/>
      <c r="E2483" s="437"/>
      <c r="F2483" s="437"/>
      <c r="G2483" s="437"/>
      <c r="H2483" s="439"/>
      <c r="I2483" s="509"/>
      <c r="J2483" s="387"/>
      <c r="K2483" s="387"/>
      <c r="L2483" s="437"/>
      <c r="M2483" s="437"/>
      <c r="N2483" s="439"/>
      <c r="O2483" s="437"/>
    </row>
    <row r="2484" spans="1:15" x14ac:dyDescent="0.2">
      <c r="A2484" s="437"/>
      <c r="B2484" s="437"/>
      <c r="C2484" s="437"/>
      <c r="D2484" s="437"/>
      <c r="E2484" s="437"/>
      <c r="F2484" s="437"/>
      <c r="G2484" s="437"/>
      <c r="H2484" s="439"/>
      <c r="I2484" s="509"/>
      <c r="J2484" s="387"/>
      <c r="K2484" s="387"/>
      <c r="L2484" s="437"/>
      <c r="M2484" s="437"/>
      <c r="N2484" s="439"/>
      <c r="O2484" s="437"/>
    </row>
    <row r="2485" spans="1:15" x14ac:dyDescent="0.2">
      <c r="A2485" s="437"/>
      <c r="B2485" s="437"/>
      <c r="C2485" s="437"/>
      <c r="D2485" s="437"/>
      <c r="E2485" s="437"/>
      <c r="F2485" s="437"/>
      <c r="G2485" s="437"/>
      <c r="H2485" s="439"/>
      <c r="I2485" s="509"/>
      <c r="J2485" s="387"/>
      <c r="K2485" s="387"/>
      <c r="L2485" s="437"/>
      <c r="M2485" s="437"/>
      <c r="N2485" s="439"/>
      <c r="O2485" s="437"/>
    </row>
    <row r="2486" spans="1:15" x14ac:dyDescent="0.2">
      <c r="A2486" s="437"/>
      <c r="B2486" s="437"/>
      <c r="C2486" s="437"/>
      <c r="D2486" s="437"/>
      <c r="E2486" s="437"/>
      <c r="F2486" s="437"/>
      <c r="G2486" s="437"/>
      <c r="H2486" s="439"/>
      <c r="I2486" s="509"/>
      <c r="J2486" s="387"/>
      <c r="K2486" s="387"/>
      <c r="L2486" s="437"/>
      <c r="M2486" s="437"/>
      <c r="N2486" s="439"/>
      <c r="O2486" s="437"/>
    </row>
    <row r="2487" spans="1:15" x14ac:dyDescent="0.2">
      <c r="A2487" s="437"/>
      <c r="B2487" s="437"/>
      <c r="C2487" s="437"/>
      <c r="D2487" s="437"/>
      <c r="E2487" s="437"/>
      <c r="F2487" s="437"/>
      <c r="G2487" s="437"/>
      <c r="H2487" s="439"/>
      <c r="I2487" s="509"/>
      <c r="J2487" s="387"/>
      <c r="K2487" s="387"/>
      <c r="L2487" s="437"/>
      <c r="M2487" s="437"/>
      <c r="N2487" s="439"/>
      <c r="O2487" s="437"/>
    </row>
    <row r="2488" spans="1:15" x14ac:dyDescent="0.2">
      <c r="A2488" s="437"/>
      <c r="B2488" s="437"/>
      <c r="C2488" s="437"/>
      <c r="D2488" s="437"/>
      <c r="E2488" s="437"/>
      <c r="F2488" s="437"/>
      <c r="G2488" s="437"/>
      <c r="H2488" s="439"/>
      <c r="I2488" s="509"/>
      <c r="J2488" s="387"/>
      <c r="K2488" s="387"/>
      <c r="L2488" s="437"/>
      <c r="M2488" s="437"/>
      <c r="N2488" s="439"/>
      <c r="O2488" s="437"/>
    </row>
    <row r="2489" spans="1:15" x14ac:dyDescent="0.2">
      <c r="A2489" s="437"/>
      <c r="B2489" s="437"/>
      <c r="C2489" s="437"/>
      <c r="D2489" s="437"/>
      <c r="E2489" s="437"/>
      <c r="F2489" s="437"/>
      <c r="G2489" s="437"/>
      <c r="H2489" s="439"/>
      <c r="I2489" s="509"/>
      <c r="J2489" s="387"/>
      <c r="K2489" s="387"/>
      <c r="L2489" s="437"/>
      <c r="M2489" s="437"/>
      <c r="N2489" s="439"/>
      <c r="O2489" s="437"/>
    </row>
    <row r="2490" spans="1:15" x14ac:dyDescent="0.2">
      <c r="A2490" s="437"/>
      <c r="B2490" s="437"/>
      <c r="C2490" s="437"/>
      <c r="D2490" s="437"/>
      <c r="E2490" s="437"/>
      <c r="F2490" s="437"/>
      <c r="G2490" s="437"/>
      <c r="H2490" s="439"/>
      <c r="I2490" s="509"/>
      <c r="J2490" s="387"/>
      <c r="K2490" s="387"/>
      <c r="L2490" s="437"/>
      <c r="M2490" s="437"/>
      <c r="N2490" s="439"/>
      <c r="O2490" s="437"/>
    </row>
    <row r="2491" spans="1:15" x14ac:dyDescent="0.2">
      <c r="A2491" s="437"/>
      <c r="B2491" s="437"/>
      <c r="C2491" s="437"/>
      <c r="D2491" s="437"/>
      <c r="E2491" s="437"/>
      <c r="F2491" s="437"/>
      <c r="G2491" s="437"/>
      <c r="H2491" s="439"/>
      <c r="I2491" s="509"/>
      <c r="J2491" s="387"/>
      <c r="K2491" s="387"/>
      <c r="L2491" s="437"/>
      <c r="M2491" s="437"/>
      <c r="N2491" s="439"/>
      <c r="O2491" s="437"/>
    </row>
    <row r="2492" spans="1:15" x14ac:dyDescent="0.2">
      <c r="A2492" s="437"/>
      <c r="B2492" s="437"/>
      <c r="C2492" s="437"/>
      <c r="D2492" s="437"/>
      <c r="E2492" s="437"/>
      <c r="F2492" s="437"/>
      <c r="G2492" s="437"/>
      <c r="H2492" s="439"/>
      <c r="I2492" s="509"/>
      <c r="J2492" s="387"/>
      <c r="K2492" s="387"/>
      <c r="L2492" s="437"/>
      <c r="M2492" s="437"/>
      <c r="N2492" s="439"/>
      <c r="O2492" s="437"/>
    </row>
    <row r="2493" spans="1:15" x14ac:dyDescent="0.2">
      <c r="A2493" s="437"/>
      <c r="B2493" s="437"/>
      <c r="C2493" s="437"/>
      <c r="D2493" s="437"/>
      <c r="E2493" s="437"/>
      <c r="F2493" s="437"/>
      <c r="G2493" s="437"/>
      <c r="H2493" s="439"/>
      <c r="I2493" s="509"/>
      <c r="J2493" s="387"/>
      <c r="K2493" s="387"/>
      <c r="L2493" s="437"/>
      <c r="M2493" s="437"/>
      <c r="N2493" s="439"/>
      <c r="O2493" s="437"/>
    </row>
    <row r="2494" spans="1:15" x14ac:dyDescent="0.2">
      <c r="A2494" s="437"/>
      <c r="B2494" s="437"/>
      <c r="C2494" s="437"/>
      <c r="D2494" s="437"/>
      <c r="E2494" s="437"/>
      <c r="F2494" s="437"/>
      <c r="G2494" s="437"/>
      <c r="H2494" s="439"/>
      <c r="I2494" s="509"/>
      <c r="J2494" s="387"/>
      <c r="K2494" s="387"/>
      <c r="L2494" s="437"/>
      <c r="M2494" s="437"/>
      <c r="N2494" s="439"/>
      <c r="O2494" s="437"/>
    </row>
    <row r="2495" spans="1:15" x14ac:dyDescent="0.2">
      <c r="A2495" s="437"/>
      <c r="B2495" s="437"/>
      <c r="C2495" s="437"/>
      <c r="D2495" s="437"/>
      <c r="E2495" s="437"/>
      <c r="F2495" s="437"/>
      <c r="G2495" s="437"/>
      <c r="H2495" s="439"/>
      <c r="I2495" s="509"/>
      <c r="J2495" s="387"/>
      <c r="K2495" s="387"/>
      <c r="L2495" s="437"/>
      <c r="M2495" s="437"/>
      <c r="N2495" s="439"/>
      <c r="O2495" s="437"/>
    </row>
    <row r="2496" spans="1:15" x14ac:dyDescent="0.2">
      <c r="A2496" s="437"/>
      <c r="B2496" s="437"/>
      <c r="C2496" s="437"/>
      <c r="D2496" s="437"/>
      <c r="E2496" s="437"/>
      <c r="F2496" s="437"/>
      <c r="G2496" s="437"/>
      <c r="H2496" s="439"/>
      <c r="I2496" s="509"/>
      <c r="J2496" s="387"/>
      <c r="K2496" s="387"/>
      <c r="L2496" s="437"/>
      <c r="M2496" s="437"/>
      <c r="N2496" s="439"/>
      <c r="O2496" s="437"/>
    </row>
    <row r="2497" spans="1:15" x14ac:dyDescent="0.2">
      <c r="A2497" s="437"/>
      <c r="B2497" s="437"/>
      <c r="C2497" s="437"/>
      <c r="D2497" s="437"/>
      <c r="E2497" s="437"/>
      <c r="F2497" s="437"/>
      <c r="G2497" s="437"/>
      <c r="H2497" s="439"/>
      <c r="I2497" s="509"/>
      <c r="J2497" s="387"/>
      <c r="K2497" s="387"/>
      <c r="L2497" s="437"/>
      <c r="M2497" s="437"/>
      <c r="N2497" s="439"/>
      <c r="O2497" s="437"/>
    </row>
    <row r="2498" spans="1:15" x14ac:dyDescent="0.2">
      <c r="A2498" s="437"/>
      <c r="B2498" s="437"/>
      <c r="C2498" s="437"/>
      <c r="D2498" s="437"/>
      <c r="E2498" s="437"/>
      <c r="F2498" s="437"/>
      <c r="G2498" s="437"/>
      <c r="H2498" s="439"/>
      <c r="I2498" s="509"/>
      <c r="J2498" s="387"/>
      <c r="K2498" s="387"/>
      <c r="L2498" s="437"/>
      <c r="M2498" s="437"/>
      <c r="N2498" s="439"/>
      <c r="O2498" s="437"/>
    </row>
    <row r="2499" spans="1:15" x14ac:dyDescent="0.2">
      <c r="A2499" s="437"/>
      <c r="B2499" s="437"/>
      <c r="C2499" s="437"/>
      <c r="D2499" s="437"/>
      <c r="E2499" s="437"/>
      <c r="F2499" s="437"/>
      <c r="G2499" s="437"/>
      <c r="H2499" s="439"/>
      <c r="I2499" s="509"/>
      <c r="J2499" s="387"/>
      <c r="K2499" s="387"/>
      <c r="L2499" s="437"/>
      <c r="M2499" s="437"/>
      <c r="N2499" s="439"/>
      <c r="O2499" s="437"/>
    </row>
    <row r="2500" spans="1:15" x14ac:dyDescent="0.2">
      <c r="A2500" s="437"/>
      <c r="B2500" s="437"/>
      <c r="C2500" s="437"/>
      <c r="D2500" s="437"/>
      <c r="E2500" s="437"/>
      <c r="F2500" s="437"/>
      <c r="G2500" s="437"/>
      <c r="H2500" s="439"/>
      <c r="I2500" s="509"/>
      <c r="J2500" s="387"/>
      <c r="K2500" s="387"/>
      <c r="L2500" s="437"/>
      <c r="M2500" s="437"/>
      <c r="N2500" s="439"/>
      <c r="O2500" s="437"/>
    </row>
    <row r="2501" spans="1:15" x14ac:dyDescent="0.2">
      <c r="A2501" s="437"/>
      <c r="B2501" s="437"/>
      <c r="C2501" s="437"/>
      <c r="D2501" s="437"/>
      <c r="E2501" s="437"/>
      <c r="F2501" s="437"/>
      <c r="G2501" s="437"/>
      <c r="H2501" s="439"/>
      <c r="I2501" s="509"/>
      <c r="J2501" s="387"/>
      <c r="K2501" s="387"/>
      <c r="L2501" s="437"/>
      <c r="M2501" s="437"/>
      <c r="N2501" s="439"/>
      <c r="O2501" s="437"/>
    </row>
    <row r="2502" spans="1:15" x14ac:dyDescent="0.2">
      <c r="A2502" s="437"/>
      <c r="B2502" s="437"/>
      <c r="C2502" s="437"/>
      <c r="D2502" s="437"/>
      <c r="E2502" s="437"/>
      <c r="F2502" s="437"/>
      <c r="G2502" s="437"/>
      <c r="H2502" s="439"/>
      <c r="I2502" s="509"/>
      <c r="J2502" s="387"/>
      <c r="K2502" s="387"/>
      <c r="L2502" s="437"/>
      <c r="M2502" s="437"/>
      <c r="N2502" s="439"/>
      <c r="O2502" s="437"/>
    </row>
    <row r="2503" spans="1:15" x14ac:dyDescent="0.2">
      <c r="A2503" s="437"/>
      <c r="B2503" s="437"/>
      <c r="C2503" s="437"/>
      <c r="D2503" s="437"/>
      <c r="E2503" s="437"/>
      <c r="F2503" s="437"/>
      <c r="G2503" s="437"/>
      <c r="H2503" s="439"/>
      <c r="I2503" s="509"/>
      <c r="J2503" s="387"/>
      <c r="K2503" s="387"/>
      <c r="L2503" s="437"/>
      <c r="M2503" s="437"/>
      <c r="N2503" s="439"/>
      <c r="O2503" s="437"/>
    </row>
    <row r="2504" spans="1:15" x14ac:dyDescent="0.2">
      <c r="A2504" s="437"/>
      <c r="B2504" s="437"/>
      <c r="C2504" s="437"/>
      <c r="D2504" s="437"/>
      <c r="E2504" s="437"/>
      <c r="F2504" s="437"/>
      <c r="G2504" s="437"/>
      <c r="H2504" s="439"/>
      <c r="I2504" s="509"/>
      <c r="J2504" s="387"/>
      <c r="K2504" s="387"/>
      <c r="L2504" s="437"/>
      <c r="M2504" s="437"/>
      <c r="N2504" s="439"/>
      <c r="O2504" s="437"/>
    </row>
    <row r="2505" spans="1:15" x14ac:dyDescent="0.2">
      <c r="A2505" s="437"/>
      <c r="B2505" s="437"/>
      <c r="C2505" s="437"/>
      <c r="D2505" s="437"/>
      <c r="E2505" s="437"/>
      <c r="F2505" s="437"/>
      <c r="G2505" s="437"/>
      <c r="H2505" s="439"/>
      <c r="I2505" s="509"/>
      <c r="J2505" s="387"/>
      <c r="K2505" s="387"/>
      <c r="L2505" s="437"/>
      <c r="M2505" s="437"/>
      <c r="N2505" s="439"/>
      <c r="O2505" s="437"/>
    </row>
    <row r="2506" spans="1:15" x14ac:dyDescent="0.2">
      <c r="A2506" s="437"/>
      <c r="B2506" s="437"/>
      <c r="C2506" s="437"/>
      <c r="D2506" s="437"/>
      <c r="E2506" s="437"/>
      <c r="F2506" s="437"/>
      <c r="G2506" s="437"/>
      <c r="H2506" s="439"/>
      <c r="I2506" s="509"/>
      <c r="J2506" s="387"/>
      <c r="K2506" s="387"/>
      <c r="L2506" s="437"/>
      <c r="M2506" s="437"/>
      <c r="N2506" s="439"/>
      <c r="O2506" s="437"/>
    </row>
    <row r="2507" spans="1:15" x14ac:dyDescent="0.2">
      <c r="A2507" s="437"/>
      <c r="B2507" s="437"/>
      <c r="C2507" s="437"/>
      <c r="D2507" s="437"/>
      <c r="E2507" s="437"/>
      <c r="F2507" s="437"/>
      <c r="G2507" s="437"/>
      <c r="H2507" s="439"/>
      <c r="I2507" s="509"/>
      <c r="J2507" s="387"/>
      <c r="K2507" s="387"/>
      <c r="L2507" s="437"/>
      <c r="M2507" s="437"/>
      <c r="N2507" s="439"/>
      <c r="O2507" s="437"/>
    </row>
    <row r="2508" spans="1:15" x14ac:dyDescent="0.2">
      <c r="A2508" s="437"/>
      <c r="B2508" s="437"/>
      <c r="C2508" s="437"/>
      <c r="D2508" s="437"/>
      <c r="E2508" s="437"/>
      <c r="F2508" s="437"/>
      <c r="G2508" s="437"/>
      <c r="H2508" s="439"/>
      <c r="I2508" s="509"/>
      <c r="J2508" s="387"/>
      <c r="K2508" s="387"/>
      <c r="L2508" s="437"/>
      <c r="M2508" s="437"/>
      <c r="N2508" s="439"/>
      <c r="O2508" s="437"/>
    </row>
    <row r="2509" spans="1:15" x14ac:dyDescent="0.2">
      <c r="A2509" s="437"/>
      <c r="B2509" s="437"/>
      <c r="C2509" s="437"/>
      <c r="D2509" s="437"/>
      <c r="E2509" s="437"/>
      <c r="F2509" s="437"/>
      <c r="G2509" s="437"/>
      <c r="H2509" s="439"/>
      <c r="I2509" s="509"/>
      <c r="J2509" s="387"/>
      <c r="K2509" s="387"/>
      <c r="L2509" s="437"/>
      <c r="M2509" s="437"/>
      <c r="N2509" s="439"/>
      <c r="O2509" s="437"/>
    </row>
    <row r="2510" spans="1:15" x14ac:dyDescent="0.2">
      <c r="A2510" s="437"/>
      <c r="B2510" s="437"/>
      <c r="C2510" s="437"/>
      <c r="D2510" s="437"/>
      <c r="E2510" s="437"/>
      <c r="F2510" s="437"/>
      <c r="G2510" s="437"/>
      <c r="H2510" s="439"/>
      <c r="I2510" s="509"/>
      <c r="J2510" s="387"/>
      <c r="K2510" s="387"/>
      <c r="L2510" s="437"/>
      <c r="M2510" s="437"/>
      <c r="N2510" s="439"/>
      <c r="O2510" s="437"/>
    </row>
    <row r="2511" spans="1:15" x14ac:dyDescent="0.2">
      <c r="A2511" s="437"/>
      <c r="B2511" s="437"/>
      <c r="C2511" s="437"/>
      <c r="D2511" s="437"/>
      <c r="E2511" s="437"/>
      <c r="F2511" s="437"/>
      <c r="G2511" s="437"/>
      <c r="H2511" s="439"/>
      <c r="I2511" s="509"/>
      <c r="J2511" s="387"/>
      <c r="K2511" s="387"/>
      <c r="L2511" s="437"/>
      <c r="M2511" s="437"/>
      <c r="N2511" s="439"/>
      <c r="O2511" s="437"/>
    </row>
    <row r="2512" spans="1:15" x14ac:dyDescent="0.2">
      <c r="A2512" s="437"/>
      <c r="B2512" s="437"/>
      <c r="C2512" s="437"/>
      <c r="D2512" s="437"/>
      <c r="E2512" s="437"/>
      <c r="F2512" s="437"/>
      <c r="G2512" s="437"/>
      <c r="H2512" s="439"/>
      <c r="I2512" s="509"/>
      <c r="J2512" s="387"/>
      <c r="K2512" s="387"/>
      <c r="L2512" s="437"/>
      <c r="M2512" s="437"/>
      <c r="N2512" s="439"/>
      <c r="O2512" s="437"/>
    </row>
    <row r="2513" spans="1:15" x14ac:dyDescent="0.2">
      <c r="A2513" s="437"/>
      <c r="B2513" s="437"/>
      <c r="C2513" s="437"/>
      <c r="D2513" s="437"/>
      <c r="E2513" s="437"/>
      <c r="F2513" s="437"/>
      <c r="G2513" s="437"/>
      <c r="H2513" s="439"/>
      <c r="I2513" s="509"/>
      <c r="J2513" s="387"/>
      <c r="K2513" s="387"/>
      <c r="L2513" s="437"/>
      <c r="M2513" s="437"/>
      <c r="N2513" s="439"/>
      <c r="O2513" s="437"/>
    </row>
    <row r="2514" spans="1:15" x14ac:dyDescent="0.2">
      <c r="A2514" s="437"/>
      <c r="B2514" s="437"/>
      <c r="C2514" s="437"/>
      <c r="D2514" s="437"/>
      <c r="E2514" s="437"/>
      <c r="F2514" s="437"/>
      <c r="G2514" s="437"/>
      <c r="H2514" s="439"/>
      <c r="I2514" s="509"/>
      <c r="J2514" s="387"/>
      <c r="K2514" s="387"/>
      <c r="L2514" s="437"/>
      <c r="M2514" s="437"/>
      <c r="N2514" s="439"/>
      <c r="O2514" s="437"/>
    </row>
    <row r="2515" spans="1:15" x14ac:dyDescent="0.2">
      <c r="A2515" s="437"/>
      <c r="B2515" s="437"/>
      <c r="C2515" s="437"/>
      <c r="D2515" s="437"/>
      <c r="E2515" s="437"/>
      <c r="F2515" s="437"/>
      <c r="G2515" s="437"/>
      <c r="H2515" s="439"/>
      <c r="I2515" s="509"/>
      <c r="J2515" s="387"/>
      <c r="K2515" s="387"/>
      <c r="L2515" s="437"/>
      <c r="M2515" s="437"/>
      <c r="N2515" s="439"/>
      <c r="O2515" s="437"/>
    </row>
    <row r="2516" spans="1:15" x14ac:dyDescent="0.2">
      <c r="A2516" s="437"/>
      <c r="B2516" s="437"/>
      <c r="C2516" s="437"/>
      <c r="D2516" s="437"/>
      <c r="E2516" s="437"/>
      <c r="F2516" s="437"/>
      <c r="G2516" s="437"/>
      <c r="H2516" s="439"/>
      <c r="I2516" s="509"/>
      <c r="J2516" s="387"/>
      <c r="K2516" s="387"/>
      <c r="L2516" s="437"/>
      <c r="M2516" s="437"/>
      <c r="N2516" s="439"/>
      <c r="O2516" s="437"/>
    </row>
    <row r="2517" spans="1:15" x14ac:dyDescent="0.2">
      <c r="A2517" s="437"/>
      <c r="B2517" s="437"/>
      <c r="C2517" s="437"/>
      <c r="D2517" s="437"/>
      <c r="E2517" s="437"/>
      <c r="F2517" s="437"/>
      <c r="G2517" s="437"/>
      <c r="H2517" s="439"/>
      <c r="I2517" s="509"/>
      <c r="J2517" s="387"/>
      <c r="K2517" s="387"/>
      <c r="L2517" s="437"/>
      <c r="M2517" s="437"/>
      <c r="N2517" s="439"/>
      <c r="O2517" s="437"/>
    </row>
    <row r="2518" spans="1:15" x14ac:dyDescent="0.2">
      <c r="A2518" s="437"/>
      <c r="B2518" s="437"/>
      <c r="C2518" s="437"/>
      <c r="D2518" s="437"/>
      <c r="E2518" s="437"/>
      <c r="F2518" s="437"/>
      <c r="G2518" s="437"/>
      <c r="H2518" s="439"/>
      <c r="I2518" s="509"/>
      <c r="J2518" s="387"/>
      <c r="K2518" s="387"/>
      <c r="L2518" s="437"/>
      <c r="M2518" s="437"/>
      <c r="N2518" s="439"/>
      <c r="O2518" s="437"/>
    </row>
    <row r="2519" spans="1:15" x14ac:dyDescent="0.2">
      <c r="A2519" s="437"/>
      <c r="B2519" s="437"/>
      <c r="C2519" s="437"/>
      <c r="D2519" s="437"/>
      <c r="E2519" s="437"/>
      <c r="F2519" s="437"/>
      <c r="G2519" s="437"/>
      <c r="H2519" s="439"/>
      <c r="I2519" s="509"/>
      <c r="J2519" s="387"/>
      <c r="K2519" s="387"/>
      <c r="L2519" s="437"/>
      <c r="M2519" s="437"/>
      <c r="N2519" s="439"/>
      <c r="O2519" s="437"/>
    </row>
    <row r="2520" spans="1:15" x14ac:dyDescent="0.2">
      <c r="A2520" s="437"/>
      <c r="B2520" s="437"/>
      <c r="C2520" s="437"/>
      <c r="D2520" s="437"/>
      <c r="E2520" s="437"/>
      <c r="F2520" s="437"/>
      <c r="G2520" s="437"/>
      <c r="H2520" s="439"/>
      <c r="I2520" s="509"/>
      <c r="J2520" s="387"/>
      <c r="K2520" s="387"/>
      <c r="L2520" s="437"/>
      <c r="M2520" s="437"/>
      <c r="N2520" s="439"/>
      <c r="O2520" s="437"/>
    </row>
    <row r="2521" spans="1:15" x14ac:dyDescent="0.2">
      <c r="A2521" s="437"/>
      <c r="B2521" s="437"/>
      <c r="C2521" s="437"/>
      <c r="D2521" s="437"/>
      <c r="E2521" s="437"/>
      <c r="F2521" s="437"/>
      <c r="G2521" s="437"/>
      <c r="H2521" s="439"/>
      <c r="I2521" s="509"/>
      <c r="J2521" s="387"/>
      <c r="K2521" s="387"/>
      <c r="L2521" s="437"/>
      <c r="M2521" s="437"/>
      <c r="N2521" s="439"/>
      <c r="O2521" s="437"/>
    </row>
    <row r="2522" spans="1:15" x14ac:dyDescent="0.2">
      <c r="A2522" s="437"/>
      <c r="B2522" s="437"/>
      <c r="C2522" s="437"/>
      <c r="D2522" s="437"/>
      <c r="E2522" s="437"/>
      <c r="F2522" s="437"/>
      <c r="G2522" s="437"/>
      <c r="H2522" s="439"/>
      <c r="I2522" s="509"/>
      <c r="J2522" s="387"/>
      <c r="K2522" s="387"/>
      <c r="L2522" s="437"/>
      <c r="M2522" s="437"/>
      <c r="N2522" s="439"/>
      <c r="O2522" s="437"/>
    </row>
    <row r="2523" spans="1:15" x14ac:dyDescent="0.2">
      <c r="A2523" s="437"/>
      <c r="B2523" s="437"/>
      <c r="C2523" s="437"/>
      <c r="D2523" s="437"/>
      <c r="E2523" s="437"/>
      <c r="F2523" s="437"/>
      <c r="G2523" s="437"/>
      <c r="H2523" s="439"/>
      <c r="I2523" s="509"/>
      <c r="J2523" s="387"/>
      <c r="K2523" s="387"/>
      <c r="L2523" s="437"/>
      <c r="M2523" s="437"/>
      <c r="N2523" s="439"/>
      <c r="O2523" s="437"/>
    </row>
    <row r="2524" spans="1:15" x14ac:dyDescent="0.2">
      <c r="A2524" s="437"/>
      <c r="B2524" s="437"/>
      <c r="C2524" s="437"/>
      <c r="D2524" s="437"/>
      <c r="E2524" s="437"/>
      <c r="F2524" s="437"/>
      <c r="G2524" s="437"/>
      <c r="H2524" s="439"/>
      <c r="I2524" s="509"/>
      <c r="J2524" s="387"/>
      <c r="K2524" s="387"/>
      <c r="L2524" s="437"/>
      <c r="M2524" s="437"/>
      <c r="N2524" s="439"/>
      <c r="O2524" s="437"/>
    </row>
    <row r="2525" spans="1:15" x14ac:dyDescent="0.2">
      <c r="A2525" s="437"/>
      <c r="B2525" s="437"/>
      <c r="C2525" s="437"/>
      <c r="D2525" s="437"/>
      <c r="E2525" s="437"/>
      <c r="F2525" s="437"/>
      <c r="G2525" s="437"/>
      <c r="H2525" s="439"/>
      <c r="I2525" s="509"/>
      <c r="J2525" s="387"/>
      <c r="K2525" s="387"/>
      <c r="L2525" s="437"/>
      <c r="M2525" s="437"/>
      <c r="N2525" s="439"/>
      <c r="O2525" s="437"/>
    </row>
    <row r="2526" spans="1:15" x14ac:dyDescent="0.2">
      <c r="A2526" s="437"/>
      <c r="B2526" s="437"/>
      <c r="C2526" s="437"/>
      <c r="D2526" s="437"/>
      <c r="E2526" s="437"/>
      <c r="F2526" s="437"/>
      <c r="G2526" s="437"/>
      <c r="H2526" s="439"/>
      <c r="I2526" s="509"/>
      <c r="J2526" s="387"/>
      <c r="K2526" s="387"/>
      <c r="L2526" s="437"/>
      <c r="M2526" s="437"/>
      <c r="N2526" s="439"/>
      <c r="O2526" s="437"/>
    </row>
    <row r="2527" spans="1:15" x14ac:dyDescent="0.2">
      <c r="A2527" s="437"/>
      <c r="B2527" s="437"/>
      <c r="C2527" s="437"/>
      <c r="D2527" s="437"/>
      <c r="E2527" s="437"/>
      <c r="F2527" s="437"/>
      <c r="G2527" s="437"/>
      <c r="H2527" s="439"/>
      <c r="I2527" s="509"/>
      <c r="J2527" s="387"/>
      <c r="K2527" s="387"/>
      <c r="L2527" s="437"/>
      <c r="M2527" s="437"/>
      <c r="N2527" s="439"/>
      <c r="O2527" s="437"/>
    </row>
    <row r="2528" spans="1:15" x14ac:dyDescent="0.2">
      <c r="A2528" s="437"/>
      <c r="B2528" s="437"/>
      <c r="C2528" s="437"/>
      <c r="D2528" s="437"/>
      <c r="E2528" s="437"/>
      <c r="F2528" s="437"/>
      <c r="G2528" s="437"/>
      <c r="H2528" s="439"/>
      <c r="I2528" s="509"/>
      <c r="J2528" s="387"/>
      <c r="K2528" s="387"/>
      <c r="L2528" s="437"/>
      <c r="M2528" s="437"/>
      <c r="N2528" s="439"/>
      <c r="O2528" s="437"/>
    </row>
    <row r="2529" spans="1:15" x14ac:dyDescent="0.2">
      <c r="A2529" s="437"/>
      <c r="B2529" s="437"/>
      <c r="C2529" s="437"/>
      <c r="D2529" s="437"/>
      <c r="E2529" s="437"/>
      <c r="F2529" s="437"/>
      <c r="G2529" s="437"/>
      <c r="H2529" s="439"/>
      <c r="I2529" s="509"/>
      <c r="J2529" s="387"/>
      <c r="K2529" s="387"/>
      <c r="L2529" s="437"/>
      <c r="M2529" s="437"/>
      <c r="N2529" s="439"/>
      <c r="O2529" s="437"/>
    </row>
    <row r="2530" spans="1:15" x14ac:dyDescent="0.2">
      <c r="A2530" s="437"/>
      <c r="B2530" s="437"/>
      <c r="C2530" s="437"/>
      <c r="D2530" s="437"/>
      <c r="E2530" s="437"/>
      <c r="F2530" s="437"/>
      <c r="G2530" s="437"/>
      <c r="H2530" s="439"/>
      <c r="I2530" s="509"/>
      <c r="J2530" s="387"/>
      <c r="K2530" s="387"/>
      <c r="L2530" s="437"/>
      <c r="M2530" s="437"/>
      <c r="N2530" s="439"/>
      <c r="O2530" s="437"/>
    </row>
    <row r="2531" spans="1:15" x14ac:dyDescent="0.2">
      <c r="A2531" s="437"/>
      <c r="B2531" s="437"/>
      <c r="C2531" s="437"/>
      <c r="D2531" s="437"/>
      <c r="E2531" s="437"/>
      <c r="F2531" s="437"/>
      <c r="G2531" s="437"/>
      <c r="H2531" s="439"/>
      <c r="I2531" s="509"/>
      <c r="J2531" s="387"/>
      <c r="K2531" s="387"/>
      <c r="L2531" s="437"/>
      <c r="M2531" s="437"/>
      <c r="N2531" s="439"/>
      <c r="O2531" s="437"/>
    </row>
    <row r="2532" spans="1:15" x14ac:dyDescent="0.2">
      <c r="A2532" s="437"/>
      <c r="B2532" s="437"/>
      <c r="C2532" s="437"/>
      <c r="D2532" s="437"/>
      <c r="E2532" s="437"/>
      <c r="F2532" s="437"/>
      <c r="G2532" s="437"/>
      <c r="H2532" s="439"/>
      <c r="I2532" s="509"/>
      <c r="J2532" s="387"/>
      <c r="K2532" s="387"/>
      <c r="L2532" s="437"/>
      <c r="M2532" s="437"/>
      <c r="N2532" s="439"/>
      <c r="O2532" s="437"/>
    </row>
    <row r="2533" spans="1:15" x14ac:dyDescent="0.2">
      <c r="A2533" s="437"/>
      <c r="B2533" s="437"/>
      <c r="C2533" s="437"/>
      <c r="D2533" s="437"/>
      <c r="E2533" s="437"/>
      <c r="F2533" s="437"/>
      <c r="G2533" s="437"/>
      <c r="H2533" s="439"/>
      <c r="I2533" s="509"/>
      <c r="J2533" s="387"/>
      <c r="K2533" s="387"/>
      <c r="L2533" s="437"/>
      <c r="M2533" s="437"/>
      <c r="N2533" s="439"/>
      <c r="O2533" s="437"/>
    </row>
    <row r="2534" spans="1:15" x14ac:dyDescent="0.2">
      <c r="A2534" s="437"/>
      <c r="B2534" s="437"/>
      <c r="C2534" s="437"/>
      <c r="D2534" s="437"/>
      <c r="E2534" s="437"/>
      <c r="F2534" s="437"/>
      <c r="G2534" s="437"/>
      <c r="H2534" s="439"/>
      <c r="I2534" s="509"/>
      <c r="J2534" s="387"/>
      <c r="K2534" s="387"/>
      <c r="L2534" s="437"/>
      <c r="M2534" s="437"/>
      <c r="N2534" s="439"/>
      <c r="O2534" s="437"/>
    </row>
    <row r="2535" spans="1:15" x14ac:dyDescent="0.2">
      <c r="A2535" s="437"/>
      <c r="B2535" s="437"/>
      <c r="C2535" s="437"/>
      <c r="D2535" s="437"/>
      <c r="E2535" s="437"/>
      <c r="F2535" s="437"/>
      <c r="G2535" s="437"/>
      <c r="H2535" s="439"/>
      <c r="I2535" s="509"/>
      <c r="J2535" s="387"/>
      <c r="K2535" s="387"/>
      <c r="L2535" s="437"/>
      <c r="M2535" s="437"/>
      <c r="N2535" s="439"/>
      <c r="O2535" s="437"/>
    </row>
    <row r="2536" spans="1:15" x14ac:dyDescent="0.2">
      <c r="A2536" s="437"/>
      <c r="B2536" s="437"/>
      <c r="C2536" s="437"/>
      <c r="D2536" s="437"/>
      <c r="E2536" s="437"/>
      <c r="F2536" s="437"/>
      <c r="G2536" s="437"/>
      <c r="H2536" s="439"/>
      <c r="I2536" s="509"/>
      <c r="J2536" s="387"/>
      <c r="K2536" s="387"/>
      <c r="L2536" s="437"/>
      <c r="M2536" s="437"/>
      <c r="N2536" s="439"/>
      <c r="O2536" s="437"/>
    </row>
    <row r="2537" spans="1:15" x14ac:dyDescent="0.2">
      <c r="A2537" s="437"/>
      <c r="B2537" s="437"/>
      <c r="C2537" s="437"/>
      <c r="D2537" s="437"/>
      <c r="E2537" s="437"/>
      <c r="F2537" s="437"/>
      <c r="G2537" s="437"/>
      <c r="H2537" s="439"/>
      <c r="I2537" s="509"/>
      <c r="J2537" s="387"/>
      <c r="K2537" s="387"/>
      <c r="L2537" s="437"/>
      <c r="M2537" s="437"/>
      <c r="N2537" s="439"/>
      <c r="O2537" s="437"/>
    </row>
    <row r="2538" spans="1:15" x14ac:dyDescent="0.2">
      <c r="A2538" s="437"/>
      <c r="B2538" s="437"/>
      <c r="C2538" s="437"/>
      <c r="D2538" s="437"/>
      <c r="E2538" s="437"/>
      <c r="F2538" s="437"/>
      <c r="G2538" s="437"/>
      <c r="H2538" s="439"/>
      <c r="I2538" s="509"/>
      <c r="J2538" s="387"/>
      <c r="K2538" s="387"/>
      <c r="L2538" s="437"/>
      <c r="M2538" s="437"/>
      <c r="N2538" s="439"/>
      <c r="O2538" s="437"/>
    </row>
    <row r="2539" spans="1:15" x14ac:dyDescent="0.2">
      <c r="A2539" s="437"/>
      <c r="B2539" s="437"/>
      <c r="C2539" s="437"/>
      <c r="D2539" s="437"/>
      <c r="E2539" s="437"/>
      <c r="F2539" s="437"/>
      <c r="G2539" s="437"/>
      <c r="H2539" s="439"/>
      <c r="I2539" s="509"/>
      <c r="J2539" s="387"/>
      <c r="K2539" s="387"/>
      <c r="L2539" s="437"/>
      <c r="M2539" s="437"/>
      <c r="N2539" s="439"/>
      <c r="O2539" s="437"/>
    </row>
    <row r="2540" spans="1:15" x14ac:dyDescent="0.2">
      <c r="A2540" s="437"/>
      <c r="B2540" s="437"/>
      <c r="C2540" s="437"/>
      <c r="D2540" s="437"/>
      <c r="E2540" s="437"/>
      <c r="F2540" s="437"/>
      <c r="G2540" s="437"/>
      <c r="H2540" s="439"/>
      <c r="I2540" s="509"/>
      <c r="J2540" s="387"/>
      <c r="K2540" s="387"/>
      <c r="L2540" s="437"/>
      <c r="M2540" s="437"/>
      <c r="N2540" s="439"/>
      <c r="O2540" s="437"/>
    </row>
    <row r="2541" spans="1:15" x14ac:dyDescent="0.2">
      <c r="A2541" s="437"/>
      <c r="B2541" s="437"/>
      <c r="C2541" s="437"/>
      <c r="D2541" s="437"/>
      <c r="E2541" s="437"/>
      <c r="F2541" s="437"/>
      <c r="G2541" s="437"/>
      <c r="H2541" s="439"/>
      <c r="I2541" s="509"/>
      <c r="J2541" s="387"/>
      <c r="K2541" s="387"/>
      <c r="L2541" s="437"/>
      <c r="M2541" s="437"/>
      <c r="N2541" s="439"/>
      <c r="O2541" s="437"/>
    </row>
    <row r="2542" spans="1:15" x14ac:dyDescent="0.2">
      <c r="A2542" s="437"/>
      <c r="B2542" s="437"/>
      <c r="C2542" s="437"/>
      <c r="D2542" s="437"/>
      <c r="E2542" s="437"/>
      <c r="F2542" s="437"/>
      <c r="G2542" s="437"/>
      <c r="H2542" s="439"/>
      <c r="I2542" s="509"/>
      <c r="J2542" s="387"/>
      <c r="K2542" s="387"/>
      <c r="L2542" s="437"/>
      <c r="M2542" s="437"/>
      <c r="N2542" s="439"/>
      <c r="O2542" s="437"/>
    </row>
    <row r="2543" spans="1:15" x14ac:dyDescent="0.2">
      <c r="A2543" s="437"/>
      <c r="B2543" s="437"/>
      <c r="C2543" s="437"/>
      <c r="D2543" s="437"/>
      <c r="E2543" s="437"/>
      <c r="F2543" s="437"/>
      <c r="G2543" s="437"/>
      <c r="H2543" s="439"/>
      <c r="I2543" s="509"/>
      <c r="J2543" s="387"/>
      <c r="K2543" s="387"/>
      <c r="L2543" s="437"/>
      <c r="M2543" s="437"/>
      <c r="N2543" s="439"/>
      <c r="O2543" s="437"/>
    </row>
    <row r="2544" spans="1:15" x14ac:dyDescent="0.2">
      <c r="A2544" s="437"/>
      <c r="B2544" s="437"/>
      <c r="C2544" s="437"/>
      <c r="D2544" s="437"/>
      <c r="E2544" s="437"/>
      <c r="F2544" s="437"/>
      <c r="G2544" s="437"/>
      <c r="H2544" s="439"/>
      <c r="I2544" s="509"/>
      <c r="J2544" s="387"/>
      <c r="K2544" s="387"/>
      <c r="L2544" s="437"/>
      <c r="M2544" s="437"/>
      <c r="N2544" s="439"/>
      <c r="O2544" s="437"/>
    </row>
    <row r="2545" spans="1:15" x14ac:dyDescent="0.2">
      <c r="A2545" s="437"/>
      <c r="B2545" s="437"/>
      <c r="C2545" s="437"/>
      <c r="D2545" s="437"/>
      <c r="E2545" s="437"/>
      <c r="F2545" s="437"/>
      <c r="G2545" s="437"/>
      <c r="H2545" s="439"/>
      <c r="I2545" s="509"/>
      <c r="J2545" s="387"/>
      <c r="K2545" s="387"/>
      <c r="L2545" s="437"/>
      <c r="M2545" s="437"/>
      <c r="N2545" s="439"/>
      <c r="O2545" s="437"/>
    </row>
    <row r="2546" spans="1:15" x14ac:dyDescent="0.2">
      <c r="A2546" s="437"/>
      <c r="B2546" s="437"/>
      <c r="C2546" s="437"/>
      <c r="D2546" s="437"/>
      <c r="E2546" s="437"/>
      <c r="F2546" s="437"/>
      <c r="G2546" s="437"/>
      <c r="H2546" s="439"/>
      <c r="I2546" s="509"/>
      <c r="J2546" s="387"/>
      <c r="K2546" s="387"/>
      <c r="L2546" s="437"/>
      <c r="M2546" s="437"/>
      <c r="N2546" s="439"/>
      <c r="O2546" s="437"/>
    </row>
    <row r="2547" spans="1:15" x14ac:dyDescent="0.2">
      <c r="A2547" s="437"/>
      <c r="B2547" s="437"/>
      <c r="C2547" s="437"/>
      <c r="D2547" s="437"/>
      <c r="E2547" s="437"/>
      <c r="F2547" s="437"/>
      <c r="G2547" s="437"/>
      <c r="H2547" s="439"/>
      <c r="I2547" s="509"/>
      <c r="J2547" s="387"/>
      <c r="K2547" s="387"/>
      <c r="L2547" s="437"/>
      <c r="M2547" s="437"/>
      <c r="N2547" s="439"/>
      <c r="O2547" s="437"/>
    </row>
    <row r="2548" spans="1:15" x14ac:dyDescent="0.2">
      <c r="A2548" s="437"/>
      <c r="B2548" s="437"/>
      <c r="C2548" s="437"/>
      <c r="D2548" s="437"/>
      <c r="E2548" s="437"/>
      <c r="F2548" s="437"/>
      <c r="G2548" s="437"/>
      <c r="H2548" s="439"/>
      <c r="I2548" s="509"/>
      <c r="J2548" s="387"/>
      <c r="K2548" s="387"/>
      <c r="L2548" s="437"/>
      <c r="M2548" s="437"/>
      <c r="N2548" s="439"/>
      <c r="O2548" s="437"/>
    </row>
    <row r="2549" spans="1:15" x14ac:dyDescent="0.2">
      <c r="A2549" s="437"/>
      <c r="B2549" s="437"/>
      <c r="C2549" s="437"/>
      <c r="D2549" s="437"/>
      <c r="E2549" s="437"/>
      <c r="F2549" s="437"/>
      <c r="G2549" s="437"/>
      <c r="H2549" s="439"/>
      <c r="I2549" s="509"/>
      <c r="J2549" s="387"/>
      <c r="K2549" s="387"/>
      <c r="L2549" s="437"/>
      <c r="M2549" s="437"/>
      <c r="N2549" s="439"/>
      <c r="O2549" s="437"/>
    </row>
    <row r="2550" spans="1:15" x14ac:dyDescent="0.2">
      <c r="A2550" s="437"/>
      <c r="B2550" s="437"/>
      <c r="C2550" s="437"/>
      <c r="D2550" s="437"/>
      <c r="E2550" s="437"/>
      <c r="F2550" s="437"/>
      <c r="G2550" s="437"/>
      <c r="H2550" s="439"/>
      <c r="I2550" s="509"/>
      <c r="J2550" s="387"/>
      <c r="K2550" s="387"/>
      <c r="L2550" s="437"/>
      <c r="M2550" s="437"/>
      <c r="N2550" s="439"/>
      <c r="O2550" s="437"/>
    </row>
    <row r="2551" spans="1:15" x14ac:dyDescent="0.2">
      <c r="A2551" s="437"/>
      <c r="B2551" s="437"/>
      <c r="C2551" s="437"/>
      <c r="D2551" s="437"/>
      <c r="E2551" s="437"/>
      <c r="F2551" s="437"/>
      <c r="G2551" s="437"/>
      <c r="H2551" s="439"/>
      <c r="I2551" s="509"/>
      <c r="J2551" s="387"/>
      <c r="K2551" s="387"/>
      <c r="L2551" s="437"/>
      <c r="M2551" s="437"/>
      <c r="N2551" s="439"/>
      <c r="O2551" s="437"/>
    </row>
    <row r="2552" spans="1:15" x14ac:dyDescent="0.2">
      <c r="A2552" s="437"/>
      <c r="B2552" s="437"/>
      <c r="C2552" s="437"/>
      <c r="D2552" s="437"/>
      <c r="E2552" s="437"/>
      <c r="F2552" s="437"/>
      <c r="G2552" s="437"/>
      <c r="H2552" s="439"/>
      <c r="I2552" s="509"/>
      <c r="J2552" s="387"/>
      <c r="K2552" s="387"/>
      <c r="L2552" s="437"/>
      <c r="M2552" s="437"/>
      <c r="N2552" s="439"/>
      <c r="O2552" s="437"/>
    </row>
    <row r="2553" spans="1:15" x14ac:dyDescent="0.2">
      <c r="A2553" s="437"/>
      <c r="B2553" s="437"/>
      <c r="C2553" s="437"/>
      <c r="D2553" s="437"/>
      <c r="E2553" s="437"/>
      <c r="F2553" s="437"/>
      <c r="G2553" s="437"/>
      <c r="H2553" s="439"/>
      <c r="I2553" s="509"/>
      <c r="J2553" s="387"/>
      <c r="K2553" s="387"/>
      <c r="L2553" s="437"/>
      <c r="M2553" s="437"/>
      <c r="N2553" s="439"/>
      <c r="O2553" s="437"/>
    </row>
    <row r="2554" spans="1:15" x14ac:dyDescent="0.2">
      <c r="A2554" s="437"/>
      <c r="B2554" s="437"/>
      <c r="C2554" s="437"/>
      <c r="D2554" s="437"/>
      <c r="E2554" s="437"/>
      <c r="F2554" s="437"/>
      <c r="G2554" s="437"/>
      <c r="H2554" s="439"/>
      <c r="I2554" s="509"/>
      <c r="J2554" s="387"/>
      <c r="K2554" s="387"/>
      <c r="L2554" s="437"/>
      <c r="M2554" s="437"/>
      <c r="N2554" s="439"/>
      <c r="O2554" s="437"/>
    </row>
    <row r="2555" spans="1:15" x14ac:dyDescent="0.2">
      <c r="A2555" s="437"/>
      <c r="B2555" s="437"/>
      <c r="C2555" s="437"/>
      <c r="D2555" s="437"/>
      <c r="E2555" s="437"/>
      <c r="F2555" s="437"/>
      <c r="G2555" s="437"/>
      <c r="H2555" s="439"/>
      <c r="I2555" s="509"/>
      <c r="J2555" s="387"/>
      <c r="K2555" s="387"/>
      <c r="L2555" s="437"/>
      <c r="M2555" s="437"/>
      <c r="N2555" s="439"/>
      <c r="O2555" s="437"/>
    </row>
    <row r="2556" spans="1:15" x14ac:dyDescent="0.2">
      <c r="A2556" s="437"/>
      <c r="B2556" s="437"/>
      <c r="C2556" s="437"/>
      <c r="D2556" s="437"/>
      <c r="E2556" s="437"/>
      <c r="F2556" s="437"/>
      <c r="G2556" s="437"/>
      <c r="H2556" s="439"/>
      <c r="I2556" s="509"/>
      <c r="J2556" s="387"/>
      <c r="K2556" s="387"/>
      <c r="L2556" s="437"/>
      <c r="M2556" s="437"/>
      <c r="N2556" s="439"/>
      <c r="O2556" s="437"/>
    </row>
    <row r="2557" spans="1:15" x14ac:dyDescent="0.2">
      <c r="A2557" s="437"/>
      <c r="B2557" s="437"/>
      <c r="C2557" s="437"/>
      <c r="D2557" s="437"/>
      <c r="E2557" s="437"/>
      <c r="F2557" s="437"/>
      <c r="G2557" s="437"/>
      <c r="H2557" s="439"/>
      <c r="I2557" s="509"/>
      <c r="J2557" s="387"/>
      <c r="K2557" s="387"/>
      <c r="L2557" s="437"/>
      <c r="M2557" s="437"/>
      <c r="N2557" s="439"/>
      <c r="O2557" s="437"/>
    </row>
    <row r="2558" spans="1:15" x14ac:dyDescent="0.2">
      <c r="A2558" s="437"/>
      <c r="B2558" s="437"/>
      <c r="C2558" s="437"/>
      <c r="D2558" s="437"/>
      <c r="E2558" s="437"/>
      <c r="F2558" s="437"/>
      <c r="G2558" s="437"/>
      <c r="H2558" s="439"/>
      <c r="I2558" s="509"/>
      <c r="J2558" s="387"/>
      <c r="K2558" s="387"/>
      <c r="L2558" s="437"/>
      <c r="M2558" s="437"/>
      <c r="N2558" s="439"/>
      <c r="O2558" s="437"/>
    </row>
    <row r="2559" spans="1:15" x14ac:dyDescent="0.2">
      <c r="A2559" s="437"/>
      <c r="B2559" s="437"/>
      <c r="C2559" s="437"/>
      <c r="D2559" s="437"/>
      <c r="E2559" s="437"/>
      <c r="F2559" s="437"/>
      <c r="G2559" s="437"/>
      <c r="H2559" s="439"/>
      <c r="I2559" s="509"/>
      <c r="J2559" s="387"/>
      <c r="K2559" s="387"/>
      <c r="L2559" s="437"/>
      <c r="M2559" s="437"/>
      <c r="N2559" s="439"/>
      <c r="O2559" s="437"/>
    </row>
    <row r="2560" spans="1:15" x14ac:dyDescent="0.2">
      <c r="A2560" s="437"/>
      <c r="B2560" s="437"/>
      <c r="C2560" s="437"/>
      <c r="D2560" s="437"/>
      <c r="E2560" s="437"/>
      <c r="F2560" s="437"/>
      <c r="G2560" s="437"/>
      <c r="H2560" s="439"/>
      <c r="I2560" s="509"/>
      <c r="J2560" s="387"/>
      <c r="K2560" s="387"/>
      <c r="L2560" s="437"/>
      <c r="M2560" s="437"/>
      <c r="N2560" s="439"/>
      <c r="O2560" s="437"/>
    </row>
    <row r="2561" spans="1:15" x14ac:dyDescent="0.2">
      <c r="A2561" s="437"/>
      <c r="B2561" s="437"/>
      <c r="C2561" s="437"/>
      <c r="D2561" s="437"/>
      <c r="E2561" s="437"/>
      <c r="F2561" s="437"/>
      <c r="G2561" s="437"/>
      <c r="H2561" s="439"/>
      <c r="I2561" s="509"/>
      <c r="J2561" s="387"/>
      <c r="K2561" s="387"/>
      <c r="L2561" s="437"/>
      <c r="M2561" s="437"/>
      <c r="N2561" s="439"/>
      <c r="O2561" s="437"/>
    </row>
    <row r="2562" spans="1:15" x14ac:dyDescent="0.2">
      <c r="A2562" s="437"/>
      <c r="B2562" s="437"/>
      <c r="C2562" s="437"/>
      <c r="D2562" s="437"/>
      <c r="E2562" s="437"/>
      <c r="F2562" s="437"/>
      <c r="G2562" s="437"/>
      <c r="H2562" s="439"/>
      <c r="I2562" s="509"/>
      <c r="J2562" s="387"/>
      <c r="K2562" s="387"/>
      <c r="L2562" s="437"/>
      <c r="M2562" s="437"/>
      <c r="N2562" s="439"/>
      <c r="O2562" s="437"/>
    </row>
    <row r="2563" spans="1:15" x14ac:dyDescent="0.2">
      <c r="A2563" s="437"/>
      <c r="B2563" s="437"/>
      <c r="C2563" s="437"/>
      <c r="D2563" s="437"/>
      <c r="E2563" s="437"/>
      <c r="F2563" s="437"/>
      <c r="G2563" s="437"/>
      <c r="H2563" s="439"/>
      <c r="I2563" s="509"/>
      <c r="J2563" s="387"/>
      <c r="K2563" s="387"/>
      <c r="L2563" s="437"/>
      <c r="M2563" s="437"/>
      <c r="N2563" s="439"/>
      <c r="O2563" s="437"/>
    </row>
    <row r="2564" spans="1:15" x14ac:dyDescent="0.2">
      <c r="A2564" s="437"/>
      <c r="B2564" s="437"/>
      <c r="C2564" s="437"/>
      <c r="D2564" s="437"/>
      <c r="E2564" s="437"/>
      <c r="F2564" s="437"/>
      <c r="G2564" s="437"/>
      <c r="H2564" s="439"/>
      <c r="I2564" s="509"/>
      <c r="J2564" s="387"/>
      <c r="K2564" s="387"/>
      <c r="L2564" s="437"/>
      <c r="M2564" s="437"/>
      <c r="N2564" s="439"/>
      <c r="O2564" s="437"/>
    </row>
    <row r="2565" spans="1:15" x14ac:dyDescent="0.2">
      <c r="A2565" s="437"/>
      <c r="B2565" s="437"/>
      <c r="C2565" s="437"/>
      <c r="D2565" s="437"/>
      <c r="E2565" s="437"/>
      <c r="F2565" s="437"/>
      <c r="G2565" s="437"/>
      <c r="H2565" s="439"/>
      <c r="I2565" s="509"/>
      <c r="J2565" s="387"/>
      <c r="K2565" s="387"/>
      <c r="L2565" s="437"/>
      <c r="M2565" s="437"/>
      <c r="N2565" s="439"/>
      <c r="O2565" s="437"/>
    </row>
    <row r="2566" spans="1:15" x14ac:dyDescent="0.2">
      <c r="A2566" s="437"/>
      <c r="B2566" s="437"/>
      <c r="C2566" s="437"/>
      <c r="D2566" s="437"/>
      <c r="E2566" s="437"/>
      <c r="F2566" s="437"/>
      <c r="G2566" s="437"/>
      <c r="H2566" s="439"/>
      <c r="I2566" s="509"/>
      <c r="J2566" s="387"/>
      <c r="K2566" s="387"/>
      <c r="L2566" s="437"/>
      <c r="M2566" s="437"/>
      <c r="N2566" s="439"/>
      <c r="O2566" s="437"/>
    </row>
    <row r="2567" spans="1:15" x14ac:dyDescent="0.2">
      <c r="A2567" s="437"/>
      <c r="B2567" s="437"/>
      <c r="C2567" s="437"/>
      <c r="D2567" s="437"/>
      <c r="E2567" s="437"/>
      <c r="F2567" s="437"/>
      <c r="G2567" s="437"/>
      <c r="H2567" s="439"/>
      <c r="I2567" s="509"/>
      <c r="J2567" s="387"/>
      <c r="K2567" s="387"/>
      <c r="L2567" s="437"/>
      <c r="M2567" s="437"/>
      <c r="N2567" s="439"/>
      <c r="O2567" s="437"/>
    </row>
    <row r="2568" spans="1:15" x14ac:dyDescent="0.2">
      <c r="A2568" s="437"/>
      <c r="B2568" s="437"/>
      <c r="C2568" s="437"/>
      <c r="D2568" s="437"/>
      <c r="E2568" s="437"/>
      <c r="F2568" s="437"/>
      <c r="G2568" s="437"/>
      <c r="H2568" s="439"/>
      <c r="I2568" s="509"/>
      <c r="J2568" s="387"/>
      <c r="K2568" s="387"/>
      <c r="L2568" s="437"/>
      <c r="M2568" s="437"/>
      <c r="N2568" s="439"/>
      <c r="O2568" s="437"/>
    </row>
    <row r="2569" spans="1:15" x14ac:dyDescent="0.2">
      <c r="A2569" s="437"/>
      <c r="B2569" s="437"/>
      <c r="C2569" s="437"/>
      <c r="D2569" s="437"/>
      <c r="E2569" s="437"/>
      <c r="F2569" s="437"/>
      <c r="G2569" s="437"/>
      <c r="H2569" s="439"/>
      <c r="I2569" s="509"/>
      <c r="J2569" s="387"/>
      <c r="K2569" s="387"/>
      <c r="L2569" s="437"/>
      <c r="M2569" s="437"/>
      <c r="N2569" s="439"/>
      <c r="O2569" s="437"/>
    </row>
    <row r="2570" spans="1:15" x14ac:dyDescent="0.2">
      <c r="A2570" s="437"/>
      <c r="B2570" s="437"/>
      <c r="C2570" s="437"/>
      <c r="D2570" s="437"/>
      <c r="E2570" s="437"/>
      <c r="F2570" s="437"/>
      <c r="G2570" s="437"/>
      <c r="H2570" s="439"/>
      <c r="I2570" s="509"/>
      <c r="J2570" s="387"/>
      <c r="K2570" s="387"/>
      <c r="L2570" s="437"/>
      <c r="M2570" s="437"/>
      <c r="N2570" s="439"/>
      <c r="O2570" s="437"/>
    </row>
    <row r="2571" spans="1:15" x14ac:dyDescent="0.2">
      <c r="A2571" s="437"/>
      <c r="B2571" s="437"/>
      <c r="C2571" s="437"/>
      <c r="D2571" s="437"/>
      <c r="E2571" s="437"/>
      <c r="F2571" s="437"/>
      <c r="G2571" s="437"/>
      <c r="H2571" s="439"/>
      <c r="I2571" s="509"/>
      <c r="J2571" s="387"/>
      <c r="K2571" s="387"/>
      <c r="L2571" s="437"/>
      <c r="M2571" s="437"/>
      <c r="N2571" s="439"/>
      <c r="O2571" s="437"/>
    </row>
    <row r="2572" spans="1:15" x14ac:dyDescent="0.2">
      <c r="A2572" s="437"/>
      <c r="B2572" s="437"/>
      <c r="C2572" s="437"/>
      <c r="D2572" s="437"/>
      <c r="E2572" s="437"/>
      <c r="F2572" s="437"/>
      <c r="G2572" s="437"/>
      <c r="H2572" s="439"/>
      <c r="I2572" s="509"/>
      <c r="J2572" s="387"/>
      <c r="K2572" s="387"/>
      <c r="L2572" s="437"/>
      <c r="M2572" s="437"/>
      <c r="N2572" s="439"/>
      <c r="O2572" s="437"/>
    </row>
    <row r="2573" spans="1:15" x14ac:dyDescent="0.2">
      <c r="A2573" s="437"/>
      <c r="B2573" s="437"/>
      <c r="C2573" s="437"/>
      <c r="D2573" s="437"/>
      <c r="E2573" s="437"/>
      <c r="F2573" s="437"/>
      <c r="G2573" s="437"/>
      <c r="H2573" s="439"/>
      <c r="I2573" s="509"/>
      <c r="J2573" s="387"/>
      <c r="K2573" s="387"/>
      <c r="L2573" s="437"/>
      <c r="M2573" s="437"/>
      <c r="N2573" s="439"/>
      <c r="O2573" s="437"/>
    </row>
    <row r="2574" spans="1:15" x14ac:dyDescent="0.2">
      <c r="A2574" s="437"/>
      <c r="B2574" s="437"/>
      <c r="C2574" s="437"/>
      <c r="D2574" s="437"/>
      <c r="E2574" s="437"/>
      <c r="F2574" s="437"/>
      <c r="G2574" s="437"/>
      <c r="H2574" s="439"/>
      <c r="I2574" s="509"/>
      <c r="J2574" s="387"/>
      <c r="K2574" s="387"/>
      <c r="L2574" s="437"/>
      <c r="M2574" s="437"/>
      <c r="N2574" s="439"/>
      <c r="O2574" s="437"/>
    </row>
    <row r="2575" spans="1:15" x14ac:dyDescent="0.2">
      <c r="A2575" s="437"/>
      <c r="B2575" s="437"/>
      <c r="C2575" s="437"/>
      <c r="D2575" s="437"/>
      <c r="E2575" s="437"/>
      <c r="F2575" s="437"/>
      <c r="G2575" s="437"/>
      <c r="H2575" s="439"/>
      <c r="I2575" s="509"/>
      <c r="J2575" s="387"/>
      <c r="K2575" s="387"/>
      <c r="L2575" s="437"/>
      <c r="M2575" s="437"/>
      <c r="N2575" s="439"/>
      <c r="O2575" s="437"/>
    </row>
    <row r="2576" spans="1:15" x14ac:dyDescent="0.2">
      <c r="A2576" s="437"/>
      <c r="B2576" s="437"/>
      <c r="C2576" s="437"/>
      <c r="D2576" s="437"/>
      <c r="E2576" s="437"/>
      <c r="F2576" s="437"/>
      <c r="G2576" s="437"/>
      <c r="H2576" s="439"/>
      <c r="I2576" s="509"/>
      <c r="J2576" s="387"/>
      <c r="K2576" s="387"/>
      <c r="L2576" s="437"/>
      <c r="M2576" s="437"/>
      <c r="N2576" s="439"/>
      <c r="O2576" s="437"/>
    </row>
    <row r="2577" spans="1:15" x14ac:dyDescent="0.2">
      <c r="A2577" s="437"/>
      <c r="B2577" s="437"/>
      <c r="C2577" s="437"/>
      <c r="D2577" s="437"/>
      <c r="E2577" s="437"/>
      <c r="F2577" s="437"/>
      <c r="G2577" s="437"/>
      <c r="H2577" s="439"/>
      <c r="I2577" s="509"/>
      <c r="J2577" s="387"/>
      <c r="K2577" s="387"/>
      <c r="L2577" s="437"/>
      <c r="M2577" s="437"/>
      <c r="N2577" s="439"/>
      <c r="O2577" s="437"/>
    </row>
    <row r="2578" spans="1:15" x14ac:dyDescent="0.2">
      <c r="A2578" s="437"/>
      <c r="B2578" s="437"/>
      <c r="C2578" s="437"/>
      <c r="D2578" s="437"/>
      <c r="E2578" s="437"/>
      <c r="F2578" s="437"/>
      <c r="G2578" s="437"/>
      <c r="H2578" s="439"/>
      <c r="I2578" s="509"/>
      <c r="J2578" s="387"/>
      <c r="K2578" s="387"/>
      <c r="L2578" s="437"/>
      <c r="M2578" s="437"/>
      <c r="N2578" s="439"/>
      <c r="O2578" s="437"/>
    </row>
    <row r="2579" spans="1:15" x14ac:dyDescent="0.2">
      <c r="A2579" s="437"/>
      <c r="B2579" s="437"/>
      <c r="C2579" s="437"/>
      <c r="D2579" s="437"/>
      <c r="E2579" s="437"/>
      <c r="F2579" s="437"/>
      <c r="G2579" s="437"/>
      <c r="H2579" s="439"/>
      <c r="I2579" s="509"/>
      <c r="J2579" s="387"/>
      <c r="K2579" s="387"/>
      <c r="L2579" s="437"/>
      <c r="M2579" s="437"/>
      <c r="N2579" s="439"/>
      <c r="O2579" s="437"/>
    </row>
    <row r="2580" spans="1:15" x14ac:dyDescent="0.2">
      <c r="A2580" s="437"/>
      <c r="B2580" s="437"/>
      <c r="C2580" s="437"/>
      <c r="D2580" s="437"/>
      <c r="E2580" s="437"/>
      <c r="F2580" s="437"/>
      <c r="G2580" s="437"/>
      <c r="H2580" s="439"/>
      <c r="I2580" s="509"/>
      <c r="J2580" s="387"/>
      <c r="K2580" s="387"/>
      <c r="L2580" s="437"/>
      <c r="M2580" s="437"/>
      <c r="N2580" s="439"/>
      <c r="O2580" s="437"/>
    </row>
    <row r="2581" spans="1:15" x14ac:dyDescent="0.2">
      <c r="A2581" s="437"/>
      <c r="B2581" s="437"/>
      <c r="C2581" s="437"/>
      <c r="D2581" s="437"/>
      <c r="E2581" s="437"/>
      <c r="F2581" s="437"/>
      <c r="G2581" s="437"/>
      <c r="H2581" s="439"/>
      <c r="I2581" s="509"/>
      <c r="J2581" s="387"/>
      <c r="K2581" s="387"/>
      <c r="L2581" s="437"/>
      <c r="M2581" s="437"/>
      <c r="N2581" s="439"/>
      <c r="O2581" s="437"/>
    </row>
    <row r="2582" spans="1:15" x14ac:dyDescent="0.2">
      <c r="A2582" s="437"/>
      <c r="B2582" s="437"/>
      <c r="C2582" s="437"/>
      <c r="D2582" s="437"/>
      <c r="E2582" s="437"/>
      <c r="F2582" s="437"/>
      <c r="G2582" s="437"/>
      <c r="H2582" s="439"/>
      <c r="I2582" s="509"/>
      <c r="J2582" s="387"/>
      <c r="K2582" s="387"/>
      <c r="L2582" s="437"/>
      <c r="M2582" s="437"/>
      <c r="N2582" s="439"/>
      <c r="O2582" s="437"/>
    </row>
    <row r="2583" spans="1:15" x14ac:dyDescent="0.2">
      <c r="A2583" s="437"/>
      <c r="B2583" s="437"/>
      <c r="C2583" s="437"/>
      <c r="D2583" s="437"/>
      <c r="E2583" s="437"/>
      <c r="F2583" s="437"/>
      <c r="G2583" s="437"/>
      <c r="H2583" s="439"/>
      <c r="I2583" s="509"/>
      <c r="J2583" s="387"/>
      <c r="K2583" s="387"/>
      <c r="L2583" s="437"/>
      <c r="M2583" s="437"/>
      <c r="N2583" s="439"/>
      <c r="O2583" s="437"/>
    </row>
    <row r="2584" spans="1:15" x14ac:dyDescent="0.2">
      <c r="A2584" s="437"/>
      <c r="B2584" s="437"/>
      <c r="C2584" s="437"/>
      <c r="D2584" s="437"/>
      <c r="E2584" s="437"/>
      <c r="F2584" s="437"/>
      <c r="G2584" s="437"/>
      <c r="H2584" s="439"/>
      <c r="I2584" s="509"/>
      <c r="J2584" s="387"/>
      <c r="K2584" s="387"/>
      <c r="L2584" s="437"/>
      <c r="M2584" s="437"/>
      <c r="N2584" s="439"/>
      <c r="O2584" s="437"/>
    </row>
    <row r="2585" spans="1:15" x14ac:dyDescent="0.2">
      <c r="A2585" s="437"/>
      <c r="B2585" s="437"/>
      <c r="C2585" s="437"/>
      <c r="D2585" s="437"/>
      <c r="E2585" s="437"/>
      <c r="F2585" s="437"/>
      <c r="G2585" s="437"/>
      <c r="H2585" s="439"/>
      <c r="I2585" s="509"/>
      <c r="J2585" s="387"/>
      <c r="K2585" s="387"/>
      <c r="L2585" s="437"/>
      <c r="M2585" s="437"/>
      <c r="N2585" s="439"/>
      <c r="O2585" s="437"/>
    </row>
    <row r="2586" spans="1:15" x14ac:dyDescent="0.2">
      <c r="A2586" s="437"/>
      <c r="B2586" s="437"/>
      <c r="C2586" s="437"/>
      <c r="D2586" s="437"/>
      <c r="E2586" s="437"/>
      <c r="F2586" s="437"/>
      <c r="G2586" s="437"/>
      <c r="H2586" s="439"/>
      <c r="I2586" s="509"/>
      <c r="J2586" s="387"/>
      <c r="K2586" s="387"/>
      <c r="L2586" s="437"/>
      <c r="M2586" s="437"/>
      <c r="N2586" s="439"/>
      <c r="O2586" s="437"/>
    </row>
    <row r="2587" spans="1:15" x14ac:dyDescent="0.2">
      <c r="A2587" s="437"/>
      <c r="B2587" s="437"/>
      <c r="C2587" s="437"/>
      <c r="D2587" s="437"/>
      <c r="E2587" s="437"/>
      <c r="F2587" s="437"/>
      <c r="G2587" s="437"/>
      <c r="H2587" s="439"/>
      <c r="I2587" s="509"/>
      <c r="J2587" s="387"/>
      <c r="K2587" s="387"/>
      <c r="L2587" s="437"/>
      <c r="M2587" s="437"/>
      <c r="N2587" s="439"/>
      <c r="O2587" s="437"/>
    </row>
    <row r="2588" spans="1:15" x14ac:dyDescent="0.2">
      <c r="A2588" s="437"/>
      <c r="B2588" s="437"/>
      <c r="C2588" s="437"/>
      <c r="D2588" s="437"/>
      <c r="E2588" s="437"/>
      <c r="F2588" s="437"/>
      <c r="G2588" s="437"/>
      <c r="H2588" s="439"/>
      <c r="I2588" s="509"/>
      <c r="J2588" s="387"/>
      <c r="K2588" s="387"/>
      <c r="L2588" s="437"/>
      <c r="M2588" s="437"/>
      <c r="N2588" s="439"/>
      <c r="O2588" s="437"/>
    </row>
    <row r="2589" spans="1:15" x14ac:dyDescent="0.2">
      <c r="A2589" s="437"/>
      <c r="B2589" s="437"/>
      <c r="C2589" s="437"/>
      <c r="D2589" s="437"/>
      <c r="E2589" s="437"/>
      <c r="F2589" s="437"/>
      <c r="G2589" s="437"/>
      <c r="H2589" s="439"/>
      <c r="I2589" s="509"/>
      <c r="J2589" s="387"/>
      <c r="K2589" s="387"/>
      <c r="L2589" s="437"/>
      <c r="M2589" s="437"/>
      <c r="N2589" s="439"/>
      <c r="O2589" s="437"/>
    </row>
    <row r="2590" spans="1:15" x14ac:dyDescent="0.2">
      <c r="A2590" s="437"/>
      <c r="B2590" s="437"/>
      <c r="C2590" s="437"/>
      <c r="D2590" s="437"/>
      <c r="E2590" s="437"/>
      <c r="F2590" s="437"/>
      <c r="G2590" s="437"/>
      <c r="H2590" s="439"/>
      <c r="I2590" s="509"/>
      <c r="J2590" s="387"/>
      <c r="K2590" s="387"/>
      <c r="L2590" s="437"/>
      <c r="M2590" s="437"/>
      <c r="N2590" s="439"/>
      <c r="O2590" s="437"/>
    </row>
    <row r="2591" spans="1:15" x14ac:dyDescent="0.2">
      <c r="A2591" s="437"/>
      <c r="B2591" s="437"/>
      <c r="C2591" s="437"/>
      <c r="D2591" s="437"/>
      <c r="E2591" s="437"/>
      <c r="F2591" s="437"/>
      <c r="G2591" s="437"/>
      <c r="H2591" s="439"/>
      <c r="I2591" s="509"/>
      <c r="J2591" s="387"/>
      <c r="K2591" s="387"/>
      <c r="L2591" s="437"/>
      <c r="M2591" s="437"/>
      <c r="N2591" s="439"/>
      <c r="O2591" s="437"/>
    </row>
    <row r="2592" spans="1:15" x14ac:dyDescent="0.2">
      <c r="A2592" s="437"/>
      <c r="B2592" s="437"/>
      <c r="C2592" s="437"/>
      <c r="D2592" s="437"/>
      <c r="E2592" s="437"/>
      <c r="F2592" s="437"/>
      <c r="G2592" s="437"/>
      <c r="H2592" s="439"/>
      <c r="I2592" s="509"/>
      <c r="J2592" s="387"/>
      <c r="K2592" s="387"/>
      <c r="L2592" s="437"/>
      <c r="M2592" s="437"/>
      <c r="N2592" s="439"/>
      <c r="O2592" s="437"/>
    </row>
    <row r="2593" spans="1:15" x14ac:dyDescent="0.2">
      <c r="A2593" s="437"/>
      <c r="B2593" s="437"/>
      <c r="C2593" s="437"/>
      <c r="D2593" s="437"/>
      <c r="E2593" s="437"/>
      <c r="F2593" s="437"/>
      <c r="G2593" s="437"/>
      <c r="H2593" s="439"/>
      <c r="I2593" s="509"/>
      <c r="J2593" s="387"/>
      <c r="K2593" s="387"/>
      <c r="L2593" s="437"/>
      <c r="M2593" s="437"/>
      <c r="N2593" s="439"/>
      <c r="O2593" s="437"/>
    </row>
    <row r="2594" spans="1:15" x14ac:dyDescent="0.2">
      <c r="A2594" s="437"/>
      <c r="B2594" s="437"/>
      <c r="C2594" s="437"/>
      <c r="D2594" s="437"/>
      <c r="E2594" s="437"/>
      <c r="F2594" s="437"/>
      <c r="G2594" s="437"/>
      <c r="H2594" s="439"/>
      <c r="I2594" s="509"/>
      <c r="J2594" s="387"/>
      <c r="K2594" s="387"/>
      <c r="L2594" s="437"/>
      <c r="M2594" s="437"/>
      <c r="N2594" s="439"/>
      <c r="O2594" s="437"/>
    </row>
    <row r="2595" spans="1:15" x14ac:dyDescent="0.2">
      <c r="A2595" s="437"/>
      <c r="B2595" s="437"/>
      <c r="C2595" s="437"/>
      <c r="D2595" s="437"/>
      <c r="E2595" s="437"/>
      <c r="F2595" s="437"/>
      <c r="G2595" s="437"/>
      <c r="H2595" s="439"/>
      <c r="I2595" s="509"/>
      <c r="J2595" s="387"/>
      <c r="K2595" s="387"/>
      <c r="L2595" s="437"/>
      <c r="M2595" s="437"/>
      <c r="N2595" s="439"/>
      <c r="O2595" s="437"/>
    </row>
    <row r="2596" spans="1:15" x14ac:dyDescent="0.2">
      <c r="A2596" s="437"/>
      <c r="B2596" s="437"/>
      <c r="C2596" s="437"/>
      <c r="D2596" s="437"/>
      <c r="E2596" s="437"/>
      <c r="F2596" s="437"/>
      <c r="G2596" s="437"/>
      <c r="H2596" s="439"/>
      <c r="I2596" s="509"/>
      <c r="J2596" s="387"/>
      <c r="K2596" s="387"/>
      <c r="L2596" s="437"/>
      <c r="M2596" s="437"/>
      <c r="N2596" s="439"/>
      <c r="O2596" s="437"/>
    </row>
    <row r="2597" spans="1:15" x14ac:dyDescent="0.2">
      <c r="A2597" s="437"/>
      <c r="B2597" s="437"/>
      <c r="C2597" s="437"/>
      <c r="D2597" s="437"/>
      <c r="E2597" s="437"/>
      <c r="F2597" s="437"/>
      <c r="G2597" s="437"/>
      <c r="H2597" s="439"/>
      <c r="I2597" s="509"/>
      <c r="J2597" s="387"/>
      <c r="K2597" s="387"/>
      <c r="L2597" s="437"/>
      <c r="M2597" s="437"/>
      <c r="N2597" s="439"/>
      <c r="O2597" s="437"/>
    </row>
    <row r="2598" spans="1:15" x14ac:dyDescent="0.2">
      <c r="A2598" s="437"/>
      <c r="B2598" s="437"/>
      <c r="C2598" s="437"/>
      <c r="D2598" s="437"/>
      <c r="E2598" s="437"/>
      <c r="F2598" s="437"/>
      <c r="G2598" s="437"/>
      <c r="H2598" s="439"/>
      <c r="I2598" s="509"/>
      <c r="J2598" s="387"/>
      <c r="K2598" s="387"/>
      <c r="L2598" s="437"/>
      <c r="M2598" s="437"/>
      <c r="N2598" s="439"/>
      <c r="O2598" s="437"/>
    </row>
    <row r="2599" spans="1:15" x14ac:dyDescent="0.2">
      <c r="A2599" s="437"/>
      <c r="B2599" s="437"/>
      <c r="C2599" s="437"/>
      <c r="D2599" s="437"/>
      <c r="E2599" s="437"/>
      <c r="F2599" s="437"/>
      <c r="G2599" s="437"/>
      <c r="H2599" s="439"/>
      <c r="I2599" s="509"/>
      <c r="J2599" s="387"/>
      <c r="K2599" s="387"/>
      <c r="L2599" s="437"/>
      <c r="M2599" s="437"/>
      <c r="N2599" s="439"/>
      <c r="O2599" s="437"/>
    </row>
    <row r="2600" spans="1:15" x14ac:dyDescent="0.2">
      <c r="A2600" s="437"/>
      <c r="B2600" s="437"/>
      <c r="C2600" s="437"/>
      <c r="D2600" s="437"/>
      <c r="E2600" s="437"/>
      <c r="F2600" s="437"/>
      <c r="G2600" s="437"/>
      <c r="H2600" s="439"/>
      <c r="I2600" s="509"/>
      <c r="J2600" s="387"/>
      <c r="K2600" s="387"/>
      <c r="L2600" s="437"/>
      <c r="M2600" s="437"/>
      <c r="N2600" s="439"/>
      <c r="O2600" s="437"/>
    </row>
    <row r="2601" spans="1:15" x14ac:dyDescent="0.2">
      <c r="A2601" s="437"/>
      <c r="B2601" s="437"/>
      <c r="C2601" s="437"/>
      <c r="D2601" s="437"/>
      <c r="E2601" s="437"/>
      <c r="F2601" s="437"/>
      <c r="G2601" s="437"/>
      <c r="H2601" s="439"/>
      <c r="I2601" s="509"/>
      <c r="J2601" s="387"/>
      <c r="K2601" s="387"/>
      <c r="L2601" s="437"/>
      <c r="M2601" s="437"/>
      <c r="N2601" s="439"/>
      <c r="O2601" s="437"/>
    </row>
    <row r="2602" spans="1:15" x14ac:dyDescent="0.2">
      <c r="A2602" s="437"/>
      <c r="B2602" s="437"/>
      <c r="C2602" s="437"/>
      <c r="D2602" s="437"/>
      <c r="E2602" s="437"/>
      <c r="F2602" s="437"/>
      <c r="G2602" s="437"/>
      <c r="H2602" s="439"/>
      <c r="I2602" s="509"/>
      <c r="J2602" s="387"/>
      <c r="K2602" s="387"/>
      <c r="L2602" s="437"/>
      <c r="M2602" s="437"/>
      <c r="N2602" s="439"/>
      <c r="O2602" s="437"/>
    </row>
    <row r="2603" spans="1:15" x14ac:dyDescent="0.2">
      <c r="A2603" s="437"/>
      <c r="B2603" s="437"/>
      <c r="C2603" s="437"/>
      <c r="D2603" s="437"/>
      <c r="E2603" s="437"/>
      <c r="F2603" s="437"/>
      <c r="G2603" s="437"/>
      <c r="H2603" s="439"/>
      <c r="I2603" s="509"/>
      <c r="J2603" s="387"/>
      <c r="K2603" s="387"/>
      <c r="L2603" s="437"/>
      <c r="M2603" s="437"/>
      <c r="N2603" s="439"/>
      <c r="O2603" s="437"/>
    </row>
    <row r="2604" spans="1:15" x14ac:dyDescent="0.2">
      <c r="A2604" s="437"/>
      <c r="B2604" s="437"/>
      <c r="C2604" s="437"/>
      <c r="D2604" s="437"/>
      <c r="E2604" s="437"/>
      <c r="F2604" s="437"/>
      <c r="G2604" s="437"/>
      <c r="H2604" s="439"/>
      <c r="I2604" s="509"/>
      <c r="J2604" s="387"/>
      <c r="K2604" s="387"/>
      <c r="L2604" s="437"/>
      <c r="M2604" s="437"/>
      <c r="N2604" s="439"/>
      <c r="O2604" s="437"/>
    </row>
    <row r="2605" spans="1:15" x14ac:dyDescent="0.2">
      <c r="A2605" s="437"/>
      <c r="B2605" s="437"/>
      <c r="C2605" s="437"/>
      <c r="D2605" s="437"/>
      <c r="E2605" s="437"/>
      <c r="F2605" s="437"/>
      <c r="G2605" s="437"/>
      <c r="H2605" s="439"/>
      <c r="I2605" s="509"/>
      <c r="J2605" s="387"/>
      <c r="K2605" s="387"/>
      <c r="L2605" s="437"/>
      <c r="M2605" s="437"/>
      <c r="N2605" s="439"/>
      <c r="O2605" s="437"/>
    </row>
    <row r="2606" spans="1:15" x14ac:dyDescent="0.2">
      <c r="A2606" s="437"/>
      <c r="B2606" s="437"/>
      <c r="C2606" s="437"/>
      <c r="D2606" s="437"/>
      <c r="E2606" s="437"/>
      <c r="F2606" s="437"/>
      <c r="G2606" s="437"/>
      <c r="H2606" s="439"/>
      <c r="I2606" s="509"/>
      <c r="J2606" s="387"/>
      <c r="K2606" s="387"/>
      <c r="L2606" s="437"/>
      <c r="M2606" s="437"/>
      <c r="N2606" s="439"/>
      <c r="O2606" s="437"/>
    </row>
    <row r="2607" spans="1:15" x14ac:dyDescent="0.2">
      <c r="A2607" s="437"/>
      <c r="B2607" s="437"/>
      <c r="C2607" s="437"/>
      <c r="D2607" s="437"/>
      <c r="E2607" s="437"/>
      <c r="F2607" s="437"/>
      <c r="G2607" s="437"/>
      <c r="H2607" s="439"/>
      <c r="I2607" s="509"/>
      <c r="J2607" s="387"/>
      <c r="K2607" s="387"/>
      <c r="L2607" s="437"/>
      <c r="M2607" s="437"/>
      <c r="N2607" s="439"/>
      <c r="O2607" s="437"/>
    </row>
    <row r="2608" spans="1:15" x14ac:dyDescent="0.2">
      <c r="A2608" s="437"/>
      <c r="B2608" s="437"/>
      <c r="C2608" s="437"/>
      <c r="D2608" s="437"/>
      <c r="E2608" s="437"/>
      <c r="F2608" s="437"/>
      <c r="G2608" s="437"/>
      <c r="H2608" s="439"/>
      <c r="I2608" s="509"/>
      <c r="J2608" s="387"/>
      <c r="K2608" s="387"/>
      <c r="L2608" s="437"/>
      <c r="M2608" s="437"/>
      <c r="N2608" s="439"/>
      <c r="O2608" s="437"/>
    </row>
    <row r="2609" spans="1:15" x14ac:dyDescent="0.2">
      <c r="A2609" s="437"/>
      <c r="B2609" s="437"/>
      <c r="C2609" s="437"/>
      <c r="D2609" s="437"/>
      <c r="E2609" s="437"/>
      <c r="F2609" s="437"/>
      <c r="G2609" s="437"/>
      <c r="H2609" s="439"/>
      <c r="I2609" s="509"/>
      <c r="J2609" s="387"/>
      <c r="K2609" s="387"/>
      <c r="L2609" s="437"/>
      <c r="M2609" s="437"/>
      <c r="N2609" s="439"/>
      <c r="O2609" s="437"/>
    </row>
    <row r="2610" spans="1:15" x14ac:dyDescent="0.2">
      <c r="A2610" s="437"/>
      <c r="B2610" s="437"/>
      <c r="C2610" s="437"/>
      <c r="D2610" s="437"/>
      <c r="E2610" s="437"/>
      <c r="F2610" s="437"/>
      <c r="G2610" s="437"/>
      <c r="H2610" s="439"/>
      <c r="I2610" s="509"/>
      <c r="J2610" s="387"/>
      <c r="K2610" s="387"/>
      <c r="L2610" s="437"/>
      <c r="M2610" s="437"/>
      <c r="N2610" s="439"/>
      <c r="O2610" s="437"/>
    </row>
    <row r="2611" spans="1:15" x14ac:dyDescent="0.2">
      <c r="A2611" s="437"/>
      <c r="B2611" s="437"/>
      <c r="C2611" s="437"/>
      <c r="D2611" s="437"/>
      <c r="E2611" s="437"/>
      <c r="F2611" s="437"/>
      <c r="G2611" s="437"/>
      <c r="H2611" s="439"/>
      <c r="I2611" s="509"/>
      <c r="J2611" s="387"/>
      <c r="K2611" s="387"/>
      <c r="L2611" s="437"/>
      <c r="M2611" s="437"/>
      <c r="N2611" s="439"/>
      <c r="O2611" s="437"/>
    </row>
    <row r="2612" spans="1:15" x14ac:dyDescent="0.2">
      <c r="A2612" s="437"/>
      <c r="B2612" s="437"/>
      <c r="C2612" s="437"/>
      <c r="D2612" s="437"/>
      <c r="E2612" s="437"/>
      <c r="F2612" s="437"/>
      <c r="G2612" s="437"/>
      <c r="H2612" s="439"/>
      <c r="I2612" s="509"/>
      <c r="J2612" s="387"/>
      <c r="K2612" s="387"/>
      <c r="L2612" s="437"/>
      <c r="M2612" s="437"/>
      <c r="N2612" s="439"/>
      <c r="O2612" s="437"/>
    </row>
    <row r="2613" spans="1:15" x14ac:dyDescent="0.2">
      <c r="A2613" s="437"/>
      <c r="B2613" s="437"/>
      <c r="C2613" s="437"/>
      <c r="D2613" s="437"/>
      <c r="E2613" s="437"/>
      <c r="F2613" s="437"/>
      <c r="G2613" s="437"/>
      <c r="H2613" s="439"/>
      <c r="I2613" s="509"/>
      <c r="J2613" s="387"/>
      <c r="K2613" s="387"/>
      <c r="L2613" s="437"/>
      <c r="M2613" s="437"/>
      <c r="N2613" s="439"/>
      <c r="O2613" s="437"/>
    </row>
    <row r="2614" spans="1:15" x14ac:dyDescent="0.2">
      <c r="A2614" s="437"/>
      <c r="B2614" s="437"/>
      <c r="C2614" s="437"/>
      <c r="D2614" s="437"/>
      <c r="E2614" s="437"/>
      <c r="F2614" s="437"/>
      <c r="G2614" s="437"/>
      <c r="H2614" s="439"/>
      <c r="I2614" s="509"/>
      <c r="J2614" s="387"/>
      <c r="K2614" s="387"/>
      <c r="L2614" s="437"/>
      <c r="M2614" s="437"/>
      <c r="N2614" s="439"/>
      <c r="O2614" s="437"/>
    </row>
    <row r="2615" spans="1:15" x14ac:dyDescent="0.2">
      <c r="A2615" s="437"/>
      <c r="B2615" s="437"/>
      <c r="C2615" s="437"/>
      <c r="D2615" s="437"/>
      <c r="E2615" s="437"/>
      <c r="F2615" s="437"/>
      <c r="G2615" s="437"/>
      <c r="H2615" s="439"/>
      <c r="I2615" s="509"/>
      <c r="J2615" s="387"/>
      <c r="K2615" s="387"/>
      <c r="L2615" s="437"/>
      <c r="M2615" s="437"/>
      <c r="N2615" s="439"/>
      <c r="O2615" s="437"/>
    </row>
    <row r="2616" spans="1:15" x14ac:dyDescent="0.2">
      <c r="A2616" s="437"/>
      <c r="B2616" s="437"/>
      <c r="C2616" s="437"/>
      <c r="D2616" s="437"/>
      <c r="E2616" s="437"/>
      <c r="F2616" s="437"/>
      <c r="G2616" s="437"/>
      <c r="H2616" s="439"/>
      <c r="I2616" s="509"/>
      <c r="J2616" s="387"/>
      <c r="K2616" s="387"/>
      <c r="L2616" s="437"/>
      <c r="M2616" s="437"/>
      <c r="N2616" s="439"/>
      <c r="O2616" s="437"/>
    </row>
    <row r="2617" spans="1:15" x14ac:dyDescent="0.2">
      <c r="A2617" s="437"/>
      <c r="B2617" s="437"/>
      <c r="C2617" s="437"/>
      <c r="D2617" s="437"/>
      <c r="E2617" s="437"/>
      <c r="F2617" s="437"/>
      <c r="G2617" s="437"/>
      <c r="H2617" s="439"/>
      <c r="I2617" s="509"/>
      <c r="J2617" s="387"/>
      <c r="K2617" s="387"/>
      <c r="L2617" s="437"/>
      <c r="M2617" s="437"/>
      <c r="N2617" s="439"/>
      <c r="O2617" s="437"/>
    </row>
    <row r="2618" spans="1:15" x14ac:dyDescent="0.2">
      <c r="A2618" s="437"/>
      <c r="B2618" s="437"/>
      <c r="C2618" s="437"/>
      <c r="D2618" s="437"/>
      <c r="E2618" s="437"/>
      <c r="F2618" s="437"/>
      <c r="G2618" s="437"/>
      <c r="H2618" s="439"/>
      <c r="I2618" s="509"/>
      <c r="J2618" s="387"/>
      <c r="K2618" s="387"/>
      <c r="L2618" s="437"/>
      <c r="M2618" s="437"/>
      <c r="N2618" s="439"/>
      <c r="O2618" s="437"/>
    </row>
    <row r="2619" spans="1:15" x14ac:dyDescent="0.2">
      <c r="A2619" s="437"/>
      <c r="B2619" s="437"/>
      <c r="C2619" s="437"/>
      <c r="D2619" s="437"/>
      <c r="E2619" s="437"/>
      <c r="F2619" s="437"/>
      <c r="G2619" s="437"/>
      <c r="H2619" s="439"/>
      <c r="I2619" s="509"/>
      <c r="J2619" s="387"/>
      <c r="K2619" s="387"/>
      <c r="L2619" s="437"/>
      <c r="M2619" s="437"/>
      <c r="N2619" s="439"/>
      <c r="O2619" s="437"/>
    </row>
    <row r="2620" spans="1:15" x14ac:dyDescent="0.2">
      <c r="A2620" s="437"/>
      <c r="B2620" s="437"/>
      <c r="C2620" s="437"/>
      <c r="D2620" s="437"/>
      <c r="E2620" s="437"/>
      <c r="F2620" s="437"/>
      <c r="G2620" s="437"/>
      <c r="H2620" s="439"/>
      <c r="I2620" s="509"/>
      <c r="J2620" s="387"/>
      <c r="K2620" s="387"/>
      <c r="L2620" s="437"/>
      <c r="M2620" s="437"/>
      <c r="N2620" s="439"/>
      <c r="O2620" s="437"/>
    </row>
    <row r="2621" spans="1:15" x14ac:dyDescent="0.2">
      <c r="A2621" s="437"/>
      <c r="B2621" s="437"/>
      <c r="C2621" s="437"/>
      <c r="D2621" s="437"/>
      <c r="E2621" s="437"/>
      <c r="F2621" s="437"/>
      <c r="G2621" s="437"/>
      <c r="H2621" s="439"/>
      <c r="I2621" s="509"/>
      <c r="J2621" s="387"/>
      <c r="K2621" s="387"/>
      <c r="L2621" s="437"/>
      <c r="M2621" s="437"/>
      <c r="N2621" s="439"/>
      <c r="O2621" s="437"/>
    </row>
    <row r="2622" spans="1:15" x14ac:dyDescent="0.2">
      <c r="A2622" s="437"/>
      <c r="B2622" s="437"/>
      <c r="C2622" s="437"/>
      <c r="D2622" s="437"/>
      <c r="E2622" s="437"/>
      <c r="F2622" s="437"/>
      <c r="G2622" s="437"/>
      <c r="H2622" s="439"/>
      <c r="I2622" s="509"/>
      <c r="J2622" s="387"/>
      <c r="K2622" s="387"/>
      <c r="L2622" s="437"/>
      <c r="M2622" s="437"/>
      <c r="N2622" s="439"/>
      <c r="O2622" s="437"/>
    </row>
    <row r="2623" spans="1:15" x14ac:dyDescent="0.2">
      <c r="A2623" s="437"/>
      <c r="B2623" s="437"/>
      <c r="C2623" s="437"/>
      <c r="D2623" s="437"/>
      <c r="E2623" s="437"/>
      <c r="F2623" s="437"/>
      <c r="G2623" s="437"/>
      <c r="H2623" s="439"/>
      <c r="I2623" s="509"/>
      <c r="J2623" s="387"/>
      <c r="K2623" s="387"/>
      <c r="L2623" s="437"/>
      <c r="M2623" s="437"/>
      <c r="N2623" s="439"/>
      <c r="O2623" s="437"/>
    </row>
    <row r="2624" spans="1:15" x14ac:dyDescent="0.2">
      <c r="A2624" s="437"/>
      <c r="B2624" s="437"/>
      <c r="C2624" s="437"/>
      <c r="D2624" s="437"/>
      <c r="E2624" s="437"/>
      <c r="F2624" s="437"/>
      <c r="G2624" s="437"/>
      <c r="H2624" s="439"/>
      <c r="I2624" s="509"/>
      <c r="J2624" s="387"/>
      <c r="K2624" s="387"/>
      <c r="L2624" s="437"/>
      <c r="M2624" s="437"/>
      <c r="N2624" s="439"/>
      <c r="O2624" s="437"/>
    </row>
    <row r="2625" spans="1:15" x14ac:dyDescent="0.2">
      <c r="A2625" s="437"/>
      <c r="B2625" s="437"/>
      <c r="C2625" s="437"/>
      <c r="D2625" s="437"/>
      <c r="E2625" s="437"/>
      <c r="F2625" s="437"/>
      <c r="G2625" s="437"/>
      <c r="H2625" s="439"/>
      <c r="I2625" s="509"/>
      <c r="J2625" s="387"/>
      <c r="K2625" s="387"/>
      <c r="L2625" s="437"/>
      <c r="M2625" s="437"/>
      <c r="N2625" s="439"/>
      <c r="O2625" s="437"/>
    </row>
    <row r="2626" spans="1:15" x14ac:dyDescent="0.2">
      <c r="A2626" s="437"/>
      <c r="B2626" s="437"/>
      <c r="C2626" s="437"/>
      <c r="D2626" s="437"/>
      <c r="E2626" s="437"/>
      <c r="F2626" s="437"/>
      <c r="G2626" s="437"/>
      <c r="H2626" s="439"/>
      <c r="I2626" s="509"/>
      <c r="J2626" s="387"/>
      <c r="K2626" s="387"/>
      <c r="L2626" s="437"/>
      <c r="M2626" s="437"/>
      <c r="N2626" s="439"/>
      <c r="O2626" s="437"/>
    </row>
    <row r="2627" spans="1:15" x14ac:dyDescent="0.2">
      <c r="A2627" s="437"/>
      <c r="B2627" s="437"/>
      <c r="C2627" s="437"/>
      <c r="D2627" s="437"/>
      <c r="E2627" s="437"/>
      <c r="F2627" s="437"/>
      <c r="G2627" s="437"/>
      <c r="H2627" s="439"/>
      <c r="I2627" s="509"/>
      <c r="J2627" s="387"/>
      <c r="K2627" s="387"/>
      <c r="L2627" s="437"/>
      <c r="M2627" s="437"/>
      <c r="N2627" s="439"/>
      <c r="O2627" s="437"/>
    </row>
    <row r="2628" spans="1:15" x14ac:dyDescent="0.2">
      <c r="A2628" s="437"/>
      <c r="B2628" s="437"/>
      <c r="C2628" s="437"/>
      <c r="D2628" s="437"/>
      <c r="E2628" s="437"/>
      <c r="F2628" s="437"/>
      <c r="G2628" s="437"/>
      <c r="H2628" s="439"/>
      <c r="I2628" s="509"/>
      <c r="J2628" s="387"/>
      <c r="K2628" s="387"/>
      <c r="L2628" s="437"/>
      <c r="M2628" s="437"/>
      <c r="N2628" s="439"/>
      <c r="O2628" s="437"/>
    </row>
    <row r="2629" spans="1:15" x14ac:dyDescent="0.2">
      <c r="A2629" s="437"/>
      <c r="B2629" s="437"/>
      <c r="C2629" s="437"/>
      <c r="D2629" s="437"/>
      <c r="E2629" s="437"/>
      <c r="F2629" s="437"/>
      <c r="G2629" s="437"/>
      <c r="H2629" s="439"/>
      <c r="I2629" s="509"/>
      <c r="J2629" s="387"/>
      <c r="K2629" s="387"/>
      <c r="L2629" s="437"/>
      <c r="M2629" s="437"/>
      <c r="N2629" s="439"/>
      <c r="O2629" s="437"/>
    </row>
    <row r="2630" spans="1:15" x14ac:dyDescent="0.2">
      <c r="A2630" s="437"/>
      <c r="B2630" s="437"/>
      <c r="C2630" s="437"/>
      <c r="D2630" s="437"/>
      <c r="E2630" s="437"/>
      <c r="F2630" s="437"/>
      <c r="G2630" s="437"/>
      <c r="H2630" s="439"/>
      <c r="I2630" s="509"/>
      <c r="J2630" s="387"/>
      <c r="K2630" s="387"/>
      <c r="L2630" s="437"/>
      <c r="M2630" s="437"/>
      <c r="N2630" s="439"/>
      <c r="O2630" s="437"/>
    </row>
    <row r="2631" spans="1:15" x14ac:dyDescent="0.2">
      <c r="A2631" s="437"/>
      <c r="B2631" s="437"/>
      <c r="C2631" s="437"/>
      <c r="D2631" s="437"/>
      <c r="E2631" s="437"/>
      <c r="F2631" s="437"/>
      <c r="G2631" s="437"/>
      <c r="H2631" s="439"/>
      <c r="I2631" s="509"/>
      <c r="J2631" s="387"/>
      <c r="K2631" s="387"/>
      <c r="L2631" s="437"/>
      <c r="M2631" s="437"/>
      <c r="N2631" s="439"/>
      <c r="O2631" s="437"/>
    </row>
    <row r="2632" spans="1:15" x14ac:dyDescent="0.2">
      <c r="A2632" s="437"/>
      <c r="B2632" s="437"/>
      <c r="C2632" s="437"/>
      <c r="D2632" s="437"/>
      <c r="E2632" s="437"/>
      <c r="F2632" s="437"/>
      <c r="G2632" s="437"/>
      <c r="H2632" s="439"/>
      <c r="I2632" s="509"/>
      <c r="J2632" s="387"/>
      <c r="K2632" s="387"/>
      <c r="L2632" s="437"/>
      <c r="M2632" s="437"/>
      <c r="N2632" s="439"/>
      <c r="O2632" s="437"/>
    </row>
    <row r="2633" spans="1:15" x14ac:dyDescent="0.2">
      <c r="A2633" s="437"/>
      <c r="B2633" s="437"/>
      <c r="C2633" s="437"/>
      <c r="D2633" s="437"/>
      <c r="E2633" s="437"/>
      <c r="F2633" s="437"/>
      <c r="G2633" s="437"/>
      <c r="H2633" s="439"/>
      <c r="I2633" s="509"/>
      <c r="J2633" s="387"/>
      <c r="K2633" s="387"/>
      <c r="L2633" s="437"/>
      <c r="M2633" s="437"/>
      <c r="N2633" s="439"/>
      <c r="O2633" s="437"/>
    </row>
    <row r="2634" spans="1:15" x14ac:dyDescent="0.2">
      <c r="A2634" s="437"/>
      <c r="B2634" s="437"/>
      <c r="C2634" s="437"/>
      <c r="D2634" s="437"/>
      <c r="E2634" s="437"/>
      <c r="F2634" s="437"/>
      <c r="G2634" s="437"/>
      <c r="H2634" s="439"/>
      <c r="I2634" s="509"/>
      <c r="J2634" s="387"/>
      <c r="K2634" s="387"/>
      <c r="L2634" s="437"/>
      <c r="M2634" s="437"/>
      <c r="N2634" s="439"/>
      <c r="O2634" s="437"/>
    </row>
    <row r="2635" spans="1:15" x14ac:dyDescent="0.2">
      <c r="A2635" s="437"/>
      <c r="B2635" s="437"/>
      <c r="C2635" s="437"/>
      <c r="D2635" s="437"/>
      <c r="E2635" s="437"/>
      <c r="F2635" s="437"/>
      <c r="G2635" s="437"/>
      <c r="H2635" s="439"/>
      <c r="I2635" s="509"/>
      <c r="J2635" s="387"/>
      <c r="K2635" s="387"/>
      <c r="L2635" s="437"/>
      <c r="M2635" s="437"/>
      <c r="N2635" s="439"/>
      <c r="O2635" s="437"/>
    </row>
    <row r="2636" spans="1:15" x14ac:dyDescent="0.2">
      <c r="A2636" s="437"/>
      <c r="B2636" s="437"/>
      <c r="C2636" s="437"/>
      <c r="D2636" s="437"/>
      <c r="E2636" s="437"/>
      <c r="F2636" s="437"/>
      <c r="G2636" s="437"/>
      <c r="H2636" s="439"/>
      <c r="I2636" s="509"/>
      <c r="J2636" s="387"/>
      <c r="K2636" s="387"/>
      <c r="L2636" s="437"/>
      <c r="M2636" s="437"/>
      <c r="N2636" s="439"/>
      <c r="O2636" s="437"/>
    </row>
    <row r="2637" spans="1:15" x14ac:dyDescent="0.2">
      <c r="A2637" s="437"/>
      <c r="B2637" s="437"/>
      <c r="C2637" s="437"/>
      <c r="D2637" s="437"/>
      <c r="E2637" s="437"/>
      <c r="F2637" s="437"/>
      <c r="G2637" s="437"/>
      <c r="H2637" s="439"/>
      <c r="I2637" s="509"/>
      <c r="J2637" s="387"/>
      <c r="K2637" s="387"/>
      <c r="L2637" s="437"/>
      <c r="M2637" s="437"/>
      <c r="N2637" s="439"/>
      <c r="O2637" s="437"/>
    </row>
    <row r="2638" spans="1:15" x14ac:dyDescent="0.2">
      <c r="A2638" s="437"/>
      <c r="B2638" s="437"/>
      <c r="C2638" s="437"/>
      <c r="D2638" s="437"/>
      <c r="E2638" s="437"/>
      <c r="F2638" s="437"/>
      <c r="G2638" s="437"/>
      <c r="H2638" s="439"/>
      <c r="I2638" s="509"/>
      <c r="J2638" s="387"/>
      <c r="K2638" s="387"/>
      <c r="L2638" s="437"/>
      <c r="M2638" s="437"/>
      <c r="N2638" s="439"/>
      <c r="O2638" s="437"/>
    </row>
    <row r="2639" spans="1:15" x14ac:dyDescent="0.2">
      <c r="A2639" s="437"/>
      <c r="B2639" s="437"/>
      <c r="C2639" s="437"/>
      <c r="D2639" s="437"/>
      <c r="E2639" s="437"/>
      <c r="F2639" s="437"/>
      <c r="G2639" s="437"/>
      <c r="H2639" s="439"/>
      <c r="I2639" s="509"/>
      <c r="J2639" s="387"/>
      <c r="K2639" s="387"/>
      <c r="L2639" s="437"/>
      <c r="M2639" s="437"/>
      <c r="N2639" s="439"/>
      <c r="O2639" s="437"/>
    </row>
    <row r="2640" spans="1:15" x14ac:dyDescent="0.2">
      <c r="A2640" s="437"/>
      <c r="B2640" s="437"/>
      <c r="C2640" s="437"/>
      <c r="D2640" s="437"/>
      <c r="E2640" s="437"/>
      <c r="F2640" s="437"/>
      <c r="G2640" s="437"/>
      <c r="H2640" s="439"/>
      <c r="I2640" s="509"/>
      <c r="J2640" s="387"/>
      <c r="K2640" s="387"/>
      <c r="L2640" s="437"/>
      <c r="M2640" s="437"/>
      <c r="N2640" s="439"/>
      <c r="O2640" s="437"/>
    </row>
    <row r="2641" spans="1:15" x14ac:dyDescent="0.2">
      <c r="A2641" s="437"/>
      <c r="B2641" s="437"/>
      <c r="C2641" s="437"/>
      <c r="D2641" s="437"/>
      <c r="E2641" s="437"/>
      <c r="F2641" s="437"/>
      <c r="G2641" s="437"/>
      <c r="H2641" s="439"/>
      <c r="I2641" s="509"/>
      <c r="J2641" s="387"/>
      <c r="K2641" s="387"/>
      <c r="L2641" s="437"/>
      <c r="M2641" s="437"/>
      <c r="N2641" s="439"/>
      <c r="O2641" s="437"/>
    </row>
    <row r="2642" spans="1:15" x14ac:dyDescent="0.2">
      <c r="A2642" s="437"/>
      <c r="B2642" s="437"/>
      <c r="C2642" s="437"/>
      <c r="D2642" s="437"/>
      <c r="E2642" s="437"/>
      <c r="F2642" s="437"/>
      <c r="G2642" s="437"/>
      <c r="H2642" s="439"/>
      <c r="I2642" s="509"/>
      <c r="J2642" s="387"/>
      <c r="K2642" s="387"/>
      <c r="L2642" s="437"/>
      <c r="M2642" s="437"/>
      <c r="N2642" s="439"/>
      <c r="O2642" s="437"/>
    </row>
    <row r="2643" spans="1:15" x14ac:dyDescent="0.2">
      <c r="A2643" s="437"/>
      <c r="B2643" s="437"/>
      <c r="C2643" s="437"/>
      <c r="D2643" s="437"/>
      <c r="E2643" s="437"/>
      <c r="F2643" s="437"/>
      <c r="G2643" s="437"/>
      <c r="H2643" s="439"/>
      <c r="I2643" s="509"/>
      <c r="J2643" s="387"/>
      <c r="K2643" s="387"/>
      <c r="L2643" s="437"/>
      <c r="M2643" s="437"/>
      <c r="N2643" s="439"/>
      <c r="O2643" s="437"/>
    </row>
    <row r="2644" spans="1:15" x14ac:dyDescent="0.2">
      <c r="A2644" s="437"/>
      <c r="B2644" s="437"/>
      <c r="C2644" s="437"/>
      <c r="D2644" s="437"/>
      <c r="E2644" s="437"/>
      <c r="F2644" s="437"/>
      <c r="G2644" s="437"/>
      <c r="H2644" s="439"/>
      <c r="I2644" s="509"/>
      <c r="J2644" s="387"/>
      <c r="K2644" s="387"/>
      <c r="L2644" s="437"/>
      <c r="M2644" s="437"/>
      <c r="N2644" s="439"/>
      <c r="O2644" s="437"/>
    </row>
    <row r="2645" spans="1:15" x14ac:dyDescent="0.2">
      <c r="A2645" s="437"/>
      <c r="B2645" s="437"/>
      <c r="C2645" s="437"/>
      <c r="D2645" s="437"/>
      <c r="E2645" s="437"/>
      <c r="F2645" s="437"/>
      <c r="G2645" s="437"/>
      <c r="H2645" s="439"/>
      <c r="I2645" s="509"/>
      <c r="J2645" s="387"/>
      <c r="K2645" s="387"/>
      <c r="L2645" s="437"/>
      <c r="M2645" s="437"/>
      <c r="N2645" s="439"/>
      <c r="O2645" s="437"/>
    </row>
    <row r="2646" spans="1:15" x14ac:dyDescent="0.2">
      <c r="A2646" s="437"/>
      <c r="B2646" s="437"/>
      <c r="C2646" s="437"/>
      <c r="D2646" s="437"/>
      <c r="E2646" s="437"/>
      <c r="F2646" s="437"/>
      <c r="G2646" s="437"/>
      <c r="H2646" s="439"/>
      <c r="I2646" s="509"/>
      <c r="J2646" s="387"/>
      <c r="K2646" s="387"/>
      <c r="L2646" s="437"/>
      <c r="M2646" s="437"/>
      <c r="N2646" s="439"/>
      <c r="O2646" s="437"/>
    </row>
    <row r="2647" spans="1:15" x14ac:dyDescent="0.2">
      <c r="A2647" s="437"/>
      <c r="B2647" s="437"/>
      <c r="C2647" s="437"/>
      <c r="D2647" s="437"/>
      <c r="E2647" s="437"/>
      <c r="F2647" s="437"/>
      <c r="G2647" s="437"/>
      <c r="H2647" s="439"/>
      <c r="I2647" s="509"/>
      <c r="J2647" s="387"/>
      <c r="K2647" s="387"/>
      <c r="L2647" s="437"/>
      <c r="M2647" s="437"/>
      <c r="N2647" s="439"/>
      <c r="O2647" s="437"/>
    </row>
    <row r="2648" spans="1:15" x14ac:dyDescent="0.2">
      <c r="A2648" s="437"/>
      <c r="B2648" s="437"/>
      <c r="C2648" s="437"/>
      <c r="D2648" s="437"/>
      <c r="E2648" s="437"/>
      <c r="F2648" s="437"/>
      <c r="G2648" s="437"/>
      <c r="H2648" s="439"/>
      <c r="I2648" s="509"/>
      <c r="J2648" s="387"/>
      <c r="K2648" s="387"/>
      <c r="L2648" s="437"/>
      <c r="M2648" s="437"/>
      <c r="N2648" s="439"/>
      <c r="O2648" s="437"/>
    </row>
    <row r="2649" spans="1:15" x14ac:dyDescent="0.2">
      <c r="A2649" s="437"/>
      <c r="B2649" s="437"/>
      <c r="C2649" s="437"/>
      <c r="D2649" s="437"/>
      <c r="E2649" s="437"/>
      <c r="F2649" s="437"/>
      <c r="G2649" s="437"/>
      <c r="H2649" s="439"/>
      <c r="I2649" s="509"/>
      <c r="J2649" s="387"/>
      <c r="K2649" s="387"/>
      <c r="L2649" s="437"/>
      <c r="M2649" s="437"/>
      <c r="N2649" s="439"/>
      <c r="O2649" s="437"/>
    </row>
    <row r="2650" spans="1:15" x14ac:dyDescent="0.2">
      <c r="A2650" s="437"/>
      <c r="B2650" s="437"/>
      <c r="C2650" s="437"/>
      <c r="D2650" s="437"/>
      <c r="E2650" s="437"/>
      <c r="F2650" s="437"/>
      <c r="G2650" s="437"/>
      <c r="H2650" s="439"/>
      <c r="I2650" s="509"/>
      <c r="J2650" s="387"/>
      <c r="K2650" s="387"/>
      <c r="L2650" s="437"/>
      <c r="M2650" s="437"/>
      <c r="N2650" s="439"/>
      <c r="O2650" s="437"/>
    </row>
    <row r="2651" spans="1:15" x14ac:dyDescent="0.2">
      <c r="A2651" s="437"/>
      <c r="B2651" s="437"/>
      <c r="C2651" s="437"/>
      <c r="D2651" s="437"/>
      <c r="E2651" s="437"/>
      <c r="F2651" s="437"/>
      <c r="G2651" s="437"/>
      <c r="H2651" s="439"/>
      <c r="I2651" s="509"/>
      <c r="J2651" s="387"/>
      <c r="K2651" s="387"/>
      <c r="L2651" s="437"/>
      <c r="M2651" s="437"/>
      <c r="N2651" s="439"/>
      <c r="O2651" s="437"/>
    </row>
    <row r="2652" spans="1:15" x14ac:dyDescent="0.2">
      <c r="A2652" s="437"/>
      <c r="B2652" s="437"/>
      <c r="C2652" s="437"/>
      <c r="D2652" s="437"/>
      <c r="E2652" s="437"/>
      <c r="F2652" s="437"/>
      <c r="G2652" s="437"/>
      <c r="H2652" s="439"/>
      <c r="I2652" s="509"/>
      <c r="J2652" s="387"/>
      <c r="K2652" s="387"/>
      <c r="L2652" s="437"/>
      <c r="M2652" s="437"/>
      <c r="N2652" s="439"/>
      <c r="O2652" s="437"/>
    </row>
    <row r="2653" spans="1:15" x14ac:dyDescent="0.2">
      <c r="A2653" s="437"/>
      <c r="B2653" s="437"/>
      <c r="C2653" s="437"/>
      <c r="D2653" s="437"/>
      <c r="E2653" s="437"/>
      <c r="F2653" s="437"/>
      <c r="G2653" s="437"/>
      <c r="H2653" s="439"/>
      <c r="I2653" s="509"/>
      <c r="J2653" s="387"/>
      <c r="K2653" s="387"/>
      <c r="L2653" s="437"/>
      <c r="M2653" s="437"/>
      <c r="N2653" s="439"/>
      <c r="O2653" s="437"/>
    </row>
    <row r="2654" spans="1:15" x14ac:dyDescent="0.2">
      <c r="A2654" s="437"/>
      <c r="B2654" s="437"/>
      <c r="C2654" s="437"/>
      <c r="D2654" s="437"/>
      <c r="E2654" s="437"/>
      <c r="F2654" s="437"/>
      <c r="G2654" s="437"/>
      <c r="H2654" s="439"/>
      <c r="I2654" s="509"/>
      <c r="J2654" s="387"/>
      <c r="K2654" s="387"/>
      <c r="L2654" s="437"/>
      <c r="M2654" s="437"/>
      <c r="N2654" s="439"/>
      <c r="O2654" s="437"/>
    </row>
    <row r="2655" spans="1:15" x14ac:dyDescent="0.2">
      <c r="A2655" s="437"/>
      <c r="B2655" s="437"/>
      <c r="C2655" s="437"/>
      <c r="D2655" s="437"/>
      <c r="E2655" s="437"/>
      <c r="F2655" s="437"/>
      <c r="G2655" s="437"/>
      <c r="H2655" s="439"/>
      <c r="I2655" s="509"/>
      <c r="J2655" s="387"/>
      <c r="K2655" s="387"/>
      <c r="L2655" s="437"/>
      <c r="M2655" s="437"/>
      <c r="N2655" s="439"/>
      <c r="O2655" s="437"/>
    </row>
    <row r="2656" spans="1:15" x14ac:dyDescent="0.2">
      <c r="A2656" s="437"/>
      <c r="B2656" s="437"/>
      <c r="C2656" s="437"/>
      <c r="D2656" s="437"/>
      <c r="E2656" s="437"/>
      <c r="F2656" s="437"/>
      <c r="G2656" s="437"/>
      <c r="H2656" s="439"/>
      <c r="I2656" s="509"/>
      <c r="J2656" s="387"/>
      <c r="K2656" s="387"/>
      <c r="L2656" s="437"/>
      <c r="M2656" s="437"/>
      <c r="N2656" s="439"/>
      <c r="O2656" s="437"/>
    </row>
    <row r="2657" spans="1:15" x14ac:dyDescent="0.2">
      <c r="A2657" s="437"/>
      <c r="B2657" s="437"/>
      <c r="C2657" s="437"/>
      <c r="D2657" s="437"/>
      <c r="E2657" s="437"/>
      <c r="F2657" s="437"/>
      <c r="G2657" s="437"/>
      <c r="H2657" s="439"/>
      <c r="I2657" s="509"/>
      <c r="J2657" s="387"/>
      <c r="K2657" s="387"/>
      <c r="L2657" s="437"/>
      <c r="M2657" s="437"/>
      <c r="N2657" s="439"/>
      <c r="O2657" s="437"/>
    </row>
    <row r="2658" spans="1:15" x14ac:dyDescent="0.2">
      <c r="A2658" s="437"/>
      <c r="B2658" s="437"/>
      <c r="C2658" s="437"/>
      <c r="D2658" s="437"/>
      <c r="E2658" s="437"/>
      <c r="F2658" s="437"/>
      <c r="G2658" s="437"/>
      <c r="H2658" s="439"/>
      <c r="I2658" s="509"/>
      <c r="J2658" s="387"/>
      <c r="K2658" s="387"/>
      <c r="L2658" s="437"/>
      <c r="M2658" s="437"/>
      <c r="N2658" s="439"/>
      <c r="O2658" s="437"/>
    </row>
    <row r="2659" spans="1:15" x14ac:dyDescent="0.2">
      <c r="A2659" s="437"/>
      <c r="B2659" s="437"/>
      <c r="C2659" s="437"/>
      <c r="D2659" s="437"/>
      <c r="E2659" s="437"/>
      <c r="F2659" s="437"/>
      <c r="G2659" s="437"/>
      <c r="H2659" s="439"/>
      <c r="I2659" s="509"/>
      <c r="J2659" s="387"/>
      <c r="K2659" s="387"/>
      <c r="L2659" s="437"/>
      <c r="M2659" s="437"/>
      <c r="N2659" s="439"/>
      <c r="O2659" s="437"/>
    </row>
    <row r="2660" spans="1:15" x14ac:dyDescent="0.2">
      <c r="A2660" s="437"/>
      <c r="B2660" s="437"/>
      <c r="C2660" s="437"/>
      <c r="D2660" s="437"/>
      <c r="E2660" s="437"/>
      <c r="F2660" s="437"/>
      <c r="G2660" s="437"/>
      <c r="H2660" s="439"/>
      <c r="I2660" s="509"/>
      <c r="J2660" s="387"/>
      <c r="K2660" s="387"/>
      <c r="L2660" s="437"/>
      <c r="M2660" s="437"/>
      <c r="N2660" s="439"/>
      <c r="O2660" s="437"/>
    </row>
    <row r="2661" spans="1:15" x14ac:dyDescent="0.2">
      <c r="A2661" s="437"/>
      <c r="B2661" s="437"/>
      <c r="C2661" s="437"/>
      <c r="D2661" s="437"/>
      <c r="E2661" s="437"/>
      <c r="F2661" s="437"/>
      <c r="G2661" s="437"/>
      <c r="H2661" s="439"/>
      <c r="I2661" s="509"/>
      <c r="J2661" s="387"/>
      <c r="K2661" s="387"/>
      <c r="L2661" s="437"/>
      <c r="M2661" s="437"/>
      <c r="N2661" s="439"/>
      <c r="O2661" s="437"/>
    </row>
    <row r="2662" spans="1:15" x14ac:dyDescent="0.2">
      <c r="A2662" s="437"/>
      <c r="B2662" s="437"/>
      <c r="C2662" s="437"/>
      <c r="D2662" s="437"/>
      <c r="E2662" s="437"/>
      <c r="F2662" s="437"/>
      <c r="G2662" s="437"/>
      <c r="H2662" s="439"/>
      <c r="I2662" s="509"/>
      <c r="J2662" s="387"/>
      <c r="K2662" s="387"/>
      <c r="L2662" s="437"/>
      <c r="M2662" s="437"/>
      <c r="N2662" s="439"/>
      <c r="O2662" s="437"/>
    </row>
    <row r="2663" spans="1:15" x14ac:dyDescent="0.2">
      <c r="A2663" s="437"/>
      <c r="B2663" s="437"/>
      <c r="C2663" s="437"/>
      <c r="D2663" s="437"/>
      <c r="E2663" s="437"/>
      <c r="F2663" s="437"/>
      <c r="G2663" s="437"/>
      <c r="H2663" s="439"/>
      <c r="I2663" s="509"/>
      <c r="J2663" s="387"/>
      <c r="K2663" s="387"/>
      <c r="L2663" s="437"/>
      <c r="M2663" s="437"/>
      <c r="N2663" s="439"/>
      <c r="O2663" s="437"/>
    </row>
    <row r="2664" spans="1:15" x14ac:dyDescent="0.2">
      <c r="A2664" s="437"/>
      <c r="B2664" s="437"/>
      <c r="C2664" s="437"/>
      <c r="D2664" s="437"/>
      <c r="E2664" s="437"/>
      <c r="F2664" s="437"/>
      <c r="G2664" s="437"/>
      <c r="H2664" s="439"/>
      <c r="I2664" s="509"/>
      <c r="J2664" s="387"/>
      <c r="K2664" s="387"/>
      <c r="L2664" s="437"/>
      <c r="M2664" s="437"/>
      <c r="N2664" s="439"/>
      <c r="O2664" s="437"/>
    </row>
    <row r="2665" spans="1:15" x14ac:dyDescent="0.2">
      <c r="A2665" s="437"/>
      <c r="B2665" s="437"/>
      <c r="C2665" s="437"/>
      <c r="D2665" s="437"/>
      <c r="E2665" s="437"/>
      <c r="F2665" s="437"/>
      <c r="G2665" s="437"/>
      <c r="H2665" s="439"/>
      <c r="I2665" s="509"/>
      <c r="J2665" s="387"/>
      <c r="K2665" s="387"/>
      <c r="L2665" s="437"/>
      <c r="M2665" s="437"/>
      <c r="N2665" s="439"/>
      <c r="O2665" s="437"/>
    </row>
    <row r="2666" spans="1:15" x14ac:dyDescent="0.2">
      <c r="A2666" s="437"/>
      <c r="B2666" s="437"/>
      <c r="C2666" s="437"/>
      <c r="D2666" s="437"/>
      <c r="E2666" s="437"/>
      <c r="F2666" s="437"/>
      <c r="G2666" s="437"/>
      <c r="H2666" s="439"/>
      <c r="I2666" s="509"/>
      <c r="J2666" s="387"/>
      <c r="K2666" s="387"/>
      <c r="L2666" s="437"/>
      <c r="M2666" s="437"/>
      <c r="N2666" s="439"/>
      <c r="O2666" s="437"/>
    </row>
    <row r="2667" spans="1:15" x14ac:dyDescent="0.2">
      <c r="A2667" s="437"/>
      <c r="B2667" s="437"/>
      <c r="C2667" s="437"/>
      <c r="D2667" s="437"/>
      <c r="E2667" s="437"/>
      <c r="F2667" s="437"/>
      <c r="G2667" s="437"/>
      <c r="H2667" s="439"/>
      <c r="I2667" s="509"/>
      <c r="J2667" s="387"/>
      <c r="K2667" s="387"/>
      <c r="L2667" s="437"/>
      <c r="M2667" s="437"/>
      <c r="N2667" s="439"/>
      <c r="O2667" s="437"/>
    </row>
    <row r="2668" spans="1:15" x14ac:dyDescent="0.2">
      <c r="A2668" s="437"/>
      <c r="B2668" s="437"/>
      <c r="C2668" s="437"/>
      <c r="D2668" s="437"/>
      <c r="E2668" s="437"/>
      <c r="F2668" s="437"/>
      <c r="G2668" s="437"/>
      <c r="H2668" s="439"/>
      <c r="I2668" s="509"/>
      <c r="J2668" s="387"/>
      <c r="K2668" s="387"/>
      <c r="L2668" s="437"/>
      <c r="M2668" s="437"/>
      <c r="N2668" s="439"/>
      <c r="O2668" s="437"/>
    </row>
    <row r="2669" spans="1:15" x14ac:dyDescent="0.2">
      <c r="A2669" s="437"/>
      <c r="B2669" s="437"/>
      <c r="C2669" s="437"/>
      <c r="D2669" s="437"/>
      <c r="E2669" s="437"/>
      <c r="F2669" s="437"/>
      <c r="G2669" s="437"/>
      <c r="H2669" s="439"/>
      <c r="I2669" s="509"/>
      <c r="J2669" s="387"/>
      <c r="K2669" s="387"/>
      <c r="L2669" s="437"/>
      <c r="M2669" s="437"/>
      <c r="N2669" s="439"/>
      <c r="O2669" s="437"/>
    </row>
    <row r="2670" spans="1:15" x14ac:dyDescent="0.2">
      <c r="A2670" s="437"/>
      <c r="B2670" s="437"/>
      <c r="C2670" s="437"/>
      <c r="D2670" s="437"/>
      <c r="E2670" s="437"/>
      <c r="F2670" s="437"/>
      <c r="G2670" s="437"/>
      <c r="H2670" s="439"/>
      <c r="I2670" s="509"/>
      <c r="J2670" s="387"/>
      <c r="K2670" s="387"/>
      <c r="L2670" s="437"/>
      <c r="M2670" s="437"/>
      <c r="N2670" s="439"/>
      <c r="O2670" s="437"/>
    </row>
    <row r="2671" spans="1:15" x14ac:dyDescent="0.2">
      <c r="A2671" s="437"/>
      <c r="B2671" s="437"/>
      <c r="C2671" s="437"/>
      <c r="D2671" s="437"/>
      <c r="E2671" s="437"/>
      <c r="F2671" s="437"/>
      <c r="G2671" s="437"/>
      <c r="H2671" s="439"/>
      <c r="I2671" s="509"/>
      <c r="J2671" s="387"/>
      <c r="K2671" s="387"/>
      <c r="L2671" s="437"/>
      <c r="M2671" s="437"/>
      <c r="N2671" s="439"/>
      <c r="O2671" s="437"/>
    </row>
    <row r="2672" spans="1:15" x14ac:dyDescent="0.2">
      <c r="A2672" s="437"/>
      <c r="B2672" s="437"/>
      <c r="C2672" s="437"/>
      <c r="D2672" s="437"/>
      <c r="E2672" s="437"/>
      <c r="F2672" s="437"/>
      <c r="G2672" s="437"/>
      <c r="H2672" s="439"/>
      <c r="I2672" s="509"/>
      <c r="J2672" s="387"/>
      <c r="K2672" s="387"/>
      <c r="L2672" s="437"/>
      <c r="M2672" s="437"/>
      <c r="N2672" s="439"/>
      <c r="O2672" s="437"/>
    </row>
    <row r="2673" spans="1:15" x14ac:dyDescent="0.2">
      <c r="A2673" s="437"/>
      <c r="B2673" s="437"/>
      <c r="C2673" s="437"/>
      <c r="D2673" s="437"/>
      <c r="E2673" s="437"/>
      <c r="F2673" s="437"/>
      <c r="G2673" s="437"/>
      <c r="H2673" s="439"/>
      <c r="I2673" s="509"/>
      <c r="J2673" s="387"/>
      <c r="K2673" s="387"/>
      <c r="L2673" s="437"/>
      <c r="M2673" s="437"/>
      <c r="N2673" s="439"/>
      <c r="O2673" s="437"/>
    </row>
    <row r="2674" spans="1:15" x14ac:dyDescent="0.2">
      <c r="A2674" s="437"/>
      <c r="B2674" s="437"/>
      <c r="C2674" s="437"/>
      <c r="D2674" s="437"/>
      <c r="E2674" s="437"/>
      <c r="F2674" s="437"/>
      <c r="G2674" s="437"/>
      <c r="H2674" s="439"/>
      <c r="I2674" s="509"/>
      <c r="J2674" s="387"/>
      <c r="K2674" s="387"/>
      <c r="L2674" s="437"/>
      <c r="M2674" s="437"/>
      <c r="N2674" s="439"/>
      <c r="O2674" s="437"/>
    </row>
    <row r="2675" spans="1:15" x14ac:dyDescent="0.2">
      <c r="A2675" s="437"/>
      <c r="B2675" s="437"/>
      <c r="C2675" s="437"/>
      <c r="D2675" s="437"/>
      <c r="E2675" s="437"/>
      <c r="F2675" s="437"/>
      <c r="G2675" s="437"/>
      <c r="H2675" s="439"/>
      <c r="I2675" s="509"/>
      <c r="J2675" s="387"/>
      <c r="K2675" s="387"/>
      <c r="L2675" s="437"/>
      <c r="M2675" s="437"/>
      <c r="N2675" s="439"/>
      <c r="O2675" s="437"/>
    </row>
    <row r="2676" spans="1:15" x14ac:dyDescent="0.2">
      <c r="A2676" s="437"/>
      <c r="B2676" s="437"/>
      <c r="C2676" s="437"/>
      <c r="D2676" s="437"/>
      <c r="E2676" s="437"/>
      <c r="F2676" s="437"/>
      <c r="G2676" s="437"/>
      <c r="H2676" s="439"/>
      <c r="I2676" s="509"/>
      <c r="J2676" s="387"/>
      <c r="K2676" s="387"/>
      <c r="L2676" s="437"/>
      <c r="M2676" s="437"/>
      <c r="N2676" s="439"/>
      <c r="O2676" s="437"/>
    </row>
    <row r="2677" spans="1:15" x14ac:dyDescent="0.2">
      <c r="A2677" s="437"/>
      <c r="B2677" s="437"/>
      <c r="C2677" s="437"/>
      <c r="D2677" s="437"/>
      <c r="E2677" s="437"/>
      <c r="F2677" s="437"/>
      <c r="G2677" s="437"/>
      <c r="H2677" s="439"/>
      <c r="I2677" s="509"/>
      <c r="J2677" s="387"/>
      <c r="K2677" s="387"/>
      <c r="L2677" s="437"/>
      <c r="M2677" s="437"/>
      <c r="N2677" s="439"/>
      <c r="O2677" s="437"/>
    </row>
    <row r="2678" spans="1:15" x14ac:dyDescent="0.2">
      <c r="A2678" s="437"/>
      <c r="B2678" s="437"/>
      <c r="C2678" s="437"/>
      <c r="D2678" s="437"/>
      <c r="E2678" s="437"/>
      <c r="F2678" s="437"/>
      <c r="G2678" s="437"/>
      <c r="H2678" s="439"/>
      <c r="I2678" s="509"/>
      <c r="J2678" s="387"/>
      <c r="K2678" s="387"/>
      <c r="L2678" s="437"/>
      <c r="M2678" s="437"/>
      <c r="N2678" s="439"/>
      <c r="O2678" s="437"/>
    </row>
    <row r="2679" spans="1:15" x14ac:dyDescent="0.2">
      <c r="A2679" s="437"/>
      <c r="B2679" s="437"/>
      <c r="C2679" s="437"/>
      <c r="D2679" s="437"/>
      <c r="E2679" s="437"/>
      <c r="F2679" s="437"/>
      <c r="G2679" s="437"/>
      <c r="H2679" s="439"/>
      <c r="I2679" s="509"/>
      <c r="J2679" s="387"/>
      <c r="K2679" s="387"/>
      <c r="L2679" s="437"/>
      <c r="M2679" s="437"/>
      <c r="N2679" s="439"/>
      <c r="O2679" s="437"/>
    </row>
    <row r="2680" spans="1:15" x14ac:dyDescent="0.2">
      <c r="A2680" s="437"/>
      <c r="B2680" s="437"/>
      <c r="C2680" s="437"/>
      <c r="D2680" s="437"/>
      <c r="E2680" s="437"/>
      <c r="F2680" s="437"/>
      <c r="G2680" s="437"/>
      <c r="H2680" s="439"/>
      <c r="I2680" s="509"/>
      <c r="J2680" s="387"/>
      <c r="K2680" s="387"/>
      <c r="L2680" s="437"/>
      <c r="M2680" s="437"/>
      <c r="N2680" s="439"/>
      <c r="O2680" s="437"/>
    </row>
    <row r="2681" spans="1:15" x14ac:dyDescent="0.2">
      <c r="A2681" s="437"/>
      <c r="B2681" s="437"/>
      <c r="C2681" s="437"/>
      <c r="D2681" s="437"/>
      <c r="E2681" s="437"/>
      <c r="F2681" s="437"/>
      <c r="G2681" s="437"/>
      <c r="H2681" s="439"/>
      <c r="I2681" s="509"/>
      <c r="J2681" s="387"/>
      <c r="K2681" s="387"/>
      <c r="L2681" s="437"/>
      <c r="M2681" s="437"/>
      <c r="N2681" s="439"/>
      <c r="O2681" s="437"/>
    </row>
    <row r="2682" spans="1:15" x14ac:dyDescent="0.2">
      <c r="A2682" s="437"/>
      <c r="B2682" s="437"/>
      <c r="C2682" s="437"/>
      <c r="D2682" s="437"/>
      <c r="E2682" s="437"/>
      <c r="F2682" s="437"/>
      <c r="G2682" s="437"/>
      <c r="H2682" s="439"/>
      <c r="I2682" s="509"/>
      <c r="J2682" s="387"/>
      <c r="K2682" s="387"/>
      <c r="L2682" s="437"/>
      <c r="M2682" s="437"/>
      <c r="N2682" s="439"/>
      <c r="O2682" s="437"/>
    </row>
    <row r="2683" spans="1:15" x14ac:dyDescent="0.2">
      <c r="A2683" s="437"/>
      <c r="B2683" s="437"/>
      <c r="C2683" s="437"/>
      <c r="D2683" s="437"/>
      <c r="E2683" s="437"/>
      <c r="F2683" s="437"/>
      <c r="G2683" s="437"/>
      <c r="H2683" s="439"/>
      <c r="I2683" s="509"/>
      <c r="J2683" s="387"/>
      <c r="K2683" s="387"/>
      <c r="L2683" s="437"/>
      <c r="M2683" s="437"/>
      <c r="N2683" s="439"/>
      <c r="O2683" s="437"/>
    </row>
    <row r="2684" spans="1:15" x14ac:dyDescent="0.2">
      <c r="A2684" s="437"/>
      <c r="B2684" s="437"/>
      <c r="C2684" s="437"/>
      <c r="D2684" s="437"/>
      <c r="E2684" s="437"/>
      <c r="F2684" s="437"/>
      <c r="G2684" s="437"/>
      <c r="H2684" s="439"/>
      <c r="I2684" s="509"/>
      <c r="J2684" s="387"/>
      <c r="K2684" s="387"/>
      <c r="L2684" s="437"/>
      <c r="M2684" s="437"/>
      <c r="N2684" s="439"/>
      <c r="O2684" s="437"/>
    </row>
    <row r="2685" spans="1:15" x14ac:dyDescent="0.2">
      <c r="A2685" s="437"/>
      <c r="B2685" s="437"/>
      <c r="C2685" s="437"/>
      <c r="D2685" s="437"/>
      <c r="E2685" s="437"/>
      <c r="F2685" s="437"/>
      <c r="G2685" s="437"/>
      <c r="H2685" s="439"/>
      <c r="I2685" s="509"/>
      <c r="J2685" s="387"/>
      <c r="K2685" s="387"/>
      <c r="L2685" s="437"/>
      <c r="M2685" s="437"/>
      <c r="N2685" s="439"/>
      <c r="O2685" s="437"/>
    </row>
    <row r="2686" spans="1:15" x14ac:dyDescent="0.2">
      <c r="A2686" s="437"/>
      <c r="B2686" s="437"/>
      <c r="C2686" s="437"/>
      <c r="D2686" s="437"/>
      <c r="E2686" s="437"/>
      <c r="F2686" s="437"/>
      <c r="G2686" s="437"/>
      <c r="H2686" s="439"/>
      <c r="I2686" s="509"/>
      <c r="J2686" s="387"/>
      <c r="K2686" s="387"/>
      <c r="L2686" s="437"/>
      <c r="M2686" s="437"/>
      <c r="N2686" s="439"/>
      <c r="O2686" s="437"/>
    </row>
    <row r="2687" spans="1:15" x14ac:dyDescent="0.2">
      <c r="A2687" s="437"/>
      <c r="B2687" s="437"/>
      <c r="C2687" s="437"/>
      <c r="D2687" s="437"/>
      <c r="E2687" s="437"/>
      <c r="F2687" s="437"/>
      <c r="G2687" s="437"/>
      <c r="H2687" s="439"/>
      <c r="I2687" s="509"/>
      <c r="J2687" s="387"/>
      <c r="K2687" s="387"/>
      <c r="L2687" s="437"/>
      <c r="M2687" s="437"/>
      <c r="N2687" s="439"/>
      <c r="O2687" s="437"/>
    </row>
    <row r="2688" spans="1:15" x14ac:dyDescent="0.2">
      <c r="A2688" s="437"/>
      <c r="B2688" s="437"/>
      <c r="C2688" s="437"/>
      <c r="D2688" s="437"/>
      <c r="E2688" s="437"/>
      <c r="F2688" s="437"/>
      <c r="G2688" s="437"/>
      <c r="H2688" s="439"/>
      <c r="I2688" s="509"/>
      <c r="J2688" s="387"/>
      <c r="K2688" s="387"/>
      <c r="L2688" s="437"/>
      <c r="M2688" s="437"/>
      <c r="N2688" s="439"/>
      <c r="O2688" s="437"/>
    </row>
    <row r="2689" spans="1:15" x14ac:dyDescent="0.2">
      <c r="A2689" s="437"/>
      <c r="B2689" s="437"/>
      <c r="C2689" s="437"/>
      <c r="D2689" s="437"/>
      <c r="E2689" s="437"/>
      <c r="F2689" s="437"/>
      <c r="G2689" s="437"/>
      <c r="H2689" s="439"/>
      <c r="I2689" s="509"/>
      <c r="J2689" s="387"/>
      <c r="K2689" s="387"/>
      <c r="L2689" s="437"/>
      <c r="M2689" s="437"/>
      <c r="N2689" s="439"/>
      <c r="O2689" s="437"/>
    </row>
    <row r="2690" spans="1:15" x14ac:dyDescent="0.2">
      <c r="A2690" s="437"/>
      <c r="B2690" s="437"/>
      <c r="C2690" s="437"/>
      <c r="D2690" s="437"/>
      <c r="E2690" s="437"/>
      <c r="F2690" s="437"/>
      <c r="G2690" s="437"/>
      <c r="H2690" s="439"/>
      <c r="I2690" s="509"/>
      <c r="J2690" s="387"/>
      <c r="K2690" s="387"/>
      <c r="L2690" s="437"/>
      <c r="M2690" s="437"/>
      <c r="N2690" s="439"/>
      <c r="O2690" s="437"/>
    </row>
    <row r="2691" spans="1:15" x14ac:dyDescent="0.2">
      <c r="A2691" s="437"/>
      <c r="B2691" s="437"/>
      <c r="C2691" s="437"/>
      <c r="D2691" s="437"/>
      <c r="E2691" s="437"/>
      <c r="F2691" s="437"/>
      <c r="G2691" s="437"/>
      <c r="H2691" s="439"/>
      <c r="I2691" s="509"/>
      <c r="J2691" s="387"/>
      <c r="K2691" s="387"/>
      <c r="L2691" s="437"/>
      <c r="M2691" s="437"/>
      <c r="N2691" s="439"/>
      <c r="O2691" s="437"/>
    </row>
    <row r="2692" spans="1:15" x14ac:dyDescent="0.2">
      <c r="A2692" s="437"/>
      <c r="B2692" s="437"/>
      <c r="C2692" s="437"/>
      <c r="D2692" s="437"/>
      <c r="E2692" s="437"/>
      <c r="F2692" s="437"/>
      <c r="G2692" s="437"/>
      <c r="H2692" s="439"/>
      <c r="I2692" s="509"/>
      <c r="J2692" s="387"/>
      <c r="K2692" s="387"/>
      <c r="L2692" s="437"/>
      <c r="M2692" s="437"/>
      <c r="N2692" s="439"/>
      <c r="O2692" s="437"/>
    </row>
    <row r="2693" spans="1:15" x14ac:dyDescent="0.2">
      <c r="A2693" s="437"/>
      <c r="B2693" s="437"/>
      <c r="C2693" s="437"/>
      <c r="D2693" s="437"/>
      <c r="E2693" s="437"/>
      <c r="F2693" s="437"/>
      <c r="G2693" s="437"/>
      <c r="H2693" s="439"/>
      <c r="I2693" s="509"/>
      <c r="J2693" s="387"/>
      <c r="K2693" s="387"/>
      <c r="L2693" s="437"/>
      <c r="M2693" s="437"/>
      <c r="N2693" s="439"/>
      <c r="O2693" s="437"/>
    </row>
    <row r="2694" spans="1:15" x14ac:dyDescent="0.2">
      <c r="A2694" s="437"/>
      <c r="B2694" s="437"/>
      <c r="C2694" s="437"/>
      <c r="D2694" s="437"/>
      <c r="E2694" s="437"/>
      <c r="F2694" s="437"/>
      <c r="G2694" s="437"/>
      <c r="H2694" s="439"/>
      <c r="I2694" s="509"/>
      <c r="J2694" s="387"/>
      <c r="K2694" s="387"/>
      <c r="L2694" s="437"/>
      <c r="M2694" s="437"/>
      <c r="N2694" s="439"/>
      <c r="O2694" s="437"/>
    </row>
    <row r="2695" spans="1:15" x14ac:dyDescent="0.2">
      <c r="A2695" s="437"/>
      <c r="B2695" s="437"/>
      <c r="C2695" s="437"/>
      <c r="D2695" s="437"/>
      <c r="E2695" s="437"/>
      <c r="F2695" s="437"/>
      <c r="G2695" s="437"/>
      <c r="H2695" s="439"/>
      <c r="I2695" s="509"/>
      <c r="J2695" s="387"/>
      <c r="K2695" s="387"/>
      <c r="L2695" s="437"/>
      <c r="M2695" s="437"/>
      <c r="N2695" s="439"/>
      <c r="O2695" s="437"/>
    </row>
    <row r="2696" spans="1:15" x14ac:dyDescent="0.2">
      <c r="A2696" s="437"/>
      <c r="B2696" s="437"/>
      <c r="C2696" s="437"/>
      <c r="D2696" s="437"/>
      <c r="E2696" s="437"/>
      <c r="F2696" s="437"/>
      <c r="G2696" s="437"/>
      <c r="H2696" s="439"/>
      <c r="I2696" s="509"/>
      <c r="J2696" s="387"/>
      <c r="K2696" s="387"/>
      <c r="L2696" s="437"/>
      <c r="M2696" s="437"/>
      <c r="N2696" s="439"/>
      <c r="O2696" s="437"/>
    </row>
    <row r="2697" spans="1:15" x14ac:dyDescent="0.2">
      <c r="A2697" s="437"/>
      <c r="B2697" s="437"/>
      <c r="C2697" s="437"/>
      <c r="D2697" s="437"/>
      <c r="E2697" s="437"/>
      <c r="F2697" s="437"/>
      <c r="G2697" s="437"/>
      <c r="H2697" s="439"/>
      <c r="I2697" s="509"/>
      <c r="J2697" s="387"/>
      <c r="K2697" s="387"/>
      <c r="L2697" s="437"/>
      <c r="M2697" s="437"/>
      <c r="N2697" s="439"/>
      <c r="O2697" s="437"/>
    </row>
    <row r="2698" spans="1:15" x14ac:dyDescent="0.2">
      <c r="A2698" s="437"/>
      <c r="B2698" s="437"/>
      <c r="C2698" s="437"/>
      <c r="D2698" s="437"/>
      <c r="E2698" s="437"/>
      <c r="F2698" s="437"/>
      <c r="G2698" s="437"/>
      <c r="H2698" s="439"/>
      <c r="I2698" s="509"/>
      <c r="J2698" s="387"/>
      <c r="K2698" s="387"/>
      <c r="L2698" s="437"/>
      <c r="M2698" s="437"/>
      <c r="N2698" s="439"/>
      <c r="O2698" s="437"/>
    </row>
    <row r="2699" spans="1:15" x14ac:dyDescent="0.2">
      <c r="A2699" s="437"/>
      <c r="B2699" s="437"/>
      <c r="C2699" s="437"/>
      <c r="D2699" s="437"/>
      <c r="E2699" s="437"/>
      <c r="F2699" s="437"/>
      <c r="G2699" s="437"/>
      <c r="H2699" s="439"/>
      <c r="I2699" s="509"/>
      <c r="J2699" s="387"/>
      <c r="K2699" s="387"/>
      <c r="L2699" s="437"/>
      <c r="M2699" s="437"/>
      <c r="N2699" s="439"/>
      <c r="O2699" s="437"/>
    </row>
    <row r="2700" spans="1:15" x14ac:dyDescent="0.2">
      <c r="A2700" s="437"/>
      <c r="B2700" s="437"/>
      <c r="C2700" s="437"/>
      <c r="D2700" s="437"/>
      <c r="E2700" s="437"/>
      <c r="F2700" s="437"/>
      <c r="G2700" s="437"/>
      <c r="H2700" s="439"/>
      <c r="I2700" s="509"/>
      <c r="J2700" s="387"/>
      <c r="K2700" s="387"/>
      <c r="L2700" s="437"/>
      <c r="M2700" s="437"/>
      <c r="N2700" s="439"/>
      <c r="O2700" s="437"/>
    </row>
    <row r="2701" spans="1:15" x14ac:dyDescent="0.2">
      <c r="A2701" s="437"/>
      <c r="B2701" s="437"/>
      <c r="C2701" s="437"/>
      <c r="D2701" s="437"/>
      <c r="E2701" s="437"/>
      <c r="F2701" s="437"/>
      <c r="G2701" s="437"/>
      <c r="H2701" s="439"/>
      <c r="I2701" s="509"/>
      <c r="J2701" s="387"/>
      <c r="K2701" s="387"/>
      <c r="L2701" s="437"/>
      <c r="M2701" s="437"/>
      <c r="N2701" s="439"/>
      <c r="O2701" s="437"/>
    </row>
    <row r="2702" spans="1:15" x14ac:dyDescent="0.2">
      <c r="A2702" s="437"/>
      <c r="B2702" s="437"/>
      <c r="C2702" s="437"/>
      <c r="D2702" s="437"/>
      <c r="E2702" s="437"/>
      <c r="F2702" s="437"/>
      <c r="G2702" s="437"/>
      <c r="H2702" s="439"/>
      <c r="I2702" s="509"/>
      <c r="J2702" s="387"/>
      <c r="K2702" s="387"/>
      <c r="L2702" s="437"/>
      <c r="M2702" s="437"/>
      <c r="N2702" s="439"/>
      <c r="O2702" s="437"/>
    </row>
    <row r="2703" spans="1:15" x14ac:dyDescent="0.2">
      <c r="A2703" s="437"/>
      <c r="B2703" s="437"/>
      <c r="C2703" s="437"/>
      <c r="D2703" s="437"/>
      <c r="E2703" s="437"/>
      <c r="F2703" s="437"/>
      <c r="G2703" s="437"/>
      <c r="H2703" s="439"/>
      <c r="I2703" s="509"/>
      <c r="J2703" s="387"/>
      <c r="K2703" s="387"/>
      <c r="L2703" s="437"/>
      <c r="M2703" s="437"/>
      <c r="N2703" s="439"/>
      <c r="O2703" s="437"/>
    </row>
    <row r="2704" spans="1:15" x14ac:dyDescent="0.2">
      <c r="A2704" s="437"/>
      <c r="B2704" s="437"/>
      <c r="C2704" s="437"/>
      <c r="D2704" s="437"/>
      <c r="E2704" s="437"/>
      <c r="F2704" s="437"/>
      <c r="G2704" s="437"/>
      <c r="H2704" s="439"/>
      <c r="I2704" s="509"/>
      <c r="J2704" s="387"/>
      <c r="K2704" s="387"/>
      <c r="L2704" s="437"/>
      <c r="M2704" s="437"/>
      <c r="N2704" s="439"/>
      <c r="O2704" s="437"/>
    </row>
    <row r="2705" spans="1:15" x14ac:dyDescent="0.2">
      <c r="A2705" s="437"/>
      <c r="B2705" s="437"/>
      <c r="C2705" s="437"/>
      <c r="D2705" s="437"/>
      <c r="E2705" s="437"/>
      <c r="F2705" s="437"/>
      <c r="G2705" s="437"/>
      <c r="H2705" s="439"/>
      <c r="I2705" s="509"/>
      <c r="J2705" s="387"/>
      <c r="K2705" s="387"/>
      <c r="L2705" s="437"/>
      <c r="M2705" s="437"/>
      <c r="N2705" s="439"/>
      <c r="O2705" s="437"/>
    </row>
    <row r="2706" spans="1:15" x14ac:dyDescent="0.2">
      <c r="A2706" s="437"/>
      <c r="B2706" s="437"/>
      <c r="C2706" s="437"/>
      <c r="D2706" s="437"/>
      <c r="E2706" s="437"/>
      <c r="F2706" s="437"/>
      <c r="G2706" s="437"/>
      <c r="H2706" s="439"/>
      <c r="I2706" s="509"/>
      <c r="J2706" s="387"/>
      <c r="K2706" s="387"/>
      <c r="L2706" s="437"/>
      <c r="M2706" s="437"/>
      <c r="N2706" s="439"/>
      <c r="O2706" s="437"/>
    </row>
    <row r="2707" spans="1:15" x14ac:dyDescent="0.2">
      <c r="A2707" s="437"/>
      <c r="B2707" s="437"/>
      <c r="C2707" s="437"/>
      <c r="D2707" s="437"/>
      <c r="E2707" s="437"/>
      <c r="F2707" s="437"/>
      <c r="G2707" s="437"/>
      <c r="H2707" s="439"/>
      <c r="I2707" s="509"/>
      <c r="J2707" s="387"/>
      <c r="K2707" s="387"/>
      <c r="L2707" s="437"/>
      <c r="M2707" s="437"/>
      <c r="N2707" s="439"/>
      <c r="O2707" s="437"/>
    </row>
    <row r="2708" spans="1:15" x14ac:dyDescent="0.2">
      <c r="A2708" s="437"/>
      <c r="B2708" s="437"/>
      <c r="C2708" s="437"/>
      <c r="D2708" s="437"/>
      <c r="E2708" s="437"/>
      <c r="F2708" s="437"/>
      <c r="G2708" s="437"/>
      <c r="H2708" s="439"/>
      <c r="I2708" s="509"/>
      <c r="J2708" s="387"/>
      <c r="K2708" s="387"/>
      <c r="L2708" s="437"/>
      <c r="M2708" s="437"/>
      <c r="N2708" s="439"/>
      <c r="O2708" s="437"/>
    </row>
    <row r="2709" spans="1:15" x14ac:dyDescent="0.2">
      <c r="A2709" s="437"/>
      <c r="B2709" s="437"/>
      <c r="C2709" s="437"/>
      <c r="D2709" s="437"/>
      <c r="E2709" s="437"/>
      <c r="F2709" s="437"/>
      <c r="G2709" s="437"/>
      <c r="H2709" s="439"/>
      <c r="I2709" s="509"/>
      <c r="J2709" s="387"/>
      <c r="K2709" s="387"/>
      <c r="L2709" s="437"/>
      <c r="M2709" s="437"/>
      <c r="N2709" s="439"/>
      <c r="O2709" s="437"/>
    </row>
    <row r="2710" spans="1:15" x14ac:dyDescent="0.2">
      <c r="A2710" s="437"/>
      <c r="B2710" s="437"/>
      <c r="C2710" s="437"/>
      <c r="D2710" s="437"/>
      <c r="E2710" s="437"/>
      <c r="F2710" s="437"/>
      <c r="G2710" s="437"/>
      <c r="H2710" s="439"/>
      <c r="I2710" s="509"/>
      <c r="J2710" s="387"/>
      <c r="K2710" s="387"/>
      <c r="L2710" s="437"/>
      <c r="M2710" s="437"/>
      <c r="N2710" s="439"/>
      <c r="O2710" s="437"/>
    </row>
    <row r="2711" spans="1:15" x14ac:dyDescent="0.2">
      <c r="A2711" s="437"/>
      <c r="B2711" s="437"/>
      <c r="C2711" s="437"/>
      <c r="D2711" s="437"/>
      <c r="E2711" s="437"/>
      <c r="F2711" s="437"/>
      <c r="G2711" s="437"/>
      <c r="H2711" s="439"/>
      <c r="I2711" s="509"/>
      <c r="J2711" s="387"/>
      <c r="K2711" s="387"/>
      <c r="L2711" s="437"/>
      <c r="M2711" s="437"/>
      <c r="N2711" s="439"/>
      <c r="O2711" s="437"/>
    </row>
    <row r="2712" spans="1:15" x14ac:dyDescent="0.2">
      <c r="A2712" s="437"/>
      <c r="B2712" s="437"/>
      <c r="C2712" s="437"/>
      <c r="D2712" s="437"/>
      <c r="E2712" s="437"/>
      <c r="F2712" s="437"/>
      <c r="G2712" s="437"/>
      <c r="H2712" s="439"/>
      <c r="I2712" s="509"/>
      <c r="J2712" s="387"/>
      <c r="K2712" s="387"/>
      <c r="L2712" s="437"/>
      <c r="M2712" s="437"/>
      <c r="N2712" s="439"/>
      <c r="O2712" s="437"/>
    </row>
    <row r="2713" spans="1:15" x14ac:dyDescent="0.2">
      <c r="A2713" s="437"/>
      <c r="B2713" s="437"/>
      <c r="C2713" s="437"/>
      <c r="D2713" s="437"/>
      <c r="E2713" s="437"/>
      <c r="F2713" s="437"/>
      <c r="G2713" s="437"/>
      <c r="H2713" s="439"/>
      <c r="I2713" s="509"/>
      <c r="J2713" s="387"/>
      <c r="K2713" s="387"/>
      <c r="L2713" s="437"/>
      <c r="M2713" s="437"/>
      <c r="N2713" s="439"/>
      <c r="O2713" s="437"/>
    </row>
    <row r="2714" spans="1:15" x14ac:dyDescent="0.2">
      <c r="A2714" s="437"/>
      <c r="B2714" s="437"/>
      <c r="C2714" s="437"/>
      <c r="D2714" s="437"/>
      <c r="E2714" s="437"/>
      <c r="F2714" s="437"/>
      <c r="G2714" s="437"/>
      <c r="H2714" s="439"/>
      <c r="I2714" s="509"/>
      <c r="J2714" s="387"/>
      <c r="K2714" s="387"/>
      <c r="L2714" s="437"/>
      <c r="M2714" s="437"/>
      <c r="N2714" s="439"/>
      <c r="O2714" s="437"/>
    </row>
    <row r="2715" spans="1:15" x14ac:dyDescent="0.2">
      <c r="A2715" s="437"/>
      <c r="B2715" s="437"/>
      <c r="C2715" s="437"/>
      <c r="D2715" s="437"/>
      <c r="E2715" s="437"/>
      <c r="F2715" s="437"/>
      <c r="G2715" s="437"/>
      <c r="H2715" s="439"/>
      <c r="I2715" s="509"/>
      <c r="J2715" s="387"/>
      <c r="K2715" s="387"/>
      <c r="L2715" s="437"/>
      <c r="M2715" s="437"/>
      <c r="N2715" s="439"/>
      <c r="O2715" s="437"/>
    </row>
    <row r="2716" spans="1:15" x14ac:dyDescent="0.2">
      <c r="A2716" s="437"/>
      <c r="B2716" s="437"/>
      <c r="C2716" s="437"/>
      <c r="D2716" s="437"/>
      <c r="E2716" s="437"/>
      <c r="F2716" s="437"/>
      <c r="G2716" s="437"/>
      <c r="H2716" s="439"/>
      <c r="I2716" s="509"/>
      <c r="J2716" s="387"/>
      <c r="K2716" s="387"/>
      <c r="L2716" s="437"/>
      <c r="M2716" s="437"/>
      <c r="N2716" s="439"/>
      <c r="O2716" s="437"/>
    </row>
    <row r="2717" spans="1:15" x14ac:dyDescent="0.2">
      <c r="A2717" s="437"/>
      <c r="B2717" s="437"/>
      <c r="C2717" s="437"/>
      <c r="D2717" s="437"/>
      <c r="E2717" s="437"/>
      <c r="F2717" s="437"/>
      <c r="G2717" s="437"/>
      <c r="H2717" s="439"/>
      <c r="I2717" s="509"/>
      <c r="J2717" s="387"/>
      <c r="K2717" s="387"/>
      <c r="L2717" s="437"/>
      <c r="M2717" s="437"/>
      <c r="N2717" s="439"/>
      <c r="O2717" s="437"/>
    </row>
    <row r="2718" spans="1:15" x14ac:dyDescent="0.2">
      <c r="A2718" s="437"/>
      <c r="B2718" s="437"/>
      <c r="C2718" s="437"/>
      <c r="D2718" s="437"/>
      <c r="E2718" s="437"/>
      <c r="F2718" s="437"/>
      <c r="G2718" s="437"/>
      <c r="H2718" s="439"/>
      <c r="I2718" s="509"/>
      <c r="J2718" s="387"/>
      <c r="K2718" s="387"/>
      <c r="L2718" s="437"/>
      <c r="M2718" s="437"/>
      <c r="N2718" s="439"/>
      <c r="O2718" s="437"/>
    </row>
    <row r="2719" spans="1:15" x14ac:dyDescent="0.2">
      <c r="A2719" s="437"/>
      <c r="B2719" s="437"/>
      <c r="C2719" s="437"/>
      <c r="D2719" s="437"/>
      <c r="E2719" s="437"/>
      <c r="F2719" s="437"/>
      <c r="G2719" s="437"/>
      <c r="H2719" s="439"/>
      <c r="I2719" s="509"/>
      <c r="J2719" s="387"/>
      <c r="K2719" s="387"/>
      <c r="L2719" s="437"/>
      <c r="M2719" s="437"/>
      <c r="N2719" s="439"/>
      <c r="O2719" s="437"/>
    </row>
    <row r="2720" spans="1:15" x14ac:dyDescent="0.2">
      <c r="A2720" s="437"/>
      <c r="B2720" s="437"/>
      <c r="C2720" s="437"/>
      <c r="D2720" s="437"/>
      <c r="E2720" s="437"/>
      <c r="F2720" s="437"/>
      <c r="G2720" s="437"/>
      <c r="H2720" s="439"/>
      <c r="I2720" s="509"/>
      <c r="J2720" s="387"/>
      <c r="K2720" s="387"/>
      <c r="L2720" s="437"/>
      <c r="M2720" s="437"/>
      <c r="N2720" s="439"/>
      <c r="O2720" s="437"/>
    </row>
    <row r="2721" spans="1:15" x14ac:dyDescent="0.2">
      <c r="A2721" s="437"/>
      <c r="B2721" s="437"/>
      <c r="C2721" s="437"/>
      <c r="D2721" s="437"/>
      <c r="E2721" s="437"/>
      <c r="F2721" s="437"/>
      <c r="G2721" s="437"/>
      <c r="H2721" s="439"/>
      <c r="I2721" s="509"/>
      <c r="J2721" s="387"/>
      <c r="K2721" s="387"/>
      <c r="L2721" s="437"/>
      <c r="M2721" s="437"/>
      <c r="N2721" s="439"/>
      <c r="O2721" s="437"/>
    </row>
    <row r="2722" spans="1:15" x14ac:dyDescent="0.2">
      <c r="A2722" s="437"/>
      <c r="B2722" s="437"/>
      <c r="C2722" s="437"/>
      <c r="D2722" s="437"/>
      <c r="E2722" s="437"/>
      <c r="F2722" s="437"/>
      <c r="G2722" s="437"/>
      <c r="H2722" s="439"/>
      <c r="I2722" s="509"/>
      <c r="J2722" s="387"/>
      <c r="K2722" s="387"/>
      <c r="L2722" s="437"/>
      <c r="M2722" s="437"/>
      <c r="N2722" s="439"/>
      <c r="O2722" s="437"/>
    </row>
    <row r="2723" spans="1:15" x14ac:dyDescent="0.2">
      <c r="A2723" s="437"/>
      <c r="B2723" s="437"/>
      <c r="C2723" s="437"/>
      <c r="D2723" s="437"/>
      <c r="E2723" s="437"/>
      <c r="F2723" s="437"/>
      <c r="G2723" s="437"/>
      <c r="H2723" s="439"/>
      <c r="I2723" s="509"/>
      <c r="J2723" s="387"/>
      <c r="K2723" s="387"/>
      <c r="L2723" s="437"/>
      <c r="M2723" s="437"/>
      <c r="N2723" s="439"/>
      <c r="O2723" s="437"/>
    </row>
    <row r="2724" spans="1:15" x14ac:dyDescent="0.2">
      <c r="A2724" s="437"/>
      <c r="B2724" s="437"/>
      <c r="C2724" s="437"/>
      <c r="D2724" s="437"/>
      <c r="E2724" s="437"/>
      <c r="F2724" s="437"/>
      <c r="G2724" s="437"/>
      <c r="H2724" s="439"/>
      <c r="I2724" s="509"/>
      <c r="J2724" s="387"/>
      <c r="K2724" s="387"/>
      <c r="L2724" s="437"/>
      <c r="M2724" s="437"/>
      <c r="N2724" s="439"/>
      <c r="O2724" s="437"/>
    </row>
    <row r="2725" spans="1:15" x14ac:dyDescent="0.2">
      <c r="A2725" s="437"/>
      <c r="B2725" s="437"/>
      <c r="C2725" s="437"/>
      <c r="D2725" s="437"/>
      <c r="E2725" s="437"/>
      <c r="F2725" s="437"/>
      <c r="G2725" s="437"/>
      <c r="H2725" s="439"/>
      <c r="I2725" s="509"/>
      <c r="J2725" s="387"/>
      <c r="K2725" s="387"/>
      <c r="L2725" s="437"/>
      <c r="M2725" s="437"/>
      <c r="N2725" s="439"/>
      <c r="O2725" s="437"/>
    </row>
    <row r="2726" spans="1:15" x14ac:dyDescent="0.2">
      <c r="A2726" s="437"/>
      <c r="B2726" s="437"/>
      <c r="C2726" s="437"/>
      <c r="D2726" s="437"/>
      <c r="E2726" s="437"/>
      <c r="F2726" s="437"/>
      <c r="G2726" s="437"/>
      <c r="H2726" s="439"/>
      <c r="I2726" s="509"/>
      <c r="J2726" s="387"/>
      <c r="K2726" s="387"/>
      <c r="L2726" s="437"/>
      <c r="M2726" s="437"/>
      <c r="N2726" s="439"/>
      <c r="O2726" s="437"/>
    </row>
    <row r="2727" spans="1:15" x14ac:dyDescent="0.2">
      <c r="A2727" s="437"/>
      <c r="B2727" s="437"/>
      <c r="C2727" s="437"/>
      <c r="D2727" s="437"/>
      <c r="E2727" s="437"/>
      <c r="F2727" s="437"/>
      <c r="G2727" s="437"/>
      <c r="H2727" s="439"/>
      <c r="I2727" s="509"/>
      <c r="J2727" s="387"/>
      <c r="K2727" s="387"/>
      <c r="L2727" s="437"/>
      <c r="M2727" s="437"/>
      <c r="N2727" s="439"/>
      <c r="O2727" s="437"/>
    </row>
    <row r="2728" spans="1:15" x14ac:dyDescent="0.2">
      <c r="A2728" s="437"/>
      <c r="B2728" s="437"/>
      <c r="C2728" s="437"/>
      <c r="D2728" s="437"/>
      <c r="E2728" s="437"/>
      <c r="F2728" s="437"/>
      <c r="G2728" s="437"/>
      <c r="H2728" s="439"/>
      <c r="I2728" s="509"/>
      <c r="J2728" s="387"/>
      <c r="K2728" s="387"/>
      <c r="L2728" s="437"/>
      <c r="M2728" s="437"/>
      <c r="N2728" s="439"/>
      <c r="O2728" s="437"/>
    </row>
    <row r="2729" spans="1:15" x14ac:dyDescent="0.2">
      <c r="A2729" s="437"/>
      <c r="B2729" s="437"/>
      <c r="C2729" s="437"/>
      <c r="D2729" s="437"/>
      <c r="E2729" s="437"/>
      <c r="F2729" s="437"/>
      <c r="G2729" s="437"/>
      <c r="H2729" s="439"/>
      <c r="I2729" s="509"/>
      <c r="J2729" s="387"/>
      <c r="K2729" s="387"/>
      <c r="L2729" s="437"/>
      <c r="M2729" s="437"/>
      <c r="N2729" s="439"/>
      <c r="O2729" s="437"/>
    </row>
    <row r="2730" spans="1:15" x14ac:dyDescent="0.2">
      <c r="A2730" s="437"/>
      <c r="B2730" s="437"/>
      <c r="C2730" s="437"/>
      <c r="D2730" s="437"/>
      <c r="E2730" s="437"/>
      <c r="F2730" s="437"/>
      <c r="G2730" s="437"/>
      <c r="H2730" s="439"/>
      <c r="I2730" s="509"/>
      <c r="J2730" s="387"/>
      <c r="K2730" s="387"/>
      <c r="L2730" s="437"/>
      <c r="M2730" s="437"/>
      <c r="N2730" s="439"/>
      <c r="O2730" s="437"/>
    </row>
    <row r="2731" spans="1:15" x14ac:dyDescent="0.2">
      <c r="A2731" s="437"/>
      <c r="B2731" s="437"/>
      <c r="C2731" s="437"/>
      <c r="D2731" s="437"/>
      <c r="E2731" s="437"/>
      <c r="F2731" s="437"/>
      <c r="G2731" s="437"/>
      <c r="H2731" s="439"/>
      <c r="I2731" s="509"/>
      <c r="J2731" s="387"/>
      <c r="K2731" s="387"/>
      <c r="L2731" s="437"/>
      <c r="M2731" s="437"/>
      <c r="N2731" s="439"/>
      <c r="O2731" s="437"/>
    </row>
    <row r="2732" spans="1:15" x14ac:dyDescent="0.2">
      <c r="A2732" s="437"/>
      <c r="B2732" s="437"/>
      <c r="C2732" s="437"/>
      <c r="D2732" s="437"/>
      <c r="E2732" s="437"/>
      <c r="F2732" s="437"/>
      <c r="G2732" s="437"/>
      <c r="H2732" s="439"/>
      <c r="I2732" s="509"/>
      <c r="J2732" s="387"/>
      <c r="K2732" s="387"/>
      <c r="L2732" s="437"/>
      <c r="M2732" s="437"/>
      <c r="N2732" s="439"/>
      <c r="O2732" s="437"/>
    </row>
    <row r="2733" spans="1:15" x14ac:dyDescent="0.2">
      <c r="A2733" s="437"/>
      <c r="B2733" s="437"/>
      <c r="C2733" s="437"/>
      <c r="D2733" s="437"/>
      <c r="E2733" s="437"/>
      <c r="F2733" s="437"/>
      <c r="G2733" s="437"/>
      <c r="H2733" s="439"/>
      <c r="I2733" s="509"/>
      <c r="J2733" s="387"/>
      <c r="K2733" s="387"/>
      <c r="L2733" s="437"/>
      <c r="M2733" s="437"/>
      <c r="N2733" s="439"/>
      <c r="O2733" s="437"/>
    </row>
    <row r="2734" spans="1:15" x14ac:dyDescent="0.2">
      <c r="A2734" s="437"/>
      <c r="B2734" s="437"/>
      <c r="C2734" s="437"/>
      <c r="D2734" s="437"/>
      <c r="E2734" s="437"/>
      <c r="F2734" s="437"/>
      <c r="G2734" s="437"/>
      <c r="H2734" s="439"/>
      <c r="I2734" s="509"/>
      <c r="J2734" s="387"/>
      <c r="K2734" s="387"/>
      <c r="L2734" s="437"/>
      <c r="M2734" s="437"/>
      <c r="N2734" s="439"/>
      <c r="O2734" s="437"/>
    </row>
    <row r="2735" spans="1:15" x14ac:dyDescent="0.2">
      <c r="A2735" s="437"/>
      <c r="B2735" s="437"/>
      <c r="C2735" s="437"/>
      <c r="D2735" s="437"/>
      <c r="E2735" s="437"/>
      <c r="F2735" s="437"/>
      <c r="G2735" s="437"/>
      <c r="H2735" s="439"/>
      <c r="I2735" s="509"/>
      <c r="J2735" s="387"/>
      <c r="K2735" s="387"/>
      <c r="L2735" s="437"/>
      <c r="M2735" s="437"/>
      <c r="N2735" s="439"/>
      <c r="O2735" s="437"/>
    </row>
    <row r="2736" spans="1:15" x14ac:dyDescent="0.2">
      <c r="A2736" s="437"/>
      <c r="B2736" s="437"/>
      <c r="C2736" s="437"/>
      <c r="D2736" s="437"/>
      <c r="E2736" s="437"/>
      <c r="F2736" s="437"/>
      <c r="G2736" s="437"/>
      <c r="H2736" s="439"/>
      <c r="I2736" s="509"/>
      <c r="J2736" s="387"/>
      <c r="K2736" s="387"/>
      <c r="L2736" s="437"/>
      <c r="M2736" s="437"/>
      <c r="N2736" s="439"/>
      <c r="O2736" s="437"/>
    </row>
    <row r="2737" spans="1:15" x14ac:dyDescent="0.2">
      <c r="A2737" s="437"/>
      <c r="B2737" s="437"/>
      <c r="C2737" s="437"/>
      <c r="D2737" s="437"/>
      <c r="E2737" s="437"/>
      <c r="F2737" s="437"/>
      <c r="G2737" s="437"/>
      <c r="H2737" s="439"/>
      <c r="I2737" s="509"/>
      <c r="J2737" s="387"/>
      <c r="K2737" s="387"/>
      <c r="L2737" s="437"/>
      <c r="M2737" s="437"/>
      <c r="N2737" s="439"/>
      <c r="O2737" s="437"/>
    </row>
    <row r="2738" spans="1:15" x14ac:dyDescent="0.2">
      <c r="A2738" s="437"/>
      <c r="B2738" s="437"/>
      <c r="C2738" s="437"/>
      <c r="D2738" s="437"/>
      <c r="E2738" s="437"/>
      <c r="F2738" s="437"/>
      <c r="G2738" s="437"/>
      <c r="H2738" s="439"/>
      <c r="I2738" s="509"/>
      <c r="J2738" s="387"/>
      <c r="K2738" s="387"/>
      <c r="L2738" s="437"/>
      <c r="M2738" s="437"/>
      <c r="N2738" s="439"/>
      <c r="O2738" s="437"/>
    </row>
    <row r="2739" spans="1:15" x14ac:dyDescent="0.2">
      <c r="A2739" s="437"/>
      <c r="B2739" s="437"/>
      <c r="C2739" s="437"/>
      <c r="D2739" s="437"/>
      <c r="E2739" s="437"/>
      <c r="F2739" s="437"/>
      <c r="G2739" s="437"/>
      <c r="H2739" s="439"/>
      <c r="I2739" s="509"/>
      <c r="J2739" s="387"/>
      <c r="K2739" s="387"/>
      <c r="L2739" s="437"/>
      <c r="M2739" s="437"/>
      <c r="N2739" s="439"/>
      <c r="O2739" s="437"/>
    </row>
    <row r="2740" spans="1:15" x14ac:dyDescent="0.2">
      <c r="A2740" s="437"/>
      <c r="B2740" s="437"/>
      <c r="C2740" s="437"/>
      <c r="D2740" s="437"/>
      <c r="E2740" s="437"/>
      <c r="F2740" s="437"/>
      <c r="G2740" s="437"/>
      <c r="H2740" s="439"/>
      <c r="I2740" s="509"/>
      <c r="J2740" s="387"/>
      <c r="K2740" s="387"/>
      <c r="L2740" s="437"/>
      <c r="M2740" s="437"/>
      <c r="N2740" s="439"/>
      <c r="O2740" s="437"/>
    </row>
    <row r="2741" spans="1:15" x14ac:dyDescent="0.2">
      <c r="A2741" s="437"/>
      <c r="B2741" s="437"/>
      <c r="C2741" s="437"/>
      <c r="D2741" s="437"/>
      <c r="E2741" s="437"/>
      <c r="F2741" s="437"/>
      <c r="G2741" s="437"/>
      <c r="H2741" s="439"/>
      <c r="I2741" s="509"/>
      <c r="J2741" s="387"/>
      <c r="K2741" s="387"/>
      <c r="L2741" s="437"/>
      <c r="M2741" s="437"/>
      <c r="N2741" s="439"/>
      <c r="O2741" s="437"/>
    </row>
    <row r="2742" spans="1:15" x14ac:dyDescent="0.2">
      <c r="A2742" s="437"/>
      <c r="B2742" s="437"/>
      <c r="C2742" s="437"/>
      <c r="D2742" s="437"/>
      <c r="E2742" s="437"/>
      <c r="F2742" s="437"/>
      <c r="G2742" s="437"/>
      <c r="H2742" s="439"/>
      <c r="I2742" s="509"/>
      <c r="J2742" s="387"/>
      <c r="K2742" s="387"/>
      <c r="L2742" s="437"/>
      <c r="M2742" s="437"/>
      <c r="N2742" s="439"/>
      <c r="O2742" s="437"/>
    </row>
    <row r="2743" spans="1:15" x14ac:dyDescent="0.2">
      <c r="A2743" s="437"/>
      <c r="B2743" s="437"/>
      <c r="C2743" s="437"/>
      <c r="D2743" s="437"/>
      <c r="E2743" s="437"/>
      <c r="F2743" s="437"/>
      <c r="G2743" s="437"/>
      <c r="H2743" s="439"/>
      <c r="I2743" s="509"/>
      <c r="J2743" s="387"/>
      <c r="K2743" s="387"/>
      <c r="L2743" s="437"/>
      <c r="M2743" s="437"/>
      <c r="N2743" s="439"/>
      <c r="O2743" s="437"/>
    </row>
    <row r="2744" spans="1:15" x14ac:dyDescent="0.2">
      <c r="A2744" s="437"/>
      <c r="B2744" s="437"/>
      <c r="C2744" s="437"/>
      <c r="D2744" s="437"/>
      <c r="E2744" s="437"/>
      <c r="F2744" s="437"/>
      <c r="G2744" s="437"/>
      <c r="H2744" s="439"/>
      <c r="I2744" s="509"/>
      <c r="J2744" s="387"/>
      <c r="K2744" s="387"/>
      <c r="L2744" s="437"/>
      <c r="M2744" s="437"/>
      <c r="N2744" s="439"/>
      <c r="O2744" s="437"/>
    </row>
    <row r="2745" spans="1:15" x14ac:dyDescent="0.2">
      <c r="A2745" s="437"/>
      <c r="B2745" s="437"/>
      <c r="C2745" s="437"/>
      <c r="D2745" s="437"/>
      <c r="E2745" s="437"/>
      <c r="F2745" s="437"/>
      <c r="G2745" s="437"/>
      <c r="H2745" s="439"/>
      <c r="I2745" s="509"/>
      <c r="J2745" s="387"/>
      <c r="K2745" s="387"/>
      <c r="L2745" s="437"/>
      <c r="M2745" s="437"/>
      <c r="N2745" s="439"/>
      <c r="O2745" s="437"/>
    </row>
    <row r="2746" spans="1:15" x14ac:dyDescent="0.2">
      <c r="A2746" s="437"/>
      <c r="B2746" s="437"/>
      <c r="C2746" s="437"/>
      <c r="D2746" s="437"/>
      <c r="E2746" s="437"/>
      <c r="F2746" s="437"/>
      <c r="G2746" s="437"/>
      <c r="H2746" s="439"/>
      <c r="I2746" s="509"/>
      <c r="J2746" s="387"/>
      <c r="K2746" s="387"/>
      <c r="L2746" s="437"/>
      <c r="M2746" s="437"/>
      <c r="N2746" s="439"/>
      <c r="O2746" s="437"/>
    </row>
    <row r="2747" spans="1:15" x14ac:dyDescent="0.2">
      <c r="A2747" s="437"/>
      <c r="B2747" s="437"/>
      <c r="C2747" s="437"/>
      <c r="D2747" s="437"/>
      <c r="E2747" s="437"/>
      <c r="F2747" s="437"/>
      <c r="G2747" s="437"/>
      <c r="H2747" s="439"/>
      <c r="I2747" s="509"/>
      <c r="J2747" s="387"/>
      <c r="K2747" s="387"/>
      <c r="L2747" s="437"/>
      <c r="M2747" s="437"/>
      <c r="N2747" s="439"/>
      <c r="O2747" s="437"/>
    </row>
    <row r="2748" spans="1:15" x14ac:dyDescent="0.2">
      <c r="A2748" s="437"/>
      <c r="B2748" s="437"/>
      <c r="C2748" s="437"/>
      <c r="D2748" s="437"/>
      <c r="E2748" s="437"/>
      <c r="F2748" s="437"/>
      <c r="G2748" s="437"/>
      <c r="H2748" s="439"/>
      <c r="I2748" s="509"/>
      <c r="J2748" s="387"/>
      <c r="K2748" s="387"/>
      <c r="L2748" s="437"/>
      <c r="M2748" s="437"/>
      <c r="N2748" s="439"/>
      <c r="O2748" s="437"/>
    </row>
    <row r="2749" spans="1:15" x14ac:dyDescent="0.2">
      <c r="A2749" s="437"/>
      <c r="B2749" s="437"/>
      <c r="C2749" s="437"/>
      <c r="D2749" s="437"/>
      <c r="E2749" s="437"/>
      <c r="F2749" s="437"/>
      <c r="G2749" s="437"/>
      <c r="H2749" s="439"/>
      <c r="I2749" s="509"/>
      <c r="J2749" s="387"/>
      <c r="K2749" s="387"/>
      <c r="L2749" s="437"/>
      <c r="M2749" s="437"/>
      <c r="N2749" s="439"/>
      <c r="O2749" s="437"/>
    </row>
    <row r="2750" spans="1:15" x14ac:dyDescent="0.2">
      <c r="A2750" s="437"/>
      <c r="B2750" s="437"/>
      <c r="C2750" s="437"/>
      <c r="D2750" s="437"/>
      <c r="E2750" s="437"/>
      <c r="F2750" s="437"/>
      <c r="G2750" s="437"/>
      <c r="H2750" s="439"/>
      <c r="I2750" s="509"/>
      <c r="J2750" s="387"/>
      <c r="K2750" s="387"/>
      <c r="L2750" s="437"/>
      <c r="M2750" s="437"/>
      <c r="N2750" s="439"/>
      <c r="O2750" s="437"/>
    </row>
    <row r="2751" spans="1:15" x14ac:dyDescent="0.2">
      <c r="A2751" s="437"/>
      <c r="B2751" s="437"/>
      <c r="C2751" s="437"/>
      <c r="D2751" s="437"/>
      <c r="E2751" s="437"/>
      <c r="F2751" s="437"/>
      <c r="G2751" s="437"/>
      <c r="H2751" s="439"/>
      <c r="I2751" s="509"/>
      <c r="J2751" s="387"/>
      <c r="K2751" s="387"/>
      <c r="L2751" s="437"/>
      <c r="M2751" s="437"/>
      <c r="N2751" s="439"/>
      <c r="O2751" s="437"/>
    </row>
    <row r="2752" spans="1:15" x14ac:dyDescent="0.2">
      <c r="A2752" s="437"/>
      <c r="B2752" s="437"/>
      <c r="C2752" s="437"/>
      <c r="D2752" s="437"/>
      <c r="E2752" s="437"/>
      <c r="F2752" s="437"/>
      <c r="G2752" s="437"/>
      <c r="H2752" s="439"/>
      <c r="I2752" s="509"/>
      <c r="J2752" s="387"/>
      <c r="K2752" s="387"/>
      <c r="L2752" s="437"/>
      <c r="M2752" s="437"/>
      <c r="N2752" s="439"/>
      <c r="O2752" s="437"/>
    </row>
    <row r="2753" spans="1:15" x14ac:dyDescent="0.2">
      <c r="A2753" s="437"/>
      <c r="B2753" s="437"/>
      <c r="C2753" s="437"/>
      <c r="D2753" s="437"/>
      <c r="E2753" s="437"/>
      <c r="F2753" s="437"/>
      <c r="G2753" s="437"/>
      <c r="H2753" s="439"/>
      <c r="I2753" s="509"/>
      <c r="J2753" s="387"/>
      <c r="K2753" s="387"/>
      <c r="L2753" s="437"/>
      <c r="M2753" s="437"/>
      <c r="N2753" s="439"/>
      <c r="O2753" s="437"/>
    </row>
    <row r="2754" spans="1:15" x14ac:dyDescent="0.2">
      <c r="A2754" s="437"/>
      <c r="B2754" s="437"/>
      <c r="C2754" s="437"/>
      <c r="D2754" s="437"/>
      <c r="E2754" s="437"/>
      <c r="F2754" s="437"/>
      <c r="G2754" s="437"/>
      <c r="H2754" s="439"/>
      <c r="I2754" s="509"/>
      <c r="J2754" s="387"/>
      <c r="K2754" s="387"/>
      <c r="L2754" s="437"/>
      <c r="M2754" s="437"/>
      <c r="N2754" s="439"/>
      <c r="O2754" s="437"/>
    </row>
    <row r="2755" spans="1:15" x14ac:dyDescent="0.2">
      <c r="A2755" s="437"/>
      <c r="B2755" s="437"/>
      <c r="C2755" s="437"/>
      <c r="D2755" s="437"/>
      <c r="E2755" s="437"/>
      <c r="F2755" s="437"/>
      <c r="G2755" s="437"/>
      <c r="H2755" s="439"/>
      <c r="I2755" s="509"/>
      <c r="J2755" s="387"/>
      <c r="K2755" s="387"/>
      <c r="L2755" s="437"/>
      <c r="M2755" s="437"/>
      <c r="N2755" s="439"/>
      <c r="O2755" s="437"/>
    </row>
    <row r="2756" spans="1:15" x14ac:dyDescent="0.2">
      <c r="A2756" s="437"/>
      <c r="B2756" s="437"/>
      <c r="C2756" s="437"/>
      <c r="D2756" s="437"/>
      <c r="E2756" s="437"/>
      <c r="F2756" s="437"/>
      <c r="G2756" s="437"/>
      <c r="H2756" s="439"/>
      <c r="I2756" s="509"/>
      <c r="J2756" s="387"/>
      <c r="K2756" s="387"/>
      <c r="L2756" s="437"/>
      <c r="M2756" s="437"/>
      <c r="N2756" s="439"/>
      <c r="O2756" s="437"/>
    </row>
    <row r="2757" spans="1:15" x14ac:dyDescent="0.2">
      <c r="A2757" s="437"/>
      <c r="B2757" s="437"/>
      <c r="C2757" s="437"/>
      <c r="D2757" s="437"/>
      <c r="E2757" s="437"/>
      <c r="F2757" s="437"/>
      <c r="G2757" s="437"/>
      <c r="H2757" s="439"/>
      <c r="I2757" s="509"/>
      <c r="J2757" s="387"/>
      <c r="K2757" s="387"/>
      <c r="L2757" s="437"/>
      <c r="M2757" s="437"/>
      <c r="N2757" s="439"/>
      <c r="O2757" s="437"/>
    </row>
    <row r="2758" spans="1:15" x14ac:dyDescent="0.2">
      <c r="A2758" s="437"/>
      <c r="B2758" s="437"/>
      <c r="C2758" s="437"/>
      <c r="D2758" s="437"/>
      <c r="E2758" s="437"/>
      <c r="F2758" s="437"/>
      <c r="G2758" s="437"/>
      <c r="H2758" s="439"/>
      <c r="I2758" s="509"/>
      <c r="J2758" s="387"/>
      <c r="K2758" s="387"/>
      <c r="L2758" s="437"/>
      <c r="M2758" s="437"/>
      <c r="N2758" s="439"/>
      <c r="O2758" s="437"/>
    </row>
    <row r="2759" spans="1:15" x14ac:dyDescent="0.2">
      <c r="A2759" s="437"/>
      <c r="B2759" s="437"/>
      <c r="C2759" s="437"/>
      <c r="D2759" s="437"/>
      <c r="E2759" s="437"/>
      <c r="F2759" s="437"/>
      <c r="G2759" s="437"/>
      <c r="H2759" s="439"/>
      <c r="I2759" s="509"/>
      <c r="J2759" s="387"/>
      <c r="K2759" s="387"/>
      <c r="L2759" s="437"/>
      <c r="M2759" s="437"/>
      <c r="N2759" s="439"/>
      <c r="O2759" s="437"/>
    </row>
    <row r="2760" spans="1:15" x14ac:dyDescent="0.2">
      <c r="A2760" s="437"/>
      <c r="B2760" s="437"/>
      <c r="C2760" s="437"/>
      <c r="D2760" s="437"/>
      <c r="E2760" s="437"/>
      <c r="F2760" s="437"/>
      <c r="G2760" s="437"/>
      <c r="H2760" s="439"/>
      <c r="I2760" s="509"/>
      <c r="J2760" s="387"/>
      <c r="K2760" s="387"/>
      <c r="L2760" s="437"/>
      <c r="M2760" s="437"/>
      <c r="N2760" s="439"/>
      <c r="O2760" s="437"/>
    </row>
    <row r="2761" spans="1:15" x14ac:dyDescent="0.2">
      <c r="A2761" s="437"/>
      <c r="B2761" s="437"/>
      <c r="C2761" s="437"/>
      <c r="D2761" s="437"/>
      <c r="E2761" s="437"/>
      <c r="F2761" s="437"/>
      <c r="G2761" s="437"/>
      <c r="H2761" s="439"/>
      <c r="I2761" s="509"/>
      <c r="J2761" s="387"/>
      <c r="K2761" s="387"/>
      <c r="L2761" s="437"/>
      <c r="M2761" s="437"/>
      <c r="N2761" s="439"/>
      <c r="O2761" s="437"/>
    </row>
    <row r="2762" spans="1:15" x14ac:dyDescent="0.2">
      <c r="A2762" s="437"/>
      <c r="B2762" s="437"/>
      <c r="C2762" s="437"/>
      <c r="D2762" s="437"/>
      <c r="E2762" s="437"/>
      <c r="F2762" s="437"/>
      <c r="G2762" s="437"/>
      <c r="H2762" s="439"/>
      <c r="I2762" s="509"/>
      <c r="J2762" s="387"/>
      <c r="K2762" s="387"/>
      <c r="L2762" s="437"/>
      <c r="M2762" s="437"/>
      <c r="N2762" s="439"/>
      <c r="O2762" s="437"/>
    </row>
    <row r="2763" spans="1:15" x14ac:dyDescent="0.2">
      <c r="A2763" s="437"/>
      <c r="B2763" s="437"/>
      <c r="C2763" s="437"/>
      <c r="D2763" s="437"/>
      <c r="E2763" s="437"/>
      <c r="F2763" s="437"/>
      <c r="G2763" s="437"/>
      <c r="H2763" s="439"/>
      <c r="I2763" s="509"/>
      <c r="J2763" s="387"/>
      <c r="K2763" s="387"/>
      <c r="L2763" s="437"/>
      <c r="M2763" s="437"/>
      <c r="N2763" s="439"/>
      <c r="O2763" s="437"/>
    </row>
    <row r="2764" spans="1:15" x14ac:dyDescent="0.2">
      <c r="A2764" s="437"/>
      <c r="B2764" s="437"/>
      <c r="C2764" s="437"/>
      <c r="D2764" s="437"/>
      <c r="E2764" s="437"/>
      <c r="F2764" s="437"/>
      <c r="G2764" s="437"/>
      <c r="H2764" s="439"/>
      <c r="I2764" s="509"/>
      <c r="J2764" s="387"/>
      <c r="K2764" s="387"/>
      <c r="L2764" s="437"/>
      <c r="M2764" s="437"/>
      <c r="N2764" s="439"/>
      <c r="O2764" s="437"/>
    </row>
    <row r="2765" spans="1:15" x14ac:dyDescent="0.2">
      <c r="A2765" s="437"/>
      <c r="B2765" s="437"/>
      <c r="C2765" s="437"/>
      <c r="D2765" s="437"/>
      <c r="E2765" s="437"/>
      <c r="F2765" s="437"/>
      <c r="G2765" s="437"/>
      <c r="H2765" s="439"/>
      <c r="I2765" s="509"/>
      <c r="J2765" s="387"/>
      <c r="K2765" s="387"/>
      <c r="L2765" s="437"/>
      <c r="M2765" s="437"/>
      <c r="N2765" s="439"/>
      <c r="O2765" s="437"/>
    </row>
    <row r="2766" spans="1:15" x14ac:dyDescent="0.2">
      <c r="A2766" s="437"/>
      <c r="B2766" s="437"/>
      <c r="C2766" s="437"/>
      <c r="D2766" s="437"/>
      <c r="E2766" s="437"/>
      <c r="F2766" s="437"/>
      <c r="G2766" s="437"/>
      <c r="H2766" s="439"/>
      <c r="I2766" s="509"/>
      <c r="J2766" s="387"/>
      <c r="K2766" s="387"/>
      <c r="L2766" s="437"/>
      <c r="M2766" s="437"/>
      <c r="N2766" s="439"/>
      <c r="O2766" s="437"/>
    </row>
    <row r="2767" spans="1:15" x14ac:dyDescent="0.2">
      <c r="A2767" s="437"/>
      <c r="B2767" s="437"/>
      <c r="C2767" s="437"/>
      <c r="D2767" s="437"/>
      <c r="E2767" s="437"/>
      <c r="F2767" s="437"/>
      <c r="G2767" s="437"/>
      <c r="H2767" s="439"/>
      <c r="I2767" s="509"/>
      <c r="J2767" s="387"/>
      <c r="K2767" s="387"/>
      <c r="L2767" s="437"/>
      <c r="M2767" s="437"/>
      <c r="N2767" s="439"/>
      <c r="O2767" s="437"/>
    </row>
    <row r="2768" spans="1:15" x14ac:dyDescent="0.2">
      <c r="A2768" s="437"/>
      <c r="B2768" s="437"/>
      <c r="C2768" s="437"/>
      <c r="D2768" s="437"/>
      <c r="E2768" s="437"/>
      <c r="F2768" s="437"/>
      <c r="G2768" s="437"/>
      <c r="H2768" s="439"/>
      <c r="I2768" s="509"/>
      <c r="J2768" s="387"/>
      <c r="K2768" s="387"/>
      <c r="L2768" s="437"/>
      <c r="M2768" s="437"/>
      <c r="N2768" s="439"/>
      <c r="O2768" s="437"/>
    </row>
    <row r="2769" spans="1:15" x14ac:dyDescent="0.2">
      <c r="A2769" s="437"/>
      <c r="B2769" s="437"/>
      <c r="C2769" s="437"/>
      <c r="D2769" s="437"/>
      <c r="E2769" s="437"/>
      <c r="F2769" s="437"/>
      <c r="G2769" s="437"/>
      <c r="H2769" s="439"/>
      <c r="I2769" s="509"/>
      <c r="J2769" s="387"/>
      <c r="K2769" s="387"/>
      <c r="L2769" s="437"/>
      <c r="M2769" s="437"/>
      <c r="N2769" s="439"/>
      <c r="O2769" s="437"/>
    </row>
    <row r="2770" spans="1:15" x14ac:dyDescent="0.2">
      <c r="A2770" s="437"/>
      <c r="B2770" s="437"/>
      <c r="C2770" s="437"/>
      <c r="D2770" s="437"/>
      <c r="E2770" s="437"/>
      <c r="F2770" s="437"/>
      <c r="G2770" s="437"/>
      <c r="H2770" s="439"/>
      <c r="I2770" s="509"/>
      <c r="J2770" s="387"/>
      <c r="K2770" s="387"/>
      <c r="L2770" s="437"/>
      <c r="M2770" s="437"/>
      <c r="N2770" s="439"/>
      <c r="O2770" s="437"/>
    </row>
    <row r="2771" spans="1:15" x14ac:dyDescent="0.2">
      <c r="A2771" s="437"/>
      <c r="B2771" s="437"/>
      <c r="C2771" s="437"/>
      <c r="D2771" s="437"/>
      <c r="E2771" s="437"/>
      <c r="F2771" s="437"/>
      <c r="G2771" s="437"/>
      <c r="H2771" s="439"/>
      <c r="I2771" s="509"/>
      <c r="J2771" s="387"/>
      <c r="K2771" s="387"/>
      <c r="L2771" s="437"/>
      <c r="M2771" s="437"/>
      <c r="N2771" s="439"/>
      <c r="O2771" s="437"/>
    </row>
    <row r="2772" spans="1:15" x14ac:dyDescent="0.2">
      <c r="A2772" s="437"/>
      <c r="B2772" s="437"/>
      <c r="C2772" s="437"/>
      <c r="D2772" s="437"/>
      <c r="E2772" s="437"/>
      <c r="F2772" s="437"/>
      <c r="G2772" s="437"/>
      <c r="H2772" s="439"/>
      <c r="I2772" s="509"/>
      <c r="J2772" s="387"/>
      <c r="K2772" s="387"/>
      <c r="L2772" s="437"/>
      <c r="M2772" s="437"/>
      <c r="N2772" s="439"/>
      <c r="O2772" s="437"/>
    </row>
    <row r="2773" spans="1:15" x14ac:dyDescent="0.2">
      <c r="A2773" s="437"/>
      <c r="B2773" s="437"/>
      <c r="C2773" s="437"/>
      <c r="D2773" s="437"/>
      <c r="E2773" s="437"/>
      <c r="F2773" s="437"/>
      <c r="G2773" s="437"/>
      <c r="H2773" s="439"/>
      <c r="I2773" s="509"/>
      <c r="J2773" s="387"/>
      <c r="K2773" s="387"/>
      <c r="L2773" s="437"/>
      <c r="M2773" s="437"/>
      <c r="N2773" s="439"/>
      <c r="O2773" s="437"/>
    </row>
    <row r="2774" spans="1:15" x14ac:dyDescent="0.2">
      <c r="A2774" s="437"/>
      <c r="B2774" s="437"/>
      <c r="C2774" s="437"/>
      <c r="D2774" s="437"/>
      <c r="E2774" s="437"/>
      <c r="F2774" s="437"/>
      <c r="G2774" s="437"/>
      <c r="H2774" s="439"/>
      <c r="I2774" s="509"/>
      <c r="J2774" s="387"/>
      <c r="K2774" s="387"/>
      <c r="L2774" s="437"/>
      <c r="M2774" s="437"/>
      <c r="N2774" s="439"/>
      <c r="O2774" s="437"/>
    </row>
    <row r="2775" spans="1:15" x14ac:dyDescent="0.2">
      <c r="A2775" s="437"/>
      <c r="B2775" s="437"/>
      <c r="C2775" s="437"/>
      <c r="D2775" s="437"/>
      <c r="E2775" s="437"/>
      <c r="F2775" s="437"/>
      <c r="G2775" s="437"/>
      <c r="H2775" s="439"/>
      <c r="I2775" s="509"/>
      <c r="J2775" s="387"/>
      <c r="K2775" s="387"/>
      <c r="L2775" s="437"/>
      <c r="M2775" s="437"/>
      <c r="N2775" s="439"/>
      <c r="O2775" s="437"/>
    </row>
    <row r="2776" spans="1:15" x14ac:dyDescent="0.2">
      <c r="A2776" s="437"/>
      <c r="B2776" s="437"/>
      <c r="C2776" s="437"/>
      <c r="D2776" s="437"/>
      <c r="E2776" s="437"/>
      <c r="F2776" s="437"/>
      <c r="G2776" s="437"/>
      <c r="H2776" s="439"/>
      <c r="I2776" s="509"/>
      <c r="J2776" s="387"/>
      <c r="K2776" s="387"/>
      <c r="L2776" s="437"/>
      <c r="M2776" s="437"/>
      <c r="N2776" s="439"/>
      <c r="O2776" s="437"/>
    </row>
    <row r="2777" spans="1:15" x14ac:dyDescent="0.2">
      <c r="A2777" s="437"/>
      <c r="B2777" s="437"/>
      <c r="C2777" s="437"/>
      <c r="D2777" s="437"/>
      <c r="E2777" s="437"/>
      <c r="F2777" s="437"/>
      <c r="G2777" s="437"/>
      <c r="H2777" s="439"/>
      <c r="I2777" s="509"/>
      <c r="J2777" s="387"/>
      <c r="K2777" s="387"/>
      <c r="L2777" s="437"/>
      <c r="M2777" s="437"/>
      <c r="N2777" s="439"/>
      <c r="O2777" s="437"/>
    </row>
    <row r="2778" spans="1:15" x14ac:dyDescent="0.2">
      <c r="A2778" s="437"/>
      <c r="B2778" s="437"/>
      <c r="C2778" s="437"/>
      <c r="D2778" s="437"/>
      <c r="E2778" s="437"/>
      <c r="F2778" s="437"/>
      <c r="G2778" s="437"/>
      <c r="H2778" s="439"/>
      <c r="I2778" s="509"/>
      <c r="J2778" s="387"/>
      <c r="K2778" s="387"/>
      <c r="L2778" s="437"/>
      <c r="M2778" s="437"/>
      <c r="N2778" s="439"/>
      <c r="O2778" s="437"/>
    </row>
    <row r="2779" spans="1:15" x14ac:dyDescent="0.2">
      <c r="A2779" s="437"/>
      <c r="B2779" s="437"/>
      <c r="C2779" s="437"/>
      <c r="D2779" s="437"/>
      <c r="E2779" s="437"/>
      <c r="F2779" s="437"/>
      <c r="G2779" s="437"/>
      <c r="H2779" s="439"/>
      <c r="I2779" s="509"/>
      <c r="J2779" s="387"/>
      <c r="K2779" s="387"/>
      <c r="L2779" s="437"/>
      <c r="M2779" s="437"/>
      <c r="N2779" s="439"/>
      <c r="O2779" s="437"/>
    </row>
    <row r="2780" spans="1:15" x14ac:dyDescent="0.2">
      <c r="A2780" s="437"/>
      <c r="B2780" s="437"/>
      <c r="C2780" s="437"/>
      <c r="D2780" s="437"/>
      <c r="E2780" s="437"/>
      <c r="F2780" s="437"/>
      <c r="G2780" s="437"/>
      <c r="H2780" s="439"/>
      <c r="I2780" s="509"/>
      <c r="J2780" s="387"/>
      <c r="K2780" s="387"/>
      <c r="L2780" s="437"/>
      <c r="M2780" s="437"/>
      <c r="N2780" s="439"/>
      <c r="O2780" s="437"/>
    </row>
    <row r="2781" spans="1:15" x14ac:dyDescent="0.2">
      <c r="A2781" s="437"/>
      <c r="B2781" s="437"/>
      <c r="C2781" s="437"/>
      <c r="D2781" s="437"/>
      <c r="E2781" s="437"/>
      <c r="F2781" s="437"/>
      <c r="G2781" s="437"/>
      <c r="H2781" s="439"/>
      <c r="I2781" s="509"/>
      <c r="J2781" s="387"/>
      <c r="K2781" s="387"/>
      <c r="L2781" s="437"/>
      <c r="M2781" s="437"/>
      <c r="N2781" s="439"/>
      <c r="O2781" s="437"/>
    </row>
    <row r="2782" spans="1:15" x14ac:dyDescent="0.2">
      <c r="A2782" s="437"/>
      <c r="B2782" s="437"/>
      <c r="C2782" s="437"/>
      <c r="D2782" s="437"/>
      <c r="E2782" s="437"/>
      <c r="F2782" s="437"/>
      <c r="G2782" s="437"/>
      <c r="H2782" s="439"/>
      <c r="I2782" s="509"/>
      <c r="J2782" s="387"/>
      <c r="K2782" s="387"/>
      <c r="L2782" s="437"/>
      <c r="M2782" s="437"/>
      <c r="N2782" s="439"/>
      <c r="O2782" s="437"/>
    </row>
    <row r="2783" spans="1:15" x14ac:dyDescent="0.2">
      <c r="A2783" s="437"/>
      <c r="B2783" s="437"/>
      <c r="C2783" s="437"/>
      <c r="D2783" s="437"/>
      <c r="E2783" s="437"/>
      <c r="F2783" s="437"/>
      <c r="G2783" s="437"/>
      <c r="H2783" s="439"/>
      <c r="I2783" s="509"/>
      <c r="J2783" s="387"/>
      <c r="K2783" s="387"/>
      <c r="L2783" s="437"/>
      <c r="M2783" s="437"/>
      <c r="N2783" s="439"/>
      <c r="O2783" s="437"/>
    </row>
    <row r="2784" spans="1:15" x14ac:dyDescent="0.2">
      <c r="A2784" s="437"/>
      <c r="B2784" s="437"/>
      <c r="C2784" s="437"/>
      <c r="D2784" s="437"/>
      <c r="E2784" s="437"/>
      <c r="F2784" s="437"/>
      <c r="G2784" s="437"/>
      <c r="H2784" s="439"/>
      <c r="I2784" s="509"/>
      <c r="J2784" s="387"/>
      <c r="K2784" s="387"/>
      <c r="L2784" s="437"/>
      <c r="M2784" s="437"/>
      <c r="N2784" s="439"/>
      <c r="O2784" s="437"/>
    </row>
    <row r="2785" spans="1:15" x14ac:dyDescent="0.2">
      <c r="A2785" s="437"/>
      <c r="B2785" s="437"/>
      <c r="C2785" s="437"/>
      <c r="D2785" s="437"/>
      <c r="E2785" s="437"/>
      <c r="F2785" s="437"/>
      <c r="G2785" s="437"/>
      <c r="H2785" s="439"/>
      <c r="I2785" s="509"/>
      <c r="J2785" s="387"/>
      <c r="K2785" s="387"/>
      <c r="L2785" s="437"/>
      <c r="M2785" s="437"/>
      <c r="N2785" s="439"/>
      <c r="O2785" s="437"/>
    </row>
    <row r="2786" spans="1:15" x14ac:dyDescent="0.2">
      <c r="A2786" s="437"/>
      <c r="B2786" s="437"/>
      <c r="C2786" s="437"/>
      <c r="D2786" s="437"/>
      <c r="E2786" s="437"/>
      <c r="F2786" s="437"/>
      <c r="G2786" s="437"/>
      <c r="H2786" s="439"/>
      <c r="I2786" s="509"/>
      <c r="J2786" s="387"/>
      <c r="K2786" s="387"/>
      <c r="L2786" s="437"/>
      <c r="M2786" s="437"/>
      <c r="N2786" s="439"/>
      <c r="O2786" s="437"/>
    </row>
    <row r="2787" spans="1:15" x14ac:dyDescent="0.2">
      <c r="A2787" s="437"/>
      <c r="B2787" s="437"/>
      <c r="C2787" s="437"/>
      <c r="D2787" s="437"/>
      <c r="E2787" s="437"/>
      <c r="F2787" s="437"/>
      <c r="G2787" s="437"/>
      <c r="H2787" s="439"/>
      <c r="I2787" s="509"/>
      <c r="J2787" s="387"/>
      <c r="K2787" s="387"/>
      <c r="L2787" s="437"/>
      <c r="M2787" s="437"/>
      <c r="N2787" s="439"/>
      <c r="O2787" s="437"/>
    </row>
    <row r="2788" spans="1:15" x14ac:dyDescent="0.2">
      <c r="A2788" s="437"/>
      <c r="B2788" s="437"/>
      <c r="C2788" s="437"/>
      <c r="D2788" s="437"/>
      <c r="E2788" s="437"/>
      <c r="F2788" s="437"/>
      <c r="G2788" s="437"/>
      <c r="H2788" s="439"/>
      <c r="I2788" s="509"/>
      <c r="J2788" s="387"/>
      <c r="K2788" s="387"/>
      <c r="L2788" s="437"/>
      <c r="M2788" s="437"/>
      <c r="N2788" s="439"/>
      <c r="O2788" s="437"/>
    </row>
    <row r="2789" spans="1:15" x14ac:dyDescent="0.2">
      <c r="A2789" s="437"/>
      <c r="B2789" s="437"/>
      <c r="C2789" s="437"/>
      <c r="D2789" s="437"/>
      <c r="E2789" s="437"/>
      <c r="F2789" s="437"/>
      <c r="G2789" s="437"/>
      <c r="H2789" s="439"/>
      <c r="I2789" s="509"/>
      <c r="J2789" s="387"/>
      <c r="K2789" s="387"/>
      <c r="L2789" s="437"/>
      <c r="M2789" s="437"/>
      <c r="N2789" s="439"/>
      <c r="O2789" s="437"/>
    </row>
    <row r="2790" spans="1:15" x14ac:dyDescent="0.2">
      <c r="A2790" s="437"/>
      <c r="B2790" s="437"/>
      <c r="C2790" s="437"/>
      <c r="D2790" s="437"/>
      <c r="E2790" s="437"/>
      <c r="F2790" s="437"/>
      <c r="G2790" s="437"/>
      <c r="H2790" s="439"/>
      <c r="I2790" s="509"/>
      <c r="J2790" s="387"/>
      <c r="K2790" s="387"/>
      <c r="L2790" s="437"/>
      <c r="M2790" s="437"/>
      <c r="N2790" s="439"/>
      <c r="O2790" s="437"/>
    </row>
    <row r="2791" spans="1:15" x14ac:dyDescent="0.2">
      <c r="A2791" s="437"/>
      <c r="B2791" s="437"/>
      <c r="C2791" s="437"/>
      <c r="D2791" s="437"/>
      <c r="E2791" s="437"/>
      <c r="F2791" s="437"/>
      <c r="G2791" s="437"/>
      <c r="H2791" s="439"/>
      <c r="I2791" s="509"/>
      <c r="J2791" s="387"/>
      <c r="K2791" s="387"/>
      <c r="L2791" s="437"/>
      <c r="M2791" s="437"/>
      <c r="N2791" s="439"/>
      <c r="O2791" s="437"/>
    </row>
    <row r="2792" spans="1:15" x14ac:dyDescent="0.2">
      <c r="A2792" s="437"/>
      <c r="B2792" s="437"/>
      <c r="C2792" s="437"/>
      <c r="D2792" s="437"/>
      <c r="E2792" s="437"/>
      <c r="F2792" s="437"/>
      <c r="G2792" s="437"/>
      <c r="H2792" s="439"/>
      <c r="I2792" s="509"/>
      <c r="J2792" s="387"/>
      <c r="K2792" s="387"/>
      <c r="L2792" s="437"/>
      <c r="M2792" s="437"/>
      <c r="N2792" s="439"/>
      <c r="O2792" s="437"/>
    </row>
    <row r="2793" spans="1:15" x14ac:dyDescent="0.2">
      <c r="A2793" s="437"/>
      <c r="B2793" s="437"/>
      <c r="C2793" s="437"/>
      <c r="D2793" s="437"/>
      <c r="E2793" s="437"/>
      <c r="F2793" s="437"/>
      <c r="G2793" s="437"/>
      <c r="H2793" s="439"/>
      <c r="I2793" s="509"/>
      <c r="J2793" s="387"/>
      <c r="K2793" s="387"/>
      <c r="L2793" s="437"/>
      <c r="M2793" s="437"/>
      <c r="N2793" s="439"/>
      <c r="O2793" s="437"/>
    </row>
    <row r="2794" spans="1:15" x14ac:dyDescent="0.2">
      <c r="A2794" s="437"/>
      <c r="B2794" s="437"/>
      <c r="C2794" s="437"/>
      <c r="D2794" s="437"/>
      <c r="E2794" s="437"/>
      <c r="F2794" s="437"/>
      <c r="G2794" s="437"/>
      <c r="H2794" s="439"/>
      <c r="I2794" s="509"/>
      <c r="J2794" s="387"/>
      <c r="K2794" s="387"/>
      <c r="L2794" s="437"/>
      <c r="M2794" s="437"/>
      <c r="N2794" s="439"/>
      <c r="O2794" s="437"/>
    </row>
    <row r="2795" spans="1:15" x14ac:dyDescent="0.2">
      <c r="A2795" s="437"/>
      <c r="B2795" s="437"/>
      <c r="C2795" s="437"/>
      <c r="D2795" s="437"/>
      <c r="E2795" s="437"/>
      <c r="F2795" s="437"/>
      <c r="G2795" s="437"/>
      <c r="H2795" s="439"/>
      <c r="I2795" s="509"/>
      <c r="J2795" s="387"/>
      <c r="K2795" s="387"/>
      <c r="L2795" s="437"/>
      <c r="M2795" s="437"/>
      <c r="N2795" s="439"/>
      <c r="O2795" s="437"/>
    </row>
    <row r="2796" spans="1:15" x14ac:dyDescent="0.2">
      <c r="A2796" s="437"/>
      <c r="B2796" s="437"/>
      <c r="C2796" s="437"/>
      <c r="D2796" s="437"/>
      <c r="E2796" s="437"/>
      <c r="F2796" s="437"/>
      <c r="G2796" s="437"/>
      <c r="H2796" s="439"/>
      <c r="I2796" s="509"/>
      <c r="J2796" s="387"/>
      <c r="K2796" s="387"/>
      <c r="L2796" s="437"/>
      <c r="M2796" s="437"/>
      <c r="N2796" s="439"/>
      <c r="O2796" s="437"/>
    </row>
    <row r="2797" spans="1:15" x14ac:dyDescent="0.2">
      <c r="A2797" s="437"/>
      <c r="B2797" s="437"/>
      <c r="C2797" s="437"/>
      <c r="D2797" s="437"/>
      <c r="E2797" s="437"/>
      <c r="F2797" s="437"/>
      <c r="G2797" s="437"/>
      <c r="H2797" s="439"/>
      <c r="I2797" s="509"/>
      <c r="J2797" s="387"/>
      <c r="K2797" s="387"/>
      <c r="L2797" s="437"/>
      <c r="M2797" s="437"/>
      <c r="N2797" s="439"/>
      <c r="O2797" s="437"/>
    </row>
    <row r="2798" spans="1:15" x14ac:dyDescent="0.2">
      <c r="A2798" s="437"/>
      <c r="B2798" s="437"/>
      <c r="C2798" s="437"/>
      <c r="D2798" s="437"/>
      <c r="E2798" s="437"/>
      <c r="F2798" s="437"/>
      <c r="G2798" s="437"/>
      <c r="H2798" s="439"/>
      <c r="I2798" s="509"/>
      <c r="J2798" s="387"/>
      <c r="K2798" s="387"/>
      <c r="L2798" s="437"/>
      <c r="M2798" s="437"/>
      <c r="N2798" s="439"/>
      <c r="O2798" s="437"/>
    </row>
    <row r="2799" spans="1:15" x14ac:dyDescent="0.2">
      <c r="A2799" s="437"/>
      <c r="B2799" s="437"/>
      <c r="C2799" s="437"/>
      <c r="D2799" s="437"/>
      <c r="E2799" s="437"/>
      <c r="F2799" s="437"/>
      <c r="G2799" s="437"/>
      <c r="H2799" s="439"/>
      <c r="I2799" s="509"/>
      <c r="J2799" s="387"/>
      <c r="K2799" s="387"/>
      <c r="L2799" s="437"/>
      <c r="M2799" s="437"/>
      <c r="N2799" s="439"/>
      <c r="O2799" s="437"/>
    </row>
    <row r="2800" spans="1:15" x14ac:dyDescent="0.2">
      <c r="A2800" s="437"/>
      <c r="B2800" s="437"/>
      <c r="C2800" s="437"/>
      <c r="D2800" s="437"/>
      <c r="E2800" s="437"/>
      <c r="F2800" s="437"/>
      <c r="G2800" s="437"/>
      <c r="H2800" s="439"/>
      <c r="I2800" s="509"/>
      <c r="J2800" s="387"/>
      <c r="K2800" s="387"/>
      <c r="L2800" s="437"/>
      <c r="M2800" s="437"/>
      <c r="N2800" s="439"/>
      <c r="O2800" s="437"/>
    </row>
    <row r="2801" spans="1:15" x14ac:dyDescent="0.2">
      <c r="A2801" s="437"/>
      <c r="B2801" s="437"/>
      <c r="C2801" s="437"/>
      <c r="D2801" s="437"/>
      <c r="E2801" s="437"/>
      <c r="F2801" s="437"/>
      <c r="G2801" s="437"/>
      <c r="H2801" s="439"/>
      <c r="I2801" s="509"/>
      <c r="J2801" s="387"/>
      <c r="K2801" s="387"/>
      <c r="L2801" s="437"/>
      <c r="M2801" s="437"/>
      <c r="N2801" s="439"/>
      <c r="O2801" s="437"/>
    </row>
    <row r="2802" spans="1:15" x14ac:dyDescent="0.2">
      <c r="A2802" s="437"/>
      <c r="B2802" s="437"/>
      <c r="C2802" s="437"/>
      <c r="D2802" s="437"/>
      <c r="E2802" s="437"/>
      <c r="F2802" s="437"/>
      <c r="G2802" s="437"/>
      <c r="H2802" s="439"/>
      <c r="I2802" s="509"/>
      <c r="J2802" s="387"/>
      <c r="K2802" s="387"/>
      <c r="L2802" s="437"/>
      <c r="M2802" s="437"/>
      <c r="N2802" s="439"/>
      <c r="O2802" s="437"/>
    </row>
    <row r="2803" spans="1:15" x14ac:dyDescent="0.2">
      <c r="A2803" s="437"/>
      <c r="B2803" s="437"/>
      <c r="C2803" s="437"/>
      <c r="D2803" s="437"/>
      <c r="E2803" s="437"/>
      <c r="F2803" s="437"/>
      <c r="G2803" s="437"/>
      <c r="H2803" s="439"/>
      <c r="I2803" s="509"/>
      <c r="J2803" s="387"/>
      <c r="K2803" s="387"/>
      <c r="L2803" s="437"/>
      <c r="M2803" s="437"/>
      <c r="N2803" s="439"/>
      <c r="O2803" s="437"/>
    </row>
    <row r="2804" spans="1:15" x14ac:dyDescent="0.2">
      <c r="A2804" s="437"/>
      <c r="B2804" s="437"/>
      <c r="C2804" s="437"/>
      <c r="D2804" s="437"/>
      <c r="E2804" s="437"/>
      <c r="F2804" s="437"/>
      <c r="G2804" s="437"/>
      <c r="H2804" s="439"/>
      <c r="I2804" s="509"/>
      <c r="J2804" s="387"/>
      <c r="K2804" s="387"/>
      <c r="L2804" s="437"/>
      <c r="M2804" s="437"/>
      <c r="N2804" s="439"/>
      <c r="O2804" s="437"/>
    </row>
    <row r="2805" spans="1:15" x14ac:dyDescent="0.2">
      <c r="A2805" s="437"/>
      <c r="B2805" s="437"/>
      <c r="C2805" s="437"/>
      <c r="D2805" s="437"/>
      <c r="E2805" s="437"/>
      <c r="F2805" s="437"/>
      <c r="G2805" s="437"/>
      <c r="H2805" s="439"/>
      <c r="I2805" s="509"/>
      <c r="J2805" s="387"/>
      <c r="K2805" s="387"/>
      <c r="L2805" s="437"/>
      <c r="M2805" s="437"/>
      <c r="N2805" s="439"/>
      <c r="O2805" s="437"/>
    </row>
    <row r="2806" spans="1:15" x14ac:dyDescent="0.2">
      <c r="A2806" s="437"/>
      <c r="B2806" s="437"/>
      <c r="C2806" s="437"/>
      <c r="D2806" s="437"/>
      <c r="E2806" s="437"/>
      <c r="F2806" s="437"/>
      <c r="G2806" s="437"/>
      <c r="H2806" s="439"/>
      <c r="I2806" s="509"/>
      <c r="J2806" s="387"/>
      <c r="K2806" s="387"/>
      <c r="L2806" s="437"/>
      <c r="M2806" s="437"/>
      <c r="N2806" s="439"/>
      <c r="O2806" s="437"/>
    </row>
    <row r="2807" spans="1:15" x14ac:dyDescent="0.2">
      <c r="A2807" s="437"/>
      <c r="B2807" s="437"/>
      <c r="C2807" s="437"/>
      <c r="D2807" s="437"/>
      <c r="E2807" s="437"/>
      <c r="F2807" s="437"/>
      <c r="G2807" s="437"/>
      <c r="H2807" s="439"/>
      <c r="I2807" s="509"/>
      <c r="J2807" s="387"/>
      <c r="K2807" s="387"/>
      <c r="L2807" s="437"/>
      <c r="M2807" s="437"/>
      <c r="N2807" s="439"/>
      <c r="O2807" s="437"/>
    </row>
    <row r="2808" spans="1:15" x14ac:dyDescent="0.2">
      <c r="A2808" s="437"/>
      <c r="B2808" s="437"/>
      <c r="C2808" s="437"/>
      <c r="D2808" s="437"/>
      <c r="E2808" s="437"/>
      <c r="F2808" s="437"/>
      <c r="G2808" s="437"/>
      <c r="H2808" s="439"/>
      <c r="I2808" s="509"/>
      <c r="J2808" s="387"/>
      <c r="K2808" s="387"/>
      <c r="L2808" s="437"/>
      <c r="M2808" s="437"/>
      <c r="N2808" s="439"/>
      <c r="O2808" s="437"/>
    </row>
    <row r="2809" spans="1:15" x14ac:dyDescent="0.2">
      <c r="A2809" s="437"/>
      <c r="B2809" s="437"/>
      <c r="C2809" s="437"/>
      <c r="D2809" s="437"/>
      <c r="E2809" s="437"/>
      <c r="F2809" s="437"/>
      <c r="G2809" s="437"/>
      <c r="H2809" s="439"/>
      <c r="I2809" s="509"/>
      <c r="J2809" s="387"/>
      <c r="K2809" s="387"/>
      <c r="L2809" s="437"/>
      <c r="M2809" s="437"/>
      <c r="N2809" s="439"/>
      <c r="O2809" s="437"/>
    </row>
    <row r="2810" spans="1:15" x14ac:dyDescent="0.2">
      <c r="A2810" s="437"/>
      <c r="B2810" s="437"/>
      <c r="C2810" s="437"/>
      <c r="D2810" s="437"/>
      <c r="E2810" s="437"/>
      <c r="F2810" s="437"/>
      <c r="G2810" s="437"/>
      <c r="H2810" s="439"/>
      <c r="I2810" s="509"/>
      <c r="J2810" s="387"/>
      <c r="K2810" s="387"/>
      <c r="L2810" s="437"/>
      <c r="M2810" s="437"/>
      <c r="N2810" s="439"/>
      <c r="O2810" s="437"/>
    </row>
    <row r="2811" spans="1:15" x14ac:dyDescent="0.2">
      <c r="A2811" s="437"/>
      <c r="B2811" s="437"/>
      <c r="C2811" s="437"/>
      <c r="D2811" s="437"/>
      <c r="E2811" s="437"/>
      <c r="F2811" s="437"/>
      <c r="G2811" s="437"/>
      <c r="H2811" s="439"/>
      <c r="I2811" s="509"/>
      <c r="J2811" s="387"/>
      <c r="K2811" s="387"/>
      <c r="L2811" s="437"/>
      <c r="M2811" s="437"/>
      <c r="N2811" s="439"/>
      <c r="O2811" s="437"/>
    </row>
    <row r="2812" spans="1:15" x14ac:dyDescent="0.2">
      <c r="A2812" s="437"/>
      <c r="B2812" s="437"/>
      <c r="C2812" s="437"/>
      <c r="D2812" s="437"/>
      <c r="E2812" s="437"/>
      <c r="F2812" s="437"/>
      <c r="G2812" s="437"/>
      <c r="H2812" s="439"/>
      <c r="I2812" s="509"/>
      <c r="J2812" s="387"/>
      <c r="K2812" s="387"/>
      <c r="L2812" s="437"/>
      <c r="M2812" s="437"/>
      <c r="N2812" s="439"/>
      <c r="O2812" s="437"/>
    </row>
    <row r="2813" spans="1:15" x14ac:dyDescent="0.2">
      <c r="A2813" s="437"/>
      <c r="B2813" s="437"/>
      <c r="C2813" s="437"/>
      <c r="D2813" s="437"/>
      <c r="E2813" s="437"/>
      <c r="F2813" s="437"/>
      <c r="G2813" s="437"/>
      <c r="H2813" s="439"/>
      <c r="I2813" s="509"/>
      <c r="J2813" s="387"/>
      <c r="K2813" s="387"/>
      <c r="L2813" s="437"/>
      <c r="M2813" s="437"/>
      <c r="N2813" s="439"/>
      <c r="O2813" s="437"/>
    </row>
    <row r="2814" spans="1:15" x14ac:dyDescent="0.2">
      <c r="A2814" s="437"/>
      <c r="B2814" s="437"/>
      <c r="C2814" s="437"/>
      <c r="D2814" s="437"/>
      <c r="E2814" s="437"/>
      <c r="F2814" s="437"/>
      <c r="G2814" s="437"/>
      <c r="H2814" s="439"/>
      <c r="I2814" s="509"/>
      <c r="J2814" s="387"/>
      <c r="K2814" s="387"/>
      <c r="L2814" s="437"/>
      <c r="M2814" s="437"/>
      <c r="N2814" s="439"/>
      <c r="O2814" s="437"/>
    </row>
    <row r="2815" spans="1:15" x14ac:dyDescent="0.2">
      <c r="A2815" s="437"/>
      <c r="B2815" s="437"/>
      <c r="C2815" s="437"/>
      <c r="D2815" s="437"/>
      <c r="E2815" s="437"/>
      <c r="F2815" s="437"/>
      <c r="G2815" s="437"/>
      <c r="H2815" s="439"/>
      <c r="I2815" s="509"/>
      <c r="J2815" s="387"/>
      <c r="K2815" s="387"/>
      <c r="L2815" s="437"/>
      <c r="M2815" s="437"/>
      <c r="N2815" s="439"/>
      <c r="O2815" s="437"/>
    </row>
    <row r="2816" spans="1:15" x14ac:dyDescent="0.2">
      <c r="A2816" s="437"/>
      <c r="B2816" s="437"/>
      <c r="C2816" s="437"/>
      <c r="D2816" s="437"/>
      <c r="E2816" s="437"/>
      <c r="F2816" s="437"/>
      <c r="G2816" s="437"/>
      <c r="H2816" s="439"/>
      <c r="I2816" s="509"/>
      <c r="J2816" s="387"/>
      <c r="K2816" s="387"/>
      <c r="L2816" s="437"/>
      <c r="M2816" s="437"/>
      <c r="N2816" s="439"/>
      <c r="O2816" s="437"/>
    </row>
    <row r="2817" spans="1:15" x14ac:dyDescent="0.2">
      <c r="A2817" s="437"/>
      <c r="B2817" s="437"/>
      <c r="C2817" s="437"/>
      <c r="D2817" s="437"/>
      <c r="E2817" s="437"/>
      <c r="F2817" s="437"/>
      <c r="G2817" s="437"/>
      <c r="H2817" s="439"/>
      <c r="I2817" s="509"/>
      <c r="J2817" s="387"/>
      <c r="K2817" s="387"/>
      <c r="L2817" s="437"/>
      <c r="M2817" s="437"/>
      <c r="N2817" s="439"/>
      <c r="O2817" s="437"/>
    </row>
    <row r="2818" spans="1:15" x14ac:dyDescent="0.2">
      <c r="A2818" s="437"/>
      <c r="B2818" s="437"/>
      <c r="C2818" s="437"/>
      <c r="D2818" s="437"/>
      <c r="E2818" s="437"/>
      <c r="F2818" s="437"/>
      <c r="G2818" s="437"/>
      <c r="H2818" s="439"/>
      <c r="I2818" s="509"/>
      <c r="J2818" s="387"/>
      <c r="K2818" s="387"/>
      <c r="L2818" s="437"/>
      <c r="M2818" s="437"/>
      <c r="N2818" s="439"/>
      <c r="O2818" s="437"/>
    </row>
    <row r="2819" spans="1:15" x14ac:dyDescent="0.2">
      <c r="A2819" s="437"/>
      <c r="B2819" s="437"/>
      <c r="C2819" s="437"/>
      <c r="D2819" s="437"/>
      <c r="E2819" s="437"/>
      <c r="F2819" s="437"/>
      <c r="G2819" s="437"/>
      <c r="H2819" s="439"/>
      <c r="I2819" s="509"/>
      <c r="J2819" s="387"/>
      <c r="K2819" s="387"/>
      <c r="L2819" s="437"/>
      <c r="M2819" s="437"/>
      <c r="N2819" s="439"/>
      <c r="O2819" s="437"/>
    </row>
    <row r="2820" spans="1:15" x14ac:dyDescent="0.2">
      <c r="A2820" s="437"/>
      <c r="B2820" s="437"/>
      <c r="C2820" s="437"/>
      <c r="D2820" s="437"/>
      <c r="E2820" s="437"/>
      <c r="F2820" s="437"/>
      <c r="G2820" s="437"/>
      <c r="H2820" s="439"/>
      <c r="I2820" s="509"/>
      <c r="J2820" s="387"/>
      <c r="K2820" s="387"/>
      <c r="L2820" s="437"/>
      <c r="M2820" s="437"/>
      <c r="N2820" s="439"/>
      <c r="O2820" s="437"/>
    </row>
    <row r="2821" spans="1:15" x14ac:dyDescent="0.2">
      <c r="A2821" s="437"/>
      <c r="B2821" s="437"/>
      <c r="C2821" s="437"/>
      <c r="D2821" s="437"/>
      <c r="E2821" s="437"/>
      <c r="F2821" s="437"/>
      <c r="G2821" s="437"/>
      <c r="H2821" s="439"/>
      <c r="I2821" s="509"/>
      <c r="J2821" s="387"/>
      <c r="K2821" s="387"/>
      <c r="L2821" s="437"/>
      <c r="M2821" s="437"/>
      <c r="N2821" s="439"/>
      <c r="O2821" s="437"/>
    </row>
    <row r="2822" spans="1:15" x14ac:dyDescent="0.2">
      <c r="A2822" s="437"/>
      <c r="B2822" s="437"/>
      <c r="C2822" s="437"/>
      <c r="D2822" s="437"/>
      <c r="E2822" s="437"/>
      <c r="F2822" s="437"/>
      <c r="G2822" s="437"/>
      <c r="H2822" s="439"/>
      <c r="I2822" s="509"/>
      <c r="J2822" s="387"/>
      <c r="K2822" s="387"/>
      <c r="L2822" s="437"/>
      <c r="M2822" s="437"/>
      <c r="N2822" s="439"/>
      <c r="O2822" s="437"/>
    </row>
    <row r="2823" spans="1:15" x14ac:dyDescent="0.2">
      <c r="A2823" s="437"/>
      <c r="B2823" s="437"/>
      <c r="C2823" s="437"/>
      <c r="D2823" s="437"/>
      <c r="E2823" s="437"/>
      <c r="F2823" s="437"/>
      <c r="G2823" s="437"/>
      <c r="H2823" s="439"/>
      <c r="I2823" s="509"/>
      <c r="J2823" s="387"/>
      <c r="K2823" s="387"/>
      <c r="L2823" s="437"/>
      <c r="M2823" s="437"/>
      <c r="N2823" s="439"/>
      <c r="O2823" s="437"/>
    </row>
    <row r="2824" spans="1:15" x14ac:dyDescent="0.2">
      <c r="A2824" s="437"/>
      <c r="B2824" s="437"/>
      <c r="C2824" s="437"/>
      <c r="D2824" s="437"/>
      <c r="E2824" s="437"/>
      <c r="F2824" s="437"/>
      <c r="G2824" s="437"/>
      <c r="H2824" s="439"/>
      <c r="I2824" s="509"/>
      <c r="J2824" s="387"/>
      <c r="K2824" s="387"/>
      <c r="L2824" s="437"/>
      <c r="M2824" s="437"/>
      <c r="N2824" s="439"/>
      <c r="O2824" s="437"/>
    </row>
    <row r="2825" spans="1:15" x14ac:dyDescent="0.2">
      <c r="A2825" s="437"/>
      <c r="B2825" s="437"/>
      <c r="C2825" s="437"/>
      <c r="D2825" s="437"/>
      <c r="E2825" s="437"/>
      <c r="F2825" s="437"/>
      <c r="G2825" s="437"/>
      <c r="H2825" s="439"/>
      <c r="I2825" s="509"/>
      <c r="J2825" s="387"/>
      <c r="K2825" s="387"/>
      <c r="L2825" s="437"/>
      <c r="M2825" s="437"/>
      <c r="N2825" s="439"/>
      <c r="O2825" s="437"/>
    </row>
    <row r="2826" spans="1:15" x14ac:dyDescent="0.2">
      <c r="A2826" s="437"/>
      <c r="B2826" s="437"/>
      <c r="C2826" s="437"/>
      <c r="D2826" s="437"/>
      <c r="E2826" s="437"/>
      <c r="F2826" s="437"/>
      <c r="G2826" s="437"/>
      <c r="H2826" s="439"/>
      <c r="I2826" s="509"/>
      <c r="J2826" s="387"/>
      <c r="K2826" s="387"/>
      <c r="L2826" s="437"/>
      <c r="M2826" s="437"/>
      <c r="N2826" s="439"/>
      <c r="O2826" s="437"/>
    </row>
    <row r="2827" spans="1:15" x14ac:dyDescent="0.2">
      <c r="A2827" s="437"/>
      <c r="B2827" s="437"/>
      <c r="C2827" s="437"/>
      <c r="D2827" s="437"/>
      <c r="E2827" s="437"/>
      <c r="F2827" s="437"/>
      <c r="G2827" s="437"/>
      <c r="H2827" s="439"/>
      <c r="I2827" s="509"/>
      <c r="J2827" s="387"/>
      <c r="K2827" s="387"/>
      <c r="L2827" s="437"/>
      <c r="M2827" s="437"/>
      <c r="N2827" s="439"/>
      <c r="O2827" s="437"/>
    </row>
    <row r="2828" spans="1:15" x14ac:dyDescent="0.2">
      <c r="A2828" s="437"/>
      <c r="B2828" s="437"/>
      <c r="C2828" s="437"/>
      <c r="D2828" s="437"/>
      <c r="E2828" s="437"/>
      <c r="F2828" s="437"/>
      <c r="G2828" s="437"/>
      <c r="H2828" s="439"/>
      <c r="I2828" s="509"/>
      <c r="J2828" s="387"/>
      <c r="K2828" s="387"/>
      <c r="L2828" s="437"/>
      <c r="M2828" s="437"/>
      <c r="N2828" s="439"/>
      <c r="O2828" s="437"/>
    </row>
    <row r="2829" spans="1:15" x14ac:dyDescent="0.2">
      <c r="A2829" s="437"/>
      <c r="B2829" s="437"/>
      <c r="C2829" s="437"/>
      <c r="D2829" s="437"/>
      <c r="E2829" s="437"/>
      <c r="F2829" s="437"/>
      <c r="G2829" s="437"/>
      <c r="H2829" s="439"/>
      <c r="I2829" s="509"/>
      <c r="J2829" s="387"/>
      <c r="K2829" s="387"/>
      <c r="L2829" s="437"/>
      <c r="M2829" s="437"/>
      <c r="N2829" s="439"/>
      <c r="O2829" s="437"/>
    </row>
    <row r="2830" spans="1:15" x14ac:dyDescent="0.2">
      <c r="A2830" s="437"/>
      <c r="B2830" s="437"/>
      <c r="C2830" s="437"/>
      <c r="D2830" s="437"/>
      <c r="E2830" s="437"/>
      <c r="F2830" s="437"/>
      <c r="G2830" s="437"/>
      <c r="H2830" s="439"/>
      <c r="I2830" s="509"/>
      <c r="J2830" s="387"/>
      <c r="K2830" s="387"/>
      <c r="L2830" s="437"/>
      <c r="M2830" s="437"/>
      <c r="N2830" s="439"/>
      <c r="O2830" s="437"/>
    </row>
    <row r="2831" spans="1:15" x14ac:dyDescent="0.2">
      <c r="A2831" s="437"/>
      <c r="B2831" s="437"/>
      <c r="C2831" s="437"/>
      <c r="D2831" s="437"/>
      <c r="E2831" s="437"/>
      <c r="F2831" s="437"/>
      <c r="G2831" s="437"/>
      <c r="H2831" s="439"/>
      <c r="I2831" s="509"/>
      <c r="J2831" s="387"/>
      <c r="K2831" s="387"/>
      <c r="L2831" s="437"/>
      <c r="M2831" s="437"/>
      <c r="N2831" s="439"/>
      <c r="O2831" s="437"/>
    </row>
    <row r="2832" spans="1:15" x14ac:dyDescent="0.2">
      <c r="A2832" s="437"/>
      <c r="B2832" s="437"/>
      <c r="C2832" s="437"/>
      <c r="D2832" s="437"/>
      <c r="E2832" s="437"/>
      <c r="F2832" s="437"/>
      <c r="G2832" s="437"/>
      <c r="H2832" s="439"/>
      <c r="I2832" s="509"/>
      <c r="J2832" s="387"/>
      <c r="K2832" s="387"/>
      <c r="L2832" s="437"/>
      <c r="M2832" s="437"/>
      <c r="N2832" s="439"/>
      <c r="O2832" s="437"/>
    </row>
    <row r="2833" spans="1:15" x14ac:dyDescent="0.2">
      <c r="A2833" s="437"/>
      <c r="B2833" s="437"/>
      <c r="C2833" s="437"/>
      <c r="D2833" s="437"/>
      <c r="E2833" s="437"/>
      <c r="F2833" s="437"/>
      <c r="G2833" s="437"/>
      <c r="H2833" s="439"/>
      <c r="I2833" s="509"/>
      <c r="J2833" s="387"/>
      <c r="K2833" s="387"/>
      <c r="L2833" s="437"/>
      <c r="M2833" s="437"/>
      <c r="N2833" s="439"/>
      <c r="O2833" s="437"/>
    </row>
    <row r="2834" spans="1:15" x14ac:dyDescent="0.2">
      <c r="A2834" s="437"/>
      <c r="B2834" s="437"/>
      <c r="C2834" s="437"/>
      <c r="D2834" s="437"/>
      <c r="E2834" s="437"/>
      <c r="F2834" s="437"/>
      <c r="G2834" s="437"/>
      <c r="H2834" s="439"/>
      <c r="I2834" s="509"/>
      <c r="J2834" s="387"/>
      <c r="K2834" s="387"/>
      <c r="L2834" s="437"/>
      <c r="M2834" s="437"/>
      <c r="N2834" s="439"/>
      <c r="O2834" s="437"/>
    </row>
    <row r="2835" spans="1:15" x14ac:dyDescent="0.2">
      <c r="A2835" s="437"/>
      <c r="B2835" s="437"/>
      <c r="C2835" s="437"/>
      <c r="D2835" s="437"/>
      <c r="E2835" s="437"/>
      <c r="F2835" s="437"/>
      <c r="G2835" s="437"/>
      <c r="H2835" s="439"/>
      <c r="I2835" s="509"/>
      <c r="J2835" s="387"/>
      <c r="K2835" s="387"/>
      <c r="L2835" s="437"/>
      <c r="M2835" s="437"/>
      <c r="N2835" s="439"/>
      <c r="O2835" s="437"/>
    </row>
    <row r="2836" spans="1:15" x14ac:dyDescent="0.2">
      <c r="A2836" s="437"/>
      <c r="B2836" s="437"/>
      <c r="C2836" s="437"/>
      <c r="D2836" s="437"/>
      <c r="E2836" s="437"/>
      <c r="F2836" s="437"/>
      <c r="G2836" s="437"/>
      <c r="H2836" s="439"/>
      <c r="I2836" s="509"/>
      <c r="J2836" s="387"/>
      <c r="K2836" s="387"/>
      <c r="L2836" s="437"/>
      <c r="M2836" s="437"/>
      <c r="N2836" s="439"/>
      <c r="O2836" s="437"/>
    </row>
    <row r="2837" spans="1:15" x14ac:dyDescent="0.2">
      <c r="A2837" s="437"/>
      <c r="B2837" s="437"/>
      <c r="C2837" s="437"/>
      <c r="D2837" s="437"/>
      <c r="E2837" s="437"/>
      <c r="F2837" s="437"/>
      <c r="G2837" s="437"/>
      <c r="H2837" s="439"/>
      <c r="I2837" s="509"/>
      <c r="J2837" s="387"/>
      <c r="K2837" s="387"/>
      <c r="L2837" s="437"/>
      <c r="M2837" s="437"/>
      <c r="N2837" s="439"/>
      <c r="O2837" s="437"/>
    </row>
    <row r="2838" spans="1:15" x14ac:dyDescent="0.2">
      <c r="A2838" s="437"/>
      <c r="B2838" s="437"/>
      <c r="C2838" s="437"/>
      <c r="D2838" s="437"/>
      <c r="E2838" s="437"/>
      <c r="F2838" s="437"/>
      <c r="G2838" s="437"/>
      <c r="H2838" s="439"/>
      <c r="I2838" s="509"/>
      <c r="J2838" s="387"/>
      <c r="K2838" s="387"/>
      <c r="L2838" s="437"/>
      <c r="M2838" s="437"/>
      <c r="N2838" s="439"/>
      <c r="O2838" s="437"/>
    </row>
    <row r="2839" spans="1:15" x14ac:dyDescent="0.2">
      <c r="A2839" s="437"/>
      <c r="B2839" s="437"/>
      <c r="C2839" s="437"/>
      <c r="D2839" s="437"/>
      <c r="E2839" s="437"/>
      <c r="F2839" s="437"/>
      <c r="G2839" s="437"/>
      <c r="H2839" s="439"/>
      <c r="I2839" s="509"/>
      <c r="J2839" s="387"/>
      <c r="K2839" s="387"/>
      <c r="L2839" s="437"/>
      <c r="M2839" s="437"/>
      <c r="N2839" s="439"/>
      <c r="O2839" s="437"/>
    </row>
    <row r="2840" spans="1:15" x14ac:dyDescent="0.2">
      <c r="A2840" s="437"/>
      <c r="B2840" s="437"/>
      <c r="C2840" s="437"/>
      <c r="D2840" s="437"/>
      <c r="E2840" s="437"/>
      <c r="F2840" s="437"/>
      <c r="G2840" s="437"/>
      <c r="H2840" s="439"/>
      <c r="I2840" s="509"/>
      <c r="J2840" s="387"/>
      <c r="K2840" s="387"/>
      <c r="L2840" s="437"/>
      <c r="M2840" s="437"/>
      <c r="N2840" s="439"/>
      <c r="O2840" s="437"/>
    </row>
    <row r="2841" spans="1:15" x14ac:dyDescent="0.2">
      <c r="A2841" s="437"/>
      <c r="B2841" s="437"/>
      <c r="C2841" s="437"/>
      <c r="D2841" s="437"/>
      <c r="E2841" s="437"/>
      <c r="F2841" s="437"/>
      <c r="G2841" s="437"/>
      <c r="H2841" s="439"/>
      <c r="I2841" s="509"/>
      <c r="J2841" s="387"/>
      <c r="K2841" s="387"/>
      <c r="L2841" s="437"/>
      <c r="M2841" s="437"/>
      <c r="N2841" s="439"/>
      <c r="O2841" s="437"/>
    </row>
    <row r="2842" spans="1:15" x14ac:dyDescent="0.2">
      <c r="A2842" s="437"/>
      <c r="B2842" s="437"/>
      <c r="C2842" s="437"/>
      <c r="D2842" s="437"/>
      <c r="E2842" s="437"/>
      <c r="F2842" s="437"/>
      <c r="G2842" s="437"/>
      <c r="H2842" s="439"/>
      <c r="I2842" s="509"/>
      <c r="J2842" s="387"/>
      <c r="K2842" s="387"/>
      <c r="L2842" s="437"/>
      <c r="M2842" s="437"/>
      <c r="N2842" s="439"/>
      <c r="O2842" s="437"/>
    </row>
    <row r="2843" spans="1:15" x14ac:dyDescent="0.2">
      <c r="A2843" s="437"/>
      <c r="B2843" s="437"/>
      <c r="C2843" s="437"/>
      <c r="D2843" s="437"/>
      <c r="E2843" s="437"/>
      <c r="F2843" s="437"/>
      <c r="G2843" s="437"/>
      <c r="H2843" s="439"/>
      <c r="I2843" s="509"/>
      <c r="J2843" s="387"/>
      <c r="K2843" s="387"/>
      <c r="L2843" s="437"/>
      <c r="M2843" s="437"/>
      <c r="N2843" s="439"/>
      <c r="O2843" s="437"/>
    </row>
    <row r="2844" spans="1:15" x14ac:dyDescent="0.2">
      <c r="A2844" s="437"/>
      <c r="B2844" s="437"/>
      <c r="C2844" s="437"/>
      <c r="D2844" s="437"/>
      <c r="E2844" s="437"/>
      <c r="F2844" s="437"/>
      <c r="G2844" s="437"/>
      <c r="H2844" s="439"/>
      <c r="I2844" s="509"/>
      <c r="J2844" s="387"/>
      <c r="K2844" s="387"/>
      <c r="L2844" s="437"/>
      <c r="M2844" s="437"/>
      <c r="N2844" s="439"/>
      <c r="O2844" s="437"/>
    </row>
    <row r="2845" spans="1:15" x14ac:dyDescent="0.2">
      <c r="A2845" s="437"/>
      <c r="B2845" s="437"/>
      <c r="C2845" s="437"/>
      <c r="D2845" s="437"/>
      <c r="E2845" s="437"/>
      <c r="F2845" s="437"/>
      <c r="G2845" s="437"/>
      <c r="H2845" s="439"/>
      <c r="I2845" s="509"/>
      <c r="J2845" s="387"/>
      <c r="K2845" s="387"/>
      <c r="L2845" s="437"/>
      <c r="M2845" s="437"/>
      <c r="N2845" s="439"/>
      <c r="O2845" s="437"/>
    </row>
    <row r="2846" spans="1:15" x14ac:dyDescent="0.2">
      <c r="A2846" s="437"/>
      <c r="B2846" s="437"/>
      <c r="C2846" s="437"/>
      <c r="D2846" s="437"/>
      <c r="E2846" s="437"/>
      <c r="F2846" s="437"/>
      <c r="G2846" s="437"/>
      <c r="H2846" s="439"/>
      <c r="I2846" s="509"/>
      <c r="J2846" s="387"/>
      <c r="K2846" s="387"/>
      <c r="L2846" s="437"/>
      <c r="M2846" s="437"/>
      <c r="N2846" s="439"/>
      <c r="O2846" s="437"/>
    </row>
    <row r="2847" spans="1:15" x14ac:dyDescent="0.2">
      <c r="A2847" s="437"/>
      <c r="B2847" s="437"/>
      <c r="C2847" s="437"/>
      <c r="D2847" s="437"/>
      <c r="E2847" s="437"/>
      <c r="F2847" s="437"/>
      <c r="G2847" s="437"/>
      <c r="H2847" s="439"/>
      <c r="I2847" s="509"/>
      <c r="J2847" s="387"/>
      <c r="K2847" s="387"/>
      <c r="L2847" s="437"/>
      <c r="M2847" s="437"/>
      <c r="N2847" s="439"/>
      <c r="O2847" s="437"/>
    </row>
    <row r="2848" spans="1:15" x14ac:dyDescent="0.2">
      <c r="A2848" s="437"/>
      <c r="B2848" s="437"/>
      <c r="C2848" s="437"/>
      <c r="D2848" s="437"/>
      <c r="E2848" s="437"/>
      <c r="F2848" s="437"/>
      <c r="G2848" s="437"/>
      <c r="H2848" s="439"/>
      <c r="I2848" s="509"/>
      <c r="J2848" s="387"/>
      <c r="K2848" s="387"/>
      <c r="L2848" s="437"/>
      <c r="M2848" s="437"/>
      <c r="N2848" s="439"/>
      <c r="O2848" s="437"/>
    </row>
    <row r="2849" spans="1:15" x14ac:dyDescent="0.2">
      <c r="A2849" s="437"/>
      <c r="B2849" s="437"/>
      <c r="C2849" s="437"/>
      <c r="D2849" s="437"/>
      <c r="E2849" s="437"/>
      <c r="F2849" s="437"/>
      <c r="G2849" s="437"/>
      <c r="H2849" s="439"/>
      <c r="I2849" s="509"/>
      <c r="J2849" s="387"/>
      <c r="K2849" s="387"/>
      <c r="L2849" s="437"/>
      <c r="M2849" s="437"/>
      <c r="N2849" s="439"/>
      <c r="O2849" s="437"/>
    </row>
    <row r="2850" spans="1:15" x14ac:dyDescent="0.2">
      <c r="A2850" s="437"/>
      <c r="B2850" s="437"/>
      <c r="C2850" s="437"/>
      <c r="D2850" s="437"/>
      <c r="E2850" s="437"/>
      <c r="F2850" s="437"/>
      <c r="G2850" s="437"/>
      <c r="H2850" s="439"/>
      <c r="I2850" s="509"/>
      <c r="J2850" s="387"/>
      <c r="K2850" s="387"/>
      <c r="L2850" s="437"/>
      <c r="M2850" s="437"/>
      <c r="N2850" s="439"/>
      <c r="O2850" s="437"/>
    </row>
    <row r="2851" spans="1:15" x14ac:dyDescent="0.2">
      <c r="A2851" s="437"/>
      <c r="B2851" s="437"/>
      <c r="C2851" s="437"/>
      <c r="D2851" s="437"/>
      <c r="E2851" s="437"/>
      <c r="F2851" s="437"/>
      <c r="G2851" s="437"/>
      <c r="H2851" s="439"/>
      <c r="I2851" s="509"/>
      <c r="J2851" s="387"/>
      <c r="K2851" s="387"/>
      <c r="L2851" s="437"/>
      <c r="M2851" s="437"/>
      <c r="N2851" s="439"/>
      <c r="O2851" s="437"/>
    </row>
    <row r="2852" spans="1:15" x14ac:dyDescent="0.2">
      <c r="A2852" s="437"/>
      <c r="B2852" s="437"/>
      <c r="C2852" s="437"/>
      <c r="D2852" s="437"/>
      <c r="E2852" s="437"/>
      <c r="F2852" s="437"/>
      <c r="G2852" s="437"/>
      <c r="H2852" s="439"/>
      <c r="I2852" s="509"/>
      <c r="J2852" s="387"/>
      <c r="K2852" s="387"/>
      <c r="L2852" s="437"/>
      <c r="M2852" s="437"/>
      <c r="N2852" s="439"/>
      <c r="O2852" s="437"/>
    </row>
    <row r="2853" spans="1:15" x14ac:dyDescent="0.2">
      <c r="A2853" s="437"/>
      <c r="B2853" s="437"/>
      <c r="C2853" s="437"/>
      <c r="D2853" s="437"/>
      <c r="E2853" s="437"/>
      <c r="F2853" s="437"/>
      <c r="G2853" s="437"/>
      <c r="H2853" s="439"/>
      <c r="I2853" s="509"/>
      <c r="J2853" s="387"/>
      <c r="K2853" s="387"/>
      <c r="L2853" s="437"/>
      <c r="M2853" s="437"/>
      <c r="N2853" s="439"/>
      <c r="O2853" s="437"/>
    </row>
    <row r="2854" spans="1:15" x14ac:dyDescent="0.2">
      <c r="A2854" s="437"/>
      <c r="B2854" s="437"/>
      <c r="C2854" s="437"/>
      <c r="D2854" s="437"/>
      <c r="E2854" s="437"/>
      <c r="F2854" s="437"/>
      <c r="G2854" s="437"/>
      <c r="H2854" s="439"/>
      <c r="I2854" s="509"/>
      <c r="J2854" s="387"/>
      <c r="K2854" s="387"/>
      <c r="L2854" s="437"/>
      <c r="M2854" s="437"/>
      <c r="N2854" s="439"/>
      <c r="O2854" s="437"/>
    </row>
    <row r="2855" spans="1:15" x14ac:dyDescent="0.2">
      <c r="A2855" s="437"/>
      <c r="B2855" s="437"/>
      <c r="C2855" s="437"/>
      <c r="D2855" s="437"/>
      <c r="E2855" s="437"/>
      <c r="F2855" s="437"/>
      <c r="G2855" s="437"/>
      <c r="H2855" s="439"/>
      <c r="I2855" s="509"/>
      <c r="J2855" s="387"/>
      <c r="K2855" s="387"/>
      <c r="L2855" s="437"/>
      <c r="M2855" s="437"/>
      <c r="N2855" s="439"/>
      <c r="O2855" s="437"/>
    </row>
    <row r="2856" spans="1:15" x14ac:dyDescent="0.2">
      <c r="A2856" s="437"/>
      <c r="B2856" s="437"/>
      <c r="C2856" s="437"/>
      <c r="D2856" s="437"/>
      <c r="E2856" s="437"/>
      <c r="F2856" s="437"/>
      <c r="G2856" s="437"/>
      <c r="H2856" s="439"/>
      <c r="I2856" s="509"/>
      <c r="J2856" s="387"/>
      <c r="K2856" s="387"/>
      <c r="L2856" s="437"/>
      <c r="M2856" s="437"/>
      <c r="N2856" s="439"/>
      <c r="O2856" s="437"/>
    </row>
    <row r="2857" spans="1:15" x14ac:dyDescent="0.2">
      <c r="A2857" s="437"/>
      <c r="B2857" s="437"/>
      <c r="C2857" s="437"/>
      <c r="D2857" s="437"/>
      <c r="E2857" s="437"/>
      <c r="F2857" s="437"/>
      <c r="G2857" s="437"/>
      <c r="H2857" s="439"/>
      <c r="I2857" s="509"/>
      <c r="J2857" s="387"/>
      <c r="K2857" s="387"/>
      <c r="L2857" s="437"/>
      <c r="M2857" s="437"/>
      <c r="N2857" s="439"/>
      <c r="O2857" s="437"/>
    </row>
    <row r="2858" spans="1:15" x14ac:dyDescent="0.2">
      <c r="A2858" s="437"/>
      <c r="B2858" s="437"/>
      <c r="C2858" s="437"/>
      <c r="D2858" s="437"/>
      <c r="E2858" s="437"/>
      <c r="F2858" s="437"/>
      <c r="G2858" s="437"/>
      <c r="H2858" s="439"/>
      <c r="I2858" s="509"/>
      <c r="J2858" s="387"/>
      <c r="K2858" s="387"/>
      <c r="L2858" s="437"/>
      <c r="M2858" s="437"/>
      <c r="N2858" s="439"/>
      <c r="O2858" s="437"/>
    </row>
    <row r="2859" spans="1:15" x14ac:dyDescent="0.2">
      <c r="A2859" s="437"/>
      <c r="B2859" s="437"/>
      <c r="C2859" s="437"/>
      <c r="D2859" s="437"/>
      <c r="E2859" s="437"/>
      <c r="F2859" s="437"/>
      <c r="G2859" s="437"/>
      <c r="H2859" s="439"/>
      <c r="I2859" s="509"/>
      <c r="J2859" s="387"/>
      <c r="K2859" s="387"/>
      <c r="L2859" s="437"/>
      <c r="M2859" s="437"/>
      <c r="N2859" s="439"/>
      <c r="O2859" s="437"/>
    </row>
    <row r="2860" spans="1:15" x14ac:dyDescent="0.2">
      <c r="A2860" s="437"/>
      <c r="B2860" s="437"/>
      <c r="C2860" s="437"/>
      <c r="D2860" s="437"/>
      <c r="E2860" s="437"/>
      <c r="F2860" s="437"/>
      <c r="G2860" s="437"/>
      <c r="H2860" s="439"/>
      <c r="I2860" s="509"/>
      <c r="J2860" s="387"/>
      <c r="K2860" s="387"/>
      <c r="L2860" s="437"/>
      <c r="M2860" s="437"/>
      <c r="N2860" s="439"/>
      <c r="O2860" s="437"/>
    </row>
    <row r="2861" spans="1:15" x14ac:dyDescent="0.2">
      <c r="A2861" s="437"/>
      <c r="B2861" s="437"/>
      <c r="C2861" s="437"/>
      <c r="D2861" s="437"/>
      <c r="E2861" s="437"/>
      <c r="F2861" s="437"/>
      <c r="G2861" s="437"/>
      <c r="H2861" s="439"/>
      <c r="I2861" s="509"/>
      <c r="J2861" s="387"/>
      <c r="K2861" s="387"/>
      <c r="L2861" s="437"/>
      <c r="M2861" s="437"/>
      <c r="N2861" s="439"/>
      <c r="O2861" s="437"/>
    </row>
    <row r="2862" spans="1:15" x14ac:dyDescent="0.2">
      <c r="A2862" s="437"/>
      <c r="B2862" s="437"/>
      <c r="C2862" s="437"/>
      <c r="D2862" s="437"/>
      <c r="E2862" s="437"/>
      <c r="F2862" s="437"/>
      <c r="G2862" s="437"/>
      <c r="H2862" s="439"/>
      <c r="I2862" s="509"/>
      <c r="J2862" s="387"/>
      <c r="K2862" s="387"/>
      <c r="L2862" s="437"/>
      <c r="M2862" s="437"/>
      <c r="N2862" s="439"/>
      <c r="O2862" s="437"/>
    </row>
    <row r="2863" spans="1:15" x14ac:dyDescent="0.2">
      <c r="A2863" s="437"/>
      <c r="B2863" s="437"/>
      <c r="C2863" s="437"/>
      <c r="D2863" s="437"/>
      <c r="E2863" s="437"/>
      <c r="F2863" s="437"/>
      <c r="G2863" s="437"/>
      <c r="H2863" s="439"/>
      <c r="I2863" s="509"/>
      <c r="J2863" s="387"/>
      <c r="K2863" s="387"/>
      <c r="L2863" s="437"/>
      <c r="M2863" s="437"/>
      <c r="N2863" s="439"/>
      <c r="O2863" s="437"/>
    </row>
    <row r="2864" spans="1:15" x14ac:dyDescent="0.2">
      <c r="A2864" s="437"/>
      <c r="B2864" s="437"/>
      <c r="C2864" s="437"/>
      <c r="D2864" s="437"/>
      <c r="E2864" s="437"/>
      <c r="F2864" s="437"/>
      <c r="G2864" s="437"/>
      <c r="H2864" s="439"/>
      <c r="I2864" s="509"/>
      <c r="J2864" s="387"/>
      <c r="K2864" s="387"/>
      <c r="L2864" s="437"/>
      <c r="M2864" s="437"/>
      <c r="N2864" s="439"/>
      <c r="O2864" s="437"/>
    </row>
    <row r="2865" spans="1:15" x14ac:dyDescent="0.2">
      <c r="A2865" s="437"/>
      <c r="B2865" s="437"/>
      <c r="C2865" s="437"/>
      <c r="D2865" s="437"/>
      <c r="E2865" s="437"/>
      <c r="F2865" s="437"/>
      <c r="G2865" s="437"/>
      <c r="H2865" s="439"/>
      <c r="I2865" s="509"/>
      <c r="J2865" s="387"/>
      <c r="K2865" s="387"/>
      <c r="L2865" s="437"/>
      <c r="M2865" s="437"/>
      <c r="N2865" s="439"/>
      <c r="O2865" s="437"/>
    </row>
    <row r="2866" spans="1:15" x14ac:dyDescent="0.2">
      <c r="A2866" s="437"/>
      <c r="B2866" s="437"/>
      <c r="C2866" s="437"/>
      <c r="D2866" s="437"/>
      <c r="E2866" s="437"/>
      <c r="F2866" s="437"/>
      <c r="G2866" s="437"/>
      <c r="H2866" s="439"/>
      <c r="I2866" s="509"/>
      <c r="J2866" s="387"/>
      <c r="K2866" s="387"/>
      <c r="L2866" s="437"/>
      <c r="M2866" s="437"/>
      <c r="N2866" s="439"/>
      <c r="O2866" s="437"/>
    </row>
    <row r="2867" spans="1:15" x14ac:dyDescent="0.2">
      <c r="A2867" s="437"/>
      <c r="B2867" s="437"/>
      <c r="C2867" s="437"/>
      <c r="D2867" s="437"/>
      <c r="E2867" s="437"/>
      <c r="F2867" s="437"/>
      <c r="G2867" s="437"/>
      <c r="H2867" s="439"/>
      <c r="I2867" s="509"/>
      <c r="J2867" s="387"/>
      <c r="K2867" s="387"/>
      <c r="L2867" s="437"/>
      <c r="M2867" s="437"/>
      <c r="N2867" s="439"/>
      <c r="O2867" s="437"/>
    </row>
    <row r="2868" spans="1:15" x14ac:dyDescent="0.2">
      <c r="A2868" s="437"/>
      <c r="B2868" s="437"/>
      <c r="C2868" s="437"/>
      <c r="D2868" s="437"/>
      <c r="E2868" s="437"/>
      <c r="F2868" s="437"/>
      <c r="G2868" s="437"/>
      <c r="H2868" s="439"/>
      <c r="I2868" s="509"/>
      <c r="J2868" s="387"/>
      <c r="K2868" s="387"/>
      <c r="L2868" s="437"/>
      <c r="M2868" s="437"/>
      <c r="N2868" s="439"/>
      <c r="O2868" s="437"/>
    </row>
    <row r="2869" spans="1:15" x14ac:dyDescent="0.2">
      <c r="A2869" s="437"/>
      <c r="B2869" s="437"/>
      <c r="C2869" s="437"/>
      <c r="D2869" s="437"/>
      <c r="E2869" s="437"/>
      <c r="F2869" s="437"/>
      <c r="G2869" s="437"/>
      <c r="H2869" s="439"/>
      <c r="I2869" s="509"/>
      <c r="J2869" s="387"/>
      <c r="K2869" s="387"/>
      <c r="L2869" s="437"/>
      <c r="M2869" s="437"/>
      <c r="N2869" s="439"/>
      <c r="O2869" s="437"/>
    </row>
    <row r="2870" spans="1:15" x14ac:dyDescent="0.2">
      <c r="A2870" s="437"/>
      <c r="B2870" s="437"/>
      <c r="C2870" s="437"/>
      <c r="D2870" s="437"/>
      <c r="E2870" s="437"/>
      <c r="F2870" s="437"/>
      <c r="G2870" s="437"/>
      <c r="H2870" s="439"/>
      <c r="I2870" s="509"/>
      <c r="J2870" s="387"/>
      <c r="K2870" s="387"/>
      <c r="L2870" s="437"/>
      <c r="M2870" s="437"/>
      <c r="N2870" s="439"/>
      <c r="O2870" s="437"/>
    </row>
    <row r="2871" spans="1:15" x14ac:dyDescent="0.2">
      <c r="A2871" s="437"/>
      <c r="B2871" s="437"/>
      <c r="C2871" s="437"/>
      <c r="D2871" s="437"/>
      <c r="E2871" s="437"/>
      <c r="F2871" s="437"/>
      <c r="G2871" s="437"/>
      <c r="H2871" s="439"/>
      <c r="I2871" s="509"/>
      <c r="J2871" s="387"/>
      <c r="K2871" s="387"/>
      <c r="L2871" s="437"/>
      <c r="M2871" s="437"/>
      <c r="N2871" s="439"/>
      <c r="O2871" s="437"/>
    </row>
    <row r="2872" spans="1:15" x14ac:dyDescent="0.2">
      <c r="A2872" s="437"/>
      <c r="B2872" s="437"/>
      <c r="C2872" s="437"/>
      <c r="D2872" s="437"/>
      <c r="E2872" s="437"/>
      <c r="F2872" s="437"/>
      <c r="G2872" s="437"/>
      <c r="H2872" s="439"/>
      <c r="I2872" s="509"/>
      <c r="J2872" s="387"/>
      <c r="K2872" s="387"/>
      <c r="L2872" s="437"/>
      <c r="M2872" s="437"/>
      <c r="N2872" s="439"/>
      <c r="O2872" s="437"/>
    </row>
    <row r="2873" spans="1:15" x14ac:dyDescent="0.2">
      <c r="A2873" s="437"/>
      <c r="B2873" s="437"/>
      <c r="C2873" s="437"/>
      <c r="D2873" s="437"/>
      <c r="E2873" s="437"/>
      <c r="F2873" s="437"/>
      <c r="G2873" s="437"/>
      <c r="H2873" s="439"/>
      <c r="I2873" s="509"/>
      <c r="J2873" s="387"/>
      <c r="K2873" s="387"/>
      <c r="L2873" s="437"/>
      <c r="M2873" s="437"/>
      <c r="N2873" s="439"/>
      <c r="O2873" s="437"/>
    </row>
    <row r="2874" spans="1:15" x14ac:dyDescent="0.2">
      <c r="A2874" s="437"/>
      <c r="B2874" s="437"/>
      <c r="C2874" s="437"/>
      <c r="D2874" s="437"/>
      <c r="E2874" s="437"/>
      <c r="F2874" s="437"/>
      <c r="G2874" s="437"/>
      <c r="H2874" s="439"/>
      <c r="I2874" s="509"/>
      <c r="J2874" s="387"/>
      <c r="K2874" s="387"/>
      <c r="L2874" s="437"/>
      <c r="M2874" s="437"/>
      <c r="N2874" s="439"/>
      <c r="O2874" s="437"/>
    </row>
    <row r="2875" spans="1:15" x14ac:dyDescent="0.2">
      <c r="A2875" s="437"/>
      <c r="B2875" s="437"/>
      <c r="C2875" s="437"/>
      <c r="D2875" s="437"/>
      <c r="E2875" s="437"/>
      <c r="F2875" s="437"/>
      <c r="G2875" s="437"/>
      <c r="H2875" s="439"/>
      <c r="I2875" s="509"/>
      <c r="J2875" s="387"/>
      <c r="K2875" s="387"/>
      <c r="L2875" s="437"/>
      <c r="M2875" s="437"/>
      <c r="N2875" s="439"/>
      <c r="O2875" s="437"/>
    </row>
    <row r="2876" spans="1:15" x14ac:dyDescent="0.2">
      <c r="A2876" s="437"/>
      <c r="B2876" s="437"/>
      <c r="C2876" s="437"/>
      <c r="D2876" s="437"/>
      <c r="E2876" s="437"/>
      <c r="F2876" s="437"/>
      <c r="G2876" s="437"/>
      <c r="H2876" s="439"/>
      <c r="I2876" s="509"/>
      <c r="J2876" s="387"/>
      <c r="K2876" s="387"/>
      <c r="L2876" s="437"/>
      <c r="M2876" s="437"/>
      <c r="N2876" s="439"/>
      <c r="O2876" s="437"/>
    </row>
    <row r="2877" spans="1:15" x14ac:dyDescent="0.2">
      <c r="A2877" s="437"/>
      <c r="B2877" s="437"/>
      <c r="C2877" s="437"/>
      <c r="D2877" s="437"/>
      <c r="E2877" s="437"/>
      <c r="F2877" s="437"/>
      <c r="G2877" s="437"/>
      <c r="H2877" s="439"/>
      <c r="I2877" s="509"/>
      <c r="J2877" s="387"/>
      <c r="K2877" s="387"/>
      <c r="L2877" s="437"/>
      <c r="M2877" s="437"/>
      <c r="N2877" s="439"/>
      <c r="O2877" s="437"/>
    </row>
    <row r="2878" spans="1:15" x14ac:dyDescent="0.2">
      <c r="A2878" s="437"/>
      <c r="B2878" s="437"/>
      <c r="C2878" s="437"/>
      <c r="D2878" s="437"/>
      <c r="E2878" s="437"/>
      <c r="F2878" s="437"/>
      <c r="G2878" s="437"/>
      <c r="H2878" s="439"/>
      <c r="I2878" s="509"/>
      <c r="J2878" s="387"/>
      <c r="K2878" s="387"/>
      <c r="L2878" s="437"/>
      <c r="M2878" s="437"/>
      <c r="N2878" s="439"/>
      <c r="O2878" s="437"/>
    </row>
    <row r="2879" spans="1:15" x14ac:dyDescent="0.2">
      <c r="A2879" s="437"/>
      <c r="B2879" s="437"/>
      <c r="C2879" s="437"/>
      <c r="D2879" s="437"/>
      <c r="E2879" s="437"/>
      <c r="F2879" s="437"/>
      <c r="G2879" s="437"/>
      <c r="H2879" s="439"/>
      <c r="I2879" s="509"/>
      <c r="J2879" s="387"/>
      <c r="K2879" s="387"/>
      <c r="L2879" s="437"/>
      <c r="M2879" s="437"/>
      <c r="N2879" s="439"/>
      <c r="O2879" s="437"/>
    </row>
    <row r="2880" spans="1:15" x14ac:dyDescent="0.2">
      <c r="A2880" s="437"/>
      <c r="B2880" s="437"/>
      <c r="C2880" s="437"/>
      <c r="D2880" s="437"/>
      <c r="E2880" s="437"/>
      <c r="F2880" s="437"/>
      <c r="G2880" s="437"/>
      <c r="H2880" s="439"/>
      <c r="I2880" s="509"/>
      <c r="J2880" s="387"/>
      <c r="K2880" s="387"/>
      <c r="L2880" s="437"/>
      <c r="M2880" s="437"/>
      <c r="N2880" s="439"/>
      <c r="O2880" s="437"/>
    </row>
    <row r="2881" spans="1:15" x14ac:dyDescent="0.2">
      <c r="A2881" s="437"/>
      <c r="B2881" s="437"/>
      <c r="C2881" s="437"/>
      <c r="D2881" s="437"/>
      <c r="E2881" s="437"/>
      <c r="F2881" s="437"/>
      <c r="G2881" s="437"/>
      <c r="H2881" s="439"/>
      <c r="I2881" s="509"/>
      <c r="J2881" s="387"/>
      <c r="K2881" s="387"/>
      <c r="L2881" s="437"/>
      <c r="M2881" s="437"/>
      <c r="N2881" s="439"/>
      <c r="O2881" s="437"/>
    </row>
    <row r="2882" spans="1:15" x14ac:dyDescent="0.2">
      <c r="A2882" s="437"/>
      <c r="B2882" s="437"/>
      <c r="C2882" s="437"/>
      <c r="D2882" s="437"/>
      <c r="E2882" s="437"/>
      <c r="F2882" s="437"/>
      <c r="G2882" s="437"/>
      <c r="H2882" s="439"/>
      <c r="I2882" s="509"/>
      <c r="J2882" s="387"/>
      <c r="K2882" s="387"/>
      <c r="L2882" s="437"/>
      <c r="M2882" s="437"/>
      <c r="N2882" s="439"/>
      <c r="O2882" s="437"/>
    </row>
    <row r="2883" spans="1:15" x14ac:dyDescent="0.2">
      <c r="A2883" s="437"/>
      <c r="B2883" s="437"/>
      <c r="C2883" s="437"/>
      <c r="D2883" s="437"/>
      <c r="E2883" s="437"/>
      <c r="F2883" s="437"/>
      <c r="G2883" s="437"/>
      <c r="H2883" s="439"/>
      <c r="I2883" s="509"/>
      <c r="J2883" s="387"/>
      <c r="K2883" s="387"/>
      <c r="L2883" s="437"/>
      <c r="M2883" s="437"/>
      <c r="N2883" s="439"/>
      <c r="O2883" s="437"/>
    </row>
    <row r="2884" spans="1:15" x14ac:dyDescent="0.2">
      <c r="A2884" s="437"/>
      <c r="B2884" s="437"/>
      <c r="C2884" s="437"/>
      <c r="D2884" s="437"/>
      <c r="E2884" s="437"/>
      <c r="F2884" s="437"/>
      <c r="G2884" s="437"/>
      <c r="H2884" s="439"/>
      <c r="I2884" s="509"/>
      <c r="J2884" s="387"/>
      <c r="K2884" s="387"/>
      <c r="L2884" s="437"/>
      <c r="M2884" s="437"/>
      <c r="N2884" s="439"/>
      <c r="O2884" s="437"/>
    </row>
    <row r="2885" spans="1:15" x14ac:dyDescent="0.2">
      <c r="A2885" s="437"/>
      <c r="B2885" s="437"/>
      <c r="C2885" s="437"/>
      <c r="D2885" s="437"/>
      <c r="E2885" s="437"/>
      <c r="F2885" s="437"/>
      <c r="G2885" s="437"/>
      <c r="H2885" s="439"/>
      <c r="I2885" s="509"/>
      <c r="J2885" s="387"/>
      <c r="K2885" s="387"/>
      <c r="L2885" s="437"/>
      <c r="M2885" s="437"/>
      <c r="N2885" s="439"/>
      <c r="O2885" s="437"/>
    </row>
    <row r="2886" spans="1:15" x14ac:dyDescent="0.2">
      <c r="A2886" s="437"/>
      <c r="B2886" s="437"/>
      <c r="C2886" s="437"/>
      <c r="D2886" s="437"/>
      <c r="E2886" s="437"/>
      <c r="F2886" s="437"/>
      <c r="G2886" s="437"/>
      <c r="H2886" s="439"/>
      <c r="I2886" s="509"/>
      <c r="J2886" s="387"/>
      <c r="K2886" s="387"/>
      <c r="L2886" s="437"/>
      <c r="M2886" s="437"/>
      <c r="N2886" s="439"/>
      <c r="O2886" s="437"/>
    </row>
    <row r="2887" spans="1:15" x14ac:dyDescent="0.2">
      <c r="A2887" s="437"/>
      <c r="B2887" s="437"/>
      <c r="C2887" s="437"/>
      <c r="D2887" s="437"/>
      <c r="E2887" s="437"/>
      <c r="F2887" s="437"/>
      <c r="G2887" s="437"/>
      <c r="H2887" s="439"/>
      <c r="I2887" s="509"/>
      <c r="J2887" s="387"/>
      <c r="K2887" s="387"/>
      <c r="L2887" s="437"/>
      <c r="M2887" s="437"/>
      <c r="N2887" s="439"/>
      <c r="O2887" s="437"/>
    </row>
    <row r="2888" spans="1:15" x14ac:dyDescent="0.2">
      <c r="A2888" s="437"/>
      <c r="B2888" s="437"/>
      <c r="C2888" s="437"/>
      <c r="D2888" s="437"/>
      <c r="E2888" s="437"/>
      <c r="F2888" s="437"/>
      <c r="G2888" s="437"/>
      <c r="H2888" s="439"/>
      <c r="I2888" s="509"/>
      <c r="J2888" s="387"/>
      <c r="K2888" s="387"/>
      <c r="L2888" s="437"/>
      <c r="M2888" s="437"/>
      <c r="N2888" s="439"/>
      <c r="O2888" s="437"/>
    </row>
    <row r="2889" spans="1:15" x14ac:dyDescent="0.2">
      <c r="A2889" s="437"/>
      <c r="B2889" s="437"/>
      <c r="C2889" s="437"/>
      <c r="D2889" s="437"/>
      <c r="E2889" s="437"/>
      <c r="F2889" s="437"/>
      <c r="G2889" s="437"/>
      <c r="H2889" s="439"/>
      <c r="I2889" s="509"/>
      <c r="J2889" s="387"/>
      <c r="K2889" s="387"/>
      <c r="L2889" s="437"/>
      <c r="M2889" s="437"/>
      <c r="N2889" s="439"/>
      <c r="O2889" s="437"/>
    </row>
    <row r="2890" spans="1:15" x14ac:dyDescent="0.2">
      <c r="A2890" s="437"/>
      <c r="B2890" s="437"/>
      <c r="C2890" s="437"/>
      <c r="D2890" s="437"/>
      <c r="E2890" s="437"/>
      <c r="F2890" s="437"/>
      <c r="G2890" s="437"/>
      <c r="H2890" s="439"/>
      <c r="I2890" s="509"/>
      <c r="J2890" s="387"/>
      <c r="K2890" s="387"/>
      <c r="L2890" s="437"/>
      <c r="M2890" s="437"/>
      <c r="N2890" s="439"/>
      <c r="O2890" s="437"/>
    </row>
    <row r="2891" spans="1:15" x14ac:dyDescent="0.2">
      <c r="A2891" s="437"/>
      <c r="B2891" s="437"/>
      <c r="C2891" s="437"/>
      <c r="D2891" s="437"/>
      <c r="E2891" s="437"/>
      <c r="F2891" s="437"/>
      <c r="G2891" s="437"/>
      <c r="H2891" s="439"/>
      <c r="I2891" s="509"/>
      <c r="J2891" s="387"/>
      <c r="K2891" s="387"/>
      <c r="L2891" s="437"/>
      <c r="M2891" s="437"/>
      <c r="N2891" s="439"/>
      <c r="O2891" s="437"/>
    </row>
    <row r="2892" spans="1:15" x14ac:dyDescent="0.2">
      <c r="A2892" s="437"/>
      <c r="B2892" s="437"/>
      <c r="C2892" s="437"/>
      <c r="D2892" s="437"/>
      <c r="E2892" s="437"/>
      <c r="F2892" s="437"/>
      <c r="G2892" s="437"/>
      <c r="H2892" s="439"/>
      <c r="I2892" s="509"/>
      <c r="J2892" s="387"/>
      <c r="K2892" s="387"/>
      <c r="L2892" s="437"/>
      <c r="M2892" s="437"/>
      <c r="N2892" s="439"/>
      <c r="O2892" s="437"/>
    </row>
    <row r="2893" spans="1:15" x14ac:dyDescent="0.2">
      <c r="A2893" s="437"/>
      <c r="B2893" s="437"/>
      <c r="C2893" s="437"/>
      <c r="D2893" s="437"/>
      <c r="E2893" s="437"/>
      <c r="F2893" s="437"/>
      <c r="G2893" s="437"/>
      <c r="H2893" s="439"/>
      <c r="I2893" s="509"/>
      <c r="J2893" s="387"/>
      <c r="K2893" s="387"/>
      <c r="L2893" s="437"/>
      <c r="M2893" s="437"/>
      <c r="N2893" s="439"/>
      <c r="O2893" s="437"/>
    </row>
    <row r="2894" spans="1:15" x14ac:dyDescent="0.2">
      <c r="A2894" s="437"/>
      <c r="B2894" s="437"/>
      <c r="C2894" s="437"/>
      <c r="D2894" s="437"/>
      <c r="E2894" s="437"/>
      <c r="F2894" s="437"/>
      <c r="G2894" s="437"/>
      <c r="H2894" s="439"/>
      <c r="I2894" s="509"/>
      <c r="J2894" s="387"/>
      <c r="K2894" s="387"/>
      <c r="L2894" s="437"/>
      <c r="M2894" s="437"/>
      <c r="N2894" s="439"/>
      <c r="O2894" s="437"/>
    </row>
    <row r="2895" spans="1:15" x14ac:dyDescent="0.2">
      <c r="A2895" s="437"/>
      <c r="B2895" s="437"/>
      <c r="C2895" s="437"/>
      <c r="D2895" s="437"/>
      <c r="E2895" s="437"/>
      <c r="F2895" s="437"/>
      <c r="G2895" s="437"/>
      <c r="H2895" s="439"/>
      <c r="I2895" s="509"/>
      <c r="J2895" s="387"/>
      <c r="K2895" s="387"/>
      <c r="L2895" s="437"/>
      <c r="M2895" s="437"/>
      <c r="N2895" s="439"/>
      <c r="O2895" s="437"/>
    </row>
    <row r="2896" spans="1:15" x14ac:dyDescent="0.2">
      <c r="A2896" s="437"/>
      <c r="B2896" s="437"/>
      <c r="C2896" s="437"/>
      <c r="D2896" s="437"/>
      <c r="E2896" s="437"/>
      <c r="F2896" s="437"/>
      <c r="G2896" s="437"/>
      <c r="H2896" s="439"/>
      <c r="I2896" s="509"/>
      <c r="J2896" s="387"/>
      <c r="K2896" s="387"/>
      <c r="L2896" s="437"/>
      <c r="M2896" s="437"/>
      <c r="N2896" s="439"/>
      <c r="O2896" s="437"/>
    </row>
    <row r="2897" spans="1:15" x14ac:dyDescent="0.2">
      <c r="A2897" s="437"/>
      <c r="B2897" s="437"/>
      <c r="C2897" s="437"/>
      <c r="D2897" s="437"/>
      <c r="E2897" s="437"/>
      <c r="F2897" s="437"/>
      <c r="G2897" s="437"/>
      <c r="H2897" s="439"/>
      <c r="I2897" s="509"/>
      <c r="J2897" s="387"/>
      <c r="K2897" s="387"/>
      <c r="L2897" s="437"/>
      <c r="M2897" s="437"/>
      <c r="N2897" s="439"/>
      <c r="O2897" s="437"/>
    </row>
    <row r="2898" spans="1:15" x14ac:dyDescent="0.2">
      <c r="A2898" s="437"/>
      <c r="B2898" s="437"/>
      <c r="C2898" s="437"/>
      <c r="D2898" s="437"/>
      <c r="E2898" s="437"/>
      <c r="F2898" s="437"/>
      <c r="G2898" s="437"/>
      <c r="H2898" s="439"/>
      <c r="I2898" s="509"/>
      <c r="J2898" s="387"/>
      <c r="K2898" s="387"/>
      <c r="L2898" s="437"/>
      <c r="M2898" s="437"/>
      <c r="N2898" s="439"/>
      <c r="O2898" s="437"/>
    </row>
    <row r="2899" spans="1:15" x14ac:dyDescent="0.2">
      <c r="A2899" s="437"/>
      <c r="B2899" s="437"/>
      <c r="C2899" s="437"/>
      <c r="D2899" s="437"/>
      <c r="E2899" s="437"/>
      <c r="F2899" s="437"/>
      <c r="G2899" s="437"/>
      <c r="H2899" s="439"/>
      <c r="I2899" s="509"/>
      <c r="J2899" s="387"/>
      <c r="K2899" s="387"/>
      <c r="L2899" s="437"/>
      <c r="M2899" s="437"/>
      <c r="N2899" s="439"/>
      <c r="O2899" s="437"/>
    </row>
    <row r="2900" spans="1:15" x14ac:dyDescent="0.2">
      <c r="A2900" s="437"/>
      <c r="B2900" s="437"/>
      <c r="C2900" s="437"/>
      <c r="D2900" s="437"/>
      <c r="E2900" s="437"/>
      <c r="F2900" s="437"/>
      <c r="G2900" s="437"/>
      <c r="H2900" s="439"/>
      <c r="I2900" s="509"/>
      <c r="J2900" s="387"/>
      <c r="K2900" s="387"/>
      <c r="L2900" s="437"/>
      <c r="M2900" s="437"/>
      <c r="N2900" s="439"/>
      <c r="O2900" s="437"/>
    </row>
    <row r="2901" spans="1:15" x14ac:dyDescent="0.2">
      <c r="A2901" s="437"/>
      <c r="B2901" s="437"/>
      <c r="C2901" s="437"/>
      <c r="D2901" s="437"/>
      <c r="E2901" s="437"/>
      <c r="F2901" s="437"/>
      <c r="G2901" s="437"/>
      <c r="H2901" s="439"/>
      <c r="I2901" s="509"/>
      <c r="J2901" s="387"/>
      <c r="K2901" s="387"/>
      <c r="L2901" s="437"/>
      <c r="M2901" s="437"/>
      <c r="N2901" s="439"/>
      <c r="O2901" s="437"/>
    </row>
    <row r="2902" spans="1:15" x14ac:dyDescent="0.2">
      <c r="A2902" s="437"/>
      <c r="B2902" s="437"/>
      <c r="C2902" s="437"/>
      <c r="D2902" s="437"/>
      <c r="E2902" s="437"/>
      <c r="F2902" s="437"/>
      <c r="G2902" s="437"/>
      <c r="H2902" s="439"/>
      <c r="I2902" s="509"/>
      <c r="J2902" s="387"/>
      <c r="K2902" s="387"/>
      <c r="L2902" s="437"/>
      <c r="M2902" s="437"/>
      <c r="N2902" s="439"/>
      <c r="O2902" s="437"/>
    </row>
    <row r="2903" spans="1:15" x14ac:dyDescent="0.2">
      <c r="A2903" s="437"/>
      <c r="B2903" s="437"/>
      <c r="C2903" s="437"/>
      <c r="D2903" s="437"/>
      <c r="E2903" s="437"/>
      <c r="F2903" s="437"/>
      <c r="G2903" s="437"/>
      <c r="H2903" s="439"/>
      <c r="I2903" s="509"/>
      <c r="J2903" s="387"/>
      <c r="K2903" s="387"/>
      <c r="L2903" s="437"/>
      <c r="M2903" s="437"/>
      <c r="N2903" s="439"/>
      <c r="O2903" s="437"/>
    </row>
    <row r="2904" spans="1:15" x14ac:dyDescent="0.2">
      <c r="A2904" s="437"/>
      <c r="B2904" s="437"/>
      <c r="C2904" s="437"/>
      <c r="D2904" s="437"/>
      <c r="E2904" s="437"/>
      <c r="F2904" s="437"/>
      <c r="G2904" s="437"/>
      <c r="H2904" s="439"/>
      <c r="I2904" s="509"/>
      <c r="J2904" s="387"/>
      <c r="K2904" s="387"/>
      <c r="L2904" s="437"/>
      <c r="M2904" s="437"/>
      <c r="N2904" s="439"/>
      <c r="O2904" s="437"/>
    </row>
    <row r="2905" spans="1:15" x14ac:dyDescent="0.2">
      <c r="A2905" s="437"/>
      <c r="B2905" s="437"/>
      <c r="C2905" s="437"/>
      <c r="D2905" s="437"/>
      <c r="E2905" s="437"/>
      <c r="F2905" s="437"/>
      <c r="G2905" s="437"/>
      <c r="H2905" s="439"/>
      <c r="I2905" s="509"/>
      <c r="J2905" s="387"/>
      <c r="K2905" s="387"/>
      <c r="L2905" s="437"/>
      <c r="M2905" s="437"/>
      <c r="N2905" s="439"/>
      <c r="O2905" s="437"/>
    </row>
    <row r="2906" spans="1:15" x14ac:dyDescent="0.2">
      <c r="A2906" s="437"/>
      <c r="B2906" s="437"/>
      <c r="C2906" s="437"/>
      <c r="D2906" s="437"/>
      <c r="E2906" s="437"/>
      <c r="F2906" s="437"/>
      <c r="G2906" s="437"/>
      <c r="H2906" s="439"/>
      <c r="I2906" s="509"/>
      <c r="J2906" s="387"/>
      <c r="K2906" s="387"/>
      <c r="L2906" s="437"/>
      <c r="M2906" s="437"/>
      <c r="N2906" s="439"/>
      <c r="O2906" s="437"/>
    </row>
    <row r="2907" spans="1:15" x14ac:dyDescent="0.2">
      <c r="A2907" s="437"/>
      <c r="B2907" s="437"/>
      <c r="C2907" s="437"/>
      <c r="D2907" s="437"/>
      <c r="E2907" s="437"/>
      <c r="F2907" s="437"/>
      <c r="G2907" s="437"/>
      <c r="H2907" s="439"/>
      <c r="I2907" s="509"/>
      <c r="J2907" s="387"/>
      <c r="K2907" s="387"/>
      <c r="L2907" s="437"/>
      <c r="M2907" s="437"/>
      <c r="N2907" s="439"/>
      <c r="O2907" s="437"/>
    </row>
    <row r="2908" spans="1:15" x14ac:dyDescent="0.2">
      <c r="A2908" s="437"/>
      <c r="B2908" s="437"/>
      <c r="C2908" s="437"/>
      <c r="D2908" s="437"/>
      <c r="E2908" s="437"/>
      <c r="F2908" s="437"/>
      <c r="G2908" s="437"/>
      <c r="H2908" s="439"/>
      <c r="I2908" s="509"/>
      <c r="J2908" s="387"/>
      <c r="K2908" s="387"/>
      <c r="L2908" s="437"/>
      <c r="M2908" s="437"/>
      <c r="N2908" s="439"/>
      <c r="O2908" s="437"/>
    </row>
    <row r="2909" spans="1:15" x14ac:dyDescent="0.2">
      <c r="A2909" s="437"/>
      <c r="B2909" s="437"/>
      <c r="C2909" s="437"/>
      <c r="D2909" s="437"/>
      <c r="E2909" s="437"/>
      <c r="F2909" s="437"/>
      <c r="G2909" s="437"/>
      <c r="H2909" s="439"/>
      <c r="I2909" s="509"/>
      <c r="J2909" s="387"/>
      <c r="K2909" s="387"/>
      <c r="L2909" s="437"/>
      <c r="M2909" s="437"/>
      <c r="N2909" s="439"/>
      <c r="O2909" s="437"/>
    </row>
    <row r="2910" spans="1:15" x14ac:dyDescent="0.2">
      <c r="A2910" s="437"/>
      <c r="B2910" s="437"/>
      <c r="C2910" s="437"/>
      <c r="D2910" s="437"/>
      <c r="E2910" s="437"/>
      <c r="F2910" s="437"/>
      <c r="G2910" s="437"/>
      <c r="H2910" s="439"/>
      <c r="I2910" s="509"/>
      <c r="J2910" s="387"/>
      <c r="K2910" s="387"/>
      <c r="L2910" s="437"/>
      <c r="M2910" s="437"/>
      <c r="N2910" s="439"/>
      <c r="O2910" s="437"/>
    </row>
    <row r="2911" spans="1:15" x14ac:dyDescent="0.2">
      <c r="A2911" s="437"/>
      <c r="B2911" s="437"/>
      <c r="C2911" s="437"/>
      <c r="D2911" s="437"/>
      <c r="E2911" s="437"/>
      <c r="F2911" s="437"/>
      <c r="G2911" s="437"/>
      <c r="H2911" s="439"/>
      <c r="I2911" s="509"/>
      <c r="J2911" s="387"/>
      <c r="K2911" s="387"/>
      <c r="L2911" s="437"/>
      <c r="M2911" s="437"/>
      <c r="N2911" s="439"/>
      <c r="O2911" s="437"/>
    </row>
    <row r="2912" spans="1:15" x14ac:dyDescent="0.2">
      <c r="A2912" s="437"/>
      <c r="B2912" s="437"/>
      <c r="C2912" s="437"/>
      <c r="D2912" s="437"/>
      <c r="E2912" s="437"/>
      <c r="F2912" s="437"/>
      <c r="G2912" s="437"/>
      <c r="H2912" s="439"/>
      <c r="I2912" s="509"/>
      <c r="J2912" s="387"/>
      <c r="K2912" s="387"/>
      <c r="L2912" s="437"/>
      <c r="M2912" s="437"/>
      <c r="N2912" s="439"/>
      <c r="O2912" s="437"/>
    </row>
    <row r="2913" spans="1:15" x14ac:dyDescent="0.2">
      <c r="A2913" s="437"/>
      <c r="B2913" s="437"/>
      <c r="C2913" s="437"/>
      <c r="D2913" s="437"/>
      <c r="E2913" s="437"/>
      <c r="F2913" s="437"/>
      <c r="G2913" s="437"/>
      <c r="H2913" s="439"/>
      <c r="I2913" s="509"/>
      <c r="J2913" s="387"/>
      <c r="K2913" s="387"/>
      <c r="L2913" s="437"/>
      <c r="M2913" s="437"/>
      <c r="N2913" s="439"/>
      <c r="O2913" s="437"/>
    </row>
    <row r="2914" spans="1:15" x14ac:dyDescent="0.2">
      <c r="A2914" s="437"/>
      <c r="B2914" s="437"/>
      <c r="C2914" s="437"/>
      <c r="D2914" s="437"/>
      <c r="E2914" s="437"/>
      <c r="F2914" s="437"/>
      <c r="G2914" s="437"/>
      <c r="H2914" s="439"/>
      <c r="I2914" s="509"/>
      <c r="J2914" s="387"/>
      <c r="K2914" s="387"/>
      <c r="L2914" s="437"/>
      <c r="M2914" s="437"/>
      <c r="N2914" s="439"/>
      <c r="O2914" s="437"/>
    </row>
    <row r="2915" spans="1:15" x14ac:dyDescent="0.2">
      <c r="A2915" s="437"/>
      <c r="B2915" s="437"/>
      <c r="C2915" s="437"/>
      <c r="D2915" s="437"/>
      <c r="E2915" s="437"/>
      <c r="F2915" s="437"/>
      <c r="G2915" s="437"/>
      <c r="H2915" s="439"/>
      <c r="I2915" s="509"/>
      <c r="J2915" s="387"/>
      <c r="K2915" s="387"/>
      <c r="L2915" s="437"/>
      <c r="M2915" s="437"/>
      <c r="N2915" s="439"/>
      <c r="O2915" s="437"/>
    </row>
    <row r="2916" spans="1:15" x14ac:dyDescent="0.2">
      <c r="A2916" s="437"/>
      <c r="B2916" s="437"/>
      <c r="C2916" s="437"/>
      <c r="D2916" s="437"/>
      <c r="E2916" s="437"/>
      <c r="F2916" s="437"/>
      <c r="G2916" s="437"/>
      <c r="H2916" s="439"/>
      <c r="I2916" s="509"/>
      <c r="J2916" s="387"/>
      <c r="K2916" s="387"/>
      <c r="L2916" s="437"/>
      <c r="M2916" s="437"/>
      <c r="N2916" s="439"/>
      <c r="O2916" s="437"/>
    </row>
    <row r="2917" spans="1:15" x14ac:dyDescent="0.2">
      <c r="A2917" s="437"/>
      <c r="B2917" s="437"/>
      <c r="C2917" s="437"/>
      <c r="D2917" s="437"/>
      <c r="E2917" s="437"/>
      <c r="F2917" s="437"/>
      <c r="G2917" s="437"/>
      <c r="H2917" s="439"/>
      <c r="I2917" s="509"/>
      <c r="J2917" s="387"/>
      <c r="K2917" s="387"/>
      <c r="L2917" s="437"/>
      <c r="M2917" s="437"/>
      <c r="N2917" s="439"/>
      <c r="O2917" s="437"/>
    </row>
    <row r="2918" spans="1:15" x14ac:dyDescent="0.2">
      <c r="A2918" s="437"/>
      <c r="B2918" s="437"/>
      <c r="C2918" s="437"/>
      <c r="D2918" s="437"/>
      <c r="E2918" s="437"/>
      <c r="F2918" s="437"/>
      <c r="G2918" s="437"/>
      <c r="H2918" s="439"/>
      <c r="I2918" s="509"/>
      <c r="J2918" s="387"/>
      <c r="K2918" s="387"/>
      <c r="L2918" s="437"/>
      <c r="M2918" s="437"/>
      <c r="N2918" s="439"/>
      <c r="O2918" s="437"/>
    </row>
    <row r="2919" spans="1:15" x14ac:dyDescent="0.2">
      <c r="A2919" s="437"/>
      <c r="B2919" s="437"/>
      <c r="C2919" s="437"/>
      <c r="D2919" s="437"/>
      <c r="E2919" s="437"/>
      <c r="F2919" s="437"/>
      <c r="G2919" s="437"/>
      <c r="H2919" s="439"/>
      <c r="I2919" s="509"/>
      <c r="J2919" s="387"/>
      <c r="K2919" s="387"/>
      <c r="L2919" s="437"/>
      <c r="M2919" s="437"/>
      <c r="N2919" s="439"/>
      <c r="O2919" s="437"/>
    </row>
    <row r="2920" spans="1:15" x14ac:dyDescent="0.2">
      <c r="A2920" s="437"/>
      <c r="B2920" s="437"/>
      <c r="C2920" s="437"/>
      <c r="D2920" s="437"/>
      <c r="E2920" s="437"/>
      <c r="F2920" s="437"/>
      <c r="G2920" s="437"/>
      <c r="H2920" s="439"/>
      <c r="I2920" s="509"/>
      <c r="J2920" s="387"/>
      <c r="K2920" s="387"/>
      <c r="L2920" s="437"/>
      <c r="M2920" s="437"/>
      <c r="N2920" s="439"/>
      <c r="O2920" s="437"/>
    </row>
    <row r="2921" spans="1:15" x14ac:dyDescent="0.2">
      <c r="A2921" s="437"/>
      <c r="B2921" s="437"/>
      <c r="C2921" s="437"/>
      <c r="D2921" s="437"/>
      <c r="E2921" s="437"/>
      <c r="F2921" s="437"/>
      <c r="G2921" s="437"/>
      <c r="H2921" s="439"/>
      <c r="I2921" s="509"/>
      <c r="J2921" s="387"/>
      <c r="K2921" s="387"/>
      <c r="L2921" s="437"/>
      <c r="M2921" s="437"/>
      <c r="N2921" s="439"/>
      <c r="O2921" s="437"/>
    </row>
    <row r="2922" spans="1:15" x14ac:dyDescent="0.2">
      <c r="A2922" s="437"/>
      <c r="B2922" s="437"/>
      <c r="C2922" s="437"/>
      <c r="D2922" s="437"/>
      <c r="E2922" s="437"/>
      <c r="F2922" s="437"/>
      <c r="G2922" s="437"/>
      <c r="H2922" s="439"/>
      <c r="I2922" s="509"/>
      <c r="J2922" s="387"/>
      <c r="K2922" s="387"/>
      <c r="L2922" s="437"/>
      <c r="M2922" s="437"/>
      <c r="N2922" s="439"/>
      <c r="O2922" s="437"/>
    </row>
    <row r="2923" spans="1:15" x14ac:dyDescent="0.2">
      <c r="A2923" s="437"/>
      <c r="B2923" s="437"/>
      <c r="C2923" s="437"/>
      <c r="D2923" s="437"/>
      <c r="E2923" s="437"/>
      <c r="F2923" s="437"/>
      <c r="G2923" s="437"/>
      <c r="H2923" s="439"/>
      <c r="I2923" s="509"/>
      <c r="J2923" s="387"/>
      <c r="K2923" s="387"/>
      <c r="L2923" s="437"/>
      <c r="M2923" s="437"/>
      <c r="N2923" s="439"/>
      <c r="O2923" s="437"/>
    </row>
    <row r="2924" spans="1:15" x14ac:dyDescent="0.2">
      <c r="A2924" s="437"/>
      <c r="B2924" s="437"/>
      <c r="C2924" s="437"/>
      <c r="D2924" s="437"/>
      <c r="E2924" s="437"/>
      <c r="F2924" s="437"/>
      <c r="G2924" s="437"/>
      <c r="H2924" s="439"/>
      <c r="I2924" s="509"/>
      <c r="J2924" s="387"/>
      <c r="K2924" s="387"/>
      <c r="L2924" s="437"/>
      <c r="M2924" s="437"/>
      <c r="N2924" s="439"/>
      <c r="O2924" s="437"/>
    </row>
    <row r="2925" spans="1:15" x14ac:dyDescent="0.2">
      <c r="A2925" s="437"/>
      <c r="B2925" s="437"/>
      <c r="C2925" s="437"/>
      <c r="D2925" s="437"/>
      <c r="E2925" s="437"/>
      <c r="F2925" s="437"/>
      <c r="G2925" s="437"/>
      <c r="H2925" s="439"/>
      <c r="I2925" s="509"/>
      <c r="J2925" s="387"/>
      <c r="K2925" s="387"/>
      <c r="L2925" s="437"/>
      <c r="M2925" s="437"/>
      <c r="N2925" s="439"/>
      <c r="O2925" s="437"/>
    </row>
    <row r="2926" spans="1:15" x14ac:dyDescent="0.2">
      <c r="A2926" s="437"/>
      <c r="B2926" s="437"/>
      <c r="C2926" s="437"/>
      <c r="D2926" s="437"/>
      <c r="E2926" s="437"/>
      <c r="F2926" s="437"/>
      <c r="G2926" s="437"/>
      <c r="H2926" s="439"/>
      <c r="I2926" s="509"/>
      <c r="J2926" s="387"/>
      <c r="K2926" s="387"/>
      <c r="L2926" s="437"/>
      <c r="M2926" s="437"/>
      <c r="N2926" s="439"/>
      <c r="O2926" s="437"/>
    </row>
    <row r="2927" spans="1:15" x14ac:dyDescent="0.2">
      <c r="A2927" s="437"/>
      <c r="B2927" s="437"/>
      <c r="C2927" s="437"/>
      <c r="D2927" s="437"/>
      <c r="E2927" s="437"/>
      <c r="F2927" s="437"/>
      <c r="G2927" s="437"/>
      <c r="H2927" s="439"/>
      <c r="I2927" s="509"/>
      <c r="J2927" s="387"/>
      <c r="K2927" s="387"/>
      <c r="L2927" s="437"/>
      <c r="M2927" s="437"/>
      <c r="N2927" s="439"/>
      <c r="O2927" s="437"/>
    </row>
    <row r="2928" spans="1:15" x14ac:dyDescent="0.2">
      <c r="A2928" s="437"/>
      <c r="B2928" s="437"/>
      <c r="C2928" s="437"/>
      <c r="D2928" s="437"/>
      <c r="E2928" s="437"/>
      <c r="F2928" s="437"/>
      <c r="G2928" s="437"/>
      <c r="H2928" s="439"/>
      <c r="I2928" s="509"/>
      <c r="J2928" s="387"/>
      <c r="K2928" s="387"/>
      <c r="L2928" s="437"/>
      <c r="M2928" s="437"/>
      <c r="N2928" s="439"/>
      <c r="O2928" s="437"/>
    </row>
    <row r="2929" spans="1:15" x14ac:dyDescent="0.2">
      <c r="A2929" s="437"/>
      <c r="B2929" s="437"/>
      <c r="C2929" s="437"/>
      <c r="D2929" s="437"/>
      <c r="E2929" s="437"/>
      <c r="F2929" s="437"/>
      <c r="G2929" s="437"/>
      <c r="H2929" s="439"/>
      <c r="I2929" s="509"/>
      <c r="J2929" s="387"/>
      <c r="K2929" s="387"/>
      <c r="L2929" s="437"/>
      <c r="M2929" s="437"/>
      <c r="N2929" s="439"/>
      <c r="O2929" s="437"/>
    </row>
    <row r="2930" spans="1:15" x14ac:dyDescent="0.2">
      <c r="A2930" s="437"/>
      <c r="B2930" s="437"/>
      <c r="C2930" s="437"/>
      <c r="D2930" s="437"/>
      <c r="E2930" s="437"/>
      <c r="F2930" s="437"/>
      <c r="G2930" s="437"/>
      <c r="H2930" s="439"/>
      <c r="I2930" s="509"/>
      <c r="J2930" s="387"/>
      <c r="K2930" s="387"/>
      <c r="L2930" s="437"/>
      <c r="M2930" s="437"/>
      <c r="N2930" s="439"/>
      <c r="O2930" s="437"/>
    </row>
    <row r="2931" spans="1:15" x14ac:dyDescent="0.2">
      <c r="A2931" s="437"/>
      <c r="B2931" s="437"/>
      <c r="C2931" s="437"/>
      <c r="D2931" s="437"/>
      <c r="E2931" s="437"/>
      <c r="F2931" s="437"/>
      <c r="G2931" s="437"/>
      <c r="H2931" s="439"/>
      <c r="I2931" s="509"/>
      <c r="J2931" s="387"/>
      <c r="K2931" s="387"/>
      <c r="L2931" s="437"/>
      <c r="M2931" s="437"/>
      <c r="N2931" s="439"/>
      <c r="O2931" s="437"/>
    </row>
    <row r="2932" spans="1:15" x14ac:dyDescent="0.2">
      <c r="A2932" s="437"/>
      <c r="B2932" s="437"/>
      <c r="C2932" s="437"/>
      <c r="D2932" s="437"/>
      <c r="E2932" s="437"/>
      <c r="F2932" s="437"/>
      <c r="G2932" s="437"/>
      <c r="H2932" s="439"/>
      <c r="I2932" s="509"/>
      <c r="J2932" s="387"/>
      <c r="K2932" s="387"/>
      <c r="L2932" s="437"/>
      <c r="M2932" s="437"/>
      <c r="N2932" s="439"/>
      <c r="O2932" s="437"/>
    </row>
    <row r="2933" spans="1:15" x14ac:dyDescent="0.2">
      <c r="A2933" s="437"/>
      <c r="B2933" s="437"/>
      <c r="C2933" s="437"/>
      <c r="D2933" s="437"/>
      <c r="E2933" s="437"/>
      <c r="F2933" s="437"/>
      <c r="G2933" s="437"/>
      <c r="H2933" s="439"/>
      <c r="I2933" s="509"/>
      <c r="J2933" s="387"/>
      <c r="K2933" s="387"/>
      <c r="L2933" s="437"/>
      <c r="M2933" s="437"/>
      <c r="N2933" s="439"/>
      <c r="O2933" s="437"/>
    </row>
    <row r="2934" spans="1:15" x14ac:dyDescent="0.2">
      <c r="A2934" s="437"/>
      <c r="B2934" s="437"/>
      <c r="C2934" s="437"/>
      <c r="D2934" s="437"/>
      <c r="E2934" s="437"/>
      <c r="F2934" s="437"/>
      <c r="G2934" s="437"/>
      <c r="H2934" s="439"/>
      <c r="I2934" s="509"/>
      <c r="J2934" s="387"/>
      <c r="K2934" s="387"/>
      <c r="L2934" s="437"/>
      <c r="M2934" s="437"/>
      <c r="N2934" s="439"/>
      <c r="O2934" s="437"/>
    </row>
    <row r="2935" spans="1:15" x14ac:dyDescent="0.2">
      <c r="A2935" s="437"/>
      <c r="B2935" s="437"/>
      <c r="C2935" s="437"/>
      <c r="D2935" s="437"/>
      <c r="E2935" s="437"/>
      <c r="F2935" s="437"/>
      <c r="G2935" s="437"/>
      <c r="H2935" s="439"/>
      <c r="I2935" s="509"/>
      <c r="J2935" s="387"/>
      <c r="K2935" s="387"/>
      <c r="L2935" s="437"/>
      <c r="M2935" s="437"/>
      <c r="N2935" s="439"/>
      <c r="O2935" s="437"/>
    </row>
    <row r="2936" spans="1:15" x14ac:dyDescent="0.2">
      <c r="A2936" s="437"/>
      <c r="B2936" s="437"/>
      <c r="C2936" s="437"/>
      <c r="D2936" s="437"/>
      <c r="E2936" s="437"/>
      <c r="F2936" s="437"/>
      <c r="G2936" s="437"/>
      <c r="H2936" s="439"/>
      <c r="I2936" s="509"/>
      <c r="J2936" s="387"/>
      <c r="K2936" s="387"/>
      <c r="L2936" s="437"/>
      <c r="M2936" s="437"/>
      <c r="N2936" s="439"/>
      <c r="O2936" s="437"/>
    </row>
    <row r="2937" spans="1:15" x14ac:dyDescent="0.2">
      <c r="A2937" s="437"/>
      <c r="B2937" s="437"/>
      <c r="C2937" s="437"/>
      <c r="D2937" s="437"/>
      <c r="E2937" s="437"/>
      <c r="F2937" s="437"/>
      <c r="G2937" s="437"/>
      <c r="H2937" s="439"/>
      <c r="I2937" s="509"/>
      <c r="J2937" s="387"/>
      <c r="K2937" s="387"/>
      <c r="L2937" s="437"/>
      <c r="M2937" s="437"/>
      <c r="N2937" s="439"/>
      <c r="O2937" s="437"/>
    </row>
    <row r="2938" spans="1:15" x14ac:dyDescent="0.2">
      <c r="A2938" s="437"/>
      <c r="B2938" s="437"/>
      <c r="C2938" s="437"/>
      <c r="D2938" s="437"/>
      <c r="E2938" s="437"/>
      <c r="F2938" s="437"/>
      <c r="G2938" s="437"/>
      <c r="H2938" s="439"/>
      <c r="I2938" s="509"/>
      <c r="J2938" s="387"/>
      <c r="K2938" s="387"/>
      <c r="L2938" s="437"/>
      <c r="M2938" s="437"/>
      <c r="N2938" s="439"/>
      <c r="O2938" s="437"/>
    </row>
    <row r="2939" spans="1:15" x14ac:dyDescent="0.2">
      <c r="A2939" s="437"/>
      <c r="B2939" s="437"/>
      <c r="C2939" s="437"/>
      <c r="D2939" s="437"/>
      <c r="E2939" s="437"/>
      <c r="F2939" s="437"/>
      <c r="G2939" s="437"/>
      <c r="H2939" s="439"/>
      <c r="I2939" s="509"/>
      <c r="J2939" s="387"/>
      <c r="K2939" s="387"/>
      <c r="L2939" s="437"/>
      <c r="M2939" s="437"/>
      <c r="N2939" s="439"/>
      <c r="O2939" s="437"/>
    </row>
    <row r="2940" spans="1:15" x14ac:dyDescent="0.2">
      <c r="A2940" s="437"/>
      <c r="B2940" s="437"/>
      <c r="C2940" s="437"/>
      <c r="D2940" s="437"/>
      <c r="E2940" s="437"/>
      <c r="F2940" s="437"/>
      <c r="G2940" s="437"/>
      <c r="H2940" s="439"/>
      <c r="I2940" s="509"/>
      <c r="J2940" s="387"/>
      <c r="K2940" s="387"/>
      <c r="L2940" s="437"/>
      <c r="M2940" s="437"/>
      <c r="N2940" s="439"/>
      <c r="O2940" s="437"/>
    </row>
    <row r="2941" spans="1:15" x14ac:dyDescent="0.2">
      <c r="A2941" s="437"/>
      <c r="B2941" s="437"/>
      <c r="C2941" s="437"/>
      <c r="D2941" s="437"/>
      <c r="E2941" s="437"/>
      <c r="F2941" s="437"/>
      <c r="G2941" s="437"/>
      <c r="H2941" s="439"/>
      <c r="I2941" s="509"/>
      <c r="J2941" s="387"/>
      <c r="K2941" s="387"/>
      <c r="L2941" s="437"/>
      <c r="M2941" s="437"/>
      <c r="N2941" s="439"/>
      <c r="O2941" s="437"/>
    </row>
    <row r="2942" spans="1:15" x14ac:dyDescent="0.2">
      <c r="A2942" s="437"/>
      <c r="B2942" s="437"/>
      <c r="C2942" s="437"/>
      <c r="D2942" s="437"/>
      <c r="E2942" s="437"/>
      <c r="F2942" s="437"/>
      <c r="G2942" s="437"/>
      <c r="H2942" s="439"/>
      <c r="I2942" s="509"/>
      <c r="J2942" s="387"/>
      <c r="K2942" s="387"/>
      <c r="L2942" s="437"/>
      <c r="M2942" s="437"/>
      <c r="N2942" s="439"/>
      <c r="O2942" s="437"/>
    </row>
    <row r="2943" spans="1:15" x14ac:dyDescent="0.2">
      <c r="A2943" s="437"/>
      <c r="B2943" s="437"/>
      <c r="C2943" s="437"/>
      <c r="D2943" s="437"/>
      <c r="E2943" s="437"/>
      <c r="F2943" s="437"/>
      <c r="G2943" s="437"/>
      <c r="H2943" s="439"/>
      <c r="I2943" s="509"/>
      <c r="J2943" s="387"/>
      <c r="K2943" s="387"/>
      <c r="L2943" s="437"/>
      <c r="M2943" s="437"/>
      <c r="N2943" s="439"/>
      <c r="O2943" s="437"/>
    </row>
    <row r="2944" spans="1:15" x14ac:dyDescent="0.2">
      <c r="A2944" s="437"/>
      <c r="B2944" s="437"/>
      <c r="C2944" s="437"/>
      <c r="D2944" s="437"/>
      <c r="E2944" s="437"/>
      <c r="F2944" s="437"/>
      <c r="G2944" s="437"/>
      <c r="H2944" s="439"/>
      <c r="I2944" s="509"/>
      <c r="J2944" s="387"/>
      <c r="K2944" s="387"/>
      <c r="L2944" s="437"/>
      <c r="M2944" s="437"/>
      <c r="N2944" s="439"/>
      <c r="O2944" s="437"/>
    </row>
    <row r="2945" spans="1:15" x14ac:dyDescent="0.2">
      <c r="A2945" s="437"/>
      <c r="B2945" s="437"/>
      <c r="C2945" s="437"/>
      <c r="D2945" s="437"/>
      <c r="E2945" s="437"/>
      <c r="F2945" s="437"/>
      <c r="G2945" s="437"/>
      <c r="H2945" s="439"/>
      <c r="I2945" s="509"/>
      <c r="J2945" s="387"/>
      <c r="K2945" s="387"/>
      <c r="L2945" s="437"/>
      <c r="M2945" s="437"/>
      <c r="N2945" s="439"/>
      <c r="O2945" s="437"/>
    </row>
    <row r="2946" spans="1:15" x14ac:dyDescent="0.2">
      <c r="A2946" s="437"/>
      <c r="B2946" s="437"/>
      <c r="C2946" s="437"/>
      <c r="D2946" s="437"/>
      <c r="E2946" s="437"/>
      <c r="F2946" s="437"/>
      <c r="G2946" s="437"/>
      <c r="H2946" s="439"/>
      <c r="I2946" s="509"/>
      <c r="J2946" s="387"/>
      <c r="K2946" s="387"/>
      <c r="L2946" s="437"/>
      <c r="M2946" s="437"/>
      <c r="N2946" s="439"/>
      <c r="O2946" s="437"/>
    </row>
    <row r="2947" spans="1:15" x14ac:dyDescent="0.2">
      <c r="A2947" s="437"/>
      <c r="B2947" s="437"/>
      <c r="C2947" s="437"/>
      <c r="D2947" s="437"/>
      <c r="E2947" s="437"/>
      <c r="F2947" s="437"/>
      <c r="G2947" s="437"/>
      <c r="H2947" s="439"/>
      <c r="I2947" s="509"/>
      <c r="J2947" s="387"/>
      <c r="K2947" s="387"/>
      <c r="L2947" s="437"/>
      <c r="M2947" s="437"/>
      <c r="N2947" s="439"/>
      <c r="O2947" s="437"/>
    </row>
    <row r="2948" spans="1:15" x14ac:dyDescent="0.2">
      <c r="A2948" s="437"/>
      <c r="B2948" s="437"/>
      <c r="C2948" s="437"/>
      <c r="D2948" s="437"/>
      <c r="E2948" s="437"/>
      <c r="F2948" s="437"/>
      <c r="G2948" s="437"/>
      <c r="H2948" s="439"/>
      <c r="I2948" s="509"/>
      <c r="J2948" s="387"/>
      <c r="K2948" s="387"/>
      <c r="L2948" s="437"/>
      <c r="M2948" s="437"/>
      <c r="N2948" s="439"/>
      <c r="O2948" s="437"/>
    </row>
    <row r="2949" spans="1:15" x14ac:dyDescent="0.2">
      <c r="A2949" s="437"/>
      <c r="B2949" s="437"/>
      <c r="C2949" s="437"/>
      <c r="D2949" s="437"/>
      <c r="E2949" s="437"/>
      <c r="F2949" s="437"/>
      <c r="G2949" s="437"/>
      <c r="H2949" s="439"/>
      <c r="I2949" s="509"/>
      <c r="J2949" s="387"/>
      <c r="K2949" s="387"/>
      <c r="L2949" s="437"/>
      <c r="M2949" s="437"/>
      <c r="N2949" s="439"/>
      <c r="O2949" s="437"/>
    </row>
    <row r="2950" spans="1:15" x14ac:dyDescent="0.2">
      <c r="A2950" s="437"/>
      <c r="B2950" s="437"/>
      <c r="C2950" s="437"/>
      <c r="D2950" s="437"/>
      <c r="E2950" s="437"/>
      <c r="F2950" s="437"/>
      <c r="G2950" s="437"/>
      <c r="H2950" s="439"/>
      <c r="I2950" s="509"/>
      <c r="J2950" s="387"/>
      <c r="K2950" s="387"/>
      <c r="L2950" s="437"/>
      <c r="M2950" s="437"/>
      <c r="N2950" s="439"/>
      <c r="O2950" s="437"/>
    </row>
    <row r="2951" spans="1:15" x14ac:dyDescent="0.2">
      <c r="A2951" s="437"/>
      <c r="B2951" s="437"/>
      <c r="C2951" s="437"/>
      <c r="D2951" s="437"/>
      <c r="E2951" s="437"/>
      <c r="F2951" s="437"/>
      <c r="G2951" s="437"/>
      <c r="H2951" s="439"/>
      <c r="I2951" s="509"/>
      <c r="J2951" s="387"/>
      <c r="K2951" s="387"/>
      <c r="L2951" s="437"/>
      <c r="M2951" s="437"/>
      <c r="N2951" s="439"/>
      <c r="O2951" s="437"/>
    </row>
    <row r="2952" spans="1:15" x14ac:dyDescent="0.2">
      <c r="A2952" s="437"/>
      <c r="B2952" s="437"/>
      <c r="C2952" s="437"/>
      <c r="D2952" s="437"/>
      <c r="E2952" s="437"/>
      <c r="F2952" s="437"/>
      <c r="G2952" s="437"/>
      <c r="H2952" s="439"/>
      <c r="I2952" s="509"/>
      <c r="J2952" s="387"/>
      <c r="K2952" s="387"/>
      <c r="L2952" s="437"/>
      <c r="M2952" s="437"/>
      <c r="N2952" s="439"/>
      <c r="O2952" s="437"/>
    </row>
    <row r="2953" spans="1:15" x14ac:dyDescent="0.2">
      <c r="A2953" s="437"/>
      <c r="B2953" s="437"/>
      <c r="C2953" s="437"/>
      <c r="D2953" s="437"/>
      <c r="E2953" s="437"/>
      <c r="F2953" s="437"/>
      <c r="G2953" s="437"/>
      <c r="H2953" s="439"/>
      <c r="I2953" s="509"/>
      <c r="J2953" s="387"/>
      <c r="K2953" s="387"/>
      <c r="L2953" s="437"/>
      <c r="M2953" s="437"/>
      <c r="N2953" s="439"/>
      <c r="O2953" s="437"/>
    </row>
    <row r="2954" spans="1:15" x14ac:dyDescent="0.2">
      <c r="A2954" s="437"/>
      <c r="B2954" s="437"/>
      <c r="C2954" s="437"/>
      <c r="D2954" s="437"/>
      <c r="E2954" s="437"/>
      <c r="F2954" s="437"/>
      <c r="G2954" s="437"/>
      <c r="H2954" s="439"/>
      <c r="I2954" s="509"/>
      <c r="J2954" s="387"/>
      <c r="K2954" s="387"/>
      <c r="L2954" s="437"/>
      <c r="M2954" s="437"/>
      <c r="N2954" s="439"/>
      <c r="O2954" s="437"/>
    </row>
    <row r="2955" spans="1:15" x14ac:dyDescent="0.2">
      <c r="A2955" s="437"/>
      <c r="B2955" s="437"/>
      <c r="C2955" s="437"/>
      <c r="D2955" s="437"/>
      <c r="E2955" s="437"/>
      <c r="F2955" s="437"/>
      <c r="G2955" s="437"/>
      <c r="H2955" s="439"/>
      <c r="I2955" s="509"/>
      <c r="J2955" s="387"/>
      <c r="K2955" s="387"/>
      <c r="L2955" s="437"/>
      <c r="M2955" s="437"/>
      <c r="N2955" s="439"/>
      <c r="O2955" s="437"/>
    </row>
    <row r="2956" spans="1:15" x14ac:dyDescent="0.2">
      <c r="A2956" s="437"/>
      <c r="B2956" s="437"/>
      <c r="C2956" s="437"/>
      <c r="D2956" s="437"/>
      <c r="E2956" s="437"/>
      <c r="F2956" s="437"/>
      <c r="G2956" s="437"/>
      <c r="H2956" s="439"/>
      <c r="I2956" s="509"/>
      <c r="J2956" s="387"/>
      <c r="K2956" s="387"/>
      <c r="L2956" s="437"/>
      <c r="M2956" s="437"/>
      <c r="N2956" s="439"/>
      <c r="O2956" s="437"/>
    </row>
    <row r="2957" spans="1:15" x14ac:dyDescent="0.2">
      <c r="A2957" s="437"/>
      <c r="B2957" s="437"/>
      <c r="C2957" s="437"/>
      <c r="D2957" s="437"/>
      <c r="E2957" s="437"/>
      <c r="F2957" s="437"/>
      <c r="G2957" s="437"/>
      <c r="H2957" s="439"/>
      <c r="I2957" s="509"/>
      <c r="J2957" s="387"/>
      <c r="K2957" s="387"/>
      <c r="L2957" s="437"/>
      <c r="M2957" s="437"/>
      <c r="N2957" s="439"/>
      <c r="O2957" s="437"/>
    </row>
    <row r="2958" spans="1:15" x14ac:dyDescent="0.2">
      <c r="A2958" s="437"/>
      <c r="B2958" s="437"/>
      <c r="C2958" s="437"/>
      <c r="D2958" s="437"/>
      <c r="E2958" s="437"/>
      <c r="F2958" s="437"/>
      <c r="G2958" s="437"/>
      <c r="H2958" s="439"/>
      <c r="I2958" s="509"/>
      <c r="J2958" s="387"/>
      <c r="K2958" s="387"/>
      <c r="L2958" s="437"/>
      <c r="M2958" s="437"/>
      <c r="N2958" s="439"/>
      <c r="O2958" s="437"/>
    </row>
    <row r="2959" spans="1:15" x14ac:dyDescent="0.2">
      <c r="A2959" s="437"/>
      <c r="B2959" s="437"/>
      <c r="C2959" s="437"/>
      <c r="D2959" s="437"/>
      <c r="E2959" s="437"/>
      <c r="F2959" s="437"/>
      <c r="G2959" s="437"/>
      <c r="H2959" s="439"/>
      <c r="I2959" s="509"/>
      <c r="J2959" s="387"/>
      <c r="K2959" s="387"/>
      <c r="L2959" s="437"/>
      <c r="M2959" s="437"/>
      <c r="N2959" s="439"/>
      <c r="O2959" s="437"/>
    </row>
    <row r="2960" spans="1:15" x14ac:dyDescent="0.2">
      <c r="A2960" s="437"/>
      <c r="B2960" s="437"/>
      <c r="C2960" s="437"/>
      <c r="D2960" s="437"/>
      <c r="E2960" s="437"/>
      <c r="F2960" s="437"/>
      <c r="G2960" s="437"/>
      <c r="H2960" s="439"/>
      <c r="I2960" s="509"/>
      <c r="J2960" s="387"/>
      <c r="K2960" s="387"/>
      <c r="L2960" s="437"/>
      <c r="M2960" s="437"/>
      <c r="N2960" s="439"/>
      <c r="O2960" s="437"/>
    </row>
    <row r="2961" spans="1:15" x14ac:dyDescent="0.2">
      <c r="A2961" s="437"/>
      <c r="B2961" s="437"/>
      <c r="C2961" s="437"/>
      <c r="D2961" s="437"/>
      <c r="E2961" s="437"/>
      <c r="F2961" s="437"/>
      <c r="G2961" s="437"/>
      <c r="H2961" s="439"/>
      <c r="I2961" s="509"/>
      <c r="J2961" s="387"/>
      <c r="K2961" s="387"/>
      <c r="L2961" s="437"/>
      <c r="M2961" s="437"/>
      <c r="N2961" s="439"/>
      <c r="O2961" s="437"/>
    </row>
    <row r="2962" spans="1:15" x14ac:dyDescent="0.2">
      <c r="A2962" s="437"/>
      <c r="B2962" s="437"/>
      <c r="C2962" s="437"/>
      <c r="D2962" s="437"/>
      <c r="E2962" s="437"/>
      <c r="F2962" s="437"/>
      <c r="G2962" s="437"/>
      <c r="H2962" s="439"/>
      <c r="I2962" s="509"/>
      <c r="J2962" s="387"/>
      <c r="K2962" s="387"/>
      <c r="L2962" s="437"/>
      <c r="M2962" s="437"/>
      <c r="N2962" s="439"/>
      <c r="O2962" s="437"/>
    </row>
    <row r="2963" spans="1:15" x14ac:dyDescent="0.2">
      <c r="A2963" s="437"/>
      <c r="B2963" s="437"/>
      <c r="C2963" s="437"/>
      <c r="D2963" s="437"/>
      <c r="E2963" s="437"/>
      <c r="F2963" s="437"/>
      <c r="G2963" s="437"/>
      <c r="H2963" s="439"/>
      <c r="I2963" s="509"/>
      <c r="J2963" s="387"/>
      <c r="K2963" s="387"/>
      <c r="L2963" s="437"/>
      <c r="M2963" s="437"/>
      <c r="N2963" s="439"/>
      <c r="O2963" s="437"/>
    </row>
    <row r="2964" spans="1:15" x14ac:dyDescent="0.2">
      <c r="A2964" s="437"/>
      <c r="B2964" s="437"/>
      <c r="C2964" s="437"/>
      <c r="D2964" s="437"/>
      <c r="E2964" s="437"/>
      <c r="F2964" s="437"/>
      <c r="G2964" s="437"/>
      <c r="H2964" s="439"/>
      <c r="I2964" s="509"/>
      <c r="J2964" s="387"/>
      <c r="K2964" s="387"/>
      <c r="L2964" s="437"/>
      <c r="M2964" s="437"/>
      <c r="N2964" s="439"/>
      <c r="O2964" s="437"/>
    </row>
    <row r="2965" spans="1:15" x14ac:dyDescent="0.2">
      <c r="A2965" s="437"/>
      <c r="B2965" s="437"/>
      <c r="C2965" s="437"/>
      <c r="D2965" s="437"/>
      <c r="E2965" s="437"/>
      <c r="F2965" s="437"/>
      <c r="G2965" s="437"/>
      <c r="H2965" s="439"/>
      <c r="I2965" s="509"/>
      <c r="J2965" s="387"/>
      <c r="K2965" s="387"/>
      <c r="L2965" s="437"/>
      <c r="M2965" s="437"/>
      <c r="N2965" s="439"/>
      <c r="O2965" s="437"/>
    </row>
    <row r="2966" spans="1:15" x14ac:dyDescent="0.2">
      <c r="A2966" s="437"/>
      <c r="B2966" s="437"/>
      <c r="C2966" s="437"/>
      <c r="D2966" s="437"/>
      <c r="E2966" s="437"/>
      <c r="F2966" s="437"/>
      <c r="G2966" s="437"/>
      <c r="H2966" s="439"/>
      <c r="I2966" s="509"/>
      <c r="J2966" s="387"/>
      <c r="K2966" s="387"/>
      <c r="L2966" s="437"/>
      <c r="M2966" s="437"/>
      <c r="N2966" s="439"/>
      <c r="O2966" s="437"/>
    </row>
    <row r="2967" spans="1:15" x14ac:dyDescent="0.2">
      <c r="A2967" s="437"/>
      <c r="B2967" s="437"/>
      <c r="C2967" s="437"/>
      <c r="D2967" s="437"/>
      <c r="E2967" s="437"/>
      <c r="F2967" s="437"/>
      <c r="G2967" s="437"/>
      <c r="H2967" s="439"/>
      <c r="I2967" s="509"/>
      <c r="J2967" s="387"/>
      <c r="K2967" s="387"/>
      <c r="L2967" s="437"/>
      <c r="M2967" s="437"/>
      <c r="N2967" s="439"/>
      <c r="O2967" s="437"/>
    </row>
    <row r="2968" spans="1:15" x14ac:dyDescent="0.2">
      <c r="A2968" s="437"/>
      <c r="B2968" s="437"/>
      <c r="C2968" s="437"/>
      <c r="D2968" s="437"/>
      <c r="E2968" s="437"/>
      <c r="F2968" s="437"/>
      <c r="G2968" s="437"/>
      <c r="H2968" s="439"/>
      <c r="I2968" s="509"/>
      <c r="J2968" s="387"/>
      <c r="K2968" s="387"/>
      <c r="L2968" s="437"/>
      <c r="M2968" s="437"/>
      <c r="N2968" s="439"/>
      <c r="O2968" s="437"/>
    </row>
    <row r="2969" spans="1:15" x14ac:dyDescent="0.2">
      <c r="A2969" s="437"/>
      <c r="B2969" s="437"/>
      <c r="C2969" s="437"/>
      <c r="D2969" s="437"/>
      <c r="E2969" s="437"/>
      <c r="F2969" s="437"/>
      <c r="G2969" s="437"/>
      <c r="H2969" s="439"/>
      <c r="I2969" s="509"/>
      <c r="J2969" s="387"/>
      <c r="K2969" s="387"/>
      <c r="L2969" s="437"/>
      <c r="M2969" s="437"/>
      <c r="N2969" s="439"/>
      <c r="O2969" s="437"/>
    </row>
    <row r="2970" spans="1:15" x14ac:dyDescent="0.2">
      <c r="A2970" s="437"/>
      <c r="B2970" s="437"/>
      <c r="C2970" s="437"/>
      <c r="D2970" s="437"/>
      <c r="E2970" s="437"/>
      <c r="F2970" s="437"/>
      <c r="G2970" s="437"/>
      <c r="H2970" s="439"/>
      <c r="I2970" s="509"/>
      <c r="J2970" s="387"/>
      <c r="K2970" s="387"/>
      <c r="L2970" s="437"/>
      <c r="M2970" s="437"/>
      <c r="N2970" s="439"/>
      <c r="O2970" s="437"/>
    </row>
    <row r="2971" spans="1:15" x14ac:dyDescent="0.2">
      <c r="A2971" s="437"/>
      <c r="B2971" s="437"/>
      <c r="C2971" s="437"/>
      <c r="D2971" s="437"/>
      <c r="E2971" s="437"/>
      <c r="F2971" s="437"/>
      <c r="G2971" s="437"/>
      <c r="H2971" s="439"/>
      <c r="I2971" s="509"/>
      <c r="J2971" s="387"/>
      <c r="K2971" s="387"/>
      <c r="L2971" s="437"/>
      <c r="M2971" s="437"/>
      <c r="N2971" s="439"/>
      <c r="O2971" s="437"/>
    </row>
    <row r="2972" spans="1:15" x14ac:dyDescent="0.2">
      <c r="A2972" s="437"/>
      <c r="B2972" s="437"/>
      <c r="C2972" s="437"/>
      <c r="D2972" s="437"/>
      <c r="E2972" s="437"/>
      <c r="F2972" s="437"/>
      <c r="G2972" s="437"/>
      <c r="H2972" s="439"/>
      <c r="I2972" s="509"/>
      <c r="J2972" s="387"/>
      <c r="K2972" s="387"/>
      <c r="L2972" s="437"/>
      <c r="M2972" s="437"/>
      <c r="N2972" s="439"/>
      <c r="O2972" s="437"/>
    </row>
    <row r="2973" spans="1:15" x14ac:dyDescent="0.2">
      <c r="A2973" s="437"/>
      <c r="B2973" s="437"/>
      <c r="C2973" s="437"/>
      <c r="D2973" s="437"/>
      <c r="E2973" s="437"/>
      <c r="F2973" s="437"/>
      <c r="G2973" s="437"/>
      <c r="H2973" s="439"/>
      <c r="I2973" s="509"/>
      <c r="J2973" s="387"/>
      <c r="K2973" s="387"/>
      <c r="L2973" s="437"/>
      <c r="M2973" s="437"/>
      <c r="N2973" s="439"/>
      <c r="O2973" s="437"/>
    </row>
  </sheetData>
  <sortState ref="A2:T592">
    <sortCondition ref="I2:I592"/>
  </sortState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98"/>
  <sheetViews>
    <sheetView workbookViewId="0">
      <selection activeCell="A2" sqref="A2:XFD2"/>
    </sheetView>
  </sheetViews>
  <sheetFormatPr defaultColWidth="9.85546875" defaultRowHeight="12.75" x14ac:dyDescent="0.2"/>
  <cols>
    <col min="3" max="3" width="3.5703125" customWidth="1"/>
    <col min="7" max="7" width="14.28515625" style="101" customWidth="1"/>
    <col min="8" max="8" width="17.85546875" customWidth="1"/>
    <col min="9" max="9" width="17" style="363" customWidth="1"/>
    <col min="10" max="10" width="9.85546875" style="8"/>
  </cols>
  <sheetData>
    <row r="1" spans="1:14" x14ac:dyDescent="0.2">
      <c r="A1" s="366" t="s">
        <v>888</v>
      </c>
      <c r="B1" s="366" t="s">
        <v>0</v>
      </c>
      <c r="C1" s="366" t="s">
        <v>889</v>
      </c>
      <c r="D1" s="366" t="s">
        <v>1</v>
      </c>
      <c r="E1" s="366" t="s">
        <v>31</v>
      </c>
      <c r="F1" s="366" t="s">
        <v>32</v>
      </c>
      <c r="G1" s="366" t="s">
        <v>40</v>
      </c>
      <c r="H1" s="366" t="s">
        <v>33</v>
      </c>
      <c r="I1" s="385" t="s">
        <v>2</v>
      </c>
      <c r="J1" s="366" t="s">
        <v>36</v>
      </c>
      <c r="K1" s="366" t="s">
        <v>3</v>
      </c>
      <c r="L1" s="366" t="s">
        <v>34</v>
      </c>
      <c r="M1" s="366" t="s">
        <v>35</v>
      </c>
      <c r="N1" s="194"/>
    </row>
    <row r="2" spans="1:14" x14ac:dyDescent="0.2">
      <c r="A2" s="470" t="s">
        <v>890</v>
      </c>
      <c r="B2" s="470" t="s">
        <v>282</v>
      </c>
      <c r="C2" s="470" t="s">
        <v>891</v>
      </c>
      <c r="D2" s="470" t="s">
        <v>90</v>
      </c>
      <c r="E2" s="470" t="s">
        <v>91</v>
      </c>
      <c r="F2" s="470" t="s">
        <v>92</v>
      </c>
      <c r="G2" s="470" t="s">
        <v>618</v>
      </c>
      <c r="H2" s="471">
        <v>42216</v>
      </c>
      <c r="I2" s="387">
        <v>11.77</v>
      </c>
      <c r="J2" s="470" t="s">
        <v>600</v>
      </c>
      <c r="K2" s="470" t="s">
        <v>181</v>
      </c>
      <c r="L2" s="471">
        <v>42220</v>
      </c>
      <c r="M2" s="470" t="s">
        <v>4</v>
      </c>
      <c r="N2" s="194"/>
    </row>
    <row r="3" spans="1:14" x14ac:dyDescent="0.2">
      <c r="A3" s="194"/>
      <c r="B3" s="194"/>
      <c r="C3" s="194"/>
      <c r="D3" s="194"/>
      <c r="E3" s="194"/>
      <c r="F3" s="194"/>
      <c r="G3" s="247"/>
      <c r="H3" s="196"/>
      <c r="I3" s="248">
        <f>SUM(I2:I2)</f>
        <v>11.77</v>
      </c>
      <c r="J3" s="196"/>
      <c r="K3" s="194"/>
      <c r="L3" s="194"/>
      <c r="M3" s="195"/>
      <c r="N3" s="194"/>
    </row>
    <row r="4" spans="1:14" x14ac:dyDescent="0.2">
      <c r="A4" s="194"/>
      <c r="B4" s="194"/>
      <c r="C4" s="194"/>
      <c r="D4" s="194"/>
      <c r="E4" s="194"/>
      <c r="F4" s="194"/>
      <c r="G4" s="247"/>
      <c r="H4" s="196"/>
      <c r="I4" s="387"/>
      <c r="J4" s="196"/>
      <c r="K4" s="194"/>
      <c r="L4" s="194"/>
      <c r="M4" s="195"/>
      <c r="N4" s="194"/>
    </row>
    <row r="5" spans="1:14" x14ac:dyDescent="0.2">
      <c r="A5" s="194"/>
      <c r="B5" s="194"/>
      <c r="C5" s="194"/>
      <c r="D5" s="194"/>
      <c r="E5" s="194"/>
      <c r="F5" s="194"/>
      <c r="G5" s="247"/>
      <c r="H5" s="196"/>
      <c r="I5" s="387"/>
      <c r="J5" s="196"/>
      <c r="K5" s="194"/>
      <c r="L5" s="194"/>
      <c r="M5" s="195"/>
      <c r="N5" s="194"/>
    </row>
    <row r="6" spans="1:14" x14ac:dyDescent="0.2">
      <c r="A6" s="194"/>
      <c r="B6" s="194"/>
      <c r="C6" s="194"/>
      <c r="D6" s="194"/>
      <c r="E6" s="194"/>
      <c r="F6" s="194"/>
      <c r="G6" s="247"/>
      <c r="H6" s="196"/>
      <c r="I6" s="387"/>
      <c r="J6" s="196"/>
      <c r="K6" s="194"/>
      <c r="L6" s="194"/>
      <c r="M6" s="195"/>
      <c r="N6" s="194"/>
    </row>
    <row r="7" spans="1:14" x14ac:dyDescent="0.2">
      <c r="A7" s="194"/>
      <c r="B7" s="194"/>
      <c r="C7" s="194"/>
      <c r="D7" s="194"/>
      <c r="E7" s="194"/>
      <c r="F7" s="194"/>
      <c r="G7" s="247"/>
      <c r="H7" s="196"/>
      <c r="I7" s="387"/>
      <c r="J7" s="196"/>
      <c r="K7" s="194"/>
      <c r="L7" s="194"/>
      <c r="M7" s="195"/>
      <c r="N7" s="194"/>
    </row>
    <row r="8" spans="1:14" x14ac:dyDescent="0.2">
      <c r="A8" s="194"/>
      <c r="B8" s="194"/>
      <c r="C8" s="194"/>
      <c r="D8" s="194"/>
      <c r="E8" s="194"/>
      <c r="F8" s="194"/>
      <c r="G8" s="247"/>
      <c r="H8" s="196"/>
      <c r="I8" s="387"/>
      <c r="J8" s="196"/>
      <c r="K8" s="194"/>
      <c r="L8" s="194"/>
      <c r="M8" s="195"/>
      <c r="N8" s="194"/>
    </row>
    <row r="9" spans="1:14" x14ac:dyDescent="0.2">
      <c r="A9" s="194"/>
      <c r="B9" s="194"/>
      <c r="C9" s="194"/>
      <c r="D9" s="194"/>
      <c r="E9" s="194"/>
      <c r="F9" s="194"/>
      <c r="G9" s="247"/>
      <c r="H9" s="196"/>
      <c r="I9" s="387"/>
      <c r="J9" s="196"/>
      <c r="K9" s="194"/>
      <c r="L9" s="194"/>
      <c r="M9" s="195"/>
      <c r="N9" s="194"/>
    </row>
    <row r="10" spans="1:14" x14ac:dyDescent="0.2">
      <c r="A10" s="194"/>
      <c r="B10" s="194"/>
      <c r="C10" s="194"/>
      <c r="D10" s="194"/>
      <c r="E10" s="194"/>
      <c r="F10" s="194"/>
      <c r="G10" s="247"/>
      <c r="H10" s="196"/>
      <c r="I10" s="387"/>
      <c r="J10" s="196"/>
      <c r="K10" s="194"/>
      <c r="L10" s="194"/>
      <c r="M10" s="195"/>
      <c r="N10" s="194"/>
    </row>
    <row r="11" spans="1:14" x14ac:dyDescent="0.2">
      <c r="A11" s="194"/>
      <c r="B11" s="194"/>
      <c r="C11" s="194"/>
      <c r="D11" s="194"/>
      <c r="E11" s="194"/>
      <c r="F11" s="194"/>
      <c r="G11" s="247"/>
      <c r="H11" s="196"/>
      <c r="I11" s="387"/>
      <c r="J11" s="196"/>
      <c r="K11" s="194"/>
      <c r="L11" s="194"/>
      <c r="M11" s="195"/>
      <c r="N11" s="194"/>
    </row>
    <row r="12" spans="1:14" x14ac:dyDescent="0.2">
      <c r="A12" s="194"/>
      <c r="B12" s="194"/>
      <c r="C12" s="194"/>
      <c r="D12" s="194"/>
      <c r="E12" s="194"/>
      <c r="F12" s="194"/>
      <c r="G12" s="247"/>
      <c r="H12" s="196"/>
      <c r="I12" s="387"/>
      <c r="J12" s="196"/>
      <c r="K12" s="194"/>
      <c r="L12" s="194"/>
      <c r="M12" s="195"/>
      <c r="N12" s="194"/>
    </row>
    <row r="13" spans="1:14" x14ac:dyDescent="0.2">
      <c r="A13" s="194"/>
      <c r="B13" s="194"/>
      <c r="C13" s="194"/>
      <c r="D13" s="194"/>
      <c r="E13" s="194"/>
      <c r="F13" s="194"/>
      <c r="G13" s="247"/>
      <c r="H13" s="196"/>
      <c r="I13" s="387"/>
      <c r="J13" s="196"/>
      <c r="K13" s="194"/>
      <c r="L13" s="194"/>
      <c r="M13" s="195"/>
      <c r="N13" s="194"/>
    </row>
    <row r="14" spans="1:14" x14ac:dyDescent="0.2">
      <c r="A14" s="194"/>
      <c r="B14" s="194"/>
      <c r="C14" s="194"/>
      <c r="D14" s="194"/>
      <c r="E14" s="194"/>
      <c r="F14" s="194"/>
      <c r="G14" s="247"/>
      <c r="H14" s="196"/>
      <c r="I14" s="387"/>
      <c r="J14" s="196"/>
      <c r="K14" s="194"/>
      <c r="L14" s="194"/>
      <c r="M14" s="195"/>
      <c r="N14" s="194"/>
    </row>
    <row r="15" spans="1:14" x14ac:dyDescent="0.2">
      <c r="A15" s="194"/>
      <c r="B15" s="194"/>
      <c r="C15" s="194"/>
      <c r="D15" s="194"/>
      <c r="E15" s="194"/>
      <c r="F15" s="194"/>
      <c r="G15" s="247"/>
      <c r="H15" s="196"/>
      <c r="I15" s="387"/>
      <c r="J15" s="196"/>
      <c r="K15" s="194"/>
      <c r="L15" s="194"/>
      <c r="M15" s="195"/>
      <c r="N15" s="194"/>
    </row>
    <row r="16" spans="1:14" x14ac:dyDescent="0.2">
      <c r="A16" s="194"/>
      <c r="B16" s="194"/>
      <c r="C16" s="194"/>
      <c r="D16" s="194"/>
      <c r="E16" s="194"/>
      <c r="F16" s="194"/>
      <c r="G16" s="247"/>
      <c r="H16" s="196"/>
      <c r="I16" s="387"/>
      <c r="J16" s="196"/>
      <c r="K16" s="194"/>
      <c r="L16" s="194"/>
      <c r="M16" s="195"/>
      <c r="N16" s="194"/>
    </row>
    <row r="17" spans="1:14" x14ac:dyDescent="0.2">
      <c r="A17" s="194"/>
      <c r="B17" s="194"/>
      <c r="C17" s="194"/>
      <c r="D17" s="194"/>
      <c r="E17" s="194"/>
      <c r="F17" s="194"/>
      <c r="G17" s="247"/>
      <c r="H17" s="196"/>
      <c r="I17" s="387"/>
      <c r="J17" s="196"/>
      <c r="K17" s="194"/>
      <c r="L17" s="194"/>
      <c r="M17" s="195"/>
      <c r="N17" s="194"/>
    </row>
    <row r="18" spans="1:14" x14ac:dyDescent="0.2">
      <c r="A18" s="194"/>
      <c r="B18" s="194"/>
      <c r="C18" s="194"/>
      <c r="D18" s="194"/>
      <c r="E18" s="194"/>
      <c r="F18" s="194"/>
      <c r="G18" s="247"/>
      <c r="H18" s="196"/>
      <c r="I18" s="387"/>
      <c r="J18" s="196"/>
      <c r="K18" s="194"/>
      <c r="L18" s="194"/>
      <c r="M18" s="195"/>
      <c r="N18" s="194"/>
    </row>
    <row r="19" spans="1:14" x14ac:dyDescent="0.2">
      <c r="A19" s="194"/>
      <c r="B19" s="194"/>
      <c r="C19" s="194"/>
      <c r="D19" s="194"/>
      <c r="E19" s="194"/>
      <c r="F19" s="194"/>
      <c r="G19" s="247"/>
      <c r="H19" s="196"/>
      <c r="I19" s="387"/>
      <c r="J19" s="196"/>
      <c r="K19" s="194"/>
      <c r="L19" s="194"/>
      <c r="M19" s="195"/>
      <c r="N19" s="194"/>
    </row>
    <row r="20" spans="1:14" x14ac:dyDescent="0.2">
      <c r="A20" s="194"/>
      <c r="B20" s="194"/>
      <c r="C20" s="194"/>
      <c r="D20" s="194"/>
      <c r="E20" s="194"/>
      <c r="F20" s="194"/>
      <c r="G20" s="247"/>
      <c r="H20" s="196"/>
      <c r="I20" s="387"/>
      <c r="J20" s="196"/>
      <c r="K20" s="194"/>
      <c r="L20" s="194"/>
      <c r="M20" s="195"/>
      <c r="N20" s="194"/>
    </row>
    <row r="21" spans="1:14" x14ac:dyDescent="0.2">
      <c r="A21" s="194"/>
      <c r="B21" s="194"/>
      <c r="C21" s="194"/>
      <c r="D21" s="194"/>
      <c r="E21" s="194"/>
      <c r="F21" s="194"/>
      <c r="G21" s="247"/>
      <c r="H21" s="196"/>
      <c r="I21" s="387"/>
      <c r="J21" s="196"/>
      <c r="K21" s="194"/>
      <c r="L21" s="194"/>
      <c r="M21" s="195"/>
      <c r="N21" s="194"/>
    </row>
    <row r="22" spans="1:14" x14ac:dyDescent="0.2">
      <c r="A22" s="194"/>
      <c r="B22" s="194"/>
      <c r="C22" s="194"/>
      <c r="D22" s="194"/>
      <c r="E22" s="194"/>
      <c r="F22" s="194"/>
      <c r="G22" s="247"/>
      <c r="H22" s="196"/>
      <c r="I22" s="387"/>
      <c r="J22" s="196"/>
      <c r="K22" s="194"/>
      <c r="L22" s="194"/>
      <c r="M22" s="195"/>
      <c r="N22" s="194"/>
    </row>
    <row r="23" spans="1:14" x14ac:dyDescent="0.2">
      <c r="A23" s="194"/>
      <c r="B23" s="194"/>
      <c r="C23" s="194"/>
      <c r="D23" s="194"/>
      <c r="E23" s="194"/>
      <c r="F23" s="194"/>
      <c r="G23" s="247"/>
      <c r="H23" s="196"/>
      <c r="I23" s="387"/>
      <c r="J23" s="196"/>
      <c r="K23" s="194"/>
      <c r="L23" s="194"/>
      <c r="M23" s="195"/>
      <c r="N23" s="194"/>
    </row>
    <row r="24" spans="1:14" x14ac:dyDescent="0.2">
      <c r="A24" s="194"/>
      <c r="B24" s="194"/>
      <c r="C24" s="194"/>
      <c r="D24" s="194"/>
      <c r="E24" s="194"/>
      <c r="F24" s="194"/>
      <c r="G24" s="247"/>
      <c r="H24" s="196"/>
      <c r="I24" s="387"/>
      <c r="J24" s="196"/>
      <c r="K24" s="194"/>
      <c r="L24" s="194"/>
      <c r="M24" s="195"/>
      <c r="N24" s="194"/>
    </row>
    <row r="25" spans="1:14" x14ac:dyDescent="0.2">
      <c r="A25" s="194"/>
      <c r="B25" s="194"/>
      <c r="C25" s="194"/>
      <c r="D25" s="194"/>
      <c r="E25" s="194"/>
      <c r="F25" s="194"/>
      <c r="G25" s="247"/>
      <c r="H25" s="196"/>
      <c r="I25" s="387"/>
      <c r="J25" s="196"/>
      <c r="K25" s="194"/>
      <c r="L25" s="194"/>
      <c r="M25" s="195"/>
      <c r="N25" s="194"/>
    </row>
    <row r="26" spans="1:14" x14ac:dyDescent="0.2">
      <c r="A26" s="194"/>
      <c r="B26" s="194"/>
      <c r="C26" s="194"/>
      <c r="D26" s="194"/>
      <c r="E26" s="194"/>
      <c r="F26" s="194"/>
      <c r="G26" s="247"/>
      <c r="H26" s="196"/>
      <c r="I26" s="387"/>
      <c r="J26" s="196"/>
      <c r="K26" s="194"/>
      <c r="L26" s="194"/>
      <c r="M26" s="195"/>
      <c r="N26" s="194"/>
    </row>
    <row r="27" spans="1:14" x14ac:dyDescent="0.2">
      <c r="A27" s="194"/>
      <c r="B27" s="194"/>
      <c r="C27" s="194"/>
      <c r="D27" s="194"/>
      <c r="E27" s="194"/>
      <c r="F27" s="194"/>
      <c r="G27" s="247"/>
      <c r="H27" s="196"/>
      <c r="I27" s="387"/>
      <c r="J27" s="196"/>
      <c r="K27" s="194"/>
      <c r="L27" s="194"/>
      <c r="M27" s="195"/>
      <c r="N27" s="194"/>
    </row>
    <row r="28" spans="1:14" x14ac:dyDescent="0.2">
      <c r="A28" s="194"/>
      <c r="B28" s="194"/>
      <c r="C28" s="194"/>
      <c r="D28" s="194"/>
      <c r="E28" s="194"/>
      <c r="F28" s="194"/>
      <c r="G28" s="247"/>
      <c r="H28" s="196"/>
      <c r="I28" s="387"/>
      <c r="J28" s="196"/>
      <c r="K28" s="194"/>
      <c r="L28" s="194"/>
      <c r="M28" s="195"/>
      <c r="N28" s="194"/>
    </row>
    <row r="29" spans="1:14" x14ac:dyDescent="0.2">
      <c r="A29" s="194"/>
      <c r="B29" s="194"/>
      <c r="C29" s="194"/>
      <c r="D29" s="194"/>
      <c r="E29" s="194"/>
      <c r="F29" s="194"/>
      <c r="G29" s="247"/>
      <c r="H29" s="196"/>
      <c r="I29" s="387"/>
      <c r="J29" s="196"/>
      <c r="K29" s="194"/>
      <c r="L29" s="194"/>
      <c r="M29" s="195"/>
      <c r="N29" s="194"/>
    </row>
    <row r="30" spans="1:14" x14ac:dyDescent="0.2">
      <c r="A30" s="194"/>
      <c r="B30" s="194"/>
      <c r="C30" s="194"/>
      <c r="D30" s="194"/>
      <c r="E30" s="194"/>
      <c r="F30" s="194"/>
      <c r="G30" s="247"/>
      <c r="H30" s="196"/>
      <c r="I30" s="387"/>
      <c r="J30" s="196"/>
      <c r="K30" s="194"/>
      <c r="L30" s="194"/>
      <c r="M30" s="195"/>
      <c r="N30" s="194"/>
    </row>
    <row r="31" spans="1:14" x14ac:dyDescent="0.2">
      <c r="A31" s="194"/>
      <c r="B31" s="194"/>
      <c r="C31" s="194"/>
      <c r="D31" s="194"/>
      <c r="E31" s="194"/>
      <c r="F31" s="194"/>
      <c r="G31" s="247"/>
      <c r="H31" s="196"/>
      <c r="I31" s="387"/>
      <c r="J31" s="196"/>
      <c r="K31" s="194"/>
      <c r="L31" s="194"/>
      <c r="M31" s="195"/>
      <c r="N31" s="194"/>
    </row>
    <row r="32" spans="1:14" x14ac:dyDescent="0.2">
      <c r="A32" s="194"/>
      <c r="B32" s="194"/>
      <c r="C32" s="194"/>
      <c r="D32" s="194"/>
      <c r="E32" s="194"/>
      <c r="F32" s="194"/>
      <c r="G32" s="247"/>
      <c r="H32" s="196"/>
      <c r="I32" s="387"/>
      <c r="J32" s="196"/>
      <c r="K32" s="194"/>
      <c r="L32" s="194"/>
      <c r="M32" s="195"/>
      <c r="N32" s="194"/>
    </row>
    <row r="33" spans="1:14" x14ac:dyDescent="0.2">
      <c r="A33" s="194"/>
      <c r="B33" s="194"/>
      <c r="C33" s="194"/>
      <c r="D33" s="194"/>
      <c r="E33" s="194"/>
      <c r="F33" s="194"/>
      <c r="G33" s="247"/>
      <c r="H33" s="196"/>
      <c r="I33" s="387"/>
      <c r="J33" s="196"/>
      <c r="K33" s="194"/>
      <c r="L33" s="194"/>
      <c r="M33" s="195"/>
      <c r="N33" s="194"/>
    </row>
    <row r="34" spans="1:14" x14ac:dyDescent="0.2">
      <c r="A34" s="194"/>
      <c r="B34" s="194"/>
      <c r="C34" s="194"/>
      <c r="D34" s="194"/>
      <c r="E34" s="194"/>
      <c r="F34" s="194"/>
      <c r="G34" s="247"/>
      <c r="H34" s="196"/>
      <c r="I34" s="387"/>
      <c r="J34" s="196"/>
      <c r="K34" s="194"/>
      <c r="L34" s="194"/>
      <c r="M34" s="195"/>
      <c r="N34" s="194"/>
    </row>
    <row r="35" spans="1:14" x14ac:dyDescent="0.2">
      <c r="A35" s="194"/>
      <c r="B35" s="194"/>
      <c r="C35" s="194"/>
      <c r="D35" s="194"/>
      <c r="E35" s="194"/>
      <c r="F35" s="194"/>
      <c r="G35" s="247"/>
      <c r="H35" s="196"/>
      <c r="I35" s="387"/>
      <c r="J35" s="196"/>
      <c r="K35" s="194"/>
      <c r="L35" s="194"/>
      <c r="M35" s="195"/>
      <c r="N35" s="194"/>
    </row>
    <row r="36" spans="1:14" x14ac:dyDescent="0.2">
      <c r="A36" s="194"/>
      <c r="B36" s="194"/>
      <c r="C36" s="194"/>
      <c r="D36" s="194"/>
      <c r="E36" s="194"/>
      <c r="F36" s="194"/>
      <c r="G36" s="247"/>
      <c r="H36" s="196"/>
      <c r="I36" s="387"/>
      <c r="J36" s="196"/>
      <c r="K36" s="194"/>
      <c r="L36" s="194"/>
      <c r="M36" s="195"/>
      <c r="N36" s="194"/>
    </row>
    <row r="37" spans="1:14" x14ac:dyDescent="0.2">
      <c r="A37" s="194"/>
      <c r="B37" s="194"/>
      <c r="C37" s="194"/>
      <c r="D37" s="194"/>
      <c r="E37" s="194"/>
      <c r="F37" s="194"/>
      <c r="G37" s="247"/>
      <c r="H37" s="196"/>
      <c r="I37" s="387"/>
      <c r="J37" s="196"/>
      <c r="K37" s="194"/>
      <c r="L37" s="194"/>
      <c r="M37" s="195"/>
      <c r="N37" s="194"/>
    </row>
    <row r="38" spans="1:14" x14ac:dyDescent="0.2">
      <c r="A38" s="194"/>
      <c r="B38" s="194"/>
      <c r="C38" s="194"/>
      <c r="D38" s="194"/>
      <c r="E38" s="194"/>
      <c r="F38" s="194"/>
      <c r="G38" s="247"/>
      <c r="H38" s="196"/>
      <c r="I38" s="387"/>
      <c r="J38" s="196"/>
      <c r="K38" s="194"/>
      <c r="L38" s="194"/>
      <c r="M38" s="195"/>
      <c r="N38" s="194"/>
    </row>
    <row r="39" spans="1:14" x14ac:dyDescent="0.2">
      <c r="A39" s="194"/>
      <c r="B39" s="194"/>
      <c r="C39" s="194"/>
      <c r="D39" s="194"/>
      <c r="E39" s="194"/>
      <c r="F39" s="194"/>
      <c r="G39" s="247"/>
      <c r="H39" s="196"/>
      <c r="I39" s="387"/>
      <c r="J39" s="196"/>
      <c r="K39" s="194"/>
      <c r="L39" s="194"/>
      <c r="M39" s="195"/>
      <c r="N39" s="194"/>
    </row>
    <row r="40" spans="1:14" x14ac:dyDescent="0.2">
      <c r="A40" s="194"/>
      <c r="B40" s="194"/>
      <c r="C40" s="194"/>
      <c r="D40" s="194"/>
      <c r="E40" s="194"/>
      <c r="F40" s="194"/>
      <c r="G40" s="247"/>
      <c r="H40" s="196"/>
      <c r="I40" s="387"/>
      <c r="J40" s="196"/>
      <c r="K40" s="194"/>
      <c r="L40" s="194"/>
      <c r="M40" s="195"/>
      <c r="N40" s="194"/>
    </row>
    <row r="41" spans="1:14" x14ac:dyDescent="0.2">
      <c r="A41" s="194"/>
      <c r="B41" s="194"/>
      <c r="C41" s="194"/>
      <c r="D41" s="194"/>
      <c r="E41" s="194"/>
      <c r="F41" s="194"/>
      <c r="G41" s="247"/>
      <c r="H41" s="196"/>
      <c r="I41" s="387"/>
      <c r="J41" s="196"/>
      <c r="K41" s="194"/>
      <c r="L41" s="194"/>
      <c r="M41" s="195"/>
      <c r="N41" s="194"/>
    </row>
    <row r="42" spans="1:14" x14ac:dyDescent="0.2">
      <c r="A42" s="194"/>
      <c r="B42" s="194"/>
      <c r="C42" s="194"/>
      <c r="D42" s="194"/>
      <c r="E42" s="194"/>
      <c r="F42" s="194"/>
      <c r="G42" s="247"/>
      <c r="H42" s="196"/>
      <c r="I42" s="387"/>
      <c r="J42" s="196"/>
      <c r="K42" s="194"/>
      <c r="L42" s="194"/>
      <c r="M42" s="195"/>
      <c r="N42" s="194"/>
    </row>
    <row r="43" spans="1:14" x14ac:dyDescent="0.2">
      <c r="A43" s="194"/>
      <c r="B43" s="194"/>
      <c r="C43" s="194"/>
      <c r="D43" s="194"/>
      <c r="E43" s="194"/>
      <c r="F43" s="194"/>
      <c r="G43" s="247"/>
      <c r="H43" s="196"/>
      <c r="I43" s="387"/>
      <c r="J43" s="196"/>
      <c r="K43" s="194"/>
      <c r="L43" s="194"/>
      <c r="M43" s="195"/>
      <c r="N43" s="194"/>
    </row>
    <row r="44" spans="1:14" x14ac:dyDescent="0.2">
      <c r="A44" s="194"/>
      <c r="B44" s="194"/>
      <c r="C44" s="194"/>
      <c r="D44" s="194"/>
      <c r="E44" s="194"/>
      <c r="F44" s="194"/>
      <c r="G44" s="247"/>
      <c r="H44" s="196"/>
      <c r="I44" s="387"/>
      <c r="J44" s="196"/>
      <c r="K44" s="194"/>
      <c r="L44" s="194"/>
      <c r="M44" s="195"/>
      <c r="N44" s="194"/>
    </row>
    <row r="45" spans="1:14" x14ac:dyDescent="0.2">
      <c r="A45" s="194"/>
      <c r="B45" s="194"/>
      <c r="C45" s="194"/>
      <c r="D45" s="194"/>
      <c r="E45" s="194"/>
      <c r="F45" s="194"/>
      <c r="G45" s="247"/>
      <c r="H45" s="196"/>
      <c r="I45" s="387"/>
      <c r="J45" s="196"/>
      <c r="K45" s="194"/>
      <c r="L45" s="194"/>
      <c r="M45" s="195"/>
      <c r="N45" s="194"/>
    </row>
    <row r="46" spans="1:14" x14ac:dyDescent="0.2">
      <c r="A46" s="194"/>
      <c r="B46" s="194"/>
      <c r="C46" s="194"/>
      <c r="D46" s="194"/>
      <c r="E46" s="194"/>
      <c r="F46" s="194"/>
      <c r="G46" s="247"/>
      <c r="H46" s="196"/>
      <c r="I46" s="387"/>
      <c r="J46" s="196"/>
      <c r="K46" s="194"/>
      <c r="L46" s="194"/>
      <c r="M46" s="195"/>
      <c r="N46" s="194"/>
    </row>
    <row r="47" spans="1:14" x14ac:dyDescent="0.2">
      <c r="A47" s="194"/>
      <c r="B47" s="194"/>
      <c r="C47" s="194"/>
      <c r="D47" s="194"/>
      <c r="E47" s="194"/>
      <c r="F47" s="194"/>
      <c r="G47" s="247"/>
      <c r="H47" s="196"/>
      <c r="I47" s="387"/>
      <c r="J47" s="196"/>
      <c r="K47" s="194"/>
      <c r="L47" s="194"/>
      <c r="M47" s="195"/>
      <c r="N47" s="194"/>
    </row>
    <row r="48" spans="1:14" x14ac:dyDescent="0.2">
      <c r="A48" s="194"/>
      <c r="B48" s="194"/>
      <c r="C48" s="194"/>
      <c r="D48" s="194"/>
      <c r="E48" s="194"/>
      <c r="F48" s="194"/>
      <c r="G48" s="247"/>
      <c r="H48" s="196"/>
      <c r="I48" s="387"/>
      <c r="J48" s="196"/>
      <c r="K48" s="194"/>
      <c r="L48" s="194"/>
      <c r="M48" s="195"/>
      <c r="N48" s="194"/>
    </row>
    <row r="49" spans="1:14" x14ac:dyDescent="0.2">
      <c r="A49" s="194"/>
      <c r="B49" s="194"/>
      <c r="C49" s="194"/>
      <c r="D49" s="194"/>
      <c r="E49" s="194"/>
      <c r="F49" s="194"/>
      <c r="G49" s="247"/>
      <c r="H49" s="196"/>
      <c r="I49" s="387"/>
      <c r="J49" s="196"/>
      <c r="K49" s="194"/>
      <c r="L49" s="194"/>
      <c r="M49" s="195"/>
      <c r="N49" s="194"/>
    </row>
    <row r="50" spans="1:14" x14ac:dyDescent="0.2">
      <c r="A50" s="194"/>
      <c r="B50" s="194"/>
      <c r="C50" s="194"/>
      <c r="D50" s="194"/>
      <c r="E50" s="194"/>
      <c r="F50" s="194"/>
      <c r="G50" s="247"/>
      <c r="H50" s="196"/>
      <c r="I50" s="387"/>
      <c r="J50" s="196"/>
      <c r="K50" s="194"/>
      <c r="L50" s="194"/>
      <c r="M50" s="195"/>
      <c r="N50" s="194"/>
    </row>
    <row r="51" spans="1:14" x14ac:dyDescent="0.2">
      <c r="A51" s="194"/>
      <c r="B51" s="194"/>
      <c r="C51" s="194"/>
      <c r="D51" s="194"/>
      <c r="E51" s="194"/>
      <c r="F51" s="194"/>
      <c r="G51" s="247"/>
      <c r="H51" s="196"/>
      <c r="I51" s="387"/>
      <c r="J51" s="196"/>
      <c r="K51" s="194"/>
      <c r="L51" s="194"/>
      <c r="M51" s="195"/>
      <c r="N51" s="194"/>
    </row>
    <row r="52" spans="1:14" x14ac:dyDescent="0.2">
      <c r="A52" s="194"/>
      <c r="B52" s="194"/>
      <c r="C52" s="194"/>
      <c r="D52" s="194"/>
      <c r="E52" s="194"/>
      <c r="F52" s="194"/>
      <c r="G52" s="247"/>
      <c r="H52" s="196"/>
      <c r="I52" s="387"/>
      <c r="J52" s="196"/>
      <c r="K52" s="194"/>
      <c r="L52" s="194"/>
      <c r="M52" s="195"/>
      <c r="N52" s="194"/>
    </row>
    <row r="53" spans="1:14" x14ac:dyDescent="0.2">
      <c r="A53" s="194"/>
      <c r="B53" s="194"/>
      <c r="C53" s="194"/>
      <c r="D53" s="194"/>
      <c r="E53" s="194"/>
      <c r="F53" s="194"/>
      <c r="G53" s="247"/>
      <c r="H53" s="196"/>
      <c r="I53" s="387"/>
      <c r="J53" s="196"/>
      <c r="K53" s="194"/>
      <c r="L53" s="194"/>
      <c r="M53" s="195"/>
      <c r="N53" s="194"/>
    </row>
    <row r="54" spans="1:14" x14ac:dyDescent="0.2">
      <c r="A54" s="194"/>
      <c r="B54" s="194"/>
      <c r="C54" s="194"/>
      <c r="D54" s="194"/>
      <c r="E54" s="194"/>
      <c r="F54" s="194"/>
      <c r="G54" s="247"/>
      <c r="H54" s="196"/>
      <c r="I54" s="387"/>
      <c r="J54" s="196"/>
      <c r="K54" s="194"/>
      <c r="L54" s="194"/>
      <c r="M54" s="195"/>
      <c r="N54" s="194"/>
    </row>
    <row r="55" spans="1:14" x14ac:dyDescent="0.2">
      <c r="A55" s="194"/>
      <c r="B55" s="194"/>
      <c r="C55" s="194"/>
      <c r="D55" s="194"/>
      <c r="E55" s="194"/>
      <c r="F55" s="194"/>
      <c r="G55" s="247"/>
      <c r="H55" s="196"/>
      <c r="I55" s="387"/>
      <c r="J55" s="196"/>
      <c r="K55" s="194"/>
      <c r="L55" s="194"/>
      <c r="M55" s="195"/>
      <c r="N55" s="194"/>
    </row>
    <row r="56" spans="1:14" x14ac:dyDescent="0.2">
      <c r="A56" s="194"/>
      <c r="B56" s="194"/>
      <c r="C56" s="194"/>
      <c r="D56" s="194"/>
      <c r="E56" s="194"/>
      <c r="F56" s="194"/>
      <c r="G56" s="247"/>
      <c r="H56" s="196"/>
      <c r="I56" s="387"/>
      <c r="J56" s="196"/>
      <c r="K56" s="194"/>
      <c r="L56" s="194"/>
      <c r="M56" s="195"/>
      <c r="N56" s="194"/>
    </row>
    <row r="57" spans="1:14" x14ac:dyDescent="0.2">
      <c r="A57" s="194"/>
      <c r="B57" s="194"/>
      <c r="C57" s="194"/>
      <c r="D57" s="194"/>
      <c r="E57" s="194"/>
      <c r="F57" s="194"/>
      <c r="G57" s="247"/>
      <c r="H57" s="196"/>
      <c r="I57" s="387"/>
      <c r="J57" s="196"/>
      <c r="K57" s="194"/>
      <c r="L57" s="194"/>
      <c r="M57" s="195"/>
      <c r="N57" s="194"/>
    </row>
    <row r="58" spans="1:14" x14ac:dyDescent="0.2">
      <c r="A58" s="194"/>
      <c r="B58" s="194"/>
      <c r="C58" s="194"/>
      <c r="D58" s="194"/>
      <c r="E58" s="194"/>
      <c r="F58" s="194"/>
      <c r="G58" s="247"/>
      <c r="H58" s="196"/>
      <c r="I58" s="387"/>
      <c r="J58" s="196"/>
      <c r="K58" s="194"/>
      <c r="L58" s="194"/>
      <c r="M58" s="195"/>
      <c r="N58" s="194"/>
    </row>
    <row r="59" spans="1:14" x14ac:dyDescent="0.2">
      <c r="A59" s="194"/>
      <c r="B59" s="194"/>
      <c r="C59" s="194"/>
      <c r="D59" s="194"/>
      <c r="E59" s="194"/>
      <c r="F59" s="194"/>
      <c r="G59" s="247"/>
      <c r="H59" s="196"/>
      <c r="I59" s="387"/>
      <c r="J59" s="196"/>
      <c r="K59" s="194"/>
      <c r="L59" s="194"/>
      <c r="M59" s="195"/>
      <c r="N59" s="194"/>
    </row>
    <row r="60" spans="1:14" x14ac:dyDescent="0.2">
      <c r="A60" s="194"/>
      <c r="B60" s="194"/>
      <c r="C60" s="194"/>
      <c r="D60" s="194"/>
      <c r="E60" s="194"/>
      <c r="F60" s="194"/>
      <c r="G60" s="247"/>
      <c r="H60" s="196"/>
      <c r="I60" s="387"/>
      <c r="J60" s="196"/>
      <c r="K60" s="194"/>
      <c r="L60" s="194"/>
      <c r="M60" s="195"/>
      <c r="N60" s="194"/>
    </row>
    <row r="61" spans="1:14" x14ac:dyDescent="0.2">
      <c r="A61" s="194"/>
      <c r="B61" s="194"/>
      <c r="C61" s="194"/>
      <c r="D61" s="194"/>
      <c r="E61" s="194"/>
      <c r="F61" s="194"/>
      <c r="G61" s="247"/>
      <c r="H61" s="196"/>
      <c r="I61" s="387"/>
      <c r="J61" s="196"/>
      <c r="K61" s="194"/>
      <c r="L61" s="194"/>
      <c r="M61" s="195"/>
      <c r="N61" s="194"/>
    </row>
    <row r="62" spans="1:14" x14ac:dyDescent="0.2">
      <c r="A62" s="194"/>
      <c r="B62" s="194"/>
      <c r="C62" s="194"/>
      <c r="D62" s="194"/>
      <c r="E62" s="194"/>
      <c r="F62" s="194"/>
      <c r="G62" s="247"/>
      <c r="H62" s="196"/>
      <c r="I62" s="387"/>
      <c r="J62" s="196"/>
      <c r="K62" s="194"/>
      <c r="L62" s="194"/>
      <c r="M62" s="195"/>
      <c r="N62" s="194"/>
    </row>
    <row r="63" spans="1:14" x14ac:dyDescent="0.2">
      <c r="A63" s="194"/>
      <c r="B63" s="194"/>
      <c r="C63" s="194"/>
      <c r="D63" s="194"/>
      <c r="E63" s="194"/>
      <c r="F63" s="194"/>
      <c r="G63" s="247"/>
      <c r="H63" s="196"/>
      <c r="I63" s="387"/>
      <c r="J63" s="196"/>
      <c r="K63" s="194"/>
      <c r="L63" s="194"/>
      <c r="M63" s="195"/>
      <c r="N63" s="194"/>
    </row>
    <row r="64" spans="1:14" x14ac:dyDescent="0.2">
      <c r="A64" s="194"/>
      <c r="B64" s="194"/>
      <c r="C64" s="194"/>
      <c r="D64" s="194"/>
      <c r="E64" s="194"/>
      <c r="F64" s="194"/>
      <c r="G64" s="247"/>
      <c r="H64" s="196"/>
      <c r="I64" s="387"/>
      <c r="J64" s="196"/>
      <c r="K64" s="194"/>
      <c r="L64" s="194"/>
      <c r="M64" s="195"/>
      <c r="N64" s="194"/>
    </row>
    <row r="65" spans="1:14" x14ac:dyDescent="0.2">
      <c r="A65" s="194"/>
      <c r="B65" s="194"/>
      <c r="C65" s="194"/>
      <c r="D65" s="194"/>
      <c r="E65" s="194"/>
      <c r="F65" s="194"/>
      <c r="G65" s="247"/>
      <c r="H65" s="196"/>
      <c r="I65" s="387"/>
      <c r="J65" s="196"/>
      <c r="K65" s="194"/>
      <c r="L65" s="194"/>
      <c r="M65" s="195"/>
      <c r="N65" s="194"/>
    </row>
    <row r="66" spans="1:14" x14ac:dyDescent="0.2">
      <c r="A66" s="194"/>
      <c r="B66" s="194"/>
      <c r="C66" s="194"/>
      <c r="D66" s="194"/>
      <c r="E66" s="194"/>
      <c r="F66" s="194"/>
      <c r="G66" s="247"/>
      <c r="H66" s="196"/>
      <c r="I66" s="387"/>
      <c r="J66" s="196"/>
      <c r="K66" s="194"/>
      <c r="L66" s="194"/>
      <c r="M66" s="195"/>
      <c r="N66" s="194"/>
    </row>
    <row r="67" spans="1:14" x14ac:dyDescent="0.2">
      <c r="A67" s="194"/>
      <c r="B67" s="194"/>
      <c r="C67" s="194"/>
      <c r="D67" s="194"/>
      <c r="E67" s="194"/>
      <c r="F67" s="194"/>
      <c r="G67" s="247"/>
      <c r="H67" s="196"/>
      <c r="I67" s="387"/>
      <c r="J67" s="196"/>
      <c r="K67" s="194"/>
      <c r="L67" s="194"/>
      <c r="M67" s="195"/>
      <c r="N67" s="194"/>
    </row>
    <row r="68" spans="1:14" x14ac:dyDescent="0.2">
      <c r="A68" s="194"/>
      <c r="B68" s="194"/>
      <c r="C68" s="194"/>
      <c r="D68" s="194"/>
      <c r="E68" s="194"/>
      <c r="F68" s="194"/>
      <c r="G68" s="247"/>
      <c r="H68" s="196"/>
      <c r="I68" s="387"/>
      <c r="J68" s="196"/>
      <c r="K68" s="194"/>
      <c r="L68" s="194"/>
      <c r="M68" s="195"/>
      <c r="N68" s="194"/>
    </row>
    <row r="69" spans="1:14" x14ac:dyDescent="0.2">
      <c r="A69" s="194"/>
      <c r="B69" s="194"/>
      <c r="C69" s="194"/>
      <c r="D69" s="194"/>
      <c r="E69" s="194"/>
      <c r="F69" s="194"/>
      <c r="G69" s="247"/>
      <c r="H69" s="196"/>
      <c r="I69" s="387"/>
      <c r="J69" s="196"/>
      <c r="K69" s="194"/>
      <c r="L69" s="194"/>
      <c r="M69" s="195"/>
      <c r="N69" s="194"/>
    </row>
    <row r="70" spans="1:14" x14ac:dyDescent="0.2">
      <c r="A70" s="194"/>
      <c r="B70" s="194"/>
      <c r="C70" s="194"/>
      <c r="D70" s="194"/>
      <c r="E70" s="194"/>
      <c r="F70" s="194"/>
      <c r="G70" s="247"/>
      <c r="H70" s="196"/>
      <c r="I70" s="387"/>
      <c r="J70" s="196"/>
      <c r="K70" s="194"/>
      <c r="L70" s="194"/>
      <c r="M70" s="195"/>
      <c r="N70" s="194"/>
    </row>
    <row r="71" spans="1:14" x14ac:dyDescent="0.2">
      <c r="A71" s="194"/>
      <c r="B71" s="194"/>
      <c r="C71" s="194"/>
      <c r="D71" s="194"/>
      <c r="E71" s="194"/>
      <c r="F71" s="194"/>
      <c r="G71" s="247"/>
      <c r="H71" s="196"/>
      <c r="I71" s="387"/>
      <c r="J71" s="196"/>
      <c r="K71" s="194"/>
      <c r="L71" s="194"/>
      <c r="M71" s="195"/>
      <c r="N71" s="194"/>
    </row>
    <row r="72" spans="1:14" x14ac:dyDescent="0.2">
      <c r="A72" s="194"/>
      <c r="B72" s="194"/>
      <c r="C72" s="194"/>
      <c r="D72" s="194"/>
      <c r="E72" s="194"/>
      <c r="F72" s="194"/>
      <c r="G72" s="247"/>
      <c r="H72" s="196"/>
      <c r="I72" s="387"/>
      <c r="J72" s="196"/>
      <c r="K72" s="194"/>
      <c r="L72" s="194"/>
      <c r="M72" s="195"/>
      <c r="N72" s="194"/>
    </row>
    <row r="73" spans="1:14" x14ac:dyDescent="0.2">
      <c r="A73" s="194"/>
      <c r="B73" s="194"/>
      <c r="C73" s="194"/>
      <c r="D73" s="194"/>
      <c r="E73" s="194"/>
      <c r="F73" s="194"/>
      <c r="G73" s="247"/>
      <c r="H73" s="196"/>
      <c r="I73" s="387"/>
      <c r="J73" s="196"/>
      <c r="K73" s="194"/>
      <c r="L73" s="194"/>
      <c r="M73" s="195"/>
      <c r="N73" s="194"/>
    </row>
    <row r="74" spans="1:14" x14ac:dyDescent="0.2">
      <c r="A74" s="194"/>
      <c r="B74" s="194"/>
      <c r="C74" s="194"/>
      <c r="D74" s="194"/>
      <c r="E74" s="194"/>
      <c r="F74" s="194"/>
      <c r="G74" s="247"/>
      <c r="H74" s="196"/>
      <c r="I74" s="387"/>
      <c r="J74" s="196"/>
      <c r="K74" s="194"/>
      <c r="L74" s="194"/>
      <c r="M74" s="195"/>
      <c r="N74" s="194"/>
    </row>
    <row r="75" spans="1:14" x14ac:dyDescent="0.2">
      <c r="A75" s="194"/>
      <c r="B75" s="194"/>
      <c r="C75" s="194"/>
      <c r="D75" s="194"/>
      <c r="E75" s="194"/>
      <c r="F75" s="194"/>
      <c r="G75" s="247"/>
      <c r="H75" s="196"/>
      <c r="I75" s="387"/>
      <c r="J75" s="196"/>
      <c r="K75" s="194"/>
      <c r="L75" s="194"/>
      <c r="M75" s="195"/>
      <c r="N75" s="194"/>
    </row>
    <row r="76" spans="1:14" x14ac:dyDescent="0.2">
      <c r="A76" s="194"/>
      <c r="B76" s="194"/>
      <c r="C76" s="194"/>
      <c r="D76" s="194"/>
      <c r="E76" s="194"/>
      <c r="F76" s="194"/>
      <c r="G76" s="247"/>
      <c r="H76" s="196"/>
      <c r="I76" s="387"/>
      <c r="J76" s="196"/>
      <c r="K76" s="194"/>
      <c r="L76" s="194"/>
      <c r="M76" s="195"/>
      <c r="N76" s="194"/>
    </row>
    <row r="77" spans="1:14" x14ac:dyDescent="0.2">
      <c r="A77" s="194"/>
      <c r="B77" s="194"/>
      <c r="C77" s="194"/>
      <c r="D77" s="194"/>
      <c r="E77" s="194"/>
      <c r="F77" s="194"/>
      <c r="G77" s="247"/>
      <c r="H77" s="196"/>
      <c r="I77" s="387"/>
      <c r="J77" s="196"/>
      <c r="K77" s="194"/>
      <c r="L77" s="194"/>
      <c r="M77" s="195"/>
      <c r="N77" s="194"/>
    </row>
    <row r="78" spans="1:14" x14ac:dyDescent="0.2">
      <c r="A78" s="194"/>
      <c r="B78" s="194"/>
      <c r="C78" s="194"/>
      <c r="D78" s="194"/>
      <c r="E78" s="194"/>
      <c r="F78" s="194"/>
      <c r="G78" s="247"/>
      <c r="H78" s="196"/>
      <c r="I78" s="387"/>
      <c r="J78" s="196"/>
      <c r="K78" s="194"/>
      <c r="L78" s="194"/>
      <c r="M78" s="195"/>
      <c r="N78" s="194"/>
    </row>
    <row r="79" spans="1:14" x14ac:dyDescent="0.2">
      <c r="A79" s="194"/>
      <c r="B79" s="194"/>
      <c r="C79" s="194"/>
      <c r="D79" s="194"/>
      <c r="E79" s="194"/>
      <c r="F79" s="194"/>
      <c r="G79" s="247"/>
      <c r="H79" s="196"/>
      <c r="I79" s="387"/>
      <c r="J79" s="196"/>
      <c r="K79" s="194"/>
      <c r="L79" s="194"/>
      <c r="M79" s="195"/>
      <c r="N79" s="194"/>
    </row>
    <row r="80" spans="1:14" x14ac:dyDescent="0.2">
      <c r="A80" s="194"/>
      <c r="B80" s="194"/>
      <c r="C80" s="194"/>
      <c r="D80" s="194"/>
      <c r="E80" s="194"/>
      <c r="F80" s="194"/>
      <c r="G80" s="247"/>
      <c r="H80" s="196"/>
      <c r="I80" s="387"/>
      <c r="J80" s="196"/>
      <c r="K80" s="194"/>
      <c r="L80" s="194"/>
      <c r="M80" s="195"/>
      <c r="N80" s="194"/>
    </row>
    <row r="81" spans="1:14" x14ac:dyDescent="0.2">
      <c r="A81" s="194"/>
      <c r="B81" s="194"/>
      <c r="C81" s="194"/>
      <c r="D81" s="194"/>
      <c r="E81" s="194"/>
      <c r="F81" s="194"/>
      <c r="G81" s="247"/>
      <c r="H81" s="196"/>
      <c r="I81" s="387"/>
      <c r="J81" s="196"/>
      <c r="K81" s="194"/>
      <c r="L81" s="194"/>
      <c r="M81" s="195"/>
      <c r="N81" s="194"/>
    </row>
    <row r="82" spans="1:14" x14ac:dyDescent="0.2">
      <c r="A82" s="194"/>
      <c r="B82" s="194"/>
      <c r="C82" s="194"/>
      <c r="D82" s="194"/>
      <c r="E82" s="194"/>
      <c r="F82" s="194"/>
      <c r="G82" s="247"/>
      <c r="H82" s="196"/>
      <c r="I82" s="387"/>
      <c r="J82" s="196"/>
      <c r="K82" s="194"/>
      <c r="L82" s="194"/>
      <c r="M82" s="195"/>
      <c r="N82" s="194"/>
    </row>
    <row r="83" spans="1:14" x14ac:dyDescent="0.2">
      <c r="A83" s="194"/>
      <c r="B83" s="194"/>
      <c r="C83" s="194"/>
      <c r="D83" s="194"/>
      <c r="E83" s="194"/>
      <c r="F83" s="194"/>
      <c r="G83" s="247"/>
      <c r="H83" s="196"/>
      <c r="I83" s="387"/>
      <c r="J83" s="196"/>
      <c r="K83" s="194"/>
      <c r="L83" s="194"/>
      <c r="M83" s="195"/>
      <c r="N83" s="194"/>
    </row>
    <row r="84" spans="1:14" x14ac:dyDescent="0.2">
      <c r="A84" s="194"/>
      <c r="B84" s="194"/>
      <c r="C84" s="194"/>
      <c r="D84" s="194"/>
      <c r="E84" s="194"/>
      <c r="F84" s="194"/>
      <c r="G84" s="247"/>
      <c r="H84" s="196"/>
      <c r="I84" s="387"/>
      <c r="J84" s="196"/>
      <c r="K84" s="194"/>
      <c r="L84" s="194"/>
      <c r="M84" s="195"/>
      <c r="N84" s="194"/>
    </row>
    <row r="85" spans="1:14" x14ac:dyDescent="0.2">
      <c r="A85" s="194"/>
      <c r="B85" s="194"/>
      <c r="C85" s="194"/>
      <c r="D85" s="194"/>
      <c r="E85" s="194"/>
      <c r="F85" s="194"/>
      <c r="G85" s="247"/>
      <c r="H85" s="196"/>
      <c r="I85" s="387"/>
      <c r="J85" s="196"/>
      <c r="K85" s="194"/>
      <c r="L85" s="194"/>
      <c r="M85" s="195"/>
      <c r="N85" s="194"/>
    </row>
    <row r="86" spans="1:14" x14ac:dyDescent="0.2">
      <c r="A86" s="194"/>
      <c r="B86" s="194"/>
      <c r="C86" s="194"/>
      <c r="D86" s="194"/>
      <c r="E86" s="194"/>
      <c r="F86" s="194"/>
      <c r="G86" s="247"/>
      <c r="H86" s="196"/>
      <c r="I86" s="387"/>
      <c r="J86" s="196"/>
      <c r="K86" s="194"/>
      <c r="L86" s="194"/>
      <c r="M86" s="195"/>
      <c r="N86" s="194"/>
    </row>
    <row r="87" spans="1:14" x14ac:dyDescent="0.2">
      <c r="A87" s="194"/>
      <c r="B87" s="194"/>
      <c r="C87" s="194"/>
      <c r="D87" s="194"/>
      <c r="E87" s="194"/>
      <c r="F87" s="194"/>
      <c r="G87" s="247"/>
      <c r="H87" s="196"/>
      <c r="I87" s="387"/>
      <c r="J87" s="196"/>
      <c r="K87" s="194"/>
      <c r="L87" s="194"/>
      <c r="M87" s="195"/>
      <c r="N87" s="194"/>
    </row>
    <row r="88" spans="1:14" x14ac:dyDescent="0.2">
      <c r="A88" s="194"/>
      <c r="B88" s="194"/>
      <c r="C88" s="194"/>
      <c r="D88" s="194"/>
      <c r="E88" s="194"/>
      <c r="F88" s="194"/>
      <c r="G88" s="247"/>
      <c r="H88" s="196"/>
      <c r="I88" s="387"/>
      <c r="J88" s="196"/>
      <c r="K88" s="194"/>
      <c r="L88" s="194"/>
      <c r="M88" s="195"/>
      <c r="N88" s="194"/>
    </row>
    <row r="89" spans="1:14" x14ac:dyDescent="0.2">
      <c r="A89" s="194"/>
      <c r="B89" s="194"/>
      <c r="C89" s="194"/>
      <c r="D89" s="194"/>
      <c r="E89" s="194"/>
      <c r="F89" s="194"/>
      <c r="G89" s="247"/>
      <c r="H89" s="196"/>
      <c r="I89" s="387"/>
      <c r="J89" s="196"/>
      <c r="K89" s="194"/>
      <c r="L89" s="194"/>
      <c r="M89" s="195"/>
      <c r="N89" s="194"/>
    </row>
    <row r="90" spans="1:14" x14ac:dyDescent="0.2">
      <c r="A90" s="194"/>
      <c r="B90" s="194"/>
      <c r="C90" s="194"/>
      <c r="D90" s="194"/>
      <c r="E90" s="194"/>
      <c r="F90" s="194"/>
      <c r="G90" s="247"/>
      <c r="H90" s="196"/>
      <c r="I90" s="387"/>
      <c r="J90" s="196"/>
      <c r="K90" s="194"/>
      <c r="L90" s="194"/>
      <c r="M90" s="195"/>
      <c r="N90" s="194"/>
    </row>
    <row r="91" spans="1:14" x14ac:dyDescent="0.2">
      <c r="A91" s="194"/>
      <c r="B91" s="194"/>
      <c r="C91" s="194"/>
      <c r="D91" s="194"/>
      <c r="E91" s="194"/>
      <c r="F91" s="194"/>
      <c r="G91" s="247"/>
      <c r="H91" s="196"/>
      <c r="I91" s="387"/>
      <c r="J91" s="196"/>
      <c r="K91" s="194"/>
      <c r="L91" s="194"/>
      <c r="M91" s="195"/>
      <c r="N91" s="194"/>
    </row>
    <row r="92" spans="1:14" x14ac:dyDescent="0.2">
      <c r="A92" s="194"/>
      <c r="B92" s="194"/>
      <c r="C92" s="194"/>
      <c r="D92" s="194"/>
      <c r="E92" s="194"/>
      <c r="F92" s="194"/>
      <c r="G92" s="247"/>
      <c r="H92" s="196"/>
      <c r="I92" s="387"/>
      <c r="J92" s="196"/>
      <c r="K92" s="194"/>
      <c r="L92" s="194"/>
      <c r="M92" s="195"/>
      <c r="N92" s="194"/>
    </row>
    <row r="93" spans="1:14" x14ac:dyDescent="0.2">
      <c r="A93" s="194"/>
      <c r="B93" s="194"/>
      <c r="C93" s="194"/>
      <c r="D93" s="194"/>
      <c r="E93" s="194"/>
      <c r="F93" s="194"/>
      <c r="G93" s="247"/>
      <c r="H93" s="196"/>
      <c r="I93" s="387"/>
      <c r="J93" s="196"/>
      <c r="K93" s="194"/>
      <c r="L93" s="194"/>
      <c r="M93" s="195"/>
      <c r="N93" s="194"/>
    </row>
    <row r="94" spans="1:14" x14ac:dyDescent="0.2">
      <c r="A94" s="194"/>
      <c r="B94" s="194"/>
      <c r="C94" s="194"/>
      <c r="D94" s="194"/>
      <c r="E94" s="194"/>
      <c r="F94" s="194"/>
      <c r="G94" s="247"/>
      <c r="H94" s="196"/>
      <c r="I94" s="387"/>
      <c r="J94" s="196"/>
      <c r="K94" s="194"/>
      <c r="L94" s="194"/>
      <c r="M94" s="195"/>
      <c r="N94" s="194"/>
    </row>
    <row r="95" spans="1:14" x14ac:dyDescent="0.2">
      <c r="A95" s="194"/>
      <c r="B95" s="194"/>
      <c r="C95" s="194"/>
      <c r="D95" s="194"/>
      <c r="E95" s="194"/>
      <c r="F95" s="194"/>
      <c r="G95" s="247"/>
      <c r="H95" s="196"/>
      <c r="I95" s="387"/>
      <c r="J95" s="196"/>
      <c r="K95" s="194"/>
      <c r="L95" s="194"/>
      <c r="M95" s="195"/>
      <c r="N95" s="194"/>
    </row>
    <row r="96" spans="1:14" x14ac:dyDescent="0.2">
      <c r="A96" s="194"/>
      <c r="B96" s="194"/>
      <c r="C96" s="194"/>
      <c r="D96" s="194"/>
      <c r="E96" s="194"/>
      <c r="F96" s="194"/>
      <c r="G96" s="247"/>
      <c r="H96" s="196"/>
      <c r="I96" s="387"/>
      <c r="J96" s="196"/>
      <c r="K96" s="194"/>
      <c r="L96" s="194"/>
      <c r="M96" s="195"/>
      <c r="N96" s="194"/>
    </row>
    <row r="97" spans="1:14" x14ac:dyDescent="0.2">
      <c r="A97" s="194"/>
      <c r="B97" s="194"/>
      <c r="C97" s="194"/>
      <c r="D97" s="194"/>
      <c r="E97" s="194"/>
      <c r="F97" s="194"/>
      <c r="G97" s="247"/>
      <c r="H97" s="196"/>
      <c r="I97" s="387"/>
      <c r="J97" s="196"/>
      <c r="K97" s="194"/>
      <c r="L97" s="194"/>
      <c r="M97" s="195"/>
      <c r="N97" s="194"/>
    </row>
    <row r="98" spans="1:14" x14ac:dyDescent="0.2">
      <c r="A98" s="194"/>
      <c r="B98" s="194"/>
      <c r="C98" s="194"/>
      <c r="D98" s="194"/>
      <c r="E98" s="194"/>
      <c r="F98" s="194"/>
      <c r="G98" s="247"/>
      <c r="H98" s="196"/>
      <c r="I98" s="387"/>
      <c r="J98" s="196"/>
      <c r="K98" s="194"/>
      <c r="L98" s="194"/>
      <c r="M98" s="195"/>
      <c r="N98" s="194"/>
    </row>
    <row r="99" spans="1:14" x14ac:dyDescent="0.2">
      <c r="A99" s="194"/>
      <c r="B99" s="194"/>
      <c r="C99" s="194"/>
      <c r="D99" s="194"/>
      <c r="E99" s="194"/>
      <c r="F99" s="194"/>
      <c r="G99" s="247"/>
      <c r="H99" s="196"/>
      <c r="I99" s="387"/>
      <c r="J99" s="196"/>
      <c r="K99" s="194"/>
      <c r="L99" s="194"/>
      <c r="M99" s="195"/>
      <c r="N99" s="194"/>
    </row>
    <row r="100" spans="1:14" x14ac:dyDescent="0.2">
      <c r="A100" s="194"/>
      <c r="B100" s="194"/>
      <c r="C100" s="194"/>
      <c r="D100" s="194"/>
      <c r="E100" s="194"/>
      <c r="F100" s="194"/>
      <c r="G100" s="247"/>
      <c r="H100" s="196"/>
      <c r="I100" s="387"/>
      <c r="J100" s="196"/>
      <c r="K100" s="194"/>
      <c r="L100" s="194"/>
      <c r="M100" s="195"/>
      <c r="N100" s="194"/>
    </row>
    <row r="101" spans="1:14" x14ac:dyDescent="0.2">
      <c r="A101" s="194"/>
      <c r="B101" s="194"/>
      <c r="C101" s="194"/>
      <c r="D101" s="194"/>
      <c r="E101" s="194"/>
      <c r="F101" s="194"/>
      <c r="G101" s="247"/>
      <c r="H101" s="196"/>
      <c r="I101" s="387"/>
      <c r="J101" s="196"/>
      <c r="K101" s="194"/>
      <c r="L101" s="194"/>
      <c r="M101" s="195"/>
      <c r="N101" s="194"/>
    </row>
    <row r="102" spans="1:14" x14ac:dyDescent="0.2">
      <c r="A102" s="194"/>
      <c r="B102" s="194"/>
      <c r="C102" s="194"/>
      <c r="D102" s="194"/>
      <c r="E102" s="194"/>
      <c r="F102" s="194"/>
      <c r="G102" s="247"/>
      <c r="H102" s="196"/>
      <c r="I102" s="387"/>
      <c r="J102" s="196"/>
      <c r="K102" s="194"/>
      <c r="L102" s="194"/>
      <c r="M102" s="195"/>
      <c r="N102" s="194"/>
    </row>
    <row r="103" spans="1:14" x14ac:dyDescent="0.2">
      <c r="A103" s="194"/>
      <c r="B103" s="194"/>
      <c r="C103" s="194"/>
      <c r="D103" s="194"/>
      <c r="E103" s="194"/>
      <c r="F103" s="194"/>
      <c r="G103" s="247"/>
      <c r="H103" s="196"/>
      <c r="I103" s="387"/>
      <c r="J103" s="196"/>
      <c r="K103" s="194"/>
      <c r="L103" s="194"/>
      <c r="M103" s="195"/>
      <c r="N103" s="194"/>
    </row>
    <row r="104" spans="1:14" x14ac:dyDescent="0.2">
      <c r="A104" s="194"/>
      <c r="B104" s="194"/>
      <c r="C104" s="194"/>
      <c r="D104" s="194"/>
      <c r="E104" s="194"/>
      <c r="F104" s="194"/>
      <c r="G104" s="247"/>
      <c r="H104" s="196"/>
      <c r="I104" s="387"/>
      <c r="J104" s="196"/>
      <c r="K104" s="194"/>
      <c r="L104" s="194"/>
      <c r="M104" s="195"/>
      <c r="N104" s="194"/>
    </row>
    <row r="105" spans="1:14" x14ac:dyDescent="0.2">
      <c r="A105" s="194"/>
      <c r="B105" s="194"/>
      <c r="C105" s="194"/>
      <c r="D105" s="194"/>
      <c r="E105" s="194"/>
      <c r="F105" s="194"/>
      <c r="G105" s="247"/>
      <c r="H105" s="196"/>
      <c r="I105" s="387"/>
      <c r="J105" s="196"/>
      <c r="K105" s="194"/>
      <c r="L105" s="194"/>
      <c r="M105" s="195"/>
      <c r="N105" s="194"/>
    </row>
    <row r="106" spans="1:14" x14ac:dyDescent="0.2">
      <c r="A106" s="194"/>
      <c r="B106" s="194"/>
      <c r="C106" s="194"/>
      <c r="D106" s="194"/>
      <c r="E106" s="194"/>
      <c r="F106" s="194"/>
      <c r="G106" s="247"/>
      <c r="H106" s="196"/>
      <c r="I106" s="387"/>
      <c r="J106" s="196"/>
      <c r="K106" s="194"/>
      <c r="L106" s="194"/>
      <c r="M106" s="195"/>
      <c r="N106" s="194"/>
    </row>
    <row r="107" spans="1:14" x14ac:dyDescent="0.2">
      <c r="A107" s="194"/>
      <c r="B107" s="194"/>
      <c r="C107" s="194"/>
      <c r="D107" s="194"/>
      <c r="E107" s="194"/>
      <c r="F107" s="194"/>
      <c r="G107" s="247"/>
      <c r="H107" s="196"/>
      <c r="I107" s="387"/>
      <c r="J107" s="196"/>
      <c r="K107" s="194"/>
      <c r="L107" s="194"/>
      <c r="M107" s="195"/>
      <c r="N107" s="194"/>
    </row>
    <row r="108" spans="1:14" x14ac:dyDescent="0.2">
      <c r="A108" s="194"/>
      <c r="B108" s="194"/>
      <c r="C108" s="194"/>
      <c r="D108" s="194"/>
      <c r="E108" s="194"/>
      <c r="F108" s="194"/>
      <c r="G108" s="247"/>
      <c r="H108" s="196"/>
      <c r="I108" s="387"/>
      <c r="J108" s="196"/>
      <c r="K108" s="194"/>
      <c r="L108" s="194"/>
      <c r="M108" s="195"/>
      <c r="N108" s="194"/>
    </row>
    <row r="109" spans="1:14" x14ac:dyDescent="0.2">
      <c r="A109" s="194"/>
      <c r="B109" s="194"/>
      <c r="C109" s="194"/>
      <c r="D109" s="194"/>
      <c r="E109" s="194"/>
      <c r="F109" s="194"/>
      <c r="G109" s="247"/>
      <c r="H109" s="196"/>
      <c r="I109" s="387"/>
      <c r="J109" s="196"/>
      <c r="K109" s="194"/>
      <c r="L109" s="194"/>
      <c r="M109" s="195"/>
      <c r="N109" s="194"/>
    </row>
    <row r="110" spans="1:14" x14ac:dyDescent="0.2">
      <c r="A110" s="194"/>
      <c r="B110" s="194"/>
      <c r="C110" s="194"/>
      <c r="D110" s="194"/>
      <c r="E110" s="194"/>
      <c r="F110" s="194"/>
      <c r="G110" s="247"/>
      <c r="H110" s="196"/>
      <c r="I110" s="387"/>
      <c r="J110" s="196"/>
      <c r="K110" s="194"/>
      <c r="L110" s="194"/>
      <c r="M110" s="195"/>
      <c r="N110" s="194"/>
    </row>
    <row r="111" spans="1:14" x14ac:dyDescent="0.2">
      <c r="A111" s="194"/>
      <c r="B111" s="194"/>
      <c r="C111" s="194"/>
      <c r="D111" s="194"/>
      <c r="E111" s="194"/>
      <c r="F111" s="194"/>
      <c r="G111" s="247"/>
      <c r="H111" s="196"/>
      <c r="I111" s="387"/>
      <c r="J111" s="196"/>
      <c r="K111" s="194"/>
      <c r="L111" s="194"/>
      <c r="M111" s="195"/>
      <c r="N111" s="194"/>
    </row>
    <row r="112" spans="1:14" x14ac:dyDescent="0.2">
      <c r="A112" s="194"/>
      <c r="B112" s="194"/>
      <c r="C112" s="194"/>
      <c r="D112" s="194"/>
      <c r="E112" s="194"/>
      <c r="F112" s="194"/>
      <c r="G112" s="247"/>
      <c r="H112" s="196"/>
      <c r="I112" s="387"/>
      <c r="J112" s="196"/>
      <c r="K112" s="194"/>
      <c r="L112" s="194"/>
      <c r="M112" s="195"/>
      <c r="N112" s="194"/>
    </row>
    <row r="113" spans="1:14" x14ac:dyDescent="0.2">
      <c r="A113" s="194"/>
      <c r="B113" s="194"/>
      <c r="C113" s="194"/>
      <c r="D113" s="194"/>
      <c r="E113" s="194"/>
      <c r="F113" s="194"/>
      <c r="G113" s="247"/>
      <c r="H113" s="196"/>
      <c r="I113" s="387"/>
      <c r="J113" s="196"/>
      <c r="K113" s="194"/>
      <c r="L113" s="194"/>
      <c r="M113" s="195"/>
      <c r="N113" s="194"/>
    </row>
    <row r="114" spans="1:14" x14ac:dyDescent="0.2">
      <c r="A114" s="194"/>
      <c r="B114" s="194"/>
      <c r="C114" s="194"/>
      <c r="D114" s="194"/>
      <c r="E114" s="194"/>
      <c r="F114" s="194"/>
      <c r="G114" s="247"/>
      <c r="H114" s="196"/>
      <c r="I114" s="387"/>
      <c r="J114" s="196"/>
      <c r="K114" s="194"/>
      <c r="L114" s="194"/>
      <c r="M114" s="195"/>
      <c r="N114" s="194"/>
    </row>
    <row r="115" spans="1:14" x14ac:dyDescent="0.2">
      <c r="A115" s="194"/>
      <c r="B115" s="194"/>
      <c r="C115" s="194"/>
      <c r="D115" s="194"/>
      <c r="E115" s="194"/>
      <c r="F115" s="194"/>
      <c r="G115" s="247"/>
      <c r="H115" s="196"/>
      <c r="I115" s="387"/>
      <c r="J115" s="196"/>
      <c r="K115" s="194"/>
      <c r="L115" s="194"/>
      <c r="M115" s="195"/>
      <c r="N115" s="194"/>
    </row>
    <row r="116" spans="1:14" x14ac:dyDescent="0.2">
      <c r="A116" s="194"/>
      <c r="B116" s="194"/>
      <c r="C116" s="194"/>
      <c r="D116" s="194"/>
      <c r="E116" s="194"/>
      <c r="F116" s="194"/>
      <c r="G116" s="247"/>
      <c r="H116" s="196"/>
      <c r="I116" s="387"/>
      <c r="J116" s="196"/>
      <c r="K116" s="194"/>
      <c r="L116" s="194"/>
      <c r="M116" s="195"/>
      <c r="N116" s="194"/>
    </row>
    <row r="117" spans="1:14" x14ac:dyDescent="0.2">
      <c r="A117" s="194"/>
      <c r="B117" s="194"/>
      <c r="C117" s="194"/>
      <c r="D117" s="194"/>
      <c r="E117" s="194"/>
      <c r="F117" s="194"/>
      <c r="G117" s="247"/>
      <c r="H117" s="196"/>
      <c r="I117" s="387"/>
      <c r="J117" s="196"/>
      <c r="K117" s="194"/>
      <c r="L117" s="194"/>
      <c r="M117" s="195"/>
      <c r="N117" s="194"/>
    </row>
    <row r="118" spans="1:14" x14ac:dyDescent="0.2">
      <c r="A118" s="194"/>
      <c r="B118" s="194"/>
      <c r="C118" s="194"/>
      <c r="D118" s="194"/>
      <c r="E118" s="194"/>
      <c r="F118" s="194"/>
      <c r="G118" s="247"/>
      <c r="H118" s="196"/>
      <c r="I118" s="387"/>
      <c r="J118" s="196"/>
      <c r="K118" s="194"/>
      <c r="L118" s="194"/>
      <c r="M118" s="195"/>
      <c r="N118" s="194"/>
    </row>
    <row r="119" spans="1:14" x14ac:dyDescent="0.2">
      <c r="A119" s="194"/>
      <c r="B119" s="194"/>
      <c r="C119" s="194"/>
      <c r="D119" s="194"/>
      <c r="E119" s="194"/>
      <c r="F119" s="194"/>
      <c r="G119" s="247"/>
      <c r="H119" s="196"/>
      <c r="I119" s="387"/>
      <c r="J119" s="196"/>
      <c r="K119" s="194"/>
      <c r="L119" s="194"/>
      <c r="M119" s="195"/>
      <c r="N119" s="194"/>
    </row>
    <row r="120" spans="1:14" x14ac:dyDescent="0.2">
      <c r="A120" s="194"/>
      <c r="B120" s="194"/>
      <c r="C120" s="194"/>
      <c r="D120" s="194"/>
      <c r="E120" s="194"/>
      <c r="F120" s="194"/>
      <c r="G120" s="247"/>
      <c r="H120" s="196"/>
      <c r="I120" s="387"/>
      <c r="J120" s="196"/>
      <c r="K120" s="194"/>
      <c r="L120" s="194"/>
      <c r="M120" s="195"/>
      <c r="N120" s="194"/>
    </row>
    <row r="121" spans="1:14" x14ac:dyDescent="0.2">
      <c r="A121" s="194"/>
      <c r="B121" s="194"/>
      <c r="C121" s="194"/>
      <c r="D121" s="194"/>
      <c r="E121" s="194"/>
      <c r="F121" s="194"/>
      <c r="G121" s="247"/>
      <c r="H121" s="196"/>
      <c r="I121" s="387"/>
      <c r="J121" s="196"/>
      <c r="K121" s="194"/>
      <c r="L121" s="194"/>
      <c r="M121" s="195"/>
      <c r="N121" s="194"/>
    </row>
    <row r="122" spans="1:14" x14ac:dyDescent="0.2">
      <c r="A122" s="194"/>
      <c r="B122" s="194"/>
      <c r="C122" s="194"/>
      <c r="D122" s="194"/>
      <c r="E122" s="194"/>
      <c r="F122" s="194"/>
      <c r="G122" s="247"/>
      <c r="H122" s="196"/>
      <c r="I122" s="387"/>
      <c r="J122" s="196"/>
      <c r="K122" s="194"/>
      <c r="L122" s="194"/>
      <c r="M122" s="195"/>
      <c r="N122" s="194"/>
    </row>
    <row r="123" spans="1:14" x14ac:dyDescent="0.2">
      <c r="A123" s="194"/>
      <c r="B123" s="194"/>
      <c r="C123" s="194"/>
      <c r="D123" s="194"/>
      <c r="E123" s="194"/>
      <c r="F123" s="194"/>
      <c r="G123" s="247"/>
      <c r="H123" s="196"/>
      <c r="I123" s="387"/>
      <c r="J123" s="196"/>
      <c r="K123" s="194"/>
      <c r="L123" s="194"/>
      <c r="M123" s="195"/>
      <c r="N123" s="194"/>
    </row>
    <row r="124" spans="1:14" x14ac:dyDescent="0.2">
      <c r="A124" s="194"/>
      <c r="B124" s="194"/>
      <c r="C124" s="194"/>
      <c r="D124" s="194"/>
      <c r="E124" s="194"/>
      <c r="F124" s="194"/>
      <c r="G124" s="247"/>
      <c r="H124" s="196"/>
      <c r="I124" s="387"/>
      <c r="J124" s="196"/>
      <c r="K124" s="194"/>
      <c r="L124" s="194"/>
      <c r="M124" s="195"/>
      <c r="N124" s="194"/>
    </row>
    <row r="125" spans="1:14" x14ac:dyDescent="0.2">
      <c r="A125" s="194"/>
      <c r="B125" s="194"/>
      <c r="C125" s="194"/>
      <c r="D125" s="194"/>
      <c r="E125" s="194"/>
      <c r="F125" s="194"/>
      <c r="G125" s="247"/>
      <c r="H125" s="196"/>
      <c r="I125" s="387"/>
      <c r="J125" s="196"/>
      <c r="K125" s="194"/>
      <c r="L125" s="194"/>
      <c r="M125" s="195"/>
      <c r="N125" s="194"/>
    </row>
    <row r="126" spans="1:14" x14ac:dyDescent="0.2">
      <c r="A126" s="194"/>
      <c r="B126" s="194"/>
      <c r="C126" s="194"/>
      <c r="D126" s="194"/>
      <c r="E126" s="194"/>
      <c r="F126" s="194"/>
      <c r="G126" s="247"/>
      <c r="H126" s="196"/>
      <c r="I126" s="387"/>
      <c r="J126" s="196"/>
      <c r="K126" s="194"/>
      <c r="L126" s="194"/>
      <c r="M126" s="195"/>
      <c r="N126" s="194"/>
    </row>
    <row r="127" spans="1:14" x14ac:dyDescent="0.2">
      <c r="A127" s="194"/>
      <c r="B127" s="194"/>
      <c r="C127" s="194"/>
      <c r="D127" s="194"/>
      <c r="E127" s="194"/>
      <c r="F127" s="194"/>
      <c r="G127" s="247"/>
      <c r="H127" s="196"/>
      <c r="I127" s="387"/>
      <c r="J127" s="196"/>
      <c r="K127" s="194"/>
      <c r="L127" s="194"/>
      <c r="M127" s="195"/>
      <c r="N127" s="194"/>
    </row>
    <row r="128" spans="1:14" x14ac:dyDescent="0.2">
      <c r="A128" s="194"/>
      <c r="B128" s="194"/>
      <c r="C128" s="194"/>
      <c r="D128" s="194"/>
      <c r="E128" s="194"/>
      <c r="F128" s="194"/>
      <c r="G128" s="247"/>
      <c r="H128" s="196"/>
      <c r="I128" s="387"/>
      <c r="J128" s="196"/>
      <c r="K128" s="194"/>
      <c r="L128" s="194"/>
      <c r="M128" s="195"/>
      <c r="N128" s="194"/>
    </row>
    <row r="129" spans="1:14" x14ac:dyDescent="0.2">
      <c r="A129" s="194"/>
      <c r="B129" s="194"/>
      <c r="C129" s="194"/>
      <c r="D129" s="194"/>
      <c r="E129" s="194"/>
      <c r="F129" s="194"/>
      <c r="G129" s="247"/>
      <c r="H129" s="196"/>
      <c r="I129" s="387"/>
      <c r="J129" s="196"/>
      <c r="K129" s="194"/>
      <c r="L129" s="194"/>
      <c r="M129" s="195"/>
      <c r="N129" s="194"/>
    </row>
    <row r="130" spans="1:14" x14ac:dyDescent="0.2">
      <c r="A130" s="194"/>
      <c r="B130" s="194"/>
      <c r="C130" s="194"/>
      <c r="D130" s="194"/>
      <c r="E130" s="194"/>
      <c r="F130" s="194"/>
      <c r="G130" s="247"/>
      <c r="H130" s="196"/>
      <c r="I130" s="387"/>
      <c r="J130" s="196"/>
      <c r="K130" s="194"/>
      <c r="L130" s="194"/>
      <c r="M130" s="195"/>
      <c r="N130" s="194"/>
    </row>
    <row r="131" spans="1:14" x14ac:dyDescent="0.2">
      <c r="A131" s="194"/>
      <c r="B131" s="194"/>
      <c r="C131" s="194"/>
      <c r="D131" s="194"/>
      <c r="E131" s="194"/>
      <c r="F131" s="194"/>
      <c r="G131" s="247"/>
      <c r="H131" s="196"/>
      <c r="I131" s="387"/>
      <c r="J131" s="196"/>
      <c r="K131" s="194"/>
      <c r="L131" s="194"/>
      <c r="M131" s="195"/>
      <c r="N131" s="194"/>
    </row>
    <row r="132" spans="1:14" x14ac:dyDescent="0.2">
      <c r="A132" s="194"/>
      <c r="B132" s="194"/>
      <c r="C132" s="194"/>
      <c r="D132" s="194"/>
      <c r="E132" s="194"/>
      <c r="F132" s="194"/>
      <c r="G132" s="247"/>
      <c r="H132" s="196"/>
      <c r="I132" s="387"/>
      <c r="J132" s="196"/>
      <c r="K132" s="194"/>
      <c r="L132" s="194"/>
      <c r="M132" s="195"/>
      <c r="N132" s="194"/>
    </row>
    <row r="133" spans="1:14" x14ac:dyDescent="0.2">
      <c r="A133" s="194"/>
      <c r="B133" s="194"/>
      <c r="C133" s="194"/>
      <c r="D133" s="194"/>
      <c r="E133" s="194"/>
      <c r="F133" s="194"/>
      <c r="G133" s="247"/>
      <c r="H133" s="196"/>
      <c r="I133" s="387"/>
      <c r="J133" s="196"/>
      <c r="K133" s="194"/>
      <c r="L133" s="194"/>
      <c r="M133" s="195"/>
      <c r="N133" s="194"/>
    </row>
    <row r="134" spans="1:14" x14ac:dyDescent="0.2">
      <c r="A134" s="194"/>
      <c r="B134" s="194"/>
      <c r="C134" s="194"/>
      <c r="D134" s="194"/>
      <c r="E134" s="194"/>
      <c r="F134" s="194"/>
      <c r="G134" s="247"/>
      <c r="H134" s="196"/>
      <c r="I134" s="387"/>
      <c r="J134" s="196"/>
      <c r="K134" s="194"/>
      <c r="L134" s="194"/>
      <c r="M134" s="195"/>
      <c r="N134" s="194"/>
    </row>
    <row r="135" spans="1:14" x14ac:dyDescent="0.2">
      <c r="A135" s="194"/>
      <c r="B135" s="194"/>
      <c r="C135" s="194"/>
      <c r="D135" s="194"/>
      <c r="E135" s="194"/>
      <c r="F135" s="194"/>
      <c r="G135" s="247"/>
      <c r="H135" s="196"/>
      <c r="I135" s="387"/>
      <c r="J135" s="196"/>
      <c r="K135" s="194"/>
      <c r="L135" s="194"/>
      <c r="M135" s="195"/>
      <c r="N135" s="194"/>
    </row>
    <row r="136" spans="1:14" x14ac:dyDescent="0.2">
      <c r="A136" s="194"/>
      <c r="B136" s="194"/>
      <c r="C136" s="194"/>
      <c r="D136" s="194"/>
      <c r="E136" s="194"/>
      <c r="F136" s="194"/>
      <c r="G136" s="247"/>
      <c r="H136" s="196"/>
      <c r="I136" s="387"/>
      <c r="J136" s="196"/>
      <c r="K136" s="194"/>
      <c r="L136" s="194"/>
      <c r="M136" s="195"/>
      <c r="N136" s="194"/>
    </row>
    <row r="137" spans="1:14" x14ac:dyDescent="0.2">
      <c r="A137" s="194"/>
      <c r="B137" s="194"/>
      <c r="C137" s="194"/>
      <c r="D137" s="194"/>
      <c r="E137" s="194"/>
      <c r="F137" s="194"/>
      <c r="G137" s="247"/>
      <c r="H137" s="196"/>
      <c r="I137" s="387"/>
      <c r="J137" s="196"/>
      <c r="K137" s="194"/>
      <c r="L137" s="194"/>
      <c r="M137" s="195"/>
      <c r="N137" s="194"/>
    </row>
    <row r="138" spans="1:14" x14ac:dyDescent="0.2">
      <c r="A138" s="194"/>
      <c r="B138" s="194"/>
      <c r="C138" s="194"/>
      <c r="D138" s="194"/>
      <c r="E138" s="194"/>
      <c r="F138" s="194"/>
      <c r="G138" s="247"/>
      <c r="H138" s="196"/>
      <c r="I138" s="387"/>
      <c r="J138" s="196"/>
      <c r="K138" s="194"/>
      <c r="L138" s="194"/>
      <c r="M138" s="195"/>
      <c r="N138" s="194"/>
    </row>
    <row r="139" spans="1:14" x14ac:dyDescent="0.2">
      <c r="A139" s="194"/>
      <c r="B139" s="194"/>
      <c r="C139" s="194"/>
      <c r="D139" s="194"/>
      <c r="E139" s="194"/>
      <c r="F139" s="194"/>
      <c r="G139" s="247"/>
      <c r="H139" s="196"/>
      <c r="I139" s="387"/>
      <c r="J139" s="196"/>
      <c r="K139" s="194"/>
      <c r="L139" s="194"/>
      <c r="M139" s="195"/>
      <c r="N139" s="194"/>
    </row>
    <row r="140" spans="1:14" x14ac:dyDescent="0.2">
      <c r="A140" s="194"/>
      <c r="B140" s="194"/>
      <c r="C140" s="194"/>
      <c r="D140" s="194"/>
      <c r="E140" s="194"/>
      <c r="F140" s="194"/>
      <c r="G140" s="247"/>
      <c r="H140" s="196"/>
      <c r="I140" s="387"/>
      <c r="J140" s="196"/>
      <c r="K140" s="194"/>
      <c r="L140" s="194"/>
      <c r="M140" s="195"/>
      <c r="N140" s="194"/>
    </row>
    <row r="141" spans="1:14" x14ac:dyDescent="0.2">
      <c r="A141" s="194"/>
      <c r="B141" s="194"/>
      <c r="C141" s="194"/>
      <c r="D141" s="194"/>
      <c r="E141" s="194"/>
      <c r="F141" s="194"/>
      <c r="G141" s="247"/>
      <c r="H141" s="196"/>
      <c r="I141" s="387"/>
      <c r="J141" s="196"/>
      <c r="K141" s="194"/>
      <c r="L141" s="194"/>
      <c r="M141" s="195"/>
      <c r="N141" s="194"/>
    </row>
    <row r="142" spans="1:14" x14ac:dyDescent="0.2">
      <c r="A142" s="194"/>
      <c r="B142" s="194"/>
      <c r="C142" s="194"/>
      <c r="D142" s="194"/>
      <c r="E142" s="194"/>
      <c r="F142" s="194"/>
      <c r="G142" s="247"/>
      <c r="H142" s="196"/>
      <c r="I142" s="387"/>
      <c r="J142" s="196"/>
      <c r="K142" s="194"/>
      <c r="L142" s="194"/>
      <c r="M142" s="195"/>
      <c r="N142" s="194"/>
    </row>
    <row r="143" spans="1:14" x14ac:dyDescent="0.2">
      <c r="A143" s="194"/>
      <c r="B143" s="194"/>
      <c r="C143" s="194"/>
      <c r="D143" s="194"/>
      <c r="E143" s="194"/>
      <c r="F143" s="194"/>
      <c r="G143" s="247"/>
      <c r="H143" s="196"/>
      <c r="I143" s="387"/>
      <c r="J143" s="196"/>
      <c r="K143" s="194"/>
      <c r="L143" s="194"/>
      <c r="M143" s="195"/>
      <c r="N143" s="194"/>
    </row>
    <row r="144" spans="1:14" x14ac:dyDescent="0.2">
      <c r="A144" s="194"/>
      <c r="B144" s="194"/>
      <c r="C144" s="194"/>
      <c r="D144" s="194"/>
      <c r="E144" s="194"/>
      <c r="F144" s="194"/>
      <c r="G144" s="247"/>
      <c r="H144" s="196"/>
      <c r="I144" s="387"/>
      <c r="J144" s="196"/>
      <c r="K144" s="194"/>
      <c r="L144" s="194"/>
      <c r="M144" s="195"/>
      <c r="N144" s="194"/>
    </row>
    <row r="145" spans="1:14" x14ac:dyDescent="0.2">
      <c r="A145" s="194"/>
      <c r="B145" s="194"/>
      <c r="C145" s="194"/>
      <c r="D145" s="194"/>
      <c r="E145" s="194"/>
      <c r="F145" s="194"/>
      <c r="G145" s="247"/>
      <c r="H145" s="196"/>
      <c r="I145" s="387"/>
      <c r="J145" s="196"/>
      <c r="K145" s="194"/>
      <c r="L145" s="194"/>
      <c r="M145" s="195"/>
      <c r="N145" s="194"/>
    </row>
    <row r="146" spans="1:14" x14ac:dyDescent="0.2">
      <c r="A146" s="194"/>
      <c r="B146" s="194"/>
      <c r="C146" s="194"/>
      <c r="D146" s="194"/>
      <c r="E146" s="194"/>
      <c r="F146" s="194"/>
      <c r="G146" s="247"/>
      <c r="H146" s="196"/>
      <c r="I146" s="387"/>
      <c r="J146" s="196"/>
      <c r="K146" s="194"/>
      <c r="L146" s="194"/>
      <c r="M146" s="195"/>
      <c r="N146" s="194"/>
    </row>
    <row r="147" spans="1:14" x14ac:dyDescent="0.2">
      <c r="A147" s="194"/>
      <c r="B147" s="194"/>
      <c r="C147" s="194"/>
      <c r="D147" s="194"/>
      <c r="E147" s="194"/>
      <c r="F147" s="194"/>
      <c r="G147" s="247"/>
      <c r="H147" s="196"/>
      <c r="I147" s="387"/>
      <c r="J147" s="196"/>
      <c r="K147" s="194"/>
      <c r="L147" s="194"/>
      <c r="M147" s="195"/>
      <c r="N147" s="194"/>
    </row>
    <row r="148" spans="1:14" x14ac:dyDescent="0.2">
      <c r="A148" s="194"/>
      <c r="B148" s="194"/>
      <c r="C148" s="194"/>
      <c r="D148" s="194"/>
      <c r="E148" s="194"/>
      <c r="F148" s="194"/>
      <c r="G148" s="247"/>
      <c r="H148" s="196"/>
      <c r="I148" s="387"/>
      <c r="J148" s="196"/>
      <c r="K148" s="194"/>
      <c r="L148" s="194"/>
      <c r="M148" s="195"/>
      <c r="N148" s="194"/>
    </row>
    <row r="149" spans="1:14" x14ac:dyDescent="0.2">
      <c r="A149" s="194"/>
      <c r="B149" s="194"/>
      <c r="C149" s="194"/>
      <c r="D149" s="194"/>
      <c r="E149" s="194"/>
      <c r="F149" s="194"/>
      <c r="G149" s="247"/>
      <c r="H149" s="196"/>
      <c r="I149" s="387"/>
      <c r="J149" s="196"/>
      <c r="K149" s="194"/>
      <c r="L149" s="194"/>
      <c r="M149" s="195"/>
      <c r="N149" s="194"/>
    </row>
    <row r="150" spans="1:14" x14ac:dyDescent="0.2">
      <c r="A150" s="194"/>
      <c r="B150" s="194"/>
      <c r="C150" s="194"/>
      <c r="D150" s="194"/>
      <c r="E150" s="194"/>
      <c r="F150" s="194"/>
      <c r="G150" s="247"/>
      <c r="H150" s="196"/>
      <c r="I150" s="387"/>
      <c r="J150" s="196"/>
      <c r="K150" s="194"/>
      <c r="L150" s="194"/>
      <c r="M150" s="195"/>
      <c r="N150" s="194"/>
    </row>
    <row r="151" spans="1:14" x14ac:dyDescent="0.2">
      <c r="A151" s="194"/>
      <c r="B151" s="194"/>
      <c r="C151" s="194"/>
      <c r="D151" s="194"/>
      <c r="E151" s="194"/>
      <c r="F151" s="194"/>
      <c r="G151" s="247"/>
      <c r="H151" s="196"/>
      <c r="I151" s="387"/>
      <c r="J151" s="196"/>
      <c r="K151" s="194"/>
      <c r="L151" s="194"/>
      <c r="M151" s="195"/>
      <c r="N151" s="194"/>
    </row>
    <row r="152" spans="1:14" x14ac:dyDescent="0.2">
      <c r="A152" s="194"/>
      <c r="B152" s="194"/>
      <c r="C152" s="194"/>
      <c r="D152" s="194"/>
      <c r="E152" s="194"/>
      <c r="F152" s="194"/>
      <c r="G152" s="247"/>
      <c r="H152" s="196"/>
      <c r="I152" s="387"/>
      <c r="J152" s="196"/>
      <c r="K152" s="194"/>
      <c r="L152" s="194"/>
      <c r="M152" s="195"/>
      <c r="N152" s="194"/>
    </row>
    <row r="153" spans="1:14" x14ac:dyDescent="0.2">
      <c r="A153" s="194"/>
      <c r="B153" s="194"/>
      <c r="C153" s="194"/>
      <c r="D153" s="194"/>
      <c r="E153" s="194"/>
      <c r="F153" s="194"/>
      <c r="G153" s="247"/>
      <c r="H153" s="196"/>
      <c r="I153" s="387"/>
      <c r="J153" s="196"/>
      <c r="K153" s="194"/>
      <c r="L153" s="194"/>
      <c r="M153" s="195"/>
      <c r="N153" s="194"/>
    </row>
    <row r="154" spans="1:14" x14ac:dyDescent="0.2">
      <c r="A154" s="194"/>
      <c r="B154" s="194"/>
      <c r="C154" s="194"/>
      <c r="D154" s="194"/>
      <c r="E154" s="194"/>
      <c r="F154" s="194"/>
      <c r="G154" s="247"/>
      <c r="H154" s="196"/>
      <c r="I154" s="387"/>
      <c r="J154" s="196"/>
      <c r="K154" s="194"/>
      <c r="L154" s="194"/>
      <c r="M154" s="195"/>
      <c r="N154" s="194"/>
    </row>
    <row r="155" spans="1:14" x14ac:dyDescent="0.2">
      <c r="A155" s="194"/>
      <c r="B155" s="194"/>
      <c r="C155" s="194"/>
      <c r="D155" s="194"/>
      <c r="E155" s="194"/>
      <c r="F155" s="194"/>
      <c r="G155" s="247"/>
      <c r="H155" s="196"/>
      <c r="I155" s="387"/>
      <c r="J155" s="196"/>
      <c r="K155" s="194"/>
      <c r="L155" s="194"/>
      <c r="M155" s="195"/>
      <c r="N155" s="194"/>
    </row>
    <row r="156" spans="1:14" x14ac:dyDescent="0.2">
      <c r="A156" s="194"/>
      <c r="B156" s="194"/>
      <c r="C156" s="194"/>
      <c r="D156" s="194"/>
      <c r="E156" s="194"/>
      <c r="F156" s="194"/>
      <c r="G156" s="247"/>
      <c r="H156" s="196"/>
      <c r="I156" s="387"/>
      <c r="J156" s="196"/>
      <c r="K156" s="194"/>
      <c r="L156" s="194"/>
      <c r="M156" s="195"/>
      <c r="N156" s="194"/>
    </row>
    <row r="157" spans="1:14" x14ac:dyDescent="0.2">
      <c r="A157" s="194"/>
      <c r="B157" s="194"/>
      <c r="C157" s="194"/>
      <c r="D157" s="194"/>
      <c r="E157" s="194"/>
      <c r="F157" s="194"/>
      <c r="G157" s="247"/>
      <c r="H157" s="196"/>
      <c r="I157" s="387"/>
      <c r="J157" s="196"/>
      <c r="K157" s="194"/>
      <c r="L157" s="194"/>
      <c r="M157" s="195"/>
      <c r="N157" s="194"/>
    </row>
    <row r="158" spans="1:14" x14ac:dyDescent="0.2">
      <c r="A158" s="194"/>
      <c r="B158" s="194"/>
      <c r="C158" s="194"/>
      <c r="D158" s="194"/>
      <c r="E158" s="194"/>
      <c r="F158" s="194"/>
      <c r="G158" s="247"/>
      <c r="H158" s="196"/>
      <c r="I158" s="387"/>
      <c r="J158" s="196"/>
      <c r="K158" s="194"/>
      <c r="L158" s="194"/>
      <c r="M158" s="195"/>
      <c r="N158" s="194"/>
    </row>
    <row r="159" spans="1:14" x14ac:dyDescent="0.2">
      <c r="A159" s="194"/>
      <c r="B159" s="194"/>
      <c r="C159" s="194"/>
      <c r="D159" s="194"/>
      <c r="E159" s="194"/>
      <c r="F159" s="194"/>
      <c r="G159" s="247"/>
      <c r="H159" s="196"/>
      <c r="I159" s="387"/>
      <c r="J159" s="196"/>
      <c r="K159" s="194"/>
      <c r="L159" s="194"/>
      <c r="M159" s="195"/>
      <c r="N159" s="194"/>
    </row>
    <row r="160" spans="1:14" x14ac:dyDescent="0.2">
      <c r="A160" s="194"/>
      <c r="B160" s="194"/>
      <c r="C160" s="194"/>
      <c r="D160" s="194"/>
      <c r="E160" s="194"/>
      <c r="F160" s="194"/>
      <c r="G160" s="247"/>
      <c r="H160" s="196"/>
      <c r="I160" s="387"/>
      <c r="J160" s="196"/>
      <c r="K160" s="194"/>
      <c r="L160" s="194"/>
      <c r="M160" s="195"/>
      <c r="N160" s="194"/>
    </row>
    <row r="161" spans="1:14" x14ac:dyDescent="0.2">
      <c r="A161" s="194"/>
      <c r="B161" s="194"/>
      <c r="C161" s="194"/>
      <c r="D161" s="194"/>
      <c r="E161" s="194"/>
      <c r="F161" s="194"/>
      <c r="G161" s="247"/>
      <c r="H161" s="196"/>
      <c r="I161" s="387"/>
      <c r="J161" s="196"/>
      <c r="K161" s="194"/>
      <c r="L161" s="194"/>
      <c r="M161" s="195"/>
      <c r="N161" s="194"/>
    </row>
    <row r="162" spans="1:14" x14ac:dyDescent="0.2">
      <c r="A162" s="194"/>
      <c r="B162" s="194"/>
      <c r="C162" s="194"/>
      <c r="D162" s="194"/>
      <c r="E162" s="194"/>
      <c r="F162" s="194"/>
      <c r="G162" s="247"/>
      <c r="H162" s="196"/>
      <c r="I162" s="387"/>
      <c r="J162" s="196"/>
      <c r="K162" s="194"/>
      <c r="L162" s="194"/>
      <c r="M162" s="195"/>
      <c r="N162" s="194"/>
    </row>
    <row r="163" spans="1:14" x14ac:dyDescent="0.2">
      <c r="A163" s="194"/>
      <c r="B163" s="194"/>
      <c r="C163" s="194"/>
      <c r="D163" s="194"/>
      <c r="E163" s="194"/>
      <c r="F163" s="194"/>
      <c r="G163" s="247"/>
      <c r="H163" s="196"/>
      <c r="I163" s="387"/>
      <c r="J163" s="196"/>
      <c r="K163" s="194"/>
      <c r="L163" s="194"/>
      <c r="M163" s="195"/>
      <c r="N163" s="194"/>
    </row>
    <row r="164" spans="1:14" x14ac:dyDescent="0.2">
      <c r="A164" s="194"/>
      <c r="B164" s="194"/>
      <c r="C164" s="194"/>
      <c r="D164" s="194"/>
      <c r="E164" s="194"/>
      <c r="F164" s="194"/>
      <c r="G164" s="247"/>
      <c r="H164" s="196"/>
      <c r="I164" s="387"/>
      <c r="J164" s="196"/>
      <c r="K164" s="194"/>
      <c r="L164" s="194"/>
      <c r="M164" s="195"/>
      <c r="N164" s="194"/>
    </row>
    <row r="165" spans="1:14" x14ac:dyDescent="0.2">
      <c r="A165" s="194"/>
      <c r="B165" s="194"/>
      <c r="C165" s="194"/>
      <c r="D165" s="194"/>
      <c r="E165" s="194"/>
      <c r="F165" s="194"/>
      <c r="G165" s="247"/>
      <c r="H165" s="196"/>
      <c r="I165" s="387"/>
      <c r="J165" s="196"/>
      <c r="K165" s="194"/>
      <c r="L165" s="194"/>
      <c r="M165" s="195"/>
      <c r="N165" s="194"/>
    </row>
    <row r="166" spans="1:14" x14ac:dyDescent="0.2">
      <c r="A166" s="194"/>
      <c r="B166" s="194"/>
      <c r="C166" s="194"/>
      <c r="D166" s="194"/>
      <c r="E166" s="194"/>
      <c r="F166" s="194"/>
      <c r="G166" s="247"/>
      <c r="H166" s="196"/>
      <c r="I166" s="387"/>
      <c r="J166" s="196"/>
      <c r="K166" s="194"/>
      <c r="L166" s="194"/>
      <c r="M166" s="195"/>
      <c r="N166" s="194"/>
    </row>
    <row r="167" spans="1:14" x14ac:dyDescent="0.2">
      <c r="A167" s="194"/>
      <c r="B167" s="194"/>
      <c r="C167" s="194"/>
      <c r="D167" s="194"/>
      <c r="E167" s="194"/>
      <c r="F167" s="194"/>
      <c r="G167" s="247"/>
      <c r="H167" s="196"/>
      <c r="I167" s="387"/>
      <c r="J167" s="196"/>
      <c r="K167" s="194"/>
      <c r="L167" s="194"/>
      <c r="M167" s="195"/>
      <c r="N167" s="194"/>
    </row>
    <row r="168" spans="1:14" x14ac:dyDescent="0.2">
      <c r="A168" s="194"/>
      <c r="B168" s="194"/>
      <c r="C168" s="194"/>
      <c r="D168" s="194"/>
      <c r="E168" s="194"/>
      <c r="F168" s="194"/>
      <c r="G168" s="247"/>
      <c r="H168" s="196"/>
      <c r="I168" s="387"/>
      <c r="J168" s="196"/>
      <c r="K168" s="194"/>
      <c r="L168" s="194"/>
      <c r="M168" s="195"/>
      <c r="N168" s="194"/>
    </row>
    <row r="169" spans="1:14" x14ac:dyDescent="0.2">
      <c r="A169" s="194"/>
      <c r="B169" s="194"/>
      <c r="C169" s="194"/>
      <c r="D169" s="194"/>
      <c r="E169" s="194"/>
      <c r="F169" s="194"/>
      <c r="G169" s="247"/>
      <c r="H169" s="196"/>
      <c r="I169" s="387"/>
      <c r="J169" s="196"/>
      <c r="K169" s="194"/>
      <c r="L169" s="194"/>
      <c r="M169" s="195"/>
      <c r="N169" s="194"/>
    </row>
    <row r="170" spans="1:14" x14ac:dyDescent="0.2">
      <c r="A170" s="194"/>
      <c r="B170" s="194"/>
      <c r="C170" s="194"/>
      <c r="D170" s="194"/>
      <c r="E170" s="194"/>
      <c r="F170" s="194"/>
      <c r="G170" s="247"/>
      <c r="H170" s="196"/>
      <c r="I170" s="387"/>
      <c r="J170" s="196"/>
      <c r="K170" s="194"/>
      <c r="L170" s="194"/>
      <c r="M170" s="195"/>
      <c r="N170" s="194"/>
    </row>
    <row r="171" spans="1:14" x14ac:dyDescent="0.2">
      <c r="A171" s="194"/>
      <c r="B171" s="194"/>
      <c r="C171" s="194"/>
      <c r="D171" s="194"/>
      <c r="E171" s="194"/>
      <c r="F171" s="194"/>
      <c r="G171" s="247"/>
      <c r="H171" s="196"/>
      <c r="I171" s="387"/>
      <c r="J171" s="196"/>
      <c r="K171" s="194"/>
      <c r="L171" s="194"/>
      <c r="M171" s="195"/>
      <c r="N171" s="194"/>
    </row>
    <row r="172" spans="1:14" x14ac:dyDescent="0.2">
      <c r="A172" s="194"/>
      <c r="B172" s="194"/>
      <c r="C172" s="194"/>
      <c r="D172" s="194"/>
      <c r="E172" s="194"/>
      <c r="F172" s="194"/>
      <c r="G172" s="247"/>
      <c r="H172" s="196"/>
      <c r="I172" s="387"/>
      <c r="J172" s="196"/>
      <c r="K172" s="194"/>
      <c r="L172" s="194"/>
      <c r="M172" s="195"/>
      <c r="N172" s="194"/>
    </row>
    <row r="173" spans="1:14" x14ac:dyDescent="0.2">
      <c r="A173" s="194"/>
      <c r="B173" s="194"/>
      <c r="C173" s="194"/>
      <c r="D173" s="194"/>
      <c r="E173" s="194"/>
      <c r="F173" s="194"/>
      <c r="G173" s="247"/>
      <c r="H173" s="196"/>
      <c r="I173" s="387"/>
      <c r="J173" s="196"/>
      <c r="K173" s="194"/>
      <c r="L173" s="194"/>
      <c r="M173" s="195"/>
      <c r="N173" s="194"/>
    </row>
    <row r="174" spans="1:14" x14ac:dyDescent="0.2">
      <c r="A174" s="194"/>
      <c r="B174" s="194"/>
      <c r="C174" s="194"/>
      <c r="D174" s="194"/>
      <c r="E174" s="194"/>
      <c r="F174" s="194"/>
      <c r="G174" s="247"/>
      <c r="H174" s="196"/>
      <c r="I174" s="387"/>
      <c r="J174" s="196"/>
      <c r="K174" s="194"/>
      <c r="L174" s="194"/>
      <c r="M174" s="195"/>
      <c r="N174" s="194"/>
    </row>
    <row r="175" spans="1:14" x14ac:dyDescent="0.2">
      <c r="A175" s="194"/>
      <c r="B175" s="194"/>
      <c r="C175" s="194"/>
      <c r="D175" s="194"/>
      <c r="E175" s="194"/>
      <c r="F175" s="194"/>
      <c r="G175" s="247"/>
      <c r="H175" s="196"/>
      <c r="I175" s="387"/>
      <c r="J175" s="196"/>
      <c r="K175" s="194"/>
      <c r="L175" s="194"/>
      <c r="M175" s="195"/>
      <c r="N175" s="194"/>
    </row>
    <row r="176" spans="1:14" x14ac:dyDescent="0.2">
      <c r="A176" s="194"/>
      <c r="B176" s="194"/>
      <c r="C176" s="194"/>
      <c r="D176" s="194"/>
      <c r="E176" s="194"/>
      <c r="F176" s="194"/>
      <c r="G176" s="247"/>
      <c r="H176" s="196"/>
      <c r="I176" s="387"/>
      <c r="J176" s="196"/>
      <c r="K176" s="194"/>
      <c r="L176" s="194"/>
      <c r="M176" s="195"/>
      <c r="N176" s="194"/>
    </row>
    <row r="177" spans="1:14" x14ac:dyDescent="0.2">
      <c r="A177" s="194"/>
      <c r="B177" s="194"/>
      <c r="C177" s="194"/>
      <c r="D177" s="194"/>
      <c r="E177" s="194"/>
      <c r="F177" s="194"/>
      <c r="G177" s="247"/>
      <c r="H177" s="196"/>
      <c r="I177" s="387"/>
      <c r="J177" s="196"/>
      <c r="K177" s="194"/>
      <c r="L177" s="194"/>
      <c r="M177" s="195"/>
      <c r="N177" s="194"/>
    </row>
    <row r="178" spans="1:14" x14ac:dyDescent="0.2">
      <c r="A178" s="194"/>
      <c r="B178" s="194"/>
      <c r="C178" s="194"/>
      <c r="D178" s="194"/>
      <c r="E178" s="194"/>
      <c r="F178" s="194"/>
      <c r="G178" s="247"/>
      <c r="H178" s="196"/>
      <c r="I178" s="387"/>
      <c r="J178" s="196"/>
      <c r="K178" s="194"/>
      <c r="L178" s="194"/>
      <c r="M178" s="195"/>
      <c r="N178" s="194"/>
    </row>
    <row r="179" spans="1:14" x14ac:dyDescent="0.2">
      <c r="A179" s="194"/>
      <c r="B179" s="194"/>
      <c r="C179" s="194"/>
      <c r="D179" s="194"/>
      <c r="E179" s="194"/>
      <c r="F179" s="194"/>
      <c r="G179" s="247"/>
      <c r="H179" s="196"/>
      <c r="I179" s="387"/>
      <c r="J179" s="196"/>
      <c r="K179" s="194"/>
      <c r="L179" s="194"/>
      <c r="M179" s="195"/>
      <c r="N179" s="194"/>
    </row>
    <row r="180" spans="1:14" x14ac:dyDescent="0.2">
      <c r="A180" s="194"/>
      <c r="B180" s="194"/>
      <c r="C180" s="194"/>
      <c r="D180" s="194"/>
      <c r="E180" s="194"/>
      <c r="F180" s="194"/>
      <c r="G180" s="247"/>
      <c r="H180" s="196"/>
      <c r="I180" s="387"/>
      <c r="J180" s="196"/>
      <c r="K180" s="194"/>
      <c r="L180" s="194"/>
      <c r="M180" s="195"/>
      <c r="N180" s="194"/>
    </row>
    <row r="181" spans="1:14" x14ac:dyDescent="0.2">
      <c r="A181" s="194"/>
      <c r="B181" s="194"/>
      <c r="C181" s="194"/>
      <c r="D181" s="194"/>
      <c r="E181" s="194"/>
      <c r="F181" s="194"/>
      <c r="G181" s="247"/>
      <c r="H181" s="196"/>
      <c r="I181" s="387"/>
      <c r="J181" s="196"/>
      <c r="K181" s="194"/>
      <c r="L181" s="194"/>
      <c r="M181" s="195"/>
      <c r="N181" s="194"/>
    </row>
    <row r="182" spans="1:14" x14ac:dyDescent="0.2">
      <c r="A182" s="194"/>
      <c r="B182" s="194"/>
      <c r="C182" s="194"/>
      <c r="D182" s="194"/>
      <c r="E182" s="194"/>
      <c r="F182" s="194"/>
      <c r="G182" s="247"/>
      <c r="H182" s="196"/>
      <c r="I182" s="387"/>
      <c r="J182" s="196"/>
      <c r="K182" s="194"/>
      <c r="L182" s="194"/>
      <c r="M182" s="195"/>
      <c r="N182" s="194"/>
    </row>
    <row r="183" spans="1:14" x14ac:dyDescent="0.2">
      <c r="A183" s="194"/>
      <c r="B183" s="194"/>
      <c r="C183" s="194"/>
      <c r="D183" s="194"/>
      <c r="E183" s="194"/>
      <c r="F183" s="194"/>
      <c r="G183" s="247"/>
      <c r="H183" s="196"/>
      <c r="I183" s="387"/>
      <c r="J183" s="196"/>
      <c r="K183" s="194"/>
      <c r="L183" s="194"/>
      <c r="M183" s="195"/>
      <c r="N183" s="194"/>
    </row>
    <row r="184" spans="1:14" x14ac:dyDescent="0.2">
      <c r="A184" s="194"/>
      <c r="B184" s="194"/>
      <c r="C184" s="194"/>
      <c r="D184" s="194"/>
      <c r="E184" s="194"/>
      <c r="F184" s="194"/>
      <c r="G184" s="247"/>
      <c r="H184" s="196"/>
      <c r="I184" s="387"/>
      <c r="J184" s="196"/>
      <c r="K184" s="194"/>
      <c r="L184" s="194"/>
      <c r="M184" s="195"/>
      <c r="N184" s="194"/>
    </row>
    <row r="185" spans="1:14" x14ac:dyDescent="0.2">
      <c r="A185" s="194"/>
      <c r="B185" s="194"/>
      <c r="C185" s="194"/>
      <c r="D185" s="194"/>
      <c r="E185" s="194"/>
      <c r="F185" s="194"/>
      <c r="G185" s="247"/>
      <c r="H185" s="196"/>
      <c r="I185" s="387"/>
      <c r="J185" s="196"/>
      <c r="K185" s="194"/>
      <c r="L185" s="194"/>
      <c r="M185" s="195"/>
      <c r="N185" s="194"/>
    </row>
    <row r="186" spans="1:14" x14ac:dyDescent="0.2">
      <c r="A186" s="194"/>
      <c r="B186" s="194"/>
      <c r="C186" s="194"/>
      <c r="D186" s="194"/>
      <c r="E186" s="194"/>
      <c r="F186" s="194"/>
      <c r="G186" s="247"/>
      <c r="H186" s="196"/>
      <c r="I186" s="387"/>
      <c r="J186" s="196"/>
      <c r="K186" s="194"/>
      <c r="L186" s="194"/>
      <c r="M186" s="195"/>
      <c r="N186" s="194"/>
    </row>
    <row r="187" spans="1:14" x14ac:dyDescent="0.2">
      <c r="A187" s="194"/>
      <c r="B187" s="194"/>
      <c r="C187" s="194"/>
      <c r="D187" s="194"/>
      <c r="E187" s="194"/>
      <c r="F187" s="194"/>
      <c r="G187" s="247"/>
      <c r="H187" s="196"/>
      <c r="I187" s="387"/>
      <c r="J187" s="196"/>
      <c r="K187" s="194"/>
      <c r="L187" s="194"/>
      <c r="M187" s="195"/>
      <c r="N187" s="194"/>
    </row>
    <row r="188" spans="1:14" x14ac:dyDescent="0.2">
      <c r="A188" s="194"/>
      <c r="B188" s="194"/>
      <c r="C188" s="194"/>
      <c r="D188" s="194"/>
      <c r="E188" s="194"/>
      <c r="F188" s="194"/>
      <c r="G188" s="247"/>
      <c r="H188" s="196"/>
      <c r="I188" s="387"/>
      <c r="J188" s="196"/>
      <c r="K188" s="194"/>
      <c r="L188" s="194"/>
      <c r="M188" s="195"/>
      <c r="N188" s="194"/>
    </row>
    <row r="189" spans="1:14" x14ac:dyDescent="0.2">
      <c r="A189" s="194"/>
      <c r="B189" s="194"/>
      <c r="C189" s="194"/>
      <c r="D189" s="194"/>
      <c r="E189" s="194"/>
      <c r="F189" s="194"/>
      <c r="G189" s="247"/>
      <c r="H189" s="196"/>
      <c r="I189" s="387"/>
      <c r="J189" s="196"/>
      <c r="K189" s="194"/>
      <c r="L189" s="194"/>
      <c r="M189" s="195"/>
      <c r="N189" s="194"/>
    </row>
    <row r="190" spans="1:14" x14ac:dyDescent="0.2">
      <c r="A190" s="194"/>
      <c r="B190" s="194"/>
      <c r="C190" s="194"/>
      <c r="D190" s="194"/>
      <c r="E190" s="194"/>
      <c r="F190" s="194"/>
      <c r="G190" s="247"/>
      <c r="H190" s="196"/>
      <c r="I190" s="387"/>
      <c r="J190" s="196"/>
      <c r="K190" s="194"/>
      <c r="L190" s="194"/>
      <c r="M190" s="195"/>
      <c r="N190" s="194"/>
    </row>
    <row r="191" spans="1:14" x14ac:dyDescent="0.2">
      <c r="A191" s="194"/>
      <c r="B191" s="194"/>
      <c r="C191" s="194"/>
      <c r="D191" s="194"/>
      <c r="E191" s="194"/>
      <c r="F191" s="194"/>
      <c r="G191" s="247"/>
      <c r="H191" s="196"/>
      <c r="I191" s="387"/>
      <c r="J191" s="196"/>
      <c r="K191" s="194"/>
      <c r="L191" s="194"/>
      <c r="M191" s="195"/>
      <c r="N191" s="194"/>
    </row>
    <row r="192" spans="1:14" x14ac:dyDescent="0.2">
      <c r="A192" s="194"/>
      <c r="B192" s="194"/>
      <c r="C192" s="194"/>
      <c r="D192" s="194"/>
      <c r="E192" s="194"/>
      <c r="F192" s="194"/>
      <c r="G192" s="247"/>
      <c r="H192" s="196"/>
      <c r="I192" s="387"/>
      <c r="J192" s="196"/>
      <c r="K192" s="194"/>
      <c r="L192" s="194"/>
      <c r="M192" s="195"/>
      <c r="N192" s="194"/>
    </row>
    <row r="193" spans="1:14" x14ac:dyDescent="0.2">
      <c r="A193" s="194"/>
      <c r="B193" s="194"/>
      <c r="C193" s="194"/>
      <c r="D193" s="194"/>
      <c r="E193" s="194"/>
      <c r="F193" s="194"/>
      <c r="G193" s="247"/>
      <c r="H193" s="196"/>
      <c r="I193" s="387"/>
      <c r="J193" s="196"/>
      <c r="K193" s="194"/>
      <c r="L193" s="194"/>
      <c r="M193" s="195"/>
      <c r="N193" s="194"/>
    </row>
    <row r="194" spans="1:14" x14ac:dyDescent="0.2">
      <c r="A194" s="194"/>
      <c r="B194" s="194"/>
      <c r="C194" s="194"/>
      <c r="D194" s="194"/>
      <c r="E194" s="194"/>
      <c r="F194" s="194"/>
      <c r="G194" s="247"/>
      <c r="H194" s="196"/>
      <c r="I194" s="387"/>
      <c r="J194" s="196"/>
      <c r="K194" s="194"/>
      <c r="L194" s="194"/>
      <c r="M194" s="195"/>
      <c r="N194" s="194"/>
    </row>
    <row r="195" spans="1:14" x14ac:dyDescent="0.2">
      <c r="A195" s="194"/>
      <c r="B195" s="194"/>
      <c r="C195" s="194"/>
      <c r="D195" s="194"/>
      <c r="E195" s="194"/>
      <c r="F195" s="194"/>
      <c r="G195" s="247"/>
      <c r="H195" s="196"/>
      <c r="I195" s="387"/>
      <c r="J195" s="196"/>
      <c r="K195" s="194"/>
      <c r="L195" s="194"/>
      <c r="M195" s="195"/>
      <c r="N195" s="194"/>
    </row>
    <row r="196" spans="1:14" x14ac:dyDescent="0.2">
      <c r="A196" s="194"/>
      <c r="B196" s="194"/>
      <c r="C196" s="194"/>
      <c r="D196" s="194"/>
      <c r="E196" s="194"/>
      <c r="F196" s="194"/>
      <c r="G196" s="247"/>
      <c r="H196" s="196"/>
      <c r="I196" s="387"/>
      <c r="J196" s="196"/>
      <c r="K196" s="194"/>
      <c r="L196" s="194"/>
      <c r="M196" s="195"/>
      <c r="N196" s="194"/>
    </row>
    <row r="197" spans="1:14" x14ac:dyDescent="0.2">
      <c r="A197" s="194"/>
      <c r="B197" s="194"/>
      <c r="C197" s="194"/>
      <c r="D197" s="194"/>
      <c r="E197" s="194"/>
      <c r="F197" s="194"/>
      <c r="G197" s="247"/>
      <c r="H197" s="196"/>
      <c r="I197" s="387"/>
      <c r="J197" s="196"/>
      <c r="K197" s="194"/>
      <c r="L197" s="194"/>
      <c r="M197" s="195"/>
      <c r="N197" s="194"/>
    </row>
    <row r="198" spans="1:14" x14ac:dyDescent="0.2">
      <c r="A198" s="194"/>
      <c r="B198" s="194"/>
      <c r="C198" s="194"/>
      <c r="D198" s="194"/>
      <c r="E198" s="194"/>
      <c r="F198" s="194"/>
      <c r="G198" s="247"/>
      <c r="H198" s="196"/>
      <c r="I198" s="387"/>
      <c r="J198" s="196"/>
      <c r="K198" s="194"/>
      <c r="L198" s="194"/>
      <c r="M198" s="195"/>
      <c r="N198" s="194"/>
    </row>
    <row r="199" spans="1:14" x14ac:dyDescent="0.2">
      <c r="A199" s="194"/>
      <c r="B199" s="194"/>
      <c r="C199" s="194"/>
      <c r="D199" s="194"/>
      <c r="E199" s="194"/>
      <c r="F199" s="194"/>
      <c r="G199" s="247"/>
      <c r="H199" s="196"/>
      <c r="I199" s="387"/>
      <c r="J199" s="196"/>
      <c r="K199" s="194"/>
      <c r="L199" s="194"/>
      <c r="M199" s="195"/>
      <c r="N199" s="194"/>
    </row>
    <row r="200" spans="1:14" x14ac:dyDescent="0.2">
      <c r="A200" s="194"/>
      <c r="B200" s="194"/>
      <c r="C200" s="194"/>
      <c r="D200" s="194"/>
      <c r="E200" s="194"/>
      <c r="F200" s="194"/>
      <c r="G200" s="247"/>
      <c r="H200" s="196"/>
      <c r="I200" s="387"/>
      <c r="J200" s="196"/>
      <c r="K200" s="194"/>
      <c r="L200" s="194"/>
      <c r="M200" s="195"/>
      <c r="N200" s="194"/>
    </row>
    <row r="201" spans="1:14" x14ac:dyDescent="0.2">
      <c r="A201" s="194"/>
      <c r="B201" s="194"/>
      <c r="C201" s="194"/>
      <c r="D201" s="194"/>
      <c r="E201" s="194"/>
      <c r="F201" s="194"/>
      <c r="G201" s="247"/>
      <c r="H201" s="196"/>
      <c r="I201" s="387"/>
      <c r="J201" s="196"/>
      <c r="K201" s="194"/>
      <c r="L201" s="194"/>
      <c r="M201" s="195"/>
      <c r="N201" s="194"/>
    </row>
    <row r="202" spans="1:14" x14ac:dyDescent="0.2">
      <c r="A202" s="194"/>
      <c r="B202" s="194"/>
      <c r="C202" s="194"/>
      <c r="D202" s="194"/>
      <c r="E202" s="194"/>
      <c r="F202" s="194"/>
      <c r="G202" s="247"/>
      <c r="H202" s="196"/>
      <c r="I202" s="387"/>
      <c r="J202" s="196"/>
      <c r="K202" s="194"/>
      <c r="L202" s="194"/>
      <c r="M202" s="195"/>
      <c r="N202" s="194"/>
    </row>
    <row r="203" spans="1:14" x14ac:dyDescent="0.2">
      <c r="A203" s="194"/>
      <c r="B203" s="194"/>
      <c r="C203" s="194"/>
      <c r="D203" s="194"/>
      <c r="E203" s="194"/>
      <c r="F203" s="194"/>
      <c r="G203" s="247"/>
      <c r="H203" s="196"/>
      <c r="I203" s="387"/>
      <c r="J203" s="196"/>
      <c r="K203" s="194"/>
      <c r="L203" s="194"/>
      <c r="M203" s="195"/>
      <c r="N203" s="194"/>
    </row>
    <row r="204" spans="1:14" x14ac:dyDescent="0.2">
      <c r="A204" s="194"/>
      <c r="B204" s="194"/>
      <c r="C204" s="194"/>
      <c r="D204" s="194"/>
      <c r="E204" s="194"/>
      <c r="F204" s="194"/>
      <c r="G204" s="247"/>
      <c r="H204" s="196"/>
      <c r="I204" s="387"/>
      <c r="J204" s="196"/>
      <c r="K204" s="194"/>
      <c r="L204" s="194"/>
      <c r="M204" s="195"/>
      <c r="N204" s="194"/>
    </row>
    <row r="205" spans="1:14" x14ac:dyDescent="0.2">
      <c r="A205" s="194"/>
      <c r="B205" s="194"/>
      <c r="C205" s="194"/>
      <c r="D205" s="194"/>
      <c r="E205" s="194"/>
      <c r="F205" s="194"/>
      <c r="G205" s="247"/>
      <c r="H205" s="196"/>
      <c r="I205" s="387"/>
      <c r="J205" s="196"/>
      <c r="K205" s="194"/>
      <c r="L205" s="194"/>
      <c r="M205" s="195"/>
      <c r="N205" s="194"/>
    </row>
    <row r="206" spans="1:14" x14ac:dyDescent="0.2">
      <c r="A206" s="194"/>
      <c r="B206" s="194"/>
      <c r="C206" s="194"/>
      <c r="D206" s="194"/>
      <c r="E206" s="194"/>
      <c r="F206" s="194"/>
      <c r="G206" s="247"/>
      <c r="H206" s="196"/>
      <c r="I206" s="387"/>
      <c r="J206" s="196"/>
      <c r="K206" s="194"/>
      <c r="L206" s="194"/>
      <c r="M206" s="195"/>
      <c r="N206" s="194"/>
    </row>
    <row r="207" spans="1:14" x14ac:dyDescent="0.2">
      <c r="A207" s="194"/>
      <c r="B207" s="194"/>
      <c r="C207" s="194"/>
      <c r="D207" s="194"/>
      <c r="E207" s="194"/>
      <c r="F207" s="194"/>
      <c r="G207" s="247"/>
      <c r="H207" s="196"/>
      <c r="I207" s="387"/>
      <c r="J207" s="196"/>
      <c r="K207" s="194"/>
      <c r="L207" s="194"/>
      <c r="M207" s="195"/>
      <c r="N207" s="194"/>
    </row>
    <row r="208" spans="1:14" x14ac:dyDescent="0.2">
      <c r="A208" s="194"/>
      <c r="B208" s="194"/>
      <c r="C208" s="194"/>
      <c r="D208" s="194"/>
      <c r="E208" s="194"/>
      <c r="F208" s="194"/>
      <c r="G208" s="247"/>
      <c r="H208" s="196"/>
      <c r="I208" s="387"/>
      <c r="J208" s="196"/>
      <c r="K208" s="194"/>
      <c r="L208" s="194"/>
      <c r="M208" s="195"/>
      <c r="N208" s="194"/>
    </row>
    <row r="209" spans="1:14" x14ac:dyDescent="0.2">
      <c r="A209" s="194"/>
      <c r="B209" s="194"/>
      <c r="C209" s="194"/>
      <c r="D209" s="194"/>
      <c r="E209" s="194"/>
      <c r="F209" s="194"/>
      <c r="G209" s="247"/>
      <c r="H209" s="196"/>
      <c r="I209" s="387"/>
      <c r="J209" s="196"/>
      <c r="K209" s="194"/>
      <c r="L209" s="194"/>
      <c r="M209" s="195"/>
      <c r="N209" s="194"/>
    </row>
    <row r="210" spans="1:14" x14ac:dyDescent="0.2">
      <c r="A210" s="194"/>
      <c r="B210" s="194"/>
      <c r="C210" s="194"/>
      <c r="D210" s="194"/>
      <c r="E210" s="194"/>
      <c r="F210" s="194"/>
      <c r="G210" s="247"/>
      <c r="H210" s="196"/>
      <c r="I210" s="387"/>
      <c r="J210" s="196"/>
      <c r="K210" s="194"/>
      <c r="L210" s="194"/>
      <c r="M210" s="195"/>
      <c r="N210" s="194"/>
    </row>
    <row r="211" spans="1:14" x14ac:dyDescent="0.2">
      <c r="A211" s="194"/>
      <c r="B211" s="194"/>
      <c r="C211" s="194"/>
      <c r="D211" s="194"/>
      <c r="E211" s="194"/>
      <c r="F211" s="194"/>
      <c r="G211" s="247"/>
      <c r="H211" s="196"/>
      <c r="I211" s="387"/>
      <c r="J211" s="196"/>
      <c r="K211" s="194"/>
      <c r="L211" s="194"/>
      <c r="M211" s="195"/>
      <c r="N211" s="194"/>
    </row>
    <row r="212" spans="1:14" x14ac:dyDescent="0.2">
      <c r="A212" s="194"/>
      <c r="B212" s="194"/>
      <c r="C212" s="194"/>
      <c r="D212" s="194"/>
      <c r="E212" s="194"/>
      <c r="F212" s="194"/>
      <c r="G212" s="247"/>
      <c r="H212" s="196"/>
      <c r="I212" s="387"/>
      <c r="J212" s="196"/>
      <c r="K212" s="194"/>
      <c r="L212" s="194"/>
      <c r="M212" s="195"/>
      <c r="N212" s="194"/>
    </row>
    <row r="213" spans="1:14" x14ac:dyDescent="0.2">
      <c r="A213" s="194"/>
      <c r="B213" s="194"/>
      <c r="C213" s="194"/>
      <c r="D213" s="194"/>
      <c r="E213" s="194"/>
      <c r="F213" s="194"/>
      <c r="G213" s="247"/>
      <c r="H213" s="196"/>
      <c r="I213" s="387"/>
      <c r="J213" s="196"/>
      <c r="K213" s="194"/>
      <c r="L213" s="194"/>
      <c r="M213" s="195"/>
      <c r="N213" s="194"/>
    </row>
    <row r="214" spans="1:14" x14ac:dyDescent="0.2">
      <c r="A214" s="194"/>
      <c r="B214" s="194"/>
      <c r="C214" s="194"/>
      <c r="D214" s="194"/>
      <c r="E214" s="194"/>
      <c r="F214" s="194"/>
      <c r="G214" s="247"/>
      <c r="H214" s="196"/>
      <c r="I214" s="387"/>
      <c r="J214" s="196"/>
      <c r="K214" s="194"/>
      <c r="L214" s="194"/>
      <c r="M214" s="195"/>
      <c r="N214" s="194"/>
    </row>
    <row r="215" spans="1:14" x14ac:dyDescent="0.2">
      <c r="A215" s="194"/>
      <c r="B215" s="194"/>
      <c r="C215" s="194"/>
      <c r="D215" s="194"/>
      <c r="E215" s="194"/>
      <c r="F215" s="194"/>
      <c r="G215" s="247"/>
      <c r="H215" s="196"/>
      <c r="I215" s="387"/>
      <c r="J215" s="196"/>
      <c r="K215" s="194"/>
      <c r="L215" s="194"/>
      <c r="M215" s="195"/>
      <c r="N215" s="194"/>
    </row>
    <row r="216" spans="1:14" x14ac:dyDescent="0.2">
      <c r="A216" s="194"/>
      <c r="B216" s="194"/>
      <c r="C216" s="194"/>
      <c r="D216" s="194"/>
      <c r="E216" s="194"/>
      <c r="F216" s="194"/>
      <c r="G216" s="247"/>
      <c r="H216" s="196"/>
      <c r="I216" s="387"/>
      <c r="J216" s="196"/>
      <c r="K216" s="194"/>
      <c r="L216" s="194"/>
      <c r="M216" s="195"/>
      <c r="N216" s="194"/>
    </row>
    <row r="217" spans="1:14" x14ac:dyDescent="0.2">
      <c r="A217" s="194"/>
      <c r="B217" s="194"/>
      <c r="C217" s="194"/>
      <c r="D217" s="194"/>
      <c r="E217" s="194"/>
      <c r="F217" s="194"/>
      <c r="G217" s="247"/>
      <c r="H217" s="196"/>
      <c r="I217" s="387"/>
      <c r="J217" s="196"/>
      <c r="K217" s="194"/>
      <c r="L217" s="194"/>
      <c r="M217" s="195"/>
      <c r="N217" s="194"/>
    </row>
    <row r="218" spans="1:14" x14ac:dyDescent="0.2">
      <c r="A218" s="194"/>
      <c r="B218" s="194"/>
      <c r="C218" s="194"/>
      <c r="D218" s="194"/>
      <c r="E218" s="194"/>
      <c r="F218" s="194"/>
      <c r="G218" s="247"/>
      <c r="H218" s="196"/>
      <c r="I218" s="387"/>
      <c r="J218" s="196"/>
      <c r="K218" s="194"/>
      <c r="L218" s="194"/>
      <c r="M218" s="195"/>
      <c r="N218" s="194"/>
    </row>
    <row r="219" spans="1:14" x14ac:dyDescent="0.2">
      <c r="A219" s="194"/>
      <c r="B219" s="194"/>
      <c r="C219" s="194"/>
      <c r="D219" s="194"/>
      <c r="E219" s="194"/>
      <c r="F219" s="194"/>
      <c r="G219" s="247"/>
      <c r="H219" s="196"/>
      <c r="I219" s="387"/>
      <c r="J219" s="196"/>
      <c r="K219" s="194"/>
      <c r="L219" s="194"/>
      <c r="M219" s="195"/>
      <c r="N219" s="194"/>
    </row>
    <row r="220" spans="1:14" x14ac:dyDescent="0.2">
      <c r="A220" s="194"/>
      <c r="B220" s="194"/>
      <c r="C220" s="194"/>
      <c r="D220" s="194"/>
      <c r="E220" s="194"/>
      <c r="F220" s="194"/>
      <c r="G220" s="247"/>
      <c r="H220" s="196"/>
      <c r="I220" s="387"/>
      <c r="J220" s="196"/>
      <c r="K220" s="194"/>
      <c r="L220" s="194"/>
      <c r="M220" s="195"/>
      <c r="N220" s="194"/>
    </row>
    <row r="221" spans="1:14" x14ac:dyDescent="0.2">
      <c r="A221" s="194"/>
      <c r="B221" s="194"/>
      <c r="C221" s="194"/>
      <c r="D221" s="194"/>
      <c r="E221" s="194"/>
      <c r="F221" s="194"/>
      <c r="G221" s="247"/>
      <c r="H221" s="196"/>
      <c r="I221" s="387"/>
      <c r="J221" s="196"/>
      <c r="K221" s="194"/>
      <c r="L221" s="194"/>
      <c r="M221" s="195"/>
      <c r="N221" s="194"/>
    </row>
    <row r="222" spans="1:14" x14ac:dyDescent="0.2">
      <c r="A222" s="194"/>
      <c r="B222" s="194"/>
      <c r="C222" s="194"/>
      <c r="D222" s="194"/>
      <c r="E222" s="194"/>
      <c r="F222" s="194"/>
      <c r="G222" s="247"/>
      <c r="H222" s="196"/>
      <c r="I222" s="387"/>
      <c r="J222" s="196"/>
      <c r="K222" s="194"/>
      <c r="L222" s="194"/>
      <c r="M222" s="195"/>
      <c r="N222" s="194"/>
    </row>
    <row r="223" spans="1:14" x14ac:dyDescent="0.2">
      <c r="A223" s="194"/>
      <c r="B223" s="194"/>
      <c r="C223" s="194"/>
      <c r="D223" s="194"/>
      <c r="E223" s="194"/>
      <c r="F223" s="194"/>
      <c r="G223" s="247"/>
      <c r="H223" s="196"/>
      <c r="I223" s="387"/>
      <c r="J223" s="196"/>
      <c r="K223" s="194"/>
      <c r="L223" s="194"/>
      <c r="M223" s="195"/>
      <c r="N223" s="194"/>
    </row>
    <row r="224" spans="1:14" x14ac:dyDescent="0.2">
      <c r="A224" s="194"/>
      <c r="B224" s="194"/>
      <c r="C224" s="194"/>
      <c r="D224" s="194"/>
      <c r="E224" s="194"/>
      <c r="F224" s="194"/>
      <c r="G224" s="247"/>
      <c r="H224" s="196"/>
      <c r="I224" s="387"/>
      <c r="J224" s="196"/>
      <c r="K224" s="194"/>
      <c r="L224" s="194"/>
      <c r="M224" s="195"/>
      <c r="N224" s="194"/>
    </row>
    <row r="225" spans="1:14" x14ac:dyDescent="0.2">
      <c r="A225" s="194"/>
      <c r="B225" s="194"/>
      <c r="C225" s="194"/>
      <c r="D225" s="194"/>
      <c r="E225" s="194"/>
      <c r="F225" s="194"/>
      <c r="G225" s="247"/>
      <c r="H225" s="196"/>
      <c r="I225" s="387"/>
      <c r="J225" s="196"/>
      <c r="K225" s="194"/>
      <c r="L225" s="194"/>
      <c r="M225" s="195"/>
      <c r="N225" s="194"/>
    </row>
    <row r="226" spans="1:14" x14ac:dyDescent="0.2">
      <c r="A226" s="194"/>
      <c r="B226" s="194"/>
      <c r="C226" s="194"/>
      <c r="D226" s="194"/>
      <c r="E226" s="194"/>
      <c r="F226" s="194"/>
      <c r="G226" s="247"/>
      <c r="H226" s="196"/>
      <c r="I226" s="387"/>
      <c r="J226" s="196"/>
      <c r="K226" s="194"/>
      <c r="L226" s="194"/>
      <c r="M226" s="195"/>
      <c r="N226" s="194"/>
    </row>
    <row r="227" spans="1:14" x14ac:dyDescent="0.2">
      <c r="A227" s="194"/>
      <c r="B227" s="194"/>
      <c r="C227" s="194"/>
      <c r="D227" s="194"/>
      <c r="E227" s="194"/>
      <c r="F227" s="194"/>
      <c r="G227" s="247"/>
      <c r="H227" s="196"/>
      <c r="I227" s="387"/>
      <c r="J227" s="196"/>
      <c r="K227" s="194"/>
      <c r="L227" s="194"/>
      <c r="M227" s="195"/>
      <c r="N227" s="194"/>
    </row>
    <row r="228" spans="1:14" x14ac:dyDescent="0.2">
      <c r="A228" s="194"/>
      <c r="B228" s="194"/>
      <c r="C228" s="194"/>
      <c r="D228" s="194"/>
      <c r="E228" s="194"/>
      <c r="F228" s="194"/>
      <c r="G228" s="247"/>
      <c r="H228" s="196"/>
      <c r="I228" s="387"/>
      <c r="J228" s="196"/>
      <c r="K228" s="194"/>
      <c r="L228" s="194"/>
      <c r="M228" s="195"/>
      <c r="N228" s="194"/>
    </row>
    <row r="229" spans="1:14" x14ac:dyDescent="0.2">
      <c r="A229" s="194"/>
      <c r="B229" s="194"/>
      <c r="C229" s="194"/>
      <c r="D229" s="194"/>
      <c r="E229" s="194"/>
      <c r="F229" s="194"/>
      <c r="G229" s="247"/>
      <c r="H229" s="196"/>
      <c r="I229" s="387"/>
      <c r="J229" s="196"/>
      <c r="K229" s="194"/>
      <c r="L229" s="194"/>
      <c r="M229" s="195"/>
      <c r="N229" s="194"/>
    </row>
    <row r="230" spans="1:14" x14ac:dyDescent="0.2">
      <c r="A230" s="194"/>
      <c r="B230" s="194"/>
      <c r="C230" s="194"/>
      <c r="D230" s="194"/>
      <c r="E230" s="194"/>
      <c r="F230" s="194"/>
      <c r="G230" s="247"/>
      <c r="H230" s="196"/>
      <c r="I230" s="387"/>
      <c r="J230" s="196"/>
      <c r="K230" s="194"/>
      <c r="L230" s="194"/>
      <c r="M230" s="195"/>
      <c r="N230" s="194"/>
    </row>
    <row r="231" spans="1:14" x14ac:dyDescent="0.2">
      <c r="A231" s="194"/>
      <c r="B231" s="194"/>
      <c r="C231" s="194"/>
      <c r="D231" s="194"/>
      <c r="E231" s="194"/>
      <c r="F231" s="194"/>
      <c r="G231" s="247"/>
      <c r="H231" s="196"/>
      <c r="I231" s="387"/>
      <c r="J231" s="196"/>
      <c r="K231" s="194"/>
      <c r="L231" s="194"/>
      <c r="M231" s="195"/>
      <c r="N231" s="194"/>
    </row>
    <row r="232" spans="1:14" x14ac:dyDescent="0.2">
      <c r="A232" s="194"/>
      <c r="B232" s="194"/>
      <c r="C232" s="194"/>
      <c r="D232" s="194"/>
      <c r="E232" s="194"/>
      <c r="F232" s="194"/>
      <c r="G232" s="247"/>
      <c r="H232" s="196"/>
      <c r="I232" s="387"/>
      <c r="J232" s="196"/>
      <c r="K232" s="194"/>
      <c r="L232" s="194"/>
      <c r="M232" s="195"/>
      <c r="N232" s="194"/>
    </row>
    <row r="233" spans="1:14" x14ac:dyDescent="0.2">
      <c r="A233" s="194"/>
      <c r="B233" s="194"/>
      <c r="C233" s="194"/>
      <c r="D233" s="194"/>
      <c r="E233" s="194"/>
      <c r="F233" s="194"/>
      <c r="G233" s="247"/>
      <c r="H233" s="196"/>
      <c r="I233" s="387"/>
      <c r="J233" s="196"/>
      <c r="K233" s="194"/>
      <c r="L233" s="194"/>
      <c r="M233" s="195"/>
      <c r="N233" s="194"/>
    </row>
    <row r="234" spans="1:14" x14ac:dyDescent="0.2">
      <c r="A234" s="194"/>
      <c r="B234" s="194"/>
      <c r="C234" s="194"/>
      <c r="D234" s="194"/>
      <c r="E234" s="194"/>
      <c r="F234" s="194"/>
      <c r="G234" s="247"/>
      <c r="H234" s="196"/>
      <c r="I234" s="387"/>
      <c r="J234" s="196"/>
      <c r="K234" s="194"/>
      <c r="L234" s="194"/>
      <c r="M234" s="195"/>
      <c r="N234" s="194"/>
    </row>
    <row r="235" spans="1:14" x14ac:dyDescent="0.2">
      <c r="A235" s="194"/>
      <c r="B235" s="194"/>
      <c r="C235" s="194"/>
      <c r="D235" s="194"/>
      <c r="E235" s="194"/>
      <c r="F235" s="194"/>
      <c r="G235" s="247"/>
      <c r="H235" s="196"/>
      <c r="I235" s="387"/>
      <c r="J235" s="196"/>
      <c r="K235" s="194"/>
      <c r="L235" s="194"/>
      <c r="M235" s="195"/>
      <c r="N235" s="194"/>
    </row>
    <row r="236" spans="1:14" x14ac:dyDescent="0.2">
      <c r="A236" s="194"/>
      <c r="B236" s="194"/>
      <c r="C236" s="194"/>
      <c r="D236" s="194"/>
      <c r="E236" s="194"/>
      <c r="F236" s="194"/>
      <c r="G236" s="247"/>
      <c r="H236" s="196"/>
      <c r="I236" s="387"/>
      <c r="J236" s="196"/>
      <c r="K236" s="194"/>
      <c r="L236" s="194"/>
      <c r="M236" s="195"/>
      <c r="N236" s="194"/>
    </row>
    <row r="237" spans="1:14" x14ac:dyDescent="0.2">
      <c r="A237" s="194"/>
      <c r="B237" s="194"/>
      <c r="C237" s="194"/>
      <c r="D237" s="194"/>
      <c r="E237" s="194"/>
      <c r="F237" s="194"/>
      <c r="G237" s="247"/>
      <c r="H237" s="196"/>
      <c r="I237" s="387"/>
      <c r="J237" s="196"/>
      <c r="K237" s="194"/>
      <c r="L237" s="194"/>
      <c r="M237" s="195"/>
      <c r="N237" s="194"/>
    </row>
    <row r="238" spans="1:14" x14ac:dyDescent="0.2">
      <c r="A238" s="194"/>
      <c r="B238" s="194"/>
      <c r="C238" s="194"/>
      <c r="D238" s="194"/>
      <c r="E238" s="194"/>
      <c r="F238" s="194"/>
      <c r="G238" s="247"/>
      <c r="H238" s="196"/>
      <c r="I238" s="387"/>
      <c r="J238" s="196"/>
      <c r="K238" s="194"/>
      <c r="L238" s="194"/>
      <c r="M238" s="195"/>
      <c r="N238" s="194"/>
    </row>
    <row r="239" spans="1:14" x14ac:dyDescent="0.2">
      <c r="A239" s="194"/>
      <c r="B239" s="194"/>
      <c r="C239" s="194"/>
      <c r="D239" s="194"/>
      <c r="E239" s="194"/>
      <c r="F239" s="194"/>
      <c r="G239" s="247"/>
      <c r="H239" s="196"/>
      <c r="I239" s="387"/>
      <c r="J239" s="196"/>
      <c r="K239" s="194"/>
      <c r="L239" s="194"/>
      <c r="M239" s="195"/>
      <c r="N239" s="194"/>
    </row>
    <row r="240" spans="1:14" x14ac:dyDescent="0.2">
      <c r="A240" s="194"/>
      <c r="B240" s="194"/>
      <c r="C240" s="194"/>
      <c r="D240" s="194"/>
      <c r="E240" s="194"/>
      <c r="F240" s="194"/>
      <c r="G240" s="247"/>
      <c r="H240" s="196"/>
      <c r="I240" s="387"/>
      <c r="J240" s="196"/>
      <c r="K240" s="194"/>
      <c r="L240" s="194"/>
      <c r="M240" s="195"/>
      <c r="N240" s="194"/>
    </row>
    <row r="241" spans="1:14" x14ac:dyDescent="0.2">
      <c r="A241" s="194"/>
      <c r="B241" s="194"/>
      <c r="C241" s="194"/>
      <c r="D241" s="194"/>
      <c r="E241" s="194"/>
      <c r="F241" s="194"/>
      <c r="G241" s="247"/>
      <c r="H241" s="196"/>
      <c r="I241" s="387"/>
      <c r="J241" s="196"/>
      <c r="K241" s="194"/>
      <c r="L241" s="194"/>
      <c r="M241" s="195"/>
      <c r="N241" s="194"/>
    </row>
    <row r="242" spans="1:14" x14ac:dyDescent="0.2">
      <c r="A242" s="194"/>
      <c r="B242" s="194"/>
      <c r="C242" s="194"/>
      <c r="D242" s="194"/>
      <c r="E242" s="194"/>
      <c r="F242" s="194"/>
      <c r="G242" s="247"/>
      <c r="H242" s="196"/>
      <c r="I242" s="387"/>
      <c r="J242" s="196"/>
      <c r="K242" s="194"/>
      <c r="L242" s="194"/>
      <c r="M242" s="195"/>
      <c r="N242" s="194"/>
    </row>
    <row r="243" spans="1:14" x14ac:dyDescent="0.2">
      <c r="A243" s="194"/>
      <c r="B243" s="194"/>
      <c r="C243" s="194"/>
      <c r="D243" s="194"/>
      <c r="E243" s="194"/>
      <c r="F243" s="194"/>
      <c r="G243" s="247"/>
      <c r="H243" s="196"/>
      <c r="I243" s="387"/>
      <c r="J243" s="196"/>
      <c r="K243" s="194"/>
      <c r="L243" s="194"/>
      <c r="M243" s="195"/>
      <c r="N243" s="194"/>
    </row>
    <row r="244" spans="1:14" x14ac:dyDescent="0.2">
      <c r="A244" s="194"/>
      <c r="B244" s="194"/>
      <c r="C244" s="194"/>
      <c r="D244" s="194"/>
      <c r="E244" s="194"/>
      <c r="F244" s="194"/>
      <c r="G244" s="247"/>
      <c r="H244" s="196"/>
      <c r="I244" s="387"/>
      <c r="J244" s="196"/>
      <c r="K244" s="194"/>
      <c r="L244" s="194"/>
      <c r="M244" s="195"/>
      <c r="N244" s="194"/>
    </row>
    <row r="245" spans="1:14" x14ac:dyDescent="0.2">
      <c r="A245" s="194"/>
      <c r="B245" s="194"/>
      <c r="C245" s="194"/>
      <c r="D245" s="194"/>
      <c r="E245" s="194"/>
      <c r="F245" s="194"/>
      <c r="G245" s="247"/>
      <c r="H245" s="196"/>
      <c r="I245" s="387"/>
      <c r="J245" s="196"/>
      <c r="K245" s="194"/>
      <c r="L245" s="194"/>
      <c r="M245" s="195"/>
      <c r="N245" s="194"/>
    </row>
    <row r="246" spans="1:14" x14ac:dyDescent="0.2">
      <c r="A246" s="194"/>
      <c r="B246" s="194"/>
      <c r="C246" s="194"/>
      <c r="D246" s="194"/>
      <c r="E246" s="194"/>
      <c r="F246" s="194"/>
      <c r="G246" s="247"/>
      <c r="H246" s="196"/>
      <c r="I246" s="387"/>
      <c r="J246" s="196"/>
      <c r="K246" s="194"/>
      <c r="L246" s="194"/>
      <c r="M246" s="195"/>
      <c r="N246" s="194"/>
    </row>
    <row r="247" spans="1:14" x14ac:dyDescent="0.2">
      <c r="A247" s="194"/>
      <c r="B247" s="194"/>
      <c r="C247" s="194"/>
      <c r="D247" s="194"/>
      <c r="E247" s="194"/>
      <c r="F247" s="194"/>
      <c r="G247" s="247"/>
      <c r="H247" s="196"/>
      <c r="I247" s="387"/>
      <c r="J247" s="196"/>
      <c r="K247" s="194"/>
      <c r="L247" s="194"/>
      <c r="M247" s="195"/>
      <c r="N247" s="194"/>
    </row>
    <row r="248" spans="1:14" x14ac:dyDescent="0.2">
      <c r="A248" s="194"/>
      <c r="B248" s="194"/>
      <c r="C248" s="194"/>
      <c r="D248" s="194"/>
      <c r="E248" s="194"/>
      <c r="F248" s="194"/>
      <c r="G248" s="247"/>
      <c r="H248" s="196"/>
      <c r="I248" s="387"/>
      <c r="J248" s="196"/>
      <c r="K248" s="194"/>
      <c r="L248" s="194"/>
      <c r="M248" s="195"/>
      <c r="N248" s="194"/>
    </row>
    <row r="249" spans="1:14" x14ac:dyDescent="0.2">
      <c r="A249" s="194"/>
      <c r="B249" s="194"/>
      <c r="C249" s="194"/>
      <c r="D249" s="194"/>
      <c r="E249" s="194"/>
      <c r="F249" s="194"/>
      <c r="G249" s="247"/>
      <c r="H249" s="196"/>
      <c r="I249" s="387"/>
      <c r="J249" s="196"/>
      <c r="K249" s="194"/>
      <c r="L249" s="194"/>
      <c r="M249" s="195"/>
      <c r="N249" s="194"/>
    </row>
    <row r="250" spans="1:14" x14ac:dyDescent="0.2">
      <c r="A250" s="194"/>
      <c r="B250" s="194"/>
      <c r="C250" s="194"/>
      <c r="D250" s="194"/>
      <c r="E250" s="194"/>
      <c r="F250" s="194"/>
      <c r="G250" s="247"/>
      <c r="H250" s="196"/>
      <c r="I250" s="387"/>
      <c r="J250" s="196"/>
      <c r="K250" s="194"/>
      <c r="L250" s="194"/>
      <c r="M250" s="195"/>
      <c r="N250" s="194"/>
    </row>
    <row r="251" spans="1:14" x14ac:dyDescent="0.2">
      <c r="A251" s="194"/>
      <c r="B251" s="194"/>
      <c r="C251" s="194"/>
      <c r="D251" s="194"/>
      <c r="E251" s="194"/>
      <c r="F251" s="194"/>
      <c r="G251" s="247"/>
      <c r="H251" s="196"/>
      <c r="I251" s="387"/>
      <c r="J251" s="196"/>
      <c r="K251" s="194"/>
      <c r="L251" s="194"/>
      <c r="M251" s="195"/>
      <c r="N251" s="194"/>
    </row>
    <row r="252" spans="1:14" x14ac:dyDescent="0.2">
      <c r="A252" s="194"/>
      <c r="B252" s="194"/>
      <c r="C252" s="194"/>
      <c r="D252" s="194"/>
      <c r="E252" s="194"/>
      <c r="F252" s="194"/>
      <c r="G252" s="247"/>
      <c r="H252" s="196"/>
      <c r="I252" s="387"/>
      <c r="J252" s="196"/>
      <c r="K252" s="194"/>
      <c r="L252" s="194"/>
      <c r="M252" s="195"/>
      <c r="N252" s="194"/>
    </row>
    <row r="253" spans="1:14" x14ac:dyDescent="0.2">
      <c r="A253" s="194"/>
      <c r="B253" s="194"/>
      <c r="C253" s="194"/>
      <c r="D253" s="194"/>
      <c r="E253" s="194"/>
      <c r="F253" s="194"/>
      <c r="G253" s="247"/>
      <c r="H253" s="196"/>
      <c r="I253" s="387"/>
      <c r="J253" s="196"/>
      <c r="K253" s="194"/>
      <c r="L253" s="194"/>
      <c r="M253" s="195"/>
      <c r="N253" s="194"/>
    </row>
    <row r="254" spans="1:14" x14ac:dyDescent="0.2">
      <c r="A254" s="194"/>
      <c r="B254" s="194"/>
      <c r="C254" s="194"/>
      <c r="D254" s="194"/>
      <c r="E254" s="194"/>
      <c r="F254" s="194"/>
      <c r="G254" s="247"/>
      <c r="H254" s="196"/>
      <c r="I254" s="387"/>
      <c r="J254" s="196"/>
      <c r="K254" s="194"/>
      <c r="L254" s="194"/>
      <c r="M254" s="195"/>
      <c r="N254" s="194"/>
    </row>
    <row r="255" spans="1:14" x14ac:dyDescent="0.2">
      <c r="A255" s="194"/>
      <c r="B255" s="194"/>
      <c r="C255" s="194"/>
      <c r="D255" s="194"/>
      <c r="E255" s="194"/>
      <c r="F255" s="194"/>
      <c r="G255" s="247"/>
      <c r="H255" s="196"/>
      <c r="I255" s="387"/>
      <c r="J255" s="196"/>
      <c r="K255" s="194"/>
      <c r="L255" s="194"/>
      <c r="M255" s="195"/>
      <c r="N255" s="194"/>
    </row>
    <row r="256" spans="1:14" x14ac:dyDescent="0.2">
      <c r="A256" s="194"/>
      <c r="B256" s="194"/>
      <c r="C256" s="194"/>
      <c r="D256" s="194"/>
      <c r="E256" s="194"/>
      <c r="F256" s="194"/>
      <c r="G256" s="247"/>
      <c r="H256" s="196"/>
      <c r="I256" s="387"/>
      <c r="J256" s="196"/>
      <c r="K256" s="194"/>
      <c r="L256" s="194"/>
      <c r="M256" s="195"/>
      <c r="N256" s="194"/>
    </row>
    <row r="257" spans="1:14" x14ac:dyDescent="0.2">
      <c r="A257" s="194"/>
      <c r="B257" s="194"/>
      <c r="C257" s="194"/>
      <c r="D257" s="194"/>
      <c r="E257" s="194"/>
      <c r="F257" s="194"/>
      <c r="G257" s="247"/>
      <c r="H257" s="196"/>
      <c r="I257" s="387"/>
      <c r="J257" s="196"/>
      <c r="K257" s="194"/>
      <c r="L257" s="194"/>
      <c r="M257" s="195"/>
      <c r="N257" s="194"/>
    </row>
    <row r="258" spans="1:14" x14ac:dyDescent="0.2">
      <c r="A258" s="194"/>
      <c r="B258" s="194"/>
      <c r="C258" s="194"/>
      <c r="D258" s="194"/>
      <c r="E258" s="194"/>
      <c r="F258" s="194"/>
      <c r="G258" s="247"/>
      <c r="H258" s="196"/>
      <c r="I258" s="387"/>
      <c r="J258" s="196"/>
      <c r="K258" s="194"/>
      <c r="L258" s="194"/>
      <c r="M258" s="195"/>
      <c r="N258" s="194"/>
    </row>
    <row r="259" spans="1:14" x14ac:dyDescent="0.2">
      <c r="A259" s="194"/>
      <c r="B259" s="194"/>
      <c r="C259" s="194"/>
      <c r="D259" s="194"/>
      <c r="E259" s="194"/>
      <c r="F259" s="194"/>
      <c r="G259" s="247"/>
      <c r="H259" s="196"/>
      <c r="I259" s="387"/>
      <c r="J259" s="196"/>
      <c r="K259" s="194"/>
      <c r="L259" s="194"/>
      <c r="M259" s="195"/>
      <c r="N259" s="194"/>
    </row>
    <row r="260" spans="1:14" x14ac:dyDescent="0.2">
      <c r="A260" s="194"/>
      <c r="B260" s="194"/>
      <c r="C260" s="194"/>
      <c r="D260" s="194"/>
      <c r="E260" s="194"/>
      <c r="F260" s="194"/>
      <c r="G260" s="247"/>
      <c r="H260" s="196"/>
      <c r="I260" s="387"/>
      <c r="J260" s="196"/>
      <c r="K260" s="194"/>
      <c r="L260" s="194"/>
      <c r="M260" s="195"/>
      <c r="N260" s="194"/>
    </row>
    <row r="261" spans="1:14" x14ac:dyDescent="0.2">
      <c r="A261" s="194"/>
      <c r="B261" s="194"/>
      <c r="C261" s="194"/>
      <c r="D261" s="194"/>
      <c r="E261" s="194"/>
      <c r="F261" s="194"/>
      <c r="G261" s="247"/>
      <c r="H261" s="196"/>
      <c r="I261" s="387"/>
      <c r="J261" s="196"/>
      <c r="K261" s="194"/>
      <c r="L261" s="194"/>
      <c r="M261" s="195"/>
      <c r="N261" s="194"/>
    </row>
    <row r="262" spans="1:14" x14ac:dyDescent="0.2">
      <c r="A262" s="194"/>
      <c r="B262" s="194"/>
      <c r="C262" s="194"/>
      <c r="D262" s="194"/>
      <c r="E262" s="194"/>
      <c r="F262" s="194"/>
      <c r="G262" s="247"/>
      <c r="H262" s="196"/>
      <c r="I262" s="387"/>
      <c r="J262" s="196"/>
      <c r="K262" s="194"/>
      <c r="L262" s="194"/>
      <c r="M262" s="195"/>
      <c r="N262" s="194"/>
    </row>
    <row r="263" spans="1:14" x14ac:dyDescent="0.2">
      <c r="A263" s="194"/>
      <c r="B263" s="194"/>
      <c r="C263" s="194"/>
      <c r="D263" s="194"/>
      <c r="E263" s="194"/>
      <c r="F263" s="194"/>
      <c r="G263" s="247"/>
      <c r="H263" s="196"/>
      <c r="I263" s="387"/>
      <c r="J263" s="196"/>
      <c r="K263" s="194"/>
      <c r="L263" s="194"/>
      <c r="M263" s="195"/>
      <c r="N263" s="194"/>
    </row>
    <row r="264" spans="1:14" x14ac:dyDescent="0.2">
      <c r="A264" s="194"/>
      <c r="B264" s="194"/>
      <c r="C264" s="194"/>
      <c r="D264" s="194"/>
      <c r="E264" s="194"/>
      <c r="F264" s="194"/>
      <c r="G264" s="247"/>
      <c r="H264" s="196"/>
      <c r="I264" s="387"/>
      <c r="J264" s="196"/>
      <c r="K264" s="194"/>
      <c r="L264" s="194"/>
      <c r="M264" s="195"/>
      <c r="N264" s="194"/>
    </row>
    <row r="265" spans="1:14" x14ac:dyDescent="0.2">
      <c r="A265" s="194"/>
      <c r="B265" s="194"/>
      <c r="C265" s="194"/>
      <c r="D265" s="194"/>
      <c r="E265" s="194"/>
      <c r="F265" s="194"/>
      <c r="G265" s="247"/>
      <c r="H265" s="196"/>
      <c r="I265" s="387"/>
      <c r="J265" s="196"/>
      <c r="K265" s="194"/>
      <c r="L265" s="194"/>
      <c r="M265" s="195"/>
      <c r="N265" s="194"/>
    </row>
    <row r="266" spans="1:14" x14ac:dyDescent="0.2">
      <c r="A266" s="194"/>
      <c r="B266" s="194"/>
      <c r="C266" s="194"/>
      <c r="D266" s="194"/>
      <c r="E266" s="194"/>
      <c r="F266" s="194"/>
      <c r="G266" s="247"/>
      <c r="H266" s="196"/>
      <c r="I266" s="387"/>
      <c r="J266" s="196"/>
      <c r="K266" s="194"/>
      <c r="L266" s="194"/>
      <c r="M266" s="195"/>
      <c r="N266" s="194"/>
    </row>
    <row r="267" spans="1:14" x14ac:dyDescent="0.2">
      <c r="A267" s="194"/>
      <c r="B267" s="194"/>
      <c r="C267" s="194"/>
      <c r="D267" s="194"/>
      <c r="E267" s="194"/>
      <c r="F267" s="194"/>
      <c r="G267" s="247"/>
      <c r="H267" s="196"/>
      <c r="I267" s="387"/>
      <c r="J267" s="196"/>
      <c r="K267" s="194"/>
      <c r="L267" s="194"/>
      <c r="M267" s="195"/>
      <c r="N267" s="194"/>
    </row>
    <row r="268" spans="1:14" x14ac:dyDescent="0.2">
      <c r="A268" s="194"/>
      <c r="B268" s="194"/>
      <c r="C268" s="194"/>
      <c r="D268" s="194"/>
      <c r="E268" s="194"/>
      <c r="F268" s="194"/>
      <c r="G268" s="247"/>
      <c r="H268" s="196"/>
      <c r="I268" s="387"/>
      <c r="J268" s="196"/>
      <c r="K268" s="194"/>
      <c r="L268" s="194"/>
      <c r="M268" s="195"/>
      <c r="N268" s="194"/>
    </row>
    <row r="269" spans="1:14" x14ac:dyDescent="0.2">
      <c r="A269" s="194"/>
      <c r="B269" s="194"/>
      <c r="C269" s="194"/>
      <c r="D269" s="194"/>
      <c r="E269" s="194"/>
      <c r="F269" s="194"/>
      <c r="G269" s="247"/>
      <c r="H269" s="196"/>
      <c r="I269" s="387"/>
      <c r="J269" s="196"/>
      <c r="K269" s="194"/>
      <c r="L269" s="194"/>
      <c r="M269" s="195"/>
      <c r="N269" s="194"/>
    </row>
    <row r="270" spans="1:14" x14ac:dyDescent="0.2">
      <c r="A270" s="194"/>
      <c r="B270" s="194"/>
      <c r="C270" s="194"/>
      <c r="D270" s="194"/>
      <c r="E270" s="194"/>
      <c r="F270" s="194"/>
      <c r="G270" s="247"/>
      <c r="H270" s="196"/>
      <c r="I270" s="387"/>
      <c r="J270" s="196"/>
      <c r="K270" s="194"/>
      <c r="L270" s="194"/>
      <c r="M270" s="195"/>
      <c r="N270" s="194"/>
    </row>
    <row r="271" spans="1:14" x14ac:dyDescent="0.2">
      <c r="A271" s="194"/>
      <c r="B271" s="194"/>
      <c r="C271" s="194"/>
      <c r="D271" s="194"/>
      <c r="E271" s="194"/>
      <c r="F271" s="194"/>
      <c r="G271" s="247"/>
      <c r="H271" s="196"/>
      <c r="I271" s="387"/>
      <c r="J271" s="196"/>
      <c r="K271" s="194"/>
      <c r="L271" s="194"/>
      <c r="M271" s="195"/>
      <c r="N271" s="194"/>
    </row>
    <row r="272" spans="1:14" x14ac:dyDescent="0.2">
      <c r="A272" s="194"/>
      <c r="B272" s="194"/>
      <c r="C272" s="194"/>
      <c r="D272" s="194"/>
      <c r="E272" s="194"/>
      <c r="F272" s="194"/>
      <c r="G272" s="247"/>
      <c r="H272" s="196"/>
      <c r="I272" s="387"/>
      <c r="J272" s="196"/>
      <c r="K272" s="194"/>
      <c r="L272" s="194"/>
      <c r="M272" s="195"/>
      <c r="N272" s="194"/>
    </row>
    <row r="273" spans="1:14" x14ac:dyDescent="0.2">
      <c r="A273" s="194"/>
      <c r="B273" s="194"/>
      <c r="C273" s="194"/>
      <c r="D273" s="194"/>
      <c r="E273" s="194"/>
      <c r="F273" s="194"/>
      <c r="G273" s="247"/>
      <c r="H273" s="196"/>
      <c r="I273" s="387"/>
      <c r="J273" s="196"/>
      <c r="K273" s="194"/>
      <c r="L273" s="194"/>
      <c r="M273" s="195"/>
      <c r="N273" s="194"/>
    </row>
    <row r="274" spans="1:14" x14ac:dyDescent="0.2">
      <c r="A274" s="194"/>
      <c r="B274" s="194"/>
      <c r="C274" s="194"/>
      <c r="D274" s="194"/>
      <c r="E274" s="194"/>
      <c r="F274" s="194"/>
      <c r="G274" s="247"/>
      <c r="H274" s="196"/>
      <c r="I274" s="387"/>
      <c r="J274" s="196"/>
      <c r="K274" s="194"/>
      <c r="L274" s="194"/>
      <c r="M274" s="195"/>
      <c r="N274" s="194"/>
    </row>
    <row r="275" spans="1:14" x14ac:dyDescent="0.2">
      <c r="A275" s="194"/>
      <c r="B275" s="194"/>
      <c r="C275" s="194"/>
      <c r="D275" s="194"/>
      <c r="E275" s="194"/>
      <c r="F275" s="194"/>
      <c r="G275" s="247"/>
      <c r="H275" s="196"/>
      <c r="I275" s="387"/>
      <c r="J275" s="196"/>
      <c r="K275" s="194"/>
      <c r="L275" s="194"/>
      <c r="M275" s="195"/>
      <c r="N275" s="194"/>
    </row>
    <row r="276" spans="1:14" x14ac:dyDescent="0.2">
      <c r="A276" s="194"/>
      <c r="B276" s="194"/>
      <c r="C276" s="194"/>
      <c r="D276" s="194"/>
      <c r="E276" s="194"/>
      <c r="F276" s="194"/>
      <c r="G276" s="247"/>
      <c r="H276" s="196"/>
      <c r="I276" s="387"/>
      <c r="J276" s="196"/>
      <c r="K276" s="194"/>
      <c r="L276" s="194"/>
      <c r="M276" s="195"/>
      <c r="N276" s="194"/>
    </row>
    <row r="277" spans="1:14" x14ac:dyDescent="0.2">
      <c r="A277" s="194"/>
      <c r="B277" s="194"/>
      <c r="C277" s="194"/>
      <c r="D277" s="194"/>
      <c r="E277" s="194"/>
      <c r="F277" s="194"/>
      <c r="G277" s="247"/>
      <c r="H277" s="196"/>
      <c r="I277" s="387"/>
      <c r="J277" s="196"/>
      <c r="K277" s="194"/>
      <c r="L277" s="194"/>
      <c r="M277" s="195"/>
      <c r="N277" s="194"/>
    </row>
    <row r="278" spans="1:14" x14ac:dyDescent="0.2">
      <c r="A278" s="194"/>
      <c r="B278" s="194"/>
      <c r="C278" s="194"/>
      <c r="D278" s="194"/>
      <c r="E278" s="194"/>
      <c r="F278" s="194"/>
      <c r="G278" s="247"/>
      <c r="H278" s="196"/>
      <c r="I278" s="387"/>
      <c r="J278" s="196"/>
      <c r="K278" s="194"/>
      <c r="L278" s="194"/>
      <c r="M278" s="195"/>
      <c r="N278" s="194"/>
    </row>
    <row r="279" spans="1:14" x14ac:dyDescent="0.2">
      <c r="A279" s="194"/>
      <c r="B279" s="194"/>
      <c r="C279" s="194"/>
      <c r="D279" s="194"/>
      <c r="E279" s="194"/>
      <c r="F279" s="194"/>
      <c r="G279" s="247"/>
      <c r="H279" s="196"/>
      <c r="I279" s="387"/>
      <c r="J279" s="196"/>
      <c r="K279" s="194"/>
      <c r="L279" s="194"/>
      <c r="M279" s="195"/>
      <c r="N279" s="194"/>
    </row>
    <row r="280" spans="1:14" x14ac:dyDescent="0.2">
      <c r="A280" s="194"/>
      <c r="B280" s="194"/>
      <c r="C280" s="194"/>
      <c r="D280" s="194"/>
      <c r="E280" s="194"/>
      <c r="F280" s="194"/>
      <c r="G280" s="247"/>
      <c r="H280" s="196"/>
      <c r="I280" s="387"/>
      <c r="J280" s="196"/>
      <c r="K280" s="194"/>
      <c r="L280" s="194"/>
      <c r="M280" s="195"/>
      <c r="N280" s="194"/>
    </row>
    <row r="281" spans="1:14" x14ac:dyDescent="0.2">
      <c r="A281" s="194"/>
      <c r="B281" s="194"/>
      <c r="C281" s="194"/>
      <c r="D281" s="194"/>
      <c r="E281" s="194"/>
      <c r="F281" s="194"/>
      <c r="G281" s="247"/>
      <c r="H281" s="196"/>
      <c r="I281" s="387"/>
      <c r="J281" s="196"/>
      <c r="K281" s="194"/>
      <c r="L281" s="194"/>
      <c r="M281" s="195"/>
      <c r="N281" s="194"/>
    </row>
    <row r="282" spans="1:14" x14ac:dyDescent="0.2">
      <c r="A282" s="194"/>
      <c r="B282" s="194"/>
      <c r="C282" s="194"/>
      <c r="D282" s="194"/>
      <c r="E282" s="194"/>
      <c r="F282" s="194"/>
      <c r="G282" s="247"/>
      <c r="H282" s="196"/>
      <c r="I282" s="387"/>
      <c r="J282" s="196"/>
      <c r="K282" s="194"/>
      <c r="L282" s="194"/>
      <c r="M282" s="195"/>
      <c r="N282" s="194"/>
    </row>
    <row r="283" spans="1:14" x14ac:dyDescent="0.2">
      <c r="A283" s="194"/>
      <c r="B283" s="194"/>
      <c r="C283" s="194"/>
      <c r="D283" s="194"/>
      <c r="E283" s="194"/>
      <c r="F283" s="194"/>
      <c r="G283" s="247"/>
      <c r="H283" s="196"/>
      <c r="I283" s="387"/>
      <c r="J283" s="196"/>
      <c r="K283" s="194"/>
      <c r="L283" s="194"/>
      <c r="M283" s="195"/>
      <c r="N283" s="194"/>
    </row>
    <row r="284" spans="1:14" x14ac:dyDescent="0.2">
      <c r="A284" s="194"/>
      <c r="B284" s="194"/>
      <c r="C284" s="194"/>
      <c r="D284" s="194"/>
      <c r="E284" s="194"/>
      <c r="F284" s="194"/>
      <c r="G284" s="247"/>
      <c r="H284" s="196"/>
      <c r="I284" s="387"/>
      <c r="J284" s="196"/>
      <c r="K284" s="194"/>
      <c r="L284" s="194"/>
      <c r="M284" s="195"/>
      <c r="N284" s="194"/>
    </row>
    <row r="285" spans="1:14" x14ac:dyDescent="0.2">
      <c r="A285" s="194"/>
      <c r="B285" s="194"/>
      <c r="C285" s="194"/>
      <c r="D285" s="194"/>
      <c r="E285" s="194"/>
      <c r="F285" s="194"/>
      <c r="G285" s="247"/>
      <c r="H285" s="196"/>
      <c r="I285" s="387"/>
      <c r="J285" s="196"/>
      <c r="K285" s="194"/>
      <c r="L285" s="194"/>
      <c r="M285" s="195"/>
      <c r="N285" s="194"/>
    </row>
    <row r="286" spans="1:14" x14ac:dyDescent="0.2">
      <c r="A286" s="194"/>
      <c r="B286" s="194"/>
      <c r="C286" s="194"/>
      <c r="D286" s="194"/>
      <c r="E286" s="194"/>
      <c r="F286" s="194"/>
      <c r="G286" s="247"/>
      <c r="H286" s="196"/>
      <c r="I286" s="387"/>
      <c r="J286" s="196"/>
      <c r="K286" s="194"/>
      <c r="L286" s="194"/>
      <c r="M286" s="195"/>
      <c r="N286" s="194"/>
    </row>
    <row r="287" spans="1:14" x14ac:dyDescent="0.2">
      <c r="A287" s="194"/>
      <c r="B287" s="194"/>
      <c r="C287" s="194"/>
      <c r="D287" s="194"/>
      <c r="E287" s="194"/>
      <c r="F287" s="194"/>
      <c r="G287" s="247"/>
      <c r="H287" s="196"/>
      <c r="I287" s="387"/>
      <c r="J287" s="196"/>
      <c r="K287" s="194"/>
      <c r="L287" s="194"/>
      <c r="M287" s="195"/>
      <c r="N287" s="194"/>
    </row>
    <row r="288" spans="1:14" x14ac:dyDescent="0.2">
      <c r="A288" s="194"/>
      <c r="B288" s="194"/>
      <c r="C288" s="194"/>
      <c r="D288" s="194"/>
      <c r="E288" s="194"/>
      <c r="F288" s="194"/>
      <c r="G288" s="247"/>
      <c r="H288" s="196"/>
      <c r="I288" s="387"/>
      <c r="J288" s="196"/>
      <c r="K288" s="194"/>
      <c r="L288" s="194"/>
      <c r="M288" s="195"/>
      <c r="N288" s="194"/>
    </row>
    <row r="289" spans="1:14" x14ac:dyDescent="0.2">
      <c r="A289" s="194"/>
      <c r="B289" s="194"/>
      <c r="C289" s="194"/>
      <c r="D289" s="194"/>
      <c r="E289" s="194"/>
      <c r="F289" s="194"/>
      <c r="G289" s="247"/>
      <c r="H289" s="196"/>
      <c r="I289" s="387"/>
      <c r="J289" s="196"/>
      <c r="K289" s="194"/>
      <c r="L289" s="194"/>
      <c r="M289" s="195"/>
      <c r="N289" s="194"/>
    </row>
    <row r="290" spans="1:14" x14ac:dyDescent="0.2">
      <c r="A290" s="194"/>
      <c r="B290" s="194"/>
      <c r="C290" s="194"/>
      <c r="D290" s="194"/>
      <c r="E290" s="194"/>
      <c r="F290" s="194"/>
      <c r="G290" s="247"/>
      <c r="H290" s="196"/>
      <c r="I290" s="387"/>
      <c r="J290" s="196"/>
      <c r="K290" s="194"/>
      <c r="L290" s="194"/>
      <c r="M290" s="195"/>
      <c r="N290" s="194"/>
    </row>
    <row r="291" spans="1:14" x14ac:dyDescent="0.2">
      <c r="A291" s="194"/>
      <c r="B291" s="194"/>
      <c r="C291" s="194"/>
      <c r="D291" s="194"/>
      <c r="E291" s="194"/>
      <c r="F291" s="194"/>
      <c r="G291" s="247"/>
      <c r="H291" s="196"/>
      <c r="I291" s="387"/>
      <c r="J291" s="196"/>
      <c r="K291" s="194"/>
      <c r="L291" s="194"/>
      <c r="M291" s="195"/>
      <c r="N291" s="194"/>
    </row>
    <row r="292" spans="1:14" x14ac:dyDescent="0.2">
      <c r="A292" s="194"/>
      <c r="B292" s="194"/>
      <c r="C292" s="194"/>
      <c r="D292" s="194"/>
      <c r="E292" s="194"/>
      <c r="F292" s="194"/>
      <c r="G292" s="247"/>
      <c r="H292" s="196"/>
      <c r="I292" s="387"/>
      <c r="J292" s="196"/>
      <c r="K292" s="194"/>
      <c r="L292" s="194"/>
      <c r="M292" s="195"/>
      <c r="N292" s="194"/>
    </row>
    <row r="293" spans="1:14" x14ac:dyDescent="0.2">
      <c r="A293" s="194"/>
      <c r="B293" s="194"/>
      <c r="C293" s="194"/>
      <c r="D293" s="194"/>
      <c r="E293" s="194"/>
      <c r="F293" s="194"/>
      <c r="G293" s="247"/>
      <c r="H293" s="196"/>
      <c r="I293" s="387"/>
      <c r="J293" s="196"/>
      <c r="K293" s="194"/>
      <c r="L293" s="194"/>
      <c r="M293" s="195"/>
      <c r="N293" s="194"/>
    </row>
    <row r="294" spans="1:14" x14ac:dyDescent="0.2">
      <c r="A294" s="194"/>
      <c r="B294" s="194"/>
      <c r="C294" s="194"/>
      <c r="D294" s="194"/>
      <c r="E294" s="194"/>
      <c r="F294" s="194"/>
      <c r="G294" s="247"/>
      <c r="H294" s="196"/>
      <c r="I294" s="387"/>
      <c r="J294" s="196"/>
      <c r="K294" s="194"/>
      <c r="L294" s="194"/>
      <c r="M294" s="195"/>
      <c r="N294" s="194"/>
    </row>
    <row r="295" spans="1:14" x14ac:dyDescent="0.2">
      <c r="A295" s="194"/>
      <c r="B295" s="194"/>
      <c r="C295" s="194"/>
      <c r="D295" s="194"/>
      <c r="E295" s="194"/>
      <c r="F295" s="194"/>
      <c r="G295" s="247"/>
      <c r="H295" s="196"/>
      <c r="I295" s="387"/>
      <c r="J295" s="196"/>
      <c r="K295" s="194"/>
      <c r="L295" s="194"/>
      <c r="M295" s="195"/>
      <c r="N295" s="194"/>
    </row>
    <row r="296" spans="1:14" x14ac:dyDescent="0.2">
      <c r="A296" s="194"/>
      <c r="B296" s="194"/>
      <c r="C296" s="194"/>
      <c r="D296" s="194"/>
      <c r="E296" s="194"/>
      <c r="F296" s="194"/>
      <c r="G296" s="247"/>
      <c r="H296" s="196"/>
      <c r="I296" s="387"/>
      <c r="J296" s="196"/>
      <c r="K296" s="194"/>
      <c r="L296" s="194"/>
      <c r="M296" s="195"/>
      <c r="N296" s="194"/>
    </row>
    <row r="297" spans="1:14" x14ac:dyDescent="0.2">
      <c r="A297" s="194"/>
      <c r="B297" s="194"/>
      <c r="C297" s="194"/>
      <c r="D297" s="194"/>
      <c r="E297" s="194"/>
      <c r="F297" s="194"/>
      <c r="G297" s="247"/>
      <c r="H297" s="196"/>
      <c r="I297" s="387"/>
      <c r="J297" s="196"/>
      <c r="K297" s="194"/>
      <c r="L297" s="194"/>
      <c r="M297" s="195"/>
      <c r="N297" s="194"/>
    </row>
    <row r="298" spans="1:14" x14ac:dyDescent="0.2">
      <c r="A298" s="194"/>
      <c r="B298" s="194"/>
      <c r="C298" s="194"/>
      <c r="D298" s="194"/>
      <c r="E298" s="194"/>
      <c r="F298" s="194"/>
      <c r="G298" s="247"/>
      <c r="H298" s="196"/>
      <c r="I298" s="387"/>
      <c r="J298" s="196"/>
      <c r="K298" s="194"/>
      <c r="L298" s="194"/>
      <c r="M298" s="195"/>
      <c r="N298" s="194"/>
    </row>
    <row r="299" spans="1:14" x14ac:dyDescent="0.2">
      <c r="A299" s="194"/>
      <c r="B299" s="194"/>
      <c r="C299" s="194"/>
      <c r="D299" s="194"/>
      <c r="E299" s="194"/>
      <c r="F299" s="194"/>
      <c r="G299" s="247"/>
      <c r="H299" s="196"/>
      <c r="I299" s="387"/>
      <c r="J299" s="196"/>
      <c r="K299" s="194"/>
      <c r="L299" s="194"/>
      <c r="M299" s="195"/>
      <c r="N299" s="194"/>
    </row>
    <row r="300" spans="1:14" x14ac:dyDescent="0.2">
      <c r="A300" s="194"/>
      <c r="B300" s="194"/>
      <c r="C300" s="194"/>
      <c r="D300" s="194"/>
      <c r="E300" s="194"/>
      <c r="F300" s="194"/>
      <c r="G300" s="247"/>
      <c r="H300" s="196"/>
      <c r="I300" s="387"/>
      <c r="J300" s="196"/>
      <c r="K300" s="194"/>
      <c r="L300" s="194"/>
      <c r="M300" s="195"/>
      <c r="N300" s="194"/>
    </row>
    <row r="301" spans="1:14" x14ac:dyDescent="0.2">
      <c r="A301" s="194"/>
      <c r="B301" s="194"/>
      <c r="C301" s="194"/>
      <c r="D301" s="194"/>
      <c r="E301" s="194"/>
      <c r="F301" s="194"/>
      <c r="G301" s="247"/>
      <c r="H301" s="196"/>
      <c r="I301" s="387"/>
      <c r="J301" s="196"/>
      <c r="K301" s="194"/>
      <c r="L301" s="194"/>
      <c r="M301" s="195"/>
      <c r="N301" s="194"/>
    </row>
    <row r="302" spans="1:14" x14ac:dyDescent="0.2">
      <c r="A302" s="194"/>
      <c r="B302" s="194"/>
      <c r="C302" s="194"/>
      <c r="D302" s="194"/>
      <c r="E302" s="194"/>
      <c r="F302" s="194"/>
      <c r="G302" s="247"/>
      <c r="H302" s="196"/>
      <c r="I302" s="387"/>
      <c r="J302" s="196"/>
      <c r="K302" s="194"/>
      <c r="L302" s="194"/>
      <c r="M302" s="195"/>
      <c r="N302" s="194"/>
    </row>
    <row r="303" spans="1:14" x14ac:dyDescent="0.2">
      <c r="A303" s="194"/>
      <c r="B303" s="194"/>
      <c r="C303" s="194"/>
      <c r="D303" s="194"/>
      <c r="E303" s="194"/>
      <c r="F303" s="194"/>
      <c r="G303" s="247"/>
      <c r="H303" s="196"/>
      <c r="I303" s="387"/>
      <c r="J303" s="196"/>
      <c r="K303" s="194"/>
      <c r="L303" s="194"/>
      <c r="M303" s="195"/>
      <c r="N303" s="194"/>
    </row>
    <row r="304" spans="1:14" x14ac:dyDescent="0.2">
      <c r="A304" s="194"/>
      <c r="B304" s="194"/>
      <c r="C304" s="194"/>
      <c r="D304" s="194"/>
      <c r="E304" s="194"/>
      <c r="F304" s="194"/>
      <c r="G304" s="247"/>
      <c r="H304" s="196"/>
      <c r="I304" s="387"/>
      <c r="J304" s="196"/>
      <c r="K304" s="194"/>
      <c r="L304" s="194"/>
      <c r="M304" s="195"/>
      <c r="N304" s="194"/>
    </row>
    <row r="305" spans="1:14" x14ac:dyDescent="0.2">
      <c r="A305" s="194"/>
      <c r="B305" s="194"/>
      <c r="C305" s="194"/>
      <c r="D305" s="194"/>
      <c r="E305" s="194"/>
      <c r="F305" s="194"/>
      <c r="G305" s="247"/>
      <c r="H305" s="196"/>
      <c r="I305" s="387"/>
      <c r="J305" s="196"/>
      <c r="K305" s="194"/>
      <c r="L305" s="194"/>
      <c r="M305" s="195"/>
      <c r="N305" s="194"/>
    </row>
    <row r="306" spans="1:14" x14ac:dyDescent="0.2">
      <c r="A306" s="194"/>
      <c r="B306" s="194"/>
      <c r="C306" s="194"/>
      <c r="D306" s="194"/>
      <c r="E306" s="194"/>
      <c r="F306" s="194"/>
      <c r="G306" s="247"/>
      <c r="H306" s="196"/>
      <c r="I306" s="387"/>
      <c r="J306" s="196"/>
      <c r="K306" s="194"/>
      <c r="L306" s="194"/>
      <c r="M306" s="195"/>
      <c r="N306" s="194"/>
    </row>
    <row r="307" spans="1:14" x14ac:dyDescent="0.2">
      <c r="A307" s="194"/>
      <c r="B307" s="194"/>
      <c r="C307" s="194"/>
      <c r="D307" s="194"/>
      <c r="E307" s="194"/>
      <c r="F307" s="194"/>
      <c r="G307" s="247"/>
      <c r="H307" s="196"/>
      <c r="I307" s="387"/>
      <c r="J307" s="196"/>
      <c r="K307" s="194"/>
      <c r="L307" s="194"/>
      <c r="M307" s="195"/>
      <c r="N307" s="194"/>
    </row>
    <row r="308" spans="1:14" x14ac:dyDescent="0.2">
      <c r="A308" s="194"/>
      <c r="B308" s="194"/>
      <c r="C308" s="194"/>
      <c r="D308" s="194"/>
      <c r="E308" s="194"/>
      <c r="F308" s="194"/>
      <c r="G308" s="247"/>
      <c r="H308" s="196"/>
      <c r="I308" s="387"/>
      <c r="J308" s="196"/>
      <c r="K308" s="194"/>
      <c r="L308" s="194"/>
      <c r="M308" s="195"/>
      <c r="N308" s="194"/>
    </row>
    <row r="309" spans="1:14" x14ac:dyDescent="0.2">
      <c r="A309" s="194"/>
      <c r="B309" s="194"/>
      <c r="C309" s="194"/>
      <c r="D309" s="194"/>
      <c r="E309" s="194"/>
      <c r="F309" s="194"/>
      <c r="G309" s="247"/>
      <c r="H309" s="196"/>
      <c r="I309" s="387"/>
      <c r="J309" s="196"/>
      <c r="K309" s="194"/>
      <c r="L309" s="194"/>
      <c r="M309" s="195"/>
      <c r="N309" s="194"/>
    </row>
    <row r="310" spans="1:14" x14ac:dyDescent="0.2">
      <c r="A310" s="194"/>
      <c r="B310" s="194"/>
      <c r="C310" s="194"/>
      <c r="D310" s="194"/>
      <c r="E310" s="194"/>
      <c r="F310" s="194"/>
      <c r="G310" s="247"/>
      <c r="H310" s="196"/>
      <c r="I310" s="387"/>
      <c r="J310" s="196"/>
      <c r="K310" s="194"/>
      <c r="L310" s="194"/>
      <c r="M310" s="195"/>
      <c r="N310" s="194"/>
    </row>
    <row r="311" spans="1:14" x14ac:dyDescent="0.2">
      <c r="A311" s="194"/>
      <c r="B311" s="194"/>
      <c r="C311" s="194"/>
      <c r="D311" s="194"/>
      <c r="E311" s="194"/>
      <c r="F311" s="194"/>
      <c r="G311" s="247"/>
      <c r="H311" s="196"/>
      <c r="I311" s="387"/>
      <c r="J311" s="196"/>
      <c r="K311" s="194"/>
      <c r="L311" s="194"/>
      <c r="M311" s="195"/>
      <c r="N311" s="194"/>
    </row>
    <row r="312" spans="1:14" x14ac:dyDescent="0.2">
      <c r="A312" s="194"/>
      <c r="B312" s="194"/>
      <c r="C312" s="194"/>
      <c r="D312" s="194"/>
      <c r="E312" s="194"/>
      <c r="F312" s="194"/>
      <c r="G312" s="247"/>
      <c r="H312" s="196"/>
      <c r="I312" s="387"/>
      <c r="J312" s="196"/>
      <c r="K312" s="194"/>
      <c r="L312" s="194"/>
      <c r="M312" s="195"/>
      <c r="N312" s="194"/>
    </row>
    <row r="313" spans="1:14" x14ac:dyDescent="0.2">
      <c r="A313" s="194"/>
      <c r="B313" s="194"/>
      <c r="C313" s="194"/>
      <c r="D313" s="194"/>
      <c r="E313" s="194"/>
      <c r="F313" s="194"/>
      <c r="G313" s="247"/>
      <c r="H313" s="196"/>
      <c r="I313" s="387"/>
      <c r="J313" s="196"/>
      <c r="K313" s="194"/>
      <c r="L313" s="194"/>
      <c r="M313" s="195"/>
      <c r="N313" s="194"/>
    </row>
    <row r="314" spans="1:14" x14ac:dyDescent="0.2">
      <c r="A314" s="194"/>
      <c r="B314" s="194"/>
      <c r="C314" s="194"/>
      <c r="D314" s="194"/>
      <c r="E314" s="194"/>
      <c r="F314" s="194"/>
      <c r="G314" s="247"/>
      <c r="H314" s="196"/>
      <c r="I314" s="387"/>
      <c r="J314" s="196"/>
      <c r="K314" s="194"/>
      <c r="L314" s="194"/>
      <c r="M314" s="195"/>
      <c r="N314" s="194"/>
    </row>
    <row r="315" spans="1:14" x14ac:dyDescent="0.2">
      <c r="A315" s="194"/>
      <c r="B315" s="194"/>
      <c r="C315" s="194"/>
      <c r="D315" s="194"/>
      <c r="E315" s="194"/>
      <c r="F315" s="194"/>
      <c r="G315" s="247"/>
      <c r="H315" s="196"/>
      <c r="I315" s="387"/>
      <c r="J315" s="196"/>
      <c r="K315" s="194"/>
      <c r="L315" s="194"/>
      <c r="M315" s="195"/>
      <c r="N315" s="194"/>
    </row>
    <row r="316" spans="1:14" x14ac:dyDescent="0.2">
      <c r="A316" s="194"/>
      <c r="B316" s="194"/>
      <c r="C316" s="194"/>
      <c r="D316" s="194"/>
      <c r="E316" s="194"/>
      <c r="F316" s="194"/>
      <c r="G316" s="247"/>
      <c r="H316" s="196"/>
      <c r="I316" s="387"/>
      <c r="J316" s="196"/>
      <c r="K316" s="194"/>
      <c r="L316" s="194"/>
      <c r="M316" s="195"/>
      <c r="N316" s="194"/>
    </row>
    <row r="317" spans="1:14" x14ac:dyDescent="0.2">
      <c r="A317" s="194"/>
      <c r="B317" s="194"/>
      <c r="C317" s="194"/>
      <c r="D317" s="194"/>
      <c r="E317" s="194"/>
      <c r="F317" s="194"/>
      <c r="G317" s="247"/>
      <c r="H317" s="196"/>
      <c r="I317" s="387"/>
      <c r="J317" s="196"/>
      <c r="K317" s="194"/>
      <c r="L317" s="194"/>
      <c r="M317" s="195"/>
      <c r="N317" s="194"/>
    </row>
    <row r="318" spans="1:14" x14ac:dyDescent="0.2">
      <c r="A318" s="194"/>
      <c r="B318" s="194"/>
      <c r="C318" s="194"/>
      <c r="D318" s="194"/>
      <c r="E318" s="194"/>
      <c r="F318" s="194"/>
      <c r="G318" s="247"/>
      <c r="H318" s="196"/>
      <c r="I318" s="387"/>
      <c r="J318" s="196"/>
      <c r="K318" s="194"/>
      <c r="L318" s="194"/>
      <c r="M318" s="195"/>
      <c r="N318" s="194"/>
    </row>
    <row r="319" spans="1:14" x14ac:dyDescent="0.2">
      <c r="A319" s="194"/>
      <c r="B319" s="194"/>
      <c r="C319" s="194"/>
      <c r="D319" s="194"/>
      <c r="E319" s="194"/>
      <c r="F319" s="194"/>
      <c r="G319" s="247"/>
      <c r="H319" s="196"/>
      <c r="I319" s="387"/>
      <c r="J319" s="196"/>
      <c r="K319" s="194"/>
      <c r="L319" s="194"/>
      <c r="M319" s="195"/>
      <c r="N319" s="194"/>
    </row>
    <row r="320" spans="1:14" x14ac:dyDescent="0.2">
      <c r="A320" s="194"/>
      <c r="B320" s="194"/>
      <c r="C320" s="194"/>
      <c r="D320" s="194"/>
      <c r="E320" s="194"/>
      <c r="F320" s="194"/>
      <c r="G320" s="247"/>
      <c r="H320" s="196"/>
      <c r="I320" s="387"/>
      <c r="J320" s="196"/>
      <c r="K320" s="194"/>
      <c r="L320" s="194"/>
      <c r="M320" s="195"/>
      <c r="N320" s="194"/>
    </row>
    <row r="321" spans="1:14" x14ac:dyDescent="0.2">
      <c r="A321" s="194"/>
      <c r="B321" s="194"/>
      <c r="C321" s="194"/>
      <c r="D321" s="194"/>
      <c r="E321" s="194"/>
      <c r="F321" s="194"/>
      <c r="G321" s="247"/>
      <c r="H321" s="196"/>
      <c r="I321" s="387"/>
      <c r="J321" s="196"/>
      <c r="K321" s="194"/>
      <c r="L321" s="194"/>
      <c r="M321" s="195"/>
      <c r="N321" s="194"/>
    </row>
    <row r="322" spans="1:14" x14ac:dyDescent="0.2">
      <c r="A322" s="194"/>
      <c r="B322" s="194"/>
      <c r="C322" s="194"/>
      <c r="D322" s="194"/>
      <c r="E322" s="194"/>
      <c r="F322" s="194"/>
      <c r="G322" s="247"/>
      <c r="H322" s="196"/>
      <c r="I322" s="387"/>
      <c r="J322" s="196"/>
      <c r="K322" s="194"/>
      <c r="L322" s="194"/>
      <c r="M322" s="195"/>
      <c r="N322" s="194"/>
    </row>
    <row r="323" spans="1:14" x14ac:dyDescent="0.2">
      <c r="A323" s="194"/>
      <c r="B323" s="194"/>
      <c r="C323" s="194"/>
      <c r="D323" s="194"/>
      <c r="E323" s="194"/>
      <c r="F323" s="194"/>
      <c r="G323" s="247"/>
      <c r="H323" s="196"/>
      <c r="I323" s="387"/>
      <c r="J323" s="196"/>
      <c r="K323" s="194"/>
      <c r="L323" s="194"/>
      <c r="M323" s="195"/>
      <c r="N323" s="194"/>
    </row>
    <row r="324" spans="1:14" x14ac:dyDescent="0.2">
      <c r="A324" s="194"/>
      <c r="B324" s="194"/>
      <c r="C324" s="194"/>
      <c r="D324" s="194"/>
      <c r="E324" s="194"/>
      <c r="F324" s="194"/>
      <c r="G324" s="247"/>
      <c r="H324" s="196"/>
      <c r="I324" s="387"/>
      <c r="J324" s="196"/>
      <c r="K324" s="194"/>
      <c r="L324" s="194"/>
      <c r="M324" s="195"/>
      <c r="N324" s="194"/>
    </row>
    <row r="325" spans="1:14" x14ac:dyDescent="0.2">
      <c r="A325" s="194"/>
      <c r="B325" s="194"/>
      <c r="C325" s="194"/>
      <c r="D325" s="194"/>
      <c r="E325" s="194"/>
      <c r="F325" s="194"/>
      <c r="G325" s="247"/>
      <c r="H325" s="196"/>
      <c r="I325" s="387"/>
      <c r="J325" s="196"/>
      <c r="K325" s="194"/>
      <c r="L325" s="194"/>
      <c r="M325" s="195"/>
      <c r="N325" s="194"/>
    </row>
    <row r="326" spans="1:14" x14ac:dyDescent="0.2">
      <c r="A326" s="194"/>
      <c r="B326" s="194"/>
      <c r="C326" s="194"/>
      <c r="D326" s="194"/>
      <c r="E326" s="194"/>
      <c r="F326" s="194"/>
      <c r="G326" s="247"/>
      <c r="H326" s="196"/>
      <c r="I326" s="387"/>
      <c r="J326" s="196"/>
      <c r="K326" s="194"/>
      <c r="L326" s="194"/>
      <c r="M326" s="195"/>
      <c r="N326" s="194"/>
    </row>
    <row r="327" spans="1:14" x14ac:dyDescent="0.2">
      <c r="A327" s="194"/>
      <c r="B327" s="194"/>
      <c r="C327" s="194"/>
      <c r="D327" s="194"/>
      <c r="E327" s="194"/>
      <c r="F327" s="194"/>
      <c r="G327" s="247"/>
      <c r="H327" s="196"/>
      <c r="I327" s="387"/>
      <c r="J327" s="196"/>
      <c r="K327" s="194"/>
      <c r="L327" s="194"/>
      <c r="M327" s="195"/>
      <c r="N327" s="194"/>
    </row>
    <row r="328" spans="1:14" x14ac:dyDescent="0.2">
      <c r="A328" s="194"/>
      <c r="B328" s="194"/>
      <c r="C328" s="194"/>
      <c r="D328" s="194"/>
      <c r="E328" s="194"/>
      <c r="F328" s="194"/>
      <c r="G328" s="247"/>
      <c r="H328" s="196"/>
      <c r="I328" s="387"/>
      <c r="J328" s="196"/>
      <c r="K328" s="194"/>
      <c r="L328" s="194"/>
      <c r="M328" s="195"/>
      <c r="N328" s="194"/>
    </row>
    <row r="329" spans="1:14" x14ac:dyDescent="0.2">
      <c r="A329" s="194"/>
      <c r="B329" s="194"/>
      <c r="C329" s="194"/>
      <c r="D329" s="194"/>
      <c r="E329" s="194"/>
      <c r="F329" s="194"/>
      <c r="G329" s="247"/>
      <c r="H329" s="196"/>
      <c r="I329" s="387"/>
      <c r="J329" s="196"/>
      <c r="K329" s="194"/>
      <c r="L329" s="194"/>
      <c r="M329" s="195"/>
      <c r="N329" s="194"/>
    </row>
    <row r="330" spans="1:14" x14ac:dyDescent="0.2">
      <c r="A330" s="194"/>
      <c r="B330" s="194"/>
      <c r="C330" s="194"/>
      <c r="D330" s="194"/>
      <c r="E330" s="194"/>
      <c r="F330" s="194"/>
      <c r="G330" s="247"/>
      <c r="H330" s="196"/>
      <c r="I330" s="387"/>
      <c r="J330" s="196"/>
      <c r="K330" s="194"/>
      <c r="L330" s="194"/>
      <c r="M330" s="195"/>
      <c r="N330" s="194"/>
    </row>
    <row r="331" spans="1:14" x14ac:dyDescent="0.2">
      <c r="A331" s="194"/>
      <c r="B331" s="194"/>
      <c r="C331" s="194"/>
      <c r="D331" s="194"/>
      <c r="E331" s="194"/>
      <c r="F331" s="194"/>
      <c r="G331" s="247"/>
      <c r="H331" s="196"/>
      <c r="I331" s="387"/>
      <c r="J331" s="196"/>
      <c r="K331" s="194"/>
      <c r="L331" s="194"/>
      <c r="M331" s="195"/>
      <c r="N331" s="194"/>
    </row>
    <row r="332" spans="1:14" x14ac:dyDescent="0.2">
      <c r="A332" s="194"/>
      <c r="B332" s="194"/>
      <c r="C332" s="194"/>
      <c r="D332" s="194"/>
      <c r="E332" s="194"/>
      <c r="F332" s="194"/>
      <c r="G332" s="247"/>
      <c r="H332" s="196"/>
      <c r="I332" s="387"/>
      <c r="J332" s="196"/>
      <c r="K332" s="194"/>
      <c r="L332" s="194"/>
      <c r="M332" s="195"/>
      <c r="N332" s="194"/>
    </row>
    <row r="333" spans="1:14" x14ac:dyDescent="0.2">
      <c r="A333" s="194"/>
      <c r="B333" s="194"/>
      <c r="C333" s="194"/>
      <c r="D333" s="194"/>
      <c r="E333" s="194"/>
      <c r="F333" s="194"/>
      <c r="G333" s="247"/>
      <c r="H333" s="196"/>
      <c r="I333" s="387"/>
      <c r="J333" s="196"/>
      <c r="K333" s="194"/>
      <c r="L333" s="194"/>
      <c r="M333" s="195"/>
      <c r="N333" s="194"/>
    </row>
    <row r="334" spans="1:14" x14ac:dyDescent="0.2">
      <c r="A334" s="194"/>
      <c r="B334" s="194"/>
      <c r="C334" s="194"/>
      <c r="D334" s="194"/>
      <c r="E334" s="194"/>
      <c r="F334" s="194"/>
      <c r="G334" s="247"/>
      <c r="H334" s="196"/>
      <c r="I334" s="387"/>
      <c r="J334" s="196"/>
      <c r="K334" s="194"/>
      <c r="L334" s="194"/>
      <c r="M334" s="195"/>
      <c r="N334" s="194"/>
    </row>
    <row r="335" spans="1:14" x14ac:dyDescent="0.2">
      <c r="A335" s="194"/>
      <c r="B335" s="194"/>
      <c r="C335" s="194"/>
      <c r="D335" s="194"/>
      <c r="E335" s="194"/>
      <c r="F335" s="194"/>
      <c r="G335" s="247"/>
      <c r="H335" s="196"/>
      <c r="I335" s="387"/>
      <c r="J335" s="196"/>
      <c r="K335" s="194"/>
      <c r="L335" s="194"/>
      <c r="M335" s="195"/>
      <c r="N335" s="194"/>
    </row>
    <row r="336" spans="1:14" x14ac:dyDescent="0.2">
      <c r="A336" s="194"/>
      <c r="B336" s="194"/>
      <c r="C336" s="194"/>
      <c r="D336" s="194"/>
      <c r="E336" s="194"/>
      <c r="F336" s="194"/>
      <c r="G336" s="247"/>
      <c r="H336" s="196"/>
      <c r="I336" s="387"/>
      <c r="J336" s="196"/>
      <c r="K336" s="194"/>
      <c r="L336" s="194"/>
      <c r="M336" s="195"/>
      <c r="N336" s="194"/>
    </row>
    <row r="337" spans="1:14" x14ac:dyDescent="0.2">
      <c r="A337" s="194"/>
      <c r="B337" s="194"/>
      <c r="C337" s="194"/>
      <c r="D337" s="194"/>
      <c r="E337" s="194"/>
      <c r="F337" s="194"/>
      <c r="G337" s="247"/>
      <c r="H337" s="196"/>
      <c r="I337" s="387"/>
      <c r="J337" s="196"/>
      <c r="K337" s="194"/>
      <c r="L337" s="194"/>
      <c r="M337" s="195"/>
      <c r="N337" s="194"/>
    </row>
    <row r="338" spans="1:14" x14ac:dyDescent="0.2">
      <c r="A338" s="194"/>
      <c r="B338" s="194"/>
      <c r="C338" s="194"/>
      <c r="D338" s="194"/>
      <c r="E338" s="194"/>
      <c r="F338" s="194"/>
      <c r="G338" s="247"/>
      <c r="H338" s="196"/>
      <c r="I338" s="387"/>
      <c r="J338" s="196"/>
      <c r="K338" s="194"/>
      <c r="L338" s="194"/>
      <c r="M338" s="195"/>
      <c r="N338" s="194"/>
    </row>
    <row r="339" spans="1:14" x14ac:dyDescent="0.2">
      <c r="A339" s="194"/>
      <c r="B339" s="194"/>
      <c r="C339" s="194"/>
      <c r="D339" s="194"/>
      <c r="E339" s="194"/>
      <c r="F339" s="194"/>
      <c r="G339" s="247"/>
      <c r="H339" s="196"/>
      <c r="I339" s="387"/>
      <c r="J339" s="196"/>
      <c r="K339" s="194"/>
      <c r="L339" s="194"/>
      <c r="M339" s="195"/>
      <c r="N339" s="194"/>
    </row>
    <row r="340" spans="1:14" x14ac:dyDescent="0.2">
      <c r="A340" s="194"/>
      <c r="B340" s="194"/>
      <c r="C340" s="194"/>
      <c r="D340" s="194"/>
      <c r="E340" s="194"/>
      <c r="F340" s="194"/>
      <c r="G340" s="247"/>
      <c r="H340" s="196"/>
      <c r="I340" s="387"/>
      <c r="J340" s="196"/>
      <c r="K340" s="194"/>
      <c r="L340" s="194"/>
      <c r="M340" s="195"/>
      <c r="N340" s="194"/>
    </row>
    <row r="341" spans="1:14" x14ac:dyDescent="0.2">
      <c r="A341" s="194"/>
      <c r="B341" s="194"/>
      <c r="C341" s="194"/>
      <c r="D341" s="194"/>
      <c r="E341" s="194"/>
      <c r="F341" s="194"/>
      <c r="G341" s="247"/>
      <c r="H341" s="196"/>
      <c r="I341" s="387"/>
      <c r="J341" s="196"/>
      <c r="K341" s="194"/>
      <c r="L341" s="194"/>
      <c r="M341" s="195"/>
      <c r="N341" s="194"/>
    </row>
    <row r="342" spans="1:14" x14ac:dyDescent="0.2">
      <c r="A342" s="194"/>
      <c r="B342" s="194"/>
      <c r="C342" s="194"/>
      <c r="D342" s="194"/>
      <c r="E342" s="194"/>
      <c r="F342" s="194"/>
      <c r="G342" s="247"/>
      <c r="H342" s="196"/>
      <c r="I342" s="387"/>
      <c r="J342" s="196"/>
      <c r="K342" s="194"/>
      <c r="L342" s="194"/>
      <c r="M342" s="195"/>
      <c r="N342" s="194"/>
    </row>
    <row r="343" spans="1:14" x14ac:dyDescent="0.2">
      <c r="A343" s="194"/>
      <c r="B343" s="194"/>
      <c r="C343" s="194"/>
      <c r="D343" s="194"/>
      <c r="E343" s="194"/>
      <c r="F343" s="194"/>
      <c r="G343" s="247"/>
      <c r="H343" s="196"/>
      <c r="I343" s="387"/>
      <c r="J343" s="196"/>
      <c r="K343" s="194"/>
      <c r="L343" s="194"/>
      <c r="M343" s="195"/>
      <c r="N343" s="194"/>
    </row>
    <row r="344" spans="1:14" x14ac:dyDescent="0.2">
      <c r="A344" s="194"/>
      <c r="B344" s="194"/>
      <c r="C344" s="194"/>
      <c r="D344" s="194"/>
      <c r="E344" s="194"/>
      <c r="F344" s="194"/>
      <c r="G344" s="247"/>
      <c r="H344" s="196"/>
      <c r="I344" s="387"/>
      <c r="J344" s="196"/>
      <c r="K344" s="194"/>
      <c r="L344" s="194"/>
      <c r="M344" s="195"/>
      <c r="N344" s="194"/>
    </row>
    <row r="345" spans="1:14" x14ac:dyDescent="0.2">
      <c r="A345" s="194"/>
      <c r="B345" s="194"/>
      <c r="C345" s="194"/>
      <c r="D345" s="194"/>
      <c r="E345" s="194"/>
      <c r="F345" s="194"/>
      <c r="G345" s="247"/>
      <c r="H345" s="196"/>
      <c r="I345" s="387"/>
      <c r="J345" s="196"/>
      <c r="K345" s="194"/>
      <c r="L345" s="194"/>
      <c r="M345" s="195"/>
      <c r="N345" s="194"/>
    </row>
    <row r="346" spans="1:14" x14ac:dyDescent="0.2">
      <c r="A346" s="194"/>
      <c r="B346" s="194"/>
      <c r="C346" s="194"/>
      <c r="D346" s="194"/>
      <c r="E346" s="194"/>
      <c r="F346" s="194"/>
      <c r="G346" s="247"/>
      <c r="H346" s="196"/>
      <c r="I346" s="387"/>
      <c r="J346" s="196"/>
      <c r="K346" s="194"/>
      <c r="L346" s="194"/>
      <c r="M346" s="195"/>
      <c r="N346" s="194"/>
    </row>
    <row r="347" spans="1:14" x14ac:dyDescent="0.2">
      <c r="A347" s="194"/>
      <c r="B347" s="194"/>
      <c r="C347" s="194"/>
      <c r="D347" s="194"/>
      <c r="E347" s="194"/>
      <c r="F347" s="194"/>
      <c r="G347" s="247"/>
      <c r="H347" s="196"/>
      <c r="I347" s="387"/>
      <c r="J347" s="196"/>
      <c r="K347" s="194"/>
      <c r="L347" s="194"/>
      <c r="M347" s="195"/>
      <c r="N347" s="194"/>
    </row>
    <row r="348" spans="1:14" x14ac:dyDescent="0.2">
      <c r="A348" s="194"/>
      <c r="B348" s="194"/>
      <c r="C348" s="194"/>
      <c r="D348" s="194"/>
      <c r="E348" s="194"/>
      <c r="F348" s="194"/>
      <c r="G348" s="247"/>
      <c r="H348" s="196"/>
      <c r="I348" s="387"/>
      <c r="J348" s="196"/>
      <c r="K348" s="194"/>
      <c r="L348" s="194"/>
      <c r="M348" s="195"/>
      <c r="N348" s="194"/>
    </row>
    <row r="349" spans="1:14" x14ac:dyDescent="0.2">
      <c r="A349" s="194"/>
      <c r="B349" s="194"/>
      <c r="C349" s="194"/>
      <c r="D349" s="194"/>
      <c r="E349" s="194"/>
      <c r="F349" s="194"/>
      <c r="G349" s="247"/>
      <c r="H349" s="196"/>
      <c r="I349" s="387"/>
      <c r="J349" s="196"/>
      <c r="K349" s="194"/>
      <c r="L349" s="194"/>
      <c r="M349" s="195"/>
      <c r="N349" s="194"/>
    </row>
    <row r="350" spans="1:14" x14ac:dyDescent="0.2">
      <c r="A350" s="194"/>
      <c r="B350" s="194"/>
      <c r="C350" s="194"/>
      <c r="D350" s="194"/>
      <c r="E350" s="194"/>
      <c r="F350" s="194"/>
      <c r="G350" s="247"/>
      <c r="H350" s="196"/>
      <c r="I350" s="387"/>
      <c r="J350" s="196"/>
      <c r="K350" s="194"/>
      <c r="L350" s="194"/>
      <c r="M350" s="195"/>
      <c r="N350" s="194"/>
    </row>
    <row r="351" spans="1:14" x14ac:dyDescent="0.2">
      <c r="A351" s="194"/>
      <c r="B351" s="194"/>
      <c r="C351" s="194"/>
      <c r="D351" s="194"/>
      <c r="E351" s="194"/>
      <c r="F351" s="194"/>
      <c r="G351" s="247"/>
      <c r="H351" s="196"/>
      <c r="I351" s="387"/>
      <c r="J351" s="196"/>
      <c r="K351" s="194"/>
      <c r="L351" s="194"/>
      <c r="M351" s="195"/>
      <c r="N351" s="194"/>
    </row>
    <row r="352" spans="1:14" x14ac:dyDescent="0.2">
      <c r="A352" s="194"/>
      <c r="B352" s="194"/>
      <c r="C352" s="194"/>
      <c r="D352" s="194"/>
      <c r="E352" s="194"/>
      <c r="F352" s="194"/>
      <c r="G352" s="247"/>
      <c r="H352" s="196"/>
      <c r="I352" s="387"/>
      <c r="J352" s="196"/>
      <c r="K352" s="194"/>
      <c r="L352" s="194"/>
      <c r="M352" s="195"/>
      <c r="N352" s="194"/>
    </row>
    <row r="353" spans="1:14" x14ac:dyDescent="0.2">
      <c r="A353" s="194"/>
      <c r="B353" s="194"/>
      <c r="C353" s="194"/>
      <c r="D353" s="194"/>
      <c r="E353" s="194"/>
      <c r="F353" s="194"/>
      <c r="G353" s="247"/>
      <c r="H353" s="196"/>
      <c r="I353" s="387"/>
      <c r="J353" s="196"/>
      <c r="K353" s="194"/>
      <c r="L353" s="194"/>
      <c r="M353" s="195"/>
      <c r="N353" s="194"/>
    </row>
    <row r="354" spans="1:14" x14ac:dyDescent="0.2">
      <c r="A354" s="194"/>
      <c r="B354" s="194"/>
      <c r="C354" s="194"/>
      <c r="D354" s="194"/>
      <c r="E354" s="194"/>
      <c r="F354" s="194"/>
      <c r="G354" s="247"/>
      <c r="H354" s="196"/>
      <c r="I354" s="387"/>
      <c r="J354" s="196"/>
      <c r="K354" s="194"/>
      <c r="L354" s="194"/>
      <c r="M354" s="195"/>
      <c r="N354" s="194"/>
    </row>
    <row r="355" spans="1:14" x14ac:dyDescent="0.2">
      <c r="A355" s="194"/>
      <c r="B355" s="194"/>
      <c r="C355" s="194"/>
      <c r="D355" s="194"/>
      <c r="E355" s="194"/>
      <c r="F355" s="194"/>
      <c r="G355" s="247"/>
      <c r="H355" s="196"/>
      <c r="I355" s="387"/>
      <c r="J355" s="196"/>
      <c r="K355" s="194"/>
      <c r="L355" s="194"/>
      <c r="M355" s="195"/>
      <c r="N355" s="194"/>
    </row>
    <row r="356" spans="1:14" x14ac:dyDescent="0.2">
      <c r="A356" s="194"/>
      <c r="B356" s="194"/>
      <c r="C356" s="194"/>
      <c r="D356" s="194"/>
      <c r="E356" s="194"/>
      <c r="F356" s="194"/>
      <c r="G356" s="247"/>
      <c r="H356" s="196"/>
      <c r="I356" s="387"/>
      <c r="J356" s="196"/>
      <c r="K356" s="194"/>
      <c r="L356" s="194"/>
      <c r="M356" s="195"/>
      <c r="N356" s="194"/>
    </row>
    <row r="357" spans="1:14" x14ac:dyDescent="0.2">
      <c r="A357" s="194"/>
      <c r="B357" s="194"/>
      <c r="C357" s="194"/>
      <c r="D357" s="194"/>
      <c r="E357" s="194"/>
      <c r="F357" s="194"/>
      <c r="G357" s="247"/>
      <c r="H357" s="196"/>
      <c r="I357" s="387"/>
      <c r="J357" s="196"/>
      <c r="K357" s="194"/>
      <c r="L357" s="194"/>
      <c r="M357" s="195"/>
      <c r="N357" s="194"/>
    </row>
    <row r="358" spans="1:14" x14ac:dyDescent="0.2">
      <c r="A358" s="194"/>
      <c r="B358" s="194"/>
      <c r="C358" s="194"/>
      <c r="D358" s="194"/>
      <c r="E358" s="194"/>
      <c r="F358" s="194"/>
      <c r="G358" s="247"/>
      <c r="H358" s="196"/>
      <c r="I358" s="387"/>
      <c r="J358" s="196"/>
      <c r="K358" s="194"/>
      <c r="L358" s="194"/>
      <c r="M358" s="195"/>
      <c r="N358" s="194"/>
    </row>
    <row r="359" spans="1:14" x14ac:dyDescent="0.2">
      <c r="A359" s="194"/>
      <c r="B359" s="194"/>
      <c r="C359" s="194"/>
      <c r="D359" s="194"/>
      <c r="E359" s="194"/>
      <c r="F359" s="194"/>
      <c r="G359" s="247"/>
      <c r="H359" s="196"/>
      <c r="I359" s="387"/>
      <c r="J359" s="196"/>
      <c r="K359" s="194"/>
      <c r="L359" s="194"/>
      <c r="M359" s="195"/>
      <c r="N359" s="194"/>
    </row>
    <row r="360" spans="1:14" x14ac:dyDescent="0.2">
      <c r="A360" s="194"/>
      <c r="B360" s="194"/>
      <c r="C360" s="194"/>
      <c r="D360" s="194"/>
      <c r="E360" s="194"/>
      <c r="F360" s="194"/>
      <c r="G360" s="247"/>
      <c r="H360" s="196"/>
      <c r="I360" s="387"/>
      <c r="J360" s="196"/>
      <c r="K360" s="194"/>
      <c r="L360" s="194"/>
      <c r="M360" s="195"/>
      <c r="N360" s="194"/>
    </row>
    <row r="361" spans="1:14" x14ac:dyDescent="0.2">
      <c r="A361" s="194"/>
      <c r="B361" s="194"/>
      <c r="C361" s="194"/>
      <c r="D361" s="194"/>
      <c r="E361" s="194"/>
      <c r="F361" s="194"/>
      <c r="G361" s="247"/>
      <c r="H361" s="196"/>
      <c r="I361" s="387"/>
      <c r="J361" s="196"/>
      <c r="K361" s="194"/>
      <c r="L361" s="194"/>
      <c r="M361" s="195"/>
      <c r="N361" s="194"/>
    </row>
    <row r="362" spans="1:14" x14ac:dyDescent="0.2">
      <c r="A362" s="194"/>
      <c r="B362" s="194"/>
      <c r="C362" s="194"/>
      <c r="D362" s="194"/>
      <c r="E362" s="194"/>
      <c r="F362" s="194"/>
      <c r="G362" s="247"/>
      <c r="H362" s="196"/>
      <c r="I362" s="387"/>
      <c r="J362" s="196"/>
      <c r="K362" s="194"/>
      <c r="L362" s="194"/>
      <c r="M362" s="195"/>
      <c r="N362" s="194"/>
    </row>
    <row r="363" spans="1:14" x14ac:dyDescent="0.2">
      <c r="A363" s="194"/>
      <c r="B363" s="194"/>
      <c r="C363" s="194"/>
      <c r="D363" s="194"/>
      <c r="E363" s="194"/>
      <c r="F363" s="194"/>
      <c r="G363" s="247"/>
      <c r="H363" s="196"/>
      <c r="I363" s="387"/>
      <c r="J363" s="196"/>
      <c r="K363" s="194"/>
      <c r="L363" s="194"/>
      <c r="M363" s="195"/>
      <c r="N363" s="194"/>
    </row>
    <row r="364" spans="1:14" x14ac:dyDescent="0.2">
      <c r="A364" s="194"/>
      <c r="B364" s="194"/>
      <c r="C364" s="194"/>
      <c r="D364" s="194"/>
      <c r="E364" s="194"/>
      <c r="F364" s="194"/>
      <c r="G364" s="247"/>
      <c r="H364" s="196"/>
      <c r="I364" s="387"/>
      <c r="J364" s="196"/>
      <c r="K364" s="194"/>
      <c r="L364" s="194"/>
      <c r="M364" s="195"/>
      <c r="N364" s="194"/>
    </row>
    <row r="365" spans="1:14" x14ac:dyDescent="0.2">
      <c r="A365" s="194"/>
      <c r="B365" s="194"/>
      <c r="C365" s="194"/>
      <c r="D365" s="194"/>
      <c r="E365" s="194"/>
      <c r="F365" s="194"/>
      <c r="G365" s="247"/>
      <c r="H365" s="196"/>
      <c r="I365" s="387"/>
      <c r="J365" s="196"/>
      <c r="K365" s="194"/>
      <c r="L365" s="194"/>
      <c r="M365" s="195"/>
      <c r="N365" s="194"/>
    </row>
    <row r="366" spans="1:14" x14ac:dyDescent="0.2">
      <c r="A366" s="194"/>
      <c r="B366" s="194"/>
      <c r="C366" s="194"/>
      <c r="D366" s="194"/>
      <c r="E366" s="194"/>
      <c r="F366" s="194"/>
      <c r="G366" s="247"/>
      <c r="H366" s="196"/>
      <c r="I366" s="387"/>
      <c r="J366" s="196"/>
      <c r="K366" s="194"/>
      <c r="L366" s="194"/>
      <c r="M366" s="195"/>
      <c r="N366" s="194"/>
    </row>
    <row r="367" spans="1:14" x14ac:dyDescent="0.2">
      <c r="A367" s="194"/>
      <c r="B367" s="194"/>
      <c r="C367" s="194"/>
      <c r="D367" s="194"/>
      <c r="E367" s="194"/>
      <c r="F367" s="194"/>
      <c r="G367" s="247"/>
      <c r="H367" s="196"/>
      <c r="I367" s="387"/>
      <c r="J367" s="196"/>
      <c r="K367" s="194"/>
      <c r="L367" s="194"/>
      <c r="M367" s="195"/>
      <c r="N367" s="194"/>
    </row>
    <row r="368" spans="1:14" x14ac:dyDescent="0.2">
      <c r="A368" s="194"/>
      <c r="B368" s="194"/>
      <c r="C368" s="194"/>
      <c r="D368" s="194"/>
      <c r="E368" s="194"/>
      <c r="F368" s="194"/>
      <c r="G368" s="247"/>
      <c r="H368" s="196"/>
      <c r="I368" s="387"/>
      <c r="J368" s="196"/>
      <c r="K368" s="194"/>
      <c r="L368" s="194"/>
      <c r="M368" s="195"/>
      <c r="N368" s="194"/>
    </row>
    <row r="369" spans="1:14" x14ac:dyDescent="0.2">
      <c r="A369" s="194"/>
      <c r="B369" s="194"/>
      <c r="C369" s="194"/>
      <c r="D369" s="194"/>
      <c r="E369" s="194"/>
      <c r="F369" s="194"/>
      <c r="G369" s="247"/>
      <c r="H369" s="196"/>
      <c r="I369" s="387"/>
      <c r="J369" s="196"/>
      <c r="K369" s="194"/>
      <c r="L369" s="194"/>
      <c r="M369" s="195"/>
      <c r="N369" s="194"/>
    </row>
    <row r="370" spans="1:14" x14ac:dyDescent="0.2">
      <c r="A370" s="194"/>
      <c r="B370" s="194"/>
      <c r="C370" s="194"/>
      <c r="D370" s="194"/>
      <c r="E370" s="194"/>
      <c r="F370" s="194"/>
      <c r="G370" s="247"/>
      <c r="H370" s="196"/>
      <c r="I370" s="387"/>
      <c r="J370" s="196"/>
      <c r="K370" s="194"/>
      <c r="L370" s="194"/>
      <c r="M370" s="195"/>
      <c r="N370" s="194"/>
    </row>
    <row r="371" spans="1:14" x14ac:dyDescent="0.2">
      <c r="A371" s="194"/>
      <c r="B371" s="194"/>
      <c r="C371" s="194"/>
      <c r="D371" s="194"/>
      <c r="E371" s="194"/>
      <c r="F371" s="194"/>
      <c r="G371" s="247"/>
      <c r="H371" s="196"/>
      <c r="I371" s="387"/>
      <c r="J371" s="196"/>
      <c r="K371" s="194"/>
      <c r="L371" s="194"/>
      <c r="M371" s="195"/>
      <c r="N371" s="194"/>
    </row>
    <row r="372" spans="1:14" x14ac:dyDescent="0.2">
      <c r="A372" s="194"/>
      <c r="B372" s="194"/>
      <c r="C372" s="194"/>
      <c r="D372" s="194"/>
      <c r="E372" s="194"/>
      <c r="F372" s="194"/>
      <c r="G372" s="247"/>
      <c r="H372" s="196"/>
      <c r="I372" s="387"/>
      <c r="J372" s="196"/>
      <c r="K372" s="194"/>
      <c r="L372" s="194"/>
      <c r="M372" s="195"/>
      <c r="N372" s="194"/>
    </row>
    <row r="373" spans="1:14" x14ac:dyDescent="0.2">
      <c r="A373" s="194"/>
      <c r="B373" s="194"/>
      <c r="C373" s="194"/>
      <c r="D373" s="194"/>
      <c r="E373" s="194"/>
      <c r="F373" s="194"/>
      <c r="G373" s="247"/>
      <c r="H373" s="196"/>
      <c r="I373" s="387"/>
      <c r="J373" s="196"/>
      <c r="K373" s="194"/>
      <c r="L373" s="194"/>
      <c r="M373" s="195"/>
      <c r="N373" s="194"/>
    </row>
    <row r="374" spans="1:14" x14ac:dyDescent="0.2">
      <c r="A374" s="194"/>
      <c r="B374" s="194"/>
      <c r="C374" s="194"/>
      <c r="D374" s="194"/>
      <c r="E374" s="194"/>
      <c r="F374" s="194"/>
      <c r="G374" s="247"/>
      <c r="H374" s="196"/>
      <c r="I374" s="387"/>
      <c r="J374" s="196"/>
      <c r="K374" s="194"/>
      <c r="L374" s="194"/>
      <c r="M374" s="195"/>
      <c r="N374" s="194"/>
    </row>
    <row r="375" spans="1:14" x14ac:dyDescent="0.2">
      <c r="A375" s="194"/>
      <c r="B375" s="194"/>
      <c r="C375" s="194"/>
      <c r="D375" s="194"/>
      <c r="E375" s="194"/>
      <c r="F375" s="194"/>
      <c r="G375" s="247"/>
      <c r="H375" s="196"/>
      <c r="I375" s="387"/>
      <c r="J375" s="196"/>
      <c r="K375" s="194"/>
      <c r="L375" s="194"/>
      <c r="M375" s="195"/>
      <c r="N375" s="194"/>
    </row>
    <row r="376" spans="1:14" x14ac:dyDescent="0.2">
      <c r="A376" s="194"/>
      <c r="B376" s="194"/>
      <c r="C376" s="194"/>
      <c r="D376" s="194"/>
      <c r="E376" s="194"/>
      <c r="F376" s="194"/>
      <c r="G376" s="247"/>
      <c r="H376" s="196"/>
      <c r="I376" s="387"/>
      <c r="J376" s="196"/>
      <c r="K376" s="194"/>
      <c r="L376" s="194"/>
      <c r="M376" s="195"/>
      <c r="N376" s="194"/>
    </row>
    <row r="377" spans="1:14" x14ac:dyDescent="0.2">
      <c r="A377" s="194"/>
      <c r="B377" s="194"/>
      <c r="C377" s="194"/>
      <c r="D377" s="194"/>
      <c r="E377" s="194"/>
      <c r="F377" s="194"/>
      <c r="G377" s="247"/>
      <c r="H377" s="196"/>
      <c r="I377" s="387"/>
      <c r="J377" s="196"/>
      <c r="K377" s="194"/>
      <c r="L377" s="194"/>
      <c r="M377" s="195"/>
      <c r="N377" s="194"/>
    </row>
    <row r="378" spans="1:14" x14ac:dyDescent="0.2">
      <c r="A378" s="194"/>
      <c r="B378" s="194"/>
      <c r="C378" s="194"/>
      <c r="D378" s="194"/>
      <c r="E378" s="194"/>
      <c r="F378" s="194"/>
      <c r="G378" s="247"/>
      <c r="H378" s="196"/>
      <c r="I378" s="387"/>
      <c r="J378" s="196"/>
      <c r="K378" s="194"/>
      <c r="L378" s="194"/>
      <c r="M378" s="195"/>
      <c r="N378" s="194"/>
    </row>
    <row r="379" spans="1:14" x14ac:dyDescent="0.2">
      <c r="A379" s="194"/>
      <c r="B379" s="194"/>
      <c r="C379" s="194"/>
      <c r="D379" s="194"/>
      <c r="E379" s="194"/>
      <c r="F379" s="194"/>
      <c r="G379" s="247"/>
      <c r="H379" s="196"/>
      <c r="I379" s="387"/>
      <c r="J379" s="196"/>
      <c r="K379" s="194"/>
      <c r="L379" s="194"/>
      <c r="M379" s="195"/>
      <c r="N379" s="194"/>
    </row>
    <row r="380" spans="1:14" x14ac:dyDescent="0.2">
      <c r="A380" s="194"/>
      <c r="B380" s="194"/>
      <c r="C380" s="194"/>
      <c r="D380" s="194"/>
      <c r="E380" s="194"/>
      <c r="F380" s="194"/>
      <c r="G380" s="247"/>
      <c r="H380" s="196"/>
      <c r="I380" s="387"/>
      <c r="J380" s="196"/>
      <c r="K380" s="194"/>
      <c r="L380" s="194"/>
      <c r="M380" s="195"/>
      <c r="N380" s="194"/>
    </row>
    <row r="381" spans="1:14" x14ac:dyDescent="0.2">
      <c r="A381" s="194"/>
      <c r="B381" s="194"/>
      <c r="C381" s="194"/>
      <c r="D381" s="194"/>
      <c r="E381" s="194"/>
      <c r="F381" s="194"/>
      <c r="G381" s="247"/>
      <c r="H381" s="196"/>
      <c r="I381" s="387"/>
      <c r="J381" s="196"/>
      <c r="K381" s="194"/>
      <c r="L381" s="194"/>
      <c r="M381" s="195"/>
      <c r="N381" s="194"/>
    </row>
    <row r="382" spans="1:14" x14ac:dyDescent="0.2">
      <c r="A382" s="194"/>
      <c r="B382" s="194"/>
      <c r="C382" s="194"/>
      <c r="D382" s="194"/>
      <c r="E382" s="194"/>
      <c r="F382" s="194"/>
      <c r="G382" s="247"/>
      <c r="H382" s="196"/>
      <c r="I382" s="387"/>
      <c r="J382" s="196"/>
      <c r="K382" s="194"/>
      <c r="L382" s="194"/>
      <c r="M382" s="195"/>
      <c r="N382" s="194"/>
    </row>
    <row r="383" spans="1:14" x14ac:dyDescent="0.2">
      <c r="A383" s="194"/>
      <c r="B383" s="194"/>
      <c r="C383" s="194"/>
      <c r="D383" s="194"/>
      <c r="E383" s="194"/>
      <c r="F383" s="194"/>
      <c r="G383" s="247"/>
      <c r="H383" s="196"/>
      <c r="I383" s="387"/>
      <c r="J383" s="196"/>
      <c r="K383" s="194"/>
      <c r="L383" s="194"/>
      <c r="M383" s="195"/>
      <c r="N383" s="194"/>
    </row>
    <row r="384" spans="1:14" x14ac:dyDescent="0.2">
      <c r="A384" s="194"/>
      <c r="B384" s="194"/>
      <c r="C384" s="194"/>
      <c r="D384" s="194"/>
      <c r="E384" s="194"/>
      <c r="F384" s="194"/>
      <c r="G384" s="247"/>
      <c r="H384" s="196"/>
      <c r="I384" s="387"/>
      <c r="J384" s="196"/>
      <c r="K384" s="194"/>
      <c r="L384" s="194"/>
      <c r="M384" s="195"/>
      <c r="N384" s="194"/>
    </row>
    <row r="385" spans="1:14" x14ac:dyDescent="0.2">
      <c r="A385" s="194"/>
      <c r="B385" s="194"/>
      <c r="C385" s="194"/>
      <c r="D385" s="194"/>
      <c r="E385" s="194"/>
      <c r="F385" s="194"/>
      <c r="G385" s="247"/>
      <c r="H385" s="196"/>
      <c r="I385" s="387"/>
      <c r="J385" s="196"/>
      <c r="K385" s="194"/>
      <c r="L385" s="194"/>
      <c r="M385" s="195"/>
      <c r="N385" s="194"/>
    </row>
    <row r="386" spans="1:14" x14ac:dyDescent="0.2">
      <c r="A386" s="194"/>
      <c r="B386" s="194"/>
      <c r="C386" s="194"/>
      <c r="D386" s="194"/>
      <c r="E386" s="194"/>
      <c r="F386" s="194"/>
      <c r="G386" s="247"/>
      <c r="H386" s="196"/>
      <c r="I386" s="387"/>
      <c r="J386" s="196"/>
      <c r="K386" s="194"/>
      <c r="L386" s="194"/>
      <c r="M386" s="195"/>
      <c r="N386" s="194"/>
    </row>
    <row r="387" spans="1:14" x14ac:dyDescent="0.2">
      <c r="A387" s="194"/>
      <c r="B387" s="194"/>
      <c r="C387" s="194"/>
      <c r="D387" s="194"/>
      <c r="E387" s="194"/>
      <c r="F387" s="194"/>
      <c r="G387" s="247"/>
      <c r="H387" s="196"/>
      <c r="I387" s="387"/>
      <c r="J387" s="196"/>
      <c r="K387" s="194"/>
      <c r="L387" s="194"/>
      <c r="M387" s="195"/>
      <c r="N387" s="194"/>
    </row>
    <row r="388" spans="1:14" x14ac:dyDescent="0.2">
      <c r="A388" s="194"/>
      <c r="B388" s="194"/>
      <c r="C388" s="194"/>
      <c r="D388" s="194"/>
      <c r="E388" s="194"/>
      <c r="F388" s="194"/>
      <c r="G388" s="247"/>
      <c r="H388" s="196"/>
      <c r="I388" s="387"/>
      <c r="J388" s="196"/>
      <c r="K388" s="194"/>
      <c r="L388" s="194"/>
      <c r="M388" s="195"/>
      <c r="N388" s="194"/>
    </row>
    <row r="389" spans="1:14" x14ac:dyDescent="0.2">
      <c r="A389" s="194"/>
      <c r="B389" s="194"/>
      <c r="C389" s="194"/>
      <c r="D389" s="194"/>
      <c r="E389" s="194"/>
      <c r="F389" s="194"/>
      <c r="G389" s="247"/>
      <c r="H389" s="196"/>
      <c r="I389" s="387"/>
      <c r="J389" s="196"/>
      <c r="K389" s="194"/>
      <c r="L389" s="194"/>
      <c r="M389" s="195"/>
      <c r="N389" s="194"/>
    </row>
    <row r="390" spans="1:14" x14ac:dyDescent="0.2">
      <c r="A390" s="194"/>
      <c r="B390" s="194"/>
      <c r="C390" s="194"/>
      <c r="D390" s="194"/>
      <c r="E390" s="194"/>
      <c r="F390" s="194"/>
      <c r="G390" s="247"/>
      <c r="H390" s="196"/>
      <c r="I390" s="387"/>
      <c r="J390" s="196"/>
      <c r="K390" s="194"/>
      <c r="L390" s="194"/>
      <c r="M390" s="195"/>
      <c r="N390" s="194"/>
    </row>
    <row r="391" spans="1:14" x14ac:dyDescent="0.2">
      <c r="A391" s="194"/>
      <c r="B391" s="194"/>
      <c r="C391" s="194"/>
      <c r="D391" s="194"/>
      <c r="E391" s="194"/>
      <c r="F391" s="194"/>
      <c r="G391" s="247"/>
      <c r="H391" s="196"/>
      <c r="I391" s="387"/>
      <c r="J391" s="196"/>
      <c r="K391" s="194"/>
      <c r="L391" s="194"/>
      <c r="M391" s="195"/>
      <c r="N391" s="194"/>
    </row>
    <row r="392" spans="1:14" x14ac:dyDescent="0.2">
      <c r="A392" s="194"/>
      <c r="B392" s="194"/>
      <c r="C392" s="194"/>
      <c r="D392" s="194"/>
      <c r="E392" s="194"/>
      <c r="F392" s="194"/>
      <c r="G392" s="247"/>
      <c r="H392" s="196"/>
      <c r="I392" s="387"/>
      <c r="J392" s="196"/>
      <c r="K392" s="194"/>
      <c r="L392" s="194"/>
      <c r="M392" s="195"/>
      <c r="N392" s="194"/>
    </row>
    <row r="393" spans="1:14" x14ac:dyDescent="0.2">
      <c r="A393" s="194"/>
      <c r="B393" s="194"/>
      <c r="C393" s="194"/>
      <c r="D393" s="194"/>
      <c r="E393" s="194"/>
      <c r="F393" s="194"/>
      <c r="G393" s="247"/>
      <c r="H393" s="196"/>
      <c r="I393" s="387"/>
      <c r="J393" s="196"/>
      <c r="K393" s="194"/>
      <c r="L393" s="194"/>
      <c r="M393" s="195"/>
      <c r="N393" s="194"/>
    </row>
    <row r="394" spans="1:14" x14ac:dyDescent="0.2">
      <c r="A394" s="194"/>
      <c r="B394" s="194"/>
      <c r="C394" s="194"/>
      <c r="D394" s="194"/>
      <c r="E394" s="194"/>
      <c r="F394" s="194"/>
      <c r="G394" s="247"/>
      <c r="H394" s="196"/>
      <c r="I394" s="387"/>
      <c r="J394" s="196"/>
      <c r="K394" s="194"/>
      <c r="L394" s="194"/>
      <c r="M394" s="195"/>
      <c r="N394" s="194"/>
    </row>
    <row r="395" spans="1:14" x14ac:dyDescent="0.2">
      <c r="A395" s="194"/>
      <c r="B395" s="194"/>
      <c r="C395" s="194"/>
      <c r="D395" s="194"/>
      <c r="E395" s="194"/>
      <c r="F395" s="194"/>
      <c r="G395" s="247"/>
      <c r="H395" s="196"/>
      <c r="I395" s="387"/>
      <c r="J395" s="196"/>
      <c r="K395" s="194"/>
      <c r="L395" s="194"/>
      <c r="M395" s="195"/>
      <c r="N395" s="194"/>
    </row>
    <row r="396" spans="1:14" x14ac:dyDescent="0.2">
      <c r="A396" s="194"/>
      <c r="B396" s="194"/>
      <c r="C396" s="194"/>
      <c r="D396" s="194"/>
      <c r="E396" s="194"/>
      <c r="F396" s="194"/>
      <c r="G396" s="247"/>
      <c r="H396" s="196"/>
      <c r="I396" s="387"/>
      <c r="J396" s="196"/>
      <c r="K396" s="194"/>
      <c r="L396" s="194"/>
      <c r="M396" s="195"/>
      <c r="N396" s="194"/>
    </row>
    <row r="397" spans="1:14" x14ac:dyDescent="0.2">
      <c r="A397" s="194"/>
      <c r="B397" s="194"/>
      <c r="C397" s="194"/>
      <c r="D397" s="194"/>
      <c r="E397" s="194"/>
      <c r="F397" s="194"/>
      <c r="G397" s="247"/>
      <c r="H397" s="196"/>
      <c r="I397" s="387"/>
      <c r="J397" s="196"/>
      <c r="K397" s="194"/>
      <c r="L397" s="194"/>
      <c r="M397" s="195"/>
      <c r="N397" s="194"/>
    </row>
    <row r="398" spans="1:14" x14ac:dyDescent="0.2">
      <c r="A398" s="194"/>
      <c r="B398" s="194"/>
      <c r="C398" s="194"/>
      <c r="D398" s="194"/>
      <c r="E398" s="194"/>
      <c r="F398" s="194"/>
      <c r="G398" s="247"/>
      <c r="H398" s="196"/>
      <c r="I398" s="387"/>
      <c r="J398" s="196"/>
      <c r="K398" s="194"/>
      <c r="L398" s="194"/>
      <c r="M398" s="195"/>
      <c r="N398" s="194"/>
    </row>
    <row r="399" spans="1:14" x14ac:dyDescent="0.2">
      <c r="A399" s="194"/>
      <c r="B399" s="194"/>
      <c r="C399" s="194"/>
      <c r="D399" s="194"/>
      <c r="E399" s="194"/>
      <c r="F399" s="194"/>
      <c r="G399" s="247"/>
      <c r="H399" s="196"/>
      <c r="I399" s="387"/>
      <c r="J399" s="196"/>
      <c r="K399" s="194"/>
      <c r="L399" s="194"/>
      <c r="M399" s="195"/>
      <c r="N399" s="194"/>
    </row>
    <row r="400" spans="1:14" x14ac:dyDescent="0.2">
      <c r="A400" s="194"/>
      <c r="B400" s="194"/>
      <c r="C400" s="194"/>
      <c r="D400" s="194"/>
      <c r="E400" s="194"/>
      <c r="F400" s="194"/>
      <c r="G400" s="247"/>
      <c r="H400" s="196"/>
      <c r="I400" s="387"/>
      <c r="J400" s="196"/>
      <c r="K400" s="194"/>
      <c r="L400" s="194"/>
      <c r="M400" s="195"/>
      <c r="N400" s="194"/>
    </row>
    <row r="401" spans="1:14" x14ac:dyDescent="0.2">
      <c r="A401" s="194"/>
      <c r="B401" s="194"/>
      <c r="C401" s="194"/>
      <c r="D401" s="194"/>
      <c r="E401" s="194"/>
      <c r="F401" s="194"/>
      <c r="G401" s="247"/>
      <c r="H401" s="196"/>
      <c r="I401" s="387"/>
      <c r="J401" s="196"/>
      <c r="K401" s="194"/>
      <c r="L401" s="194"/>
      <c r="M401" s="195"/>
      <c r="N401" s="194"/>
    </row>
    <row r="402" spans="1:14" x14ac:dyDescent="0.2">
      <c r="A402" s="194"/>
      <c r="B402" s="194"/>
      <c r="C402" s="194"/>
      <c r="D402" s="194"/>
      <c r="E402" s="194"/>
      <c r="F402" s="194"/>
      <c r="G402" s="247"/>
      <c r="H402" s="196"/>
      <c r="I402" s="387"/>
      <c r="J402" s="196"/>
      <c r="K402" s="194"/>
      <c r="L402" s="194"/>
      <c r="M402" s="195"/>
      <c r="N402" s="194"/>
    </row>
    <row r="403" spans="1:14" x14ac:dyDescent="0.2">
      <c r="A403" s="194"/>
      <c r="B403" s="194"/>
      <c r="C403" s="194"/>
      <c r="D403" s="194"/>
      <c r="E403" s="194"/>
      <c r="F403" s="194"/>
      <c r="G403" s="247"/>
      <c r="H403" s="196"/>
      <c r="I403" s="387"/>
      <c r="J403" s="196"/>
      <c r="K403" s="194"/>
      <c r="L403" s="194"/>
      <c r="M403" s="195"/>
      <c r="N403" s="194"/>
    </row>
    <row r="404" spans="1:14" x14ac:dyDescent="0.2">
      <c r="A404" s="194"/>
      <c r="B404" s="194"/>
      <c r="C404" s="194"/>
      <c r="D404" s="194"/>
      <c r="E404" s="194"/>
      <c r="F404" s="194"/>
      <c r="G404" s="247"/>
      <c r="H404" s="196"/>
      <c r="I404" s="387"/>
      <c r="J404" s="196"/>
      <c r="K404" s="194"/>
      <c r="L404" s="194"/>
      <c r="M404" s="195"/>
      <c r="N404" s="194"/>
    </row>
    <row r="405" spans="1:14" x14ac:dyDescent="0.2">
      <c r="A405" s="194"/>
      <c r="B405" s="194"/>
      <c r="C405" s="194"/>
      <c r="D405" s="194"/>
      <c r="E405" s="194"/>
      <c r="F405" s="194"/>
      <c r="G405" s="247"/>
      <c r="H405" s="196"/>
      <c r="I405" s="387"/>
      <c r="J405" s="196"/>
      <c r="K405" s="194"/>
      <c r="L405" s="194"/>
      <c r="M405" s="195"/>
      <c r="N405" s="194"/>
    </row>
    <row r="406" spans="1:14" x14ac:dyDescent="0.2">
      <c r="A406" s="194"/>
      <c r="B406" s="194"/>
      <c r="C406" s="194"/>
      <c r="D406" s="194"/>
      <c r="E406" s="194"/>
      <c r="F406" s="194"/>
      <c r="G406" s="247"/>
      <c r="H406" s="196"/>
      <c r="I406" s="387"/>
      <c r="J406" s="196"/>
      <c r="K406" s="194"/>
      <c r="L406" s="194"/>
      <c r="M406" s="195"/>
      <c r="N406" s="194"/>
    </row>
    <row r="407" spans="1:14" x14ac:dyDescent="0.2">
      <c r="A407" s="194"/>
      <c r="B407" s="194"/>
      <c r="C407" s="194"/>
      <c r="D407" s="194"/>
      <c r="E407" s="194"/>
      <c r="F407" s="194"/>
      <c r="G407" s="247"/>
      <c r="H407" s="196"/>
      <c r="I407" s="387"/>
      <c r="J407" s="196"/>
      <c r="K407" s="194"/>
      <c r="L407" s="194"/>
      <c r="M407" s="195"/>
      <c r="N407" s="194"/>
    </row>
    <row r="408" spans="1:14" x14ac:dyDescent="0.2">
      <c r="A408" s="194"/>
      <c r="B408" s="194"/>
      <c r="C408" s="194"/>
      <c r="D408" s="194"/>
      <c r="E408" s="194"/>
      <c r="F408" s="194"/>
      <c r="G408" s="247"/>
      <c r="H408" s="196"/>
      <c r="I408" s="387"/>
      <c r="J408" s="196"/>
      <c r="K408" s="194"/>
      <c r="L408" s="194"/>
      <c r="M408" s="195"/>
      <c r="N408" s="194"/>
    </row>
    <row r="409" spans="1:14" x14ac:dyDescent="0.2">
      <c r="A409" s="194"/>
      <c r="B409" s="194"/>
      <c r="C409" s="194"/>
      <c r="D409" s="194"/>
      <c r="E409" s="194"/>
      <c r="F409" s="194"/>
      <c r="G409" s="247"/>
      <c r="H409" s="196"/>
      <c r="I409" s="387"/>
      <c r="J409" s="196"/>
      <c r="K409" s="194"/>
      <c r="L409" s="194"/>
      <c r="M409" s="195"/>
      <c r="N409" s="194"/>
    </row>
    <row r="410" spans="1:14" x14ac:dyDescent="0.2">
      <c r="A410" s="194"/>
      <c r="B410" s="194"/>
      <c r="C410" s="194"/>
      <c r="D410" s="194"/>
      <c r="E410" s="194"/>
      <c r="F410" s="194"/>
      <c r="G410" s="247"/>
      <c r="H410" s="196"/>
      <c r="I410" s="387"/>
      <c r="J410" s="196"/>
      <c r="K410" s="194"/>
      <c r="L410" s="194"/>
      <c r="M410" s="195"/>
      <c r="N410" s="194"/>
    </row>
    <row r="411" spans="1:14" x14ac:dyDescent="0.2">
      <c r="A411" s="194"/>
      <c r="B411" s="194"/>
      <c r="C411" s="194"/>
      <c r="D411" s="194"/>
      <c r="E411" s="194"/>
      <c r="F411" s="194"/>
      <c r="G411" s="247"/>
      <c r="H411" s="196"/>
      <c r="I411" s="387"/>
      <c r="J411" s="196"/>
      <c r="K411" s="194"/>
      <c r="L411" s="194"/>
      <c r="M411" s="195"/>
      <c r="N411" s="194"/>
    </row>
    <row r="412" spans="1:14" x14ac:dyDescent="0.2">
      <c r="A412" s="194"/>
      <c r="B412" s="194"/>
      <c r="C412" s="194"/>
      <c r="D412" s="194"/>
      <c r="E412" s="194"/>
      <c r="F412" s="194"/>
      <c r="G412" s="247"/>
      <c r="H412" s="196"/>
      <c r="I412" s="387"/>
      <c r="J412" s="196"/>
      <c r="K412" s="194"/>
      <c r="L412" s="194"/>
      <c r="M412" s="195"/>
      <c r="N412" s="194"/>
    </row>
    <row r="413" spans="1:14" x14ac:dyDescent="0.2">
      <c r="A413" s="194"/>
      <c r="B413" s="194"/>
      <c r="C413" s="194"/>
      <c r="D413" s="194"/>
      <c r="E413" s="194"/>
      <c r="F413" s="194"/>
      <c r="G413" s="247"/>
      <c r="H413" s="196"/>
      <c r="I413" s="387"/>
      <c r="J413" s="196"/>
      <c r="K413" s="194"/>
      <c r="L413" s="194"/>
      <c r="M413" s="195"/>
      <c r="N413" s="194"/>
    </row>
    <row r="414" spans="1:14" x14ac:dyDescent="0.2">
      <c r="A414" s="194"/>
      <c r="B414" s="194"/>
      <c r="C414" s="194"/>
      <c r="D414" s="194"/>
      <c r="E414" s="194"/>
      <c r="F414" s="194"/>
      <c r="G414" s="247"/>
      <c r="H414" s="196"/>
      <c r="I414" s="387"/>
      <c r="J414" s="196"/>
      <c r="K414" s="194"/>
      <c r="L414" s="194"/>
      <c r="M414" s="195"/>
      <c r="N414" s="194"/>
    </row>
    <row r="415" spans="1:14" x14ac:dyDescent="0.2">
      <c r="A415" s="194"/>
      <c r="B415" s="194"/>
      <c r="C415" s="194"/>
      <c r="D415" s="194"/>
      <c r="E415" s="194"/>
      <c r="F415" s="194"/>
      <c r="G415" s="247"/>
      <c r="H415" s="196"/>
      <c r="I415" s="387"/>
      <c r="J415" s="196"/>
      <c r="K415" s="194"/>
      <c r="L415" s="194"/>
      <c r="M415" s="195"/>
      <c r="N415" s="194"/>
    </row>
    <row r="416" spans="1:14" x14ac:dyDescent="0.2">
      <c r="A416" s="194"/>
      <c r="B416" s="194"/>
      <c r="C416" s="194"/>
      <c r="D416" s="194"/>
      <c r="E416" s="194"/>
      <c r="F416" s="194"/>
      <c r="G416" s="247"/>
      <c r="H416" s="196"/>
      <c r="I416" s="387"/>
      <c r="J416" s="196"/>
      <c r="K416" s="194"/>
      <c r="L416" s="194"/>
      <c r="M416" s="195"/>
      <c r="N416" s="194"/>
    </row>
    <row r="417" spans="1:14" x14ac:dyDescent="0.2">
      <c r="A417" s="194"/>
      <c r="B417" s="194"/>
      <c r="C417" s="194"/>
      <c r="D417" s="194"/>
      <c r="E417" s="194"/>
      <c r="F417" s="194"/>
      <c r="G417" s="247"/>
      <c r="H417" s="196"/>
      <c r="I417" s="387"/>
      <c r="J417" s="196"/>
      <c r="K417" s="194"/>
      <c r="L417" s="194"/>
      <c r="M417" s="195"/>
      <c r="N417" s="194"/>
    </row>
    <row r="418" spans="1:14" x14ac:dyDescent="0.2">
      <c r="A418" s="194"/>
      <c r="B418" s="194"/>
      <c r="C418" s="194"/>
      <c r="D418" s="194"/>
      <c r="E418" s="194"/>
      <c r="F418" s="194"/>
      <c r="G418" s="247"/>
      <c r="H418" s="196"/>
      <c r="I418" s="387"/>
      <c r="J418" s="196"/>
      <c r="K418" s="194"/>
      <c r="L418" s="194"/>
      <c r="M418" s="195"/>
      <c r="N418" s="194"/>
    </row>
    <row r="419" spans="1:14" x14ac:dyDescent="0.2">
      <c r="A419" s="194"/>
      <c r="B419" s="194"/>
      <c r="C419" s="194"/>
      <c r="D419" s="194"/>
      <c r="E419" s="194"/>
      <c r="F419" s="194"/>
      <c r="G419" s="247"/>
      <c r="H419" s="196"/>
      <c r="I419" s="387"/>
      <c r="J419" s="196"/>
      <c r="K419" s="194"/>
      <c r="L419" s="194"/>
      <c r="M419" s="195"/>
      <c r="N419" s="194"/>
    </row>
    <row r="420" spans="1:14" x14ac:dyDescent="0.2">
      <c r="A420" s="194"/>
      <c r="B420" s="194"/>
      <c r="C420" s="194"/>
      <c r="D420" s="194"/>
      <c r="E420" s="194"/>
      <c r="F420" s="194"/>
      <c r="G420" s="247"/>
      <c r="H420" s="196"/>
      <c r="I420" s="387"/>
      <c r="J420" s="196"/>
      <c r="K420" s="194"/>
      <c r="L420" s="194"/>
      <c r="M420" s="195"/>
      <c r="N420" s="194"/>
    </row>
    <row r="421" spans="1:14" x14ac:dyDescent="0.2">
      <c r="A421" s="194"/>
      <c r="B421" s="194"/>
      <c r="C421" s="194"/>
      <c r="D421" s="194"/>
      <c r="E421" s="194"/>
      <c r="F421" s="194"/>
      <c r="G421" s="247"/>
      <c r="H421" s="196"/>
      <c r="I421" s="387"/>
      <c r="J421" s="196"/>
      <c r="K421" s="194"/>
      <c r="L421" s="194"/>
      <c r="M421" s="195"/>
      <c r="N421" s="194"/>
    </row>
    <row r="422" spans="1:14" x14ac:dyDescent="0.2">
      <c r="A422" s="194"/>
      <c r="B422" s="194"/>
      <c r="C422" s="194"/>
      <c r="D422" s="194"/>
      <c r="E422" s="194"/>
      <c r="F422" s="194"/>
      <c r="G422" s="247"/>
      <c r="H422" s="196"/>
      <c r="I422" s="387"/>
      <c r="J422" s="196"/>
      <c r="K422" s="194"/>
      <c r="L422" s="194"/>
      <c r="M422" s="195"/>
      <c r="N422" s="194"/>
    </row>
    <row r="423" spans="1:14" x14ac:dyDescent="0.2">
      <c r="A423" s="194"/>
      <c r="B423" s="194"/>
      <c r="C423" s="194"/>
      <c r="D423" s="194"/>
      <c r="E423" s="194"/>
      <c r="F423" s="194"/>
      <c r="G423" s="247"/>
      <c r="H423" s="196"/>
      <c r="I423" s="387"/>
      <c r="J423" s="196"/>
      <c r="K423" s="194"/>
      <c r="L423" s="194"/>
      <c r="M423" s="195"/>
      <c r="N423" s="194"/>
    </row>
    <row r="424" spans="1:14" x14ac:dyDescent="0.2">
      <c r="A424" s="194"/>
      <c r="B424" s="194"/>
      <c r="C424" s="194"/>
      <c r="D424" s="194"/>
      <c r="E424" s="194"/>
      <c r="F424" s="194"/>
      <c r="G424" s="247"/>
      <c r="H424" s="196"/>
      <c r="I424" s="387"/>
      <c r="J424" s="196"/>
      <c r="K424" s="194"/>
      <c r="L424" s="194"/>
      <c r="M424" s="195"/>
      <c r="N424" s="194"/>
    </row>
    <row r="425" spans="1:14" x14ac:dyDescent="0.2">
      <c r="A425" s="194"/>
      <c r="B425" s="194"/>
      <c r="C425" s="194"/>
      <c r="D425" s="194"/>
      <c r="E425" s="194"/>
      <c r="F425" s="194"/>
      <c r="G425" s="247"/>
      <c r="H425" s="196"/>
      <c r="I425" s="387"/>
      <c r="J425" s="196"/>
      <c r="K425" s="194"/>
      <c r="L425" s="194"/>
      <c r="M425" s="195"/>
      <c r="N425" s="194"/>
    </row>
    <row r="426" spans="1:14" x14ac:dyDescent="0.2">
      <c r="A426" s="194"/>
      <c r="B426" s="194"/>
      <c r="C426" s="194"/>
      <c r="D426" s="194"/>
      <c r="E426" s="194"/>
      <c r="F426" s="194"/>
      <c r="G426" s="247"/>
      <c r="H426" s="196"/>
      <c r="I426" s="387"/>
      <c r="J426" s="196"/>
      <c r="K426" s="194"/>
      <c r="L426" s="194"/>
      <c r="M426" s="195"/>
      <c r="N426" s="194"/>
    </row>
    <row r="427" spans="1:14" x14ac:dyDescent="0.2">
      <c r="A427" s="194"/>
      <c r="B427" s="194"/>
      <c r="C427" s="194"/>
      <c r="D427" s="194"/>
      <c r="E427" s="194"/>
      <c r="F427" s="194"/>
      <c r="G427" s="247"/>
      <c r="H427" s="196"/>
      <c r="I427" s="387"/>
      <c r="J427" s="196"/>
      <c r="K427" s="194"/>
      <c r="L427" s="194"/>
      <c r="M427" s="195"/>
      <c r="N427" s="194"/>
    </row>
    <row r="428" spans="1:14" x14ac:dyDescent="0.2">
      <c r="A428" s="194"/>
      <c r="B428" s="194"/>
      <c r="C428" s="194"/>
      <c r="D428" s="194"/>
      <c r="E428" s="194"/>
      <c r="F428" s="194"/>
      <c r="G428" s="247"/>
      <c r="H428" s="196"/>
      <c r="I428" s="387"/>
      <c r="J428" s="196"/>
      <c r="K428" s="194"/>
      <c r="L428" s="194"/>
      <c r="M428" s="195"/>
      <c r="N428" s="194"/>
    </row>
    <row r="429" spans="1:14" x14ac:dyDescent="0.2">
      <c r="A429" s="194"/>
      <c r="B429" s="194"/>
      <c r="C429" s="194"/>
      <c r="D429" s="194"/>
      <c r="E429" s="194"/>
      <c r="F429" s="194"/>
      <c r="G429" s="247"/>
      <c r="H429" s="196"/>
      <c r="I429" s="387"/>
      <c r="J429" s="196"/>
      <c r="K429" s="194"/>
      <c r="L429" s="194"/>
      <c r="M429" s="195"/>
      <c r="N429" s="194"/>
    </row>
    <row r="430" spans="1:14" x14ac:dyDescent="0.2">
      <c r="A430" s="194"/>
      <c r="B430" s="194"/>
      <c r="C430" s="194"/>
      <c r="D430" s="194"/>
      <c r="E430" s="194"/>
      <c r="F430" s="194"/>
      <c r="G430" s="247"/>
      <c r="H430" s="196"/>
      <c r="I430" s="387"/>
      <c r="J430" s="196"/>
      <c r="K430" s="194"/>
      <c r="L430" s="194"/>
      <c r="M430" s="195"/>
      <c r="N430" s="194"/>
    </row>
    <row r="431" spans="1:14" x14ac:dyDescent="0.2">
      <c r="A431" s="194"/>
      <c r="B431" s="194"/>
      <c r="C431" s="194"/>
      <c r="D431" s="194"/>
      <c r="E431" s="194"/>
      <c r="F431" s="194"/>
      <c r="G431" s="247"/>
      <c r="H431" s="196"/>
      <c r="I431" s="387"/>
      <c r="J431" s="196"/>
      <c r="K431" s="194"/>
      <c r="L431" s="194"/>
      <c r="M431" s="195"/>
      <c r="N431" s="194"/>
    </row>
    <row r="432" spans="1:14" x14ac:dyDescent="0.2">
      <c r="A432" s="194"/>
      <c r="B432" s="194"/>
      <c r="C432" s="194"/>
      <c r="D432" s="194"/>
      <c r="E432" s="194"/>
      <c r="F432" s="194"/>
      <c r="G432" s="247"/>
      <c r="H432" s="196"/>
      <c r="I432" s="387"/>
      <c r="J432" s="196"/>
      <c r="K432" s="194"/>
      <c r="L432" s="194"/>
      <c r="M432" s="195"/>
      <c r="N432" s="194"/>
    </row>
    <row r="433" spans="1:14" x14ac:dyDescent="0.2">
      <c r="A433" s="194"/>
      <c r="B433" s="194"/>
      <c r="C433" s="194"/>
      <c r="D433" s="194"/>
      <c r="E433" s="194"/>
      <c r="F433" s="194"/>
      <c r="G433" s="247"/>
      <c r="H433" s="196"/>
      <c r="I433" s="387"/>
      <c r="J433" s="196"/>
      <c r="K433" s="194"/>
      <c r="L433" s="194"/>
      <c r="M433" s="195"/>
      <c r="N433" s="194"/>
    </row>
    <row r="434" spans="1:14" x14ac:dyDescent="0.2">
      <c r="A434" s="194"/>
      <c r="B434" s="194"/>
      <c r="C434" s="194"/>
      <c r="D434" s="194"/>
      <c r="E434" s="194"/>
      <c r="F434" s="194"/>
      <c r="G434" s="247"/>
      <c r="H434" s="196"/>
      <c r="I434" s="387"/>
      <c r="J434" s="196"/>
      <c r="K434" s="194"/>
      <c r="L434" s="194"/>
      <c r="M434" s="195"/>
      <c r="N434" s="194"/>
    </row>
    <row r="435" spans="1:14" x14ac:dyDescent="0.2">
      <c r="A435" s="194"/>
      <c r="B435" s="194"/>
      <c r="C435" s="194"/>
      <c r="D435" s="194"/>
      <c r="E435" s="194"/>
      <c r="F435" s="194"/>
      <c r="G435" s="247"/>
      <c r="H435" s="196"/>
      <c r="I435" s="387"/>
      <c r="J435" s="196"/>
      <c r="K435" s="194"/>
      <c r="L435" s="194"/>
      <c r="M435" s="195"/>
      <c r="N435" s="194"/>
    </row>
    <row r="436" spans="1:14" x14ac:dyDescent="0.2">
      <c r="A436" s="194"/>
      <c r="B436" s="194"/>
      <c r="C436" s="194"/>
      <c r="D436" s="194"/>
      <c r="E436" s="194"/>
      <c r="F436" s="194"/>
      <c r="G436" s="247"/>
      <c r="H436" s="196"/>
      <c r="I436" s="387"/>
      <c r="J436" s="196"/>
      <c r="K436" s="194"/>
      <c r="L436" s="194"/>
      <c r="M436" s="195"/>
      <c r="N436" s="194"/>
    </row>
    <row r="437" spans="1:14" x14ac:dyDescent="0.2">
      <c r="A437" s="194"/>
      <c r="B437" s="194"/>
      <c r="C437" s="194"/>
      <c r="D437" s="194"/>
      <c r="E437" s="194"/>
      <c r="F437" s="194"/>
      <c r="G437" s="247"/>
      <c r="H437" s="196"/>
      <c r="I437" s="387"/>
      <c r="J437" s="196"/>
      <c r="K437" s="194"/>
      <c r="L437" s="194"/>
      <c r="M437" s="195"/>
      <c r="N437" s="194"/>
    </row>
    <row r="438" spans="1:14" x14ac:dyDescent="0.2">
      <c r="A438" s="194"/>
      <c r="B438" s="194"/>
      <c r="C438" s="194"/>
      <c r="D438" s="194"/>
      <c r="E438" s="194"/>
      <c r="F438" s="194"/>
      <c r="G438" s="247"/>
      <c r="H438" s="196"/>
      <c r="I438" s="387"/>
      <c r="J438" s="196"/>
      <c r="K438" s="194"/>
      <c r="L438" s="194"/>
      <c r="M438" s="195"/>
      <c r="N438" s="194"/>
    </row>
    <row r="439" spans="1:14" x14ac:dyDescent="0.2">
      <c r="A439" s="194"/>
      <c r="B439" s="194"/>
      <c r="C439" s="194"/>
      <c r="D439" s="194"/>
      <c r="E439" s="194"/>
      <c r="F439" s="194"/>
      <c r="G439" s="247"/>
      <c r="H439" s="196"/>
      <c r="I439" s="387"/>
      <c r="J439" s="196"/>
      <c r="K439" s="194"/>
      <c r="L439" s="194"/>
      <c r="M439" s="195"/>
      <c r="N439" s="194"/>
    </row>
    <row r="440" spans="1:14" x14ac:dyDescent="0.2">
      <c r="A440" s="194"/>
      <c r="B440" s="194"/>
      <c r="C440" s="194"/>
      <c r="D440" s="194"/>
      <c r="E440" s="194"/>
      <c r="F440" s="194"/>
      <c r="G440" s="247"/>
      <c r="H440" s="196"/>
      <c r="I440" s="387"/>
      <c r="J440" s="196"/>
      <c r="K440" s="194"/>
      <c r="L440" s="194"/>
      <c r="M440" s="195"/>
      <c r="N440" s="194"/>
    </row>
    <row r="441" spans="1:14" x14ac:dyDescent="0.2">
      <c r="A441" s="194"/>
      <c r="B441" s="194"/>
      <c r="C441" s="194"/>
      <c r="D441" s="194"/>
      <c r="E441" s="194"/>
      <c r="F441" s="194"/>
      <c r="G441" s="247"/>
      <c r="H441" s="196"/>
      <c r="I441" s="387"/>
      <c r="J441" s="196"/>
      <c r="K441" s="194"/>
      <c r="L441" s="194"/>
      <c r="M441" s="195"/>
      <c r="N441" s="194"/>
    </row>
    <row r="442" spans="1:14" x14ac:dyDescent="0.2">
      <c r="A442" s="194"/>
      <c r="B442" s="194"/>
      <c r="C442" s="194"/>
      <c r="D442" s="194"/>
      <c r="E442" s="194"/>
      <c r="F442" s="194"/>
      <c r="G442" s="247"/>
      <c r="H442" s="196"/>
      <c r="I442" s="387"/>
      <c r="J442" s="196"/>
      <c r="K442" s="194"/>
      <c r="L442" s="194"/>
      <c r="M442" s="195"/>
      <c r="N442" s="194"/>
    </row>
    <row r="443" spans="1:14" x14ac:dyDescent="0.2">
      <c r="A443" s="194"/>
      <c r="B443" s="194"/>
      <c r="C443" s="194"/>
      <c r="D443" s="194"/>
      <c r="E443" s="194"/>
      <c r="F443" s="194"/>
      <c r="G443" s="247"/>
      <c r="H443" s="196"/>
      <c r="I443" s="387"/>
      <c r="J443" s="196"/>
      <c r="K443" s="194"/>
      <c r="L443" s="194"/>
      <c r="M443" s="195"/>
      <c r="N443" s="194"/>
    </row>
    <row r="444" spans="1:14" x14ac:dyDescent="0.2">
      <c r="A444" s="194"/>
      <c r="B444" s="194"/>
      <c r="C444" s="194"/>
      <c r="D444" s="194"/>
      <c r="E444" s="194"/>
      <c r="F444" s="194"/>
      <c r="G444" s="247"/>
      <c r="H444" s="196"/>
      <c r="I444" s="387"/>
      <c r="J444" s="196"/>
      <c r="K444" s="194"/>
      <c r="L444" s="194"/>
      <c r="M444" s="195"/>
      <c r="N444" s="194"/>
    </row>
    <row r="445" spans="1:14" x14ac:dyDescent="0.2">
      <c r="A445" s="194"/>
      <c r="B445" s="194"/>
      <c r="C445" s="194"/>
      <c r="D445" s="194"/>
      <c r="E445" s="194"/>
      <c r="F445" s="194"/>
      <c r="G445" s="247"/>
      <c r="H445" s="196"/>
      <c r="I445" s="387"/>
      <c r="J445" s="196"/>
      <c r="K445" s="194"/>
      <c r="L445" s="194"/>
      <c r="M445" s="195"/>
      <c r="N445" s="194"/>
    </row>
    <row r="446" spans="1:14" x14ac:dyDescent="0.2">
      <c r="A446" s="194"/>
      <c r="B446" s="194"/>
      <c r="C446" s="194"/>
      <c r="D446" s="194"/>
      <c r="E446" s="194"/>
      <c r="F446" s="194"/>
      <c r="G446" s="247"/>
      <c r="H446" s="196"/>
      <c r="I446" s="387"/>
      <c r="J446" s="196"/>
      <c r="K446" s="194"/>
      <c r="L446" s="194"/>
      <c r="M446" s="195"/>
      <c r="N446" s="194"/>
    </row>
    <row r="447" spans="1:14" x14ac:dyDescent="0.2">
      <c r="A447" s="194"/>
      <c r="B447" s="194"/>
      <c r="C447" s="194"/>
      <c r="D447" s="194"/>
      <c r="E447" s="194"/>
      <c r="F447" s="194"/>
      <c r="G447" s="247"/>
      <c r="H447" s="196"/>
      <c r="I447" s="387"/>
      <c r="J447" s="196"/>
      <c r="K447" s="194"/>
      <c r="L447" s="194"/>
      <c r="M447" s="195"/>
      <c r="N447" s="194"/>
    </row>
    <row r="448" spans="1:14" x14ac:dyDescent="0.2">
      <c r="A448" s="194"/>
      <c r="B448" s="194"/>
      <c r="C448" s="194"/>
      <c r="D448" s="194"/>
      <c r="E448" s="194"/>
      <c r="F448" s="194"/>
      <c r="G448" s="247"/>
      <c r="H448" s="196"/>
      <c r="I448" s="387"/>
      <c r="J448" s="196"/>
      <c r="K448" s="194"/>
      <c r="L448" s="194"/>
      <c r="M448" s="195"/>
      <c r="N448" s="194"/>
    </row>
    <row r="449" spans="1:14" x14ac:dyDescent="0.2">
      <c r="A449" s="194"/>
      <c r="B449" s="194"/>
      <c r="C449" s="194"/>
      <c r="D449" s="194"/>
      <c r="E449" s="194"/>
      <c r="F449" s="194"/>
      <c r="G449" s="247"/>
      <c r="H449" s="196"/>
      <c r="I449" s="387"/>
      <c r="J449" s="196"/>
      <c r="K449" s="194"/>
      <c r="L449" s="194"/>
      <c r="M449" s="195"/>
      <c r="N449" s="194"/>
    </row>
    <row r="450" spans="1:14" x14ac:dyDescent="0.2">
      <c r="A450" s="194"/>
      <c r="B450" s="194"/>
      <c r="C450" s="194"/>
      <c r="D450" s="194"/>
      <c r="E450" s="194"/>
      <c r="F450" s="194"/>
      <c r="G450" s="247"/>
      <c r="H450" s="196"/>
      <c r="I450" s="387"/>
      <c r="J450" s="196"/>
      <c r="K450" s="194"/>
      <c r="L450" s="194"/>
      <c r="M450" s="195"/>
      <c r="N450" s="194"/>
    </row>
    <row r="451" spans="1:14" x14ac:dyDescent="0.2">
      <c r="A451" s="194"/>
      <c r="B451" s="194"/>
      <c r="C451" s="194"/>
      <c r="D451" s="194"/>
      <c r="E451" s="194"/>
      <c r="F451" s="194"/>
      <c r="G451" s="247"/>
      <c r="H451" s="196"/>
      <c r="I451" s="387"/>
      <c r="J451" s="196"/>
      <c r="K451" s="194"/>
      <c r="L451" s="194"/>
      <c r="M451" s="195"/>
      <c r="N451" s="194"/>
    </row>
    <row r="452" spans="1:14" x14ac:dyDescent="0.2">
      <c r="A452" s="194"/>
      <c r="B452" s="194"/>
      <c r="C452" s="194"/>
      <c r="D452" s="194"/>
      <c r="E452" s="194"/>
      <c r="F452" s="194"/>
      <c r="G452" s="247"/>
      <c r="H452" s="196"/>
      <c r="I452" s="387"/>
      <c r="J452" s="196"/>
      <c r="K452" s="194"/>
      <c r="L452" s="194"/>
      <c r="M452" s="195"/>
      <c r="N452" s="194"/>
    </row>
    <row r="453" spans="1:14" x14ac:dyDescent="0.2">
      <c r="A453" s="194"/>
      <c r="B453" s="194"/>
      <c r="C453" s="194"/>
      <c r="D453" s="194"/>
      <c r="E453" s="194"/>
      <c r="F453" s="194"/>
      <c r="G453" s="247"/>
      <c r="H453" s="196"/>
      <c r="I453" s="387"/>
      <c r="J453" s="196"/>
      <c r="K453" s="194"/>
      <c r="L453" s="194"/>
      <c r="M453" s="195"/>
      <c r="N453" s="194"/>
    </row>
    <row r="454" spans="1:14" x14ac:dyDescent="0.2">
      <c r="A454" s="194"/>
      <c r="B454" s="194"/>
      <c r="C454" s="194"/>
      <c r="D454" s="194"/>
      <c r="E454" s="194"/>
      <c r="F454" s="194"/>
      <c r="G454" s="247"/>
      <c r="H454" s="196"/>
      <c r="I454" s="387"/>
      <c r="J454" s="196"/>
      <c r="K454" s="194"/>
      <c r="L454" s="194"/>
      <c r="M454" s="195"/>
      <c r="N454" s="194"/>
    </row>
    <row r="455" spans="1:14" x14ac:dyDescent="0.2">
      <c r="A455" s="194"/>
      <c r="B455" s="194"/>
      <c r="C455" s="194"/>
      <c r="D455" s="194"/>
      <c r="E455" s="194"/>
      <c r="F455" s="194"/>
      <c r="G455" s="247"/>
      <c r="H455" s="196"/>
      <c r="I455" s="387"/>
      <c r="J455" s="196"/>
      <c r="K455" s="194"/>
      <c r="L455" s="194"/>
      <c r="M455" s="195"/>
      <c r="N455" s="194"/>
    </row>
    <row r="456" spans="1:14" x14ac:dyDescent="0.2">
      <c r="A456" s="194"/>
      <c r="B456" s="194"/>
      <c r="C456" s="194"/>
      <c r="D456" s="194"/>
      <c r="E456" s="194"/>
      <c r="F456" s="194"/>
      <c r="G456" s="247"/>
      <c r="H456" s="196"/>
      <c r="I456" s="387"/>
      <c r="J456" s="196"/>
      <c r="K456" s="194"/>
      <c r="L456" s="194"/>
      <c r="M456" s="195"/>
      <c r="N456" s="194"/>
    </row>
    <row r="457" spans="1:14" x14ac:dyDescent="0.2">
      <c r="A457" s="194"/>
      <c r="B457" s="194"/>
      <c r="C457" s="194"/>
      <c r="D457" s="194"/>
      <c r="E457" s="194"/>
      <c r="F457" s="194"/>
      <c r="G457" s="247"/>
      <c r="H457" s="196"/>
      <c r="I457" s="387"/>
      <c r="J457" s="196"/>
      <c r="K457" s="194"/>
      <c r="L457" s="194"/>
      <c r="M457" s="195"/>
      <c r="N457" s="194"/>
    </row>
    <row r="458" spans="1:14" x14ac:dyDescent="0.2">
      <c r="A458" s="194"/>
      <c r="B458" s="194"/>
      <c r="C458" s="194"/>
      <c r="D458" s="194"/>
      <c r="E458" s="194"/>
      <c r="F458" s="194"/>
      <c r="G458" s="247"/>
      <c r="H458" s="196"/>
      <c r="I458" s="387"/>
      <c r="J458" s="196"/>
      <c r="K458" s="194"/>
      <c r="L458" s="194"/>
      <c r="M458" s="195"/>
      <c r="N458" s="194"/>
    </row>
    <row r="459" spans="1:14" x14ac:dyDescent="0.2">
      <c r="A459" s="194"/>
      <c r="B459" s="194"/>
      <c r="C459" s="194"/>
      <c r="D459" s="194"/>
      <c r="E459" s="194"/>
      <c r="F459" s="194"/>
      <c r="G459" s="247"/>
      <c r="H459" s="196"/>
      <c r="I459" s="387"/>
      <c r="J459" s="196"/>
      <c r="K459" s="194"/>
      <c r="L459" s="194"/>
      <c r="M459" s="195"/>
      <c r="N459" s="194"/>
    </row>
    <row r="460" spans="1:14" x14ac:dyDescent="0.2">
      <c r="A460" s="194"/>
      <c r="B460" s="194"/>
      <c r="C460" s="194"/>
      <c r="D460" s="194"/>
      <c r="E460" s="194"/>
      <c r="F460" s="194"/>
      <c r="G460" s="247"/>
      <c r="H460" s="196"/>
      <c r="I460" s="387"/>
      <c r="J460" s="196"/>
      <c r="K460" s="194"/>
      <c r="L460" s="194"/>
      <c r="M460" s="195"/>
      <c r="N460" s="194"/>
    </row>
    <row r="461" spans="1:14" x14ac:dyDescent="0.2">
      <c r="A461" s="194"/>
      <c r="B461" s="194"/>
      <c r="C461" s="194"/>
      <c r="D461" s="194"/>
      <c r="E461" s="194"/>
      <c r="F461" s="194"/>
      <c r="G461" s="247"/>
      <c r="H461" s="196"/>
      <c r="I461" s="387"/>
      <c r="J461" s="196"/>
      <c r="K461" s="194"/>
      <c r="L461" s="194"/>
      <c r="M461" s="195"/>
      <c r="N461" s="194"/>
    </row>
    <row r="462" spans="1:14" x14ac:dyDescent="0.2">
      <c r="A462" s="194"/>
      <c r="B462" s="194"/>
      <c r="C462" s="194"/>
      <c r="D462" s="194"/>
      <c r="E462" s="194"/>
      <c r="F462" s="194"/>
      <c r="G462" s="247"/>
      <c r="H462" s="196"/>
      <c r="I462" s="387"/>
      <c r="J462" s="196"/>
      <c r="K462" s="194"/>
      <c r="L462" s="194"/>
      <c r="M462" s="195"/>
      <c r="N462" s="194"/>
    </row>
    <row r="463" spans="1:14" x14ac:dyDescent="0.2">
      <c r="A463" s="194"/>
      <c r="B463" s="194"/>
      <c r="C463" s="194"/>
      <c r="D463" s="194"/>
      <c r="E463" s="194"/>
      <c r="F463" s="194"/>
      <c r="G463" s="247"/>
      <c r="H463" s="196"/>
      <c r="I463" s="387"/>
      <c r="J463" s="196"/>
      <c r="K463" s="194"/>
      <c r="L463" s="194"/>
      <c r="M463" s="195"/>
      <c r="N463" s="194"/>
    </row>
    <row r="464" spans="1:14" x14ac:dyDescent="0.2">
      <c r="A464" s="194"/>
      <c r="B464" s="194"/>
      <c r="C464" s="194"/>
      <c r="D464" s="194"/>
      <c r="E464" s="194"/>
      <c r="F464" s="194"/>
      <c r="G464" s="247"/>
      <c r="H464" s="196"/>
      <c r="I464" s="387"/>
      <c r="J464" s="196"/>
      <c r="K464" s="194"/>
      <c r="L464" s="194"/>
      <c r="M464" s="195"/>
      <c r="N464" s="194"/>
    </row>
    <row r="465" spans="1:14" x14ac:dyDescent="0.2">
      <c r="A465" s="194"/>
      <c r="B465" s="194"/>
      <c r="C465" s="194"/>
      <c r="D465" s="194"/>
      <c r="E465" s="194"/>
      <c r="F465" s="194"/>
      <c r="G465" s="247"/>
      <c r="H465" s="196"/>
      <c r="I465" s="387"/>
      <c r="J465" s="196"/>
      <c r="K465" s="194"/>
      <c r="L465" s="194"/>
      <c r="M465" s="195"/>
      <c r="N465" s="194"/>
    </row>
    <row r="466" spans="1:14" x14ac:dyDescent="0.2">
      <c r="A466" s="194"/>
      <c r="B466" s="194"/>
      <c r="C466" s="194"/>
      <c r="D466" s="194"/>
      <c r="E466" s="194"/>
      <c r="F466" s="194"/>
      <c r="G466" s="247"/>
      <c r="H466" s="196"/>
      <c r="I466" s="387"/>
      <c r="J466" s="196"/>
      <c r="K466" s="194"/>
      <c r="L466" s="194"/>
      <c r="M466" s="195"/>
      <c r="N466" s="194"/>
    </row>
    <row r="467" spans="1:14" x14ac:dyDescent="0.2">
      <c r="A467" s="194"/>
      <c r="B467" s="194"/>
      <c r="C467" s="194"/>
      <c r="D467" s="194"/>
      <c r="E467" s="194"/>
      <c r="F467" s="194"/>
      <c r="G467" s="247"/>
      <c r="H467" s="196"/>
      <c r="I467" s="387"/>
      <c r="J467" s="196"/>
      <c r="K467" s="194"/>
      <c r="L467" s="194"/>
      <c r="M467" s="195"/>
      <c r="N467" s="194"/>
    </row>
    <row r="468" spans="1:14" x14ac:dyDescent="0.2">
      <c r="A468" s="194"/>
      <c r="B468" s="194"/>
      <c r="C468" s="194"/>
      <c r="D468" s="194"/>
      <c r="E468" s="194"/>
      <c r="F468" s="194"/>
      <c r="G468" s="247"/>
      <c r="H468" s="196"/>
      <c r="I468" s="387"/>
      <c r="J468" s="196"/>
      <c r="K468" s="194"/>
      <c r="L468" s="194"/>
      <c r="M468" s="195"/>
      <c r="N468" s="194"/>
    </row>
    <row r="469" spans="1:14" x14ac:dyDescent="0.2">
      <c r="A469" s="194"/>
      <c r="B469" s="194"/>
      <c r="C469" s="194"/>
      <c r="D469" s="194"/>
      <c r="E469" s="194"/>
      <c r="F469" s="194"/>
      <c r="G469" s="247"/>
      <c r="H469" s="196"/>
      <c r="I469" s="387"/>
      <c r="J469" s="196"/>
      <c r="K469" s="194"/>
      <c r="L469" s="194"/>
      <c r="M469" s="195"/>
      <c r="N469" s="194"/>
    </row>
    <row r="470" spans="1:14" x14ac:dyDescent="0.2">
      <c r="A470" s="194"/>
      <c r="B470" s="194"/>
      <c r="C470" s="194"/>
      <c r="D470" s="194"/>
      <c r="E470" s="194"/>
      <c r="F470" s="194"/>
      <c r="G470" s="247"/>
      <c r="H470" s="196"/>
      <c r="I470" s="387"/>
      <c r="J470" s="196"/>
      <c r="K470" s="194"/>
      <c r="L470" s="194"/>
      <c r="M470" s="195"/>
      <c r="N470" s="194"/>
    </row>
    <row r="471" spans="1:14" x14ac:dyDescent="0.2">
      <c r="A471" s="194"/>
      <c r="B471" s="194"/>
      <c r="C471" s="194"/>
      <c r="D471" s="194"/>
      <c r="E471" s="194"/>
      <c r="F471" s="194"/>
      <c r="G471" s="247"/>
      <c r="H471" s="196"/>
      <c r="I471" s="387"/>
      <c r="J471" s="196"/>
      <c r="K471" s="194"/>
      <c r="L471" s="194"/>
      <c r="M471" s="195"/>
      <c r="N471" s="194"/>
    </row>
    <row r="472" spans="1:14" x14ac:dyDescent="0.2">
      <c r="A472" s="194"/>
      <c r="B472" s="194"/>
      <c r="C472" s="194"/>
      <c r="D472" s="194"/>
      <c r="E472" s="194"/>
      <c r="F472" s="194"/>
      <c r="G472" s="247"/>
      <c r="H472" s="196"/>
      <c r="I472" s="387"/>
      <c r="J472" s="196"/>
      <c r="K472" s="194"/>
      <c r="L472" s="194"/>
      <c r="M472" s="195"/>
      <c r="N472" s="194"/>
    </row>
    <row r="473" spans="1:14" x14ac:dyDescent="0.2">
      <c r="A473" s="194"/>
      <c r="B473" s="194"/>
      <c r="C473" s="194"/>
      <c r="D473" s="194"/>
      <c r="E473" s="194"/>
      <c r="F473" s="194"/>
      <c r="G473" s="247"/>
      <c r="H473" s="196"/>
      <c r="I473" s="387"/>
      <c r="J473" s="196"/>
      <c r="K473" s="194"/>
      <c r="L473" s="194"/>
      <c r="M473" s="195"/>
      <c r="N473" s="194"/>
    </row>
    <row r="474" spans="1:14" x14ac:dyDescent="0.2">
      <c r="A474" s="194"/>
      <c r="B474" s="194"/>
      <c r="C474" s="194"/>
      <c r="D474" s="194"/>
      <c r="E474" s="194"/>
      <c r="F474" s="194"/>
      <c r="G474" s="247"/>
      <c r="H474" s="196"/>
      <c r="I474" s="387"/>
      <c r="J474" s="196"/>
      <c r="K474" s="194"/>
      <c r="L474" s="194"/>
      <c r="M474" s="195"/>
      <c r="N474" s="194"/>
    </row>
    <row r="475" spans="1:14" x14ac:dyDescent="0.2">
      <c r="A475" s="194"/>
      <c r="B475" s="194"/>
      <c r="C475" s="194"/>
      <c r="D475" s="194"/>
      <c r="E475" s="194"/>
      <c r="F475" s="194"/>
      <c r="G475" s="247"/>
      <c r="H475" s="196"/>
      <c r="I475" s="387"/>
      <c r="J475" s="196"/>
      <c r="K475" s="194"/>
      <c r="L475" s="194"/>
      <c r="M475" s="195"/>
      <c r="N475" s="194"/>
    </row>
    <row r="476" spans="1:14" x14ac:dyDescent="0.2">
      <c r="A476" s="194"/>
      <c r="B476" s="194"/>
      <c r="C476" s="194"/>
      <c r="D476" s="194"/>
      <c r="E476" s="194"/>
      <c r="F476" s="194"/>
      <c r="G476" s="247"/>
      <c r="H476" s="196"/>
      <c r="I476" s="387"/>
      <c r="J476" s="196"/>
      <c r="K476" s="194"/>
      <c r="L476" s="194"/>
      <c r="M476" s="195"/>
      <c r="N476" s="194"/>
    </row>
    <row r="477" spans="1:14" x14ac:dyDescent="0.2">
      <c r="A477" s="194"/>
      <c r="B477" s="194"/>
      <c r="C477" s="194"/>
      <c r="D477" s="194"/>
      <c r="E477" s="194"/>
      <c r="F477" s="194"/>
      <c r="G477" s="247"/>
      <c r="H477" s="196"/>
      <c r="I477" s="387"/>
      <c r="J477" s="196"/>
      <c r="K477" s="194"/>
      <c r="L477" s="194"/>
      <c r="M477" s="195"/>
      <c r="N477" s="194"/>
    </row>
    <row r="478" spans="1:14" x14ac:dyDescent="0.2">
      <c r="A478" s="194"/>
      <c r="B478" s="194"/>
      <c r="C478" s="194"/>
      <c r="D478" s="194"/>
      <c r="E478" s="194"/>
      <c r="F478" s="194"/>
      <c r="G478" s="247"/>
      <c r="H478" s="196"/>
      <c r="I478" s="387"/>
      <c r="J478" s="196"/>
      <c r="K478" s="194"/>
      <c r="L478" s="194"/>
      <c r="M478" s="195"/>
      <c r="N478" s="194"/>
    </row>
    <row r="479" spans="1:14" x14ac:dyDescent="0.2">
      <c r="A479" s="194"/>
      <c r="B479" s="194"/>
      <c r="C479" s="194"/>
      <c r="D479" s="194"/>
      <c r="E479" s="194"/>
      <c r="F479" s="194"/>
      <c r="G479" s="247"/>
      <c r="H479" s="196"/>
      <c r="I479" s="387"/>
      <c r="J479" s="196"/>
      <c r="K479" s="194"/>
      <c r="L479" s="194"/>
      <c r="M479" s="195"/>
      <c r="N479" s="194"/>
    </row>
    <row r="480" spans="1:14" x14ac:dyDescent="0.2">
      <c r="A480" s="194"/>
      <c r="B480" s="194"/>
      <c r="C480" s="194"/>
      <c r="D480" s="194"/>
      <c r="E480" s="194"/>
      <c r="F480" s="194"/>
      <c r="G480" s="247"/>
      <c r="H480" s="196"/>
      <c r="I480" s="387"/>
      <c r="J480" s="196"/>
      <c r="K480" s="194"/>
      <c r="L480" s="194"/>
      <c r="M480" s="195"/>
      <c r="N480" s="194"/>
    </row>
    <row r="481" spans="1:14" x14ac:dyDescent="0.2">
      <c r="A481" s="194"/>
      <c r="B481" s="194"/>
      <c r="C481" s="194"/>
      <c r="D481" s="194"/>
      <c r="E481" s="194"/>
      <c r="F481" s="194"/>
      <c r="G481" s="247"/>
      <c r="H481" s="196"/>
      <c r="I481" s="387"/>
      <c r="J481" s="196"/>
      <c r="K481" s="194"/>
      <c r="L481" s="194"/>
      <c r="M481" s="195"/>
      <c r="N481" s="194"/>
    </row>
    <row r="482" spans="1:14" x14ac:dyDescent="0.2">
      <c r="A482" s="194"/>
      <c r="B482" s="194"/>
      <c r="C482" s="194"/>
      <c r="D482" s="194"/>
      <c r="E482" s="194"/>
      <c r="F482" s="194"/>
      <c r="G482" s="247"/>
      <c r="H482" s="196"/>
      <c r="I482" s="387"/>
      <c r="J482" s="196"/>
      <c r="K482" s="194"/>
      <c r="L482" s="194"/>
      <c r="M482" s="195"/>
      <c r="N482" s="194"/>
    </row>
    <row r="483" spans="1:14" x14ac:dyDescent="0.2">
      <c r="A483" s="194"/>
      <c r="B483" s="194"/>
      <c r="C483" s="194"/>
      <c r="D483" s="194"/>
      <c r="E483" s="194"/>
      <c r="F483" s="194"/>
      <c r="G483" s="247"/>
      <c r="H483" s="196"/>
      <c r="I483" s="387"/>
      <c r="J483" s="196"/>
      <c r="K483" s="194"/>
      <c r="L483" s="194"/>
      <c r="M483" s="195"/>
      <c r="N483" s="194"/>
    </row>
    <row r="484" spans="1:14" x14ac:dyDescent="0.2">
      <c r="A484" s="194"/>
      <c r="B484" s="194"/>
      <c r="C484" s="194"/>
      <c r="D484" s="194"/>
      <c r="E484" s="194"/>
      <c r="F484" s="194"/>
      <c r="G484" s="247"/>
      <c r="H484" s="196"/>
      <c r="I484" s="387"/>
      <c r="J484" s="196"/>
      <c r="K484" s="194"/>
      <c r="L484" s="194"/>
      <c r="M484" s="195"/>
      <c r="N484" s="194"/>
    </row>
    <row r="485" spans="1:14" x14ac:dyDescent="0.2">
      <c r="A485" s="194"/>
      <c r="B485" s="194"/>
      <c r="C485" s="194"/>
      <c r="D485" s="194"/>
      <c r="E485" s="194"/>
      <c r="F485" s="194"/>
      <c r="G485" s="247"/>
      <c r="H485" s="196"/>
      <c r="I485" s="387"/>
      <c r="J485" s="196"/>
      <c r="K485" s="194"/>
      <c r="L485" s="194"/>
      <c r="M485" s="195"/>
      <c r="N485" s="194"/>
    </row>
    <row r="486" spans="1:14" x14ac:dyDescent="0.2">
      <c r="A486" s="194"/>
      <c r="B486" s="194"/>
      <c r="C486" s="194"/>
      <c r="D486" s="194"/>
      <c r="E486" s="194"/>
      <c r="F486" s="194"/>
      <c r="G486" s="247"/>
      <c r="H486" s="196"/>
      <c r="I486" s="387"/>
      <c r="J486" s="196"/>
      <c r="K486" s="194"/>
      <c r="L486" s="194"/>
      <c r="M486" s="195"/>
      <c r="N486" s="194"/>
    </row>
    <row r="487" spans="1:14" x14ac:dyDescent="0.2">
      <c r="A487" s="194"/>
      <c r="B487" s="194"/>
      <c r="C487" s="194"/>
      <c r="D487" s="194"/>
      <c r="E487" s="194"/>
      <c r="F487" s="194"/>
      <c r="G487" s="247"/>
      <c r="H487" s="196"/>
      <c r="I487" s="387"/>
      <c r="J487" s="196"/>
      <c r="K487" s="194"/>
      <c r="L487" s="194"/>
      <c r="M487" s="195"/>
      <c r="N487" s="194"/>
    </row>
    <row r="488" spans="1:14" x14ac:dyDescent="0.2">
      <c r="A488" s="194"/>
      <c r="B488" s="194"/>
      <c r="C488" s="194"/>
      <c r="D488" s="194"/>
      <c r="E488" s="194"/>
      <c r="F488" s="194"/>
      <c r="G488" s="247"/>
      <c r="H488" s="196"/>
      <c r="I488" s="387"/>
      <c r="J488" s="196"/>
      <c r="K488" s="194"/>
      <c r="L488" s="194"/>
      <c r="M488" s="195"/>
      <c r="N488" s="194"/>
    </row>
    <row r="489" spans="1:14" x14ac:dyDescent="0.2">
      <c r="A489" s="194"/>
      <c r="B489" s="194"/>
      <c r="C489" s="194"/>
      <c r="D489" s="194"/>
      <c r="E489" s="194"/>
      <c r="F489" s="194"/>
      <c r="G489" s="247"/>
      <c r="H489" s="196"/>
      <c r="I489" s="387"/>
      <c r="J489" s="196"/>
      <c r="K489" s="194"/>
      <c r="L489" s="194"/>
      <c r="M489" s="195"/>
      <c r="N489" s="194"/>
    </row>
    <row r="490" spans="1:14" x14ac:dyDescent="0.2">
      <c r="A490" s="194"/>
      <c r="B490" s="194"/>
      <c r="C490" s="194"/>
      <c r="D490" s="194"/>
      <c r="E490" s="194"/>
      <c r="F490" s="194"/>
      <c r="G490" s="247"/>
      <c r="H490" s="196"/>
      <c r="I490" s="387"/>
      <c r="J490" s="196"/>
      <c r="K490" s="194"/>
      <c r="L490" s="194"/>
      <c r="M490" s="195"/>
      <c r="N490" s="194"/>
    </row>
    <row r="491" spans="1:14" x14ac:dyDescent="0.2">
      <c r="A491" s="194"/>
      <c r="B491" s="194"/>
      <c r="C491" s="194"/>
      <c r="D491" s="194"/>
      <c r="E491" s="194"/>
      <c r="F491" s="194"/>
      <c r="G491" s="247"/>
      <c r="H491" s="196"/>
      <c r="I491" s="387"/>
      <c r="J491" s="196"/>
      <c r="K491" s="194"/>
      <c r="L491" s="194"/>
      <c r="M491" s="195"/>
      <c r="N491" s="194"/>
    </row>
    <row r="492" spans="1:14" x14ac:dyDescent="0.2">
      <c r="A492" s="194"/>
      <c r="B492" s="194"/>
      <c r="C492" s="194"/>
      <c r="D492" s="194"/>
      <c r="E492" s="194"/>
      <c r="F492" s="194"/>
      <c r="G492" s="247"/>
      <c r="H492" s="196"/>
      <c r="I492" s="387"/>
      <c r="J492" s="196"/>
      <c r="K492" s="194"/>
      <c r="L492" s="194"/>
      <c r="M492" s="195"/>
      <c r="N492" s="194"/>
    </row>
    <row r="493" spans="1:14" x14ac:dyDescent="0.2">
      <c r="A493" s="194"/>
      <c r="B493" s="194"/>
      <c r="C493" s="194"/>
      <c r="D493" s="194"/>
      <c r="E493" s="194"/>
      <c r="F493" s="194"/>
      <c r="G493" s="247"/>
      <c r="H493" s="196"/>
      <c r="I493" s="387"/>
      <c r="J493" s="196"/>
      <c r="K493" s="194"/>
      <c r="L493" s="194"/>
      <c r="M493" s="195"/>
      <c r="N493" s="194"/>
    </row>
    <row r="494" spans="1:14" x14ac:dyDescent="0.2">
      <c r="A494" s="194"/>
      <c r="B494" s="194"/>
      <c r="C494" s="194"/>
      <c r="D494" s="194"/>
      <c r="E494" s="194"/>
      <c r="F494" s="194"/>
      <c r="G494" s="247"/>
      <c r="H494" s="196"/>
      <c r="I494" s="387"/>
      <c r="J494" s="196"/>
      <c r="K494" s="194"/>
      <c r="L494" s="194"/>
      <c r="M494" s="195"/>
      <c r="N494" s="194"/>
    </row>
    <row r="495" spans="1:14" x14ac:dyDescent="0.2">
      <c r="A495" s="194"/>
      <c r="B495" s="194"/>
      <c r="C495" s="194"/>
      <c r="D495" s="194"/>
      <c r="E495" s="194"/>
      <c r="F495" s="194"/>
      <c r="G495" s="247"/>
      <c r="H495" s="196"/>
      <c r="I495" s="387"/>
      <c r="J495" s="196"/>
      <c r="K495" s="194"/>
      <c r="L495" s="194"/>
      <c r="M495" s="195"/>
      <c r="N495" s="194"/>
    </row>
    <row r="496" spans="1:14" x14ac:dyDescent="0.2">
      <c r="A496" s="194"/>
      <c r="B496" s="194"/>
      <c r="C496" s="194"/>
      <c r="D496" s="194"/>
      <c r="E496" s="194"/>
      <c r="F496" s="194"/>
      <c r="G496" s="247"/>
      <c r="H496" s="196"/>
      <c r="I496" s="387"/>
      <c r="J496" s="196"/>
      <c r="K496" s="194"/>
      <c r="L496" s="194"/>
      <c r="M496" s="195"/>
      <c r="N496" s="194"/>
    </row>
    <row r="497" spans="1:14" x14ac:dyDescent="0.2">
      <c r="A497" s="194"/>
      <c r="B497" s="194"/>
      <c r="C497" s="194"/>
      <c r="D497" s="194"/>
      <c r="E497" s="194"/>
      <c r="F497" s="194"/>
      <c r="G497" s="247"/>
      <c r="H497" s="196"/>
      <c r="I497" s="387"/>
      <c r="J497" s="196"/>
      <c r="K497" s="194"/>
      <c r="L497" s="194"/>
      <c r="M497" s="195"/>
      <c r="N497" s="194"/>
    </row>
    <row r="498" spans="1:14" x14ac:dyDescent="0.2">
      <c r="A498" s="194"/>
      <c r="B498" s="194"/>
      <c r="C498" s="194"/>
      <c r="D498" s="194"/>
      <c r="E498" s="194"/>
      <c r="F498" s="194"/>
      <c r="G498" s="247"/>
      <c r="H498" s="196"/>
      <c r="I498" s="387"/>
      <c r="J498" s="196"/>
      <c r="K498" s="194"/>
      <c r="L498" s="194"/>
      <c r="M498" s="195"/>
      <c r="N498" s="194"/>
    </row>
    <row r="499" spans="1:14" x14ac:dyDescent="0.2">
      <c r="A499" s="194"/>
      <c r="B499" s="194"/>
      <c r="C499" s="194"/>
      <c r="D499" s="194"/>
      <c r="E499" s="194"/>
      <c r="F499" s="194"/>
      <c r="G499" s="247"/>
      <c r="H499" s="196"/>
      <c r="I499" s="387"/>
      <c r="J499" s="196"/>
      <c r="K499" s="194"/>
      <c r="L499" s="194"/>
      <c r="M499" s="195"/>
      <c r="N499" s="194"/>
    </row>
    <row r="500" spans="1:14" x14ac:dyDescent="0.2">
      <c r="A500" s="194"/>
      <c r="B500" s="194"/>
      <c r="C500" s="194"/>
      <c r="D500" s="194"/>
      <c r="E500" s="194"/>
      <c r="F500" s="194"/>
      <c r="G500" s="247"/>
      <c r="H500" s="196"/>
      <c r="I500" s="387"/>
      <c r="J500" s="196"/>
      <c r="K500" s="194"/>
      <c r="L500" s="194"/>
      <c r="M500" s="195"/>
      <c r="N500" s="194"/>
    </row>
    <row r="501" spans="1:14" x14ac:dyDescent="0.2">
      <c r="A501" s="194"/>
      <c r="B501" s="194"/>
      <c r="C501" s="194"/>
      <c r="D501" s="194"/>
      <c r="E501" s="194"/>
      <c r="F501" s="194"/>
      <c r="G501" s="247"/>
      <c r="H501" s="196"/>
      <c r="I501" s="387"/>
      <c r="J501" s="196"/>
      <c r="K501" s="194"/>
      <c r="L501" s="194"/>
      <c r="M501" s="195"/>
      <c r="N501" s="194"/>
    </row>
    <row r="502" spans="1:14" x14ac:dyDescent="0.2">
      <c r="A502" s="194"/>
      <c r="B502" s="194"/>
      <c r="C502" s="194"/>
      <c r="D502" s="194"/>
      <c r="E502" s="194"/>
      <c r="F502" s="194"/>
      <c r="G502" s="247"/>
      <c r="H502" s="196"/>
      <c r="I502" s="387"/>
      <c r="J502" s="196"/>
      <c r="K502" s="194"/>
      <c r="L502" s="194"/>
      <c r="M502" s="195"/>
      <c r="N502" s="194"/>
    </row>
    <row r="503" spans="1:14" x14ac:dyDescent="0.2">
      <c r="A503" s="194"/>
      <c r="B503" s="194"/>
      <c r="C503" s="194"/>
      <c r="D503" s="194"/>
      <c r="E503" s="194"/>
      <c r="F503" s="194"/>
      <c r="G503" s="247"/>
      <c r="H503" s="196"/>
      <c r="I503" s="387"/>
      <c r="J503" s="196"/>
      <c r="K503" s="194"/>
      <c r="L503" s="194"/>
      <c r="M503" s="195"/>
      <c r="N503" s="194"/>
    </row>
    <row r="504" spans="1:14" x14ac:dyDescent="0.2">
      <c r="A504" s="194"/>
      <c r="B504" s="194"/>
      <c r="C504" s="194"/>
      <c r="D504" s="194"/>
      <c r="E504" s="194"/>
      <c r="F504" s="194"/>
      <c r="G504" s="247"/>
      <c r="H504" s="196"/>
      <c r="I504" s="387"/>
      <c r="J504" s="196"/>
      <c r="K504" s="194"/>
      <c r="L504" s="194"/>
      <c r="M504" s="195"/>
      <c r="N504" s="194"/>
    </row>
    <row r="505" spans="1:14" x14ac:dyDescent="0.2">
      <c r="A505" s="194"/>
      <c r="B505" s="194"/>
      <c r="C505" s="194"/>
      <c r="D505" s="194"/>
      <c r="E505" s="194"/>
      <c r="F505" s="194"/>
      <c r="G505" s="247"/>
      <c r="H505" s="196"/>
      <c r="I505" s="387"/>
      <c r="J505" s="196"/>
      <c r="K505" s="194"/>
      <c r="L505" s="194"/>
      <c r="M505" s="195"/>
      <c r="N505" s="194"/>
    </row>
    <row r="506" spans="1:14" x14ac:dyDescent="0.2">
      <c r="A506" s="194"/>
      <c r="B506" s="194"/>
      <c r="C506" s="194"/>
      <c r="D506" s="194"/>
      <c r="E506" s="194"/>
      <c r="F506" s="194"/>
      <c r="G506" s="247"/>
      <c r="H506" s="196"/>
      <c r="I506" s="387"/>
      <c r="J506" s="196"/>
      <c r="K506" s="194"/>
      <c r="L506" s="194"/>
      <c r="M506" s="195"/>
      <c r="N506" s="194"/>
    </row>
    <row r="507" spans="1:14" x14ac:dyDescent="0.2">
      <c r="A507" s="194"/>
      <c r="B507" s="194"/>
      <c r="C507" s="194"/>
      <c r="D507" s="194"/>
      <c r="E507" s="194"/>
      <c r="F507" s="194"/>
      <c r="G507" s="247"/>
      <c r="H507" s="196"/>
      <c r="I507" s="387"/>
      <c r="J507" s="196"/>
      <c r="K507" s="194"/>
      <c r="L507" s="194"/>
      <c r="M507" s="195"/>
      <c r="N507" s="194"/>
    </row>
    <row r="508" spans="1:14" x14ac:dyDescent="0.2">
      <c r="A508" s="194"/>
      <c r="B508" s="194"/>
      <c r="C508" s="194"/>
      <c r="D508" s="194"/>
      <c r="E508" s="194"/>
      <c r="F508" s="194"/>
      <c r="G508" s="247"/>
      <c r="H508" s="196"/>
      <c r="I508" s="387"/>
      <c r="J508" s="196"/>
      <c r="K508" s="194"/>
      <c r="L508" s="194"/>
      <c r="M508" s="195"/>
      <c r="N508" s="194"/>
    </row>
    <row r="509" spans="1:14" x14ac:dyDescent="0.2">
      <c r="A509" s="194"/>
      <c r="B509" s="194"/>
      <c r="C509" s="194"/>
      <c r="D509" s="194"/>
      <c r="E509" s="194"/>
      <c r="F509" s="194"/>
      <c r="G509" s="247"/>
      <c r="H509" s="196"/>
      <c r="I509" s="387"/>
      <c r="J509" s="196"/>
      <c r="K509" s="194"/>
      <c r="L509" s="194"/>
      <c r="M509" s="195"/>
      <c r="N509" s="194"/>
    </row>
    <row r="510" spans="1:14" x14ac:dyDescent="0.2">
      <c r="A510" s="194"/>
      <c r="B510" s="194"/>
      <c r="C510" s="194"/>
      <c r="D510" s="194"/>
      <c r="E510" s="194"/>
      <c r="F510" s="194"/>
      <c r="G510" s="247"/>
      <c r="H510" s="196"/>
      <c r="I510" s="387"/>
      <c r="J510" s="196"/>
      <c r="K510" s="194"/>
      <c r="L510" s="194"/>
      <c r="M510" s="195"/>
      <c r="N510" s="194"/>
    </row>
    <row r="511" spans="1:14" x14ac:dyDescent="0.2">
      <c r="A511" s="194"/>
      <c r="B511" s="194"/>
      <c r="C511" s="194"/>
      <c r="D511" s="194"/>
      <c r="E511" s="194"/>
      <c r="F511" s="194"/>
      <c r="G511" s="247"/>
      <c r="H511" s="196"/>
      <c r="I511" s="387"/>
      <c r="J511" s="196"/>
      <c r="K511" s="194"/>
      <c r="L511" s="194"/>
      <c r="M511" s="195"/>
      <c r="N511" s="194"/>
    </row>
    <row r="512" spans="1:14" x14ac:dyDescent="0.2">
      <c r="A512" s="194"/>
      <c r="B512" s="194"/>
      <c r="C512" s="194"/>
      <c r="D512" s="194"/>
      <c r="E512" s="194"/>
      <c r="F512" s="194"/>
      <c r="G512" s="247"/>
      <c r="H512" s="196"/>
      <c r="I512" s="387"/>
      <c r="J512" s="196"/>
      <c r="K512" s="194"/>
      <c r="L512" s="194"/>
      <c r="M512" s="195"/>
      <c r="N512" s="194"/>
    </row>
    <row r="513" spans="1:14" x14ac:dyDescent="0.2">
      <c r="A513" s="194"/>
      <c r="B513" s="194"/>
      <c r="C513" s="194"/>
      <c r="D513" s="194"/>
      <c r="E513" s="194"/>
      <c r="F513" s="194"/>
      <c r="G513" s="247"/>
      <c r="H513" s="196"/>
      <c r="I513" s="387"/>
      <c r="J513" s="196"/>
      <c r="K513" s="194"/>
      <c r="L513" s="194"/>
      <c r="M513" s="195"/>
      <c r="N513" s="194"/>
    </row>
    <row r="514" spans="1:14" x14ac:dyDescent="0.2">
      <c r="A514" s="194"/>
      <c r="B514" s="194"/>
      <c r="C514" s="194"/>
      <c r="D514" s="194"/>
      <c r="E514" s="194"/>
      <c r="F514" s="194"/>
      <c r="G514" s="247"/>
      <c r="H514" s="196"/>
      <c r="I514" s="387"/>
      <c r="J514" s="196"/>
      <c r="K514" s="194"/>
      <c r="L514" s="194"/>
      <c r="M514" s="195"/>
      <c r="N514" s="194"/>
    </row>
    <row r="515" spans="1:14" x14ac:dyDescent="0.2">
      <c r="A515" s="194"/>
      <c r="B515" s="194"/>
      <c r="C515" s="194"/>
      <c r="D515" s="194"/>
      <c r="E515" s="194"/>
      <c r="F515" s="194"/>
      <c r="G515" s="247"/>
      <c r="H515" s="196"/>
      <c r="I515" s="387"/>
      <c r="J515" s="196"/>
      <c r="K515" s="194"/>
      <c r="L515" s="194"/>
      <c r="M515" s="195"/>
      <c r="N515" s="194"/>
    </row>
    <row r="516" spans="1:14" x14ac:dyDescent="0.2">
      <c r="A516" s="194"/>
      <c r="B516" s="194"/>
      <c r="C516" s="194"/>
      <c r="D516" s="194"/>
      <c r="E516" s="194"/>
      <c r="F516" s="194"/>
      <c r="G516" s="247"/>
      <c r="H516" s="196"/>
      <c r="I516" s="387"/>
      <c r="J516" s="196"/>
      <c r="K516" s="194"/>
      <c r="L516" s="194"/>
      <c r="M516" s="195"/>
      <c r="N516" s="194"/>
    </row>
    <row r="517" spans="1:14" x14ac:dyDescent="0.2">
      <c r="A517" s="194"/>
      <c r="B517" s="194"/>
      <c r="C517" s="194"/>
      <c r="D517" s="194"/>
      <c r="E517" s="194"/>
      <c r="F517" s="194"/>
      <c r="G517" s="247"/>
      <c r="H517" s="196"/>
      <c r="I517" s="387"/>
      <c r="J517" s="196"/>
      <c r="K517" s="194"/>
      <c r="L517" s="194"/>
      <c r="M517" s="195"/>
      <c r="N517" s="194"/>
    </row>
    <row r="518" spans="1:14" x14ac:dyDescent="0.2">
      <c r="A518" s="194"/>
      <c r="B518" s="194"/>
      <c r="C518" s="194"/>
      <c r="D518" s="194"/>
      <c r="E518" s="194"/>
      <c r="F518" s="194"/>
      <c r="G518" s="247"/>
      <c r="H518" s="196"/>
      <c r="I518" s="387"/>
      <c r="J518" s="196"/>
      <c r="K518" s="194"/>
      <c r="L518" s="194"/>
      <c r="M518" s="195"/>
      <c r="N518" s="194"/>
    </row>
    <row r="519" spans="1:14" x14ac:dyDescent="0.2">
      <c r="A519" s="194"/>
      <c r="B519" s="194"/>
      <c r="C519" s="194"/>
      <c r="D519" s="194"/>
      <c r="E519" s="194"/>
      <c r="F519" s="194"/>
      <c r="G519" s="247"/>
      <c r="H519" s="196"/>
      <c r="I519" s="387"/>
      <c r="J519" s="196"/>
      <c r="K519" s="194"/>
      <c r="L519" s="194"/>
      <c r="M519" s="195"/>
      <c r="N519" s="194"/>
    </row>
    <row r="520" spans="1:14" x14ac:dyDescent="0.2">
      <c r="A520" s="194"/>
      <c r="B520" s="194"/>
      <c r="C520" s="194"/>
      <c r="D520" s="194"/>
      <c r="E520" s="194"/>
      <c r="F520" s="194"/>
      <c r="G520" s="247"/>
      <c r="H520" s="196"/>
      <c r="I520" s="387"/>
      <c r="J520" s="196"/>
      <c r="K520" s="194"/>
      <c r="L520" s="194"/>
      <c r="M520" s="195"/>
      <c r="N520" s="194"/>
    </row>
    <row r="521" spans="1:14" x14ac:dyDescent="0.2">
      <c r="A521" s="194"/>
      <c r="B521" s="194"/>
      <c r="C521" s="194"/>
      <c r="D521" s="194"/>
      <c r="E521" s="194"/>
      <c r="F521" s="194"/>
      <c r="G521" s="247"/>
      <c r="H521" s="196"/>
      <c r="I521" s="387"/>
      <c r="J521" s="196"/>
      <c r="K521" s="194"/>
      <c r="L521" s="194"/>
      <c r="M521" s="195"/>
      <c r="N521" s="194"/>
    </row>
    <row r="522" spans="1:14" x14ac:dyDescent="0.2">
      <c r="A522" s="194"/>
      <c r="B522" s="194"/>
      <c r="C522" s="194"/>
      <c r="D522" s="194"/>
      <c r="E522" s="194"/>
      <c r="F522" s="194"/>
      <c r="G522" s="247"/>
      <c r="H522" s="196"/>
      <c r="I522" s="387"/>
      <c r="J522" s="196"/>
      <c r="K522" s="194"/>
      <c r="L522" s="194"/>
      <c r="M522" s="195"/>
      <c r="N522" s="194"/>
    </row>
    <row r="523" spans="1:14" x14ac:dyDescent="0.2">
      <c r="A523" s="194"/>
      <c r="B523" s="194"/>
      <c r="C523" s="194"/>
      <c r="D523" s="194"/>
      <c r="E523" s="194"/>
      <c r="F523" s="194"/>
      <c r="G523" s="247"/>
      <c r="H523" s="196"/>
      <c r="I523" s="387"/>
      <c r="J523" s="196"/>
      <c r="K523" s="194"/>
      <c r="L523" s="194"/>
      <c r="M523" s="195"/>
      <c r="N523" s="194"/>
    </row>
    <row r="524" spans="1:14" x14ac:dyDescent="0.2">
      <c r="A524" s="194"/>
      <c r="B524" s="194"/>
      <c r="C524" s="194"/>
      <c r="D524" s="194"/>
      <c r="E524" s="194"/>
      <c r="F524" s="194"/>
      <c r="G524" s="247"/>
      <c r="H524" s="196"/>
      <c r="I524" s="387"/>
      <c r="J524" s="196"/>
      <c r="K524" s="194"/>
      <c r="L524" s="194"/>
      <c r="M524" s="195"/>
      <c r="N524" s="194"/>
    </row>
    <row r="525" spans="1:14" x14ac:dyDescent="0.2">
      <c r="A525" s="194"/>
      <c r="B525" s="194"/>
      <c r="C525" s="194"/>
      <c r="D525" s="194"/>
      <c r="E525" s="194"/>
      <c r="F525" s="194"/>
      <c r="G525" s="247"/>
      <c r="H525" s="196"/>
      <c r="I525" s="387"/>
      <c r="J525" s="196"/>
      <c r="K525" s="194"/>
      <c r="L525" s="194"/>
      <c r="M525" s="195"/>
      <c r="N525" s="194"/>
    </row>
    <row r="526" spans="1:14" x14ac:dyDescent="0.2">
      <c r="A526" s="194"/>
      <c r="B526" s="194"/>
      <c r="C526" s="194"/>
      <c r="D526" s="194"/>
      <c r="E526" s="194"/>
      <c r="F526" s="194"/>
      <c r="G526" s="247"/>
      <c r="H526" s="196"/>
      <c r="I526" s="387"/>
      <c r="J526" s="196"/>
      <c r="K526" s="194"/>
      <c r="L526" s="194"/>
      <c r="M526" s="195"/>
      <c r="N526" s="194"/>
    </row>
    <row r="527" spans="1:14" x14ac:dyDescent="0.2">
      <c r="A527" s="194"/>
      <c r="B527" s="194"/>
      <c r="C527" s="194"/>
      <c r="D527" s="194"/>
      <c r="E527" s="194"/>
      <c r="F527" s="194"/>
      <c r="G527" s="247"/>
      <c r="H527" s="196"/>
      <c r="I527" s="387"/>
      <c r="J527" s="196"/>
      <c r="K527" s="194"/>
      <c r="L527" s="194"/>
      <c r="M527" s="195"/>
      <c r="N527" s="194"/>
    </row>
    <row r="528" spans="1:14" x14ac:dyDescent="0.2">
      <c r="A528" s="194"/>
      <c r="B528" s="194"/>
      <c r="C528" s="194"/>
      <c r="D528" s="194"/>
      <c r="E528" s="194"/>
      <c r="F528" s="194"/>
      <c r="G528" s="247"/>
      <c r="H528" s="196"/>
      <c r="I528" s="387"/>
      <c r="J528" s="196"/>
      <c r="K528" s="194"/>
      <c r="L528" s="194"/>
      <c r="M528" s="195"/>
      <c r="N528" s="194"/>
    </row>
    <row r="529" spans="1:14" x14ac:dyDescent="0.2">
      <c r="A529" s="194"/>
      <c r="B529" s="194"/>
      <c r="C529" s="194"/>
      <c r="D529" s="194"/>
      <c r="E529" s="194"/>
      <c r="F529" s="194"/>
      <c r="G529" s="247"/>
      <c r="H529" s="196"/>
      <c r="I529" s="387"/>
      <c r="J529" s="196"/>
      <c r="K529" s="194"/>
      <c r="L529" s="194"/>
      <c r="M529" s="195"/>
      <c r="N529" s="194"/>
    </row>
    <row r="530" spans="1:14" x14ac:dyDescent="0.2">
      <c r="A530" s="194"/>
      <c r="B530" s="194"/>
      <c r="C530" s="194"/>
      <c r="D530" s="194"/>
      <c r="E530" s="194"/>
      <c r="F530" s="194"/>
      <c r="G530" s="247"/>
      <c r="H530" s="196"/>
      <c r="I530" s="387"/>
      <c r="J530" s="196"/>
      <c r="K530" s="194"/>
      <c r="L530" s="194"/>
      <c r="M530" s="195"/>
      <c r="N530" s="194"/>
    </row>
    <row r="531" spans="1:14" x14ac:dyDescent="0.2">
      <c r="A531" s="194"/>
      <c r="B531" s="194"/>
      <c r="C531" s="194"/>
      <c r="D531" s="194"/>
      <c r="E531" s="194"/>
      <c r="F531" s="194"/>
      <c r="G531" s="247"/>
      <c r="H531" s="196"/>
      <c r="I531" s="387"/>
      <c r="J531" s="196"/>
      <c r="K531" s="194"/>
      <c r="L531" s="194"/>
      <c r="M531" s="195"/>
      <c r="N531" s="194"/>
    </row>
    <row r="532" spans="1:14" x14ac:dyDescent="0.2">
      <c r="A532" s="194"/>
      <c r="B532" s="194"/>
      <c r="C532" s="194"/>
      <c r="D532" s="194"/>
      <c r="E532" s="194"/>
      <c r="F532" s="194"/>
      <c r="G532" s="247"/>
      <c r="H532" s="196"/>
      <c r="I532" s="387"/>
      <c r="J532" s="196"/>
      <c r="K532" s="194"/>
      <c r="L532" s="194"/>
      <c r="M532" s="195"/>
      <c r="N532" s="194"/>
    </row>
    <row r="533" spans="1:14" x14ac:dyDescent="0.2">
      <c r="A533" s="194"/>
      <c r="B533" s="194"/>
      <c r="C533" s="194"/>
      <c r="D533" s="194"/>
      <c r="E533" s="194"/>
      <c r="F533" s="194"/>
      <c r="G533" s="247"/>
      <c r="H533" s="196"/>
      <c r="I533" s="387"/>
      <c r="J533" s="196"/>
      <c r="K533" s="194"/>
      <c r="L533" s="194"/>
      <c r="M533" s="195"/>
      <c r="N533" s="194"/>
    </row>
    <row r="534" spans="1:14" x14ac:dyDescent="0.2">
      <c r="A534" s="194"/>
      <c r="B534" s="194"/>
      <c r="C534" s="194"/>
      <c r="D534" s="194"/>
      <c r="E534" s="194"/>
      <c r="F534" s="194"/>
      <c r="G534" s="247"/>
      <c r="H534" s="196"/>
      <c r="I534" s="387"/>
      <c r="J534" s="196"/>
      <c r="K534" s="194"/>
      <c r="L534" s="194"/>
      <c r="M534" s="195"/>
      <c r="N534" s="194"/>
    </row>
    <row r="535" spans="1:14" x14ac:dyDescent="0.2">
      <c r="A535" s="194"/>
      <c r="B535" s="194"/>
      <c r="C535" s="194"/>
      <c r="D535" s="194"/>
      <c r="E535" s="194"/>
      <c r="F535" s="194"/>
      <c r="G535" s="247"/>
      <c r="H535" s="196"/>
      <c r="I535" s="387"/>
      <c r="J535" s="196"/>
      <c r="K535" s="194"/>
      <c r="L535" s="194"/>
      <c r="M535" s="195"/>
      <c r="N535" s="194"/>
    </row>
    <row r="536" spans="1:14" x14ac:dyDescent="0.2">
      <c r="A536" s="194"/>
      <c r="B536" s="194"/>
      <c r="C536" s="194"/>
      <c r="D536" s="194"/>
      <c r="E536" s="194"/>
      <c r="F536" s="194"/>
      <c r="G536" s="247"/>
      <c r="H536" s="196"/>
      <c r="I536" s="387"/>
      <c r="J536" s="196"/>
      <c r="K536" s="194"/>
      <c r="L536" s="194"/>
      <c r="M536" s="195"/>
      <c r="N536" s="194"/>
    </row>
    <row r="537" spans="1:14" x14ac:dyDescent="0.2">
      <c r="A537" s="194"/>
      <c r="B537" s="194"/>
      <c r="C537" s="194"/>
      <c r="D537" s="194"/>
      <c r="E537" s="194"/>
      <c r="F537" s="194"/>
      <c r="G537" s="247"/>
      <c r="H537" s="196"/>
      <c r="I537" s="387"/>
      <c r="J537" s="196"/>
      <c r="K537" s="194"/>
      <c r="L537" s="194"/>
      <c r="M537" s="195"/>
      <c r="N537" s="194"/>
    </row>
    <row r="538" spans="1:14" x14ac:dyDescent="0.2">
      <c r="A538" s="194"/>
      <c r="B538" s="194"/>
      <c r="C538" s="194"/>
      <c r="D538" s="194"/>
      <c r="E538" s="194"/>
      <c r="F538" s="194"/>
      <c r="G538" s="247"/>
      <c r="H538" s="196"/>
      <c r="I538" s="387"/>
      <c r="J538" s="196"/>
      <c r="K538" s="194"/>
      <c r="L538" s="194"/>
      <c r="M538" s="195"/>
      <c r="N538" s="194"/>
    </row>
    <row r="539" spans="1:14" x14ac:dyDescent="0.2">
      <c r="A539" s="194"/>
      <c r="B539" s="194"/>
      <c r="C539" s="194"/>
      <c r="D539" s="194"/>
      <c r="E539" s="194"/>
      <c r="F539" s="194"/>
      <c r="G539" s="247"/>
      <c r="H539" s="196"/>
      <c r="I539" s="387"/>
      <c r="J539" s="196"/>
      <c r="K539" s="194"/>
      <c r="L539" s="194"/>
      <c r="M539" s="195"/>
      <c r="N539" s="194"/>
    </row>
    <row r="540" spans="1:14" x14ac:dyDescent="0.2">
      <c r="A540" s="194"/>
      <c r="B540" s="194"/>
      <c r="C540" s="194"/>
      <c r="D540" s="194"/>
      <c r="E540" s="194"/>
      <c r="F540" s="194"/>
      <c r="G540" s="247"/>
      <c r="H540" s="196"/>
      <c r="I540" s="387"/>
      <c r="J540" s="196"/>
      <c r="K540" s="194"/>
      <c r="L540" s="194"/>
      <c r="M540" s="195"/>
      <c r="N540" s="194"/>
    </row>
    <row r="541" spans="1:14" x14ac:dyDescent="0.2">
      <c r="A541" s="194"/>
      <c r="B541" s="194"/>
      <c r="C541" s="194"/>
      <c r="D541" s="194"/>
      <c r="E541" s="194"/>
      <c r="F541" s="194"/>
      <c r="G541" s="247"/>
      <c r="H541" s="196"/>
      <c r="I541" s="387"/>
      <c r="J541" s="196"/>
      <c r="K541" s="194"/>
      <c r="L541" s="194"/>
      <c r="M541" s="195"/>
      <c r="N541" s="194"/>
    </row>
    <row r="542" spans="1:14" x14ac:dyDescent="0.2">
      <c r="A542" s="194"/>
      <c r="B542" s="194"/>
      <c r="C542" s="194"/>
      <c r="D542" s="194"/>
      <c r="E542" s="194"/>
      <c r="F542" s="194"/>
      <c r="G542" s="247"/>
      <c r="H542" s="196"/>
      <c r="I542" s="387"/>
      <c r="J542" s="196"/>
      <c r="K542" s="194"/>
      <c r="L542" s="194"/>
      <c r="M542" s="195"/>
      <c r="N542" s="194"/>
    </row>
    <row r="543" spans="1:14" x14ac:dyDescent="0.2">
      <c r="A543" s="194"/>
      <c r="B543" s="194"/>
      <c r="C543" s="194"/>
      <c r="D543" s="194"/>
      <c r="E543" s="194"/>
      <c r="F543" s="194"/>
      <c r="G543" s="247"/>
      <c r="H543" s="196"/>
      <c r="I543" s="387"/>
      <c r="J543" s="196"/>
      <c r="K543" s="194"/>
      <c r="L543" s="194"/>
      <c r="M543" s="195"/>
      <c r="N543" s="194"/>
    </row>
    <row r="544" spans="1:14" x14ac:dyDescent="0.2">
      <c r="A544" s="194"/>
      <c r="B544" s="194"/>
      <c r="C544" s="194"/>
      <c r="D544" s="194"/>
      <c r="E544" s="194"/>
      <c r="F544" s="194"/>
      <c r="G544" s="247"/>
      <c r="H544" s="196"/>
      <c r="I544" s="387"/>
      <c r="J544" s="196"/>
      <c r="K544" s="194"/>
      <c r="L544" s="194"/>
      <c r="M544" s="195"/>
      <c r="N544" s="194"/>
    </row>
    <row r="545" spans="1:14" x14ac:dyDescent="0.2">
      <c r="A545" s="194"/>
      <c r="B545" s="194"/>
      <c r="C545" s="194"/>
      <c r="D545" s="194"/>
      <c r="E545" s="194"/>
      <c r="F545" s="194"/>
      <c r="G545" s="247"/>
      <c r="H545" s="196"/>
      <c r="I545" s="387"/>
      <c r="J545" s="196"/>
      <c r="K545" s="194"/>
      <c r="L545" s="194"/>
      <c r="M545" s="195"/>
      <c r="N545" s="194"/>
    </row>
    <row r="546" spans="1:14" x14ac:dyDescent="0.2">
      <c r="A546" s="194"/>
      <c r="B546" s="194"/>
      <c r="C546" s="194"/>
      <c r="D546" s="194"/>
      <c r="E546" s="194"/>
      <c r="F546" s="194"/>
      <c r="G546" s="247"/>
      <c r="H546" s="196"/>
      <c r="I546" s="387"/>
      <c r="J546" s="196"/>
      <c r="K546" s="194"/>
      <c r="L546" s="194"/>
      <c r="M546" s="195"/>
      <c r="N546" s="194"/>
    </row>
    <row r="547" spans="1:14" x14ac:dyDescent="0.2">
      <c r="A547" s="194"/>
      <c r="B547" s="194"/>
      <c r="C547" s="194"/>
      <c r="D547" s="194"/>
      <c r="E547" s="194"/>
      <c r="F547" s="194"/>
      <c r="G547" s="247"/>
      <c r="H547" s="196"/>
      <c r="I547" s="387"/>
      <c r="J547" s="196"/>
      <c r="K547" s="194"/>
      <c r="L547" s="194"/>
      <c r="M547" s="195"/>
      <c r="N547" s="194"/>
    </row>
    <row r="548" spans="1:14" x14ac:dyDescent="0.2">
      <c r="A548" s="194"/>
      <c r="B548" s="194"/>
      <c r="C548" s="194"/>
      <c r="D548" s="194"/>
      <c r="E548" s="194"/>
      <c r="F548" s="194"/>
      <c r="G548" s="247"/>
      <c r="H548" s="196"/>
      <c r="I548" s="387"/>
      <c r="J548" s="196"/>
      <c r="K548" s="194"/>
      <c r="L548" s="194"/>
      <c r="M548" s="195"/>
      <c r="N548" s="194"/>
    </row>
    <row r="549" spans="1:14" x14ac:dyDescent="0.2">
      <c r="A549" s="194"/>
      <c r="B549" s="194"/>
      <c r="C549" s="194"/>
      <c r="D549" s="194"/>
      <c r="E549" s="194"/>
      <c r="F549" s="194"/>
      <c r="G549" s="247"/>
      <c r="H549" s="196"/>
      <c r="I549" s="387"/>
      <c r="J549" s="196"/>
      <c r="K549" s="194"/>
      <c r="L549" s="194"/>
      <c r="M549" s="195"/>
      <c r="N549" s="194"/>
    </row>
    <row r="550" spans="1:14" x14ac:dyDescent="0.2">
      <c r="A550" s="194"/>
      <c r="B550" s="194"/>
      <c r="C550" s="194"/>
      <c r="D550" s="194"/>
      <c r="E550" s="194"/>
      <c r="F550" s="194"/>
      <c r="G550" s="247"/>
      <c r="H550" s="196"/>
      <c r="I550" s="387"/>
      <c r="J550" s="196"/>
      <c r="K550" s="194"/>
      <c r="L550" s="194"/>
      <c r="M550" s="195"/>
      <c r="N550" s="194"/>
    </row>
    <row r="551" spans="1:14" x14ac:dyDescent="0.2">
      <c r="A551" s="194"/>
      <c r="B551" s="194"/>
      <c r="C551" s="194"/>
      <c r="D551" s="194"/>
      <c r="E551" s="194"/>
      <c r="F551" s="194"/>
      <c r="G551" s="247"/>
      <c r="H551" s="196"/>
      <c r="I551" s="387"/>
      <c r="J551" s="196"/>
      <c r="K551" s="194"/>
      <c r="L551" s="194"/>
      <c r="M551" s="195"/>
      <c r="N551" s="194"/>
    </row>
    <row r="552" spans="1:14" x14ac:dyDescent="0.2">
      <c r="A552" s="194"/>
      <c r="B552" s="194"/>
      <c r="C552" s="194"/>
      <c r="D552" s="194"/>
      <c r="E552" s="194"/>
      <c r="F552" s="194"/>
      <c r="G552" s="247"/>
      <c r="H552" s="196"/>
      <c r="I552" s="387"/>
      <c r="J552" s="196"/>
      <c r="K552" s="194"/>
      <c r="L552" s="194"/>
      <c r="M552" s="195"/>
      <c r="N552" s="194"/>
    </row>
    <row r="553" spans="1:14" x14ac:dyDescent="0.2">
      <c r="A553" s="194"/>
      <c r="B553" s="194"/>
      <c r="C553" s="194"/>
      <c r="D553" s="194"/>
      <c r="E553" s="194"/>
      <c r="F553" s="194"/>
      <c r="G553" s="247"/>
      <c r="H553" s="196"/>
      <c r="I553" s="387"/>
      <c r="J553" s="196"/>
      <c r="K553" s="194"/>
      <c r="L553" s="194"/>
      <c r="M553" s="195"/>
      <c r="N553" s="194"/>
    </row>
    <row r="554" spans="1:14" x14ac:dyDescent="0.2">
      <c r="A554" s="194"/>
      <c r="B554" s="194"/>
      <c r="C554" s="194"/>
      <c r="D554" s="194"/>
      <c r="E554" s="194"/>
      <c r="F554" s="194"/>
      <c r="G554" s="247"/>
      <c r="H554" s="196"/>
      <c r="I554" s="387"/>
      <c r="J554" s="196"/>
      <c r="K554" s="194"/>
      <c r="L554" s="194"/>
      <c r="M554" s="195"/>
      <c r="N554" s="194"/>
    </row>
    <row r="555" spans="1:14" x14ac:dyDescent="0.2">
      <c r="A555" s="194"/>
      <c r="B555" s="194"/>
      <c r="C555" s="194"/>
      <c r="D555" s="194"/>
      <c r="E555" s="194"/>
      <c r="F555" s="194"/>
      <c r="G555" s="247"/>
      <c r="H555" s="196"/>
      <c r="I555" s="387"/>
      <c r="J555" s="196"/>
      <c r="K555" s="194"/>
      <c r="L555" s="194"/>
      <c r="M555" s="195"/>
      <c r="N555" s="194"/>
    </row>
    <row r="556" spans="1:14" x14ac:dyDescent="0.2">
      <c r="A556" s="194"/>
      <c r="B556" s="194"/>
      <c r="C556" s="194"/>
      <c r="D556" s="194"/>
      <c r="E556" s="194"/>
      <c r="F556" s="194"/>
      <c r="G556" s="247"/>
      <c r="H556" s="196"/>
      <c r="I556" s="387"/>
      <c r="J556" s="196"/>
      <c r="K556" s="194"/>
      <c r="L556" s="194"/>
      <c r="M556" s="195"/>
      <c r="N556" s="194"/>
    </row>
    <row r="557" spans="1:14" x14ac:dyDescent="0.2">
      <c r="A557" s="194"/>
      <c r="B557" s="194"/>
      <c r="C557" s="194"/>
      <c r="D557" s="194"/>
      <c r="E557" s="194"/>
      <c r="F557" s="194"/>
      <c r="G557" s="247"/>
      <c r="H557" s="196"/>
      <c r="I557" s="387"/>
      <c r="J557" s="196"/>
      <c r="K557" s="194"/>
      <c r="L557" s="194"/>
      <c r="M557" s="195"/>
      <c r="N557" s="194"/>
    </row>
    <row r="558" spans="1:14" x14ac:dyDescent="0.2">
      <c r="A558" s="194"/>
      <c r="B558" s="194"/>
      <c r="C558" s="194"/>
      <c r="D558" s="194"/>
      <c r="E558" s="194"/>
      <c r="F558" s="194"/>
      <c r="G558" s="247"/>
      <c r="H558" s="196"/>
      <c r="I558" s="387"/>
      <c r="J558" s="196"/>
      <c r="K558" s="194"/>
      <c r="L558" s="194"/>
      <c r="M558" s="195"/>
      <c r="N558" s="194"/>
    </row>
    <row r="559" spans="1:14" x14ac:dyDescent="0.2">
      <c r="A559" s="194"/>
      <c r="B559" s="194"/>
      <c r="C559" s="194"/>
      <c r="D559" s="194"/>
      <c r="E559" s="194"/>
      <c r="F559" s="194"/>
      <c r="G559" s="247"/>
      <c r="H559" s="196"/>
      <c r="I559" s="387"/>
      <c r="J559" s="196"/>
      <c r="K559" s="194"/>
      <c r="L559" s="194"/>
      <c r="M559" s="195"/>
      <c r="N559" s="194"/>
    </row>
    <row r="560" spans="1:14" x14ac:dyDescent="0.2">
      <c r="A560" s="194"/>
      <c r="B560" s="194"/>
      <c r="C560" s="194"/>
      <c r="D560" s="194"/>
      <c r="E560" s="194"/>
      <c r="F560" s="194"/>
      <c r="G560" s="247"/>
      <c r="H560" s="196"/>
      <c r="I560" s="387"/>
      <c r="J560" s="196"/>
      <c r="K560" s="194"/>
      <c r="L560" s="194"/>
      <c r="M560" s="195"/>
      <c r="N560" s="194"/>
    </row>
    <row r="561" spans="1:14" x14ac:dyDescent="0.2">
      <c r="A561" s="194"/>
      <c r="B561" s="194"/>
      <c r="C561" s="194"/>
      <c r="D561" s="194"/>
      <c r="E561" s="194"/>
      <c r="F561" s="194"/>
      <c r="G561" s="247"/>
      <c r="H561" s="196"/>
      <c r="I561" s="387"/>
      <c r="J561" s="196"/>
      <c r="K561" s="194"/>
      <c r="L561" s="194"/>
      <c r="M561" s="195"/>
      <c r="N561" s="194"/>
    </row>
    <row r="562" spans="1:14" x14ac:dyDescent="0.2">
      <c r="A562" s="194"/>
      <c r="B562" s="194"/>
      <c r="C562" s="194"/>
      <c r="D562" s="194"/>
      <c r="E562" s="194"/>
      <c r="F562" s="194"/>
      <c r="G562" s="247"/>
      <c r="H562" s="196"/>
      <c r="I562" s="387"/>
      <c r="J562" s="196"/>
      <c r="K562" s="194"/>
      <c r="L562" s="194"/>
      <c r="M562" s="195"/>
      <c r="N562" s="194"/>
    </row>
    <row r="563" spans="1:14" x14ac:dyDescent="0.2">
      <c r="A563" s="194"/>
      <c r="B563" s="194"/>
      <c r="C563" s="194"/>
      <c r="D563" s="194"/>
      <c r="E563" s="194"/>
      <c r="F563" s="194"/>
      <c r="G563" s="247"/>
      <c r="H563" s="196"/>
      <c r="I563" s="387"/>
      <c r="J563" s="196"/>
      <c r="K563" s="194"/>
      <c r="L563" s="194"/>
      <c r="M563" s="195"/>
      <c r="N563" s="194"/>
    </row>
    <row r="564" spans="1:14" x14ac:dyDescent="0.2">
      <c r="A564" s="194"/>
      <c r="B564" s="194"/>
      <c r="C564" s="194"/>
      <c r="D564" s="194"/>
      <c r="E564" s="194"/>
      <c r="F564" s="194"/>
      <c r="G564" s="247"/>
      <c r="H564" s="196"/>
      <c r="I564" s="387"/>
      <c r="J564" s="196"/>
      <c r="K564" s="194"/>
      <c r="L564" s="194"/>
      <c r="M564" s="195"/>
      <c r="N564" s="194"/>
    </row>
    <row r="565" spans="1:14" x14ac:dyDescent="0.2">
      <c r="A565" s="194"/>
      <c r="B565" s="194"/>
      <c r="C565" s="194"/>
      <c r="D565" s="194"/>
      <c r="E565" s="194"/>
      <c r="F565" s="194"/>
      <c r="G565" s="247"/>
      <c r="H565" s="196"/>
      <c r="I565" s="387"/>
      <c r="J565" s="196"/>
      <c r="K565" s="194"/>
      <c r="L565" s="194"/>
      <c r="M565" s="195"/>
      <c r="N565" s="194"/>
    </row>
    <row r="566" spans="1:14" x14ac:dyDescent="0.2">
      <c r="A566" s="194"/>
      <c r="B566" s="194"/>
      <c r="C566" s="194"/>
      <c r="D566" s="194"/>
      <c r="E566" s="194"/>
      <c r="F566" s="194"/>
      <c r="G566" s="247"/>
      <c r="H566" s="196"/>
      <c r="I566" s="387"/>
      <c r="J566" s="196"/>
      <c r="K566" s="194"/>
      <c r="L566" s="194"/>
      <c r="M566" s="195"/>
      <c r="N566" s="194"/>
    </row>
    <row r="567" spans="1:14" x14ac:dyDescent="0.2">
      <c r="A567" s="194"/>
      <c r="B567" s="194"/>
      <c r="C567" s="194"/>
      <c r="D567" s="194"/>
      <c r="E567" s="194"/>
      <c r="F567" s="194"/>
      <c r="G567" s="247"/>
      <c r="H567" s="196"/>
      <c r="I567" s="387"/>
      <c r="J567" s="196"/>
      <c r="K567" s="194"/>
      <c r="L567" s="194"/>
      <c r="M567" s="195"/>
      <c r="N567" s="194"/>
    </row>
    <row r="568" spans="1:14" x14ac:dyDescent="0.2">
      <c r="A568" s="194"/>
      <c r="B568" s="194"/>
      <c r="C568" s="194"/>
      <c r="D568" s="194"/>
      <c r="E568" s="194"/>
      <c r="F568" s="194"/>
      <c r="G568" s="247"/>
      <c r="H568" s="196"/>
      <c r="I568" s="387"/>
      <c r="J568" s="196"/>
      <c r="K568" s="194"/>
      <c r="L568" s="194"/>
      <c r="M568" s="195"/>
      <c r="N568" s="194"/>
    </row>
    <row r="569" spans="1:14" x14ac:dyDescent="0.2">
      <c r="A569" s="194"/>
      <c r="B569" s="194"/>
      <c r="C569" s="194"/>
      <c r="D569" s="194"/>
      <c r="E569" s="194"/>
      <c r="F569" s="194"/>
      <c r="G569" s="247"/>
      <c r="H569" s="196"/>
      <c r="I569" s="387"/>
      <c r="J569" s="196"/>
      <c r="K569" s="194"/>
      <c r="L569" s="194"/>
      <c r="M569" s="195"/>
      <c r="N569" s="194"/>
    </row>
    <row r="570" spans="1:14" x14ac:dyDescent="0.2">
      <c r="A570" s="194"/>
      <c r="B570" s="194"/>
      <c r="C570" s="194"/>
      <c r="D570" s="194"/>
      <c r="E570" s="194"/>
      <c r="F570" s="194"/>
      <c r="G570" s="247"/>
      <c r="H570" s="196"/>
      <c r="I570" s="387"/>
      <c r="J570" s="196"/>
      <c r="K570" s="194"/>
      <c r="L570" s="194"/>
      <c r="M570" s="195"/>
      <c r="N570" s="194"/>
    </row>
    <row r="571" spans="1:14" x14ac:dyDescent="0.2">
      <c r="A571" s="194"/>
      <c r="B571" s="194"/>
      <c r="C571" s="194"/>
      <c r="D571" s="194"/>
      <c r="E571" s="194"/>
      <c r="F571" s="194"/>
      <c r="G571" s="247"/>
      <c r="H571" s="196"/>
      <c r="I571" s="387"/>
      <c r="J571" s="196"/>
      <c r="K571" s="194"/>
      <c r="L571" s="194"/>
      <c r="M571" s="195"/>
      <c r="N571" s="194"/>
    </row>
    <row r="572" spans="1:14" x14ac:dyDescent="0.2">
      <c r="A572" s="194"/>
      <c r="B572" s="194"/>
      <c r="C572" s="194"/>
      <c r="D572" s="194"/>
      <c r="E572" s="194"/>
      <c r="F572" s="194"/>
      <c r="G572" s="247"/>
      <c r="H572" s="196"/>
      <c r="I572" s="387"/>
      <c r="J572" s="196"/>
      <c r="K572" s="194"/>
      <c r="L572" s="194"/>
      <c r="M572" s="195"/>
      <c r="N572" s="194"/>
    </row>
    <row r="573" spans="1:14" x14ac:dyDescent="0.2">
      <c r="A573" s="194"/>
      <c r="B573" s="194"/>
      <c r="C573" s="194"/>
      <c r="D573" s="194"/>
      <c r="E573" s="194"/>
      <c r="F573" s="194"/>
      <c r="G573" s="247"/>
      <c r="H573" s="196"/>
      <c r="I573" s="387"/>
      <c r="J573" s="196"/>
      <c r="K573" s="194"/>
      <c r="L573" s="194"/>
      <c r="M573" s="195"/>
      <c r="N573" s="194"/>
    </row>
    <row r="574" spans="1:14" x14ac:dyDescent="0.2">
      <c r="A574" s="194"/>
      <c r="B574" s="194"/>
      <c r="C574" s="194"/>
      <c r="D574" s="194"/>
      <c r="E574" s="194"/>
      <c r="F574" s="194"/>
      <c r="G574" s="247"/>
      <c r="H574" s="196"/>
      <c r="I574" s="387"/>
      <c r="J574" s="196"/>
      <c r="K574" s="194"/>
      <c r="L574" s="194"/>
      <c r="M574" s="195"/>
      <c r="N574" s="194"/>
    </row>
    <row r="575" spans="1:14" x14ac:dyDescent="0.2">
      <c r="A575" s="194"/>
      <c r="B575" s="194"/>
      <c r="C575" s="194"/>
      <c r="D575" s="194"/>
      <c r="E575" s="194"/>
      <c r="F575" s="194"/>
      <c r="G575" s="247"/>
      <c r="H575" s="196"/>
      <c r="I575" s="387"/>
      <c r="J575" s="196"/>
      <c r="K575" s="194"/>
      <c r="L575" s="194"/>
      <c r="M575" s="195"/>
      <c r="N575" s="194"/>
    </row>
    <row r="576" spans="1:14" x14ac:dyDescent="0.2">
      <c r="A576" s="194"/>
      <c r="B576" s="194"/>
      <c r="C576" s="194"/>
      <c r="D576" s="194"/>
      <c r="E576" s="194"/>
      <c r="F576" s="194"/>
      <c r="G576" s="247"/>
      <c r="H576" s="196"/>
      <c r="I576" s="387"/>
      <c r="J576" s="196"/>
      <c r="K576" s="194"/>
      <c r="L576" s="194"/>
      <c r="M576" s="195"/>
      <c r="N576" s="194"/>
    </row>
    <row r="577" spans="1:14" x14ac:dyDescent="0.2">
      <c r="A577" s="194"/>
      <c r="B577" s="194"/>
      <c r="C577" s="194"/>
      <c r="D577" s="194"/>
      <c r="E577" s="194"/>
      <c r="F577" s="194"/>
      <c r="G577" s="247"/>
      <c r="H577" s="196"/>
      <c r="I577" s="387"/>
      <c r="J577" s="196"/>
      <c r="K577" s="194"/>
      <c r="L577" s="194"/>
      <c r="M577" s="195"/>
      <c r="N577" s="194"/>
    </row>
    <row r="578" spans="1:14" x14ac:dyDescent="0.2">
      <c r="A578" s="194"/>
      <c r="B578" s="194"/>
      <c r="C578" s="194"/>
      <c r="D578" s="194"/>
      <c r="E578" s="194"/>
      <c r="F578" s="194"/>
      <c r="G578" s="247"/>
      <c r="H578" s="196"/>
      <c r="I578" s="387"/>
      <c r="J578" s="196"/>
      <c r="K578" s="194"/>
      <c r="L578" s="194"/>
      <c r="M578" s="195"/>
      <c r="N578" s="194"/>
    </row>
    <row r="579" spans="1:14" x14ac:dyDescent="0.2">
      <c r="A579" s="194"/>
      <c r="B579" s="194"/>
      <c r="C579" s="194"/>
      <c r="D579" s="194"/>
      <c r="E579" s="194"/>
      <c r="F579" s="194"/>
      <c r="G579" s="247"/>
      <c r="H579" s="196"/>
      <c r="I579" s="387"/>
      <c r="J579" s="196"/>
      <c r="K579" s="194"/>
      <c r="L579" s="194"/>
      <c r="M579" s="195"/>
      <c r="N579" s="194"/>
    </row>
    <row r="580" spans="1:14" x14ac:dyDescent="0.2">
      <c r="A580" s="194"/>
      <c r="B580" s="194"/>
      <c r="C580" s="194"/>
      <c r="D580" s="194"/>
      <c r="E580" s="194"/>
      <c r="F580" s="194"/>
      <c r="G580" s="247"/>
      <c r="H580" s="196"/>
      <c r="I580" s="387"/>
      <c r="J580" s="196"/>
      <c r="K580" s="194"/>
      <c r="L580" s="194"/>
      <c r="M580" s="195"/>
      <c r="N580" s="194"/>
    </row>
    <row r="581" spans="1:14" x14ac:dyDescent="0.2">
      <c r="A581" s="194"/>
      <c r="B581" s="194"/>
      <c r="C581" s="194"/>
      <c r="D581" s="194"/>
      <c r="E581" s="194"/>
      <c r="F581" s="194"/>
      <c r="G581" s="247"/>
      <c r="H581" s="196"/>
      <c r="I581" s="387"/>
      <c r="J581" s="196"/>
      <c r="K581" s="194"/>
      <c r="L581" s="194"/>
      <c r="M581" s="195"/>
      <c r="N581" s="194"/>
    </row>
    <row r="582" spans="1:14" x14ac:dyDescent="0.2">
      <c r="A582" s="194"/>
      <c r="B582" s="194"/>
      <c r="C582" s="194"/>
      <c r="D582" s="194"/>
      <c r="E582" s="194"/>
      <c r="F582" s="194"/>
      <c r="G582" s="247"/>
      <c r="H582" s="196"/>
      <c r="I582" s="387"/>
      <c r="J582" s="196"/>
      <c r="K582" s="194"/>
      <c r="L582" s="194"/>
      <c r="M582" s="195"/>
      <c r="N582" s="194"/>
    </row>
    <row r="583" spans="1:14" x14ac:dyDescent="0.2">
      <c r="A583" s="194"/>
      <c r="B583" s="194"/>
      <c r="C583" s="194"/>
      <c r="D583" s="194"/>
      <c r="E583" s="194"/>
      <c r="F583" s="194"/>
      <c r="G583" s="247"/>
      <c r="H583" s="196"/>
      <c r="I583" s="387"/>
      <c r="J583" s="196"/>
      <c r="K583" s="194"/>
      <c r="L583" s="194"/>
      <c r="M583" s="195"/>
      <c r="N583" s="194"/>
    </row>
    <row r="584" spans="1:14" x14ac:dyDescent="0.2">
      <c r="A584" s="194"/>
      <c r="B584" s="194"/>
      <c r="C584" s="194"/>
      <c r="D584" s="194"/>
      <c r="E584" s="194"/>
      <c r="F584" s="194"/>
      <c r="G584" s="247"/>
      <c r="H584" s="196"/>
      <c r="I584" s="387"/>
      <c r="J584" s="196"/>
      <c r="K584" s="194"/>
      <c r="L584" s="194"/>
      <c r="M584" s="195"/>
      <c r="N584" s="194"/>
    </row>
    <row r="585" spans="1:14" x14ac:dyDescent="0.2">
      <c r="A585" s="194"/>
      <c r="B585" s="194"/>
      <c r="C585" s="194"/>
      <c r="D585" s="194"/>
      <c r="E585" s="194"/>
      <c r="F585" s="194"/>
      <c r="G585" s="247"/>
      <c r="H585" s="196"/>
      <c r="I585" s="387"/>
      <c r="J585" s="196"/>
      <c r="K585" s="194"/>
      <c r="L585" s="194"/>
      <c r="M585" s="195"/>
      <c r="N585" s="194"/>
    </row>
    <row r="586" spans="1:14" x14ac:dyDescent="0.2">
      <c r="A586" s="194"/>
      <c r="B586" s="194"/>
      <c r="C586" s="194"/>
      <c r="D586" s="194"/>
      <c r="E586" s="194"/>
      <c r="F586" s="194"/>
      <c r="G586" s="247"/>
      <c r="H586" s="196"/>
      <c r="I586" s="387"/>
      <c r="J586" s="196"/>
      <c r="K586" s="194"/>
      <c r="L586" s="194"/>
      <c r="M586" s="195"/>
      <c r="N586" s="194"/>
    </row>
    <row r="587" spans="1:14" x14ac:dyDescent="0.2">
      <c r="A587" s="194"/>
      <c r="B587" s="194"/>
      <c r="C587" s="194"/>
      <c r="D587" s="194"/>
      <c r="E587" s="194"/>
      <c r="F587" s="194"/>
      <c r="G587" s="247"/>
      <c r="H587" s="196"/>
      <c r="I587" s="387"/>
      <c r="J587" s="196"/>
      <c r="K587" s="194"/>
      <c r="L587" s="194"/>
      <c r="M587" s="195"/>
      <c r="N587" s="194"/>
    </row>
    <row r="588" spans="1:14" x14ac:dyDescent="0.2">
      <c r="A588" s="194"/>
      <c r="B588" s="194"/>
      <c r="C588" s="194"/>
      <c r="D588" s="194"/>
      <c r="E588" s="194"/>
      <c r="F588" s="194"/>
      <c r="G588" s="247"/>
      <c r="H588" s="196"/>
      <c r="I588" s="387"/>
      <c r="J588" s="196"/>
      <c r="K588" s="194"/>
      <c r="L588" s="194"/>
      <c r="M588" s="195"/>
      <c r="N588" s="194"/>
    </row>
    <row r="589" spans="1:14" x14ac:dyDescent="0.2">
      <c r="A589" s="194"/>
      <c r="B589" s="194"/>
      <c r="C589" s="194"/>
      <c r="D589" s="194"/>
      <c r="E589" s="194"/>
      <c r="F589" s="194"/>
      <c r="G589" s="247"/>
      <c r="H589" s="196"/>
      <c r="I589" s="387"/>
      <c r="J589" s="196"/>
      <c r="K589" s="194"/>
      <c r="L589" s="194"/>
      <c r="M589" s="195"/>
      <c r="N589" s="194"/>
    </row>
    <row r="590" spans="1:14" x14ac:dyDescent="0.2">
      <c r="A590" s="194"/>
      <c r="B590" s="194"/>
      <c r="C590" s="194"/>
      <c r="D590" s="194"/>
      <c r="E590" s="194"/>
      <c r="F590" s="194"/>
      <c r="G590" s="247"/>
      <c r="H590" s="196"/>
      <c r="I590" s="387"/>
      <c r="J590" s="196"/>
      <c r="K590" s="194"/>
      <c r="L590" s="194"/>
      <c r="M590" s="195"/>
      <c r="N590" s="194"/>
    </row>
    <row r="591" spans="1:14" x14ac:dyDescent="0.2">
      <c r="A591" s="194"/>
      <c r="B591" s="194"/>
      <c r="C591" s="194"/>
      <c r="D591" s="194"/>
      <c r="E591" s="194"/>
      <c r="F591" s="194"/>
      <c r="G591" s="247"/>
      <c r="H591" s="196"/>
      <c r="I591" s="387"/>
      <c r="J591" s="196"/>
      <c r="K591" s="194"/>
      <c r="L591" s="194"/>
      <c r="M591" s="195"/>
      <c r="N591" s="194"/>
    </row>
    <row r="592" spans="1:14" x14ac:dyDescent="0.2">
      <c r="A592" s="194"/>
      <c r="B592" s="194"/>
      <c r="C592" s="194"/>
      <c r="D592" s="194"/>
      <c r="E592" s="194"/>
      <c r="F592" s="194"/>
      <c r="G592" s="247"/>
      <c r="H592" s="196"/>
      <c r="I592" s="387"/>
      <c r="J592" s="196"/>
      <c r="K592" s="194"/>
      <c r="L592" s="194"/>
      <c r="M592" s="195"/>
      <c r="N592" s="194"/>
    </row>
    <row r="593" spans="1:14" x14ac:dyDescent="0.2">
      <c r="A593" s="194"/>
      <c r="B593" s="194"/>
      <c r="C593" s="194"/>
      <c r="D593" s="194"/>
      <c r="E593" s="194"/>
      <c r="F593" s="194"/>
      <c r="G593" s="247"/>
      <c r="H593" s="196"/>
      <c r="I593" s="387"/>
      <c r="J593" s="196"/>
      <c r="K593" s="194"/>
      <c r="L593" s="194"/>
      <c r="M593" s="195"/>
      <c r="N593" s="194"/>
    </row>
    <row r="594" spans="1:14" x14ac:dyDescent="0.2">
      <c r="A594" s="194"/>
      <c r="B594" s="194"/>
      <c r="C594" s="194"/>
      <c r="D594" s="194"/>
      <c r="E594" s="194"/>
      <c r="F594" s="194"/>
      <c r="G594" s="247"/>
      <c r="H594" s="196"/>
      <c r="I594" s="387"/>
      <c r="J594" s="196"/>
      <c r="K594" s="194"/>
      <c r="L594" s="194"/>
      <c r="M594" s="195"/>
      <c r="N594" s="194"/>
    </row>
    <row r="595" spans="1:14" x14ac:dyDescent="0.2">
      <c r="A595" s="194"/>
      <c r="B595" s="194"/>
      <c r="C595" s="194"/>
      <c r="D595" s="194"/>
      <c r="E595" s="194"/>
      <c r="F595" s="194"/>
      <c r="G595" s="247"/>
      <c r="H595" s="196"/>
      <c r="I595" s="387"/>
      <c r="J595" s="196"/>
      <c r="K595" s="194"/>
      <c r="L595" s="194"/>
      <c r="M595" s="195"/>
      <c r="N595" s="194"/>
    </row>
    <row r="596" spans="1:14" x14ac:dyDescent="0.2">
      <c r="A596" s="194"/>
      <c r="B596" s="194"/>
      <c r="C596" s="194"/>
      <c r="D596" s="194"/>
      <c r="E596" s="194"/>
      <c r="F596" s="194"/>
      <c r="G596" s="247"/>
      <c r="H596" s="196"/>
      <c r="I596" s="387"/>
      <c r="J596" s="196"/>
      <c r="K596" s="194"/>
      <c r="L596" s="194"/>
      <c r="M596" s="195"/>
      <c r="N596" s="194"/>
    </row>
    <row r="597" spans="1:14" x14ac:dyDescent="0.2">
      <c r="A597" s="194"/>
      <c r="B597" s="194"/>
      <c r="C597" s="194"/>
      <c r="D597" s="194"/>
      <c r="E597" s="194"/>
      <c r="F597" s="194"/>
      <c r="G597" s="247"/>
      <c r="H597" s="196"/>
      <c r="I597" s="387"/>
      <c r="J597" s="196"/>
      <c r="K597" s="194"/>
      <c r="L597" s="194"/>
      <c r="M597" s="195"/>
      <c r="N597" s="194"/>
    </row>
    <row r="598" spans="1:14" x14ac:dyDescent="0.2">
      <c r="A598" s="194"/>
      <c r="B598" s="194"/>
      <c r="C598" s="194"/>
      <c r="D598" s="194"/>
      <c r="E598" s="194"/>
      <c r="F598" s="194"/>
      <c r="G598" s="247"/>
      <c r="H598" s="196"/>
      <c r="I598" s="387"/>
      <c r="J598" s="196"/>
      <c r="K598" s="194"/>
      <c r="L598" s="194"/>
      <c r="M598" s="195"/>
      <c r="N598" s="194"/>
    </row>
    <row r="599" spans="1:14" x14ac:dyDescent="0.2">
      <c r="A599" s="194"/>
      <c r="B599" s="194"/>
      <c r="C599" s="194"/>
      <c r="D599" s="194"/>
      <c r="E599" s="194"/>
      <c r="F599" s="194"/>
      <c r="G599" s="247"/>
      <c r="H599" s="196"/>
      <c r="I599" s="387"/>
      <c r="J599" s="196"/>
      <c r="K599" s="194"/>
      <c r="L599" s="194"/>
      <c r="M599" s="195"/>
      <c r="N599" s="194"/>
    </row>
    <row r="600" spans="1:14" x14ac:dyDescent="0.2">
      <c r="A600" s="194"/>
      <c r="B600" s="194"/>
      <c r="C600" s="194"/>
      <c r="D600" s="194"/>
      <c r="E600" s="194"/>
      <c r="F600" s="194"/>
      <c r="G600" s="247"/>
      <c r="H600" s="196"/>
      <c r="I600" s="387"/>
      <c r="J600" s="196"/>
      <c r="K600" s="194"/>
      <c r="L600" s="194"/>
      <c r="M600" s="195"/>
      <c r="N600" s="194"/>
    </row>
    <row r="601" spans="1:14" x14ac:dyDescent="0.2">
      <c r="A601" s="194"/>
      <c r="B601" s="194"/>
      <c r="C601" s="194"/>
      <c r="D601" s="194"/>
      <c r="E601" s="194"/>
      <c r="F601" s="194"/>
      <c r="G601" s="247"/>
      <c r="H601" s="196"/>
      <c r="I601" s="387"/>
      <c r="J601" s="196"/>
      <c r="K601" s="194"/>
      <c r="L601" s="194"/>
      <c r="M601" s="195"/>
      <c r="N601" s="194"/>
    </row>
    <row r="602" spans="1:14" x14ac:dyDescent="0.2">
      <c r="A602" s="194"/>
      <c r="B602" s="194"/>
      <c r="C602" s="194"/>
      <c r="D602" s="194"/>
      <c r="E602" s="194"/>
      <c r="F602" s="194"/>
      <c r="G602" s="247"/>
      <c r="H602" s="196"/>
      <c r="I602" s="387"/>
      <c r="J602" s="196"/>
      <c r="K602" s="194"/>
      <c r="L602" s="194"/>
      <c r="M602" s="195"/>
      <c r="N602" s="194"/>
    </row>
    <row r="603" spans="1:14" x14ac:dyDescent="0.2">
      <c r="A603" s="194"/>
      <c r="B603" s="194"/>
      <c r="C603" s="194"/>
      <c r="D603" s="194"/>
      <c r="E603" s="194"/>
      <c r="F603" s="194"/>
      <c r="G603" s="247"/>
      <c r="H603" s="196"/>
      <c r="I603" s="387"/>
      <c r="J603" s="196"/>
      <c r="K603" s="194"/>
      <c r="L603" s="194"/>
      <c r="M603" s="195"/>
      <c r="N603" s="194"/>
    </row>
    <row r="604" spans="1:14" x14ac:dyDescent="0.2">
      <c r="A604" s="194"/>
      <c r="B604" s="194"/>
      <c r="C604" s="194"/>
      <c r="D604" s="194"/>
      <c r="E604" s="194"/>
      <c r="F604" s="194"/>
      <c r="G604" s="247"/>
      <c r="H604" s="196"/>
      <c r="I604" s="387"/>
      <c r="J604" s="196"/>
      <c r="K604" s="194"/>
      <c r="L604" s="194"/>
      <c r="M604" s="195"/>
      <c r="N604" s="194"/>
    </row>
    <row r="605" spans="1:14" x14ac:dyDescent="0.2">
      <c r="A605" s="194"/>
      <c r="B605" s="194"/>
      <c r="C605" s="194"/>
      <c r="D605" s="194"/>
      <c r="E605" s="194"/>
      <c r="F605" s="194"/>
      <c r="G605" s="247"/>
      <c r="H605" s="196"/>
      <c r="I605" s="387"/>
      <c r="J605" s="196"/>
      <c r="K605" s="194"/>
      <c r="L605" s="194"/>
      <c r="M605" s="195"/>
      <c r="N605" s="194"/>
    </row>
    <row r="606" spans="1:14" x14ac:dyDescent="0.2">
      <c r="A606" s="194"/>
      <c r="B606" s="194"/>
      <c r="C606" s="194"/>
      <c r="D606" s="194"/>
      <c r="E606" s="194"/>
      <c r="F606" s="194"/>
      <c r="G606" s="247"/>
      <c r="H606" s="196"/>
      <c r="I606" s="387"/>
      <c r="J606" s="196"/>
      <c r="K606" s="194"/>
      <c r="L606" s="194"/>
      <c r="M606" s="195"/>
      <c r="N606" s="194"/>
    </row>
    <row r="607" spans="1:14" x14ac:dyDescent="0.2">
      <c r="A607" s="194"/>
      <c r="B607" s="194"/>
      <c r="C607" s="194"/>
      <c r="D607" s="194"/>
      <c r="E607" s="194"/>
      <c r="F607" s="194"/>
      <c r="G607" s="247"/>
      <c r="H607" s="196"/>
      <c r="I607" s="387"/>
      <c r="J607" s="196"/>
      <c r="K607" s="194"/>
      <c r="L607" s="194"/>
      <c r="M607" s="195"/>
      <c r="N607" s="194"/>
    </row>
    <row r="608" spans="1:14" x14ac:dyDescent="0.2">
      <c r="A608" s="194"/>
      <c r="B608" s="194"/>
      <c r="C608" s="194"/>
      <c r="D608" s="194"/>
      <c r="E608" s="194"/>
      <c r="F608" s="194"/>
      <c r="G608" s="247"/>
      <c r="H608" s="196"/>
      <c r="I608" s="387"/>
      <c r="J608" s="196"/>
      <c r="K608" s="194"/>
      <c r="L608" s="194"/>
      <c r="M608" s="195"/>
      <c r="N608" s="194"/>
    </row>
    <row r="609" spans="1:14" x14ac:dyDescent="0.2">
      <c r="A609" s="194"/>
      <c r="B609" s="194"/>
      <c r="C609" s="194"/>
      <c r="D609" s="194"/>
      <c r="E609" s="194"/>
      <c r="F609" s="194"/>
      <c r="G609" s="247"/>
      <c r="H609" s="196"/>
      <c r="I609" s="387"/>
      <c r="J609" s="196"/>
      <c r="K609" s="194"/>
      <c r="L609" s="194"/>
      <c r="M609" s="195"/>
      <c r="N609" s="194"/>
    </row>
    <row r="610" spans="1:14" x14ac:dyDescent="0.2">
      <c r="A610" s="194"/>
      <c r="B610" s="194"/>
      <c r="C610" s="194"/>
      <c r="D610" s="194"/>
      <c r="E610" s="194"/>
      <c r="F610" s="194"/>
      <c r="G610" s="247"/>
      <c r="H610" s="196"/>
      <c r="I610" s="387"/>
      <c r="J610" s="196"/>
      <c r="K610" s="194"/>
      <c r="L610" s="194"/>
      <c r="M610" s="195"/>
      <c r="N610" s="194"/>
    </row>
    <row r="611" spans="1:14" x14ac:dyDescent="0.2">
      <c r="A611" s="194"/>
      <c r="B611" s="194"/>
      <c r="C611" s="194"/>
      <c r="D611" s="194"/>
      <c r="E611" s="194"/>
      <c r="F611" s="194"/>
      <c r="G611" s="247"/>
      <c r="H611" s="196"/>
      <c r="I611" s="387"/>
      <c r="J611" s="196"/>
      <c r="K611" s="194"/>
      <c r="L611" s="194"/>
      <c r="M611" s="195"/>
      <c r="N611" s="194"/>
    </row>
    <row r="612" spans="1:14" x14ac:dyDescent="0.2">
      <c r="A612" s="194"/>
      <c r="B612" s="194"/>
      <c r="C612" s="194"/>
      <c r="D612" s="194"/>
      <c r="E612" s="194"/>
      <c r="F612" s="194"/>
      <c r="G612" s="247"/>
      <c r="H612" s="196"/>
      <c r="I612" s="387"/>
      <c r="J612" s="196"/>
      <c r="K612" s="194"/>
      <c r="L612" s="194"/>
      <c r="M612" s="195"/>
      <c r="N612" s="194"/>
    </row>
    <row r="613" spans="1:14" x14ac:dyDescent="0.2">
      <c r="A613" s="194"/>
      <c r="B613" s="194"/>
      <c r="C613" s="194"/>
      <c r="D613" s="194"/>
      <c r="E613" s="194"/>
      <c r="F613" s="194"/>
      <c r="G613" s="247"/>
      <c r="H613" s="196"/>
      <c r="I613" s="387"/>
      <c r="J613" s="196"/>
      <c r="K613" s="194"/>
      <c r="L613" s="194"/>
      <c r="M613" s="195"/>
      <c r="N613" s="194"/>
    </row>
    <row r="614" spans="1:14" x14ac:dyDescent="0.2">
      <c r="A614" s="194"/>
      <c r="B614" s="194"/>
      <c r="C614" s="194"/>
      <c r="D614" s="194"/>
      <c r="E614" s="194"/>
      <c r="F614" s="194"/>
      <c r="G614" s="247"/>
      <c r="H614" s="196"/>
      <c r="I614" s="387"/>
      <c r="J614" s="196"/>
      <c r="K614" s="194"/>
      <c r="L614" s="194"/>
      <c r="M614" s="195"/>
      <c r="N614" s="194"/>
    </row>
    <row r="615" spans="1:14" x14ac:dyDescent="0.2">
      <c r="A615" s="194"/>
      <c r="B615" s="194"/>
      <c r="C615" s="194"/>
      <c r="D615" s="194"/>
      <c r="E615" s="194"/>
      <c r="F615" s="194"/>
      <c r="G615" s="247"/>
      <c r="H615" s="196"/>
      <c r="I615" s="387"/>
      <c r="J615" s="196"/>
      <c r="K615" s="194"/>
      <c r="L615" s="194"/>
      <c r="M615" s="195"/>
      <c r="N615" s="194"/>
    </row>
    <row r="616" spans="1:14" x14ac:dyDescent="0.2">
      <c r="A616" s="194"/>
      <c r="B616" s="194"/>
      <c r="C616" s="194"/>
      <c r="D616" s="194"/>
      <c r="E616" s="194"/>
      <c r="F616" s="194"/>
      <c r="G616" s="247"/>
      <c r="H616" s="196"/>
      <c r="I616" s="387"/>
      <c r="J616" s="196"/>
      <c r="K616" s="194"/>
      <c r="L616" s="194"/>
      <c r="M616" s="195"/>
      <c r="N616" s="194"/>
    </row>
    <row r="617" spans="1:14" x14ac:dyDescent="0.2">
      <c r="A617" s="194"/>
      <c r="B617" s="194"/>
      <c r="C617" s="194"/>
      <c r="D617" s="194"/>
      <c r="E617" s="194"/>
      <c r="F617" s="194"/>
      <c r="G617" s="247"/>
      <c r="H617" s="196"/>
      <c r="I617" s="387"/>
      <c r="J617" s="196"/>
      <c r="K617" s="194"/>
      <c r="L617" s="194"/>
      <c r="M617" s="195"/>
      <c r="N617" s="194"/>
    </row>
    <row r="618" spans="1:14" x14ac:dyDescent="0.2">
      <c r="A618" s="194"/>
      <c r="B618" s="194"/>
      <c r="C618" s="194"/>
      <c r="D618" s="194"/>
      <c r="E618" s="194"/>
      <c r="F618" s="194"/>
      <c r="G618" s="247"/>
      <c r="H618" s="196"/>
      <c r="I618" s="387"/>
      <c r="J618" s="196"/>
      <c r="K618" s="194"/>
      <c r="L618" s="194"/>
      <c r="M618" s="195"/>
      <c r="N618" s="194"/>
    </row>
    <row r="619" spans="1:14" x14ac:dyDescent="0.2">
      <c r="A619" s="194"/>
      <c r="B619" s="194"/>
      <c r="C619" s="194"/>
      <c r="D619" s="194"/>
      <c r="E619" s="194"/>
      <c r="F619" s="194"/>
      <c r="G619" s="247"/>
      <c r="H619" s="196"/>
      <c r="I619" s="387"/>
      <c r="J619" s="196"/>
      <c r="K619" s="194"/>
      <c r="L619" s="194"/>
      <c r="M619" s="195"/>
      <c r="N619" s="194"/>
    </row>
    <row r="620" spans="1:14" x14ac:dyDescent="0.2">
      <c r="A620" s="194"/>
      <c r="B620" s="194"/>
      <c r="C620" s="194"/>
      <c r="D620" s="194"/>
      <c r="E620" s="194"/>
      <c r="F620" s="194"/>
      <c r="G620" s="247"/>
      <c r="H620" s="196"/>
      <c r="I620" s="387"/>
      <c r="J620" s="196"/>
      <c r="K620" s="194"/>
      <c r="L620" s="194"/>
      <c r="M620" s="195"/>
      <c r="N620" s="194"/>
    </row>
    <row r="621" spans="1:14" x14ac:dyDescent="0.2">
      <c r="A621" s="194"/>
      <c r="B621" s="194"/>
      <c r="C621" s="194"/>
      <c r="D621" s="194"/>
      <c r="E621" s="194"/>
      <c r="F621" s="194"/>
      <c r="G621" s="247"/>
      <c r="H621" s="196"/>
      <c r="I621" s="387"/>
      <c r="J621" s="196"/>
      <c r="K621" s="194"/>
      <c r="L621" s="194"/>
      <c r="M621" s="195"/>
      <c r="N621" s="194"/>
    </row>
    <row r="622" spans="1:14" x14ac:dyDescent="0.2">
      <c r="A622" s="194"/>
      <c r="B622" s="194"/>
      <c r="C622" s="194"/>
      <c r="D622" s="194"/>
      <c r="E622" s="194"/>
      <c r="F622" s="194"/>
      <c r="G622" s="247"/>
      <c r="H622" s="196"/>
      <c r="I622" s="387"/>
      <c r="J622" s="196"/>
      <c r="K622" s="194"/>
      <c r="L622" s="194"/>
      <c r="M622" s="195"/>
      <c r="N622" s="194"/>
    </row>
    <row r="623" spans="1:14" x14ac:dyDescent="0.2">
      <c r="A623" s="194"/>
      <c r="B623" s="194"/>
      <c r="C623" s="194"/>
      <c r="D623" s="194"/>
      <c r="E623" s="194"/>
      <c r="F623" s="194"/>
      <c r="G623" s="247"/>
      <c r="H623" s="196"/>
      <c r="I623" s="387"/>
      <c r="J623" s="196"/>
      <c r="K623" s="194"/>
      <c r="L623" s="194"/>
      <c r="M623" s="195"/>
      <c r="N623" s="194"/>
    </row>
    <row r="624" spans="1:14" x14ac:dyDescent="0.2">
      <c r="A624" s="194"/>
      <c r="B624" s="194"/>
      <c r="C624" s="194"/>
      <c r="D624" s="194"/>
      <c r="E624" s="194"/>
      <c r="F624" s="194"/>
      <c r="G624" s="247"/>
      <c r="H624" s="196"/>
      <c r="I624" s="387"/>
      <c r="J624" s="196"/>
      <c r="K624" s="194"/>
      <c r="L624" s="194"/>
      <c r="M624" s="195"/>
      <c r="N624" s="194"/>
    </row>
    <row r="625" spans="1:14" x14ac:dyDescent="0.2">
      <c r="A625" s="194"/>
      <c r="B625" s="194"/>
      <c r="C625" s="194"/>
      <c r="D625" s="194"/>
      <c r="E625" s="194"/>
      <c r="F625" s="194"/>
      <c r="G625" s="247"/>
      <c r="H625" s="196"/>
      <c r="I625" s="387"/>
      <c r="J625" s="196"/>
      <c r="K625" s="194"/>
      <c r="L625" s="194"/>
      <c r="M625" s="195"/>
      <c r="N625" s="194"/>
    </row>
    <row r="626" spans="1:14" x14ac:dyDescent="0.2">
      <c r="A626" s="194"/>
      <c r="B626" s="194"/>
      <c r="C626" s="194"/>
      <c r="D626" s="194"/>
      <c r="E626" s="194"/>
      <c r="F626" s="194"/>
      <c r="G626" s="247"/>
      <c r="H626" s="196"/>
      <c r="I626" s="387"/>
      <c r="J626" s="196"/>
      <c r="K626" s="194"/>
      <c r="L626" s="194"/>
      <c r="M626" s="195"/>
      <c r="N626" s="194"/>
    </row>
    <row r="627" spans="1:14" x14ac:dyDescent="0.2">
      <c r="A627" s="194"/>
      <c r="B627" s="194"/>
      <c r="C627" s="194"/>
      <c r="D627" s="194"/>
      <c r="E627" s="194"/>
      <c r="F627" s="194"/>
      <c r="G627" s="247"/>
      <c r="H627" s="196"/>
      <c r="I627" s="387"/>
      <c r="J627" s="196"/>
      <c r="K627" s="194"/>
      <c r="L627" s="194"/>
      <c r="M627" s="195"/>
      <c r="N627" s="194"/>
    </row>
    <row r="628" spans="1:14" x14ac:dyDescent="0.2">
      <c r="A628" s="194"/>
      <c r="B628" s="194"/>
      <c r="C628" s="194"/>
      <c r="D628" s="194"/>
      <c r="E628" s="194"/>
      <c r="F628" s="194"/>
      <c r="G628" s="247"/>
      <c r="H628" s="196"/>
      <c r="I628" s="387"/>
      <c r="J628" s="196"/>
      <c r="K628" s="194"/>
      <c r="L628" s="194"/>
      <c r="M628" s="195"/>
      <c r="N628" s="194"/>
    </row>
    <row r="629" spans="1:14" x14ac:dyDescent="0.2">
      <c r="A629" s="194"/>
      <c r="B629" s="194"/>
      <c r="C629" s="194"/>
      <c r="D629" s="194"/>
      <c r="E629" s="194"/>
      <c r="F629" s="194"/>
      <c r="G629" s="247"/>
      <c r="H629" s="196"/>
      <c r="I629" s="387"/>
      <c r="J629" s="196"/>
      <c r="K629" s="194"/>
      <c r="L629" s="194"/>
      <c r="M629" s="195"/>
      <c r="N629" s="194"/>
    </row>
    <row r="630" spans="1:14" x14ac:dyDescent="0.2">
      <c r="A630" s="194"/>
      <c r="B630" s="194"/>
      <c r="C630" s="194"/>
      <c r="D630" s="194"/>
      <c r="E630" s="194"/>
      <c r="F630" s="194"/>
      <c r="G630" s="247"/>
      <c r="H630" s="196"/>
      <c r="I630" s="387"/>
      <c r="J630" s="196"/>
      <c r="K630" s="194"/>
      <c r="L630" s="194"/>
      <c r="M630" s="195"/>
      <c r="N630" s="194"/>
    </row>
    <row r="631" spans="1:14" x14ac:dyDescent="0.2">
      <c r="A631" s="194"/>
      <c r="B631" s="194"/>
      <c r="C631" s="194"/>
      <c r="D631" s="194"/>
      <c r="E631" s="194"/>
      <c r="F631" s="194"/>
      <c r="G631" s="247"/>
      <c r="H631" s="196"/>
      <c r="I631" s="387"/>
      <c r="J631" s="196"/>
      <c r="K631" s="194"/>
      <c r="L631" s="194"/>
      <c r="M631" s="195"/>
      <c r="N631" s="194"/>
    </row>
    <row r="632" spans="1:14" x14ac:dyDescent="0.2">
      <c r="A632" s="194"/>
      <c r="B632" s="194"/>
      <c r="C632" s="194"/>
      <c r="D632" s="194"/>
      <c r="E632" s="194"/>
      <c r="F632" s="194"/>
      <c r="G632" s="247"/>
      <c r="H632" s="196"/>
      <c r="I632" s="387"/>
      <c r="J632" s="196"/>
      <c r="K632" s="194"/>
      <c r="L632" s="194"/>
      <c r="M632" s="195"/>
      <c r="N632" s="194"/>
    </row>
    <row r="633" spans="1:14" x14ac:dyDescent="0.2">
      <c r="A633" s="194"/>
      <c r="B633" s="194"/>
      <c r="C633" s="194"/>
      <c r="D633" s="194"/>
      <c r="E633" s="194"/>
      <c r="F633" s="194"/>
      <c r="G633" s="247"/>
      <c r="H633" s="196"/>
      <c r="I633" s="387"/>
      <c r="J633" s="196"/>
      <c r="K633" s="194"/>
      <c r="L633" s="194"/>
      <c r="M633" s="195"/>
      <c r="N633" s="194"/>
    </row>
    <row r="634" spans="1:14" x14ac:dyDescent="0.2">
      <c r="A634" s="194"/>
      <c r="B634" s="194"/>
      <c r="C634" s="194"/>
      <c r="D634" s="194"/>
      <c r="E634" s="194"/>
      <c r="F634" s="194"/>
      <c r="G634" s="247"/>
      <c r="H634" s="196"/>
      <c r="I634" s="387"/>
      <c r="J634" s="196"/>
      <c r="K634" s="194"/>
      <c r="L634" s="194"/>
      <c r="M634" s="195"/>
      <c r="N634" s="194"/>
    </row>
    <row r="635" spans="1:14" x14ac:dyDescent="0.2">
      <c r="A635" s="194"/>
      <c r="B635" s="194"/>
      <c r="C635" s="194"/>
      <c r="D635" s="194"/>
      <c r="E635" s="194"/>
      <c r="F635" s="194"/>
      <c r="G635" s="247"/>
      <c r="H635" s="196"/>
      <c r="I635" s="387"/>
      <c r="J635" s="196"/>
      <c r="K635" s="194"/>
      <c r="L635" s="194"/>
      <c r="M635" s="195"/>
      <c r="N635" s="194"/>
    </row>
    <row r="636" spans="1:14" x14ac:dyDescent="0.2">
      <c r="A636" s="194"/>
      <c r="B636" s="194"/>
      <c r="C636" s="194"/>
      <c r="D636" s="194"/>
      <c r="E636" s="194"/>
      <c r="F636" s="194"/>
      <c r="G636" s="247"/>
      <c r="H636" s="196"/>
      <c r="I636" s="387"/>
      <c r="J636" s="196"/>
      <c r="K636" s="194"/>
      <c r="L636" s="194"/>
      <c r="M636" s="195"/>
      <c r="N636" s="194"/>
    </row>
    <row r="637" spans="1:14" x14ac:dyDescent="0.2">
      <c r="A637" s="194"/>
      <c r="B637" s="194"/>
      <c r="C637" s="194"/>
      <c r="D637" s="194"/>
      <c r="E637" s="194"/>
      <c r="F637" s="194"/>
      <c r="G637" s="247"/>
      <c r="H637" s="196"/>
      <c r="I637" s="387"/>
      <c r="J637" s="196"/>
      <c r="K637" s="194"/>
      <c r="L637" s="194"/>
      <c r="M637" s="195"/>
      <c r="N637" s="194"/>
    </row>
    <row r="638" spans="1:14" x14ac:dyDescent="0.2">
      <c r="A638" s="194"/>
      <c r="B638" s="194"/>
      <c r="C638" s="194"/>
      <c r="D638" s="194"/>
      <c r="E638" s="194"/>
      <c r="F638" s="194"/>
      <c r="G638" s="247"/>
      <c r="H638" s="196"/>
      <c r="I638" s="387"/>
      <c r="J638" s="196"/>
      <c r="K638" s="194"/>
      <c r="L638" s="194"/>
      <c r="M638" s="195"/>
      <c r="N638" s="194"/>
    </row>
    <row r="639" spans="1:14" x14ac:dyDescent="0.2">
      <c r="A639" s="194"/>
      <c r="B639" s="194"/>
      <c r="C639" s="194"/>
      <c r="D639" s="194"/>
      <c r="E639" s="194"/>
      <c r="F639" s="194"/>
      <c r="G639" s="247"/>
      <c r="H639" s="196"/>
      <c r="I639" s="387"/>
      <c r="J639" s="196"/>
      <c r="K639" s="194"/>
      <c r="L639" s="194"/>
      <c r="M639" s="195"/>
      <c r="N639" s="194"/>
    </row>
    <row r="640" spans="1:14" x14ac:dyDescent="0.2">
      <c r="A640" s="194"/>
      <c r="B640" s="194"/>
      <c r="C640" s="194"/>
      <c r="D640" s="194"/>
      <c r="E640" s="194"/>
      <c r="F640" s="194"/>
      <c r="G640" s="247"/>
      <c r="H640" s="196"/>
      <c r="I640" s="387"/>
      <c r="J640" s="196"/>
      <c r="K640" s="194"/>
      <c r="L640" s="194"/>
      <c r="M640" s="195"/>
      <c r="N640" s="194"/>
    </row>
    <row r="641" spans="1:14" x14ac:dyDescent="0.2">
      <c r="A641" s="194"/>
      <c r="B641" s="194"/>
      <c r="C641" s="194"/>
      <c r="D641" s="194"/>
      <c r="E641" s="194"/>
      <c r="F641" s="194"/>
      <c r="G641" s="247"/>
      <c r="H641" s="196"/>
      <c r="I641" s="387"/>
      <c r="J641" s="196"/>
      <c r="K641" s="194"/>
      <c r="L641" s="194"/>
      <c r="M641" s="195"/>
      <c r="N641" s="194"/>
    </row>
    <row r="642" spans="1:14" x14ac:dyDescent="0.2">
      <c r="A642" s="194"/>
      <c r="B642" s="194"/>
      <c r="C642" s="194"/>
      <c r="D642" s="194"/>
      <c r="E642" s="194"/>
      <c r="F642" s="194"/>
      <c r="G642" s="247"/>
      <c r="H642" s="196"/>
      <c r="I642" s="387"/>
      <c r="J642" s="196"/>
      <c r="K642" s="194"/>
      <c r="L642" s="194"/>
      <c r="M642" s="195"/>
      <c r="N642" s="194"/>
    </row>
    <row r="643" spans="1:14" x14ac:dyDescent="0.2">
      <c r="A643" s="194"/>
      <c r="B643" s="194"/>
      <c r="C643" s="194"/>
      <c r="D643" s="194"/>
      <c r="E643" s="194"/>
      <c r="F643" s="194"/>
      <c r="G643" s="247"/>
      <c r="H643" s="196"/>
      <c r="I643" s="387"/>
      <c r="J643" s="196"/>
      <c r="K643" s="194"/>
      <c r="L643" s="194"/>
      <c r="M643" s="195"/>
      <c r="N643" s="194"/>
    </row>
    <row r="644" spans="1:14" x14ac:dyDescent="0.2">
      <c r="A644" s="194"/>
      <c r="B644" s="194"/>
      <c r="C644" s="194"/>
      <c r="D644" s="194"/>
      <c r="E644" s="194"/>
      <c r="F644" s="194"/>
      <c r="G644" s="247"/>
      <c r="H644" s="196"/>
      <c r="I644" s="387"/>
      <c r="J644" s="196"/>
      <c r="K644" s="194"/>
      <c r="L644" s="194"/>
      <c r="M644" s="195"/>
      <c r="N644" s="194"/>
    </row>
    <row r="645" spans="1:14" x14ac:dyDescent="0.2">
      <c r="A645" s="194"/>
      <c r="B645" s="194"/>
      <c r="C645" s="194"/>
      <c r="D645" s="194"/>
      <c r="E645" s="194"/>
      <c r="F645" s="194"/>
      <c r="G645" s="247"/>
      <c r="H645" s="196"/>
      <c r="I645" s="387"/>
      <c r="J645" s="196"/>
      <c r="K645" s="194"/>
      <c r="L645" s="194"/>
      <c r="M645" s="195"/>
      <c r="N645" s="194"/>
    </row>
    <row r="646" spans="1:14" x14ac:dyDescent="0.2">
      <c r="A646" s="194"/>
      <c r="B646" s="194"/>
      <c r="C646" s="194"/>
      <c r="D646" s="194"/>
      <c r="E646" s="194"/>
      <c r="F646" s="194"/>
      <c r="G646" s="247"/>
      <c r="H646" s="196"/>
      <c r="I646" s="387"/>
      <c r="J646" s="196"/>
      <c r="K646" s="194"/>
      <c r="L646" s="194"/>
      <c r="M646" s="195"/>
      <c r="N646" s="194"/>
    </row>
    <row r="647" spans="1:14" x14ac:dyDescent="0.2">
      <c r="A647" s="194"/>
      <c r="B647" s="194"/>
      <c r="C647" s="194"/>
      <c r="D647" s="194"/>
      <c r="E647" s="194"/>
      <c r="F647" s="194"/>
      <c r="G647" s="247"/>
      <c r="H647" s="196"/>
      <c r="I647" s="387"/>
      <c r="J647" s="196"/>
      <c r="K647" s="194"/>
      <c r="L647" s="194"/>
      <c r="M647" s="195"/>
      <c r="N647" s="194"/>
    </row>
    <row r="648" spans="1:14" x14ac:dyDescent="0.2">
      <c r="A648" s="194"/>
      <c r="B648" s="194"/>
      <c r="C648" s="194"/>
      <c r="D648" s="194"/>
      <c r="E648" s="194"/>
      <c r="F648" s="194"/>
      <c r="G648" s="247"/>
      <c r="H648" s="196"/>
      <c r="I648" s="387"/>
      <c r="J648" s="196"/>
      <c r="K648" s="194"/>
      <c r="L648" s="194"/>
      <c r="M648" s="195"/>
      <c r="N648" s="194"/>
    </row>
    <row r="649" spans="1:14" x14ac:dyDescent="0.2">
      <c r="A649" s="194"/>
      <c r="B649" s="194"/>
      <c r="C649" s="194"/>
      <c r="D649" s="194"/>
      <c r="E649" s="194"/>
      <c r="F649" s="194"/>
      <c r="G649" s="247"/>
      <c r="H649" s="196"/>
      <c r="I649" s="387"/>
      <c r="J649" s="196"/>
      <c r="K649" s="194"/>
      <c r="L649" s="194"/>
      <c r="M649" s="195"/>
      <c r="N649" s="194"/>
    </row>
    <row r="650" spans="1:14" x14ac:dyDescent="0.2">
      <c r="A650" s="194"/>
      <c r="B650" s="194"/>
      <c r="C650" s="194"/>
      <c r="D650" s="194"/>
      <c r="E650" s="194"/>
      <c r="F650" s="194"/>
      <c r="G650" s="247"/>
      <c r="H650" s="196"/>
      <c r="I650" s="387"/>
      <c r="J650" s="196"/>
      <c r="K650" s="194"/>
      <c r="L650" s="194"/>
      <c r="M650" s="195"/>
      <c r="N650" s="194"/>
    </row>
    <row r="651" spans="1:14" x14ac:dyDescent="0.2">
      <c r="A651" s="194"/>
      <c r="B651" s="194"/>
      <c r="C651" s="194"/>
      <c r="D651" s="194"/>
      <c r="E651" s="194"/>
      <c r="F651" s="194"/>
      <c r="G651" s="247"/>
      <c r="H651" s="196"/>
      <c r="I651" s="387"/>
      <c r="J651" s="196"/>
      <c r="K651" s="194"/>
      <c r="L651" s="194"/>
      <c r="M651" s="195"/>
      <c r="N651" s="194"/>
    </row>
    <row r="652" spans="1:14" x14ac:dyDescent="0.2">
      <c r="A652" s="194"/>
      <c r="B652" s="194"/>
      <c r="C652" s="194"/>
      <c r="D652" s="194"/>
      <c r="E652" s="194"/>
      <c r="F652" s="194"/>
      <c r="G652" s="247"/>
      <c r="H652" s="196"/>
      <c r="I652" s="387"/>
      <c r="J652" s="196"/>
      <c r="K652" s="194"/>
      <c r="L652" s="194"/>
      <c r="M652" s="195"/>
      <c r="N652" s="194"/>
    </row>
    <row r="653" spans="1:14" x14ac:dyDescent="0.2">
      <c r="A653" s="194"/>
      <c r="B653" s="194"/>
      <c r="C653" s="194"/>
      <c r="D653" s="194"/>
      <c r="E653" s="194"/>
      <c r="F653" s="194"/>
      <c r="G653" s="247"/>
      <c r="H653" s="196"/>
      <c r="I653" s="387"/>
      <c r="J653" s="196"/>
      <c r="K653" s="194"/>
      <c r="L653" s="194"/>
      <c r="M653" s="195"/>
      <c r="N653" s="194"/>
    </row>
    <row r="654" spans="1:14" x14ac:dyDescent="0.2">
      <c r="A654" s="194"/>
      <c r="B654" s="194"/>
      <c r="C654" s="194"/>
      <c r="D654" s="194"/>
      <c r="E654" s="194"/>
      <c r="F654" s="194"/>
      <c r="G654" s="247"/>
      <c r="H654" s="196"/>
      <c r="I654" s="387"/>
      <c r="J654" s="196"/>
      <c r="K654" s="194"/>
      <c r="L654" s="194"/>
      <c r="M654" s="195"/>
      <c r="N654" s="194"/>
    </row>
    <row r="655" spans="1:14" x14ac:dyDescent="0.2">
      <c r="A655" s="194"/>
      <c r="B655" s="194"/>
      <c r="C655" s="194"/>
      <c r="D655" s="194"/>
      <c r="E655" s="194"/>
      <c r="F655" s="194"/>
      <c r="G655" s="247"/>
      <c r="H655" s="196"/>
      <c r="I655" s="387"/>
      <c r="J655" s="196"/>
      <c r="K655" s="194"/>
      <c r="L655" s="194"/>
      <c r="M655" s="195"/>
      <c r="N655" s="194"/>
    </row>
    <row r="656" spans="1:14" x14ac:dyDescent="0.2">
      <c r="A656" s="194"/>
      <c r="B656" s="194"/>
      <c r="C656" s="194"/>
      <c r="D656" s="194"/>
      <c r="E656" s="194"/>
      <c r="F656" s="194"/>
      <c r="G656" s="247"/>
      <c r="H656" s="196"/>
      <c r="I656" s="387"/>
      <c r="J656" s="196"/>
      <c r="K656" s="194"/>
      <c r="L656" s="194"/>
      <c r="M656" s="195"/>
      <c r="N656" s="194"/>
    </row>
    <row r="657" spans="1:14" x14ac:dyDescent="0.2">
      <c r="A657" s="194"/>
      <c r="B657" s="194"/>
      <c r="C657" s="194"/>
      <c r="D657" s="194"/>
      <c r="E657" s="194"/>
      <c r="F657" s="194"/>
      <c r="G657" s="247"/>
      <c r="H657" s="196"/>
      <c r="I657" s="387"/>
      <c r="J657" s="196"/>
      <c r="K657" s="194"/>
      <c r="L657" s="194"/>
      <c r="M657" s="195"/>
      <c r="N657" s="194"/>
    </row>
    <row r="658" spans="1:14" x14ac:dyDescent="0.2">
      <c r="A658" s="194"/>
      <c r="B658" s="194"/>
      <c r="C658" s="194"/>
      <c r="D658" s="194"/>
      <c r="E658" s="194"/>
      <c r="F658" s="194"/>
      <c r="G658" s="247"/>
      <c r="H658" s="196"/>
      <c r="I658" s="387"/>
      <c r="J658" s="196"/>
      <c r="K658" s="194"/>
      <c r="L658" s="194"/>
      <c r="M658" s="195"/>
      <c r="N658" s="194"/>
    </row>
    <row r="659" spans="1:14" x14ac:dyDescent="0.2">
      <c r="A659" s="194"/>
      <c r="B659" s="194"/>
      <c r="C659" s="194"/>
      <c r="D659" s="194"/>
      <c r="E659" s="194"/>
      <c r="F659" s="194"/>
      <c r="G659" s="247"/>
      <c r="H659" s="196"/>
      <c r="I659" s="387"/>
      <c r="J659" s="196"/>
      <c r="K659" s="194"/>
      <c r="L659" s="194"/>
      <c r="M659" s="195"/>
      <c r="N659" s="194"/>
    </row>
    <row r="660" spans="1:14" x14ac:dyDescent="0.2">
      <c r="A660" s="194"/>
      <c r="B660" s="194"/>
      <c r="C660" s="194"/>
      <c r="D660" s="194"/>
      <c r="E660" s="194"/>
      <c r="F660" s="194"/>
      <c r="G660" s="247"/>
      <c r="H660" s="196"/>
      <c r="I660" s="387"/>
      <c r="J660" s="196"/>
      <c r="K660" s="194"/>
      <c r="L660" s="194"/>
      <c r="M660" s="195"/>
      <c r="N660" s="194"/>
    </row>
    <row r="661" spans="1:14" x14ac:dyDescent="0.2">
      <c r="A661" s="194"/>
      <c r="B661" s="194"/>
      <c r="C661" s="194"/>
      <c r="D661" s="194"/>
      <c r="E661" s="194"/>
      <c r="F661" s="194"/>
      <c r="G661" s="247"/>
      <c r="H661" s="196"/>
      <c r="I661" s="387"/>
      <c r="J661" s="196"/>
      <c r="K661" s="194"/>
      <c r="L661" s="194"/>
      <c r="M661" s="195"/>
      <c r="N661" s="194"/>
    </row>
    <row r="662" spans="1:14" x14ac:dyDescent="0.2">
      <c r="A662" s="194"/>
      <c r="B662" s="194"/>
      <c r="C662" s="194"/>
      <c r="D662" s="194"/>
      <c r="E662" s="194"/>
      <c r="F662" s="194"/>
      <c r="G662" s="247"/>
      <c r="H662" s="196"/>
      <c r="I662" s="387"/>
      <c r="J662" s="196"/>
      <c r="K662" s="194"/>
      <c r="L662" s="194"/>
      <c r="M662" s="195"/>
      <c r="N662" s="194"/>
    </row>
    <row r="663" spans="1:14" x14ac:dyDescent="0.2">
      <c r="A663" s="194"/>
      <c r="B663" s="194"/>
      <c r="C663" s="194"/>
      <c r="D663" s="194"/>
      <c r="E663" s="194"/>
      <c r="F663" s="194"/>
      <c r="G663" s="247"/>
      <c r="H663" s="196"/>
      <c r="I663" s="387"/>
      <c r="J663" s="196"/>
      <c r="K663" s="194"/>
      <c r="L663" s="194"/>
      <c r="M663" s="195"/>
      <c r="N663" s="194"/>
    </row>
    <row r="664" spans="1:14" x14ac:dyDescent="0.2">
      <c r="A664" s="194"/>
      <c r="B664" s="194"/>
      <c r="C664" s="194"/>
      <c r="D664" s="194"/>
      <c r="E664" s="194"/>
      <c r="F664" s="194"/>
      <c r="G664" s="247"/>
      <c r="H664" s="196"/>
      <c r="I664" s="387"/>
      <c r="J664" s="196"/>
      <c r="K664" s="194"/>
      <c r="L664" s="194"/>
      <c r="M664" s="195"/>
      <c r="N664" s="194"/>
    </row>
    <row r="665" spans="1:14" x14ac:dyDescent="0.2">
      <c r="A665" s="194"/>
      <c r="B665" s="194"/>
      <c r="C665" s="194"/>
      <c r="D665" s="194"/>
      <c r="E665" s="194"/>
      <c r="F665" s="194"/>
      <c r="G665" s="247"/>
      <c r="H665" s="196"/>
      <c r="I665" s="387"/>
      <c r="J665" s="196"/>
      <c r="K665" s="194"/>
      <c r="L665" s="194"/>
      <c r="M665" s="195"/>
      <c r="N665" s="194"/>
    </row>
    <row r="666" spans="1:14" x14ac:dyDescent="0.2">
      <c r="A666" s="194"/>
      <c r="B666" s="194"/>
      <c r="C666" s="194"/>
      <c r="D666" s="194"/>
      <c r="E666" s="194"/>
      <c r="F666" s="194"/>
      <c r="G666" s="247"/>
      <c r="H666" s="196"/>
      <c r="I666" s="387"/>
      <c r="J666" s="196"/>
      <c r="K666" s="194"/>
      <c r="L666" s="194"/>
      <c r="M666" s="195"/>
      <c r="N666" s="194"/>
    </row>
    <row r="667" spans="1:14" x14ac:dyDescent="0.2">
      <c r="A667" s="194"/>
      <c r="B667" s="194"/>
      <c r="C667" s="194"/>
      <c r="D667" s="194"/>
      <c r="E667" s="194"/>
      <c r="F667" s="194"/>
      <c r="G667" s="247"/>
      <c r="H667" s="196"/>
      <c r="I667" s="387"/>
      <c r="J667" s="196"/>
      <c r="K667" s="194"/>
      <c r="L667" s="194"/>
      <c r="M667" s="195"/>
      <c r="N667" s="194"/>
    </row>
    <row r="668" spans="1:14" x14ac:dyDescent="0.2">
      <c r="A668" s="194"/>
      <c r="B668" s="194"/>
      <c r="C668" s="194"/>
      <c r="D668" s="194"/>
      <c r="E668" s="194"/>
      <c r="F668" s="194"/>
      <c r="G668" s="247"/>
      <c r="H668" s="196"/>
      <c r="I668" s="387"/>
      <c r="J668" s="196"/>
      <c r="K668" s="194"/>
      <c r="L668" s="194"/>
      <c r="M668" s="195"/>
      <c r="N668" s="194"/>
    </row>
    <row r="669" spans="1:14" x14ac:dyDescent="0.2">
      <c r="A669" s="194"/>
      <c r="B669" s="194"/>
      <c r="C669" s="194"/>
      <c r="D669" s="194"/>
      <c r="E669" s="194"/>
      <c r="F669" s="194"/>
      <c r="G669" s="247"/>
      <c r="H669" s="196"/>
      <c r="I669" s="387"/>
      <c r="J669" s="196"/>
      <c r="K669" s="194"/>
      <c r="L669" s="194"/>
      <c r="M669" s="195"/>
      <c r="N669" s="194"/>
    </row>
    <row r="670" spans="1:14" x14ac:dyDescent="0.2">
      <c r="A670" s="194"/>
      <c r="B670" s="194"/>
      <c r="C670" s="194"/>
      <c r="D670" s="194"/>
      <c r="E670" s="194"/>
      <c r="F670" s="194"/>
      <c r="G670" s="247"/>
      <c r="H670" s="196"/>
      <c r="I670" s="387"/>
      <c r="J670" s="196"/>
      <c r="K670" s="194"/>
      <c r="L670" s="194"/>
      <c r="M670" s="195"/>
      <c r="N670" s="194"/>
    </row>
    <row r="671" spans="1:14" x14ac:dyDescent="0.2">
      <c r="A671" s="194"/>
      <c r="B671" s="194"/>
      <c r="C671" s="194"/>
      <c r="D671" s="194"/>
      <c r="E671" s="194"/>
      <c r="F671" s="194"/>
      <c r="G671" s="247"/>
      <c r="H671" s="196"/>
      <c r="I671" s="387"/>
      <c r="J671" s="196"/>
      <c r="K671" s="194"/>
      <c r="L671" s="194"/>
      <c r="M671" s="195"/>
      <c r="N671" s="194"/>
    </row>
    <row r="672" spans="1:14" x14ac:dyDescent="0.2">
      <c r="A672" s="194"/>
      <c r="B672" s="194"/>
      <c r="C672" s="194"/>
      <c r="D672" s="194"/>
      <c r="E672" s="194"/>
      <c r="F672" s="194"/>
      <c r="G672" s="247"/>
      <c r="H672" s="196"/>
      <c r="I672" s="387"/>
      <c r="J672" s="196"/>
      <c r="K672" s="194"/>
      <c r="L672" s="194"/>
      <c r="M672" s="195"/>
      <c r="N672" s="194"/>
    </row>
    <row r="673" spans="1:14" x14ac:dyDescent="0.2">
      <c r="A673" s="194"/>
      <c r="B673" s="194"/>
      <c r="C673" s="194"/>
      <c r="D673" s="194"/>
      <c r="E673" s="194"/>
      <c r="F673" s="194"/>
      <c r="G673" s="247"/>
      <c r="H673" s="196"/>
      <c r="I673" s="387"/>
      <c r="J673" s="196"/>
      <c r="K673" s="194"/>
      <c r="L673" s="194"/>
      <c r="M673" s="195"/>
      <c r="N673" s="194"/>
    </row>
    <row r="674" spans="1:14" x14ac:dyDescent="0.2">
      <c r="A674" s="194"/>
      <c r="B674" s="194"/>
      <c r="C674" s="194"/>
      <c r="D674" s="194"/>
      <c r="E674" s="194"/>
      <c r="F674" s="194"/>
      <c r="G674" s="247"/>
      <c r="H674" s="196"/>
      <c r="I674" s="387"/>
      <c r="J674" s="196"/>
      <c r="K674" s="194"/>
      <c r="L674" s="194"/>
      <c r="M674" s="195"/>
      <c r="N674" s="194"/>
    </row>
    <row r="675" spans="1:14" x14ac:dyDescent="0.2">
      <c r="A675" s="194"/>
      <c r="B675" s="194"/>
      <c r="C675" s="194"/>
      <c r="D675" s="194"/>
      <c r="E675" s="194"/>
      <c r="F675" s="194"/>
      <c r="G675" s="247"/>
      <c r="H675" s="196"/>
      <c r="I675" s="387"/>
      <c r="J675" s="196"/>
      <c r="K675" s="194"/>
      <c r="L675" s="194"/>
      <c r="M675" s="195"/>
      <c r="N675" s="194"/>
    </row>
    <row r="676" spans="1:14" x14ac:dyDescent="0.2">
      <c r="A676" s="194"/>
      <c r="B676" s="194"/>
      <c r="C676" s="194"/>
      <c r="D676" s="194"/>
      <c r="E676" s="194"/>
      <c r="F676" s="194"/>
      <c r="G676" s="247"/>
      <c r="H676" s="196"/>
      <c r="I676" s="387"/>
      <c r="J676" s="196"/>
      <c r="K676" s="194"/>
      <c r="L676" s="194"/>
      <c r="M676" s="195"/>
      <c r="N676" s="194"/>
    </row>
    <row r="677" spans="1:14" x14ac:dyDescent="0.2">
      <c r="A677" s="194"/>
      <c r="B677" s="194"/>
      <c r="C677" s="194"/>
      <c r="D677" s="194"/>
      <c r="E677" s="194"/>
      <c r="F677" s="194"/>
      <c r="G677" s="247"/>
      <c r="H677" s="196"/>
      <c r="I677" s="387"/>
      <c r="J677" s="196"/>
      <c r="K677" s="194"/>
      <c r="L677" s="194"/>
      <c r="M677" s="195"/>
      <c r="N677" s="194"/>
    </row>
    <row r="678" spans="1:14" x14ac:dyDescent="0.2">
      <c r="A678" s="194"/>
      <c r="B678" s="194"/>
      <c r="C678" s="194"/>
      <c r="D678" s="194"/>
      <c r="E678" s="194"/>
      <c r="F678" s="194"/>
      <c r="G678" s="247"/>
      <c r="H678" s="196"/>
      <c r="I678" s="387"/>
      <c r="J678" s="196"/>
      <c r="K678" s="194"/>
      <c r="L678" s="194"/>
      <c r="M678" s="195"/>
      <c r="N678" s="194"/>
    </row>
    <row r="679" spans="1:14" x14ac:dyDescent="0.2">
      <c r="A679" s="194"/>
      <c r="B679" s="194"/>
      <c r="C679" s="194"/>
      <c r="D679" s="194"/>
      <c r="E679" s="194"/>
      <c r="F679" s="194"/>
      <c r="G679" s="247"/>
      <c r="H679" s="196"/>
      <c r="I679" s="387"/>
      <c r="J679" s="196"/>
      <c r="K679" s="194"/>
      <c r="L679" s="194"/>
      <c r="M679" s="195"/>
      <c r="N679" s="194"/>
    </row>
    <row r="680" spans="1:14" x14ac:dyDescent="0.2">
      <c r="A680" s="194"/>
      <c r="B680" s="194"/>
      <c r="C680" s="194"/>
      <c r="D680" s="194"/>
      <c r="E680" s="194"/>
      <c r="F680" s="194"/>
      <c r="G680" s="247"/>
      <c r="H680" s="196"/>
      <c r="I680" s="387"/>
      <c r="J680" s="196"/>
      <c r="K680" s="194"/>
      <c r="L680" s="194"/>
      <c r="M680" s="195"/>
      <c r="N680" s="194"/>
    </row>
    <row r="681" spans="1:14" x14ac:dyDescent="0.2">
      <c r="A681" s="194"/>
      <c r="B681" s="194"/>
      <c r="C681" s="194"/>
      <c r="D681" s="194"/>
      <c r="E681" s="194"/>
      <c r="F681" s="194"/>
      <c r="G681" s="247"/>
      <c r="H681" s="196"/>
      <c r="I681" s="387"/>
      <c r="J681" s="196"/>
      <c r="K681" s="194"/>
      <c r="L681" s="194"/>
      <c r="M681" s="195"/>
      <c r="N681" s="194"/>
    </row>
    <row r="682" spans="1:14" x14ac:dyDescent="0.2">
      <c r="A682" s="194"/>
      <c r="B682" s="194"/>
      <c r="C682" s="194"/>
      <c r="D682" s="194"/>
      <c r="E682" s="194"/>
      <c r="F682" s="194"/>
      <c r="G682" s="247"/>
      <c r="H682" s="196"/>
      <c r="I682" s="387"/>
      <c r="J682" s="196"/>
      <c r="K682" s="194"/>
      <c r="L682" s="194"/>
      <c r="M682" s="195"/>
      <c r="N682" s="194"/>
    </row>
    <row r="683" spans="1:14" x14ac:dyDescent="0.2">
      <c r="A683" s="194"/>
      <c r="B683" s="194"/>
      <c r="C683" s="194"/>
      <c r="D683" s="194"/>
      <c r="E683" s="194"/>
      <c r="F683" s="194"/>
      <c r="G683" s="247"/>
      <c r="H683" s="196"/>
      <c r="I683" s="387"/>
      <c r="J683" s="196"/>
      <c r="K683" s="194"/>
      <c r="L683" s="194"/>
      <c r="M683" s="195"/>
      <c r="N683" s="194"/>
    </row>
    <row r="684" spans="1:14" x14ac:dyDescent="0.2">
      <c r="A684" s="194"/>
      <c r="B684" s="194"/>
      <c r="C684" s="194"/>
      <c r="D684" s="194"/>
      <c r="E684" s="194"/>
      <c r="F684" s="194"/>
      <c r="G684" s="247"/>
      <c r="H684" s="196"/>
      <c r="I684" s="387"/>
      <c r="J684" s="196"/>
      <c r="K684" s="194"/>
      <c r="L684" s="194"/>
      <c r="M684" s="195"/>
      <c r="N684" s="194"/>
    </row>
    <row r="685" spans="1:14" x14ac:dyDescent="0.2">
      <c r="A685" s="194"/>
      <c r="B685" s="194"/>
      <c r="C685" s="194"/>
      <c r="D685" s="194"/>
      <c r="E685" s="194"/>
      <c r="F685" s="194"/>
      <c r="G685" s="247"/>
      <c r="H685" s="196"/>
      <c r="I685" s="387"/>
      <c r="J685" s="196"/>
      <c r="K685" s="194"/>
      <c r="L685" s="194"/>
      <c r="M685" s="195"/>
      <c r="N685" s="194"/>
    </row>
    <row r="686" spans="1:14" x14ac:dyDescent="0.2">
      <c r="A686" s="194"/>
      <c r="B686" s="194"/>
      <c r="C686" s="194"/>
      <c r="D686" s="194"/>
      <c r="E686" s="194"/>
      <c r="F686" s="194"/>
      <c r="G686" s="247"/>
      <c r="H686" s="196"/>
      <c r="I686" s="387"/>
      <c r="J686" s="196"/>
      <c r="K686" s="194"/>
      <c r="L686" s="194"/>
      <c r="M686" s="195"/>
      <c r="N686" s="194"/>
    </row>
    <row r="687" spans="1:14" x14ac:dyDescent="0.2">
      <c r="A687" s="194"/>
      <c r="B687" s="194"/>
      <c r="C687" s="194"/>
      <c r="D687" s="194"/>
      <c r="E687" s="194"/>
      <c r="F687" s="194"/>
      <c r="G687" s="247"/>
      <c r="H687" s="196"/>
      <c r="I687" s="387"/>
      <c r="J687" s="196"/>
      <c r="K687" s="194"/>
      <c r="L687" s="194"/>
      <c r="M687" s="195"/>
      <c r="N687" s="194"/>
    </row>
    <row r="688" spans="1:14" x14ac:dyDescent="0.2">
      <c r="A688" s="194"/>
      <c r="B688" s="194"/>
      <c r="C688" s="194"/>
      <c r="D688" s="194"/>
      <c r="E688" s="194"/>
      <c r="F688" s="194"/>
      <c r="G688" s="247"/>
      <c r="H688" s="196"/>
      <c r="I688" s="387"/>
      <c r="J688" s="196"/>
      <c r="K688" s="194"/>
      <c r="L688" s="194"/>
      <c r="M688" s="195"/>
      <c r="N688" s="194"/>
    </row>
    <row r="689" spans="1:14" x14ac:dyDescent="0.2">
      <c r="A689" s="194"/>
      <c r="B689" s="194"/>
      <c r="C689" s="194"/>
      <c r="D689" s="194"/>
      <c r="E689" s="194"/>
      <c r="F689" s="194"/>
      <c r="G689" s="247"/>
      <c r="H689" s="196"/>
      <c r="I689" s="387"/>
      <c r="J689" s="196"/>
      <c r="K689" s="194"/>
      <c r="L689" s="194"/>
      <c r="M689" s="195"/>
      <c r="N689" s="194"/>
    </row>
    <row r="690" spans="1:14" x14ac:dyDescent="0.2">
      <c r="A690" s="194"/>
      <c r="B690" s="194"/>
      <c r="C690" s="194"/>
      <c r="D690" s="194"/>
      <c r="E690" s="194"/>
      <c r="F690" s="194"/>
      <c r="G690" s="247"/>
      <c r="H690" s="196"/>
      <c r="I690" s="387"/>
      <c r="J690" s="196"/>
      <c r="K690" s="194"/>
      <c r="L690" s="194"/>
      <c r="M690" s="195"/>
      <c r="N690" s="194"/>
    </row>
    <row r="691" spans="1:14" x14ac:dyDescent="0.2">
      <c r="A691" s="194"/>
      <c r="B691" s="194"/>
      <c r="C691" s="194"/>
      <c r="D691" s="194"/>
      <c r="E691" s="194"/>
      <c r="F691" s="194"/>
      <c r="G691" s="247"/>
      <c r="H691" s="196"/>
      <c r="I691" s="387"/>
      <c r="J691" s="196"/>
      <c r="K691" s="194"/>
      <c r="L691" s="194"/>
      <c r="M691" s="195"/>
      <c r="N691" s="194"/>
    </row>
    <row r="692" spans="1:14" x14ac:dyDescent="0.2">
      <c r="A692" s="194"/>
      <c r="B692" s="194"/>
      <c r="C692" s="194"/>
      <c r="D692" s="194"/>
      <c r="E692" s="194"/>
      <c r="F692" s="194"/>
      <c r="G692" s="247"/>
      <c r="H692" s="196"/>
      <c r="I692" s="387"/>
      <c r="J692" s="196"/>
      <c r="K692" s="194"/>
      <c r="L692" s="194"/>
      <c r="M692" s="195"/>
      <c r="N692" s="194"/>
    </row>
    <row r="693" spans="1:14" x14ac:dyDescent="0.2">
      <c r="A693" s="194"/>
      <c r="B693" s="194"/>
      <c r="C693" s="194"/>
      <c r="D693" s="194"/>
      <c r="E693" s="194"/>
      <c r="F693" s="194"/>
      <c r="G693" s="247"/>
      <c r="H693" s="196"/>
      <c r="I693" s="387"/>
      <c r="J693" s="196"/>
      <c r="K693" s="194"/>
      <c r="L693" s="194"/>
      <c r="M693" s="195"/>
      <c r="N693" s="194"/>
    </row>
    <row r="694" spans="1:14" x14ac:dyDescent="0.2">
      <c r="A694" s="194"/>
      <c r="B694" s="194"/>
      <c r="C694" s="194"/>
      <c r="D694" s="194"/>
      <c r="E694" s="194"/>
      <c r="F694" s="194"/>
      <c r="G694" s="247"/>
      <c r="H694" s="196"/>
      <c r="I694" s="387"/>
      <c r="J694" s="196"/>
      <c r="K694" s="194"/>
      <c r="L694" s="194"/>
      <c r="M694" s="195"/>
      <c r="N694" s="194"/>
    </row>
    <row r="695" spans="1:14" x14ac:dyDescent="0.2">
      <c r="A695" s="194"/>
      <c r="B695" s="194"/>
      <c r="C695" s="194"/>
      <c r="D695" s="194"/>
      <c r="E695" s="194"/>
      <c r="F695" s="194"/>
      <c r="G695" s="247"/>
      <c r="H695" s="196"/>
      <c r="I695" s="387"/>
      <c r="J695" s="196"/>
      <c r="K695" s="194"/>
      <c r="L695" s="194"/>
      <c r="M695" s="195"/>
      <c r="N695" s="194"/>
    </row>
    <row r="696" spans="1:14" x14ac:dyDescent="0.2">
      <c r="A696" s="194"/>
      <c r="B696" s="194"/>
      <c r="C696" s="194"/>
      <c r="D696" s="194"/>
      <c r="E696" s="194"/>
      <c r="F696" s="194"/>
      <c r="G696" s="247"/>
      <c r="H696" s="196"/>
      <c r="I696" s="387"/>
      <c r="J696" s="196"/>
      <c r="K696" s="194"/>
      <c r="L696" s="194"/>
      <c r="M696" s="195"/>
      <c r="N696" s="194"/>
    </row>
    <row r="697" spans="1:14" x14ac:dyDescent="0.2">
      <c r="A697" s="194"/>
      <c r="B697" s="194"/>
      <c r="C697" s="194"/>
      <c r="D697" s="194"/>
      <c r="E697" s="194"/>
      <c r="F697" s="194"/>
      <c r="G697" s="247"/>
      <c r="H697" s="196"/>
      <c r="I697" s="387"/>
      <c r="J697" s="196"/>
      <c r="K697" s="194"/>
      <c r="L697" s="194"/>
      <c r="M697" s="195"/>
      <c r="N697" s="194"/>
    </row>
    <row r="698" spans="1:14" x14ac:dyDescent="0.2">
      <c r="A698" s="194"/>
      <c r="B698" s="194"/>
      <c r="C698" s="194"/>
      <c r="D698" s="194"/>
      <c r="E698" s="194"/>
      <c r="F698" s="194"/>
      <c r="G698" s="247"/>
      <c r="H698" s="196"/>
      <c r="I698" s="387"/>
      <c r="J698" s="196"/>
      <c r="K698" s="194"/>
      <c r="L698" s="194"/>
      <c r="M698" s="195"/>
      <c r="N698" s="194"/>
    </row>
    <row r="699" spans="1:14" x14ac:dyDescent="0.2">
      <c r="A699" s="194"/>
      <c r="B699" s="194"/>
      <c r="C699" s="194"/>
      <c r="D699" s="194"/>
      <c r="E699" s="194"/>
      <c r="F699" s="194"/>
      <c r="G699" s="247"/>
      <c r="H699" s="196"/>
      <c r="I699" s="387"/>
      <c r="J699" s="196"/>
      <c r="K699" s="194"/>
      <c r="L699" s="194"/>
      <c r="M699" s="195"/>
      <c r="N699" s="194"/>
    </row>
    <row r="700" spans="1:14" x14ac:dyDescent="0.2">
      <c r="A700" s="194"/>
      <c r="B700" s="194"/>
      <c r="C700" s="194"/>
      <c r="D700" s="194"/>
      <c r="E700" s="194"/>
      <c r="F700" s="194"/>
      <c r="G700" s="247"/>
      <c r="H700" s="196"/>
      <c r="I700" s="387"/>
      <c r="J700" s="196"/>
      <c r="K700" s="194"/>
      <c r="L700" s="194"/>
      <c r="M700" s="195"/>
      <c r="N700" s="194"/>
    </row>
    <row r="701" spans="1:14" x14ac:dyDescent="0.2">
      <c r="A701" s="194"/>
      <c r="B701" s="194"/>
      <c r="C701" s="194"/>
      <c r="D701" s="194"/>
      <c r="E701" s="194"/>
      <c r="F701" s="194"/>
      <c r="G701" s="247"/>
      <c r="H701" s="196"/>
      <c r="I701" s="387"/>
      <c r="J701" s="196"/>
      <c r="K701" s="194"/>
      <c r="L701" s="194"/>
      <c r="M701" s="195"/>
      <c r="N701" s="194"/>
    </row>
    <row r="702" spans="1:14" x14ac:dyDescent="0.2">
      <c r="A702" s="194"/>
      <c r="B702" s="194"/>
      <c r="C702" s="194"/>
      <c r="D702" s="194"/>
      <c r="E702" s="194"/>
      <c r="F702" s="194"/>
      <c r="G702" s="247"/>
      <c r="H702" s="196"/>
      <c r="I702" s="387"/>
      <c r="J702" s="196"/>
      <c r="K702" s="194"/>
      <c r="L702" s="194"/>
      <c r="M702" s="195"/>
      <c r="N702" s="194"/>
    </row>
    <row r="703" spans="1:14" x14ac:dyDescent="0.2">
      <c r="A703" s="194"/>
      <c r="B703" s="194"/>
      <c r="C703" s="194"/>
      <c r="D703" s="194"/>
      <c r="E703" s="194"/>
      <c r="F703" s="194"/>
      <c r="G703" s="247"/>
      <c r="H703" s="196"/>
      <c r="I703" s="387"/>
      <c r="J703" s="196"/>
      <c r="K703" s="194"/>
      <c r="L703" s="194"/>
      <c r="M703" s="195"/>
      <c r="N703" s="194"/>
    </row>
    <row r="704" spans="1:14" x14ac:dyDescent="0.2">
      <c r="A704" s="194"/>
      <c r="B704" s="194"/>
      <c r="C704" s="194"/>
      <c r="D704" s="194"/>
      <c r="E704" s="194"/>
      <c r="F704" s="194"/>
      <c r="G704" s="247"/>
      <c r="H704" s="196"/>
      <c r="I704" s="387"/>
      <c r="J704" s="196"/>
      <c r="K704" s="194"/>
      <c r="L704" s="194"/>
      <c r="M704" s="195"/>
      <c r="N704" s="194"/>
    </row>
    <row r="705" spans="1:14" x14ac:dyDescent="0.2">
      <c r="A705" s="194"/>
      <c r="B705" s="194"/>
      <c r="C705" s="194"/>
      <c r="D705" s="194"/>
      <c r="E705" s="194"/>
      <c r="F705" s="194"/>
      <c r="G705" s="247"/>
      <c r="H705" s="196"/>
      <c r="I705" s="387"/>
      <c r="J705" s="196"/>
      <c r="K705" s="194"/>
      <c r="L705" s="194"/>
      <c r="M705" s="195"/>
      <c r="N705" s="194"/>
    </row>
    <row r="706" spans="1:14" x14ac:dyDescent="0.2">
      <c r="A706" s="194"/>
      <c r="B706" s="194"/>
      <c r="C706" s="194"/>
      <c r="D706" s="194"/>
      <c r="E706" s="194"/>
      <c r="F706" s="194"/>
      <c r="G706" s="247"/>
      <c r="H706" s="196"/>
      <c r="I706" s="387"/>
      <c r="J706" s="196"/>
      <c r="K706" s="194"/>
      <c r="L706" s="194"/>
      <c r="M706" s="195"/>
      <c r="N706" s="194"/>
    </row>
    <row r="707" spans="1:14" x14ac:dyDescent="0.2">
      <c r="A707" s="194"/>
      <c r="B707" s="194"/>
      <c r="C707" s="194"/>
      <c r="D707" s="194"/>
      <c r="E707" s="194"/>
      <c r="F707" s="194"/>
      <c r="G707" s="247"/>
      <c r="H707" s="196"/>
      <c r="I707" s="387"/>
      <c r="J707" s="196"/>
      <c r="K707" s="194"/>
      <c r="L707" s="194"/>
      <c r="M707" s="195"/>
      <c r="N707" s="194"/>
    </row>
    <row r="708" spans="1:14" x14ac:dyDescent="0.2">
      <c r="A708" s="194"/>
      <c r="B708" s="194"/>
      <c r="C708" s="194"/>
      <c r="D708" s="194"/>
      <c r="E708" s="194"/>
      <c r="F708" s="194"/>
      <c r="G708" s="247"/>
      <c r="H708" s="196"/>
      <c r="I708" s="387"/>
      <c r="J708" s="196"/>
      <c r="K708" s="194"/>
      <c r="L708" s="194"/>
      <c r="M708" s="195"/>
      <c r="N708" s="194"/>
    </row>
    <row r="709" spans="1:14" x14ac:dyDescent="0.2">
      <c r="A709" s="194"/>
      <c r="B709" s="194"/>
      <c r="C709" s="194"/>
      <c r="D709" s="194"/>
      <c r="E709" s="194"/>
      <c r="F709" s="194"/>
      <c r="G709" s="247"/>
      <c r="H709" s="196"/>
      <c r="I709" s="387"/>
      <c r="J709" s="196"/>
      <c r="K709" s="194"/>
      <c r="L709" s="194"/>
      <c r="M709" s="195"/>
      <c r="N709" s="194"/>
    </row>
    <row r="710" spans="1:14" x14ac:dyDescent="0.2">
      <c r="A710" s="194"/>
      <c r="B710" s="194"/>
      <c r="C710" s="194"/>
      <c r="D710" s="194"/>
      <c r="E710" s="194"/>
      <c r="F710" s="194"/>
      <c r="G710" s="247"/>
      <c r="H710" s="196"/>
      <c r="I710" s="387"/>
      <c r="J710" s="196"/>
      <c r="K710" s="194"/>
      <c r="L710" s="194"/>
      <c r="M710" s="195"/>
      <c r="N710" s="194"/>
    </row>
    <row r="711" spans="1:14" x14ac:dyDescent="0.2">
      <c r="A711" s="194"/>
      <c r="B711" s="194"/>
      <c r="C711" s="194"/>
      <c r="D711" s="194"/>
      <c r="E711" s="194"/>
      <c r="F711" s="194"/>
      <c r="G711" s="247"/>
      <c r="H711" s="196"/>
      <c r="I711" s="387"/>
      <c r="J711" s="196"/>
      <c r="K711" s="194"/>
      <c r="L711" s="194"/>
      <c r="M711" s="195"/>
      <c r="N711" s="194"/>
    </row>
    <row r="712" spans="1:14" x14ac:dyDescent="0.2">
      <c r="A712" s="194"/>
      <c r="B712" s="194"/>
      <c r="C712" s="194"/>
      <c r="D712" s="194"/>
      <c r="E712" s="194"/>
      <c r="F712" s="194"/>
      <c r="G712" s="247"/>
      <c r="H712" s="196"/>
      <c r="I712" s="387"/>
      <c r="J712" s="196"/>
      <c r="K712" s="194"/>
      <c r="L712" s="194"/>
      <c r="M712" s="195"/>
      <c r="N712" s="194"/>
    </row>
    <row r="713" spans="1:14" x14ac:dyDescent="0.2">
      <c r="A713" s="194"/>
      <c r="B713" s="194"/>
      <c r="C713" s="194"/>
      <c r="D713" s="194"/>
      <c r="E713" s="194"/>
      <c r="F713" s="194"/>
      <c r="G713" s="247"/>
      <c r="H713" s="196"/>
      <c r="I713" s="387"/>
      <c r="J713" s="196"/>
      <c r="K713" s="194"/>
      <c r="L713" s="194"/>
      <c r="M713" s="195"/>
      <c r="N713" s="194"/>
    </row>
    <row r="714" spans="1:14" x14ac:dyDescent="0.2">
      <c r="A714" s="194"/>
      <c r="B714" s="194"/>
      <c r="C714" s="194"/>
      <c r="D714" s="194"/>
      <c r="E714" s="194"/>
      <c r="F714" s="194"/>
      <c r="G714" s="247"/>
      <c r="H714" s="196"/>
      <c r="I714" s="387"/>
      <c r="J714" s="196"/>
      <c r="K714" s="194"/>
      <c r="L714" s="194"/>
      <c r="M714" s="195"/>
      <c r="N714" s="194"/>
    </row>
    <row r="715" spans="1:14" x14ac:dyDescent="0.2">
      <c r="A715" s="194"/>
      <c r="B715" s="194"/>
      <c r="C715" s="194"/>
      <c r="D715" s="194"/>
      <c r="E715" s="194"/>
      <c r="F715" s="194"/>
      <c r="G715" s="247"/>
      <c r="H715" s="196"/>
      <c r="I715" s="387"/>
      <c r="J715" s="196"/>
      <c r="K715" s="194"/>
      <c r="L715" s="194"/>
      <c r="M715" s="195"/>
      <c r="N715" s="194"/>
    </row>
    <row r="716" spans="1:14" x14ac:dyDescent="0.2">
      <c r="A716" s="194"/>
      <c r="B716" s="194"/>
      <c r="C716" s="194"/>
      <c r="D716" s="194"/>
      <c r="E716" s="194"/>
      <c r="F716" s="194"/>
      <c r="G716" s="247"/>
      <c r="H716" s="196"/>
      <c r="I716" s="387"/>
      <c r="J716" s="196"/>
      <c r="K716" s="194"/>
      <c r="L716" s="194"/>
      <c r="M716" s="195"/>
      <c r="N716" s="194"/>
    </row>
    <row r="717" spans="1:14" x14ac:dyDescent="0.2">
      <c r="A717" s="194"/>
      <c r="B717" s="194"/>
      <c r="C717" s="194"/>
      <c r="D717" s="194"/>
      <c r="E717" s="194"/>
      <c r="F717" s="194"/>
      <c r="G717" s="247"/>
      <c r="H717" s="196"/>
      <c r="I717" s="387"/>
      <c r="J717" s="196"/>
      <c r="K717" s="194"/>
      <c r="L717" s="194"/>
      <c r="M717" s="195"/>
      <c r="N717" s="194"/>
    </row>
    <row r="718" spans="1:14" x14ac:dyDescent="0.2">
      <c r="A718" s="194"/>
      <c r="B718" s="194"/>
      <c r="C718" s="194"/>
      <c r="D718" s="194"/>
      <c r="E718" s="194"/>
      <c r="F718" s="194"/>
      <c r="G718" s="247"/>
      <c r="H718" s="196"/>
      <c r="I718" s="387"/>
      <c r="J718" s="196"/>
      <c r="K718" s="194"/>
      <c r="L718" s="194"/>
      <c r="M718" s="195"/>
      <c r="N718" s="194"/>
    </row>
    <row r="719" spans="1:14" x14ac:dyDescent="0.2">
      <c r="A719" s="194"/>
      <c r="B719" s="194"/>
      <c r="C719" s="194"/>
      <c r="D719" s="194"/>
      <c r="E719" s="194"/>
      <c r="F719" s="194"/>
      <c r="G719" s="247"/>
      <c r="H719" s="196"/>
      <c r="I719" s="387"/>
      <c r="J719" s="196"/>
      <c r="K719" s="194"/>
      <c r="L719" s="194"/>
      <c r="M719" s="195"/>
      <c r="N719" s="194"/>
    </row>
    <row r="720" spans="1:14" x14ac:dyDescent="0.2">
      <c r="A720" s="194"/>
      <c r="B720" s="194"/>
      <c r="C720" s="194"/>
      <c r="D720" s="194"/>
      <c r="E720" s="194"/>
      <c r="F720" s="194"/>
      <c r="G720" s="247"/>
      <c r="H720" s="196"/>
      <c r="I720" s="387"/>
      <c r="J720" s="196"/>
      <c r="K720" s="194"/>
      <c r="L720" s="194"/>
      <c r="M720" s="195"/>
      <c r="N720" s="194"/>
    </row>
    <row r="721" spans="1:14" x14ac:dyDescent="0.2">
      <c r="A721" s="194"/>
      <c r="B721" s="194"/>
      <c r="C721" s="194"/>
      <c r="D721" s="194"/>
      <c r="E721" s="194"/>
      <c r="F721" s="194"/>
      <c r="G721" s="247"/>
      <c r="H721" s="196"/>
      <c r="I721" s="387"/>
      <c r="J721" s="196"/>
      <c r="K721" s="194"/>
      <c r="L721" s="194"/>
      <c r="M721" s="195"/>
      <c r="N721" s="194"/>
    </row>
    <row r="722" spans="1:14" x14ac:dyDescent="0.2">
      <c r="A722" s="194"/>
      <c r="B722" s="194"/>
      <c r="C722" s="194"/>
      <c r="D722" s="194"/>
      <c r="E722" s="194"/>
      <c r="F722" s="194"/>
      <c r="G722" s="247"/>
      <c r="H722" s="196"/>
      <c r="I722" s="387"/>
      <c r="J722" s="196"/>
      <c r="K722" s="194"/>
      <c r="L722" s="194"/>
      <c r="M722" s="195"/>
      <c r="N722" s="194"/>
    </row>
    <row r="723" spans="1:14" x14ac:dyDescent="0.2">
      <c r="A723" s="194"/>
      <c r="B723" s="194"/>
      <c r="C723" s="194"/>
      <c r="D723" s="194"/>
      <c r="E723" s="194"/>
      <c r="F723" s="194"/>
      <c r="G723" s="247"/>
      <c r="H723" s="196"/>
      <c r="I723" s="387"/>
      <c r="J723" s="196"/>
      <c r="K723" s="194"/>
      <c r="L723" s="194"/>
      <c r="M723" s="195"/>
      <c r="N723" s="194"/>
    </row>
    <row r="724" spans="1:14" x14ac:dyDescent="0.2">
      <c r="A724" s="194"/>
      <c r="B724" s="194"/>
      <c r="C724" s="194"/>
      <c r="D724" s="194"/>
      <c r="E724" s="194"/>
      <c r="F724" s="194"/>
      <c r="G724" s="247"/>
      <c r="H724" s="196"/>
      <c r="I724" s="387"/>
      <c r="J724" s="196"/>
      <c r="K724" s="194"/>
      <c r="L724" s="194"/>
      <c r="M724" s="195"/>
      <c r="N724" s="194"/>
    </row>
    <row r="725" spans="1:14" x14ac:dyDescent="0.2">
      <c r="A725" s="194"/>
      <c r="B725" s="194"/>
      <c r="C725" s="194"/>
      <c r="D725" s="194"/>
      <c r="E725" s="194"/>
      <c r="F725" s="194"/>
      <c r="G725" s="247"/>
      <c r="H725" s="196"/>
      <c r="I725" s="387"/>
      <c r="J725" s="196"/>
      <c r="K725" s="194"/>
      <c r="L725" s="194"/>
      <c r="M725" s="195"/>
      <c r="N725" s="194"/>
    </row>
    <row r="726" spans="1:14" x14ac:dyDescent="0.2">
      <c r="A726" s="194"/>
      <c r="B726" s="194"/>
      <c r="C726" s="194"/>
      <c r="D726" s="194"/>
      <c r="E726" s="194"/>
      <c r="F726" s="194"/>
      <c r="G726" s="247"/>
      <c r="H726" s="196"/>
      <c r="I726" s="387"/>
      <c r="J726" s="196"/>
      <c r="K726" s="194"/>
      <c r="L726" s="194"/>
      <c r="M726" s="195"/>
      <c r="N726" s="194"/>
    </row>
    <row r="727" spans="1:14" x14ac:dyDescent="0.2">
      <c r="A727" s="194"/>
      <c r="B727" s="194"/>
      <c r="C727" s="194"/>
      <c r="D727" s="194"/>
      <c r="E727" s="194"/>
      <c r="F727" s="194"/>
      <c r="G727" s="247"/>
      <c r="H727" s="196"/>
      <c r="I727" s="387"/>
      <c r="J727" s="196"/>
      <c r="K727" s="194"/>
      <c r="L727" s="194"/>
      <c r="M727" s="195"/>
      <c r="N727" s="194"/>
    </row>
    <row r="728" spans="1:14" x14ac:dyDescent="0.2">
      <c r="A728" s="194"/>
      <c r="B728" s="194"/>
      <c r="C728" s="194"/>
      <c r="D728" s="194"/>
      <c r="E728" s="194"/>
      <c r="F728" s="194"/>
      <c r="G728" s="247"/>
      <c r="H728" s="196"/>
      <c r="I728" s="387"/>
      <c r="J728" s="196"/>
      <c r="K728" s="194"/>
      <c r="L728" s="194"/>
      <c r="M728" s="195"/>
      <c r="N728" s="194"/>
    </row>
    <row r="729" spans="1:14" x14ac:dyDescent="0.2">
      <c r="A729" s="194"/>
      <c r="B729" s="194"/>
      <c r="C729" s="194"/>
      <c r="D729" s="194"/>
      <c r="E729" s="194"/>
      <c r="F729" s="194"/>
      <c r="G729" s="247"/>
      <c r="H729" s="196"/>
      <c r="I729" s="387"/>
      <c r="J729" s="196"/>
      <c r="K729" s="194"/>
      <c r="L729" s="194"/>
      <c r="M729" s="195"/>
      <c r="N729" s="194"/>
    </row>
    <row r="730" spans="1:14" x14ac:dyDescent="0.2">
      <c r="A730" s="194"/>
      <c r="B730" s="194"/>
      <c r="C730" s="194"/>
      <c r="D730" s="194"/>
      <c r="E730" s="194"/>
      <c r="F730" s="194"/>
      <c r="G730" s="247"/>
      <c r="H730" s="196"/>
      <c r="I730" s="387"/>
      <c r="J730" s="196"/>
      <c r="K730" s="194"/>
      <c r="L730" s="194"/>
      <c r="M730" s="195"/>
      <c r="N730" s="194"/>
    </row>
    <row r="731" spans="1:14" x14ac:dyDescent="0.2">
      <c r="A731" s="194"/>
      <c r="B731" s="194"/>
      <c r="C731" s="194"/>
      <c r="D731" s="194"/>
      <c r="E731" s="194"/>
      <c r="F731" s="194"/>
      <c r="G731" s="247"/>
      <c r="H731" s="196"/>
      <c r="I731" s="387"/>
      <c r="J731" s="196"/>
      <c r="K731" s="194"/>
      <c r="L731" s="194"/>
      <c r="M731" s="195"/>
      <c r="N731" s="194"/>
    </row>
    <row r="732" spans="1:14" x14ac:dyDescent="0.2">
      <c r="A732" s="194"/>
      <c r="B732" s="194"/>
      <c r="C732" s="194"/>
      <c r="D732" s="194"/>
      <c r="E732" s="194"/>
      <c r="F732" s="194"/>
      <c r="G732" s="247"/>
      <c r="H732" s="196"/>
      <c r="I732" s="387"/>
      <c r="J732" s="196"/>
      <c r="K732" s="194"/>
      <c r="L732" s="194"/>
      <c r="M732" s="195"/>
      <c r="N732" s="194"/>
    </row>
    <row r="733" spans="1:14" x14ac:dyDescent="0.2">
      <c r="A733" s="194"/>
      <c r="B733" s="194"/>
      <c r="C733" s="194"/>
      <c r="D733" s="194"/>
      <c r="E733" s="194"/>
      <c r="F733" s="194"/>
      <c r="G733" s="247"/>
      <c r="H733" s="196"/>
      <c r="I733" s="387"/>
      <c r="J733" s="196"/>
      <c r="K733" s="194"/>
      <c r="L733" s="194"/>
      <c r="M733" s="195"/>
      <c r="N733" s="194"/>
    </row>
    <row r="734" spans="1:14" x14ac:dyDescent="0.2">
      <c r="A734" s="194"/>
      <c r="B734" s="194"/>
      <c r="C734" s="194"/>
      <c r="D734" s="194"/>
      <c r="E734" s="194"/>
      <c r="F734" s="194"/>
      <c r="G734" s="247"/>
      <c r="H734" s="196"/>
      <c r="I734" s="387"/>
      <c r="J734" s="196"/>
      <c r="K734" s="194"/>
      <c r="L734" s="194"/>
      <c r="M734" s="195"/>
      <c r="N734" s="194"/>
    </row>
    <row r="735" spans="1:14" x14ac:dyDescent="0.2">
      <c r="A735" s="194"/>
      <c r="B735" s="194"/>
      <c r="C735" s="194"/>
      <c r="D735" s="194"/>
      <c r="E735" s="194"/>
      <c r="F735" s="194"/>
      <c r="G735" s="247"/>
      <c r="H735" s="196"/>
      <c r="I735" s="387"/>
      <c r="J735" s="196"/>
      <c r="K735" s="194"/>
      <c r="L735" s="194"/>
      <c r="M735" s="195"/>
      <c r="N735" s="194"/>
    </row>
    <row r="736" spans="1:14" x14ac:dyDescent="0.2">
      <c r="A736" s="194"/>
      <c r="B736" s="194"/>
      <c r="C736" s="194"/>
      <c r="D736" s="194"/>
      <c r="E736" s="194"/>
      <c r="F736" s="194"/>
      <c r="G736" s="247"/>
      <c r="H736" s="196"/>
      <c r="I736" s="387"/>
      <c r="J736" s="196"/>
      <c r="K736" s="194"/>
      <c r="L736" s="194"/>
      <c r="M736" s="195"/>
      <c r="N736" s="194"/>
    </row>
    <row r="737" spans="1:14" x14ac:dyDescent="0.2">
      <c r="A737" s="194"/>
      <c r="B737" s="194"/>
      <c r="C737" s="194"/>
      <c r="D737" s="194"/>
      <c r="E737" s="194"/>
      <c r="F737" s="194"/>
      <c r="G737" s="247"/>
      <c r="H737" s="196"/>
      <c r="I737" s="387"/>
      <c r="J737" s="196"/>
      <c r="K737" s="194"/>
      <c r="L737" s="194"/>
      <c r="M737" s="195"/>
      <c r="N737" s="194"/>
    </row>
    <row r="738" spans="1:14" x14ac:dyDescent="0.2">
      <c r="A738" s="194"/>
      <c r="B738" s="194"/>
      <c r="C738" s="194"/>
      <c r="D738" s="194"/>
      <c r="E738" s="194"/>
      <c r="F738" s="194"/>
      <c r="G738" s="247"/>
      <c r="H738" s="196"/>
      <c r="I738" s="387"/>
      <c r="J738" s="196"/>
      <c r="K738" s="194"/>
      <c r="L738" s="194"/>
      <c r="M738" s="195"/>
      <c r="N738" s="194"/>
    </row>
    <row r="739" spans="1:14" x14ac:dyDescent="0.2">
      <c r="A739" s="194"/>
      <c r="B739" s="194"/>
      <c r="C739" s="194"/>
      <c r="D739" s="194"/>
      <c r="E739" s="194"/>
      <c r="F739" s="194"/>
      <c r="G739" s="247"/>
      <c r="H739" s="196"/>
      <c r="I739" s="387"/>
      <c r="J739" s="196"/>
      <c r="K739" s="194"/>
      <c r="L739" s="194"/>
      <c r="M739" s="195"/>
      <c r="N739" s="194"/>
    </row>
    <row r="740" spans="1:14" x14ac:dyDescent="0.2">
      <c r="A740" s="194"/>
      <c r="B740" s="194"/>
      <c r="C740" s="194"/>
      <c r="D740" s="194"/>
      <c r="E740" s="194"/>
      <c r="F740" s="194"/>
      <c r="G740" s="247"/>
      <c r="H740" s="196"/>
      <c r="I740" s="387"/>
      <c r="J740" s="196"/>
      <c r="K740" s="194"/>
      <c r="L740" s="194"/>
      <c r="M740" s="195"/>
      <c r="N740" s="194"/>
    </row>
    <row r="741" spans="1:14" x14ac:dyDescent="0.2">
      <c r="A741" s="194"/>
      <c r="B741" s="194"/>
      <c r="C741" s="194"/>
      <c r="D741" s="194"/>
      <c r="E741" s="194"/>
      <c r="F741" s="194"/>
      <c r="G741" s="247"/>
      <c r="H741" s="196"/>
      <c r="I741" s="387"/>
      <c r="J741" s="196"/>
      <c r="K741" s="194"/>
      <c r="L741" s="194"/>
      <c r="M741" s="195"/>
      <c r="N741" s="194"/>
    </row>
    <row r="742" spans="1:14" x14ac:dyDescent="0.2">
      <c r="A742" s="194"/>
      <c r="B742" s="194"/>
      <c r="C742" s="194"/>
      <c r="D742" s="194"/>
      <c r="E742" s="194"/>
      <c r="F742" s="194"/>
      <c r="G742" s="247"/>
      <c r="H742" s="196"/>
      <c r="I742" s="387"/>
      <c r="J742" s="196"/>
      <c r="K742" s="194"/>
      <c r="L742" s="194"/>
      <c r="M742" s="195"/>
      <c r="N742" s="194"/>
    </row>
    <row r="743" spans="1:14" x14ac:dyDescent="0.2">
      <c r="A743" s="194"/>
      <c r="B743" s="194"/>
      <c r="C743" s="194"/>
      <c r="D743" s="194"/>
      <c r="E743" s="194"/>
      <c r="F743" s="194"/>
      <c r="G743" s="247"/>
      <c r="H743" s="196"/>
      <c r="I743" s="387"/>
      <c r="J743" s="196"/>
      <c r="K743" s="194"/>
      <c r="L743" s="194"/>
      <c r="M743" s="195"/>
      <c r="N743" s="194"/>
    </row>
    <row r="744" spans="1:14" x14ac:dyDescent="0.2">
      <c r="A744" s="194"/>
      <c r="B744" s="194"/>
      <c r="C744" s="194"/>
      <c r="D744" s="194"/>
      <c r="E744" s="194"/>
      <c r="F744" s="194"/>
      <c r="G744" s="247"/>
      <c r="H744" s="196"/>
      <c r="I744" s="387"/>
      <c r="J744" s="196"/>
      <c r="K744" s="194"/>
      <c r="L744" s="194"/>
      <c r="M744" s="195"/>
      <c r="N744" s="194"/>
    </row>
    <row r="745" spans="1:14" x14ac:dyDescent="0.2">
      <c r="A745" s="194"/>
      <c r="B745" s="194"/>
      <c r="C745" s="194"/>
      <c r="D745" s="194"/>
      <c r="E745" s="194"/>
      <c r="F745" s="194"/>
      <c r="G745" s="247"/>
      <c r="H745" s="196"/>
      <c r="I745" s="387"/>
      <c r="J745" s="196"/>
      <c r="K745" s="194"/>
      <c r="L745" s="194"/>
      <c r="M745" s="195"/>
      <c r="N745" s="194"/>
    </row>
    <row r="746" spans="1:14" x14ac:dyDescent="0.2">
      <c r="A746" s="194"/>
      <c r="B746" s="194"/>
      <c r="C746" s="194"/>
      <c r="D746" s="194"/>
      <c r="E746" s="194"/>
      <c r="F746" s="194"/>
      <c r="G746" s="247"/>
      <c r="H746" s="196"/>
      <c r="I746" s="387"/>
      <c r="J746" s="196"/>
      <c r="K746" s="194"/>
      <c r="L746" s="194"/>
      <c r="M746" s="195"/>
      <c r="N746" s="194"/>
    </row>
    <row r="747" spans="1:14" x14ac:dyDescent="0.2">
      <c r="A747" s="194"/>
      <c r="B747" s="194"/>
      <c r="C747" s="194"/>
      <c r="D747" s="194"/>
      <c r="E747" s="194"/>
      <c r="F747" s="194"/>
      <c r="G747" s="247"/>
      <c r="H747" s="196"/>
      <c r="I747" s="387"/>
      <c r="J747" s="196"/>
      <c r="K747" s="194"/>
      <c r="L747" s="194"/>
      <c r="M747" s="195"/>
      <c r="N747" s="194"/>
    </row>
    <row r="748" spans="1:14" x14ac:dyDescent="0.2">
      <c r="A748" s="194"/>
      <c r="B748" s="194"/>
      <c r="C748" s="194"/>
      <c r="D748" s="194"/>
      <c r="E748" s="194"/>
      <c r="F748" s="194"/>
      <c r="G748" s="247"/>
      <c r="H748" s="196"/>
      <c r="I748" s="387"/>
      <c r="J748" s="196"/>
      <c r="K748" s="194"/>
      <c r="L748" s="194"/>
      <c r="M748" s="195"/>
      <c r="N748" s="194"/>
    </row>
    <row r="749" spans="1:14" x14ac:dyDescent="0.2">
      <c r="A749" s="194"/>
      <c r="B749" s="194"/>
      <c r="C749" s="194"/>
      <c r="D749" s="194"/>
      <c r="E749" s="194"/>
      <c r="F749" s="194"/>
      <c r="G749" s="247"/>
      <c r="H749" s="196"/>
      <c r="I749" s="387"/>
      <c r="J749" s="196"/>
      <c r="K749" s="194"/>
      <c r="L749" s="194"/>
      <c r="M749" s="195"/>
      <c r="N749" s="194"/>
    </row>
    <row r="750" spans="1:14" x14ac:dyDescent="0.2">
      <c r="A750" s="194"/>
      <c r="B750" s="194"/>
      <c r="C750" s="194"/>
      <c r="D750" s="194"/>
      <c r="E750" s="194"/>
      <c r="F750" s="194"/>
      <c r="G750" s="247"/>
      <c r="H750" s="196"/>
      <c r="I750" s="387"/>
      <c r="J750" s="196"/>
      <c r="K750" s="194"/>
      <c r="L750" s="194"/>
      <c r="M750" s="195"/>
      <c r="N750" s="194"/>
    </row>
    <row r="751" spans="1:14" x14ac:dyDescent="0.2">
      <c r="A751" s="194"/>
      <c r="B751" s="194"/>
      <c r="C751" s="194"/>
      <c r="D751" s="194"/>
      <c r="E751" s="194"/>
      <c r="F751" s="194"/>
      <c r="G751" s="247"/>
      <c r="H751" s="196"/>
      <c r="I751" s="387"/>
      <c r="J751" s="196"/>
      <c r="K751" s="194"/>
      <c r="L751" s="194"/>
      <c r="M751" s="195"/>
      <c r="N751" s="194"/>
    </row>
    <row r="752" spans="1:14" x14ac:dyDescent="0.2">
      <c r="A752" s="194"/>
      <c r="B752" s="194"/>
      <c r="C752" s="194"/>
      <c r="D752" s="194"/>
      <c r="E752" s="194"/>
      <c r="F752" s="194"/>
      <c r="G752" s="247"/>
      <c r="H752" s="196"/>
      <c r="I752" s="387"/>
      <c r="J752" s="196"/>
      <c r="K752" s="194"/>
      <c r="L752" s="194"/>
      <c r="M752" s="195"/>
      <c r="N752" s="194"/>
    </row>
    <row r="753" spans="1:14" x14ac:dyDescent="0.2">
      <c r="A753" s="194"/>
      <c r="B753" s="194"/>
      <c r="C753" s="194"/>
      <c r="D753" s="194"/>
      <c r="E753" s="194"/>
      <c r="F753" s="194"/>
      <c r="G753" s="247"/>
      <c r="H753" s="196"/>
      <c r="I753" s="387"/>
      <c r="J753" s="196"/>
      <c r="K753" s="194"/>
      <c r="L753" s="194"/>
      <c r="M753" s="195"/>
      <c r="N753" s="194"/>
    </row>
    <row r="754" spans="1:14" x14ac:dyDescent="0.2">
      <c r="A754" s="194"/>
      <c r="B754" s="194"/>
      <c r="C754" s="194"/>
      <c r="D754" s="194"/>
      <c r="E754" s="194"/>
      <c r="F754" s="194"/>
      <c r="G754" s="247"/>
      <c r="H754" s="196"/>
      <c r="I754" s="387"/>
      <c r="J754" s="196"/>
      <c r="K754" s="194"/>
      <c r="L754" s="194"/>
      <c r="M754" s="195"/>
      <c r="N754" s="194"/>
    </row>
    <row r="755" spans="1:14" x14ac:dyDescent="0.2">
      <c r="A755" s="194"/>
      <c r="B755" s="194"/>
      <c r="C755" s="194"/>
      <c r="D755" s="194"/>
      <c r="E755" s="194"/>
      <c r="F755" s="194"/>
      <c r="G755" s="247"/>
      <c r="H755" s="196"/>
      <c r="I755" s="387"/>
      <c r="J755" s="196"/>
      <c r="K755" s="194"/>
      <c r="L755" s="194"/>
      <c r="M755" s="195"/>
      <c r="N755" s="194"/>
    </row>
    <row r="756" spans="1:14" x14ac:dyDescent="0.2">
      <c r="A756" s="194"/>
      <c r="B756" s="194"/>
      <c r="C756" s="194"/>
      <c r="D756" s="194"/>
      <c r="E756" s="194"/>
      <c r="F756" s="194"/>
      <c r="G756" s="247"/>
      <c r="H756" s="196"/>
      <c r="I756" s="387"/>
      <c r="J756" s="196"/>
      <c r="K756" s="194"/>
      <c r="L756" s="194"/>
      <c r="M756" s="195"/>
      <c r="N756" s="194"/>
    </row>
    <row r="757" spans="1:14" x14ac:dyDescent="0.2">
      <c r="A757" s="194"/>
      <c r="B757" s="194"/>
      <c r="C757" s="194"/>
      <c r="D757" s="194"/>
      <c r="E757" s="194"/>
      <c r="F757" s="194"/>
      <c r="G757" s="247"/>
      <c r="H757" s="196"/>
      <c r="I757" s="387"/>
      <c r="J757" s="196"/>
      <c r="K757" s="194"/>
      <c r="L757" s="194"/>
      <c r="M757" s="195"/>
      <c r="N757" s="194"/>
    </row>
    <row r="758" spans="1:14" x14ac:dyDescent="0.2">
      <c r="A758" s="194"/>
      <c r="B758" s="194"/>
      <c r="C758" s="194"/>
      <c r="D758" s="194"/>
      <c r="E758" s="194"/>
      <c r="F758" s="194"/>
      <c r="G758" s="247"/>
      <c r="H758" s="196"/>
      <c r="I758" s="387"/>
      <c r="J758" s="196"/>
      <c r="K758" s="194"/>
      <c r="L758" s="194"/>
      <c r="M758" s="195"/>
      <c r="N758" s="194"/>
    </row>
    <row r="759" spans="1:14" x14ac:dyDescent="0.2">
      <c r="A759" s="194"/>
      <c r="B759" s="194"/>
      <c r="C759" s="194"/>
      <c r="D759" s="194"/>
      <c r="E759" s="194"/>
      <c r="F759" s="194"/>
      <c r="G759" s="247"/>
      <c r="H759" s="196"/>
      <c r="I759" s="387"/>
      <c r="J759" s="196"/>
      <c r="K759" s="194"/>
      <c r="L759" s="194"/>
      <c r="M759" s="195"/>
      <c r="N759" s="194"/>
    </row>
    <row r="760" spans="1:14" x14ac:dyDescent="0.2">
      <c r="A760" s="194"/>
      <c r="B760" s="194"/>
      <c r="C760" s="194"/>
      <c r="D760" s="194"/>
      <c r="E760" s="194"/>
      <c r="F760" s="194"/>
      <c r="G760" s="247"/>
      <c r="H760" s="196"/>
      <c r="I760" s="387"/>
      <c r="J760" s="196"/>
      <c r="K760" s="194"/>
      <c r="L760" s="194"/>
      <c r="M760" s="195"/>
      <c r="N760" s="194"/>
    </row>
    <row r="761" spans="1:14" x14ac:dyDescent="0.2">
      <c r="A761" s="194"/>
      <c r="B761" s="194"/>
      <c r="C761" s="194"/>
      <c r="D761" s="194"/>
      <c r="E761" s="194"/>
      <c r="F761" s="194"/>
      <c r="G761" s="247"/>
      <c r="H761" s="196"/>
      <c r="I761" s="387"/>
      <c r="J761" s="196"/>
      <c r="K761" s="194"/>
      <c r="L761" s="194"/>
      <c r="M761" s="195"/>
      <c r="N761" s="194"/>
    </row>
    <row r="762" spans="1:14" x14ac:dyDescent="0.2">
      <c r="A762" s="194"/>
      <c r="B762" s="194"/>
      <c r="C762" s="194"/>
      <c r="D762" s="194"/>
      <c r="E762" s="194"/>
      <c r="F762" s="194"/>
      <c r="G762" s="247"/>
      <c r="H762" s="196"/>
      <c r="I762" s="387"/>
      <c r="J762" s="196"/>
      <c r="K762" s="194"/>
      <c r="L762" s="194"/>
      <c r="M762" s="195"/>
      <c r="N762" s="194"/>
    </row>
    <row r="763" spans="1:14" x14ac:dyDescent="0.2">
      <c r="A763" s="194"/>
      <c r="B763" s="194"/>
      <c r="C763" s="194"/>
      <c r="D763" s="194"/>
      <c r="E763" s="194"/>
      <c r="F763" s="194"/>
      <c r="G763" s="247"/>
      <c r="H763" s="196"/>
      <c r="I763" s="387"/>
      <c r="J763" s="196"/>
      <c r="K763" s="194"/>
      <c r="L763" s="194"/>
      <c r="M763" s="195"/>
      <c r="N763" s="194"/>
    </row>
    <row r="764" spans="1:14" x14ac:dyDescent="0.2">
      <c r="A764" s="194"/>
      <c r="B764" s="194"/>
      <c r="C764" s="194"/>
      <c r="D764" s="194"/>
      <c r="E764" s="194"/>
      <c r="F764" s="194"/>
      <c r="G764" s="247"/>
      <c r="H764" s="196"/>
      <c r="I764" s="387"/>
      <c r="J764" s="196"/>
      <c r="K764" s="194"/>
      <c r="L764" s="194"/>
      <c r="M764" s="195"/>
      <c r="N764" s="194"/>
    </row>
    <row r="765" spans="1:14" x14ac:dyDescent="0.2">
      <c r="A765" s="194"/>
      <c r="B765" s="194"/>
      <c r="C765" s="194"/>
      <c r="D765" s="194"/>
      <c r="E765" s="194"/>
      <c r="F765" s="194"/>
      <c r="G765" s="247"/>
      <c r="H765" s="196"/>
      <c r="I765" s="387"/>
      <c r="J765" s="196"/>
      <c r="K765" s="194"/>
      <c r="L765" s="194"/>
      <c r="M765" s="195"/>
      <c r="N765" s="194"/>
    </row>
    <row r="766" spans="1:14" x14ac:dyDescent="0.2">
      <c r="A766" s="194"/>
      <c r="B766" s="194"/>
      <c r="C766" s="194"/>
      <c r="D766" s="194"/>
      <c r="E766" s="194"/>
      <c r="F766" s="194"/>
      <c r="G766" s="247"/>
      <c r="H766" s="196"/>
      <c r="I766" s="387"/>
      <c r="J766" s="196"/>
      <c r="K766" s="194"/>
      <c r="L766" s="194"/>
      <c r="M766" s="195"/>
      <c r="N766" s="194"/>
    </row>
    <row r="767" spans="1:14" x14ac:dyDescent="0.2">
      <c r="A767" s="194"/>
      <c r="B767" s="194"/>
      <c r="C767" s="194"/>
      <c r="D767" s="194"/>
      <c r="E767" s="194"/>
      <c r="F767" s="194"/>
      <c r="G767" s="247"/>
      <c r="H767" s="196"/>
      <c r="I767" s="387"/>
      <c r="J767" s="196"/>
      <c r="K767" s="194"/>
      <c r="L767" s="194"/>
      <c r="M767" s="195"/>
      <c r="N767" s="194"/>
    </row>
    <row r="768" spans="1:14" x14ac:dyDescent="0.2">
      <c r="A768" s="194"/>
      <c r="B768" s="194"/>
      <c r="C768" s="194"/>
      <c r="D768" s="194"/>
      <c r="E768" s="194"/>
      <c r="F768" s="194"/>
      <c r="G768" s="247"/>
      <c r="H768" s="196"/>
      <c r="I768" s="387"/>
      <c r="J768" s="196"/>
      <c r="K768" s="194"/>
      <c r="L768" s="194"/>
      <c r="M768" s="195"/>
      <c r="N768" s="194"/>
    </row>
    <row r="769" spans="1:14" x14ac:dyDescent="0.2">
      <c r="A769" s="194"/>
      <c r="B769" s="194"/>
      <c r="C769" s="194"/>
      <c r="D769" s="194"/>
      <c r="E769" s="194"/>
      <c r="F769" s="194"/>
      <c r="G769" s="247"/>
      <c r="H769" s="196"/>
      <c r="I769" s="387"/>
      <c r="J769" s="196"/>
      <c r="K769" s="194"/>
      <c r="L769" s="194"/>
      <c r="M769" s="195"/>
      <c r="N769" s="194"/>
    </row>
    <row r="770" spans="1:14" x14ac:dyDescent="0.2">
      <c r="A770" s="194"/>
      <c r="B770" s="194"/>
      <c r="C770" s="194"/>
      <c r="D770" s="194"/>
      <c r="E770" s="194"/>
      <c r="F770" s="194"/>
      <c r="G770" s="247"/>
      <c r="H770" s="196"/>
      <c r="I770" s="387"/>
      <c r="J770" s="196"/>
      <c r="K770" s="194"/>
      <c r="L770" s="194"/>
      <c r="M770" s="195"/>
      <c r="N770" s="194"/>
    </row>
    <row r="771" spans="1:14" x14ac:dyDescent="0.2">
      <c r="A771" s="194"/>
      <c r="B771" s="194"/>
      <c r="C771" s="194"/>
      <c r="D771" s="194"/>
      <c r="E771" s="194"/>
      <c r="F771" s="194"/>
      <c r="G771" s="247"/>
      <c r="H771" s="196"/>
      <c r="I771" s="387"/>
      <c r="J771" s="196"/>
      <c r="K771" s="194"/>
      <c r="L771" s="194"/>
      <c r="M771" s="195"/>
      <c r="N771" s="194"/>
    </row>
    <row r="772" spans="1:14" x14ac:dyDescent="0.2">
      <c r="A772" s="194"/>
      <c r="B772" s="194"/>
      <c r="C772" s="194"/>
      <c r="D772" s="194"/>
      <c r="E772" s="194"/>
      <c r="F772" s="194"/>
      <c r="G772" s="247"/>
      <c r="H772" s="196"/>
      <c r="I772" s="387"/>
      <c r="J772" s="196"/>
      <c r="K772" s="194"/>
      <c r="L772" s="194"/>
      <c r="M772" s="195"/>
      <c r="N772" s="194"/>
    </row>
    <row r="773" spans="1:14" x14ac:dyDescent="0.2">
      <c r="A773" s="194"/>
      <c r="B773" s="194"/>
      <c r="C773" s="194"/>
      <c r="D773" s="194"/>
      <c r="E773" s="194"/>
      <c r="F773" s="194"/>
      <c r="G773" s="247"/>
      <c r="H773" s="196"/>
      <c r="I773" s="387"/>
      <c r="J773" s="196"/>
      <c r="K773" s="194"/>
      <c r="L773" s="194"/>
      <c r="M773" s="195"/>
      <c r="N773" s="194"/>
    </row>
    <row r="774" spans="1:14" x14ac:dyDescent="0.2">
      <c r="A774" s="194"/>
      <c r="B774" s="194"/>
      <c r="C774" s="194"/>
      <c r="D774" s="194"/>
      <c r="E774" s="194"/>
      <c r="F774" s="194"/>
      <c r="G774" s="247"/>
      <c r="H774" s="196"/>
      <c r="I774" s="387"/>
      <c r="J774" s="196"/>
      <c r="K774" s="194"/>
      <c r="L774" s="194"/>
      <c r="M774" s="195"/>
      <c r="N774" s="194"/>
    </row>
    <row r="775" spans="1:14" x14ac:dyDescent="0.2">
      <c r="A775" s="194"/>
      <c r="B775" s="194"/>
      <c r="C775" s="194"/>
      <c r="D775" s="194"/>
      <c r="E775" s="194"/>
      <c r="F775" s="194"/>
      <c r="G775" s="247"/>
      <c r="H775" s="196"/>
      <c r="I775" s="387"/>
      <c r="J775" s="196"/>
      <c r="K775" s="194"/>
      <c r="L775" s="194"/>
      <c r="M775" s="195"/>
      <c r="N775" s="194"/>
    </row>
    <row r="776" spans="1:14" x14ac:dyDescent="0.2">
      <c r="A776" s="194"/>
      <c r="B776" s="194"/>
      <c r="C776" s="194"/>
      <c r="D776" s="194"/>
      <c r="E776" s="194"/>
      <c r="F776" s="194"/>
      <c r="G776" s="247"/>
      <c r="H776" s="196"/>
      <c r="I776" s="387"/>
      <c r="J776" s="196"/>
      <c r="K776" s="194"/>
      <c r="L776" s="194"/>
      <c r="M776" s="195"/>
      <c r="N776" s="194"/>
    </row>
    <row r="777" spans="1:14" x14ac:dyDescent="0.2">
      <c r="A777" s="194"/>
      <c r="B777" s="194"/>
      <c r="C777" s="194"/>
      <c r="D777" s="194"/>
      <c r="E777" s="194"/>
      <c r="F777" s="194"/>
      <c r="G777" s="247"/>
      <c r="H777" s="196"/>
      <c r="I777" s="387"/>
      <c r="J777" s="196"/>
      <c r="K777" s="194"/>
      <c r="L777" s="194"/>
      <c r="M777" s="195"/>
      <c r="N777" s="194"/>
    </row>
    <row r="778" spans="1:14" x14ac:dyDescent="0.2">
      <c r="A778" s="194"/>
      <c r="B778" s="194"/>
      <c r="C778" s="194"/>
      <c r="D778" s="194"/>
      <c r="E778" s="194"/>
      <c r="F778" s="194"/>
      <c r="G778" s="247"/>
      <c r="H778" s="196"/>
      <c r="I778" s="387"/>
      <c r="J778" s="196"/>
      <c r="K778" s="194"/>
      <c r="L778" s="194"/>
      <c r="M778" s="195"/>
      <c r="N778" s="194"/>
    </row>
    <row r="779" spans="1:14" x14ac:dyDescent="0.2">
      <c r="A779" s="194"/>
      <c r="B779" s="194"/>
      <c r="C779" s="194"/>
      <c r="D779" s="194"/>
      <c r="E779" s="194"/>
      <c r="F779" s="194"/>
      <c r="G779" s="247"/>
      <c r="H779" s="196"/>
      <c r="I779" s="387"/>
      <c r="J779" s="196"/>
      <c r="K779" s="194"/>
      <c r="L779" s="194"/>
      <c r="M779" s="195"/>
      <c r="N779" s="194"/>
    </row>
    <row r="780" spans="1:14" x14ac:dyDescent="0.2">
      <c r="A780" s="194"/>
      <c r="B780" s="194"/>
      <c r="C780" s="194"/>
      <c r="D780" s="194"/>
      <c r="E780" s="194"/>
      <c r="F780" s="194"/>
      <c r="G780" s="247"/>
      <c r="H780" s="196"/>
      <c r="I780" s="387"/>
      <c r="J780" s="196"/>
      <c r="K780" s="194"/>
      <c r="L780" s="194"/>
      <c r="M780" s="195"/>
      <c r="N780" s="194"/>
    </row>
    <row r="781" spans="1:14" x14ac:dyDescent="0.2">
      <c r="A781" s="194"/>
      <c r="B781" s="194"/>
      <c r="C781" s="194"/>
      <c r="D781" s="194"/>
      <c r="E781" s="194"/>
      <c r="F781" s="194"/>
      <c r="G781" s="247"/>
      <c r="H781" s="196"/>
      <c r="I781" s="387"/>
      <c r="J781" s="196"/>
      <c r="K781" s="194"/>
      <c r="L781" s="194"/>
      <c r="M781" s="195"/>
      <c r="N781" s="194"/>
    </row>
    <row r="782" spans="1:14" x14ac:dyDescent="0.2">
      <c r="A782" s="194"/>
      <c r="B782" s="194"/>
      <c r="C782" s="194"/>
      <c r="D782" s="194"/>
      <c r="E782" s="194"/>
      <c r="F782" s="194"/>
      <c r="G782" s="247"/>
      <c r="H782" s="196"/>
      <c r="I782" s="387"/>
      <c r="J782" s="196"/>
      <c r="K782" s="194"/>
      <c r="L782" s="194"/>
      <c r="M782" s="195"/>
      <c r="N782" s="194"/>
    </row>
    <row r="783" spans="1:14" x14ac:dyDescent="0.2">
      <c r="A783" s="194"/>
      <c r="B783" s="194"/>
      <c r="C783" s="194"/>
      <c r="D783" s="194"/>
      <c r="E783" s="194"/>
      <c r="F783" s="194"/>
      <c r="G783" s="247"/>
      <c r="H783" s="196"/>
      <c r="I783" s="387"/>
      <c r="J783" s="196"/>
      <c r="K783" s="194"/>
      <c r="L783" s="194"/>
      <c r="M783" s="195"/>
      <c r="N783" s="194"/>
    </row>
    <row r="784" spans="1:14" x14ac:dyDescent="0.2">
      <c r="A784" s="194"/>
      <c r="B784" s="194"/>
      <c r="C784" s="194"/>
      <c r="D784" s="194"/>
      <c r="E784" s="194"/>
      <c r="F784" s="194"/>
      <c r="G784" s="247"/>
      <c r="H784" s="196"/>
      <c r="I784" s="387"/>
      <c r="J784" s="196"/>
      <c r="K784" s="194"/>
      <c r="L784" s="194"/>
      <c r="M784" s="195"/>
      <c r="N784" s="194"/>
    </row>
    <row r="785" spans="1:14" x14ac:dyDescent="0.2">
      <c r="A785" s="194"/>
      <c r="B785" s="194"/>
      <c r="C785" s="194"/>
      <c r="D785" s="194"/>
      <c r="E785" s="194"/>
      <c r="F785" s="194"/>
      <c r="G785" s="247"/>
      <c r="H785" s="196"/>
      <c r="I785" s="387"/>
      <c r="J785" s="196"/>
      <c r="K785" s="194"/>
      <c r="L785" s="194"/>
      <c r="M785" s="195"/>
      <c r="N785" s="194"/>
    </row>
    <row r="786" spans="1:14" x14ac:dyDescent="0.2">
      <c r="A786" s="194"/>
      <c r="B786" s="194"/>
      <c r="C786" s="194"/>
      <c r="D786" s="194"/>
      <c r="E786" s="194"/>
      <c r="F786" s="194"/>
      <c r="G786" s="247"/>
      <c r="H786" s="196"/>
      <c r="I786" s="387"/>
      <c r="J786" s="196"/>
      <c r="K786" s="194"/>
      <c r="L786" s="194"/>
      <c r="M786" s="195"/>
      <c r="N786" s="194"/>
    </row>
    <row r="787" spans="1:14" x14ac:dyDescent="0.2">
      <c r="A787" s="194"/>
      <c r="B787" s="194"/>
      <c r="C787" s="194"/>
      <c r="D787" s="194"/>
      <c r="E787" s="194"/>
      <c r="F787" s="194"/>
      <c r="G787" s="247"/>
      <c r="H787" s="196"/>
      <c r="I787" s="387"/>
      <c r="J787" s="196"/>
      <c r="K787" s="194"/>
      <c r="L787" s="194"/>
      <c r="M787" s="195"/>
      <c r="N787" s="194"/>
    </row>
    <row r="788" spans="1:14" x14ac:dyDescent="0.2">
      <c r="A788" s="194"/>
      <c r="B788" s="194"/>
      <c r="C788" s="194"/>
      <c r="D788" s="194"/>
      <c r="E788" s="194"/>
      <c r="F788" s="194"/>
      <c r="G788" s="247"/>
      <c r="H788" s="196"/>
      <c r="I788" s="387"/>
      <c r="J788" s="196"/>
      <c r="K788" s="194"/>
      <c r="L788" s="194"/>
      <c r="M788" s="195"/>
      <c r="N788" s="194"/>
    </row>
    <row r="789" spans="1:14" x14ac:dyDescent="0.2">
      <c r="A789" s="194"/>
      <c r="B789" s="194"/>
      <c r="C789" s="194"/>
      <c r="D789" s="194"/>
      <c r="E789" s="194"/>
      <c r="F789" s="194"/>
      <c r="G789" s="247"/>
      <c r="H789" s="196"/>
      <c r="I789" s="387"/>
      <c r="J789" s="196"/>
      <c r="K789" s="194"/>
      <c r="L789" s="194"/>
      <c r="M789" s="195"/>
      <c r="N789" s="194"/>
    </row>
    <row r="790" spans="1:14" x14ac:dyDescent="0.2">
      <c r="A790" s="194"/>
      <c r="B790" s="194"/>
      <c r="C790" s="194"/>
      <c r="D790" s="194"/>
      <c r="E790" s="194"/>
      <c r="F790" s="194"/>
      <c r="G790" s="247"/>
      <c r="H790" s="196"/>
      <c r="I790" s="387"/>
      <c r="J790" s="196"/>
      <c r="K790" s="194"/>
      <c r="L790" s="194"/>
      <c r="M790" s="195"/>
      <c r="N790" s="194"/>
    </row>
    <row r="791" spans="1:14" x14ac:dyDescent="0.2">
      <c r="A791" s="194"/>
      <c r="B791" s="194"/>
      <c r="C791" s="194"/>
      <c r="D791" s="194"/>
      <c r="E791" s="194"/>
      <c r="F791" s="194"/>
      <c r="G791" s="247"/>
      <c r="H791" s="196"/>
      <c r="I791" s="387"/>
      <c r="J791" s="196"/>
      <c r="K791" s="194"/>
      <c r="L791" s="194"/>
      <c r="M791" s="195"/>
      <c r="N791" s="194"/>
    </row>
    <row r="792" spans="1:14" x14ac:dyDescent="0.2">
      <c r="A792" s="194"/>
      <c r="B792" s="194"/>
      <c r="C792" s="194"/>
      <c r="D792" s="194"/>
      <c r="E792" s="194"/>
      <c r="F792" s="194"/>
      <c r="G792" s="247"/>
      <c r="H792" s="196"/>
      <c r="I792" s="387"/>
      <c r="J792" s="196"/>
      <c r="K792" s="194"/>
      <c r="L792" s="194"/>
      <c r="M792" s="195"/>
      <c r="N792" s="194"/>
    </row>
    <row r="793" spans="1:14" x14ac:dyDescent="0.2">
      <c r="A793" s="194"/>
      <c r="B793" s="194"/>
      <c r="C793" s="194"/>
      <c r="D793" s="194"/>
      <c r="E793" s="194"/>
      <c r="F793" s="194"/>
      <c r="G793" s="247"/>
      <c r="H793" s="196"/>
      <c r="I793" s="387"/>
      <c r="J793" s="196"/>
      <c r="K793" s="194"/>
      <c r="L793" s="194"/>
      <c r="M793" s="195"/>
      <c r="N793" s="194"/>
    </row>
    <row r="794" spans="1:14" x14ac:dyDescent="0.2">
      <c r="A794" s="194"/>
      <c r="B794" s="194"/>
      <c r="C794" s="194"/>
      <c r="D794" s="194"/>
      <c r="E794" s="194"/>
      <c r="F794" s="194"/>
      <c r="G794" s="247"/>
      <c r="H794" s="196"/>
      <c r="I794" s="387"/>
      <c r="J794" s="196"/>
      <c r="K794" s="194"/>
      <c r="L794" s="194"/>
      <c r="M794" s="195"/>
      <c r="N794" s="194"/>
    </row>
    <row r="795" spans="1:14" x14ac:dyDescent="0.2">
      <c r="A795" s="194"/>
      <c r="B795" s="194"/>
      <c r="C795" s="194"/>
      <c r="D795" s="194"/>
      <c r="E795" s="194"/>
      <c r="F795" s="194"/>
      <c r="G795" s="247"/>
      <c r="H795" s="196"/>
      <c r="I795" s="387"/>
      <c r="J795" s="196"/>
      <c r="K795" s="194"/>
      <c r="L795" s="194"/>
      <c r="M795" s="195"/>
      <c r="N795" s="194"/>
    </row>
    <row r="796" spans="1:14" x14ac:dyDescent="0.2">
      <c r="A796" s="194"/>
      <c r="B796" s="194"/>
      <c r="C796" s="194"/>
      <c r="D796" s="194"/>
      <c r="E796" s="194"/>
      <c r="F796" s="194"/>
      <c r="G796" s="247"/>
      <c r="H796" s="196"/>
      <c r="I796" s="387"/>
      <c r="J796" s="196"/>
      <c r="K796" s="194"/>
      <c r="L796" s="194"/>
      <c r="M796" s="195"/>
      <c r="N796" s="194"/>
    </row>
    <row r="797" spans="1:14" x14ac:dyDescent="0.2">
      <c r="A797" s="194"/>
      <c r="B797" s="194"/>
      <c r="C797" s="194"/>
      <c r="D797" s="194"/>
      <c r="E797" s="194"/>
      <c r="F797" s="194"/>
      <c r="G797" s="247"/>
      <c r="H797" s="196"/>
      <c r="I797" s="387"/>
      <c r="J797" s="196"/>
      <c r="K797" s="194"/>
      <c r="L797" s="194"/>
      <c r="M797" s="195"/>
      <c r="N797" s="194"/>
    </row>
    <row r="798" spans="1:14" x14ac:dyDescent="0.2">
      <c r="A798" s="194"/>
      <c r="B798" s="194"/>
      <c r="C798" s="194"/>
      <c r="D798" s="194"/>
      <c r="E798" s="194"/>
      <c r="F798" s="194"/>
      <c r="G798" s="247"/>
      <c r="H798" s="196"/>
      <c r="I798" s="387"/>
      <c r="J798" s="196"/>
      <c r="K798" s="194"/>
      <c r="L798" s="194"/>
      <c r="M798" s="195"/>
      <c r="N798" s="194"/>
    </row>
    <row r="799" spans="1:14" x14ac:dyDescent="0.2">
      <c r="A799" s="194"/>
      <c r="B799" s="194"/>
      <c r="C799" s="194"/>
      <c r="D799" s="194"/>
      <c r="E799" s="194"/>
      <c r="F799" s="194"/>
      <c r="G799" s="247"/>
      <c r="H799" s="196"/>
      <c r="I799" s="387"/>
      <c r="J799" s="196"/>
      <c r="K799" s="194"/>
      <c r="L799" s="194"/>
      <c r="M799" s="195"/>
      <c r="N799" s="194"/>
    </row>
    <row r="800" spans="1:14" x14ac:dyDescent="0.2">
      <c r="A800" s="194"/>
      <c r="B800" s="194"/>
      <c r="C800" s="194"/>
      <c r="D800" s="194"/>
      <c r="E800" s="194"/>
      <c r="F800" s="194"/>
      <c r="G800" s="247"/>
      <c r="H800" s="196"/>
      <c r="I800" s="387"/>
      <c r="J800" s="196"/>
      <c r="K800" s="194"/>
      <c r="L800" s="194"/>
      <c r="M800" s="195"/>
      <c r="N800" s="194"/>
    </row>
    <row r="801" spans="1:14" x14ac:dyDescent="0.2">
      <c r="A801" s="194"/>
      <c r="B801" s="194"/>
      <c r="C801" s="194"/>
      <c r="D801" s="194"/>
      <c r="E801" s="194"/>
      <c r="F801" s="194"/>
      <c r="G801" s="247"/>
      <c r="H801" s="196"/>
      <c r="I801" s="387"/>
      <c r="J801" s="196"/>
      <c r="K801" s="194"/>
      <c r="L801" s="194"/>
      <c r="M801" s="195"/>
      <c r="N801" s="194"/>
    </row>
    <row r="802" spans="1:14" x14ac:dyDescent="0.2">
      <c r="A802" s="194"/>
      <c r="B802" s="194"/>
      <c r="C802" s="194"/>
      <c r="D802" s="194"/>
      <c r="E802" s="194"/>
      <c r="F802" s="194"/>
      <c r="G802" s="247"/>
      <c r="H802" s="196"/>
      <c r="I802" s="387"/>
      <c r="J802" s="196"/>
      <c r="K802" s="194"/>
      <c r="L802" s="194"/>
      <c r="M802" s="195"/>
      <c r="N802" s="194"/>
    </row>
    <row r="803" spans="1:14" x14ac:dyDescent="0.2">
      <c r="A803" s="194"/>
      <c r="B803" s="194"/>
      <c r="C803" s="194"/>
      <c r="D803" s="194"/>
      <c r="E803" s="194"/>
      <c r="F803" s="194"/>
      <c r="G803" s="247"/>
      <c r="H803" s="196"/>
      <c r="I803" s="387"/>
      <c r="J803" s="196"/>
      <c r="K803" s="194"/>
      <c r="L803" s="194"/>
      <c r="M803" s="195"/>
      <c r="N803" s="194"/>
    </row>
    <row r="804" spans="1:14" x14ac:dyDescent="0.2">
      <c r="A804" s="194"/>
      <c r="B804" s="194"/>
      <c r="C804" s="194"/>
      <c r="D804" s="194"/>
      <c r="E804" s="194"/>
      <c r="F804" s="194"/>
      <c r="G804" s="247"/>
      <c r="H804" s="196"/>
      <c r="I804" s="387"/>
      <c r="J804" s="196"/>
      <c r="K804" s="194"/>
      <c r="L804" s="194"/>
      <c r="M804" s="195"/>
      <c r="N804" s="194"/>
    </row>
    <row r="805" spans="1:14" x14ac:dyDescent="0.2">
      <c r="A805" s="194"/>
      <c r="B805" s="194"/>
      <c r="C805" s="194"/>
      <c r="D805" s="194"/>
      <c r="E805" s="194"/>
      <c r="F805" s="194"/>
      <c r="G805" s="247"/>
      <c r="H805" s="196"/>
      <c r="I805" s="387"/>
      <c r="J805" s="196"/>
      <c r="K805" s="194"/>
      <c r="L805" s="194"/>
      <c r="M805" s="195"/>
      <c r="N805" s="194"/>
    </row>
    <row r="806" spans="1:14" x14ac:dyDescent="0.2">
      <c r="A806" s="194"/>
      <c r="B806" s="194"/>
      <c r="C806" s="194"/>
      <c r="D806" s="194"/>
      <c r="E806" s="194"/>
      <c r="F806" s="194"/>
      <c r="G806" s="247"/>
      <c r="H806" s="196"/>
      <c r="I806" s="387"/>
      <c r="J806" s="196"/>
      <c r="K806" s="194"/>
      <c r="L806" s="194"/>
      <c r="M806" s="195"/>
      <c r="N806" s="194"/>
    </row>
    <row r="807" spans="1:14" x14ac:dyDescent="0.2">
      <c r="A807" s="194"/>
      <c r="B807" s="194"/>
      <c r="C807" s="194"/>
      <c r="D807" s="194"/>
      <c r="E807" s="194"/>
      <c r="F807" s="194"/>
      <c r="G807" s="247"/>
      <c r="H807" s="196"/>
      <c r="I807" s="387"/>
      <c r="J807" s="196"/>
      <c r="K807" s="194"/>
      <c r="L807" s="194"/>
      <c r="M807" s="195"/>
      <c r="N807" s="194"/>
    </row>
    <row r="808" spans="1:14" x14ac:dyDescent="0.2">
      <c r="A808" s="194"/>
      <c r="B808" s="194"/>
      <c r="C808" s="194"/>
      <c r="D808" s="194"/>
      <c r="E808" s="194"/>
      <c r="F808" s="194"/>
      <c r="G808" s="247"/>
      <c r="H808" s="196"/>
      <c r="I808" s="387"/>
      <c r="J808" s="196"/>
      <c r="K808" s="194"/>
      <c r="L808" s="194"/>
      <c r="M808" s="195"/>
      <c r="N808" s="194"/>
    </row>
    <row r="809" spans="1:14" x14ac:dyDescent="0.2">
      <c r="A809" s="194"/>
      <c r="B809" s="194"/>
      <c r="C809" s="194"/>
      <c r="D809" s="194"/>
      <c r="E809" s="194"/>
      <c r="F809" s="194"/>
      <c r="G809" s="247"/>
      <c r="H809" s="196"/>
      <c r="I809" s="387"/>
      <c r="J809" s="196"/>
      <c r="K809" s="194"/>
      <c r="L809" s="194"/>
      <c r="M809" s="195"/>
      <c r="N809" s="194"/>
    </row>
    <row r="810" spans="1:14" x14ac:dyDescent="0.2">
      <c r="A810" s="194"/>
      <c r="B810" s="194"/>
      <c r="C810" s="194"/>
      <c r="D810" s="194"/>
      <c r="E810" s="194"/>
      <c r="F810" s="194"/>
      <c r="G810" s="247"/>
      <c r="H810" s="196"/>
      <c r="I810" s="387"/>
      <c r="J810" s="196"/>
      <c r="K810" s="194"/>
      <c r="L810" s="194"/>
      <c r="M810" s="195"/>
      <c r="N810" s="194"/>
    </row>
    <row r="811" spans="1:14" x14ac:dyDescent="0.2">
      <c r="A811" s="194"/>
      <c r="B811" s="194"/>
      <c r="C811" s="194"/>
      <c r="D811" s="194"/>
      <c r="E811" s="194"/>
      <c r="F811" s="194"/>
      <c r="G811" s="247"/>
      <c r="H811" s="196"/>
      <c r="I811" s="387"/>
      <c r="J811" s="196"/>
      <c r="K811" s="194"/>
      <c r="L811" s="194"/>
      <c r="M811" s="195"/>
      <c r="N811" s="194"/>
    </row>
    <row r="812" spans="1:14" x14ac:dyDescent="0.2">
      <c r="A812" s="194"/>
      <c r="B812" s="194"/>
      <c r="C812" s="194"/>
      <c r="D812" s="194"/>
      <c r="E812" s="194"/>
      <c r="F812" s="194"/>
      <c r="G812" s="247"/>
      <c r="H812" s="196"/>
      <c r="I812" s="387"/>
      <c r="J812" s="196"/>
      <c r="K812" s="194"/>
      <c r="L812" s="194"/>
      <c r="M812" s="195"/>
      <c r="N812" s="194"/>
    </row>
    <row r="813" spans="1:14" x14ac:dyDescent="0.2">
      <c r="A813" s="194"/>
      <c r="B813" s="194"/>
      <c r="C813" s="194"/>
      <c r="D813" s="194"/>
      <c r="E813" s="194"/>
      <c r="F813" s="194"/>
      <c r="G813" s="247"/>
      <c r="H813" s="196"/>
      <c r="I813" s="387"/>
      <c r="J813" s="196"/>
      <c r="K813" s="194"/>
      <c r="L813" s="194"/>
      <c r="M813" s="195"/>
      <c r="N813" s="194"/>
    </row>
    <row r="814" spans="1:14" x14ac:dyDescent="0.2">
      <c r="A814" s="194"/>
      <c r="B814" s="194"/>
      <c r="C814" s="194"/>
      <c r="D814" s="194"/>
      <c r="E814" s="194"/>
      <c r="F814" s="194"/>
      <c r="G814" s="247"/>
      <c r="H814" s="196"/>
      <c r="I814" s="387"/>
      <c r="J814" s="196"/>
      <c r="K814" s="194"/>
      <c r="L814" s="194"/>
      <c r="M814" s="195"/>
      <c r="N814" s="194"/>
    </row>
    <row r="815" spans="1:14" x14ac:dyDescent="0.2">
      <c r="A815" s="194"/>
      <c r="B815" s="194"/>
      <c r="C815" s="194"/>
      <c r="D815" s="194"/>
      <c r="E815" s="194"/>
      <c r="F815" s="194"/>
      <c r="G815" s="247"/>
      <c r="H815" s="196"/>
      <c r="I815" s="387"/>
      <c r="J815" s="196"/>
      <c r="K815" s="194"/>
      <c r="L815" s="194"/>
      <c r="M815" s="195"/>
      <c r="N815" s="194"/>
    </row>
    <row r="816" spans="1:14" x14ac:dyDescent="0.2">
      <c r="A816" s="194"/>
      <c r="B816" s="194"/>
      <c r="C816" s="194"/>
      <c r="D816" s="194"/>
      <c r="E816" s="194"/>
      <c r="F816" s="194"/>
      <c r="G816" s="247"/>
      <c r="H816" s="196"/>
      <c r="I816" s="387"/>
      <c r="J816" s="196"/>
      <c r="K816" s="194"/>
      <c r="L816" s="194"/>
      <c r="M816" s="195"/>
      <c r="N816" s="194"/>
    </row>
    <row r="817" spans="1:14" x14ac:dyDescent="0.2">
      <c r="A817" s="194"/>
      <c r="B817" s="194"/>
      <c r="C817" s="194"/>
      <c r="D817" s="194"/>
      <c r="E817" s="194"/>
      <c r="F817" s="194"/>
      <c r="G817" s="247"/>
      <c r="H817" s="196"/>
      <c r="I817" s="387"/>
      <c r="J817" s="196"/>
      <c r="K817" s="194"/>
      <c r="L817" s="194"/>
      <c r="M817" s="195"/>
      <c r="N817" s="194"/>
    </row>
    <row r="818" spans="1:14" x14ac:dyDescent="0.2">
      <c r="A818" s="194"/>
      <c r="B818" s="194"/>
      <c r="C818" s="194"/>
      <c r="D818" s="194"/>
      <c r="E818" s="194"/>
      <c r="F818" s="194"/>
      <c r="G818" s="247"/>
      <c r="H818" s="196"/>
      <c r="I818" s="387"/>
      <c r="J818" s="196"/>
      <c r="K818" s="194"/>
      <c r="L818" s="194"/>
      <c r="M818" s="195"/>
      <c r="N818" s="194"/>
    </row>
    <row r="819" spans="1:14" x14ac:dyDescent="0.2">
      <c r="A819" s="194"/>
      <c r="B819" s="194"/>
      <c r="C819" s="194"/>
      <c r="D819" s="194"/>
      <c r="E819" s="194"/>
      <c r="F819" s="194"/>
      <c r="G819" s="247"/>
      <c r="H819" s="196"/>
      <c r="I819" s="387"/>
      <c r="J819" s="196"/>
      <c r="K819" s="194"/>
      <c r="L819" s="194"/>
      <c r="M819" s="195"/>
      <c r="N819" s="194"/>
    </row>
    <row r="820" spans="1:14" x14ac:dyDescent="0.2">
      <c r="A820" s="194"/>
      <c r="B820" s="194"/>
      <c r="C820" s="194"/>
      <c r="D820" s="194"/>
      <c r="E820" s="194"/>
      <c r="F820" s="194"/>
      <c r="G820" s="247"/>
      <c r="H820" s="196"/>
      <c r="I820" s="387"/>
      <c r="J820" s="196"/>
      <c r="K820" s="194"/>
      <c r="L820" s="194"/>
      <c r="M820" s="195"/>
      <c r="N820" s="194"/>
    </row>
    <row r="821" spans="1:14" x14ac:dyDescent="0.2">
      <c r="A821" s="194"/>
      <c r="B821" s="194"/>
      <c r="C821" s="194"/>
      <c r="D821" s="194"/>
      <c r="E821" s="194"/>
      <c r="F821" s="194"/>
      <c r="G821" s="247"/>
      <c r="H821" s="196"/>
      <c r="I821" s="387"/>
      <c r="J821" s="196"/>
      <c r="K821" s="194"/>
      <c r="L821" s="194"/>
      <c r="M821" s="195"/>
      <c r="N821" s="194"/>
    </row>
    <row r="822" spans="1:14" x14ac:dyDescent="0.2">
      <c r="A822" s="194"/>
      <c r="B822" s="194"/>
      <c r="C822" s="194"/>
      <c r="D822" s="194"/>
      <c r="E822" s="194"/>
      <c r="F822" s="194"/>
      <c r="G822" s="247"/>
      <c r="H822" s="196"/>
      <c r="I822" s="387"/>
      <c r="J822" s="196"/>
      <c r="K822" s="194"/>
      <c r="L822" s="194"/>
      <c r="M822" s="195"/>
      <c r="N822" s="194"/>
    </row>
    <row r="823" spans="1:14" x14ac:dyDescent="0.2">
      <c r="A823" s="194"/>
      <c r="B823" s="194"/>
      <c r="C823" s="194"/>
      <c r="D823" s="194"/>
      <c r="E823" s="194"/>
      <c r="F823" s="194"/>
      <c r="G823" s="247"/>
      <c r="H823" s="196"/>
      <c r="I823" s="387"/>
      <c r="J823" s="196"/>
      <c r="K823" s="194"/>
      <c r="L823" s="194"/>
      <c r="M823" s="195"/>
      <c r="N823" s="194"/>
    </row>
    <row r="824" spans="1:14" x14ac:dyDescent="0.2">
      <c r="A824" s="194"/>
      <c r="B824" s="194"/>
      <c r="C824" s="194"/>
      <c r="D824" s="194"/>
      <c r="E824" s="194"/>
      <c r="F824" s="194"/>
      <c r="G824" s="247"/>
      <c r="H824" s="196"/>
      <c r="I824" s="387"/>
      <c r="J824" s="196"/>
      <c r="K824" s="194"/>
      <c r="L824" s="194"/>
      <c r="M824" s="195"/>
      <c r="N824" s="194"/>
    </row>
    <row r="825" spans="1:14" x14ac:dyDescent="0.2">
      <c r="A825" s="194"/>
      <c r="B825" s="194"/>
      <c r="C825" s="194"/>
      <c r="D825" s="194"/>
      <c r="E825" s="194"/>
      <c r="F825" s="194"/>
      <c r="G825" s="247"/>
      <c r="H825" s="196"/>
      <c r="I825" s="387"/>
      <c r="J825" s="196"/>
      <c r="K825" s="194"/>
      <c r="L825" s="194"/>
      <c r="M825" s="195"/>
      <c r="N825" s="194"/>
    </row>
    <row r="826" spans="1:14" x14ac:dyDescent="0.2">
      <c r="A826" s="194"/>
      <c r="B826" s="194"/>
      <c r="C826" s="194"/>
      <c r="D826" s="194"/>
      <c r="E826" s="194"/>
      <c r="F826" s="194"/>
      <c r="G826" s="247"/>
      <c r="H826" s="196"/>
      <c r="I826" s="387"/>
      <c r="J826" s="196"/>
      <c r="K826" s="194"/>
      <c r="L826" s="194"/>
      <c r="M826" s="195"/>
      <c r="N826" s="194"/>
    </row>
    <row r="827" spans="1:14" x14ac:dyDescent="0.2">
      <c r="A827" s="194"/>
      <c r="B827" s="194"/>
      <c r="C827" s="194"/>
      <c r="D827" s="194"/>
      <c r="E827" s="194"/>
      <c r="F827" s="194"/>
      <c r="G827" s="247"/>
      <c r="H827" s="196"/>
      <c r="I827" s="387"/>
      <c r="J827" s="196"/>
      <c r="K827" s="194"/>
      <c r="L827" s="194"/>
      <c r="M827" s="195"/>
      <c r="N827" s="194"/>
    </row>
    <row r="828" spans="1:14" x14ac:dyDescent="0.2">
      <c r="A828" s="194"/>
      <c r="B828" s="194"/>
      <c r="C828" s="194"/>
      <c r="D828" s="194"/>
      <c r="E828" s="194"/>
      <c r="F828" s="194"/>
      <c r="G828" s="247"/>
      <c r="H828" s="196"/>
      <c r="I828" s="387"/>
      <c r="J828" s="196"/>
      <c r="K828" s="194"/>
      <c r="L828" s="194"/>
      <c r="M828" s="195"/>
      <c r="N828" s="194"/>
    </row>
    <row r="829" spans="1:14" x14ac:dyDescent="0.2">
      <c r="A829" s="194"/>
      <c r="B829" s="194"/>
      <c r="C829" s="194"/>
      <c r="D829" s="194"/>
      <c r="E829" s="194"/>
      <c r="F829" s="194"/>
      <c r="G829" s="247"/>
      <c r="H829" s="196"/>
      <c r="I829" s="387"/>
      <c r="J829" s="196"/>
      <c r="K829" s="194"/>
      <c r="L829" s="194"/>
      <c r="M829" s="195"/>
      <c r="N829" s="194"/>
    </row>
    <row r="830" spans="1:14" x14ac:dyDescent="0.2">
      <c r="A830" s="194"/>
      <c r="B830" s="194"/>
      <c r="C830" s="194"/>
      <c r="D830" s="194"/>
      <c r="E830" s="194"/>
      <c r="F830" s="194"/>
      <c r="G830" s="247"/>
      <c r="H830" s="196"/>
      <c r="I830" s="387"/>
      <c r="J830" s="196"/>
      <c r="K830" s="194"/>
      <c r="L830" s="194"/>
      <c r="M830" s="195"/>
      <c r="N830" s="194"/>
    </row>
    <row r="831" spans="1:14" x14ac:dyDescent="0.2">
      <c r="A831" s="194"/>
      <c r="B831" s="194"/>
      <c r="C831" s="194"/>
      <c r="D831" s="194"/>
      <c r="E831" s="194"/>
      <c r="F831" s="194"/>
      <c r="G831" s="247"/>
      <c r="H831" s="196"/>
      <c r="I831" s="387"/>
      <c r="J831" s="196"/>
      <c r="K831" s="194"/>
      <c r="L831" s="194"/>
      <c r="M831" s="195"/>
      <c r="N831" s="194"/>
    </row>
    <row r="832" spans="1:14" x14ac:dyDescent="0.2">
      <c r="A832" s="194"/>
      <c r="B832" s="194"/>
      <c r="C832" s="194"/>
      <c r="D832" s="194"/>
      <c r="E832" s="194"/>
      <c r="F832" s="194"/>
      <c r="G832" s="247"/>
      <c r="H832" s="196"/>
      <c r="I832" s="387"/>
      <c r="J832" s="196"/>
      <c r="K832" s="194"/>
      <c r="L832" s="194"/>
      <c r="M832" s="195"/>
      <c r="N832" s="194"/>
    </row>
    <row r="833" spans="1:14" x14ac:dyDescent="0.2">
      <c r="A833" s="194"/>
      <c r="B833" s="194"/>
      <c r="C833" s="194"/>
      <c r="D833" s="194"/>
      <c r="E833" s="194"/>
      <c r="F833" s="194"/>
      <c r="G833" s="247"/>
      <c r="H833" s="196"/>
      <c r="I833" s="387"/>
      <c r="J833" s="196"/>
      <c r="K833" s="194"/>
      <c r="L833" s="194"/>
      <c r="M833" s="195"/>
      <c r="N833" s="194"/>
    </row>
    <row r="834" spans="1:14" x14ac:dyDescent="0.2">
      <c r="A834" s="194"/>
      <c r="B834" s="194"/>
      <c r="C834" s="194"/>
      <c r="D834" s="194"/>
      <c r="E834" s="194"/>
      <c r="F834" s="194"/>
      <c r="G834" s="247"/>
      <c r="H834" s="196"/>
      <c r="I834" s="387"/>
      <c r="J834" s="196"/>
      <c r="K834" s="194"/>
      <c r="L834" s="194"/>
      <c r="M834" s="195"/>
      <c r="N834" s="194"/>
    </row>
    <row r="835" spans="1:14" x14ac:dyDescent="0.2">
      <c r="A835" s="194"/>
      <c r="B835" s="194"/>
      <c r="C835" s="194"/>
      <c r="D835" s="194"/>
      <c r="E835" s="194"/>
      <c r="F835" s="194"/>
      <c r="G835" s="247"/>
      <c r="H835" s="196"/>
      <c r="I835" s="387"/>
      <c r="J835" s="196"/>
      <c r="K835" s="194"/>
      <c r="L835" s="194"/>
      <c r="M835" s="195"/>
      <c r="N835" s="194"/>
    </row>
    <row r="836" spans="1:14" x14ac:dyDescent="0.2">
      <c r="A836" s="194"/>
      <c r="B836" s="194"/>
      <c r="C836" s="194"/>
      <c r="D836" s="194"/>
      <c r="E836" s="194"/>
      <c r="F836" s="194"/>
      <c r="G836" s="247"/>
      <c r="H836" s="196"/>
      <c r="I836" s="387"/>
      <c r="J836" s="196"/>
      <c r="K836" s="194"/>
      <c r="L836" s="194"/>
      <c r="M836" s="195"/>
      <c r="N836" s="194"/>
    </row>
    <row r="837" spans="1:14" x14ac:dyDescent="0.2">
      <c r="A837" s="194"/>
      <c r="B837" s="194"/>
      <c r="C837" s="194"/>
      <c r="D837" s="194"/>
      <c r="E837" s="194"/>
      <c r="F837" s="194"/>
      <c r="G837" s="247"/>
      <c r="H837" s="196"/>
      <c r="I837" s="387"/>
      <c r="J837" s="196"/>
      <c r="K837" s="194"/>
      <c r="L837" s="194"/>
      <c r="M837" s="195"/>
      <c r="N837" s="194"/>
    </row>
    <row r="838" spans="1:14" x14ac:dyDescent="0.2">
      <c r="A838" s="194"/>
      <c r="B838" s="194"/>
      <c r="C838" s="194"/>
      <c r="D838" s="194"/>
      <c r="E838" s="194"/>
      <c r="F838" s="194"/>
      <c r="G838" s="247"/>
      <c r="H838" s="196"/>
      <c r="I838" s="387"/>
      <c r="J838" s="196"/>
      <c r="K838" s="194"/>
      <c r="L838" s="194"/>
      <c r="M838" s="195"/>
      <c r="N838" s="194"/>
    </row>
    <row r="839" spans="1:14" x14ac:dyDescent="0.2">
      <c r="A839" s="194"/>
      <c r="B839" s="194"/>
      <c r="C839" s="194"/>
      <c r="D839" s="194"/>
      <c r="E839" s="194"/>
      <c r="F839" s="194"/>
      <c r="G839" s="247"/>
      <c r="H839" s="196"/>
      <c r="I839" s="387"/>
      <c r="J839" s="196"/>
      <c r="K839" s="194"/>
      <c r="L839" s="194"/>
      <c r="M839" s="195"/>
      <c r="N839" s="194"/>
    </row>
    <row r="840" spans="1:14" x14ac:dyDescent="0.2">
      <c r="A840" s="194"/>
      <c r="B840" s="194"/>
      <c r="C840" s="194"/>
      <c r="D840" s="194"/>
      <c r="E840" s="194"/>
      <c r="F840" s="194"/>
      <c r="G840" s="247"/>
      <c r="H840" s="196"/>
      <c r="I840" s="387"/>
      <c r="J840" s="196"/>
      <c r="K840" s="194"/>
      <c r="L840" s="194"/>
      <c r="M840" s="195"/>
      <c r="N840" s="194"/>
    </row>
    <row r="841" spans="1:14" x14ac:dyDescent="0.2">
      <c r="A841" s="194"/>
      <c r="B841" s="194"/>
      <c r="C841" s="194"/>
      <c r="D841" s="194"/>
      <c r="E841" s="194"/>
      <c r="F841" s="194"/>
      <c r="G841" s="247"/>
      <c r="H841" s="196"/>
      <c r="I841" s="387"/>
      <c r="J841" s="196"/>
      <c r="K841" s="194"/>
      <c r="L841" s="194"/>
      <c r="M841" s="195"/>
      <c r="N841" s="194"/>
    </row>
    <row r="842" spans="1:14" x14ac:dyDescent="0.2">
      <c r="A842" s="194"/>
      <c r="B842" s="194"/>
      <c r="C842" s="194"/>
      <c r="D842" s="194"/>
      <c r="E842" s="194"/>
      <c r="F842" s="194"/>
      <c r="G842" s="247"/>
      <c r="H842" s="196"/>
      <c r="I842" s="387"/>
      <c r="J842" s="196"/>
      <c r="K842" s="194"/>
      <c r="L842" s="194"/>
      <c r="M842" s="195"/>
      <c r="N842" s="194"/>
    </row>
    <row r="843" spans="1:14" x14ac:dyDescent="0.2">
      <c r="A843" s="194"/>
      <c r="B843" s="194"/>
      <c r="C843" s="194"/>
      <c r="D843" s="194"/>
      <c r="E843" s="194"/>
      <c r="F843" s="194"/>
      <c r="G843" s="247"/>
      <c r="H843" s="196"/>
      <c r="I843" s="387"/>
      <c r="J843" s="196"/>
      <c r="K843" s="194"/>
      <c r="L843" s="194"/>
      <c r="M843" s="195"/>
      <c r="N843" s="194"/>
    </row>
    <row r="844" spans="1:14" x14ac:dyDescent="0.2">
      <c r="A844" s="194"/>
      <c r="B844" s="194"/>
      <c r="C844" s="194"/>
      <c r="D844" s="194"/>
      <c r="E844" s="194"/>
      <c r="F844" s="194"/>
      <c r="G844" s="247"/>
      <c r="H844" s="196"/>
      <c r="I844" s="387"/>
      <c r="J844" s="196"/>
      <c r="K844" s="194"/>
      <c r="L844" s="194"/>
      <c r="M844" s="195"/>
      <c r="N844" s="194"/>
    </row>
    <row r="845" spans="1:14" x14ac:dyDescent="0.2">
      <c r="A845" s="194"/>
      <c r="B845" s="194"/>
      <c r="C845" s="194"/>
      <c r="D845" s="194"/>
      <c r="E845" s="194"/>
      <c r="F845" s="194"/>
      <c r="G845" s="247"/>
      <c r="H845" s="196"/>
      <c r="I845" s="387"/>
      <c r="J845" s="196"/>
      <c r="K845" s="194"/>
      <c r="L845" s="194"/>
      <c r="M845" s="195"/>
      <c r="N845" s="194"/>
    </row>
    <row r="846" spans="1:14" x14ac:dyDescent="0.2">
      <c r="A846" s="194"/>
      <c r="B846" s="194"/>
      <c r="C846" s="194"/>
      <c r="D846" s="194"/>
      <c r="E846" s="194"/>
      <c r="F846" s="194"/>
      <c r="G846" s="247"/>
      <c r="H846" s="196"/>
      <c r="I846" s="387"/>
      <c r="J846" s="196"/>
      <c r="K846" s="194"/>
      <c r="L846" s="194"/>
      <c r="M846" s="195"/>
      <c r="N846" s="194"/>
    </row>
    <row r="847" spans="1:14" x14ac:dyDescent="0.2">
      <c r="A847" s="194"/>
      <c r="B847" s="194"/>
      <c r="C847" s="194"/>
      <c r="D847" s="194"/>
      <c r="E847" s="194"/>
      <c r="F847" s="194"/>
      <c r="G847" s="247"/>
      <c r="H847" s="196"/>
      <c r="I847" s="387"/>
      <c r="J847" s="196"/>
      <c r="K847" s="194"/>
      <c r="L847" s="194"/>
      <c r="M847" s="195"/>
      <c r="N847" s="194"/>
    </row>
    <row r="848" spans="1:14" x14ac:dyDescent="0.2">
      <c r="A848" s="194"/>
      <c r="B848" s="194"/>
      <c r="C848" s="194"/>
      <c r="D848" s="194"/>
      <c r="E848" s="194"/>
      <c r="F848" s="194"/>
      <c r="G848" s="247"/>
      <c r="H848" s="196"/>
      <c r="I848" s="387"/>
      <c r="J848" s="196"/>
      <c r="K848" s="194"/>
      <c r="L848" s="194"/>
      <c r="M848" s="195"/>
      <c r="N848" s="194"/>
    </row>
    <row r="849" spans="1:14" x14ac:dyDescent="0.2">
      <c r="A849" s="194"/>
      <c r="B849" s="194"/>
      <c r="C849" s="194"/>
      <c r="D849" s="194"/>
      <c r="E849" s="194"/>
      <c r="F849" s="194"/>
      <c r="G849" s="247"/>
      <c r="H849" s="196"/>
      <c r="I849" s="387"/>
      <c r="J849" s="196"/>
      <c r="K849" s="194"/>
      <c r="L849" s="194"/>
      <c r="M849" s="195"/>
      <c r="N849" s="194"/>
    </row>
    <row r="850" spans="1:14" x14ac:dyDescent="0.2">
      <c r="A850" s="194"/>
      <c r="B850" s="194"/>
      <c r="C850" s="194"/>
      <c r="D850" s="194"/>
      <c r="E850" s="194"/>
      <c r="F850" s="194"/>
      <c r="G850" s="247"/>
      <c r="H850" s="196"/>
      <c r="I850" s="387"/>
      <c r="J850" s="196"/>
      <c r="K850" s="194"/>
      <c r="L850" s="194"/>
      <c r="M850" s="195"/>
      <c r="N850" s="194"/>
    </row>
    <row r="851" spans="1:14" x14ac:dyDescent="0.2">
      <c r="A851" s="194"/>
      <c r="B851" s="194"/>
      <c r="C851" s="194"/>
      <c r="D851" s="194"/>
      <c r="E851" s="194"/>
      <c r="F851" s="194"/>
      <c r="G851" s="247"/>
      <c r="H851" s="196"/>
      <c r="I851" s="387"/>
      <c r="J851" s="196"/>
      <c r="K851" s="194"/>
      <c r="L851" s="194"/>
      <c r="M851" s="195"/>
      <c r="N851" s="194"/>
    </row>
    <row r="852" spans="1:14" x14ac:dyDescent="0.2">
      <c r="A852" s="194"/>
      <c r="B852" s="194"/>
      <c r="C852" s="194"/>
      <c r="D852" s="194"/>
      <c r="E852" s="194"/>
      <c r="F852" s="194"/>
      <c r="G852" s="247"/>
      <c r="H852" s="196"/>
      <c r="I852" s="387"/>
      <c r="J852" s="196"/>
      <c r="K852" s="194"/>
      <c r="L852" s="194"/>
      <c r="M852" s="195"/>
      <c r="N852" s="194"/>
    </row>
    <row r="853" spans="1:14" x14ac:dyDescent="0.2">
      <c r="A853" s="194"/>
      <c r="B853" s="194"/>
      <c r="C853" s="194"/>
      <c r="D853" s="194"/>
      <c r="E853" s="194"/>
      <c r="F853" s="194"/>
      <c r="G853" s="247"/>
      <c r="H853" s="196"/>
      <c r="I853" s="387"/>
      <c r="J853" s="196"/>
      <c r="K853" s="194"/>
      <c r="L853" s="194"/>
      <c r="M853" s="195"/>
      <c r="N853" s="194"/>
    </row>
    <row r="854" spans="1:14" x14ac:dyDescent="0.2">
      <c r="A854" s="194"/>
      <c r="B854" s="194"/>
      <c r="C854" s="194"/>
      <c r="D854" s="194"/>
      <c r="E854" s="194"/>
      <c r="F854" s="194"/>
      <c r="G854" s="247"/>
      <c r="H854" s="196"/>
      <c r="I854" s="387"/>
      <c r="J854" s="196"/>
      <c r="K854" s="194"/>
      <c r="L854" s="194"/>
      <c r="M854" s="195"/>
      <c r="N854" s="194"/>
    </row>
    <row r="855" spans="1:14" x14ac:dyDescent="0.2">
      <c r="A855" s="194"/>
      <c r="B855" s="194"/>
      <c r="C855" s="194"/>
      <c r="D855" s="194"/>
      <c r="E855" s="194"/>
      <c r="F855" s="194"/>
      <c r="G855" s="247"/>
      <c r="H855" s="196"/>
      <c r="I855" s="387"/>
      <c r="J855" s="196"/>
      <c r="K855" s="194"/>
      <c r="L855" s="194"/>
      <c r="M855" s="195"/>
      <c r="N855" s="194"/>
    </row>
    <row r="856" spans="1:14" x14ac:dyDescent="0.2">
      <c r="A856" s="194"/>
      <c r="B856" s="194"/>
      <c r="C856" s="194"/>
      <c r="D856" s="194"/>
      <c r="E856" s="194"/>
      <c r="F856" s="194"/>
      <c r="G856" s="247"/>
      <c r="H856" s="196"/>
      <c r="I856" s="387"/>
      <c r="J856" s="196"/>
      <c r="K856" s="194"/>
      <c r="L856" s="194"/>
      <c r="M856" s="195"/>
      <c r="N856" s="194"/>
    </row>
    <row r="857" spans="1:14" x14ac:dyDescent="0.2">
      <c r="A857" s="194"/>
      <c r="B857" s="194"/>
      <c r="C857" s="194"/>
      <c r="D857" s="194"/>
      <c r="E857" s="194"/>
      <c r="F857" s="194"/>
      <c r="G857" s="247"/>
      <c r="H857" s="196"/>
      <c r="I857" s="387"/>
      <c r="J857" s="196"/>
      <c r="K857" s="194"/>
      <c r="L857" s="194"/>
      <c r="M857" s="195"/>
      <c r="N857" s="194"/>
    </row>
    <row r="858" spans="1:14" x14ac:dyDescent="0.2">
      <c r="A858" s="194"/>
      <c r="B858" s="194"/>
      <c r="C858" s="194"/>
      <c r="D858" s="194"/>
      <c r="E858" s="194"/>
      <c r="F858" s="194"/>
      <c r="G858" s="247"/>
      <c r="H858" s="196"/>
      <c r="I858" s="387"/>
      <c r="J858" s="196"/>
      <c r="K858" s="194"/>
      <c r="L858" s="194"/>
      <c r="M858" s="195"/>
      <c r="N858" s="194"/>
    </row>
    <row r="859" spans="1:14" x14ac:dyDescent="0.2">
      <c r="A859" s="194"/>
      <c r="B859" s="194"/>
      <c r="C859" s="194"/>
      <c r="D859" s="194"/>
      <c r="E859" s="194"/>
      <c r="F859" s="194"/>
      <c r="G859" s="247"/>
      <c r="H859" s="196"/>
      <c r="I859" s="387"/>
      <c r="J859" s="196"/>
      <c r="K859" s="194"/>
      <c r="L859" s="194"/>
      <c r="M859" s="195"/>
      <c r="N859" s="194"/>
    </row>
    <row r="860" spans="1:14" x14ac:dyDescent="0.2">
      <c r="A860" s="194"/>
      <c r="B860" s="194"/>
      <c r="C860" s="194"/>
      <c r="D860" s="194"/>
      <c r="E860" s="194"/>
      <c r="F860" s="194"/>
      <c r="G860" s="247"/>
      <c r="H860" s="196"/>
      <c r="I860" s="387"/>
      <c r="J860" s="196"/>
      <c r="K860" s="194"/>
      <c r="L860" s="194"/>
      <c r="M860" s="195"/>
      <c r="N860" s="194"/>
    </row>
    <row r="861" spans="1:14" x14ac:dyDescent="0.2">
      <c r="A861" s="194"/>
      <c r="B861" s="194"/>
      <c r="C861" s="194"/>
      <c r="D861" s="194"/>
      <c r="E861" s="194"/>
      <c r="F861" s="194"/>
      <c r="G861" s="247"/>
      <c r="H861" s="196"/>
      <c r="I861" s="387"/>
      <c r="J861" s="196"/>
      <c r="K861" s="194"/>
      <c r="L861" s="194"/>
      <c r="M861" s="195"/>
      <c r="N861" s="194"/>
    </row>
    <row r="862" spans="1:14" x14ac:dyDescent="0.2">
      <c r="A862" s="194"/>
      <c r="B862" s="194"/>
      <c r="C862" s="194"/>
      <c r="D862" s="194"/>
      <c r="E862" s="194"/>
      <c r="F862" s="194"/>
      <c r="G862" s="247"/>
      <c r="H862" s="196"/>
      <c r="I862" s="387"/>
      <c r="J862" s="196"/>
      <c r="K862" s="194"/>
      <c r="L862" s="194"/>
      <c r="M862" s="195"/>
      <c r="N862" s="194"/>
    </row>
    <row r="863" spans="1:14" x14ac:dyDescent="0.2">
      <c r="A863" s="194"/>
      <c r="B863" s="194"/>
      <c r="C863" s="194"/>
      <c r="D863" s="194"/>
      <c r="E863" s="194"/>
      <c r="F863" s="194"/>
      <c r="G863" s="247"/>
      <c r="H863" s="196"/>
      <c r="I863" s="387"/>
      <c r="J863" s="196"/>
      <c r="K863" s="194"/>
      <c r="L863" s="194"/>
      <c r="M863" s="195"/>
      <c r="N863" s="194"/>
    </row>
    <row r="864" spans="1:14" x14ac:dyDescent="0.2">
      <c r="A864" s="194"/>
      <c r="B864" s="194"/>
      <c r="C864" s="194"/>
      <c r="D864" s="194"/>
      <c r="E864" s="194"/>
      <c r="F864" s="194"/>
      <c r="G864" s="247"/>
      <c r="H864" s="196"/>
      <c r="I864" s="387"/>
      <c r="J864" s="196"/>
      <c r="K864" s="194"/>
      <c r="L864" s="194"/>
      <c r="M864" s="195"/>
      <c r="N864" s="194"/>
    </row>
    <row r="865" spans="1:14" x14ac:dyDescent="0.2">
      <c r="A865" s="194"/>
      <c r="B865" s="194"/>
      <c r="C865" s="194"/>
      <c r="D865" s="194"/>
      <c r="E865" s="194"/>
      <c r="F865" s="194"/>
      <c r="G865" s="247"/>
      <c r="H865" s="196"/>
      <c r="I865" s="387"/>
      <c r="J865" s="196"/>
      <c r="K865" s="194"/>
      <c r="L865" s="194"/>
      <c r="M865" s="195"/>
      <c r="N865" s="194"/>
    </row>
    <row r="866" spans="1:14" x14ac:dyDescent="0.2">
      <c r="A866" s="194"/>
      <c r="B866" s="194"/>
      <c r="C866" s="194"/>
      <c r="D866" s="194"/>
      <c r="E866" s="194"/>
      <c r="F866" s="194"/>
      <c r="G866" s="247"/>
      <c r="H866" s="196"/>
      <c r="I866" s="387"/>
      <c r="J866" s="196"/>
      <c r="K866" s="194"/>
      <c r="L866" s="194"/>
      <c r="M866" s="195"/>
      <c r="N866" s="194"/>
    </row>
    <row r="867" spans="1:14" x14ac:dyDescent="0.2">
      <c r="A867" s="194"/>
      <c r="B867" s="194"/>
      <c r="C867" s="194"/>
      <c r="D867" s="194"/>
      <c r="E867" s="194"/>
      <c r="F867" s="194"/>
      <c r="G867" s="247"/>
      <c r="H867" s="196"/>
      <c r="I867" s="387"/>
      <c r="J867" s="196"/>
      <c r="K867" s="194"/>
      <c r="L867" s="194"/>
      <c r="M867" s="195"/>
      <c r="N867" s="194"/>
    </row>
    <row r="868" spans="1:14" x14ac:dyDescent="0.2">
      <c r="A868" s="194"/>
      <c r="B868" s="194"/>
      <c r="C868" s="194"/>
      <c r="D868" s="194"/>
      <c r="E868" s="194"/>
      <c r="F868" s="194"/>
      <c r="G868" s="247"/>
      <c r="H868" s="196"/>
      <c r="I868" s="387"/>
      <c r="J868" s="196"/>
      <c r="K868" s="194"/>
      <c r="L868" s="194"/>
      <c r="M868" s="195"/>
      <c r="N868" s="194"/>
    </row>
    <row r="869" spans="1:14" x14ac:dyDescent="0.2">
      <c r="A869" s="194"/>
      <c r="B869" s="194"/>
      <c r="C869" s="194"/>
      <c r="D869" s="194"/>
      <c r="E869" s="194"/>
      <c r="F869" s="194"/>
      <c r="G869" s="247"/>
      <c r="H869" s="196"/>
      <c r="I869" s="387"/>
      <c r="J869" s="196"/>
      <c r="K869" s="194"/>
      <c r="L869" s="194"/>
      <c r="M869" s="195"/>
      <c r="N869" s="194"/>
    </row>
    <row r="870" spans="1:14" x14ac:dyDescent="0.2">
      <c r="A870" s="194"/>
      <c r="B870" s="194"/>
      <c r="C870" s="194"/>
      <c r="D870" s="194"/>
      <c r="E870" s="194"/>
      <c r="F870" s="194"/>
      <c r="G870" s="247"/>
      <c r="H870" s="196"/>
      <c r="I870" s="387"/>
      <c r="J870" s="196"/>
      <c r="K870" s="194"/>
      <c r="L870" s="194"/>
      <c r="M870" s="195"/>
      <c r="N870" s="194"/>
    </row>
    <row r="871" spans="1:14" x14ac:dyDescent="0.2">
      <c r="A871" s="194"/>
      <c r="B871" s="194"/>
      <c r="C871" s="194"/>
      <c r="D871" s="194"/>
      <c r="E871" s="194"/>
      <c r="F871" s="194"/>
      <c r="G871" s="247"/>
      <c r="H871" s="196"/>
      <c r="I871" s="387"/>
      <c r="J871" s="196"/>
      <c r="K871" s="194"/>
      <c r="L871" s="194"/>
      <c r="M871" s="195"/>
      <c r="N871" s="194"/>
    </row>
    <row r="872" spans="1:14" x14ac:dyDescent="0.2">
      <c r="A872" s="194"/>
      <c r="B872" s="194"/>
      <c r="C872" s="194"/>
      <c r="D872" s="194"/>
      <c r="E872" s="194"/>
      <c r="F872" s="194"/>
      <c r="G872" s="247"/>
      <c r="H872" s="196"/>
      <c r="I872" s="387"/>
      <c r="J872" s="196"/>
      <c r="K872" s="194"/>
      <c r="L872" s="194"/>
      <c r="M872" s="195"/>
      <c r="N872" s="194"/>
    </row>
    <row r="873" spans="1:14" x14ac:dyDescent="0.2">
      <c r="A873" s="194"/>
      <c r="B873" s="194"/>
      <c r="C873" s="194"/>
      <c r="D873" s="194"/>
      <c r="E873" s="194"/>
      <c r="F873" s="194"/>
      <c r="G873" s="247"/>
      <c r="H873" s="196"/>
      <c r="I873" s="387"/>
      <c r="J873" s="196"/>
      <c r="K873" s="194"/>
      <c r="L873" s="194"/>
      <c r="M873" s="195"/>
      <c r="N873" s="194"/>
    </row>
    <row r="874" spans="1:14" x14ac:dyDescent="0.2">
      <c r="A874" s="194"/>
      <c r="B874" s="194"/>
      <c r="C874" s="194"/>
      <c r="D874" s="194"/>
      <c r="E874" s="194"/>
      <c r="F874" s="194"/>
      <c r="G874" s="247"/>
      <c r="H874" s="196"/>
      <c r="I874" s="387"/>
      <c r="J874" s="196"/>
      <c r="K874" s="194"/>
      <c r="L874" s="194"/>
      <c r="M874" s="195"/>
      <c r="N874" s="194"/>
    </row>
    <row r="875" spans="1:14" x14ac:dyDescent="0.2">
      <c r="A875" s="194"/>
      <c r="B875" s="194"/>
      <c r="C875" s="194"/>
      <c r="D875" s="194"/>
      <c r="E875" s="194"/>
      <c r="F875" s="194"/>
      <c r="G875" s="247"/>
      <c r="H875" s="196"/>
      <c r="I875" s="387"/>
      <c r="J875" s="196"/>
      <c r="K875" s="194"/>
      <c r="L875" s="194"/>
      <c r="M875" s="195"/>
      <c r="N875" s="194"/>
    </row>
    <row r="876" spans="1:14" x14ac:dyDescent="0.2">
      <c r="A876" s="194"/>
      <c r="B876" s="194"/>
      <c r="C876" s="194"/>
      <c r="D876" s="194"/>
      <c r="E876" s="194"/>
      <c r="F876" s="194"/>
      <c r="G876" s="247"/>
      <c r="H876" s="196"/>
      <c r="I876" s="387"/>
      <c r="J876" s="196"/>
      <c r="K876" s="194"/>
      <c r="L876" s="194"/>
      <c r="M876" s="195"/>
      <c r="N876" s="194"/>
    </row>
    <row r="877" spans="1:14" x14ac:dyDescent="0.2">
      <c r="A877" s="194"/>
      <c r="B877" s="194"/>
      <c r="C877" s="194"/>
      <c r="D877" s="194"/>
      <c r="E877" s="194"/>
      <c r="F877" s="194"/>
      <c r="G877" s="247"/>
      <c r="H877" s="196"/>
      <c r="I877" s="387"/>
      <c r="J877" s="196"/>
      <c r="K877" s="194"/>
      <c r="L877" s="194"/>
      <c r="M877" s="195"/>
      <c r="N877" s="194"/>
    </row>
    <row r="878" spans="1:14" x14ac:dyDescent="0.2">
      <c r="A878" s="194"/>
      <c r="B878" s="194"/>
      <c r="C878" s="194"/>
      <c r="D878" s="194"/>
      <c r="E878" s="194"/>
      <c r="F878" s="194"/>
      <c r="G878" s="247"/>
      <c r="H878" s="196"/>
      <c r="I878" s="387"/>
      <c r="J878" s="196"/>
      <c r="K878" s="194"/>
      <c r="L878" s="194"/>
      <c r="M878" s="195"/>
      <c r="N878" s="194"/>
    </row>
    <row r="879" spans="1:14" x14ac:dyDescent="0.2">
      <c r="A879" s="194"/>
      <c r="B879" s="194"/>
      <c r="C879" s="194"/>
      <c r="D879" s="194"/>
      <c r="E879" s="194"/>
      <c r="F879" s="194"/>
      <c r="G879" s="247"/>
      <c r="H879" s="196"/>
      <c r="I879" s="387"/>
      <c r="J879" s="196"/>
      <c r="K879" s="194"/>
      <c r="L879" s="194"/>
      <c r="M879" s="195"/>
      <c r="N879" s="194"/>
    </row>
    <row r="880" spans="1:14" x14ac:dyDescent="0.2">
      <c r="A880" s="194"/>
      <c r="B880" s="194"/>
      <c r="C880" s="194"/>
      <c r="D880" s="194"/>
      <c r="E880" s="194"/>
      <c r="F880" s="194"/>
      <c r="G880" s="247"/>
      <c r="H880" s="196"/>
      <c r="I880" s="387"/>
      <c r="J880" s="196"/>
      <c r="K880" s="194"/>
      <c r="L880" s="194"/>
      <c r="M880" s="195"/>
      <c r="N880" s="194"/>
    </row>
    <row r="881" spans="1:14" x14ac:dyDescent="0.2">
      <c r="A881" s="194"/>
      <c r="B881" s="194"/>
      <c r="C881" s="194"/>
      <c r="D881" s="194"/>
      <c r="E881" s="194"/>
      <c r="F881" s="194"/>
      <c r="G881" s="247"/>
      <c r="H881" s="196"/>
      <c r="I881" s="387"/>
      <c r="J881" s="196"/>
      <c r="K881" s="194"/>
      <c r="L881" s="194"/>
      <c r="M881" s="195"/>
      <c r="N881" s="194"/>
    </row>
    <row r="882" spans="1:14" x14ac:dyDescent="0.2">
      <c r="A882" s="194"/>
      <c r="B882" s="194"/>
      <c r="C882" s="194"/>
      <c r="D882" s="194"/>
      <c r="E882" s="194"/>
      <c r="F882" s="194"/>
      <c r="G882" s="247"/>
      <c r="H882" s="196"/>
      <c r="I882" s="387"/>
      <c r="J882" s="196"/>
      <c r="K882" s="194"/>
      <c r="L882" s="194"/>
      <c r="M882" s="195"/>
      <c r="N882" s="194"/>
    </row>
    <row r="883" spans="1:14" x14ac:dyDescent="0.2">
      <c r="A883" s="194"/>
      <c r="B883" s="194"/>
      <c r="C883" s="194"/>
      <c r="D883" s="194"/>
      <c r="E883" s="194"/>
      <c r="F883" s="194"/>
      <c r="G883" s="247"/>
      <c r="H883" s="196"/>
      <c r="I883" s="387"/>
      <c r="J883" s="196"/>
      <c r="K883" s="194"/>
      <c r="L883" s="194"/>
      <c r="M883" s="195"/>
      <c r="N883" s="194"/>
    </row>
    <row r="884" spans="1:14" x14ac:dyDescent="0.2">
      <c r="A884" s="194"/>
      <c r="B884" s="194"/>
      <c r="C884" s="194"/>
      <c r="D884" s="194"/>
      <c r="E884" s="194"/>
      <c r="F884" s="194"/>
      <c r="G884" s="247"/>
      <c r="H884" s="196"/>
      <c r="I884" s="387"/>
      <c r="J884" s="196"/>
      <c r="K884" s="194"/>
      <c r="L884" s="194"/>
      <c r="M884" s="195"/>
      <c r="N884" s="194"/>
    </row>
    <row r="885" spans="1:14" x14ac:dyDescent="0.2">
      <c r="A885" s="194"/>
      <c r="B885" s="194"/>
      <c r="C885" s="194"/>
      <c r="D885" s="194"/>
      <c r="E885" s="194"/>
      <c r="F885" s="194"/>
      <c r="G885" s="247"/>
      <c r="H885" s="196"/>
      <c r="I885" s="387"/>
      <c r="J885" s="196"/>
      <c r="K885" s="194"/>
      <c r="L885" s="194"/>
      <c r="M885" s="195"/>
      <c r="N885" s="194"/>
    </row>
    <row r="886" spans="1:14" x14ac:dyDescent="0.2">
      <c r="A886" s="194"/>
      <c r="B886" s="194"/>
      <c r="C886" s="194"/>
      <c r="D886" s="194"/>
      <c r="E886" s="194"/>
      <c r="F886" s="194"/>
      <c r="G886" s="247"/>
      <c r="H886" s="196"/>
      <c r="I886" s="387"/>
      <c r="J886" s="196"/>
      <c r="K886" s="194"/>
      <c r="L886" s="194"/>
      <c r="M886" s="195"/>
      <c r="N886" s="194"/>
    </row>
    <row r="887" spans="1:14" x14ac:dyDescent="0.2">
      <c r="A887" s="194"/>
      <c r="B887" s="194"/>
      <c r="C887" s="194"/>
      <c r="D887" s="194"/>
      <c r="E887" s="194"/>
      <c r="F887" s="194"/>
      <c r="G887" s="247"/>
      <c r="H887" s="196"/>
      <c r="I887" s="387"/>
      <c r="J887" s="196"/>
      <c r="K887" s="194"/>
      <c r="L887" s="194"/>
      <c r="M887" s="195"/>
      <c r="N887" s="194"/>
    </row>
    <row r="888" spans="1:14" x14ac:dyDescent="0.2">
      <c r="A888" s="194"/>
      <c r="B888" s="194"/>
      <c r="C888" s="194"/>
      <c r="D888" s="194"/>
      <c r="E888" s="194"/>
      <c r="F888" s="194"/>
      <c r="G888" s="247"/>
      <c r="H888" s="196"/>
      <c r="I888" s="387"/>
      <c r="J888" s="196"/>
      <c r="K888" s="194"/>
      <c r="L888" s="194"/>
      <c r="M888" s="195"/>
      <c r="N888" s="194"/>
    </row>
    <row r="889" spans="1:14" x14ac:dyDescent="0.2">
      <c r="A889" s="194"/>
      <c r="B889" s="194"/>
      <c r="C889" s="194"/>
      <c r="D889" s="194"/>
      <c r="E889" s="194"/>
      <c r="F889" s="194"/>
      <c r="G889" s="247"/>
      <c r="H889" s="196"/>
      <c r="I889" s="387"/>
      <c r="J889" s="196"/>
      <c r="K889" s="194"/>
      <c r="L889" s="194"/>
      <c r="M889" s="195"/>
      <c r="N889" s="194"/>
    </row>
    <row r="890" spans="1:14" x14ac:dyDescent="0.2">
      <c r="A890" s="194"/>
      <c r="B890" s="194"/>
      <c r="C890" s="194"/>
      <c r="D890" s="194"/>
      <c r="E890" s="194"/>
      <c r="F890" s="194"/>
      <c r="G890" s="247"/>
      <c r="H890" s="196"/>
      <c r="I890" s="387"/>
      <c r="J890" s="196"/>
      <c r="K890" s="194"/>
      <c r="L890" s="194"/>
      <c r="M890" s="195"/>
      <c r="N890" s="194"/>
    </row>
    <row r="891" spans="1:14" x14ac:dyDescent="0.2">
      <c r="A891" s="194"/>
      <c r="B891" s="194"/>
      <c r="C891" s="194"/>
      <c r="D891" s="194"/>
      <c r="E891" s="194"/>
      <c r="F891" s="194"/>
      <c r="G891" s="247"/>
      <c r="H891" s="196"/>
      <c r="I891" s="387"/>
      <c r="J891" s="196"/>
      <c r="K891" s="194"/>
      <c r="L891" s="194"/>
      <c r="M891" s="195"/>
      <c r="N891" s="194"/>
    </row>
    <row r="892" spans="1:14" x14ac:dyDescent="0.2">
      <c r="A892" s="194"/>
      <c r="B892" s="194"/>
      <c r="C892" s="194"/>
      <c r="D892" s="194"/>
      <c r="E892" s="194"/>
      <c r="F892" s="194"/>
      <c r="G892" s="247"/>
      <c r="H892" s="196"/>
      <c r="I892" s="387"/>
      <c r="J892" s="196"/>
      <c r="K892" s="194"/>
      <c r="L892" s="194"/>
      <c r="M892" s="195"/>
      <c r="N892" s="194"/>
    </row>
    <row r="893" spans="1:14" x14ac:dyDescent="0.2">
      <c r="A893" s="194"/>
      <c r="B893" s="194"/>
      <c r="C893" s="194"/>
      <c r="D893" s="194"/>
      <c r="E893" s="194"/>
      <c r="F893" s="194"/>
      <c r="G893" s="247"/>
      <c r="H893" s="196"/>
      <c r="I893" s="387"/>
      <c r="J893" s="196"/>
      <c r="K893" s="194"/>
      <c r="L893" s="194"/>
      <c r="M893" s="195"/>
      <c r="N893" s="194"/>
    </row>
    <row r="894" spans="1:14" x14ac:dyDescent="0.2">
      <c r="A894" s="194"/>
      <c r="B894" s="194"/>
      <c r="C894" s="194"/>
      <c r="D894" s="194"/>
      <c r="E894" s="194"/>
      <c r="F894" s="194"/>
      <c r="G894" s="247"/>
      <c r="H894" s="196"/>
      <c r="I894" s="387"/>
      <c r="J894" s="196"/>
      <c r="K894" s="194"/>
      <c r="L894" s="194"/>
      <c r="M894" s="195"/>
      <c r="N894" s="194"/>
    </row>
    <row r="895" spans="1:14" x14ac:dyDescent="0.2">
      <c r="A895" s="194"/>
      <c r="B895" s="194"/>
      <c r="C895" s="194"/>
      <c r="D895" s="194"/>
      <c r="E895" s="194"/>
      <c r="F895" s="194"/>
      <c r="G895" s="247"/>
      <c r="H895" s="196"/>
      <c r="I895" s="387"/>
      <c r="J895" s="196"/>
      <c r="K895" s="194"/>
      <c r="L895" s="194"/>
      <c r="M895" s="195"/>
      <c r="N895" s="194"/>
    </row>
    <row r="896" spans="1:14" x14ac:dyDescent="0.2">
      <c r="A896" s="194"/>
      <c r="B896" s="194"/>
      <c r="C896" s="194"/>
      <c r="D896" s="194"/>
      <c r="E896" s="194"/>
      <c r="F896" s="194"/>
      <c r="G896" s="247"/>
      <c r="H896" s="196"/>
      <c r="I896" s="387"/>
      <c r="J896" s="196"/>
      <c r="K896" s="194"/>
      <c r="L896" s="194"/>
      <c r="M896" s="195"/>
      <c r="N896" s="194"/>
    </row>
    <row r="897" spans="1:14" x14ac:dyDescent="0.2">
      <c r="A897" s="194"/>
      <c r="B897" s="194"/>
      <c r="C897" s="194"/>
      <c r="D897" s="194"/>
      <c r="E897" s="194"/>
      <c r="F897" s="194"/>
      <c r="G897" s="247"/>
      <c r="H897" s="196"/>
      <c r="I897" s="387"/>
      <c r="J897" s="196"/>
      <c r="K897" s="194"/>
      <c r="L897" s="194"/>
      <c r="M897" s="195"/>
      <c r="N897" s="194"/>
    </row>
    <row r="898" spans="1:14" x14ac:dyDescent="0.2">
      <c r="A898" s="194"/>
      <c r="B898" s="194"/>
      <c r="C898" s="194"/>
      <c r="D898" s="194"/>
      <c r="E898" s="194"/>
      <c r="F898" s="194"/>
      <c r="G898" s="247"/>
      <c r="H898" s="196"/>
      <c r="I898" s="387"/>
      <c r="J898" s="196"/>
      <c r="K898" s="194"/>
      <c r="L898" s="194"/>
      <c r="M898" s="195"/>
      <c r="N898" s="194"/>
    </row>
    <row r="899" spans="1:14" x14ac:dyDescent="0.2">
      <c r="A899" s="194"/>
      <c r="B899" s="194"/>
      <c r="C899" s="194"/>
      <c r="D899" s="194"/>
      <c r="E899" s="194"/>
      <c r="F899" s="194"/>
      <c r="G899" s="247"/>
      <c r="H899" s="196"/>
      <c r="I899" s="387"/>
      <c r="J899" s="196"/>
      <c r="K899" s="194"/>
      <c r="L899" s="194"/>
      <c r="M899" s="195"/>
      <c r="N899" s="194"/>
    </row>
    <row r="900" spans="1:14" x14ac:dyDescent="0.2">
      <c r="A900" s="194"/>
      <c r="B900" s="194"/>
      <c r="C900" s="194"/>
      <c r="D900" s="194"/>
      <c r="E900" s="194"/>
      <c r="F900" s="194"/>
      <c r="G900" s="247"/>
      <c r="H900" s="196"/>
      <c r="I900" s="387"/>
      <c r="J900" s="196"/>
      <c r="K900" s="194"/>
      <c r="L900" s="194"/>
      <c r="M900" s="195"/>
      <c r="N900" s="194"/>
    </row>
    <row r="901" spans="1:14" x14ac:dyDescent="0.2">
      <c r="A901" s="194"/>
      <c r="B901" s="194"/>
      <c r="C901" s="194"/>
      <c r="D901" s="194"/>
      <c r="E901" s="194"/>
      <c r="F901" s="194"/>
      <c r="G901" s="247"/>
      <c r="H901" s="196"/>
      <c r="I901" s="387"/>
      <c r="J901" s="196"/>
      <c r="K901" s="194"/>
      <c r="L901" s="194"/>
      <c r="M901" s="195"/>
      <c r="N901" s="194"/>
    </row>
    <row r="902" spans="1:14" x14ac:dyDescent="0.2">
      <c r="A902" s="194"/>
      <c r="B902" s="194"/>
      <c r="C902" s="194"/>
      <c r="D902" s="194"/>
      <c r="E902" s="194"/>
      <c r="F902" s="194"/>
      <c r="G902" s="247"/>
      <c r="H902" s="196"/>
      <c r="I902" s="387"/>
      <c r="J902" s="196"/>
      <c r="K902" s="194"/>
      <c r="L902" s="194"/>
      <c r="M902" s="195"/>
      <c r="N902" s="194"/>
    </row>
    <row r="903" spans="1:14" x14ac:dyDescent="0.2">
      <c r="A903" s="194"/>
      <c r="B903" s="194"/>
      <c r="C903" s="194"/>
      <c r="D903" s="194"/>
      <c r="E903" s="194"/>
      <c r="F903" s="194"/>
      <c r="G903" s="247"/>
      <c r="H903" s="196"/>
      <c r="I903" s="387"/>
      <c r="J903" s="196"/>
      <c r="K903" s="194"/>
      <c r="L903" s="194"/>
      <c r="M903" s="195"/>
      <c r="N903" s="194"/>
    </row>
    <row r="904" spans="1:14" x14ac:dyDescent="0.2">
      <c r="A904" s="194"/>
      <c r="B904" s="194"/>
      <c r="C904" s="194"/>
      <c r="D904" s="194"/>
      <c r="E904" s="194"/>
      <c r="F904" s="194"/>
      <c r="G904" s="247"/>
      <c r="H904" s="196"/>
      <c r="I904" s="387"/>
      <c r="J904" s="196"/>
      <c r="K904" s="194"/>
      <c r="L904" s="194"/>
      <c r="M904" s="195"/>
      <c r="N904" s="194"/>
    </row>
    <row r="905" spans="1:14" x14ac:dyDescent="0.2">
      <c r="A905" s="194"/>
      <c r="B905" s="194"/>
      <c r="C905" s="194"/>
      <c r="D905" s="194"/>
      <c r="E905" s="194"/>
      <c r="F905" s="194"/>
      <c r="G905" s="247"/>
      <c r="H905" s="196"/>
      <c r="I905" s="387"/>
      <c r="J905" s="196"/>
      <c r="K905" s="194"/>
      <c r="L905" s="194"/>
      <c r="M905" s="195"/>
      <c r="N905" s="194"/>
    </row>
    <row r="906" spans="1:14" x14ac:dyDescent="0.2">
      <c r="A906" s="194"/>
      <c r="B906" s="194"/>
      <c r="C906" s="194"/>
      <c r="D906" s="194"/>
      <c r="E906" s="194"/>
      <c r="F906" s="194"/>
      <c r="G906" s="247"/>
      <c r="H906" s="196"/>
      <c r="I906" s="387"/>
      <c r="J906" s="196"/>
      <c r="K906" s="194"/>
      <c r="L906" s="194"/>
      <c r="M906" s="195"/>
      <c r="N906" s="194"/>
    </row>
    <row r="907" spans="1:14" x14ac:dyDescent="0.2">
      <c r="A907" s="194"/>
      <c r="B907" s="194"/>
      <c r="C907" s="194"/>
      <c r="D907" s="194"/>
      <c r="E907" s="194"/>
      <c r="F907" s="194"/>
      <c r="G907" s="247"/>
      <c r="H907" s="196"/>
      <c r="I907" s="387"/>
      <c r="J907" s="196"/>
      <c r="K907" s="194"/>
      <c r="L907" s="194"/>
      <c r="M907" s="195"/>
      <c r="N907" s="194"/>
    </row>
    <row r="908" spans="1:14" x14ac:dyDescent="0.2">
      <c r="A908" s="194"/>
      <c r="B908" s="194"/>
      <c r="C908" s="194"/>
      <c r="D908" s="194"/>
      <c r="E908" s="194"/>
      <c r="F908" s="194"/>
      <c r="G908" s="247"/>
      <c r="H908" s="196"/>
      <c r="I908" s="387"/>
      <c r="J908" s="196"/>
      <c r="K908" s="194"/>
      <c r="L908" s="194"/>
      <c r="M908" s="195"/>
      <c r="N908" s="194"/>
    </row>
    <row r="909" spans="1:14" x14ac:dyDescent="0.2">
      <c r="A909" s="194"/>
      <c r="B909" s="194"/>
      <c r="C909" s="194"/>
      <c r="D909" s="194"/>
      <c r="E909" s="194"/>
      <c r="F909" s="194"/>
      <c r="G909" s="247"/>
      <c r="H909" s="196"/>
      <c r="I909" s="387"/>
      <c r="J909" s="196"/>
      <c r="K909" s="194"/>
      <c r="L909" s="194"/>
      <c r="M909" s="195"/>
      <c r="N909" s="194"/>
    </row>
    <row r="910" spans="1:14" x14ac:dyDescent="0.2">
      <c r="A910" s="194"/>
      <c r="B910" s="194"/>
      <c r="C910" s="194"/>
      <c r="D910" s="194"/>
      <c r="E910" s="194"/>
      <c r="F910" s="194"/>
      <c r="G910" s="247"/>
      <c r="H910" s="196"/>
      <c r="I910" s="387"/>
      <c r="J910" s="196"/>
      <c r="K910" s="194"/>
      <c r="L910" s="194"/>
      <c r="M910" s="195"/>
      <c r="N910" s="194"/>
    </row>
    <row r="911" spans="1:14" x14ac:dyDescent="0.2">
      <c r="A911" s="194"/>
      <c r="B911" s="194"/>
      <c r="C911" s="194"/>
      <c r="D911" s="194"/>
      <c r="E911" s="194"/>
      <c r="F911" s="194"/>
      <c r="G911" s="247"/>
      <c r="H911" s="196"/>
      <c r="I911" s="387"/>
      <c r="J911" s="196"/>
      <c r="K911" s="194"/>
      <c r="L911" s="194"/>
      <c r="M911" s="195"/>
      <c r="N911" s="194"/>
    </row>
    <row r="912" spans="1:14" x14ac:dyDescent="0.2">
      <c r="A912" s="194"/>
      <c r="B912" s="194"/>
      <c r="C912" s="194"/>
      <c r="D912" s="194"/>
      <c r="E912" s="194"/>
      <c r="F912" s="194"/>
      <c r="G912" s="247"/>
      <c r="H912" s="196"/>
      <c r="I912" s="387"/>
      <c r="J912" s="196"/>
      <c r="K912" s="194"/>
      <c r="L912" s="194"/>
      <c r="M912" s="195"/>
      <c r="N912" s="194"/>
    </row>
    <row r="913" spans="1:14" x14ac:dyDescent="0.2">
      <c r="A913" s="194"/>
      <c r="B913" s="194"/>
      <c r="C913" s="194"/>
      <c r="D913" s="194"/>
      <c r="E913" s="194"/>
      <c r="F913" s="194"/>
      <c r="G913" s="247"/>
      <c r="H913" s="196"/>
      <c r="I913" s="387"/>
      <c r="J913" s="196"/>
      <c r="K913" s="194"/>
      <c r="L913" s="194"/>
      <c r="M913" s="195"/>
      <c r="N913" s="194"/>
    </row>
    <row r="914" spans="1:14" x14ac:dyDescent="0.2">
      <c r="A914" s="194"/>
      <c r="B914" s="194"/>
      <c r="C914" s="194"/>
      <c r="D914" s="194"/>
      <c r="E914" s="194"/>
      <c r="F914" s="194"/>
      <c r="G914" s="247"/>
      <c r="H914" s="196"/>
      <c r="I914" s="387"/>
      <c r="J914" s="196"/>
      <c r="K914" s="194"/>
      <c r="L914" s="194"/>
      <c r="M914" s="195"/>
      <c r="N914" s="194"/>
    </row>
    <row r="915" spans="1:14" x14ac:dyDescent="0.2">
      <c r="A915" s="194"/>
      <c r="B915" s="194"/>
      <c r="C915" s="194"/>
      <c r="D915" s="194"/>
      <c r="E915" s="194"/>
      <c r="F915" s="194"/>
      <c r="G915" s="247"/>
      <c r="H915" s="196"/>
      <c r="I915" s="387"/>
      <c r="J915" s="196"/>
      <c r="K915" s="194"/>
      <c r="L915" s="194"/>
      <c r="M915" s="195"/>
      <c r="N915" s="194"/>
    </row>
    <row r="916" spans="1:14" x14ac:dyDescent="0.2">
      <c r="A916" s="194"/>
      <c r="B916" s="194"/>
      <c r="C916" s="194"/>
      <c r="D916" s="194"/>
      <c r="E916" s="194"/>
      <c r="F916" s="194"/>
      <c r="G916" s="247"/>
      <c r="H916" s="196"/>
      <c r="I916" s="387"/>
      <c r="J916" s="196"/>
      <c r="K916" s="194"/>
      <c r="L916" s="194"/>
      <c r="M916" s="195"/>
      <c r="N916" s="194"/>
    </row>
    <row r="917" spans="1:14" x14ac:dyDescent="0.2">
      <c r="A917" s="194"/>
      <c r="B917" s="194"/>
      <c r="C917" s="194"/>
      <c r="D917" s="194"/>
      <c r="E917" s="194"/>
      <c r="F917" s="194"/>
      <c r="G917" s="247"/>
      <c r="H917" s="196"/>
      <c r="I917" s="387"/>
      <c r="J917" s="196"/>
      <c r="K917" s="194"/>
      <c r="L917" s="194"/>
      <c r="M917" s="195"/>
      <c r="N917" s="194"/>
    </row>
    <row r="918" spans="1:14" x14ac:dyDescent="0.2">
      <c r="A918" s="194"/>
      <c r="B918" s="194"/>
      <c r="C918" s="194"/>
      <c r="D918" s="194"/>
      <c r="E918" s="194"/>
      <c r="F918" s="194"/>
      <c r="G918" s="247"/>
      <c r="H918" s="196"/>
      <c r="I918" s="387"/>
      <c r="J918" s="196"/>
      <c r="K918" s="194"/>
      <c r="L918" s="194"/>
      <c r="M918" s="195"/>
      <c r="N918" s="194"/>
    </row>
    <row r="919" spans="1:14" x14ac:dyDescent="0.2">
      <c r="A919" s="194"/>
      <c r="B919" s="194"/>
      <c r="C919" s="194"/>
      <c r="D919" s="194"/>
      <c r="E919" s="194"/>
      <c r="F919" s="194"/>
      <c r="G919" s="247"/>
      <c r="H919" s="196"/>
      <c r="I919" s="387"/>
      <c r="J919" s="196"/>
      <c r="K919" s="194"/>
      <c r="L919" s="194"/>
      <c r="M919" s="195"/>
      <c r="N919" s="194"/>
    </row>
    <row r="920" spans="1:14" x14ac:dyDescent="0.2">
      <c r="A920" s="194"/>
      <c r="B920" s="194"/>
      <c r="C920" s="194"/>
      <c r="D920" s="194"/>
      <c r="E920" s="194"/>
      <c r="F920" s="194"/>
      <c r="G920" s="247"/>
      <c r="H920" s="196"/>
      <c r="I920" s="387"/>
      <c r="J920" s="196"/>
      <c r="K920" s="194"/>
      <c r="L920" s="194"/>
      <c r="M920" s="195"/>
      <c r="N920" s="194"/>
    </row>
    <row r="921" spans="1:14" x14ac:dyDescent="0.2">
      <c r="A921" s="194"/>
      <c r="B921" s="194"/>
      <c r="C921" s="194"/>
      <c r="D921" s="194"/>
      <c r="E921" s="194"/>
      <c r="F921" s="194"/>
      <c r="G921" s="247"/>
      <c r="H921" s="196"/>
      <c r="I921" s="387"/>
      <c r="J921" s="196"/>
      <c r="K921" s="194"/>
      <c r="L921" s="194"/>
      <c r="M921" s="195"/>
      <c r="N921" s="194"/>
    </row>
    <row r="922" spans="1:14" x14ac:dyDescent="0.2">
      <c r="A922" s="194"/>
      <c r="B922" s="194"/>
      <c r="C922" s="194"/>
      <c r="D922" s="194"/>
      <c r="E922" s="194"/>
      <c r="F922" s="194"/>
      <c r="G922" s="247"/>
      <c r="H922" s="196"/>
      <c r="I922" s="387"/>
      <c r="J922" s="196"/>
      <c r="K922" s="194"/>
      <c r="L922" s="194"/>
      <c r="M922" s="195"/>
      <c r="N922" s="194"/>
    </row>
    <row r="923" spans="1:14" x14ac:dyDescent="0.2">
      <c r="A923" s="194"/>
      <c r="B923" s="194"/>
      <c r="C923" s="194"/>
      <c r="D923" s="194"/>
      <c r="E923" s="194"/>
      <c r="F923" s="194"/>
      <c r="G923" s="247"/>
      <c r="H923" s="196"/>
      <c r="I923" s="387"/>
      <c r="J923" s="196"/>
      <c r="K923" s="194"/>
      <c r="L923" s="194"/>
      <c r="M923" s="195"/>
      <c r="N923" s="194"/>
    </row>
    <row r="924" spans="1:14" x14ac:dyDescent="0.2">
      <c r="A924" s="194"/>
      <c r="B924" s="194"/>
      <c r="C924" s="194"/>
      <c r="D924" s="194"/>
      <c r="E924" s="194"/>
      <c r="F924" s="194"/>
      <c r="G924" s="247"/>
      <c r="H924" s="196"/>
      <c r="I924" s="387"/>
      <c r="J924" s="196"/>
      <c r="K924" s="194"/>
      <c r="L924" s="194"/>
      <c r="M924" s="195"/>
      <c r="N924" s="194"/>
    </row>
    <row r="925" spans="1:14" x14ac:dyDescent="0.2">
      <c r="A925" s="194"/>
      <c r="B925" s="194"/>
      <c r="C925" s="194"/>
      <c r="D925" s="194"/>
      <c r="E925" s="194"/>
      <c r="F925" s="194"/>
      <c r="G925" s="247"/>
      <c r="H925" s="196"/>
      <c r="I925" s="387"/>
      <c r="J925" s="196"/>
      <c r="K925" s="194"/>
      <c r="L925" s="194"/>
      <c r="M925" s="195"/>
      <c r="N925" s="194"/>
    </row>
    <row r="926" spans="1:14" x14ac:dyDescent="0.2">
      <c r="A926" s="194"/>
      <c r="B926" s="194"/>
      <c r="C926" s="194"/>
      <c r="D926" s="194"/>
      <c r="E926" s="194"/>
      <c r="F926" s="194"/>
      <c r="G926" s="247"/>
      <c r="H926" s="196"/>
      <c r="I926" s="387"/>
      <c r="J926" s="196"/>
      <c r="K926" s="194"/>
      <c r="L926" s="194"/>
      <c r="M926" s="195"/>
      <c r="N926" s="194"/>
    </row>
    <row r="927" spans="1:14" x14ac:dyDescent="0.2">
      <c r="A927" s="194"/>
      <c r="B927" s="194"/>
      <c r="C927" s="194"/>
      <c r="D927" s="194"/>
      <c r="E927" s="194"/>
      <c r="F927" s="194"/>
      <c r="G927" s="247"/>
      <c r="H927" s="196"/>
      <c r="I927" s="387"/>
      <c r="J927" s="196"/>
      <c r="K927" s="194"/>
      <c r="L927" s="194"/>
      <c r="M927" s="195"/>
      <c r="N927" s="194"/>
    </row>
    <row r="928" spans="1:14" x14ac:dyDescent="0.2">
      <c r="A928" s="194"/>
      <c r="B928" s="194"/>
      <c r="C928" s="194"/>
      <c r="D928" s="194"/>
      <c r="E928" s="194"/>
      <c r="F928" s="194"/>
      <c r="G928" s="247"/>
      <c r="H928" s="196"/>
      <c r="I928" s="387"/>
      <c r="J928" s="196"/>
      <c r="K928" s="194"/>
      <c r="L928" s="194"/>
      <c r="M928" s="195"/>
      <c r="N928" s="194"/>
    </row>
    <row r="929" spans="1:14" x14ac:dyDescent="0.2">
      <c r="A929" s="194"/>
      <c r="B929" s="194"/>
      <c r="C929" s="194"/>
      <c r="D929" s="194"/>
      <c r="E929" s="194"/>
      <c r="F929" s="194"/>
      <c r="G929" s="247"/>
      <c r="H929" s="196"/>
      <c r="I929" s="387"/>
      <c r="J929" s="196"/>
      <c r="K929" s="194"/>
      <c r="L929" s="194"/>
      <c r="M929" s="195"/>
      <c r="N929" s="194"/>
    </row>
    <row r="930" spans="1:14" x14ac:dyDescent="0.2">
      <c r="A930" s="194"/>
      <c r="B930" s="194"/>
      <c r="C930" s="194"/>
      <c r="D930" s="194"/>
      <c r="E930" s="194"/>
      <c r="F930" s="194"/>
      <c r="G930" s="247"/>
      <c r="H930" s="196"/>
      <c r="I930" s="387"/>
      <c r="J930" s="196"/>
      <c r="K930" s="194"/>
      <c r="L930" s="194"/>
      <c r="M930" s="195"/>
      <c r="N930" s="194"/>
    </row>
    <row r="931" spans="1:14" x14ac:dyDescent="0.2">
      <c r="A931" s="194"/>
      <c r="B931" s="194"/>
      <c r="C931" s="194"/>
      <c r="D931" s="194"/>
      <c r="E931" s="194"/>
      <c r="F931" s="194"/>
      <c r="G931" s="247"/>
      <c r="H931" s="196"/>
      <c r="I931" s="387"/>
      <c r="J931" s="196"/>
      <c r="K931" s="194"/>
      <c r="L931" s="194"/>
      <c r="M931" s="195"/>
      <c r="N931" s="194"/>
    </row>
    <row r="932" spans="1:14" x14ac:dyDescent="0.2">
      <c r="A932" s="194"/>
      <c r="B932" s="194"/>
      <c r="C932" s="194"/>
      <c r="D932" s="194"/>
      <c r="E932" s="194"/>
      <c r="F932" s="194"/>
      <c r="G932" s="247"/>
      <c r="H932" s="196"/>
      <c r="I932" s="387"/>
      <c r="J932" s="196"/>
      <c r="K932" s="194"/>
      <c r="L932" s="194"/>
      <c r="M932" s="195"/>
      <c r="N932" s="194"/>
    </row>
    <row r="933" spans="1:14" x14ac:dyDescent="0.2">
      <c r="A933" s="194"/>
      <c r="B933" s="194"/>
      <c r="C933" s="194"/>
      <c r="D933" s="194"/>
      <c r="E933" s="194"/>
      <c r="F933" s="194"/>
      <c r="G933" s="247"/>
      <c r="H933" s="196"/>
      <c r="I933" s="387"/>
      <c r="J933" s="196"/>
      <c r="K933" s="194"/>
      <c r="L933" s="194"/>
      <c r="M933" s="195"/>
      <c r="N933" s="194"/>
    </row>
    <row r="934" spans="1:14" x14ac:dyDescent="0.2">
      <c r="A934" s="194"/>
      <c r="B934" s="194"/>
      <c r="C934" s="194"/>
      <c r="D934" s="194"/>
      <c r="E934" s="194"/>
      <c r="F934" s="194"/>
      <c r="G934" s="247"/>
      <c r="H934" s="196"/>
      <c r="I934" s="387"/>
      <c r="J934" s="196"/>
      <c r="K934" s="194"/>
      <c r="L934" s="194"/>
      <c r="M934" s="195"/>
      <c r="N934" s="194"/>
    </row>
    <row r="935" spans="1:14" x14ac:dyDescent="0.2">
      <c r="A935" s="194"/>
      <c r="B935" s="194"/>
      <c r="C935" s="194"/>
      <c r="D935" s="194"/>
      <c r="E935" s="194"/>
      <c r="F935" s="194"/>
      <c r="G935" s="247"/>
      <c r="H935" s="196"/>
      <c r="I935" s="387"/>
      <c r="J935" s="196"/>
      <c r="K935" s="194"/>
      <c r="L935" s="194"/>
      <c r="M935" s="195"/>
      <c r="N935" s="194"/>
    </row>
    <row r="936" spans="1:14" x14ac:dyDescent="0.2">
      <c r="A936" s="194"/>
      <c r="B936" s="194"/>
      <c r="C936" s="194"/>
      <c r="D936" s="194"/>
      <c r="E936" s="194"/>
      <c r="F936" s="194"/>
      <c r="G936" s="247"/>
      <c r="H936" s="196"/>
      <c r="I936" s="387"/>
      <c r="J936" s="196"/>
      <c r="K936" s="194"/>
      <c r="L936" s="194"/>
      <c r="M936" s="195"/>
      <c r="N936" s="194"/>
    </row>
    <row r="937" spans="1:14" x14ac:dyDescent="0.2">
      <c r="A937" s="194"/>
      <c r="B937" s="194"/>
      <c r="C937" s="194"/>
      <c r="D937" s="194"/>
      <c r="E937" s="194"/>
      <c r="F937" s="194"/>
      <c r="G937" s="247"/>
      <c r="H937" s="196"/>
      <c r="I937" s="387"/>
      <c r="J937" s="196"/>
      <c r="K937" s="194"/>
      <c r="L937" s="194"/>
      <c r="M937" s="195"/>
      <c r="N937" s="194"/>
    </row>
    <row r="938" spans="1:14" x14ac:dyDescent="0.2">
      <c r="A938" s="194"/>
      <c r="B938" s="194"/>
      <c r="C938" s="194"/>
      <c r="D938" s="194"/>
      <c r="E938" s="194"/>
      <c r="F938" s="194"/>
      <c r="G938" s="247"/>
      <c r="H938" s="196"/>
      <c r="I938" s="387"/>
      <c r="J938" s="196"/>
      <c r="K938" s="194"/>
      <c r="L938" s="194"/>
      <c r="M938" s="195"/>
      <c r="N938" s="194"/>
    </row>
    <row r="939" spans="1:14" x14ac:dyDescent="0.2">
      <c r="A939" s="194"/>
      <c r="B939" s="194"/>
      <c r="C939" s="194"/>
      <c r="D939" s="194"/>
      <c r="E939" s="194"/>
      <c r="F939" s="194"/>
      <c r="G939" s="247"/>
      <c r="H939" s="196"/>
      <c r="I939" s="387"/>
      <c r="J939" s="196"/>
      <c r="K939" s="194"/>
      <c r="L939" s="194"/>
      <c r="M939" s="195"/>
      <c r="N939" s="194"/>
    </row>
    <row r="940" spans="1:14" x14ac:dyDescent="0.2">
      <c r="A940" s="194"/>
      <c r="B940" s="194"/>
      <c r="C940" s="194"/>
      <c r="D940" s="194"/>
      <c r="E940" s="194"/>
      <c r="F940" s="194"/>
      <c r="G940" s="247"/>
      <c r="H940" s="196"/>
      <c r="I940" s="387"/>
      <c r="J940" s="196"/>
      <c r="K940" s="194"/>
      <c r="L940" s="194"/>
      <c r="M940" s="195"/>
      <c r="N940" s="194"/>
    </row>
    <row r="941" spans="1:14" x14ac:dyDescent="0.2">
      <c r="A941" s="194"/>
      <c r="B941" s="194"/>
      <c r="C941" s="194"/>
      <c r="D941" s="194"/>
      <c r="E941" s="194"/>
      <c r="F941" s="194"/>
      <c r="G941" s="247"/>
      <c r="H941" s="196"/>
      <c r="I941" s="387"/>
      <c r="J941" s="196"/>
      <c r="K941" s="194"/>
      <c r="L941" s="194"/>
      <c r="M941" s="195"/>
      <c r="N941" s="194"/>
    </row>
    <row r="942" spans="1:14" x14ac:dyDescent="0.2">
      <c r="A942" s="194"/>
      <c r="B942" s="194"/>
      <c r="C942" s="194"/>
      <c r="D942" s="194"/>
      <c r="E942" s="194"/>
      <c r="F942" s="194"/>
      <c r="G942" s="247"/>
      <c r="H942" s="196"/>
      <c r="I942" s="387"/>
      <c r="J942" s="196"/>
      <c r="K942" s="194"/>
      <c r="L942" s="194"/>
      <c r="M942" s="195"/>
      <c r="N942" s="194"/>
    </row>
    <row r="943" spans="1:14" x14ac:dyDescent="0.2">
      <c r="A943" s="194"/>
      <c r="B943" s="194"/>
      <c r="C943" s="194"/>
      <c r="D943" s="194"/>
      <c r="E943" s="194"/>
      <c r="F943" s="194"/>
      <c r="G943" s="247"/>
      <c r="H943" s="196"/>
      <c r="I943" s="387"/>
      <c r="J943" s="196"/>
      <c r="K943" s="194"/>
      <c r="L943" s="194"/>
      <c r="M943" s="195"/>
      <c r="N943" s="194"/>
    </row>
    <row r="944" spans="1:14" x14ac:dyDescent="0.2">
      <c r="A944" s="194"/>
      <c r="B944" s="194"/>
      <c r="C944" s="194"/>
      <c r="D944" s="194"/>
      <c r="E944" s="194"/>
      <c r="F944" s="194"/>
      <c r="G944" s="247"/>
      <c r="H944" s="196"/>
      <c r="I944" s="387"/>
      <c r="J944" s="196"/>
      <c r="K944" s="194"/>
      <c r="L944" s="194"/>
      <c r="M944" s="195"/>
      <c r="N944" s="194"/>
    </row>
    <row r="945" spans="1:14" x14ac:dyDescent="0.2">
      <c r="A945" s="194"/>
      <c r="B945" s="194"/>
      <c r="C945" s="194"/>
      <c r="D945" s="194"/>
      <c r="E945" s="194"/>
      <c r="F945" s="194"/>
      <c r="G945" s="247"/>
      <c r="H945" s="196"/>
      <c r="I945" s="387"/>
      <c r="J945" s="196"/>
      <c r="K945" s="194"/>
      <c r="L945" s="194"/>
      <c r="M945" s="195"/>
      <c r="N945" s="194"/>
    </row>
    <row r="946" spans="1:14" x14ac:dyDescent="0.2">
      <c r="A946" s="194"/>
      <c r="B946" s="194"/>
      <c r="C946" s="194"/>
      <c r="D946" s="194"/>
      <c r="E946" s="194"/>
      <c r="F946" s="194"/>
      <c r="G946" s="247"/>
      <c r="H946" s="196"/>
      <c r="I946" s="387"/>
      <c r="J946" s="196"/>
      <c r="K946" s="194"/>
      <c r="L946" s="194"/>
      <c r="M946" s="195"/>
      <c r="N946" s="194"/>
    </row>
    <row r="947" spans="1:14" x14ac:dyDescent="0.2">
      <c r="A947" s="194"/>
      <c r="B947" s="194"/>
      <c r="C947" s="194"/>
      <c r="D947" s="194"/>
      <c r="E947" s="194"/>
      <c r="F947" s="194"/>
      <c r="G947" s="247"/>
      <c r="H947" s="196"/>
      <c r="I947" s="387"/>
      <c r="J947" s="196"/>
      <c r="K947" s="194"/>
      <c r="L947" s="194"/>
      <c r="M947" s="195"/>
      <c r="N947" s="194"/>
    </row>
    <row r="948" spans="1:14" x14ac:dyDescent="0.2">
      <c r="A948" s="194"/>
      <c r="B948" s="194"/>
      <c r="C948" s="194"/>
      <c r="D948" s="194"/>
      <c r="E948" s="194"/>
      <c r="F948" s="194"/>
      <c r="G948" s="247"/>
      <c r="H948" s="196"/>
      <c r="I948" s="387"/>
      <c r="J948" s="196"/>
      <c r="K948" s="194"/>
      <c r="L948" s="194"/>
      <c r="M948" s="195"/>
      <c r="N948" s="194"/>
    </row>
    <row r="949" spans="1:14" x14ac:dyDescent="0.2">
      <c r="A949" s="194"/>
      <c r="B949" s="194"/>
      <c r="C949" s="194"/>
      <c r="D949" s="194"/>
      <c r="E949" s="194"/>
      <c r="F949" s="194"/>
      <c r="G949" s="247"/>
      <c r="H949" s="196"/>
      <c r="I949" s="387"/>
      <c r="J949" s="196"/>
      <c r="K949" s="194"/>
      <c r="L949" s="194"/>
      <c r="M949" s="195"/>
      <c r="N949" s="194"/>
    </row>
    <row r="950" spans="1:14" x14ac:dyDescent="0.2">
      <c r="A950" s="194"/>
      <c r="B950" s="194"/>
      <c r="C950" s="194"/>
      <c r="D950" s="194"/>
      <c r="E950" s="194"/>
      <c r="F950" s="194"/>
      <c r="G950" s="247"/>
      <c r="H950" s="196"/>
      <c r="I950" s="387"/>
      <c r="J950" s="196"/>
      <c r="K950" s="194"/>
      <c r="L950" s="194"/>
      <c r="M950" s="195"/>
      <c r="N950" s="194"/>
    </row>
    <row r="951" spans="1:14" x14ac:dyDescent="0.2">
      <c r="A951" s="194"/>
      <c r="B951" s="194"/>
      <c r="C951" s="194"/>
      <c r="D951" s="194"/>
      <c r="E951" s="194"/>
      <c r="F951" s="194"/>
      <c r="G951" s="247"/>
      <c r="H951" s="196"/>
      <c r="I951" s="387"/>
      <c r="J951" s="196"/>
      <c r="K951" s="194"/>
      <c r="L951" s="194"/>
      <c r="M951" s="195"/>
      <c r="N951" s="194"/>
    </row>
    <row r="952" spans="1:14" x14ac:dyDescent="0.2">
      <c r="A952" s="194"/>
      <c r="B952" s="194"/>
      <c r="C952" s="194"/>
      <c r="D952" s="194"/>
      <c r="E952" s="194"/>
      <c r="F952" s="194"/>
      <c r="G952" s="247"/>
      <c r="H952" s="196"/>
      <c r="I952" s="387"/>
      <c r="J952" s="196"/>
      <c r="K952" s="194"/>
      <c r="L952" s="194"/>
      <c r="M952" s="195"/>
      <c r="N952" s="194"/>
    </row>
    <row r="953" spans="1:14" x14ac:dyDescent="0.2">
      <c r="A953" s="194"/>
      <c r="B953" s="194"/>
      <c r="C953" s="194"/>
      <c r="D953" s="194"/>
      <c r="E953" s="194"/>
      <c r="F953" s="194"/>
      <c r="G953" s="247"/>
      <c r="H953" s="196"/>
      <c r="I953" s="387"/>
      <c r="J953" s="196"/>
      <c r="K953" s="194"/>
      <c r="L953" s="194"/>
      <c r="M953" s="195"/>
      <c r="N953" s="194"/>
    </row>
    <row r="954" spans="1:14" x14ac:dyDescent="0.2">
      <c r="A954" s="194"/>
      <c r="B954" s="194"/>
      <c r="C954" s="194"/>
      <c r="D954" s="194"/>
      <c r="E954" s="194"/>
      <c r="F954" s="194"/>
      <c r="G954" s="247"/>
      <c r="H954" s="196"/>
      <c r="I954" s="387"/>
      <c r="J954" s="196"/>
      <c r="K954" s="194"/>
      <c r="L954" s="194"/>
      <c r="M954" s="195"/>
      <c r="N954" s="194"/>
    </row>
    <row r="955" spans="1:14" x14ac:dyDescent="0.2">
      <c r="A955" s="194"/>
      <c r="B955" s="194"/>
      <c r="C955" s="194"/>
      <c r="D955" s="194"/>
      <c r="E955" s="194"/>
      <c r="F955" s="194"/>
      <c r="G955" s="247"/>
      <c r="H955" s="196"/>
      <c r="I955" s="387"/>
      <c r="J955" s="196"/>
      <c r="K955" s="194"/>
      <c r="L955" s="194"/>
      <c r="M955" s="195"/>
      <c r="N955" s="194"/>
    </row>
    <row r="956" spans="1:14" x14ac:dyDescent="0.2">
      <c r="A956" s="194"/>
      <c r="B956" s="194"/>
      <c r="C956" s="194"/>
      <c r="D956" s="194"/>
      <c r="E956" s="194"/>
      <c r="F956" s="194"/>
      <c r="G956" s="247"/>
      <c r="H956" s="196"/>
      <c r="I956" s="387"/>
      <c r="J956" s="196"/>
      <c r="K956" s="194"/>
      <c r="L956" s="194"/>
      <c r="M956" s="195"/>
      <c r="N956" s="194"/>
    </row>
    <row r="957" spans="1:14" x14ac:dyDescent="0.2">
      <c r="A957" s="194"/>
      <c r="B957" s="194"/>
      <c r="C957" s="194"/>
      <c r="D957" s="194"/>
      <c r="E957" s="194"/>
      <c r="F957" s="194"/>
      <c r="G957" s="247"/>
      <c r="H957" s="196"/>
      <c r="I957" s="387"/>
      <c r="J957" s="196"/>
      <c r="K957" s="194"/>
      <c r="L957" s="194"/>
      <c r="M957" s="195"/>
      <c r="N957" s="194"/>
    </row>
    <row r="958" spans="1:14" x14ac:dyDescent="0.2">
      <c r="A958" s="194"/>
      <c r="B958" s="194"/>
      <c r="C958" s="194"/>
      <c r="D958" s="194"/>
      <c r="E958" s="194"/>
      <c r="F958" s="194"/>
      <c r="G958" s="247"/>
      <c r="H958" s="196"/>
      <c r="I958" s="387"/>
      <c r="J958" s="196"/>
      <c r="K958" s="194"/>
      <c r="L958" s="194"/>
      <c r="M958" s="195"/>
      <c r="N958" s="194"/>
    </row>
    <row r="959" spans="1:14" x14ac:dyDescent="0.2">
      <c r="A959" s="194"/>
      <c r="B959" s="194"/>
      <c r="C959" s="194"/>
      <c r="D959" s="194"/>
      <c r="E959" s="194"/>
      <c r="F959" s="194"/>
      <c r="G959" s="247"/>
      <c r="H959" s="196"/>
      <c r="I959" s="387"/>
      <c r="J959" s="196"/>
      <c r="K959" s="194"/>
      <c r="L959" s="194"/>
      <c r="M959" s="195"/>
      <c r="N959" s="194"/>
    </row>
    <row r="960" spans="1:14" x14ac:dyDescent="0.2">
      <c r="A960" s="194"/>
      <c r="B960" s="194"/>
      <c r="C960" s="194"/>
      <c r="D960" s="194"/>
      <c r="E960" s="194"/>
      <c r="F960" s="194"/>
      <c r="G960" s="247"/>
      <c r="H960" s="196"/>
      <c r="I960" s="387"/>
      <c r="J960" s="196"/>
      <c r="K960" s="194"/>
      <c r="L960" s="194"/>
      <c r="M960" s="195"/>
      <c r="N960" s="194"/>
    </row>
    <row r="961" spans="1:14" x14ac:dyDescent="0.2">
      <c r="A961" s="194"/>
      <c r="B961" s="194"/>
      <c r="C961" s="194"/>
      <c r="D961" s="194"/>
      <c r="E961" s="194"/>
      <c r="F961" s="194"/>
      <c r="G961" s="247"/>
      <c r="H961" s="196"/>
      <c r="I961" s="387"/>
      <c r="J961" s="196"/>
      <c r="K961" s="194"/>
      <c r="L961" s="194"/>
      <c r="M961" s="195"/>
      <c r="N961" s="194"/>
    </row>
    <row r="962" spans="1:14" x14ac:dyDescent="0.2">
      <c r="A962" s="194"/>
      <c r="B962" s="194"/>
      <c r="C962" s="194"/>
      <c r="D962" s="194"/>
      <c r="E962" s="194"/>
      <c r="F962" s="194"/>
      <c r="G962" s="247"/>
      <c r="H962" s="196"/>
      <c r="I962" s="387"/>
      <c r="J962" s="196"/>
      <c r="K962" s="194"/>
      <c r="L962" s="194"/>
      <c r="M962" s="195"/>
      <c r="N962" s="194"/>
    </row>
    <row r="963" spans="1:14" x14ac:dyDescent="0.2">
      <c r="A963" s="194"/>
      <c r="B963" s="194"/>
      <c r="C963" s="194"/>
      <c r="D963" s="194"/>
      <c r="E963" s="194"/>
      <c r="F963" s="194"/>
      <c r="G963" s="247"/>
      <c r="H963" s="196"/>
      <c r="I963" s="387"/>
      <c r="J963" s="196"/>
      <c r="K963" s="194"/>
      <c r="L963" s="194"/>
      <c r="M963" s="195"/>
      <c r="N963" s="194"/>
    </row>
    <row r="964" spans="1:14" x14ac:dyDescent="0.2">
      <c r="A964" s="194"/>
      <c r="B964" s="194"/>
      <c r="C964" s="194"/>
      <c r="D964" s="194"/>
      <c r="E964" s="194"/>
      <c r="F964" s="194"/>
      <c r="G964" s="247"/>
      <c r="H964" s="196"/>
      <c r="I964" s="387"/>
      <c r="J964" s="196"/>
      <c r="K964" s="194"/>
      <c r="L964" s="194"/>
      <c r="M964" s="195"/>
      <c r="N964" s="194"/>
    </row>
    <row r="965" spans="1:14" x14ac:dyDescent="0.2">
      <c r="A965" s="194"/>
      <c r="B965" s="194"/>
      <c r="C965" s="194"/>
      <c r="D965" s="194"/>
      <c r="E965" s="194"/>
      <c r="F965" s="194"/>
      <c r="G965" s="247"/>
      <c r="H965" s="196"/>
      <c r="I965" s="387"/>
      <c r="J965" s="196"/>
      <c r="K965" s="194"/>
      <c r="L965" s="194"/>
      <c r="M965" s="195"/>
      <c r="N965" s="194"/>
    </row>
    <row r="966" spans="1:14" x14ac:dyDescent="0.2">
      <c r="A966" s="194"/>
      <c r="B966" s="194"/>
      <c r="C966" s="194"/>
      <c r="D966" s="194"/>
      <c r="E966" s="194"/>
      <c r="F966" s="194"/>
      <c r="G966" s="247"/>
      <c r="H966" s="196"/>
      <c r="I966" s="387"/>
      <c r="J966" s="196"/>
      <c r="K966" s="194"/>
      <c r="L966" s="194"/>
      <c r="M966" s="195"/>
      <c r="N966" s="194"/>
    </row>
    <row r="967" spans="1:14" x14ac:dyDescent="0.2">
      <c r="A967" s="194"/>
      <c r="B967" s="194"/>
      <c r="C967" s="194"/>
      <c r="D967" s="194"/>
      <c r="E967" s="194"/>
      <c r="F967" s="194"/>
      <c r="G967" s="247"/>
      <c r="H967" s="196"/>
      <c r="I967" s="387"/>
      <c r="J967" s="196"/>
      <c r="K967" s="194"/>
      <c r="L967" s="194"/>
      <c r="M967" s="195"/>
      <c r="N967" s="194"/>
    </row>
    <row r="968" spans="1:14" x14ac:dyDescent="0.2">
      <c r="A968" s="194"/>
      <c r="B968" s="194"/>
      <c r="C968" s="194"/>
      <c r="D968" s="194"/>
      <c r="E968" s="194"/>
      <c r="F968" s="194"/>
      <c r="G968" s="247"/>
      <c r="H968" s="196"/>
      <c r="I968" s="387"/>
      <c r="J968" s="196"/>
      <c r="K968" s="194"/>
      <c r="L968" s="194"/>
      <c r="M968" s="195"/>
      <c r="N968" s="194"/>
    </row>
    <row r="969" spans="1:14" x14ac:dyDescent="0.2">
      <c r="A969" s="194"/>
      <c r="B969" s="194"/>
      <c r="C969" s="194"/>
      <c r="D969" s="194"/>
      <c r="E969" s="194"/>
      <c r="F969" s="194"/>
      <c r="G969" s="247"/>
      <c r="H969" s="196"/>
      <c r="I969" s="387"/>
      <c r="J969" s="196"/>
      <c r="K969" s="194"/>
      <c r="L969" s="194"/>
      <c r="M969" s="195"/>
      <c r="N969" s="194"/>
    </row>
    <row r="970" spans="1:14" x14ac:dyDescent="0.2">
      <c r="A970" s="194"/>
      <c r="B970" s="194"/>
      <c r="C970" s="194"/>
      <c r="D970" s="194"/>
      <c r="E970" s="194"/>
      <c r="F970" s="194"/>
      <c r="G970" s="247"/>
      <c r="H970" s="196"/>
      <c r="I970" s="387"/>
      <c r="J970" s="196"/>
      <c r="K970" s="194"/>
      <c r="L970" s="194"/>
      <c r="M970" s="195"/>
      <c r="N970" s="194"/>
    </row>
    <row r="971" spans="1:14" x14ac:dyDescent="0.2">
      <c r="A971" s="194"/>
      <c r="B971" s="194"/>
      <c r="C971" s="194"/>
      <c r="D971" s="194"/>
      <c r="E971" s="194"/>
      <c r="F971" s="194"/>
      <c r="G971" s="247"/>
      <c r="H971" s="196"/>
      <c r="I971" s="387"/>
      <c r="J971" s="196"/>
      <c r="K971" s="194"/>
      <c r="L971" s="194"/>
      <c r="M971" s="195"/>
      <c r="N971" s="194"/>
    </row>
    <row r="972" spans="1:14" x14ac:dyDescent="0.2">
      <c r="A972" s="194"/>
      <c r="B972" s="194"/>
      <c r="C972" s="194"/>
      <c r="D972" s="194"/>
      <c r="E972" s="194"/>
      <c r="F972" s="194"/>
      <c r="G972" s="247"/>
      <c r="H972" s="196"/>
      <c r="I972" s="387"/>
      <c r="J972" s="196"/>
      <c r="K972" s="194"/>
      <c r="L972" s="194"/>
      <c r="M972" s="195"/>
      <c r="N972" s="194"/>
    </row>
    <row r="973" spans="1:14" x14ac:dyDescent="0.2">
      <c r="A973" s="194"/>
      <c r="B973" s="194"/>
      <c r="C973" s="194"/>
      <c r="D973" s="194"/>
      <c r="E973" s="194"/>
      <c r="F973" s="194"/>
      <c r="G973" s="247"/>
      <c r="H973" s="196"/>
      <c r="I973" s="387"/>
      <c r="J973" s="196"/>
      <c r="K973" s="194"/>
      <c r="L973" s="194"/>
      <c r="M973" s="195"/>
      <c r="N973" s="194"/>
    </row>
    <row r="974" spans="1:14" x14ac:dyDescent="0.2">
      <c r="A974" s="194"/>
      <c r="B974" s="194"/>
      <c r="C974" s="194"/>
      <c r="D974" s="194"/>
      <c r="E974" s="194"/>
      <c r="F974" s="194"/>
      <c r="G974" s="247"/>
      <c r="H974" s="196"/>
      <c r="I974" s="387"/>
      <c r="J974" s="196"/>
      <c r="K974" s="194"/>
      <c r="L974" s="194"/>
      <c r="M974" s="195"/>
      <c r="N974" s="194"/>
    </row>
    <row r="975" spans="1:14" x14ac:dyDescent="0.2">
      <c r="A975" s="194"/>
      <c r="B975" s="194"/>
      <c r="C975" s="194"/>
      <c r="D975" s="194"/>
      <c r="E975" s="194"/>
      <c r="F975" s="194"/>
      <c r="G975" s="247"/>
      <c r="H975" s="196"/>
      <c r="I975" s="387"/>
      <c r="J975" s="196"/>
      <c r="K975" s="194"/>
      <c r="L975" s="194"/>
      <c r="M975" s="195"/>
      <c r="N975" s="194"/>
    </row>
    <row r="976" spans="1:14" x14ac:dyDescent="0.2">
      <c r="A976" s="194"/>
      <c r="B976" s="194"/>
      <c r="C976" s="194"/>
      <c r="D976" s="194"/>
      <c r="E976" s="194"/>
      <c r="F976" s="194"/>
      <c r="G976" s="247"/>
      <c r="H976" s="196"/>
      <c r="I976" s="387"/>
      <c r="J976" s="196"/>
      <c r="K976" s="194"/>
      <c r="L976" s="194"/>
      <c r="M976" s="195"/>
      <c r="N976" s="194"/>
    </row>
    <row r="977" spans="1:14" x14ac:dyDescent="0.2">
      <c r="A977" s="194"/>
      <c r="B977" s="194"/>
      <c r="C977" s="194"/>
      <c r="D977" s="194"/>
      <c r="E977" s="194"/>
      <c r="F977" s="194"/>
      <c r="G977" s="247"/>
      <c r="H977" s="196"/>
      <c r="I977" s="387"/>
      <c r="J977" s="196"/>
      <c r="K977" s="194"/>
      <c r="L977" s="194"/>
      <c r="M977" s="195"/>
      <c r="N977" s="194"/>
    </row>
    <row r="978" spans="1:14" x14ac:dyDescent="0.2">
      <c r="A978" s="194"/>
      <c r="B978" s="194"/>
      <c r="C978" s="194"/>
      <c r="D978" s="194"/>
      <c r="E978" s="194"/>
      <c r="F978" s="194"/>
      <c r="G978" s="247"/>
      <c r="H978" s="196"/>
      <c r="I978" s="387"/>
      <c r="J978" s="196"/>
      <c r="K978" s="194"/>
      <c r="L978" s="194"/>
      <c r="M978" s="195"/>
      <c r="N978" s="194"/>
    </row>
    <row r="979" spans="1:14" x14ac:dyDescent="0.2">
      <c r="A979" s="194"/>
      <c r="B979" s="194"/>
      <c r="C979" s="194"/>
      <c r="D979" s="194"/>
      <c r="E979" s="194"/>
      <c r="F979" s="194"/>
      <c r="G979" s="247"/>
      <c r="H979" s="196"/>
      <c r="I979" s="387"/>
      <c r="J979" s="196"/>
      <c r="K979" s="194"/>
      <c r="L979" s="194"/>
      <c r="M979" s="195"/>
      <c r="N979" s="194"/>
    </row>
    <row r="980" spans="1:14" x14ac:dyDescent="0.2">
      <c r="A980" s="194"/>
      <c r="B980" s="194"/>
      <c r="C980" s="194"/>
      <c r="D980" s="194"/>
      <c r="E980" s="194"/>
      <c r="F980" s="194"/>
      <c r="G980" s="247"/>
      <c r="H980" s="196"/>
      <c r="I980" s="387"/>
      <c r="J980" s="196"/>
      <c r="K980" s="194"/>
      <c r="L980" s="194"/>
      <c r="M980" s="195"/>
      <c r="N980" s="194"/>
    </row>
    <row r="981" spans="1:14" x14ac:dyDescent="0.2">
      <c r="A981" s="194"/>
      <c r="B981" s="194"/>
      <c r="C981" s="194"/>
      <c r="D981" s="194"/>
      <c r="E981" s="194"/>
      <c r="F981" s="194"/>
      <c r="G981" s="247"/>
      <c r="H981" s="196"/>
      <c r="I981" s="387"/>
      <c r="J981" s="196"/>
      <c r="K981" s="194"/>
      <c r="L981" s="194"/>
      <c r="M981" s="195"/>
      <c r="N981" s="194"/>
    </row>
    <row r="982" spans="1:14" x14ac:dyDescent="0.2">
      <c r="A982" s="194"/>
      <c r="B982" s="194"/>
      <c r="C982" s="194"/>
      <c r="D982" s="194"/>
      <c r="E982" s="194"/>
      <c r="F982" s="194"/>
      <c r="G982" s="247"/>
      <c r="H982" s="196"/>
      <c r="I982" s="387"/>
      <c r="J982" s="196"/>
      <c r="K982" s="194"/>
      <c r="L982" s="194"/>
      <c r="M982" s="195"/>
      <c r="N982" s="194"/>
    </row>
    <row r="983" spans="1:14" x14ac:dyDescent="0.2">
      <c r="A983" s="194"/>
      <c r="B983" s="194"/>
      <c r="C983" s="194"/>
      <c r="D983" s="194"/>
      <c r="E983" s="194"/>
      <c r="F983" s="194"/>
      <c r="G983" s="247"/>
      <c r="H983" s="196"/>
      <c r="I983" s="387"/>
      <c r="J983" s="196"/>
      <c r="K983" s="194"/>
      <c r="L983" s="194"/>
      <c r="M983" s="195"/>
      <c r="N983" s="194"/>
    </row>
    <row r="984" spans="1:14" x14ac:dyDescent="0.2">
      <c r="A984" s="194"/>
      <c r="B984" s="194"/>
      <c r="C984" s="194"/>
      <c r="D984" s="194"/>
      <c r="E984" s="194"/>
      <c r="F984" s="194"/>
      <c r="G984" s="247"/>
      <c r="H984" s="196"/>
      <c r="I984" s="387"/>
      <c r="J984" s="196"/>
      <c r="K984" s="194"/>
      <c r="L984" s="194"/>
      <c r="M984" s="195"/>
      <c r="N984" s="194"/>
    </row>
    <row r="985" spans="1:14" x14ac:dyDescent="0.2">
      <c r="A985" s="194"/>
      <c r="B985" s="194"/>
      <c r="C985" s="194"/>
      <c r="D985" s="194"/>
      <c r="E985" s="194"/>
      <c r="F985" s="194"/>
      <c r="G985" s="247"/>
      <c r="H985" s="196"/>
      <c r="I985" s="387"/>
      <c r="J985" s="196"/>
      <c r="K985" s="194"/>
      <c r="L985" s="194"/>
      <c r="M985" s="195"/>
      <c r="N985" s="194"/>
    </row>
    <row r="986" spans="1:14" x14ac:dyDescent="0.2">
      <c r="A986" s="194"/>
      <c r="B986" s="194"/>
      <c r="C986" s="194"/>
      <c r="D986" s="194"/>
      <c r="E986" s="194"/>
      <c r="F986" s="194"/>
      <c r="G986" s="247"/>
      <c r="H986" s="196"/>
      <c r="I986" s="387"/>
      <c r="J986" s="196"/>
      <c r="K986" s="194"/>
      <c r="L986" s="194"/>
      <c r="M986" s="195"/>
      <c r="N986" s="194"/>
    </row>
    <row r="987" spans="1:14" x14ac:dyDescent="0.2">
      <c r="A987" s="194"/>
      <c r="B987" s="194"/>
      <c r="C987" s="194"/>
      <c r="D987" s="194"/>
      <c r="E987" s="194"/>
      <c r="F987" s="194"/>
      <c r="G987" s="247"/>
      <c r="H987" s="196"/>
      <c r="I987" s="387"/>
      <c r="J987" s="196"/>
      <c r="K987" s="194"/>
      <c r="L987" s="194"/>
      <c r="M987" s="195"/>
      <c r="N987" s="194"/>
    </row>
    <row r="988" spans="1:14" x14ac:dyDescent="0.2">
      <c r="A988" s="194"/>
      <c r="B988" s="194"/>
      <c r="C988" s="194"/>
      <c r="D988" s="194"/>
      <c r="E988" s="194"/>
      <c r="F988" s="194"/>
      <c r="G988" s="247"/>
      <c r="H988" s="196"/>
      <c r="I988" s="387"/>
      <c r="J988" s="196"/>
      <c r="K988" s="194"/>
      <c r="L988" s="194"/>
      <c r="M988" s="195"/>
      <c r="N988" s="194"/>
    </row>
    <row r="989" spans="1:14" x14ac:dyDescent="0.2">
      <c r="A989" s="194"/>
      <c r="B989" s="194"/>
      <c r="C989" s="194"/>
      <c r="D989" s="194"/>
      <c r="E989" s="194"/>
      <c r="F989" s="194"/>
      <c r="G989" s="247"/>
      <c r="H989" s="196"/>
      <c r="I989" s="387"/>
      <c r="J989" s="196"/>
      <c r="K989" s="194"/>
      <c r="L989" s="194"/>
      <c r="M989" s="195"/>
      <c r="N989" s="194"/>
    </row>
    <row r="990" spans="1:14" x14ac:dyDescent="0.2">
      <c r="A990" s="194"/>
      <c r="B990" s="194"/>
      <c r="C990" s="194"/>
      <c r="D990" s="194"/>
      <c r="E990" s="194"/>
      <c r="F990" s="194"/>
      <c r="G990" s="247"/>
      <c r="H990" s="196"/>
      <c r="I990" s="387"/>
      <c r="J990" s="196"/>
      <c r="K990" s="194"/>
      <c r="L990" s="194"/>
      <c r="M990" s="195"/>
      <c r="N990" s="194"/>
    </row>
    <row r="991" spans="1:14" x14ac:dyDescent="0.2">
      <c r="A991" s="194"/>
      <c r="B991" s="194"/>
      <c r="C991" s="194"/>
      <c r="D991" s="194"/>
      <c r="E991" s="194"/>
      <c r="F991" s="194"/>
      <c r="G991" s="247"/>
      <c r="H991" s="196"/>
      <c r="I991" s="387"/>
      <c r="J991" s="196"/>
      <c r="K991" s="194"/>
      <c r="L991" s="194"/>
      <c r="M991" s="195"/>
      <c r="N991" s="194"/>
    </row>
    <row r="992" spans="1:14" x14ac:dyDescent="0.2">
      <c r="A992" s="194"/>
      <c r="B992" s="194"/>
      <c r="C992" s="194"/>
      <c r="D992" s="194"/>
      <c r="E992" s="194"/>
      <c r="F992" s="194"/>
      <c r="G992" s="247"/>
      <c r="H992" s="196"/>
      <c r="I992" s="387"/>
      <c r="J992" s="196"/>
      <c r="K992" s="194"/>
      <c r="L992" s="194"/>
      <c r="M992" s="195"/>
      <c r="N992" s="194"/>
    </row>
    <row r="993" spans="1:14" x14ac:dyDescent="0.2">
      <c r="A993" s="194"/>
      <c r="B993" s="194"/>
      <c r="C993" s="194"/>
      <c r="D993" s="194"/>
      <c r="E993" s="194"/>
      <c r="F993" s="194"/>
      <c r="G993" s="247"/>
      <c r="H993" s="196"/>
      <c r="I993" s="387"/>
      <c r="J993" s="196"/>
      <c r="K993" s="194"/>
      <c r="L993" s="194"/>
      <c r="M993" s="195"/>
      <c r="N993" s="194"/>
    </row>
    <row r="994" spans="1:14" x14ac:dyDescent="0.2">
      <c r="A994" s="194"/>
      <c r="B994" s="194"/>
      <c r="C994" s="194"/>
      <c r="D994" s="194"/>
      <c r="E994" s="194"/>
      <c r="F994" s="194"/>
      <c r="G994" s="247"/>
      <c r="H994" s="196"/>
      <c r="I994" s="387"/>
      <c r="J994" s="196"/>
      <c r="K994" s="194"/>
      <c r="L994" s="194"/>
      <c r="M994" s="195"/>
      <c r="N994" s="194"/>
    </row>
    <row r="995" spans="1:14" x14ac:dyDescent="0.2">
      <c r="A995" s="194"/>
      <c r="B995" s="194"/>
      <c r="C995" s="194"/>
      <c r="D995" s="194"/>
      <c r="E995" s="194"/>
      <c r="F995" s="194"/>
      <c r="G995" s="247"/>
      <c r="H995" s="196"/>
      <c r="I995" s="387"/>
      <c r="J995" s="196"/>
      <c r="K995" s="194"/>
      <c r="L995" s="194"/>
      <c r="M995" s="195"/>
      <c r="N995" s="194"/>
    </row>
    <row r="996" spans="1:14" x14ac:dyDescent="0.2">
      <c r="A996" s="194"/>
      <c r="B996" s="194"/>
      <c r="C996" s="194"/>
      <c r="D996" s="194"/>
      <c r="E996" s="194"/>
      <c r="F996" s="194"/>
      <c r="G996" s="247"/>
      <c r="H996" s="196"/>
      <c r="I996" s="387"/>
      <c r="J996" s="196"/>
      <c r="K996" s="194"/>
      <c r="L996" s="194"/>
      <c r="M996" s="195"/>
      <c r="N996" s="194"/>
    </row>
    <row r="997" spans="1:14" x14ac:dyDescent="0.2">
      <c r="A997" s="194"/>
      <c r="B997" s="194"/>
      <c r="C997" s="194"/>
      <c r="D997" s="194"/>
      <c r="E997" s="194"/>
      <c r="F997" s="194"/>
      <c r="G997" s="247"/>
      <c r="H997" s="196"/>
      <c r="I997" s="387"/>
      <c r="J997" s="196"/>
      <c r="K997" s="194"/>
      <c r="L997" s="194"/>
      <c r="M997" s="195"/>
      <c r="N997" s="194"/>
    </row>
    <row r="998" spans="1:14" x14ac:dyDescent="0.2">
      <c r="A998" s="194"/>
      <c r="B998" s="194"/>
      <c r="C998" s="194"/>
      <c r="D998" s="194"/>
      <c r="E998" s="194"/>
      <c r="F998" s="194"/>
      <c r="G998" s="247"/>
      <c r="H998" s="196"/>
      <c r="I998" s="387"/>
      <c r="J998" s="196"/>
      <c r="K998" s="194"/>
      <c r="L998" s="194"/>
      <c r="M998" s="195"/>
      <c r="N998" s="194"/>
    </row>
    <row r="999" spans="1:14" x14ac:dyDescent="0.2">
      <c r="A999" s="194"/>
      <c r="B999" s="194"/>
      <c r="C999" s="194"/>
      <c r="D999" s="194"/>
      <c r="E999" s="194"/>
      <c r="F999" s="194"/>
      <c r="G999" s="247"/>
      <c r="H999" s="196"/>
      <c r="I999" s="387"/>
      <c r="J999" s="196"/>
      <c r="K999" s="194"/>
      <c r="L999" s="194"/>
      <c r="M999" s="195"/>
      <c r="N999" s="194"/>
    </row>
    <row r="1000" spans="1:14" x14ac:dyDescent="0.2">
      <c r="A1000" s="194"/>
      <c r="B1000" s="194"/>
      <c r="C1000" s="194"/>
      <c r="D1000" s="194"/>
      <c r="E1000" s="194"/>
      <c r="F1000" s="194"/>
      <c r="G1000" s="247"/>
      <c r="H1000" s="196"/>
      <c r="I1000" s="387"/>
      <c r="J1000" s="196"/>
      <c r="K1000" s="194"/>
      <c r="L1000" s="194"/>
      <c r="M1000" s="195"/>
      <c r="N1000" s="194"/>
    </row>
    <row r="1001" spans="1:14" x14ac:dyDescent="0.2">
      <c r="A1001" s="194"/>
      <c r="B1001" s="194"/>
      <c r="C1001" s="194"/>
      <c r="D1001" s="194"/>
      <c r="E1001" s="194"/>
      <c r="F1001" s="194"/>
      <c r="G1001" s="247"/>
      <c r="H1001" s="196"/>
      <c r="I1001" s="387"/>
      <c r="J1001" s="196"/>
      <c r="K1001" s="194"/>
      <c r="L1001" s="194"/>
      <c r="M1001" s="195"/>
      <c r="N1001" s="194"/>
    </row>
    <row r="1002" spans="1:14" x14ac:dyDescent="0.2">
      <c r="A1002" s="194"/>
      <c r="B1002" s="194"/>
      <c r="C1002" s="194"/>
      <c r="D1002" s="194"/>
      <c r="E1002" s="194"/>
      <c r="F1002" s="194"/>
      <c r="G1002" s="247"/>
      <c r="H1002" s="196"/>
      <c r="I1002" s="387"/>
      <c r="J1002" s="196"/>
      <c r="K1002" s="194"/>
      <c r="L1002" s="194"/>
      <c r="M1002" s="195"/>
      <c r="N1002" s="194"/>
    </row>
    <row r="1003" spans="1:14" x14ac:dyDescent="0.2">
      <c r="A1003" s="194"/>
      <c r="B1003" s="194"/>
      <c r="C1003" s="194"/>
      <c r="D1003" s="194"/>
      <c r="E1003" s="194"/>
      <c r="F1003" s="194"/>
      <c r="G1003" s="247"/>
      <c r="H1003" s="196"/>
      <c r="I1003" s="387"/>
      <c r="J1003" s="196"/>
      <c r="K1003" s="194"/>
      <c r="L1003" s="194"/>
      <c r="M1003" s="195"/>
      <c r="N1003" s="194"/>
    </row>
    <row r="1004" spans="1:14" x14ac:dyDescent="0.2">
      <c r="A1004" s="194"/>
      <c r="B1004" s="194"/>
      <c r="C1004" s="194"/>
      <c r="D1004" s="194"/>
      <c r="E1004" s="194"/>
      <c r="F1004" s="194"/>
      <c r="G1004" s="247"/>
      <c r="H1004" s="196"/>
      <c r="I1004" s="387"/>
      <c r="J1004" s="196"/>
      <c r="K1004" s="194"/>
      <c r="L1004" s="194"/>
      <c r="M1004" s="195"/>
      <c r="N1004" s="194"/>
    </row>
    <row r="1005" spans="1:14" x14ac:dyDescent="0.2">
      <c r="A1005" s="194"/>
      <c r="B1005" s="194"/>
      <c r="C1005" s="194"/>
      <c r="D1005" s="194"/>
      <c r="E1005" s="194"/>
      <c r="F1005" s="194"/>
      <c r="G1005" s="247"/>
      <c r="H1005" s="196"/>
      <c r="I1005" s="387"/>
      <c r="J1005" s="196"/>
      <c r="K1005" s="194"/>
      <c r="L1005" s="194"/>
      <c r="M1005" s="195"/>
      <c r="N1005" s="194"/>
    </row>
    <row r="1006" spans="1:14" x14ac:dyDescent="0.2">
      <c r="A1006" s="194"/>
      <c r="B1006" s="194"/>
      <c r="C1006" s="194"/>
      <c r="D1006" s="194"/>
      <c r="E1006" s="194"/>
      <c r="F1006" s="194"/>
      <c r="G1006" s="247"/>
      <c r="H1006" s="196"/>
      <c r="I1006" s="387"/>
      <c r="J1006" s="196"/>
      <c r="K1006" s="194"/>
      <c r="L1006" s="194"/>
      <c r="M1006" s="195"/>
      <c r="N1006" s="194"/>
    </row>
    <row r="1007" spans="1:14" x14ac:dyDescent="0.2">
      <c r="A1007" s="194"/>
      <c r="B1007" s="194"/>
      <c r="C1007" s="194"/>
      <c r="D1007" s="194"/>
      <c r="E1007" s="194"/>
      <c r="F1007" s="194"/>
      <c r="G1007" s="247"/>
      <c r="H1007" s="196"/>
      <c r="I1007" s="387"/>
      <c r="J1007" s="196"/>
      <c r="K1007" s="194"/>
      <c r="L1007" s="194"/>
      <c r="M1007" s="195"/>
      <c r="N1007" s="194"/>
    </row>
    <row r="1008" spans="1:14" x14ac:dyDescent="0.2">
      <c r="A1008" s="194"/>
      <c r="B1008" s="194"/>
      <c r="C1008" s="194"/>
      <c r="D1008" s="194"/>
      <c r="E1008" s="194"/>
      <c r="F1008" s="194"/>
      <c r="G1008" s="247"/>
      <c r="H1008" s="196"/>
      <c r="I1008" s="387"/>
      <c r="J1008" s="196"/>
      <c r="K1008" s="194"/>
      <c r="L1008" s="194"/>
      <c r="M1008" s="195"/>
      <c r="N1008" s="194"/>
    </row>
    <row r="1009" spans="1:14" x14ac:dyDescent="0.2">
      <c r="A1009" s="194"/>
      <c r="B1009" s="194"/>
      <c r="C1009" s="194"/>
      <c r="D1009" s="194"/>
      <c r="E1009" s="194"/>
      <c r="F1009" s="194"/>
      <c r="G1009" s="247"/>
      <c r="H1009" s="196"/>
      <c r="I1009" s="387"/>
      <c r="J1009" s="196"/>
      <c r="K1009" s="194"/>
      <c r="L1009" s="194"/>
      <c r="M1009" s="195"/>
      <c r="N1009" s="194"/>
    </row>
    <row r="1010" spans="1:14" x14ac:dyDescent="0.2">
      <c r="A1010" s="194"/>
      <c r="B1010" s="194"/>
      <c r="C1010" s="194"/>
      <c r="D1010" s="194"/>
      <c r="E1010" s="194"/>
      <c r="F1010" s="194"/>
      <c r="G1010" s="247"/>
      <c r="H1010" s="196"/>
      <c r="I1010" s="387"/>
      <c r="J1010" s="196"/>
      <c r="K1010" s="194"/>
      <c r="L1010" s="194"/>
      <c r="M1010" s="195"/>
      <c r="N1010" s="194"/>
    </row>
    <row r="1011" spans="1:14" x14ac:dyDescent="0.2">
      <c r="A1011" s="194"/>
      <c r="B1011" s="194"/>
      <c r="C1011" s="194"/>
      <c r="D1011" s="194"/>
      <c r="E1011" s="194"/>
      <c r="F1011" s="194"/>
      <c r="G1011" s="247"/>
      <c r="H1011" s="196"/>
      <c r="I1011" s="387"/>
      <c r="J1011" s="196"/>
      <c r="K1011" s="194"/>
      <c r="L1011" s="194"/>
      <c r="M1011" s="195"/>
      <c r="N1011" s="194"/>
    </row>
    <row r="1012" spans="1:14" x14ac:dyDescent="0.2">
      <c r="A1012" s="194"/>
      <c r="B1012" s="194"/>
      <c r="C1012" s="194"/>
      <c r="D1012" s="194"/>
      <c r="E1012" s="194"/>
      <c r="F1012" s="194"/>
      <c r="G1012" s="247"/>
      <c r="H1012" s="196"/>
      <c r="I1012" s="387"/>
      <c r="J1012" s="196"/>
      <c r="K1012" s="194"/>
      <c r="L1012" s="194"/>
      <c r="M1012" s="195"/>
      <c r="N1012" s="194"/>
    </row>
    <row r="1013" spans="1:14" x14ac:dyDescent="0.2">
      <c r="A1013" s="194"/>
      <c r="B1013" s="194"/>
      <c r="C1013" s="194"/>
      <c r="D1013" s="194"/>
      <c r="E1013" s="194"/>
      <c r="F1013" s="194"/>
      <c r="G1013" s="247"/>
      <c r="H1013" s="196"/>
      <c r="I1013" s="387"/>
      <c r="J1013" s="196"/>
      <c r="K1013" s="194"/>
      <c r="L1013" s="194"/>
      <c r="M1013" s="195"/>
      <c r="N1013" s="194"/>
    </row>
    <row r="1014" spans="1:14" x14ac:dyDescent="0.2">
      <c r="A1014" s="194"/>
      <c r="B1014" s="194"/>
      <c r="C1014" s="194"/>
      <c r="D1014" s="194"/>
      <c r="E1014" s="194"/>
      <c r="F1014" s="194"/>
      <c r="G1014" s="247"/>
      <c r="H1014" s="196"/>
      <c r="I1014" s="387"/>
      <c r="J1014" s="196"/>
      <c r="K1014" s="194"/>
      <c r="L1014" s="194"/>
      <c r="M1014" s="195"/>
      <c r="N1014" s="194"/>
    </row>
    <row r="1015" spans="1:14" x14ac:dyDescent="0.2">
      <c r="A1015" s="194"/>
      <c r="B1015" s="194"/>
      <c r="C1015" s="194"/>
      <c r="D1015" s="194"/>
      <c r="E1015" s="194"/>
      <c r="F1015" s="194"/>
      <c r="G1015" s="247"/>
      <c r="H1015" s="196"/>
      <c r="I1015" s="387"/>
      <c r="J1015" s="196"/>
      <c r="K1015" s="194"/>
      <c r="L1015" s="194"/>
      <c r="M1015" s="195"/>
      <c r="N1015" s="194"/>
    </row>
    <row r="1016" spans="1:14" x14ac:dyDescent="0.2">
      <c r="A1016" s="194"/>
      <c r="B1016" s="194"/>
      <c r="C1016" s="194"/>
      <c r="D1016" s="194"/>
      <c r="E1016" s="194"/>
      <c r="F1016" s="194"/>
      <c r="G1016" s="247"/>
      <c r="H1016" s="196"/>
      <c r="I1016" s="387"/>
      <c r="J1016" s="196"/>
      <c r="K1016" s="194"/>
      <c r="L1016" s="194"/>
      <c r="M1016" s="195"/>
      <c r="N1016" s="194"/>
    </row>
    <row r="1017" spans="1:14" x14ac:dyDescent="0.2">
      <c r="A1017" s="194"/>
      <c r="B1017" s="194"/>
      <c r="C1017" s="194"/>
      <c r="D1017" s="194"/>
      <c r="E1017" s="194"/>
      <c r="F1017" s="194"/>
      <c r="G1017" s="247"/>
      <c r="H1017" s="196"/>
      <c r="I1017" s="387"/>
      <c r="J1017" s="196"/>
      <c r="K1017" s="194"/>
      <c r="L1017" s="194"/>
      <c r="M1017" s="195"/>
      <c r="N1017" s="194"/>
    </row>
    <row r="1018" spans="1:14" x14ac:dyDescent="0.2">
      <c r="A1018" s="194"/>
      <c r="B1018" s="194"/>
      <c r="C1018" s="194"/>
      <c r="D1018" s="194"/>
      <c r="E1018" s="194"/>
      <c r="F1018" s="194"/>
      <c r="G1018" s="247"/>
      <c r="H1018" s="196"/>
      <c r="I1018" s="387"/>
      <c r="J1018" s="196"/>
      <c r="K1018" s="194"/>
      <c r="L1018" s="194"/>
      <c r="M1018" s="195"/>
      <c r="N1018" s="194"/>
    </row>
    <row r="1019" spans="1:14" x14ac:dyDescent="0.2">
      <c r="A1019" s="194"/>
      <c r="B1019" s="194"/>
      <c r="C1019" s="194"/>
      <c r="D1019" s="194"/>
      <c r="E1019" s="194"/>
      <c r="F1019" s="194"/>
      <c r="G1019" s="247"/>
      <c r="H1019" s="196"/>
      <c r="I1019" s="387"/>
      <c r="J1019" s="196"/>
      <c r="K1019" s="194"/>
      <c r="L1019" s="194"/>
      <c r="M1019" s="195"/>
      <c r="N1019" s="194"/>
    </row>
    <row r="1020" spans="1:14" x14ac:dyDescent="0.2">
      <c r="A1020" s="194"/>
      <c r="B1020" s="194"/>
      <c r="C1020" s="194"/>
      <c r="D1020" s="194"/>
      <c r="E1020" s="194"/>
      <c r="F1020" s="194"/>
      <c r="G1020" s="247"/>
      <c r="H1020" s="196"/>
      <c r="I1020" s="387"/>
      <c r="J1020" s="196"/>
      <c r="K1020" s="194"/>
      <c r="L1020" s="194"/>
      <c r="M1020" s="195"/>
      <c r="N1020" s="194"/>
    </row>
    <row r="1021" spans="1:14" x14ac:dyDescent="0.2">
      <c r="A1021" s="194"/>
      <c r="B1021" s="194"/>
      <c r="C1021" s="194"/>
      <c r="D1021" s="194"/>
      <c r="E1021" s="194"/>
      <c r="F1021" s="194"/>
      <c r="G1021" s="247"/>
      <c r="H1021" s="196"/>
      <c r="I1021" s="387"/>
      <c r="J1021" s="196"/>
      <c r="K1021" s="194"/>
      <c r="L1021" s="194"/>
      <c r="M1021" s="195"/>
      <c r="N1021" s="194"/>
    </row>
    <row r="1022" spans="1:14" x14ac:dyDescent="0.2">
      <c r="A1022" s="194"/>
      <c r="B1022" s="194"/>
      <c r="C1022" s="194"/>
      <c r="D1022" s="194"/>
      <c r="E1022" s="194"/>
      <c r="F1022" s="194"/>
      <c r="G1022" s="247"/>
      <c r="H1022" s="196"/>
      <c r="I1022" s="387"/>
      <c r="J1022" s="196"/>
      <c r="K1022" s="194"/>
      <c r="L1022" s="194"/>
      <c r="M1022" s="195"/>
      <c r="N1022" s="194"/>
    </row>
    <row r="1023" spans="1:14" x14ac:dyDescent="0.2">
      <c r="A1023" s="194"/>
      <c r="B1023" s="194"/>
      <c r="C1023" s="194"/>
      <c r="D1023" s="194"/>
      <c r="E1023" s="194"/>
      <c r="F1023" s="194"/>
      <c r="G1023" s="247"/>
      <c r="H1023" s="196"/>
      <c r="I1023" s="387"/>
      <c r="J1023" s="196"/>
      <c r="K1023" s="194"/>
      <c r="L1023" s="194"/>
      <c r="M1023" s="195"/>
      <c r="N1023" s="194"/>
    </row>
    <row r="1024" spans="1:14" x14ac:dyDescent="0.2">
      <c r="A1024" s="194"/>
      <c r="B1024" s="194"/>
      <c r="C1024" s="194"/>
      <c r="D1024" s="194"/>
      <c r="E1024" s="194"/>
      <c r="F1024" s="194"/>
      <c r="G1024" s="247"/>
      <c r="H1024" s="196"/>
      <c r="I1024" s="387"/>
      <c r="J1024" s="196"/>
      <c r="K1024" s="194"/>
      <c r="L1024" s="194"/>
      <c r="M1024" s="195"/>
      <c r="N1024" s="194"/>
    </row>
    <row r="1025" spans="1:14" x14ac:dyDescent="0.2">
      <c r="A1025" s="194"/>
      <c r="B1025" s="194"/>
      <c r="C1025" s="194"/>
      <c r="D1025" s="194"/>
      <c r="E1025" s="194"/>
      <c r="F1025" s="194"/>
      <c r="G1025" s="247"/>
      <c r="H1025" s="196"/>
      <c r="I1025" s="387"/>
      <c r="J1025" s="196"/>
      <c r="K1025" s="194"/>
      <c r="L1025" s="194"/>
      <c r="M1025" s="195"/>
      <c r="N1025" s="194"/>
    </row>
    <row r="1026" spans="1:14" x14ac:dyDescent="0.2">
      <c r="A1026" s="194"/>
      <c r="B1026" s="194"/>
      <c r="C1026" s="194"/>
      <c r="D1026" s="194"/>
      <c r="E1026" s="194"/>
      <c r="F1026" s="194"/>
      <c r="G1026" s="247"/>
      <c r="H1026" s="196"/>
      <c r="I1026" s="387"/>
      <c r="J1026" s="196"/>
      <c r="K1026" s="194"/>
      <c r="L1026" s="194"/>
      <c r="M1026" s="195"/>
      <c r="N1026" s="194"/>
    </row>
    <row r="1027" spans="1:14" x14ac:dyDescent="0.2">
      <c r="A1027" s="194"/>
      <c r="B1027" s="194"/>
      <c r="C1027" s="194"/>
      <c r="D1027" s="194"/>
      <c r="E1027" s="194"/>
      <c r="F1027" s="194"/>
      <c r="G1027" s="247"/>
      <c r="H1027" s="196"/>
      <c r="I1027" s="387"/>
      <c r="J1027" s="196"/>
      <c r="K1027" s="194"/>
      <c r="L1027" s="194"/>
      <c r="M1027" s="195"/>
      <c r="N1027" s="194"/>
    </row>
    <row r="1028" spans="1:14" x14ac:dyDescent="0.2">
      <c r="A1028" s="194"/>
      <c r="B1028" s="194"/>
      <c r="C1028" s="194"/>
      <c r="D1028" s="194"/>
      <c r="E1028" s="194"/>
      <c r="F1028" s="194"/>
      <c r="G1028" s="247"/>
      <c r="H1028" s="196"/>
      <c r="I1028" s="387"/>
      <c r="J1028" s="196"/>
      <c r="K1028" s="194"/>
      <c r="L1028" s="194"/>
      <c r="M1028" s="195"/>
      <c r="N1028" s="194"/>
    </row>
    <row r="1029" spans="1:14" x14ac:dyDescent="0.2">
      <c r="A1029" s="194"/>
      <c r="B1029" s="194"/>
      <c r="C1029" s="194"/>
      <c r="D1029" s="194"/>
      <c r="E1029" s="194"/>
      <c r="F1029" s="194"/>
      <c r="G1029" s="247"/>
      <c r="H1029" s="196"/>
      <c r="I1029" s="387"/>
      <c r="J1029" s="196"/>
      <c r="K1029" s="194"/>
      <c r="L1029" s="194"/>
      <c r="M1029" s="195"/>
      <c r="N1029" s="194"/>
    </row>
    <row r="1030" spans="1:14" x14ac:dyDescent="0.2">
      <c r="A1030" s="194"/>
      <c r="B1030" s="194"/>
      <c r="C1030" s="194"/>
      <c r="D1030" s="194"/>
      <c r="E1030" s="194"/>
      <c r="F1030" s="194"/>
      <c r="G1030" s="247"/>
      <c r="H1030" s="196"/>
      <c r="I1030" s="387"/>
      <c r="J1030" s="196"/>
      <c r="K1030" s="194"/>
      <c r="L1030" s="194"/>
      <c r="M1030" s="195"/>
      <c r="N1030" s="194"/>
    </row>
    <row r="1031" spans="1:14" x14ac:dyDescent="0.2">
      <c r="A1031" s="194"/>
      <c r="B1031" s="194"/>
      <c r="C1031" s="194"/>
      <c r="D1031" s="194"/>
      <c r="E1031" s="194"/>
      <c r="F1031" s="194"/>
      <c r="G1031" s="247"/>
      <c r="H1031" s="196"/>
      <c r="I1031" s="387"/>
      <c r="J1031" s="196"/>
      <c r="K1031" s="194"/>
      <c r="L1031" s="194"/>
      <c r="M1031" s="195"/>
      <c r="N1031" s="194"/>
    </row>
    <row r="1032" spans="1:14" x14ac:dyDescent="0.2">
      <c r="A1032" s="194"/>
      <c r="B1032" s="194"/>
      <c r="C1032" s="194"/>
      <c r="D1032" s="194"/>
      <c r="E1032" s="194"/>
      <c r="F1032" s="194"/>
      <c r="G1032" s="247"/>
      <c r="H1032" s="196"/>
      <c r="I1032" s="387"/>
      <c r="J1032" s="196"/>
      <c r="K1032" s="194"/>
      <c r="L1032" s="194"/>
      <c r="M1032" s="195"/>
      <c r="N1032" s="194"/>
    </row>
    <row r="1033" spans="1:14" x14ac:dyDescent="0.2">
      <c r="A1033" s="194"/>
      <c r="B1033" s="194"/>
      <c r="C1033" s="194"/>
      <c r="D1033" s="194"/>
      <c r="E1033" s="194"/>
      <c r="F1033" s="194"/>
      <c r="G1033" s="247"/>
      <c r="H1033" s="196"/>
      <c r="I1033" s="387"/>
      <c r="J1033" s="196"/>
      <c r="K1033" s="194"/>
      <c r="L1033" s="194"/>
      <c r="M1033" s="195"/>
      <c r="N1033" s="194"/>
    </row>
    <row r="1034" spans="1:14" x14ac:dyDescent="0.2">
      <c r="A1034" s="194"/>
      <c r="B1034" s="194"/>
      <c r="C1034" s="194"/>
      <c r="D1034" s="194"/>
      <c r="E1034" s="194"/>
      <c r="F1034" s="194"/>
      <c r="G1034" s="247"/>
      <c r="H1034" s="196"/>
      <c r="I1034" s="387"/>
      <c r="J1034" s="196"/>
      <c r="K1034" s="194"/>
      <c r="L1034" s="194"/>
      <c r="M1034" s="195"/>
      <c r="N1034" s="194"/>
    </row>
    <row r="1035" spans="1:14" x14ac:dyDescent="0.2">
      <c r="A1035" s="194"/>
      <c r="B1035" s="194"/>
      <c r="C1035" s="194"/>
      <c r="D1035" s="194"/>
      <c r="E1035" s="194"/>
      <c r="F1035" s="194"/>
      <c r="G1035" s="247"/>
      <c r="H1035" s="196"/>
      <c r="I1035" s="387"/>
      <c r="J1035" s="196"/>
      <c r="K1035" s="194"/>
      <c r="L1035" s="194"/>
      <c r="M1035" s="195"/>
      <c r="N1035" s="194"/>
    </row>
    <row r="1036" spans="1:14" x14ac:dyDescent="0.2">
      <c r="A1036" s="194"/>
      <c r="B1036" s="194"/>
      <c r="C1036" s="194"/>
      <c r="D1036" s="194"/>
      <c r="E1036" s="194"/>
      <c r="F1036" s="194"/>
      <c r="G1036" s="247"/>
      <c r="H1036" s="196"/>
      <c r="I1036" s="387"/>
      <c r="J1036" s="196"/>
      <c r="K1036" s="194"/>
      <c r="L1036" s="194"/>
      <c r="M1036" s="195"/>
      <c r="N1036" s="194"/>
    </row>
    <row r="1037" spans="1:14" x14ac:dyDescent="0.2">
      <c r="A1037" s="194"/>
      <c r="B1037" s="194"/>
      <c r="C1037" s="194"/>
      <c r="D1037" s="194"/>
      <c r="E1037" s="194"/>
      <c r="F1037" s="194"/>
      <c r="G1037" s="247"/>
      <c r="H1037" s="196"/>
      <c r="I1037" s="387"/>
      <c r="J1037" s="196"/>
      <c r="K1037" s="194"/>
      <c r="L1037" s="194"/>
      <c r="M1037" s="195"/>
      <c r="N1037" s="194"/>
    </row>
    <row r="1038" spans="1:14" x14ac:dyDescent="0.2">
      <c r="A1038" s="194"/>
      <c r="B1038" s="194"/>
      <c r="C1038" s="194"/>
      <c r="D1038" s="194"/>
      <c r="E1038" s="194"/>
      <c r="F1038" s="194"/>
      <c r="G1038" s="247"/>
      <c r="H1038" s="196"/>
      <c r="I1038" s="387"/>
      <c r="J1038" s="196"/>
      <c r="K1038" s="194"/>
      <c r="L1038" s="194"/>
      <c r="M1038" s="195"/>
      <c r="N1038" s="194"/>
    </row>
    <row r="1039" spans="1:14" x14ac:dyDescent="0.2">
      <c r="A1039" s="194"/>
      <c r="B1039" s="194"/>
      <c r="C1039" s="194"/>
      <c r="D1039" s="194"/>
      <c r="E1039" s="194"/>
      <c r="F1039" s="194"/>
      <c r="G1039" s="247"/>
      <c r="H1039" s="196"/>
      <c r="I1039" s="387"/>
      <c r="J1039" s="196"/>
      <c r="K1039" s="194"/>
      <c r="L1039" s="194"/>
      <c r="M1039" s="195"/>
      <c r="N1039" s="194"/>
    </row>
    <row r="1040" spans="1:14" x14ac:dyDescent="0.2">
      <c r="A1040" s="194"/>
      <c r="B1040" s="194"/>
      <c r="C1040" s="194"/>
      <c r="D1040" s="194"/>
      <c r="E1040" s="194"/>
      <c r="F1040" s="194"/>
      <c r="G1040" s="247"/>
      <c r="H1040" s="196"/>
      <c r="I1040" s="387"/>
      <c r="J1040" s="196"/>
      <c r="K1040" s="194"/>
      <c r="L1040" s="194"/>
      <c r="M1040" s="195"/>
      <c r="N1040" s="194"/>
    </row>
    <row r="1041" spans="1:14" x14ac:dyDescent="0.2">
      <c r="A1041" s="194"/>
      <c r="B1041" s="194"/>
      <c r="C1041" s="194"/>
      <c r="D1041" s="194"/>
      <c r="E1041" s="194"/>
      <c r="F1041" s="194"/>
      <c r="G1041" s="247"/>
      <c r="H1041" s="196"/>
      <c r="I1041" s="387"/>
      <c r="J1041" s="196"/>
      <c r="K1041" s="194"/>
      <c r="L1041" s="194"/>
      <c r="M1041" s="195"/>
      <c r="N1041" s="194"/>
    </row>
    <row r="1042" spans="1:14" x14ac:dyDescent="0.2">
      <c r="A1042" s="194"/>
      <c r="B1042" s="194"/>
      <c r="C1042" s="194"/>
      <c r="D1042" s="194"/>
      <c r="E1042" s="194"/>
      <c r="F1042" s="194"/>
      <c r="G1042" s="247"/>
      <c r="H1042" s="196"/>
      <c r="I1042" s="387"/>
      <c r="J1042" s="196"/>
      <c r="K1042" s="194"/>
      <c r="L1042" s="194"/>
      <c r="M1042" s="195"/>
      <c r="N1042" s="194"/>
    </row>
    <row r="1043" spans="1:14" x14ac:dyDescent="0.2">
      <c r="A1043" s="194"/>
      <c r="B1043" s="194"/>
      <c r="C1043" s="194"/>
      <c r="D1043" s="194"/>
      <c r="E1043" s="194"/>
      <c r="F1043" s="194"/>
      <c r="G1043" s="247"/>
      <c r="H1043" s="196"/>
      <c r="I1043" s="387"/>
      <c r="J1043" s="196"/>
      <c r="K1043" s="194"/>
      <c r="L1043" s="194"/>
      <c r="M1043" s="195"/>
      <c r="N1043" s="194"/>
    </row>
    <row r="1044" spans="1:14" x14ac:dyDescent="0.2">
      <c r="A1044" s="194"/>
      <c r="B1044" s="194"/>
      <c r="C1044" s="194"/>
      <c r="D1044" s="194"/>
      <c r="E1044" s="194"/>
      <c r="F1044" s="194"/>
      <c r="G1044" s="247"/>
      <c r="H1044" s="196"/>
      <c r="I1044" s="387"/>
      <c r="J1044" s="196"/>
      <c r="K1044" s="194"/>
      <c r="L1044" s="194"/>
      <c r="M1044" s="195"/>
      <c r="N1044" s="194"/>
    </row>
    <row r="1045" spans="1:14" x14ac:dyDescent="0.2">
      <c r="A1045" s="194"/>
      <c r="B1045" s="194"/>
      <c r="C1045" s="194"/>
      <c r="D1045" s="194"/>
      <c r="E1045" s="194"/>
      <c r="F1045" s="194"/>
      <c r="G1045" s="247"/>
      <c r="H1045" s="196"/>
      <c r="I1045" s="387"/>
      <c r="J1045" s="196"/>
      <c r="K1045" s="194"/>
      <c r="L1045" s="194"/>
      <c r="M1045" s="195"/>
      <c r="N1045" s="194"/>
    </row>
    <row r="1046" spans="1:14" x14ac:dyDescent="0.2">
      <c r="A1046" s="194"/>
      <c r="B1046" s="194"/>
      <c r="C1046" s="194"/>
      <c r="D1046" s="194"/>
      <c r="E1046" s="194"/>
      <c r="F1046" s="194"/>
      <c r="G1046" s="247"/>
      <c r="H1046" s="196"/>
      <c r="I1046" s="387"/>
      <c r="J1046" s="196"/>
      <c r="K1046" s="194"/>
      <c r="L1046" s="194"/>
      <c r="M1046" s="195"/>
      <c r="N1046" s="194"/>
    </row>
    <row r="1047" spans="1:14" x14ac:dyDescent="0.2">
      <c r="A1047" s="194"/>
      <c r="B1047" s="194"/>
      <c r="C1047" s="194"/>
      <c r="D1047" s="194"/>
      <c r="E1047" s="194"/>
      <c r="F1047" s="194"/>
      <c r="G1047" s="247"/>
      <c r="H1047" s="196"/>
      <c r="I1047" s="387"/>
      <c r="J1047" s="196"/>
      <c r="K1047" s="194"/>
      <c r="L1047" s="194"/>
      <c r="M1047" s="195"/>
      <c r="N1047" s="194"/>
    </row>
    <row r="1048" spans="1:14" x14ac:dyDescent="0.2">
      <c r="A1048" s="194"/>
      <c r="B1048" s="194"/>
      <c r="C1048" s="194"/>
      <c r="D1048" s="194"/>
      <c r="E1048" s="194"/>
      <c r="F1048" s="194"/>
      <c r="G1048" s="247"/>
      <c r="H1048" s="196"/>
      <c r="I1048" s="387"/>
      <c r="J1048" s="196"/>
      <c r="K1048" s="194"/>
      <c r="L1048" s="194"/>
      <c r="M1048" s="195"/>
      <c r="N1048" s="194"/>
    </row>
    <row r="1049" spans="1:14" x14ac:dyDescent="0.2">
      <c r="A1049" s="194"/>
      <c r="B1049" s="194"/>
      <c r="C1049" s="194"/>
      <c r="D1049" s="194"/>
      <c r="E1049" s="194"/>
      <c r="F1049" s="194"/>
      <c r="G1049" s="247"/>
      <c r="H1049" s="196"/>
      <c r="I1049" s="387"/>
      <c r="J1049" s="196"/>
      <c r="K1049" s="194"/>
      <c r="L1049" s="194"/>
      <c r="M1049" s="195"/>
      <c r="N1049" s="194"/>
    </row>
    <row r="1050" spans="1:14" x14ac:dyDescent="0.2">
      <c r="A1050" s="194"/>
      <c r="B1050" s="194"/>
      <c r="C1050" s="194"/>
      <c r="D1050" s="194"/>
      <c r="E1050" s="194"/>
      <c r="F1050" s="194"/>
      <c r="G1050" s="247"/>
      <c r="H1050" s="196"/>
      <c r="I1050" s="387"/>
      <c r="J1050" s="196"/>
      <c r="K1050" s="194"/>
      <c r="L1050" s="194"/>
      <c r="M1050" s="195"/>
      <c r="N1050" s="194"/>
    </row>
    <row r="1051" spans="1:14" x14ac:dyDescent="0.2">
      <c r="A1051" s="194"/>
      <c r="B1051" s="194"/>
      <c r="C1051" s="194"/>
      <c r="D1051" s="194"/>
      <c r="E1051" s="194"/>
      <c r="F1051" s="194"/>
      <c r="G1051" s="247"/>
      <c r="H1051" s="196"/>
      <c r="I1051" s="387"/>
      <c r="J1051" s="196"/>
      <c r="K1051" s="194"/>
      <c r="L1051" s="194"/>
      <c r="M1051" s="195"/>
      <c r="N1051" s="194"/>
    </row>
    <row r="1052" spans="1:14" x14ac:dyDescent="0.2">
      <c r="A1052" s="194"/>
      <c r="B1052" s="194"/>
      <c r="C1052" s="194"/>
      <c r="D1052" s="194"/>
      <c r="E1052" s="194"/>
      <c r="F1052" s="194"/>
      <c r="G1052" s="247"/>
      <c r="H1052" s="196"/>
      <c r="I1052" s="387"/>
      <c r="J1052" s="196"/>
      <c r="K1052" s="194"/>
      <c r="L1052" s="194"/>
      <c r="M1052" s="195"/>
      <c r="N1052" s="194"/>
    </row>
    <row r="1053" spans="1:14" x14ac:dyDescent="0.2">
      <c r="A1053" s="194"/>
      <c r="B1053" s="194"/>
      <c r="C1053" s="194"/>
      <c r="D1053" s="194"/>
      <c r="E1053" s="194"/>
      <c r="F1053" s="194"/>
      <c r="G1053" s="247"/>
      <c r="H1053" s="196"/>
      <c r="I1053" s="387"/>
      <c r="J1053" s="196"/>
      <c r="K1053" s="194"/>
      <c r="L1053" s="194"/>
      <c r="M1053" s="195"/>
      <c r="N1053" s="194"/>
    </row>
    <row r="1054" spans="1:14" x14ac:dyDescent="0.2">
      <c r="A1054" s="194"/>
      <c r="B1054" s="194"/>
      <c r="C1054" s="194"/>
      <c r="D1054" s="194"/>
      <c r="E1054" s="194"/>
      <c r="F1054" s="194"/>
      <c r="G1054" s="247"/>
      <c r="H1054" s="196"/>
      <c r="I1054" s="387"/>
      <c r="J1054" s="196"/>
      <c r="K1054" s="194"/>
      <c r="L1054" s="194"/>
      <c r="M1054" s="195"/>
      <c r="N1054" s="194"/>
    </row>
    <row r="1055" spans="1:14" x14ac:dyDescent="0.2">
      <c r="A1055" s="194"/>
      <c r="B1055" s="194"/>
      <c r="C1055" s="194"/>
      <c r="D1055" s="194"/>
      <c r="E1055" s="194"/>
      <c r="F1055" s="194"/>
      <c r="G1055" s="247"/>
      <c r="H1055" s="196"/>
      <c r="I1055" s="387"/>
      <c r="J1055" s="196"/>
      <c r="K1055" s="194"/>
      <c r="L1055" s="194"/>
      <c r="M1055" s="195"/>
      <c r="N1055" s="194"/>
    </row>
    <row r="1056" spans="1:14" x14ac:dyDescent="0.2">
      <c r="A1056" s="194"/>
      <c r="B1056" s="194"/>
      <c r="C1056" s="194"/>
      <c r="D1056" s="194"/>
      <c r="E1056" s="194"/>
      <c r="F1056" s="194"/>
      <c r="G1056" s="247"/>
      <c r="H1056" s="196"/>
      <c r="I1056" s="387"/>
      <c r="J1056" s="196"/>
      <c r="K1056" s="194"/>
      <c r="L1056" s="194"/>
      <c r="M1056" s="195"/>
      <c r="N1056" s="194"/>
    </row>
    <row r="1057" spans="1:14" x14ac:dyDescent="0.2">
      <c r="A1057" s="194"/>
      <c r="B1057" s="194"/>
      <c r="C1057" s="194"/>
      <c r="D1057" s="194"/>
      <c r="E1057" s="194"/>
      <c r="F1057" s="194"/>
      <c r="G1057" s="247"/>
      <c r="H1057" s="196"/>
      <c r="I1057" s="387"/>
      <c r="J1057" s="196"/>
      <c r="K1057" s="194"/>
      <c r="L1057" s="194"/>
      <c r="M1057" s="195"/>
      <c r="N1057" s="194"/>
    </row>
    <row r="1058" spans="1:14" x14ac:dyDescent="0.2">
      <c r="A1058" s="194"/>
      <c r="B1058" s="194"/>
      <c r="C1058" s="194"/>
      <c r="D1058" s="194"/>
      <c r="E1058" s="194"/>
      <c r="F1058" s="194"/>
      <c r="G1058" s="247"/>
      <c r="H1058" s="196"/>
      <c r="I1058" s="387"/>
      <c r="J1058" s="196"/>
      <c r="K1058" s="194"/>
      <c r="L1058" s="194"/>
      <c r="M1058" s="195"/>
      <c r="N1058" s="194"/>
    </row>
    <row r="1059" spans="1:14" x14ac:dyDescent="0.2">
      <c r="A1059" s="194"/>
      <c r="B1059" s="194"/>
      <c r="C1059" s="194"/>
      <c r="D1059" s="194"/>
      <c r="E1059" s="194"/>
      <c r="F1059" s="194"/>
      <c r="G1059" s="247"/>
      <c r="H1059" s="196"/>
      <c r="I1059" s="387"/>
      <c r="J1059" s="196"/>
      <c r="K1059" s="194"/>
      <c r="L1059" s="194"/>
      <c r="M1059" s="195"/>
      <c r="N1059" s="194"/>
    </row>
    <row r="1060" spans="1:14" x14ac:dyDescent="0.2">
      <c r="A1060" s="194"/>
      <c r="B1060" s="194"/>
      <c r="C1060" s="194"/>
      <c r="D1060" s="194"/>
      <c r="E1060" s="194"/>
      <c r="F1060" s="194"/>
      <c r="G1060" s="247"/>
      <c r="H1060" s="196"/>
      <c r="I1060" s="387"/>
      <c r="J1060" s="196"/>
      <c r="K1060" s="194"/>
      <c r="L1060" s="194"/>
      <c r="M1060" s="195"/>
      <c r="N1060" s="194"/>
    </row>
    <row r="1061" spans="1:14" x14ac:dyDescent="0.2">
      <c r="A1061" s="194"/>
      <c r="B1061" s="194"/>
      <c r="C1061" s="194"/>
      <c r="D1061" s="194"/>
      <c r="E1061" s="194"/>
      <c r="F1061" s="194"/>
      <c r="G1061" s="247"/>
      <c r="H1061" s="196"/>
      <c r="I1061" s="387"/>
      <c r="J1061" s="196"/>
      <c r="K1061" s="194"/>
      <c r="L1061" s="194"/>
      <c r="M1061" s="195"/>
      <c r="N1061" s="194"/>
    </row>
    <row r="1062" spans="1:14" x14ac:dyDescent="0.2">
      <c r="A1062" s="194"/>
      <c r="B1062" s="194"/>
      <c r="C1062" s="194"/>
      <c r="D1062" s="194"/>
      <c r="E1062" s="194"/>
      <c r="F1062" s="194"/>
      <c r="G1062" s="247"/>
      <c r="H1062" s="196"/>
      <c r="I1062" s="387"/>
      <c r="J1062" s="196"/>
      <c r="K1062" s="194"/>
      <c r="L1062" s="194"/>
      <c r="M1062" s="195"/>
      <c r="N1062" s="194"/>
    </row>
    <row r="1063" spans="1:14" x14ac:dyDescent="0.2">
      <c r="A1063" s="194"/>
      <c r="B1063" s="194"/>
      <c r="C1063" s="194"/>
      <c r="D1063" s="194"/>
      <c r="E1063" s="194"/>
      <c r="F1063" s="194"/>
      <c r="G1063" s="247"/>
      <c r="H1063" s="196"/>
      <c r="I1063" s="387"/>
      <c r="J1063" s="196"/>
      <c r="K1063" s="194"/>
      <c r="L1063" s="194"/>
      <c r="M1063" s="195"/>
      <c r="N1063" s="194"/>
    </row>
    <row r="1064" spans="1:14" x14ac:dyDescent="0.2">
      <c r="A1064" s="194"/>
      <c r="B1064" s="194"/>
      <c r="C1064" s="194"/>
      <c r="D1064" s="194"/>
      <c r="E1064" s="194"/>
      <c r="F1064" s="194"/>
      <c r="G1064" s="247"/>
      <c r="H1064" s="196"/>
      <c r="I1064" s="387"/>
      <c r="J1064" s="196"/>
      <c r="K1064" s="194"/>
      <c r="L1064" s="194"/>
      <c r="M1064" s="195"/>
      <c r="N1064" s="194"/>
    </row>
    <row r="1065" spans="1:14" x14ac:dyDescent="0.2">
      <c r="A1065" s="194"/>
      <c r="B1065" s="194"/>
      <c r="C1065" s="194"/>
      <c r="D1065" s="194"/>
      <c r="E1065" s="194"/>
      <c r="F1065" s="194"/>
      <c r="G1065" s="247"/>
      <c r="H1065" s="196"/>
      <c r="I1065" s="387"/>
      <c r="J1065" s="196"/>
      <c r="K1065" s="194"/>
      <c r="L1065" s="194"/>
      <c r="M1065" s="195"/>
      <c r="N1065" s="194"/>
    </row>
    <row r="1066" spans="1:14" x14ac:dyDescent="0.2">
      <c r="A1066" s="194"/>
      <c r="B1066" s="194"/>
      <c r="C1066" s="194"/>
      <c r="D1066" s="194"/>
      <c r="E1066" s="194"/>
      <c r="F1066" s="194"/>
      <c r="G1066" s="247"/>
      <c r="H1066" s="196"/>
      <c r="I1066" s="387"/>
      <c r="J1066" s="196"/>
      <c r="K1066" s="194"/>
      <c r="L1066" s="194"/>
      <c r="M1066" s="195"/>
      <c r="N1066" s="194"/>
    </row>
    <row r="1067" spans="1:14" x14ac:dyDescent="0.2">
      <c r="A1067" s="194"/>
      <c r="B1067" s="194"/>
      <c r="C1067" s="194"/>
      <c r="D1067" s="194"/>
      <c r="E1067" s="194"/>
      <c r="F1067" s="194"/>
      <c r="G1067" s="247"/>
      <c r="H1067" s="196"/>
      <c r="I1067" s="387"/>
      <c r="J1067" s="196"/>
      <c r="K1067" s="194"/>
      <c r="L1067" s="194"/>
      <c r="M1067" s="195"/>
      <c r="N1067" s="194"/>
    </row>
    <row r="1068" spans="1:14" x14ac:dyDescent="0.2">
      <c r="A1068" s="194"/>
      <c r="B1068" s="194"/>
      <c r="C1068" s="194"/>
      <c r="D1068" s="194"/>
      <c r="E1068" s="194"/>
      <c r="F1068" s="194"/>
      <c r="G1068" s="247"/>
      <c r="H1068" s="196"/>
      <c r="I1068" s="387"/>
      <c r="J1068" s="196"/>
      <c r="K1068" s="194"/>
      <c r="L1068" s="194"/>
      <c r="M1068" s="195"/>
      <c r="N1068" s="194"/>
    </row>
    <row r="1069" spans="1:14" x14ac:dyDescent="0.2">
      <c r="A1069" s="194"/>
      <c r="B1069" s="194"/>
      <c r="C1069" s="194"/>
      <c r="D1069" s="194"/>
      <c r="E1069" s="194"/>
      <c r="F1069" s="194"/>
      <c r="G1069" s="247"/>
      <c r="H1069" s="196"/>
      <c r="I1069" s="387"/>
      <c r="J1069" s="196"/>
      <c r="K1069" s="194"/>
      <c r="L1069" s="194"/>
      <c r="M1069" s="195"/>
      <c r="N1069" s="194"/>
    </row>
    <row r="1070" spans="1:14" x14ac:dyDescent="0.2">
      <c r="A1070" s="194"/>
      <c r="B1070" s="194"/>
      <c r="C1070" s="194"/>
      <c r="D1070" s="194"/>
      <c r="E1070" s="194"/>
      <c r="F1070" s="194"/>
      <c r="G1070" s="247"/>
      <c r="H1070" s="196"/>
      <c r="I1070" s="387"/>
      <c r="J1070" s="196"/>
      <c r="K1070" s="194"/>
      <c r="L1070" s="194"/>
      <c r="M1070" s="195"/>
      <c r="N1070" s="194"/>
    </row>
    <row r="1071" spans="1:14" x14ac:dyDescent="0.2">
      <c r="A1071" s="194"/>
      <c r="B1071" s="194"/>
      <c r="C1071" s="194"/>
      <c r="D1071" s="194"/>
      <c r="E1071" s="194"/>
      <c r="F1071" s="194"/>
      <c r="G1071" s="247"/>
      <c r="H1071" s="196"/>
      <c r="I1071" s="387"/>
      <c r="J1071" s="196"/>
      <c r="K1071" s="194"/>
      <c r="L1071" s="194"/>
      <c r="M1071" s="195"/>
      <c r="N1071" s="194"/>
    </row>
    <row r="1072" spans="1:14" x14ac:dyDescent="0.2">
      <c r="A1072" s="194"/>
      <c r="B1072" s="194"/>
      <c r="C1072" s="194"/>
      <c r="D1072" s="194"/>
      <c r="E1072" s="194"/>
      <c r="F1072" s="194"/>
      <c r="G1072" s="247"/>
      <c r="H1072" s="196"/>
      <c r="I1072" s="387"/>
      <c r="J1072" s="196"/>
      <c r="K1072" s="194"/>
      <c r="L1072" s="194"/>
      <c r="M1072" s="195"/>
      <c r="N1072" s="194"/>
    </row>
    <row r="1073" spans="1:14" x14ac:dyDescent="0.2">
      <c r="A1073" s="194"/>
      <c r="B1073" s="194"/>
      <c r="C1073" s="194"/>
      <c r="D1073" s="194"/>
      <c r="E1073" s="194"/>
      <c r="F1073" s="194"/>
      <c r="G1073" s="247"/>
      <c r="H1073" s="196"/>
      <c r="I1073" s="387"/>
      <c r="J1073" s="196"/>
      <c r="K1073" s="194"/>
      <c r="L1073" s="194"/>
      <c r="M1073" s="195"/>
      <c r="N1073" s="194"/>
    </row>
    <row r="1074" spans="1:14" x14ac:dyDescent="0.2">
      <c r="A1074" s="194"/>
      <c r="B1074" s="194"/>
      <c r="C1074" s="194"/>
      <c r="D1074" s="194"/>
      <c r="E1074" s="194"/>
      <c r="F1074" s="194"/>
      <c r="G1074" s="247"/>
      <c r="H1074" s="196"/>
      <c r="I1074" s="387"/>
      <c r="J1074" s="196"/>
      <c r="K1074" s="194"/>
      <c r="L1074" s="194"/>
      <c r="M1074" s="195"/>
      <c r="N1074" s="194"/>
    </row>
    <row r="1075" spans="1:14" x14ac:dyDescent="0.2">
      <c r="A1075" s="194"/>
      <c r="B1075" s="194"/>
      <c r="C1075" s="194"/>
      <c r="D1075" s="194"/>
      <c r="E1075" s="194"/>
      <c r="F1075" s="194"/>
      <c r="G1075" s="247"/>
      <c r="H1075" s="196"/>
      <c r="I1075" s="387"/>
      <c r="J1075" s="196"/>
      <c r="K1075" s="194"/>
      <c r="L1075" s="194"/>
      <c r="M1075" s="195"/>
      <c r="N1075" s="194"/>
    </row>
    <row r="1076" spans="1:14" x14ac:dyDescent="0.2">
      <c r="A1076" s="194"/>
      <c r="B1076" s="194"/>
      <c r="C1076" s="194"/>
      <c r="D1076" s="194"/>
      <c r="E1076" s="194"/>
      <c r="F1076" s="194"/>
      <c r="G1076" s="247"/>
      <c r="H1076" s="196"/>
      <c r="I1076" s="387"/>
      <c r="J1076" s="196"/>
      <c r="K1076" s="194"/>
      <c r="L1076" s="194"/>
      <c r="M1076" s="195"/>
      <c r="N1076" s="194"/>
    </row>
    <row r="1077" spans="1:14" x14ac:dyDescent="0.2">
      <c r="A1077" s="194"/>
      <c r="B1077" s="194"/>
      <c r="C1077" s="194"/>
      <c r="D1077" s="194"/>
      <c r="E1077" s="194"/>
      <c r="F1077" s="194"/>
      <c r="G1077" s="247"/>
      <c r="H1077" s="196"/>
      <c r="I1077" s="387"/>
      <c r="J1077" s="196"/>
      <c r="K1077" s="194"/>
      <c r="L1077" s="194"/>
      <c r="M1077" s="195"/>
      <c r="N1077" s="194"/>
    </row>
    <row r="1078" spans="1:14" x14ac:dyDescent="0.2">
      <c r="A1078" s="194"/>
      <c r="B1078" s="194"/>
      <c r="C1078" s="194"/>
      <c r="D1078" s="194"/>
      <c r="E1078" s="194"/>
      <c r="F1078" s="194"/>
      <c r="G1078" s="247"/>
      <c r="H1078" s="196"/>
      <c r="I1078" s="387"/>
      <c r="J1078" s="196"/>
      <c r="K1078" s="194"/>
      <c r="L1078" s="194"/>
      <c r="M1078" s="195"/>
      <c r="N1078" s="194"/>
    </row>
    <row r="1079" spans="1:14" x14ac:dyDescent="0.2">
      <c r="A1079" s="194"/>
      <c r="B1079" s="194"/>
      <c r="C1079" s="194"/>
      <c r="D1079" s="194"/>
      <c r="E1079" s="194"/>
      <c r="F1079" s="194"/>
      <c r="G1079" s="247"/>
      <c r="H1079" s="196"/>
      <c r="I1079" s="387"/>
      <c r="J1079" s="196"/>
      <c r="K1079" s="194"/>
      <c r="L1079" s="194"/>
      <c r="M1079" s="195"/>
      <c r="N1079" s="194"/>
    </row>
    <row r="1080" spans="1:14" x14ac:dyDescent="0.2">
      <c r="A1080" s="194"/>
      <c r="B1080" s="194"/>
      <c r="C1080" s="194"/>
      <c r="D1080" s="194"/>
      <c r="E1080" s="194"/>
      <c r="F1080" s="194"/>
      <c r="G1080" s="247"/>
      <c r="H1080" s="196"/>
      <c r="I1080" s="387"/>
      <c r="J1080" s="196"/>
      <c r="K1080" s="194"/>
      <c r="L1080" s="194"/>
      <c r="M1080" s="195"/>
      <c r="N1080" s="194"/>
    </row>
    <row r="1081" spans="1:14" x14ac:dyDescent="0.2">
      <c r="A1081" s="194"/>
      <c r="B1081" s="194"/>
      <c r="C1081" s="194"/>
      <c r="D1081" s="194"/>
      <c r="E1081" s="194"/>
      <c r="F1081" s="194"/>
      <c r="G1081" s="247"/>
      <c r="H1081" s="196"/>
      <c r="I1081" s="387"/>
      <c r="J1081" s="196"/>
      <c r="K1081" s="194"/>
      <c r="L1081" s="194"/>
      <c r="M1081" s="195"/>
      <c r="N1081" s="194"/>
    </row>
    <row r="1082" spans="1:14" x14ac:dyDescent="0.2">
      <c r="A1082" s="194"/>
      <c r="B1082" s="194"/>
      <c r="C1082" s="194"/>
      <c r="D1082" s="194"/>
      <c r="E1082" s="194"/>
      <c r="F1082" s="194"/>
      <c r="G1082" s="247"/>
      <c r="H1082" s="196"/>
      <c r="I1082" s="387"/>
      <c r="J1082" s="196"/>
      <c r="K1082" s="194"/>
      <c r="L1082" s="194"/>
      <c r="M1082" s="195"/>
      <c r="N1082" s="194"/>
    </row>
    <row r="1083" spans="1:14" x14ac:dyDescent="0.2">
      <c r="A1083" s="194"/>
      <c r="B1083" s="194"/>
      <c r="C1083" s="194"/>
      <c r="D1083" s="194"/>
      <c r="E1083" s="194"/>
      <c r="F1083" s="194"/>
      <c r="G1083" s="247"/>
      <c r="H1083" s="196"/>
      <c r="I1083" s="387"/>
      <c r="J1083" s="196"/>
      <c r="K1083" s="194"/>
      <c r="L1083" s="194"/>
      <c r="M1083" s="195"/>
      <c r="N1083" s="194"/>
    </row>
    <row r="1084" spans="1:14" x14ac:dyDescent="0.2">
      <c r="A1084" s="194"/>
      <c r="B1084" s="194"/>
      <c r="C1084" s="194"/>
      <c r="D1084" s="194"/>
      <c r="E1084" s="194"/>
      <c r="F1084" s="194"/>
      <c r="G1084" s="247"/>
      <c r="H1084" s="196"/>
      <c r="I1084" s="387"/>
      <c r="J1084" s="196"/>
      <c r="K1084" s="194"/>
      <c r="L1084" s="194"/>
      <c r="M1084" s="195"/>
      <c r="N1084" s="194"/>
    </row>
    <row r="1085" spans="1:14" x14ac:dyDescent="0.2">
      <c r="A1085" s="194"/>
      <c r="B1085" s="194"/>
      <c r="C1085" s="194"/>
      <c r="D1085" s="194"/>
      <c r="E1085" s="194"/>
      <c r="F1085" s="194"/>
      <c r="G1085" s="247"/>
      <c r="H1085" s="196"/>
      <c r="I1085" s="387"/>
      <c r="J1085" s="196"/>
      <c r="K1085" s="194"/>
      <c r="L1085" s="194"/>
      <c r="M1085" s="195"/>
      <c r="N1085" s="194"/>
    </row>
    <row r="1086" spans="1:14" x14ac:dyDescent="0.2">
      <c r="A1086" s="194"/>
      <c r="B1086" s="194"/>
      <c r="C1086" s="194"/>
      <c r="D1086" s="194"/>
      <c r="E1086" s="194"/>
      <c r="F1086" s="194"/>
      <c r="G1086" s="247"/>
      <c r="H1086" s="196"/>
      <c r="I1086" s="387"/>
      <c r="J1086" s="196"/>
      <c r="K1086" s="194"/>
      <c r="L1086" s="194"/>
      <c r="M1086" s="195"/>
      <c r="N1086" s="194"/>
    </row>
    <row r="1087" spans="1:14" x14ac:dyDescent="0.2">
      <c r="A1087" s="194"/>
      <c r="B1087" s="194"/>
      <c r="C1087" s="194"/>
      <c r="D1087" s="194"/>
      <c r="E1087" s="194"/>
      <c r="F1087" s="194"/>
      <c r="G1087" s="247"/>
      <c r="H1087" s="196"/>
      <c r="I1087" s="387"/>
      <c r="J1087" s="196"/>
      <c r="K1087" s="194"/>
      <c r="L1087" s="194"/>
      <c r="M1087" s="195"/>
      <c r="N1087" s="194"/>
    </row>
    <row r="1088" spans="1:14" x14ac:dyDescent="0.2">
      <c r="A1088" s="194"/>
      <c r="B1088" s="194"/>
      <c r="C1088" s="194"/>
      <c r="D1088" s="194"/>
      <c r="E1088" s="194"/>
      <c r="F1088" s="194"/>
      <c r="G1088" s="247"/>
      <c r="H1088" s="196"/>
      <c r="I1088" s="387"/>
      <c r="J1088" s="196"/>
      <c r="K1088" s="194"/>
      <c r="L1088" s="194"/>
      <c r="M1088" s="195"/>
      <c r="N1088" s="194"/>
    </row>
    <row r="1089" spans="1:14" x14ac:dyDescent="0.2">
      <c r="A1089" s="194"/>
      <c r="B1089" s="194"/>
      <c r="C1089" s="194"/>
      <c r="D1089" s="194"/>
      <c r="E1089" s="194"/>
      <c r="F1089" s="194"/>
      <c r="G1089" s="247"/>
      <c r="H1089" s="196"/>
      <c r="I1089" s="387"/>
      <c r="J1089" s="196"/>
      <c r="K1089" s="194"/>
      <c r="L1089" s="194"/>
      <c r="M1089" s="195"/>
      <c r="N1089" s="194"/>
    </row>
    <row r="1090" spans="1:14" x14ac:dyDescent="0.2">
      <c r="A1090" s="194"/>
      <c r="B1090" s="194"/>
      <c r="C1090" s="194"/>
      <c r="D1090" s="194"/>
      <c r="E1090" s="194"/>
      <c r="F1090" s="194"/>
      <c r="G1090" s="247"/>
      <c r="H1090" s="196"/>
      <c r="I1090" s="387"/>
      <c r="J1090" s="196"/>
      <c r="K1090" s="194"/>
      <c r="L1090" s="194"/>
      <c r="M1090" s="195"/>
      <c r="N1090" s="194"/>
    </row>
    <row r="1091" spans="1:14" x14ac:dyDescent="0.2">
      <c r="A1091" s="194"/>
      <c r="B1091" s="194"/>
      <c r="C1091" s="194"/>
      <c r="D1091" s="194"/>
      <c r="E1091" s="194"/>
      <c r="F1091" s="194"/>
      <c r="G1091" s="247"/>
      <c r="H1091" s="196"/>
      <c r="I1091" s="387"/>
      <c r="J1091" s="196"/>
      <c r="K1091" s="194"/>
      <c r="L1091" s="194"/>
      <c r="M1091" s="195"/>
      <c r="N1091" s="194"/>
    </row>
    <row r="1092" spans="1:14" x14ac:dyDescent="0.2">
      <c r="A1092" s="194"/>
      <c r="B1092" s="194"/>
      <c r="C1092" s="194"/>
      <c r="D1092" s="194"/>
      <c r="E1092" s="194"/>
      <c r="F1092" s="194"/>
      <c r="G1092" s="247"/>
      <c r="H1092" s="196"/>
      <c r="I1092" s="387"/>
      <c r="J1092" s="196"/>
      <c r="K1092" s="194"/>
      <c r="L1092" s="194"/>
      <c r="M1092" s="195"/>
      <c r="N1092" s="194"/>
    </row>
    <row r="1093" spans="1:14" x14ac:dyDescent="0.2">
      <c r="A1093" s="194"/>
      <c r="B1093" s="194"/>
      <c r="C1093" s="194"/>
      <c r="D1093" s="194"/>
      <c r="E1093" s="194"/>
      <c r="F1093" s="194"/>
      <c r="G1093" s="247"/>
      <c r="H1093" s="196"/>
      <c r="I1093" s="387"/>
      <c r="J1093" s="196"/>
      <c r="K1093" s="194"/>
      <c r="L1093" s="194"/>
      <c r="M1093" s="195"/>
      <c r="N1093" s="194"/>
    </row>
    <row r="1094" spans="1:14" x14ac:dyDescent="0.2">
      <c r="A1094" s="194"/>
      <c r="B1094" s="194"/>
      <c r="C1094" s="194"/>
      <c r="D1094" s="194"/>
      <c r="E1094" s="194"/>
      <c r="F1094" s="194"/>
      <c r="G1094" s="247"/>
      <c r="H1094" s="196"/>
      <c r="I1094" s="387"/>
      <c r="J1094" s="196"/>
      <c r="K1094" s="194"/>
      <c r="L1094" s="194"/>
      <c r="M1094" s="195"/>
      <c r="N1094" s="194"/>
    </row>
    <row r="1095" spans="1:14" x14ac:dyDescent="0.2">
      <c r="A1095" s="194"/>
      <c r="B1095" s="194"/>
      <c r="C1095" s="194"/>
      <c r="D1095" s="194"/>
      <c r="E1095" s="194"/>
      <c r="F1095" s="194"/>
      <c r="G1095" s="247"/>
      <c r="H1095" s="196"/>
      <c r="I1095" s="387"/>
      <c r="J1095" s="196"/>
      <c r="K1095" s="194"/>
      <c r="L1095" s="194"/>
      <c r="M1095" s="195"/>
      <c r="N1095" s="194"/>
    </row>
    <row r="1096" spans="1:14" x14ac:dyDescent="0.2">
      <c r="A1096" s="194"/>
      <c r="B1096" s="194"/>
      <c r="C1096" s="194"/>
      <c r="D1096" s="194"/>
      <c r="E1096" s="194"/>
      <c r="F1096" s="194"/>
      <c r="G1096" s="247"/>
      <c r="H1096" s="196"/>
      <c r="I1096" s="387"/>
      <c r="J1096" s="196"/>
      <c r="K1096" s="194"/>
      <c r="L1096" s="194"/>
      <c r="M1096" s="195"/>
      <c r="N1096" s="194"/>
    </row>
    <row r="1097" spans="1:14" x14ac:dyDescent="0.2">
      <c r="A1097" s="194"/>
      <c r="B1097" s="194"/>
      <c r="C1097" s="194"/>
      <c r="D1097" s="194"/>
      <c r="E1097" s="194"/>
      <c r="F1097" s="194"/>
      <c r="G1097" s="247"/>
      <c r="H1097" s="196"/>
      <c r="I1097" s="387"/>
      <c r="J1097" s="196"/>
      <c r="K1097" s="194"/>
      <c r="L1097" s="194"/>
      <c r="M1097" s="195"/>
      <c r="N1097" s="194"/>
    </row>
    <row r="1098" spans="1:14" x14ac:dyDescent="0.2">
      <c r="A1098" s="194"/>
      <c r="B1098" s="194"/>
      <c r="C1098" s="194"/>
      <c r="D1098" s="194"/>
      <c r="E1098" s="194"/>
      <c r="F1098" s="194"/>
      <c r="G1098" s="247"/>
      <c r="H1098" s="196"/>
      <c r="I1098" s="387"/>
      <c r="J1098" s="196"/>
      <c r="K1098" s="194"/>
      <c r="L1098" s="194"/>
      <c r="M1098" s="195"/>
      <c r="N1098" s="194"/>
    </row>
    <row r="1099" spans="1:14" x14ac:dyDescent="0.2">
      <c r="A1099" s="194"/>
      <c r="B1099" s="194"/>
      <c r="C1099" s="194"/>
      <c r="D1099" s="194"/>
      <c r="E1099" s="194"/>
      <c r="F1099" s="194"/>
      <c r="G1099" s="247"/>
      <c r="H1099" s="196"/>
      <c r="I1099" s="387"/>
      <c r="J1099" s="196"/>
      <c r="K1099" s="194"/>
      <c r="L1099" s="194"/>
      <c r="M1099" s="195"/>
      <c r="N1099" s="194"/>
    </row>
    <row r="1100" spans="1:14" x14ac:dyDescent="0.2">
      <c r="A1100" s="194"/>
      <c r="B1100" s="194"/>
      <c r="C1100" s="194"/>
      <c r="D1100" s="194"/>
      <c r="E1100" s="194"/>
      <c r="F1100" s="194"/>
      <c r="G1100" s="247"/>
      <c r="H1100" s="196"/>
      <c r="I1100" s="387"/>
      <c r="J1100" s="196"/>
      <c r="K1100" s="194"/>
      <c r="L1100" s="194"/>
      <c r="M1100" s="195"/>
      <c r="N1100" s="194"/>
    </row>
    <row r="1101" spans="1:14" x14ac:dyDescent="0.2">
      <c r="A1101" s="194"/>
      <c r="B1101" s="194"/>
      <c r="C1101" s="194"/>
      <c r="D1101" s="194"/>
      <c r="E1101" s="194"/>
      <c r="F1101" s="194"/>
      <c r="G1101" s="247"/>
      <c r="H1101" s="196"/>
      <c r="I1101" s="387"/>
      <c r="J1101" s="196"/>
      <c r="K1101" s="194"/>
      <c r="L1101" s="194"/>
      <c r="M1101" s="195"/>
      <c r="N1101" s="194"/>
    </row>
    <row r="1102" spans="1:14" x14ac:dyDescent="0.2">
      <c r="A1102" s="194"/>
      <c r="B1102" s="194"/>
      <c r="C1102" s="194"/>
      <c r="D1102" s="194"/>
      <c r="E1102" s="194"/>
      <c r="F1102" s="194"/>
      <c r="G1102" s="247"/>
      <c r="H1102" s="196"/>
      <c r="I1102" s="387"/>
      <c r="J1102" s="196"/>
      <c r="K1102" s="194"/>
      <c r="L1102" s="194"/>
      <c r="M1102" s="195"/>
      <c r="N1102" s="194"/>
    </row>
    <row r="1103" spans="1:14" x14ac:dyDescent="0.2">
      <c r="A1103" s="194"/>
      <c r="B1103" s="194"/>
      <c r="C1103" s="194"/>
      <c r="D1103" s="194"/>
      <c r="E1103" s="194"/>
      <c r="F1103" s="194"/>
      <c r="G1103" s="247"/>
      <c r="H1103" s="196"/>
      <c r="I1103" s="387"/>
      <c r="J1103" s="196"/>
      <c r="K1103" s="194"/>
      <c r="L1103" s="194"/>
      <c r="M1103" s="195"/>
      <c r="N1103" s="194"/>
    </row>
    <row r="1104" spans="1:14" x14ac:dyDescent="0.2">
      <c r="A1104" s="194"/>
      <c r="B1104" s="194"/>
      <c r="C1104" s="194"/>
      <c r="D1104" s="194"/>
      <c r="E1104" s="194"/>
      <c r="F1104" s="194"/>
      <c r="G1104" s="247"/>
      <c r="H1104" s="196"/>
      <c r="I1104" s="387"/>
      <c r="J1104" s="196"/>
      <c r="K1104" s="194"/>
      <c r="L1104" s="194"/>
      <c r="M1104" s="195"/>
      <c r="N1104" s="194"/>
    </row>
    <row r="1105" spans="1:14" x14ac:dyDescent="0.2">
      <c r="A1105" s="194"/>
      <c r="B1105" s="194"/>
      <c r="C1105" s="194"/>
      <c r="D1105" s="194"/>
      <c r="E1105" s="194"/>
      <c r="F1105" s="194"/>
      <c r="G1105" s="247"/>
      <c r="H1105" s="196"/>
      <c r="I1105" s="387"/>
      <c r="J1105" s="196"/>
      <c r="K1105" s="194"/>
      <c r="L1105" s="194"/>
      <c r="M1105" s="195"/>
      <c r="N1105" s="194"/>
    </row>
    <row r="1106" spans="1:14" x14ac:dyDescent="0.2">
      <c r="A1106" s="194"/>
      <c r="B1106" s="194"/>
      <c r="C1106" s="194"/>
      <c r="D1106" s="194"/>
      <c r="E1106" s="194"/>
      <c r="F1106" s="194"/>
      <c r="G1106" s="247"/>
      <c r="H1106" s="196"/>
      <c r="I1106" s="387"/>
      <c r="J1106" s="196"/>
      <c r="K1106" s="194"/>
      <c r="L1106" s="194"/>
      <c r="M1106" s="195"/>
      <c r="N1106" s="194"/>
    </row>
    <row r="1107" spans="1:14" x14ac:dyDescent="0.2">
      <c r="A1107" s="194"/>
      <c r="B1107" s="194"/>
      <c r="C1107" s="194"/>
      <c r="D1107" s="194"/>
      <c r="E1107" s="194"/>
      <c r="F1107" s="194"/>
      <c r="G1107" s="247"/>
      <c r="H1107" s="196"/>
      <c r="I1107" s="387"/>
      <c r="J1107" s="196"/>
      <c r="K1107" s="194"/>
      <c r="L1107" s="194"/>
      <c r="M1107" s="195"/>
      <c r="N1107" s="194"/>
    </row>
    <row r="1108" spans="1:14" x14ac:dyDescent="0.2">
      <c r="A1108" s="194"/>
      <c r="B1108" s="194"/>
      <c r="C1108" s="194"/>
      <c r="D1108" s="194"/>
      <c r="E1108" s="194"/>
      <c r="F1108" s="194"/>
      <c r="G1108" s="247"/>
      <c r="H1108" s="196"/>
      <c r="I1108" s="387"/>
      <c r="J1108" s="196"/>
      <c r="K1108" s="194"/>
      <c r="L1108" s="194"/>
      <c r="M1108" s="195"/>
      <c r="N1108" s="194"/>
    </row>
    <row r="1109" spans="1:14" x14ac:dyDescent="0.2">
      <c r="A1109" s="194"/>
      <c r="B1109" s="194"/>
      <c r="C1109" s="194"/>
      <c r="D1109" s="194"/>
      <c r="E1109" s="194"/>
      <c r="F1109" s="194"/>
      <c r="G1109" s="247"/>
      <c r="H1109" s="196"/>
      <c r="I1109" s="387"/>
      <c r="J1109" s="196"/>
      <c r="K1109" s="194"/>
      <c r="L1109" s="194"/>
      <c r="M1109" s="195"/>
      <c r="N1109" s="194"/>
    </row>
    <row r="1110" spans="1:14" x14ac:dyDescent="0.2">
      <c r="A1110" s="194"/>
      <c r="B1110" s="194"/>
      <c r="C1110" s="194"/>
      <c r="D1110" s="194"/>
      <c r="E1110" s="194"/>
      <c r="F1110" s="194"/>
      <c r="G1110" s="247"/>
      <c r="H1110" s="196"/>
      <c r="I1110" s="387"/>
      <c r="J1110" s="196"/>
      <c r="K1110" s="194"/>
      <c r="L1110" s="194"/>
      <c r="M1110" s="195"/>
      <c r="N1110" s="194"/>
    </row>
    <row r="1111" spans="1:14" x14ac:dyDescent="0.2">
      <c r="A1111" s="194"/>
      <c r="B1111" s="194"/>
      <c r="C1111" s="194"/>
      <c r="D1111" s="194"/>
      <c r="E1111" s="194"/>
      <c r="F1111" s="194"/>
      <c r="G1111" s="247"/>
      <c r="H1111" s="196"/>
      <c r="I1111" s="387"/>
      <c r="J1111" s="196"/>
      <c r="K1111" s="194"/>
      <c r="L1111" s="194"/>
      <c r="M1111" s="195"/>
      <c r="N1111" s="194"/>
    </row>
    <row r="1112" spans="1:14" x14ac:dyDescent="0.2">
      <c r="A1112" s="194"/>
      <c r="B1112" s="194"/>
      <c r="C1112" s="194"/>
      <c r="D1112" s="194"/>
      <c r="E1112" s="194"/>
      <c r="F1112" s="194"/>
      <c r="G1112" s="247"/>
      <c r="H1112" s="196"/>
      <c r="I1112" s="387"/>
      <c r="J1112" s="196"/>
      <c r="K1112" s="194"/>
      <c r="L1112" s="194"/>
      <c r="M1112" s="195"/>
      <c r="N1112" s="194"/>
    </row>
    <row r="1113" spans="1:14" x14ac:dyDescent="0.2">
      <c r="A1113" s="194"/>
      <c r="B1113" s="194"/>
      <c r="C1113" s="194"/>
      <c r="D1113" s="194"/>
      <c r="E1113" s="194"/>
      <c r="F1113" s="194"/>
      <c r="G1113" s="247"/>
      <c r="H1113" s="196"/>
      <c r="I1113" s="387"/>
      <c r="J1113" s="196"/>
      <c r="K1113" s="194"/>
      <c r="L1113" s="194"/>
      <c r="M1113" s="195"/>
      <c r="N1113" s="194"/>
    </row>
    <row r="1114" spans="1:14" x14ac:dyDescent="0.2">
      <c r="A1114" s="194"/>
      <c r="B1114" s="194"/>
      <c r="C1114" s="194"/>
      <c r="D1114" s="194"/>
      <c r="E1114" s="194"/>
      <c r="F1114" s="194"/>
      <c r="G1114" s="247"/>
      <c r="H1114" s="196"/>
      <c r="I1114" s="387"/>
      <c r="J1114" s="196"/>
      <c r="K1114" s="194"/>
      <c r="L1114" s="194"/>
      <c r="M1114" s="195"/>
      <c r="N1114" s="194"/>
    </row>
    <row r="1115" spans="1:14" x14ac:dyDescent="0.2">
      <c r="A1115" s="194"/>
      <c r="B1115" s="194"/>
      <c r="C1115" s="194"/>
      <c r="D1115" s="194"/>
      <c r="E1115" s="194"/>
      <c r="F1115" s="194"/>
      <c r="G1115" s="247"/>
      <c r="H1115" s="196"/>
      <c r="I1115" s="387"/>
      <c r="J1115" s="196"/>
      <c r="K1115" s="194"/>
      <c r="L1115" s="194"/>
      <c r="M1115" s="195"/>
      <c r="N1115" s="194"/>
    </row>
    <row r="1116" spans="1:14" x14ac:dyDescent="0.2">
      <c r="A1116" s="194"/>
      <c r="B1116" s="194"/>
      <c r="C1116" s="194"/>
      <c r="D1116" s="194"/>
      <c r="E1116" s="194"/>
      <c r="F1116" s="194"/>
      <c r="G1116" s="247"/>
      <c r="H1116" s="196"/>
      <c r="I1116" s="387"/>
      <c r="J1116" s="196"/>
      <c r="K1116" s="194"/>
      <c r="L1116" s="194"/>
      <c r="M1116" s="195"/>
      <c r="N1116" s="194"/>
    </row>
    <row r="1117" spans="1:14" x14ac:dyDescent="0.2">
      <c r="A1117" s="194"/>
      <c r="B1117" s="194"/>
      <c r="C1117" s="194"/>
      <c r="D1117" s="194"/>
      <c r="E1117" s="194"/>
      <c r="F1117" s="194"/>
      <c r="G1117" s="247"/>
      <c r="H1117" s="196"/>
      <c r="I1117" s="387"/>
      <c r="J1117" s="196"/>
      <c r="K1117" s="194"/>
      <c r="L1117" s="194"/>
      <c r="M1117" s="195"/>
      <c r="N1117" s="194"/>
    </row>
    <row r="1118" spans="1:14" x14ac:dyDescent="0.2">
      <c r="A1118" s="194"/>
      <c r="B1118" s="194"/>
      <c r="C1118" s="194"/>
      <c r="D1118" s="194"/>
      <c r="E1118" s="194"/>
      <c r="F1118" s="194"/>
      <c r="G1118" s="247"/>
      <c r="H1118" s="196"/>
      <c r="I1118" s="387"/>
      <c r="J1118" s="196"/>
      <c r="K1118" s="194"/>
      <c r="L1118" s="194"/>
      <c r="M1118" s="195"/>
      <c r="N1118" s="194"/>
    </row>
    <row r="1119" spans="1:14" x14ac:dyDescent="0.2">
      <c r="A1119" s="194"/>
      <c r="B1119" s="194"/>
      <c r="C1119" s="194"/>
      <c r="D1119" s="194"/>
      <c r="E1119" s="194"/>
      <c r="F1119" s="194"/>
      <c r="G1119" s="247"/>
      <c r="H1119" s="196"/>
      <c r="I1119" s="387"/>
      <c r="J1119" s="196"/>
      <c r="K1119" s="194"/>
      <c r="L1119" s="194"/>
      <c r="M1119" s="195"/>
      <c r="N1119" s="194"/>
    </row>
    <row r="1120" spans="1:14" x14ac:dyDescent="0.2">
      <c r="A1120" s="194"/>
      <c r="B1120" s="194"/>
      <c r="C1120" s="194"/>
      <c r="D1120" s="194"/>
      <c r="E1120" s="194"/>
      <c r="F1120" s="194"/>
      <c r="G1120" s="247"/>
      <c r="H1120" s="196"/>
      <c r="I1120" s="387"/>
      <c r="J1120" s="196"/>
      <c r="K1120" s="194"/>
      <c r="L1120" s="194"/>
      <c r="M1120" s="195"/>
      <c r="N1120" s="194"/>
    </row>
    <row r="1121" spans="1:14" x14ac:dyDescent="0.2">
      <c r="A1121" s="194"/>
      <c r="B1121" s="194"/>
      <c r="C1121" s="194"/>
      <c r="D1121" s="194"/>
      <c r="E1121" s="194"/>
      <c r="F1121" s="194"/>
      <c r="G1121" s="247"/>
      <c r="H1121" s="196"/>
      <c r="I1121" s="387"/>
      <c r="J1121" s="196"/>
      <c r="K1121" s="194"/>
      <c r="L1121" s="194"/>
      <c r="M1121" s="195"/>
      <c r="N1121" s="194"/>
    </row>
    <row r="1122" spans="1:14" x14ac:dyDescent="0.2">
      <c r="A1122" s="194"/>
      <c r="B1122" s="194"/>
      <c r="C1122" s="194"/>
      <c r="D1122" s="194"/>
      <c r="E1122" s="194"/>
      <c r="F1122" s="194"/>
      <c r="G1122" s="247"/>
      <c r="H1122" s="196"/>
      <c r="I1122" s="387"/>
      <c r="J1122" s="196"/>
      <c r="K1122" s="194"/>
      <c r="L1122" s="194"/>
      <c r="M1122" s="195"/>
      <c r="N1122" s="194"/>
    </row>
    <row r="1123" spans="1:14" x14ac:dyDescent="0.2">
      <c r="A1123" s="194"/>
      <c r="B1123" s="194"/>
      <c r="C1123" s="194"/>
      <c r="D1123" s="194"/>
      <c r="E1123" s="194"/>
      <c r="F1123" s="194"/>
      <c r="G1123" s="247"/>
      <c r="H1123" s="196"/>
      <c r="I1123" s="387"/>
      <c r="J1123" s="196"/>
      <c r="K1123" s="194"/>
      <c r="L1123" s="194"/>
      <c r="M1123" s="195"/>
      <c r="N1123" s="194"/>
    </row>
    <row r="1124" spans="1:14" x14ac:dyDescent="0.2">
      <c r="A1124" s="194"/>
      <c r="B1124" s="194"/>
      <c r="C1124" s="194"/>
      <c r="D1124" s="194"/>
      <c r="E1124" s="194"/>
      <c r="F1124" s="194"/>
      <c r="G1124" s="247"/>
      <c r="H1124" s="196"/>
      <c r="I1124" s="387"/>
      <c r="J1124" s="196"/>
      <c r="K1124" s="194"/>
      <c r="L1124" s="194"/>
      <c r="M1124" s="195"/>
      <c r="N1124" s="194"/>
    </row>
    <row r="1125" spans="1:14" x14ac:dyDescent="0.2">
      <c r="A1125" s="194"/>
      <c r="B1125" s="194"/>
      <c r="C1125" s="194"/>
      <c r="D1125" s="194"/>
      <c r="E1125" s="194"/>
      <c r="F1125" s="194"/>
      <c r="G1125" s="247"/>
      <c r="H1125" s="196"/>
      <c r="I1125" s="387"/>
      <c r="J1125" s="196"/>
      <c r="K1125" s="194"/>
      <c r="L1125" s="194"/>
      <c r="M1125" s="195"/>
      <c r="N1125" s="194"/>
    </row>
    <row r="1126" spans="1:14" x14ac:dyDescent="0.2">
      <c r="A1126" s="194"/>
      <c r="B1126" s="194"/>
      <c r="C1126" s="194"/>
      <c r="D1126" s="194"/>
      <c r="E1126" s="194"/>
      <c r="F1126" s="194"/>
      <c r="G1126" s="247"/>
      <c r="H1126" s="196"/>
      <c r="I1126" s="387"/>
      <c r="J1126" s="196"/>
      <c r="K1126" s="194"/>
      <c r="L1126" s="194"/>
      <c r="M1126" s="195"/>
      <c r="N1126" s="194"/>
    </row>
    <row r="1127" spans="1:14" x14ac:dyDescent="0.2">
      <c r="A1127" s="194"/>
      <c r="B1127" s="194"/>
      <c r="C1127" s="194"/>
      <c r="D1127" s="194"/>
      <c r="E1127" s="194"/>
      <c r="F1127" s="194"/>
      <c r="G1127" s="247"/>
      <c r="H1127" s="196"/>
      <c r="I1127" s="387"/>
      <c r="J1127" s="196"/>
      <c r="K1127" s="194"/>
      <c r="L1127" s="194"/>
      <c r="M1127" s="195"/>
      <c r="N1127" s="194"/>
    </row>
    <row r="1128" spans="1:14" x14ac:dyDescent="0.2">
      <c r="A1128" s="194"/>
      <c r="B1128" s="194"/>
      <c r="C1128" s="194"/>
      <c r="D1128" s="194"/>
      <c r="E1128" s="194"/>
      <c r="F1128" s="194"/>
      <c r="G1128" s="247"/>
      <c r="H1128" s="196"/>
      <c r="I1128" s="387"/>
      <c r="J1128" s="196"/>
      <c r="K1128" s="194"/>
      <c r="L1128" s="194"/>
      <c r="M1128" s="195"/>
      <c r="N1128" s="194"/>
    </row>
    <row r="1129" spans="1:14" x14ac:dyDescent="0.2">
      <c r="A1129" s="194"/>
      <c r="B1129" s="194"/>
      <c r="C1129" s="194"/>
      <c r="D1129" s="194"/>
      <c r="E1129" s="194"/>
      <c r="F1129" s="194"/>
      <c r="G1129" s="247"/>
      <c r="H1129" s="196"/>
      <c r="I1129" s="387"/>
      <c r="J1129" s="196"/>
      <c r="K1129" s="194"/>
      <c r="L1129" s="194"/>
      <c r="M1129" s="195"/>
      <c r="N1129" s="194"/>
    </row>
    <row r="1130" spans="1:14" x14ac:dyDescent="0.2">
      <c r="A1130" s="194"/>
      <c r="B1130" s="194"/>
      <c r="C1130" s="194"/>
      <c r="D1130" s="194"/>
      <c r="E1130" s="194"/>
      <c r="F1130" s="194"/>
      <c r="G1130" s="247"/>
      <c r="H1130" s="196"/>
      <c r="I1130" s="387"/>
      <c r="J1130" s="196"/>
      <c r="K1130" s="194"/>
      <c r="L1130" s="194"/>
      <c r="M1130" s="195"/>
      <c r="N1130" s="194"/>
    </row>
    <row r="1131" spans="1:14" x14ac:dyDescent="0.2">
      <c r="A1131" s="194"/>
      <c r="B1131" s="194"/>
      <c r="C1131" s="194"/>
      <c r="D1131" s="194"/>
      <c r="E1131" s="194"/>
      <c r="F1131" s="194"/>
      <c r="G1131" s="247"/>
      <c r="H1131" s="196"/>
      <c r="I1131" s="387"/>
      <c r="J1131" s="196"/>
      <c r="K1131" s="194"/>
      <c r="L1131" s="194"/>
      <c r="M1131" s="195"/>
      <c r="N1131" s="194"/>
    </row>
    <row r="1132" spans="1:14" x14ac:dyDescent="0.2">
      <c r="A1132" s="194"/>
      <c r="B1132" s="194"/>
      <c r="C1132" s="194"/>
      <c r="D1132" s="194"/>
      <c r="E1132" s="194"/>
      <c r="F1132" s="194"/>
      <c r="G1132" s="247"/>
      <c r="H1132" s="196"/>
      <c r="I1132" s="387"/>
      <c r="J1132" s="196"/>
      <c r="K1132" s="194"/>
      <c r="L1132" s="194"/>
      <c r="M1132" s="195"/>
      <c r="N1132" s="194"/>
    </row>
    <row r="1133" spans="1:14" x14ac:dyDescent="0.2">
      <c r="A1133" s="194"/>
      <c r="B1133" s="194"/>
      <c r="C1133" s="194"/>
      <c r="D1133" s="194"/>
      <c r="E1133" s="194"/>
      <c r="F1133" s="194"/>
      <c r="G1133" s="247"/>
      <c r="H1133" s="196"/>
      <c r="I1133" s="387"/>
      <c r="J1133" s="196"/>
      <c r="K1133" s="194"/>
      <c r="L1133" s="194"/>
      <c r="M1133" s="195"/>
      <c r="N1133" s="194"/>
    </row>
    <row r="1134" spans="1:14" x14ac:dyDescent="0.2">
      <c r="A1134" s="194"/>
      <c r="B1134" s="194"/>
      <c r="C1134" s="194"/>
      <c r="D1134" s="194"/>
      <c r="E1134" s="194"/>
      <c r="F1134" s="194"/>
      <c r="G1134" s="247"/>
      <c r="H1134" s="196"/>
      <c r="I1134" s="387"/>
      <c r="J1134" s="196"/>
      <c r="K1134" s="194"/>
      <c r="L1134" s="194"/>
      <c r="M1134" s="195"/>
      <c r="N1134" s="194"/>
    </row>
    <row r="1135" spans="1:14" x14ac:dyDescent="0.2">
      <c r="A1135" s="194"/>
      <c r="B1135" s="194"/>
      <c r="C1135" s="194"/>
      <c r="D1135" s="194"/>
      <c r="E1135" s="194"/>
      <c r="F1135" s="194"/>
      <c r="G1135" s="247"/>
      <c r="H1135" s="196"/>
      <c r="I1135" s="387"/>
      <c r="J1135" s="196"/>
      <c r="K1135" s="194"/>
      <c r="L1135" s="194"/>
      <c r="M1135" s="195"/>
      <c r="N1135" s="194"/>
    </row>
    <row r="1136" spans="1:14" x14ac:dyDescent="0.2">
      <c r="A1136" s="194"/>
      <c r="B1136" s="194"/>
      <c r="C1136" s="194"/>
      <c r="D1136" s="194"/>
      <c r="E1136" s="194"/>
      <c r="F1136" s="194"/>
      <c r="G1136" s="247"/>
      <c r="H1136" s="196"/>
      <c r="I1136" s="387"/>
      <c r="J1136" s="196"/>
      <c r="K1136" s="194"/>
      <c r="L1136" s="194"/>
      <c r="M1136" s="195"/>
      <c r="N1136" s="194"/>
    </row>
    <row r="1137" spans="1:14" x14ac:dyDescent="0.2">
      <c r="A1137" s="194"/>
      <c r="B1137" s="194"/>
      <c r="C1137" s="194"/>
      <c r="D1137" s="194"/>
      <c r="E1137" s="194"/>
      <c r="F1137" s="194"/>
      <c r="G1137" s="247"/>
      <c r="H1137" s="196"/>
      <c r="I1137" s="387"/>
      <c r="J1137" s="196"/>
      <c r="K1137" s="194"/>
      <c r="L1137" s="194"/>
      <c r="M1137" s="195"/>
      <c r="N1137" s="194"/>
    </row>
    <row r="1138" spans="1:14" x14ac:dyDescent="0.2">
      <c r="A1138" s="194"/>
      <c r="B1138" s="194"/>
      <c r="C1138" s="194"/>
      <c r="D1138" s="194"/>
      <c r="E1138" s="194"/>
      <c r="F1138" s="194"/>
      <c r="G1138" s="247"/>
      <c r="H1138" s="196"/>
      <c r="I1138" s="387"/>
      <c r="J1138" s="196"/>
      <c r="K1138" s="194"/>
      <c r="L1138" s="194"/>
      <c r="M1138" s="195"/>
      <c r="N1138" s="194"/>
    </row>
    <row r="1139" spans="1:14" x14ac:dyDescent="0.2">
      <c r="A1139" s="194"/>
      <c r="B1139" s="194"/>
      <c r="C1139" s="194"/>
      <c r="D1139" s="194"/>
      <c r="E1139" s="194"/>
      <c r="F1139" s="194"/>
      <c r="G1139" s="247"/>
      <c r="H1139" s="196"/>
      <c r="I1139" s="387"/>
      <c r="J1139" s="196"/>
      <c r="K1139" s="194"/>
      <c r="L1139" s="194"/>
      <c r="M1139" s="195"/>
      <c r="N1139" s="194"/>
    </row>
    <row r="1140" spans="1:14" x14ac:dyDescent="0.2">
      <c r="A1140" s="194"/>
      <c r="B1140" s="194"/>
      <c r="C1140" s="194"/>
      <c r="D1140" s="194"/>
      <c r="E1140" s="194"/>
      <c r="F1140" s="194"/>
      <c r="G1140" s="247"/>
      <c r="H1140" s="196"/>
      <c r="I1140" s="387"/>
      <c r="J1140" s="196"/>
      <c r="K1140" s="194"/>
      <c r="L1140" s="194"/>
      <c r="M1140" s="195"/>
      <c r="N1140" s="194"/>
    </row>
    <row r="1141" spans="1:14" x14ac:dyDescent="0.2">
      <c r="A1141" s="194"/>
      <c r="B1141" s="194"/>
      <c r="C1141" s="194"/>
      <c r="D1141" s="194"/>
      <c r="E1141" s="194"/>
      <c r="F1141" s="194"/>
      <c r="G1141" s="247"/>
      <c r="H1141" s="196"/>
      <c r="I1141" s="387"/>
      <c r="J1141" s="196"/>
      <c r="K1141" s="194"/>
      <c r="L1141" s="194"/>
      <c r="M1141" s="195"/>
      <c r="N1141" s="194"/>
    </row>
    <row r="1142" spans="1:14" x14ac:dyDescent="0.2">
      <c r="A1142" s="194"/>
      <c r="B1142" s="194"/>
      <c r="C1142" s="194"/>
      <c r="D1142" s="194"/>
      <c r="E1142" s="194"/>
      <c r="F1142" s="194"/>
      <c r="G1142" s="247"/>
      <c r="H1142" s="196"/>
      <c r="I1142" s="387"/>
      <c r="J1142" s="196"/>
      <c r="K1142" s="194"/>
      <c r="L1142" s="194"/>
      <c r="M1142" s="195"/>
      <c r="N1142" s="194"/>
    </row>
    <row r="1143" spans="1:14" x14ac:dyDescent="0.2">
      <c r="A1143" s="194"/>
      <c r="B1143" s="194"/>
      <c r="C1143" s="194"/>
      <c r="D1143" s="194"/>
      <c r="E1143" s="194"/>
      <c r="F1143" s="194"/>
      <c r="G1143" s="247"/>
      <c r="H1143" s="196"/>
      <c r="I1143" s="387"/>
      <c r="J1143" s="196"/>
      <c r="K1143" s="194"/>
      <c r="L1143" s="194"/>
      <c r="M1143" s="195"/>
      <c r="N1143" s="194"/>
    </row>
    <row r="1144" spans="1:14" x14ac:dyDescent="0.2">
      <c r="A1144" s="194"/>
      <c r="B1144" s="194"/>
      <c r="C1144" s="194"/>
      <c r="D1144" s="194"/>
      <c r="E1144" s="194"/>
      <c r="F1144" s="194"/>
      <c r="G1144" s="247"/>
      <c r="H1144" s="196"/>
      <c r="I1144" s="387"/>
      <c r="J1144" s="196"/>
      <c r="K1144" s="194"/>
      <c r="L1144" s="194"/>
      <c r="M1144" s="195"/>
      <c r="N1144" s="194"/>
    </row>
    <row r="1145" spans="1:14" x14ac:dyDescent="0.2">
      <c r="A1145" s="194"/>
      <c r="B1145" s="194"/>
      <c r="C1145" s="194"/>
      <c r="D1145" s="194"/>
      <c r="E1145" s="194"/>
      <c r="F1145" s="194"/>
      <c r="G1145" s="247"/>
      <c r="H1145" s="196"/>
      <c r="I1145" s="387"/>
      <c r="J1145" s="196"/>
      <c r="K1145" s="194"/>
      <c r="L1145" s="194"/>
      <c r="M1145" s="195"/>
      <c r="N1145" s="194"/>
    </row>
    <row r="1146" spans="1:14" x14ac:dyDescent="0.2">
      <c r="A1146" s="194"/>
      <c r="B1146" s="194"/>
      <c r="C1146" s="194"/>
      <c r="D1146" s="194"/>
      <c r="E1146" s="194"/>
      <c r="F1146" s="194"/>
      <c r="G1146" s="247"/>
      <c r="H1146" s="196"/>
      <c r="I1146" s="387"/>
      <c r="J1146" s="196"/>
      <c r="K1146" s="194"/>
      <c r="L1146" s="194"/>
      <c r="M1146" s="195"/>
      <c r="N1146" s="194"/>
    </row>
    <row r="1147" spans="1:14" x14ac:dyDescent="0.2">
      <c r="A1147" s="194"/>
      <c r="B1147" s="194"/>
      <c r="C1147" s="194"/>
      <c r="D1147" s="194"/>
      <c r="E1147" s="194"/>
      <c r="F1147" s="194"/>
      <c r="G1147" s="247"/>
      <c r="H1147" s="196"/>
      <c r="I1147" s="387"/>
      <c r="J1147" s="196"/>
      <c r="K1147" s="194"/>
      <c r="L1147" s="194"/>
      <c r="M1147" s="195"/>
      <c r="N1147" s="194"/>
    </row>
    <row r="1148" spans="1:14" x14ac:dyDescent="0.2">
      <c r="A1148" s="194"/>
      <c r="B1148" s="194"/>
      <c r="C1148" s="194"/>
      <c r="D1148" s="194"/>
      <c r="E1148" s="194"/>
      <c r="F1148" s="194"/>
      <c r="G1148" s="247"/>
      <c r="H1148" s="196"/>
      <c r="I1148" s="387"/>
      <c r="J1148" s="196"/>
      <c r="K1148" s="194"/>
      <c r="L1148" s="194"/>
      <c r="M1148" s="195"/>
      <c r="N1148" s="194"/>
    </row>
    <row r="1149" spans="1:14" x14ac:dyDescent="0.2">
      <c r="A1149" s="194"/>
      <c r="B1149" s="194"/>
      <c r="C1149" s="194"/>
      <c r="D1149" s="194"/>
      <c r="E1149" s="194"/>
      <c r="F1149" s="194"/>
      <c r="G1149" s="247"/>
      <c r="H1149" s="196"/>
      <c r="I1149" s="387"/>
      <c r="J1149" s="196"/>
      <c r="K1149" s="194"/>
      <c r="L1149" s="194"/>
      <c r="M1149" s="195"/>
      <c r="N1149" s="194"/>
    </row>
    <row r="1150" spans="1:14" x14ac:dyDescent="0.2">
      <c r="A1150" s="194"/>
      <c r="B1150" s="194"/>
      <c r="C1150" s="194"/>
      <c r="D1150" s="194"/>
      <c r="E1150" s="194"/>
      <c r="F1150" s="194"/>
      <c r="G1150" s="247"/>
      <c r="H1150" s="196"/>
      <c r="I1150" s="387"/>
      <c r="J1150" s="196"/>
      <c r="K1150" s="194"/>
      <c r="L1150" s="194"/>
      <c r="M1150" s="195"/>
      <c r="N1150" s="194"/>
    </row>
    <row r="1151" spans="1:14" x14ac:dyDescent="0.2">
      <c r="A1151" s="194"/>
      <c r="B1151" s="194"/>
      <c r="C1151" s="194"/>
      <c r="D1151" s="194"/>
      <c r="E1151" s="194"/>
      <c r="F1151" s="194"/>
      <c r="G1151" s="247"/>
      <c r="H1151" s="196"/>
      <c r="I1151" s="387"/>
      <c r="J1151" s="196"/>
      <c r="K1151" s="194"/>
      <c r="L1151" s="194"/>
      <c r="M1151" s="195"/>
      <c r="N1151" s="194"/>
    </row>
    <row r="1152" spans="1:14" x14ac:dyDescent="0.2">
      <c r="A1152" s="194"/>
      <c r="B1152" s="194"/>
      <c r="C1152" s="194"/>
      <c r="D1152" s="194"/>
      <c r="E1152" s="194"/>
      <c r="F1152" s="194"/>
      <c r="G1152" s="247"/>
      <c r="H1152" s="196"/>
      <c r="I1152" s="387"/>
      <c r="J1152" s="196"/>
      <c r="K1152" s="194"/>
      <c r="L1152" s="194"/>
      <c r="M1152" s="195"/>
      <c r="N1152" s="194"/>
    </row>
    <row r="1153" spans="1:14" x14ac:dyDescent="0.2">
      <c r="A1153" s="194"/>
      <c r="B1153" s="194"/>
      <c r="C1153" s="194"/>
      <c r="D1153" s="194"/>
      <c r="E1153" s="194"/>
      <c r="F1153" s="194"/>
      <c r="G1153" s="247"/>
      <c r="H1153" s="196"/>
      <c r="I1153" s="387"/>
      <c r="J1153" s="196"/>
      <c r="K1153" s="194"/>
      <c r="L1153" s="194"/>
      <c r="M1153" s="195"/>
      <c r="N1153" s="194"/>
    </row>
    <row r="1154" spans="1:14" x14ac:dyDescent="0.2">
      <c r="A1154" s="194"/>
      <c r="B1154" s="194"/>
      <c r="C1154" s="194"/>
      <c r="D1154" s="194"/>
      <c r="E1154" s="194"/>
      <c r="F1154" s="194"/>
      <c r="G1154" s="247"/>
      <c r="H1154" s="196"/>
      <c r="I1154" s="387"/>
      <c r="J1154" s="196"/>
      <c r="K1154" s="194"/>
      <c r="L1154" s="194"/>
      <c r="M1154" s="195"/>
      <c r="N1154" s="194"/>
    </row>
    <row r="1155" spans="1:14" x14ac:dyDescent="0.2">
      <c r="A1155" s="194"/>
      <c r="B1155" s="194"/>
      <c r="C1155" s="194"/>
      <c r="D1155" s="194"/>
      <c r="E1155" s="194"/>
      <c r="F1155" s="194"/>
      <c r="G1155" s="247"/>
      <c r="H1155" s="196"/>
      <c r="I1155" s="387"/>
      <c r="J1155" s="196"/>
      <c r="K1155" s="194"/>
      <c r="L1155" s="194"/>
      <c r="M1155" s="195"/>
      <c r="N1155" s="194"/>
    </row>
    <row r="1156" spans="1:14" x14ac:dyDescent="0.2">
      <c r="A1156" s="194"/>
      <c r="B1156" s="194"/>
      <c r="C1156" s="194"/>
      <c r="D1156" s="194"/>
      <c r="E1156" s="194"/>
      <c r="F1156" s="194"/>
      <c r="G1156" s="247"/>
      <c r="H1156" s="196"/>
      <c r="I1156" s="387"/>
      <c r="J1156" s="196"/>
      <c r="K1156" s="194"/>
      <c r="L1156" s="194"/>
      <c r="M1156" s="195"/>
      <c r="N1156" s="194"/>
    </row>
    <row r="1157" spans="1:14" x14ac:dyDescent="0.2">
      <c r="A1157" s="194"/>
      <c r="B1157" s="194"/>
      <c r="C1157" s="194"/>
      <c r="D1157" s="194"/>
      <c r="E1157" s="194"/>
      <c r="F1157" s="194"/>
      <c r="G1157" s="247"/>
      <c r="H1157" s="196"/>
      <c r="I1157" s="387"/>
      <c r="J1157" s="196"/>
      <c r="K1157" s="194"/>
      <c r="L1157" s="194"/>
      <c r="M1157" s="195"/>
      <c r="N1157" s="194"/>
    </row>
    <row r="1158" spans="1:14" x14ac:dyDescent="0.2">
      <c r="A1158" s="194"/>
      <c r="B1158" s="194"/>
      <c r="C1158" s="194"/>
      <c r="D1158" s="194"/>
      <c r="E1158" s="194"/>
      <c r="F1158" s="194"/>
      <c r="G1158" s="247"/>
      <c r="H1158" s="196"/>
      <c r="I1158" s="387"/>
      <c r="J1158" s="196"/>
      <c r="K1158" s="194"/>
      <c r="L1158" s="194"/>
      <c r="M1158" s="195"/>
      <c r="N1158" s="194"/>
    </row>
    <row r="1159" spans="1:14" x14ac:dyDescent="0.2">
      <c r="A1159" s="194"/>
      <c r="B1159" s="194"/>
      <c r="C1159" s="194"/>
      <c r="D1159" s="194"/>
      <c r="E1159" s="194"/>
      <c r="F1159" s="194"/>
      <c r="G1159" s="247"/>
      <c r="H1159" s="196"/>
      <c r="I1159" s="387"/>
      <c r="J1159" s="196"/>
      <c r="K1159" s="194"/>
      <c r="L1159" s="194"/>
      <c r="M1159" s="195"/>
      <c r="N1159" s="194"/>
    </row>
    <row r="1160" spans="1:14" x14ac:dyDescent="0.2">
      <c r="A1160" s="194"/>
      <c r="B1160" s="194"/>
      <c r="C1160" s="194"/>
      <c r="D1160" s="194"/>
      <c r="E1160" s="194"/>
      <c r="F1160" s="194"/>
      <c r="G1160" s="247"/>
      <c r="H1160" s="196"/>
      <c r="I1160" s="387"/>
      <c r="J1160" s="196"/>
      <c r="K1160" s="194"/>
      <c r="L1160" s="194"/>
      <c r="M1160" s="195"/>
      <c r="N1160" s="194"/>
    </row>
    <row r="1161" spans="1:14" x14ac:dyDescent="0.2">
      <c r="A1161" s="194"/>
      <c r="B1161" s="194"/>
      <c r="C1161" s="194"/>
      <c r="D1161" s="194"/>
      <c r="E1161" s="194"/>
      <c r="F1161" s="194"/>
      <c r="G1161" s="247"/>
      <c r="H1161" s="196"/>
      <c r="I1161" s="387"/>
      <c r="J1161" s="196"/>
      <c r="K1161" s="194"/>
      <c r="L1161" s="194"/>
      <c r="M1161" s="195"/>
      <c r="N1161" s="194"/>
    </row>
    <row r="1162" spans="1:14" x14ac:dyDescent="0.2">
      <c r="A1162" s="194"/>
      <c r="B1162" s="194"/>
      <c r="C1162" s="194"/>
      <c r="D1162" s="194"/>
      <c r="E1162" s="194"/>
      <c r="F1162" s="194"/>
      <c r="G1162" s="247"/>
      <c r="H1162" s="196"/>
      <c r="I1162" s="387"/>
      <c r="J1162" s="196"/>
      <c r="K1162" s="194"/>
      <c r="L1162" s="194"/>
      <c r="M1162" s="195"/>
      <c r="N1162" s="194"/>
    </row>
    <row r="1163" spans="1:14" x14ac:dyDescent="0.2">
      <c r="A1163" s="194"/>
      <c r="B1163" s="194"/>
      <c r="C1163" s="194"/>
      <c r="D1163" s="194"/>
      <c r="E1163" s="194"/>
      <c r="F1163" s="194"/>
      <c r="G1163" s="247"/>
      <c r="H1163" s="196"/>
      <c r="I1163" s="387"/>
      <c r="J1163" s="196"/>
      <c r="K1163" s="194"/>
      <c r="L1163" s="194"/>
      <c r="M1163" s="195"/>
      <c r="N1163" s="194"/>
    </row>
    <row r="1164" spans="1:14" x14ac:dyDescent="0.2">
      <c r="A1164" s="194"/>
      <c r="B1164" s="194"/>
      <c r="C1164" s="194"/>
      <c r="D1164" s="194"/>
      <c r="E1164" s="194"/>
      <c r="F1164" s="194"/>
      <c r="G1164" s="247"/>
      <c r="H1164" s="196"/>
      <c r="I1164" s="387"/>
      <c r="J1164" s="196"/>
      <c r="K1164" s="194"/>
      <c r="L1164" s="194"/>
      <c r="M1164" s="195"/>
      <c r="N1164" s="194"/>
    </row>
    <row r="1165" spans="1:14" x14ac:dyDescent="0.2">
      <c r="A1165" s="194"/>
      <c r="B1165" s="194"/>
      <c r="C1165" s="194"/>
      <c r="D1165" s="194"/>
      <c r="E1165" s="194"/>
      <c r="F1165" s="194"/>
      <c r="G1165" s="247"/>
      <c r="H1165" s="196"/>
      <c r="I1165" s="387"/>
      <c r="J1165" s="196"/>
      <c r="K1165" s="194"/>
      <c r="L1165" s="194"/>
      <c r="M1165" s="195"/>
      <c r="N1165" s="194"/>
    </row>
    <row r="1166" spans="1:14" x14ac:dyDescent="0.2">
      <c r="A1166" s="194"/>
      <c r="B1166" s="194"/>
      <c r="C1166" s="194"/>
      <c r="D1166" s="194"/>
      <c r="E1166" s="194"/>
      <c r="F1166" s="194"/>
      <c r="G1166" s="247"/>
      <c r="H1166" s="196"/>
      <c r="I1166" s="387"/>
      <c r="J1166" s="196"/>
      <c r="K1166" s="194"/>
      <c r="L1166" s="194"/>
      <c r="M1166" s="195"/>
      <c r="N1166" s="194"/>
    </row>
    <row r="1167" spans="1:14" x14ac:dyDescent="0.2">
      <c r="A1167" s="194"/>
      <c r="B1167" s="194"/>
      <c r="C1167" s="194"/>
      <c r="D1167" s="194"/>
      <c r="E1167" s="194"/>
      <c r="F1167" s="194"/>
      <c r="G1167" s="247"/>
      <c r="H1167" s="196"/>
      <c r="I1167" s="387"/>
      <c r="J1167" s="196"/>
      <c r="K1167" s="194"/>
      <c r="L1167" s="194"/>
      <c r="M1167" s="195"/>
      <c r="N1167" s="194"/>
    </row>
    <row r="1168" spans="1:14" x14ac:dyDescent="0.2">
      <c r="A1168" s="194"/>
      <c r="B1168" s="194"/>
      <c r="C1168" s="194"/>
      <c r="D1168" s="194"/>
      <c r="E1168" s="194"/>
      <c r="F1168" s="194"/>
      <c r="G1168" s="247"/>
      <c r="H1168" s="196"/>
      <c r="I1168" s="387"/>
      <c r="J1168" s="196"/>
      <c r="K1168" s="194"/>
      <c r="L1168" s="194"/>
      <c r="M1168" s="195"/>
      <c r="N1168" s="194"/>
    </row>
    <row r="1169" spans="1:14" x14ac:dyDescent="0.2">
      <c r="A1169" s="194"/>
      <c r="B1169" s="194"/>
      <c r="C1169" s="194"/>
      <c r="D1169" s="194"/>
      <c r="E1169" s="194"/>
      <c r="F1169" s="194"/>
      <c r="G1169" s="247"/>
      <c r="H1169" s="196"/>
      <c r="I1169" s="387"/>
      <c r="J1169" s="196"/>
      <c r="K1169" s="194"/>
      <c r="L1169" s="194"/>
      <c r="M1169" s="195"/>
      <c r="N1169" s="194"/>
    </row>
    <row r="1170" spans="1:14" x14ac:dyDescent="0.2">
      <c r="A1170" s="194"/>
      <c r="B1170" s="194"/>
      <c r="C1170" s="194"/>
      <c r="D1170" s="194"/>
      <c r="E1170" s="194"/>
      <c r="F1170" s="194"/>
      <c r="G1170" s="247"/>
      <c r="H1170" s="196"/>
      <c r="I1170" s="387"/>
      <c r="J1170" s="196"/>
      <c r="K1170" s="194"/>
      <c r="L1170" s="194"/>
      <c r="M1170" s="195"/>
      <c r="N1170" s="194"/>
    </row>
    <row r="1171" spans="1:14" x14ac:dyDescent="0.2">
      <c r="A1171" s="194"/>
      <c r="B1171" s="194"/>
      <c r="C1171" s="194"/>
      <c r="D1171" s="194"/>
      <c r="E1171" s="194"/>
      <c r="F1171" s="194"/>
      <c r="G1171" s="247"/>
      <c r="H1171" s="196"/>
      <c r="I1171" s="387"/>
      <c r="J1171" s="196"/>
      <c r="K1171" s="194"/>
      <c r="L1171" s="194"/>
      <c r="M1171" s="195"/>
      <c r="N1171" s="194"/>
    </row>
    <row r="1172" spans="1:14" x14ac:dyDescent="0.2">
      <c r="A1172" s="194"/>
      <c r="B1172" s="194"/>
      <c r="C1172" s="194"/>
      <c r="D1172" s="194"/>
      <c r="E1172" s="194"/>
      <c r="F1172" s="194"/>
      <c r="G1172" s="247"/>
      <c r="H1172" s="196"/>
      <c r="I1172" s="387"/>
      <c r="J1172" s="196"/>
      <c r="K1172" s="194"/>
      <c r="L1172" s="194"/>
      <c r="M1172" s="195"/>
      <c r="N1172" s="194"/>
    </row>
    <row r="1173" spans="1:14" x14ac:dyDescent="0.2">
      <c r="A1173" s="194"/>
      <c r="B1173" s="194"/>
      <c r="C1173" s="194"/>
      <c r="D1173" s="194"/>
      <c r="E1173" s="194"/>
      <c r="F1173" s="194"/>
      <c r="G1173" s="247"/>
      <c r="H1173" s="196"/>
      <c r="I1173" s="387"/>
      <c r="J1173" s="196"/>
      <c r="K1173" s="194"/>
      <c r="L1173" s="194"/>
      <c r="M1173" s="195"/>
      <c r="N1173" s="194"/>
    </row>
    <row r="1174" spans="1:14" x14ac:dyDescent="0.2">
      <c r="A1174" s="194"/>
      <c r="B1174" s="194"/>
      <c r="C1174" s="194"/>
      <c r="D1174" s="194"/>
      <c r="E1174" s="194"/>
      <c r="F1174" s="194"/>
      <c r="G1174" s="247"/>
      <c r="H1174" s="196"/>
      <c r="I1174" s="387"/>
      <c r="J1174" s="196"/>
      <c r="K1174" s="194"/>
      <c r="L1174" s="194"/>
      <c r="M1174" s="195"/>
      <c r="N1174" s="194"/>
    </row>
    <row r="1175" spans="1:14" x14ac:dyDescent="0.2">
      <c r="A1175" s="194"/>
      <c r="B1175" s="194"/>
      <c r="C1175" s="194"/>
      <c r="D1175" s="194"/>
      <c r="E1175" s="194"/>
      <c r="F1175" s="194"/>
      <c r="G1175" s="247"/>
      <c r="H1175" s="196"/>
      <c r="I1175" s="387"/>
      <c r="J1175" s="196"/>
      <c r="K1175" s="194"/>
      <c r="L1175" s="194"/>
      <c r="M1175" s="195"/>
      <c r="N1175" s="194"/>
    </row>
    <row r="1176" spans="1:14" x14ac:dyDescent="0.2">
      <c r="A1176" s="194"/>
      <c r="B1176" s="194"/>
      <c r="C1176" s="194"/>
      <c r="D1176" s="194"/>
      <c r="E1176" s="194"/>
      <c r="F1176" s="194"/>
      <c r="G1176" s="247"/>
      <c r="H1176" s="196"/>
      <c r="I1176" s="387"/>
      <c r="J1176" s="196"/>
      <c r="K1176" s="194"/>
      <c r="L1176" s="194"/>
      <c r="M1176" s="195"/>
      <c r="N1176" s="194"/>
    </row>
    <row r="1177" spans="1:14" x14ac:dyDescent="0.2">
      <c r="A1177" s="194"/>
      <c r="B1177" s="194"/>
      <c r="C1177" s="194"/>
      <c r="D1177" s="194"/>
      <c r="E1177" s="194"/>
      <c r="F1177" s="194"/>
      <c r="G1177" s="247"/>
      <c r="H1177" s="196"/>
      <c r="I1177" s="387"/>
      <c r="J1177" s="196"/>
      <c r="K1177" s="194"/>
      <c r="L1177" s="194"/>
      <c r="M1177" s="195"/>
      <c r="N1177" s="194"/>
    </row>
    <row r="1178" spans="1:14" x14ac:dyDescent="0.2">
      <c r="A1178" s="194"/>
      <c r="B1178" s="194"/>
      <c r="C1178" s="194"/>
      <c r="D1178" s="194"/>
      <c r="E1178" s="194"/>
      <c r="F1178" s="194"/>
      <c r="G1178" s="247"/>
      <c r="H1178" s="196"/>
      <c r="I1178" s="387"/>
      <c r="J1178" s="196"/>
      <c r="K1178" s="194"/>
      <c r="L1178" s="194"/>
      <c r="M1178" s="195"/>
      <c r="N1178" s="194"/>
    </row>
    <row r="1179" spans="1:14" x14ac:dyDescent="0.2">
      <c r="A1179" s="194"/>
      <c r="B1179" s="194"/>
      <c r="C1179" s="194"/>
      <c r="D1179" s="194"/>
      <c r="E1179" s="194"/>
      <c r="F1179" s="194"/>
      <c r="G1179" s="247"/>
      <c r="H1179" s="196"/>
      <c r="I1179" s="387"/>
      <c r="J1179" s="196"/>
      <c r="K1179" s="194"/>
      <c r="L1179" s="194"/>
      <c r="M1179" s="195"/>
      <c r="N1179" s="194"/>
    </row>
    <row r="1180" spans="1:14" x14ac:dyDescent="0.2">
      <c r="A1180" s="194"/>
      <c r="B1180" s="194"/>
      <c r="C1180" s="194"/>
      <c r="D1180" s="194"/>
      <c r="E1180" s="194"/>
      <c r="F1180" s="194"/>
      <c r="G1180" s="247"/>
      <c r="H1180" s="196"/>
      <c r="I1180" s="387"/>
      <c r="J1180" s="196"/>
      <c r="K1180" s="194"/>
      <c r="L1180" s="194"/>
      <c r="M1180" s="195"/>
      <c r="N1180" s="194"/>
    </row>
    <row r="1181" spans="1:14" x14ac:dyDescent="0.2">
      <c r="A1181" s="194"/>
      <c r="B1181" s="194"/>
      <c r="C1181" s="194"/>
      <c r="D1181" s="194"/>
      <c r="E1181" s="194"/>
      <c r="F1181" s="194"/>
      <c r="G1181" s="247"/>
      <c r="H1181" s="196"/>
      <c r="I1181" s="387"/>
      <c r="J1181" s="196"/>
      <c r="K1181" s="194"/>
      <c r="L1181" s="194"/>
      <c r="M1181" s="195"/>
      <c r="N1181" s="194"/>
    </row>
    <row r="1182" spans="1:14" x14ac:dyDescent="0.2">
      <c r="A1182" s="194"/>
      <c r="B1182" s="194"/>
      <c r="C1182" s="194"/>
      <c r="D1182" s="194"/>
      <c r="E1182" s="194"/>
      <c r="F1182" s="194"/>
      <c r="G1182" s="247"/>
      <c r="H1182" s="196"/>
      <c r="I1182" s="387"/>
      <c r="J1182" s="196"/>
      <c r="K1182" s="194"/>
      <c r="L1182" s="194"/>
      <c r="M1182" s="195"/>
      <c r="N1182" s="194"/>
    </row>
    <row r="1183" spans="1:14" x14ac:dyDescent="0.2">
      <c r="A1183" s="194"/>
      <c r="B1183" s="194"/>
      <c r="C1183" s="194"/>
      <c r="D1183" s="194"/>
      <c r="E1183" s="194"/>
      <c r="F1183" s="194"/>
      <c r="G1183" s="247"/>
      <c r="H1183" s="196"/>
      <c r="I1183" s="387"/>
      <c r="J1183" s="196"/>
      <c r="K1183" s="194"/>
      <c r="L1183" s="194"/>
      <c r="M1183" s="195"/>
      <c r="N1183" s="194"/>
    </row>
    <row r="1184" spans="1:14" x14ac:dyDescent="0.2">
      <c r="A1184" s="194"/>
      <c r="B1184" s="194"/>
      <c r="C1184" s="194"/>
      <c r="D1184" s="194"/>
      <c r="E1184" s="194"/>
      <c r="F1184" s="194"/>
      <c r="G1184" s="247"/>
      <c r="H1184" s="196"/>
      <c r="I1184" s="387"/>
      <c r="J1184" s="196"/>
      <c r="K1184" s="194"/>
      <c r="L1184" s="194"/>
      <c r="M1184" s="195"/>
      <c r="N1184" s="194"/>
    </row>
    <row r="1185" spans="1:14" x14ac:dyDescent="0.2">
      <c r="A1185" s="194"/>
      <c r="B1185" s="194"/>
      <c r="C1185" s="194"/>
      <c r="D1185" s="194"/>
      <c r="E1185" s="194"/>
      <c r="F1185" s="194"/>
      <c r="G1185" s="247"/>
      <c r="H1185" s="196"/>
      <c r="I1185" s="387"/>
      <c r="J1185" s="196"/>
      <c r="K1185" s="194"/>
      <c r="L1185" s="194"/>
      <c r="M1185" s="195"/>
      <c r="N1185" s="194"/>
    </row>
    <row r="1186" spans="1:14" x14ac:dyDescent="0.2">
      <c r="A1186" s="194"/>
      <c r="B1186" s="194"/>
      <c r="C1186" s="194"/>
      <c r="D1186" s="194"/>
      <c r="E1186" s="194"/>
      <c r="F1186" s="194"/>
      <c r="G1186" s="247"/>
      <c r="H1186" s="196"/>
      <c r="I1186" s="387"/>
      <c r="J1186" s="196"/>
      <c r="K1186" s="194"/>
      <c r="L1186" s="194"/>
      <c r="M1186" s="195"/>
      <c r="N1186" s="194"/>
    </row>
    <row r="1187" spans="1:14" x14ac:dyDescent="0.2">
      <c r="A1187" s="194"/>
      <c r="B1187" s="194"/>
      <c r="C1187" s="194"/>
      <c r="D1187" s="194"/>
      <c r="E1187" s="194"/>
      <c r="F1187" s="194"/>
      <c r="G1187" s="247"/>
      <c r="H1187" s="196"/>
      <c r="I1187" s="387"/>
      <c r="J1187" s="196"/>
      <c r="K1187" s="194"/>
      <c r="L1187" s="194"/>
      <c r="M1187" s="195"/>
      <c r="N1187" s="194"/>
    </row>
    <row r="1188" spans="1:14" x14ac:dyDescent="0.2">
      <c r="A1188" s="194"/>
      <c r="B1188" s="194"/>
      <c r="C1188" s="194"/>
      <c r="D1188" s="194"/>
      <c r="E1188" s="194"/>
      <c r="F1188" s="194"/>
      <c r="G1188" s="247"/>
      <c r="H1188" s="196"/>
      <c r="I1188" s="387"/>
      <c r="J1188" s="196"/>
      <c r="K1188" s="194"/>
      <c r="L1188" s="194"/>
      <c r="M1188" s="195"/>
      <c r="N1188" s="194"/>
    </row>
    <row r="1189" spans="1:14" x14ac:dyDescent="0.2">
      <c r="A1189" s="194"/>
      <c r="B1189" s="194"/>
      <c r="C1189" s="194"/>
      <c r="D1189" s="194"/>
      <c r="E1189" s="194"/>
      <c r="F1189" s="194"/>
      <c r="G1189" s="247"/>
      <c r="H1189" s="196"/>
      <c r="I1189" s="387"/>
      <c r="J1189" s="196"/>
      <c r="K1189" s="194"/>
      <c r="L1189" s="194"/>
      <c r="M1189" s="195"/>
      <c r="N1189" s="194"/>
    </row>
    <row r="1190" spans="1:14" x14ac:dyDescent="0.2">
      <c r="A1190" s="194"/>
      <c r="B1190" s="194"/>
      <c r="C1190" s="194"/>
      <c r="D1190" s="194"/>
      <c r="E1190" s="194"/>
      <c r="F1190" s="194"/>
      <c r="G1190" s="247"/>
      <c r="H1190" s="196"/>
      <c r="I1190" s="387"/>
      <c r="J1190" s="196"/>
      <c r="K1190" s="194"/>
      <c r="L1190" s="194"/>
      <c r="M1190" s="195"/>
      <c r="N1190" s="194"/>
    </row>
    <row r="1191" spans="1:14" x14ac:dyDescent="0.2">
      <c r="A1191" s="194"/>
      <c r="B1191" s="194"/>
      <c r="C1191" s="194"/>
      <c r="D1191" s="194"/>
      <c r="E1191" s="194"/>
      <c r="F1191" s="194"/>
      <c r="G1191" s="247"/>
      <c r="H1191" s="196"/>
      <c r="I1191" s="387"/>
      <c r="J1191" s="196"/>
      <c r="K1191" s="194"/>
      <c r="L1191" s="194"/>
      <c r="M1191" s="195"/>
      <c r="N1191" s="194"/>
    </row>
    <row r="1192" spans="1:14" x14ac:dyDescent="0.2">
      <c r="A1192" s="194"/>
      <c r="B1192" s="194"/>
      <c r="C1192" s="194"/>
      <c r="D1192" s="194"/>
      <c r="E1192" s="194"/>
      <c r="F1192" s="194"/>
      <c r="G1192" s="247"/>
      <c r="H1192" s="196"/>
      <c r="I1192" s="387"/>
      <c r="J1192" s="196"/>
      <c r="K1192" s="194"/>
      <c r="L1192" s="194"/>
      <c r="M1192" s="195"/>
      <c r="N1192" s="194"/>
    </row>
    <row r="1193" spans="1:14" x14ac:dyDescent="0.2">
      <c r="A1193" s="194"/>
      <c r="B1193" s="194"/>
      <c r="C1193" s="194"/>
      <c r="D1193" s="194"/>
      <c r="E1193" s="194"/>
      <c r="F1193" s="194"/>
      <c r="G1193" s="247"/>
      <c r="H1193" s="196"/>
      <c r="I1193" s="387"/>
      <c r="J1193" s="196"/>
      <c r="K1193" s="194"/>
      <c r="L1193" s="194"/>
      <c r="M1193" s="195"/>
      <c r="N1193" s="194"/>
    </row>
    <row r="1194" spans="1:14" x14ac:dyDescent="0.2">
      <c r="A1194" s="194"/>
      <c r="B1194" s="194"/>
      <c r="C1194" s="194"/>
      <c r="D1194" s="194"/>
      <c r="E1194" s="194"/>
      <c r="F1194" s="194"/>
      <c r="G1194" s="247"/>
      <c r="H1194" s="196"/>
      <c r="I1194" s="387"/>
      <c r="J1194" s="196"/>
      <c r="K1194" s="194"/>
      <c r="L1194" s="194"/>
      <c r="M1194" s="195"/>
      <c r="N1194" s="194"/>
    </row>
    <row r="1195" spans="1:14" x14ac:dyDescent="0.2">
      <c r="A1195" s="194"/>
      <c r="B1195" s="194"/>
      <c r="C1195" s="194"/>
      <c r="D1195" s="194"/>
      <c r="E1195" s="194"/>
      <c r="F1195" s="194"/>
      <c r="G1195" s="247"/>
      <c r="H1195" s="196"/>
      <c r="I1195" s="387"/>
      <c r="J1195" s="196"/>
      <c r="K1195" s="194"/>
      <c r="L1195" s="194"/>
      <c r="M1195" s="195"/>
      <c r="N1195" s="194"/>
    </row>
    <row r="1196" spans="1:14" x14ac:dyDescent="0.2">
      <c r="A1196" s="194"/>
      <c r="B1196" s="194"/>
      <c r="C1196" s="194"/>
      <c r="D1196" s="194"/>
      <c r="E1196" s="194"/>
      <c r="F1196" s="194"/>
      <c r="G1196" s="247"/>
      <c r="H1196" s="196"/>
      <c r="I1196" s="387"/>
      <c r="J1196" s="196"/>
      <c r="K1196" s="194"/>
      <c r="L1196" s="194"/>
      <c r="M1196" s="195"/>
      <c r="N1196" s="194"/>
    </row>
    <row r="1197" spans="1:14" x14ac:dyDescent="0.2">
      <c r="A1197" s="194"/>
      <c r="B1197" s="194"/>
      <c r="C1197" s="194"/>
      <c r="D1197" s="194"/>
      <c r="E1197" s="194"/>
      <c r="F1197" s="194"/>
      <c r="G1197" s="247"/>
      <c r="H1197" s="196"/>
      <c r="I1197" s="387"/>
      <c r="J1197" s="196"/>
      <c r="K1197" s="194"/>
      <c r="L1197" s="194"/>
      <c r="M1197" s="195"/>
      <c r="N1197" s="194"/>
    </row>
    <row r="1198" spans="1:14" x14ac:dyDescent="0.2">
      <c r="A1198" s="194"/>
      <c r="B1198" s="194"/>
      <c r="C1198" s="194"/>
      <c r="D1198" s="194"/>
      <c r="E1198" s="194"/>
      <c r="F1198" s="194"/>
      <c r="G1198" s="247"/>
      <c r="H1198" s="196"/>
      <c r="I1198" s="387"/>
      <c r="J1198" s="196"/>
      <c r="K1198" s="194"/>
      <c r="L1198" s="194"/>
      <c r="M1198" s="195"/>
      <c r="N1198" s="194"/>
    </row>
    <row r="1199" spans="1:14" x14ac:dyDescent="0.2">
      <c r="A1199" s="194"/>
      <c r="B1199" s="194"/>
      <c r="C1199" s="194"/>
      <c r="D1199" s="194"/>
      <c r="E1199" s="194"/>
      <c r="F1199" s="194"/>
      <c r="G1199" s="247"/>
      <c r="H1199" s="196"/>
      <c r="I1199" s="387"/>
      <c r="J1199" s="196"/>
      <c r="K1199" s="194"/>
      <c r="L1199" s="194"/>
      <c r="M1199" s="195"/>
      <c r="N1199" s="194"/>
    </row>
    <row r="1200" spans="1:14" x14ac:dyDescent="0.2">
      <c r="A1200" s="194"/>
      <c r="B1200" s="194"/>
      <c r="C1200" s="194"/>
      <c r="D1200" s="194"/>
      <c r="E1200" s="194"/>
      <c r="F1200" s="194"/>
      <c r="G1200" s="247"/>
      <c r="H1200" s="196"/>
      <c r="I1200" s="387"/>
      <c r="J1200" s="196"/>
      <c r="K1200" s="194"/>
      <c r="L1200" s="194"/>
      <c r="M1200" s="195"/>
      <c r="N1200" s="194"/>
    </row>
    <row r="1201" spans="1:14" x14ac:dyDescent="0.2">
      <c r="A1201" s="194"/>
      <c r="B1201" s="194"/>
      <c r="C1201" s="194"/>
      <c r="D1201" s="194"/>
      <c r="E1201" s="194"/>
      <c r="F1201" s="194"/>
      <c r="G1201" s="247"/>
      <c r="H1201" s="196"/>
      <c r="I1201" s="387"/>
      <c r="J1201" s="196"/>
      <c r="K1201" s="194"/>
      <c r="L1201" s="194"/>
      <c r="M1201" s="195"/>
      <c r="N1201" s="194"/>
    </row>
    <row r="1202" spans="1:14" x14ac:dyDescent="0.2">
      <c r="A1202" s="194"/>
      <c r="B1202" s="194"/>
      <c r="C1202" s="194"/>
      <c r="D1202" s="194"/>
      <c r="E1202" s="194"/>
      <c r="F1202" s="194"/>
      <c r="G1202" s="247"/>
      <c r="H1202" s="196"/>
      <c r="I1202" s="387"/>
      <c r="J1202" s="196"/>
      <c r="K1202" s="194"/>
      <c r="L1202" s="194"/>
      <c r="M1202" s="195"/>
      <c r="N1202" s="194"/>
    </row>
    <row r="1203" spans="1:14" x14ac:dyDescent="0.2">
      <c r="A1203" s="194"/>
      <c r="B1203" s="194"/>
      <c r="C1203" s="194"/>
      <c r="D1203" s="194"/>
      <c r="E1203" s="194"/>
      <c r="F1203" s="194"/>
      <c r="G1203" s="247"/>
      <c r="H1203" s="196"/>
      <c r="I1203" s="387"/>
      <c r="J1203" s="196"/>
      <c r="K1203" s="194"/>
      <c r="L1203" s="194"/>
      <c r="M1203" s="195"/>
      <c r="N1203" s="194"/>
    </row>
    <row r="1204" spans="1:14" x14ac:dyDescent="0.2">
      <c r="A1204" s="194"/>
      <c r="B1204" s="194"/>
      <c r="C1204" s="194"/>
      <c r="D1204" s="194"/>
      <c r="E1204" s="194"/>
      <c r="F1204" s="194"/>
      <c r="G1204" s="247"/>
      <c r="H1204" s="196"/>
      <c r="I1204" s="387"/>
      <c r="J1204" s="196"/>
      <c r="K1204" s="194"/>
      <c r="L1204" s="194"/>
      <c r="M1204" s="195"/>
      <c r="N1204" s="194"/>
    </row>
    <row r="1205" spans="1:14" x14ac:dyDescent="0.2">
      <c r="A1205" s="194"/>
      <c r="B1205" s="194"/>
      <c r="C1205" s="194"/>
      <c r="D1205" s="194"/>
      <c r="E1205" s="194"/>
      <c r="F1205" s="194"/>
      <c r="G1205" s="247"/>
      <c r="H1205" s="196"/>
      <c r="I1205" s="387"/>
      <c r="J1205" s="196"/>
      <c r="K1205" s="194"/>
      <c r="L1205" s="194"/>
      <c r="M1205" s="195"/>
      <c r="N1205" s="194"/>
    </row>
    <row r="1206" spans="1:14" x14ac:dyDescent="0.2">
      <c r="A1206" s="194"/>
      <c r="B1206" s="194"/>
      <c r="C1206" s="194"/>
      <c r="D1206" s="194"/>
      <c r="E1206" s="194"/>
      <c r="F1206" s="194"/>
      <c r="G1206" s="247"/>
      <c r="H1206" s="196"/>
      <c r="I1206" s="387"/>
      <c r="J1206" s="196"/>
      <c r="K1206" s="194"/>
      <c r="L1206" s="194"/>
      <c r="M1206" s="195"/>
      <c r="N1206" s="194"/>
    </row>
    <row r="1207" spans="1:14" x14ac:dyDescent="0.2">
      <c r="A1207" s="194"/>
      <c r="B1207" s="194"/>
      <c r="C1207" s="194"/>
      <c r="D1207" s="194"/>
      <c r="E1207" s="194"/>
      <c r="F1207" s="194"/>
      <c r="G1207" s="247"/>
      <c r="H1207" s="196"/>
      <c r="I1207" s="387"/>
      <c r="J1207" s="196"/>
      <c r="K1207" s="194"/>
      <c r="L1207" s="194"/>
      <c r="M1207" s="195"/>
      <c r="N1207" s="194"/>
    </row>
    <row r="1208" spans="1:14" x14ac:dyDescent="0.2">
      <c r="A1208" s="194"/>
      <c r="B1208" s="194"/>
      <c r="C1208" s="194"/>
      <c r="D1208" s="194"/>
      <c r="E1208" s="194"/>
      <c r="F1208" s="194"/>
      <c r="G1208" s="247"/>
      <c r="H1208" s="196"/>
      <c r="I1208" s="387"/>
      <c r="J1208" s="196"/>
      <c r="K1208" s="194"/>
      <c r="L1208" s="194"/>
      <c r="M1208" s="195"/>
      <c r="N1208" s="194"/>
    </row>
    <row r="1209" spans="1:14" x14ac:dyDescent="0.2">
      <c r="A1209" s="194"/>
      <c r="B1209" s="194"/>
      <c r="C1209" s="194"/>
      <c r="D1209" s="194"/>
      <c r="E1209" s="194"/>
      <c r="F1209" s="194"/>
      <c r="G1209" s="247"/>
      <c r="H1209" s="196"/>
      <c r="I1209" s="387"/>
      <c r="J1209" s="196"/>
      <c r="K1209" s="194"/>
      <c r="L1209" s="194"/>
      <c r="M1209" s="195"/>
      <c r="N1209" s="194"/>
    </row>
    <row r="1210" spans="1:14" x14ac:dyDescent="0.2">
      <c r="A1210" s="194"/>
      <c r="B1210" s="194"/>
      <c r="C1210" s="194"/>
      <c r="D1210" s="194"/>
      <c r="E1210" s="194"/>
      <c r="F1210" s="194"/>
      <c r="G1210" s="247"/>
      <c r="H1210" s="196"/>
      <c r="I1210" s="387"/>
      <c r="J1210" s="196"/>
      <c r="K1210" s="194"/>
      <c r="L1210" s="194"/>
      <c r="M1210" s="195"/>
      <c r="N1210" s="194"/>
    </row>
    <row r="1211" spans="1:14" x14ac:dyDescent="0.2">
      <c r="A1211" s="194"/>
      <c r="B1211" s="194"/>
      <c r="C1211" s="194"/>
      <c r="D1211" s="194"/>
      <c r="E1211" s="194"/>
      <c r="F1211" s="194"/>
      <c r="G1211" s="247"/>
      <c r="H1211" s="196"/>
      <c r="I1211" s="387"/>
      <c r="J1211" s="196"/>
      <c r="K1211" s="194"/>
      <c r="L1211" s="194"/>
      <c r="M1211" s="195"/>
      <c r="N1211" s="194"/>
    </row>
    <row r="1212" spans="1:14" x14ac:dyDescent="0.2">
      <c r="A1212" s="194"/>
      <c r="B1212" s="194"/>
      <c r="C1212" s="194"/>
      <c r="D1212" s="194"/>
      <c r="E1212" s="194"/>
      <c r="F1212" s="194"/>
      <c r="G1212" s="247"/>
      <c r="H1212" s="196"/>
      <c r="I1212" s="387"/>
      <c r="J1212" s="196"/>
      <c r="K1212" s="194"/>
      <c r="L1212" s="194"/>
      <c r="M1212" s="195"/>
      <c r="N1212" s="194"/>
    </row>
    <row r="1213" spans="1:14" x14ac:dyDescent="0.2">
      <c r="A1213" s="194"/>
      <c r="B1213" s="194"/>
      <c r="C1213" s="194"/>
      <c r="D1213" s="194"/>
      <c r="E1213" s="194"/>
      <c r="F1213" s="194"/>
      <c r="G1213" s="247"/>
      <c r="H1213" s="196"/>
      <c r="I1213" s="387"/>
      <c r="J1213" s="196"/>
      <c r="K1213" s="194"/>
      <c r="L1213" s="194"/>
      <c r="M1213" s="195"/>
      <c r="N1213" s="194"/>
    </row>
    <row r="1214" spans="1:14" x14ac:dyDescent="0.2">
      <c r="A1214" s="194"/>
      <c r="B1214" s="194"/>
      <c r="C1214" s="194"/>
      <c r="D1214" s="194"/>
      <c r="E1214" s="194"/>
      <c r="F1214" s="194"/>
      <c r="G1214" s="247"/>
      <c r="H1214" s="196"/>
      <c r="I1214" s="387"/>
      <c r="J1214" s="196"/>
      <c r="K1214" s="194"/>
      <c r="L1214" s="194"/>
      <c r="M1214" s="195"/>
      <c r="N1214" s="194"/>
    </row>
    <row r="1215" spans="1:14" x14ac:dyDescent="0.2">
      <c r="A1215" s="194"/>
      <c r="B1215" s="194"/>
      <c r="C1215" s="194"/>
      <c r="D1215" s="194"/>
      <c r="E1215" s="194"/>
      <c r="F1215" s="194"/>
      <c r="G1215" s="247"/>
      <c r="H1215" s="196"/>
      <c r="I1215" s="387"/>
      <c r="J1215" s="196"/>
      <c r="K1215" s="194"/>
      <c r="L1215" s="194"/>
      <c r="M1215" s="195"/>
      <c r="N1215" s="194"/>
    </row>
    <row r="1216" spans="1:14" x14ac:dyDescent="0.2">
      <c r="A1216" s="194"/>
      <c r="B1216" s="194"/>
      <c r="C1216" s="194"/>
      <c r="D1216" s="194"/>
      <c r="E1216" s="194"/>
      <c r="F1216" s="194"/>
      <c r="G1216" s="247"/>
      <c r="H1216" s="196"/>
      <c r="I1216" s="387"/>
      <c r="J1216" s="196"/>
      <c r="K1216" s="194"/>
      <c r="L1216" s="194"/>
      <c r="M1216" s="195"/>
      <c r="N1216" s="194"/>
    </row>
    <row r="1217" spans="1:14" x14ac:dyDescent="0.2">
      <c r="A1217" s="194"/>
      <c r="B1217" s="194"/>
      <c r="C1217" s="194"/>
      <c r="D1217" s="194"/>
      <c r="E1217" s="194"/>
      <c r="F1217" s="194"/>
      <c r="G1217" s="247"/>
      <c r="H1217" s="196"/>
      <c r="I1217" s="387"/>
      <c r="J1217" s="196"/>
      <c r="K1217" s="194"/>
      <c r="L1217" s="194"/>
      <c r="M1217" s="195"/>
      <c r="N1217" s="194"/>
    </row>
    <row r="1218" spans="1:14" x14ac:dyDescent="0.2">
      <c r="A1218" s="194"/>
      <c r="B1218" s="194"/>
      <c r="C1218" s="194"/>
      <c r="D1218" s="194"/>
      <c r="E1218" s="194"/>
      <c r="F1218" s="194"/>
      <c r="G1218" s="247"/>
      <c r="H1218" s="196"/>
      <c r="I1218" s="387"/>
      <c r="J1218" s="196"/>
      <c r="K1218" s="194"/>
      <c r="L1218" s="194"/>
      <c r="M1218" s="195"/>
      <c r="N1218" s="194"/>
    </row>
    <row r="1219" spans="1:14" x14ac:dyDescent="0.2">
      <c r="A1219" s="194"/>
      <c r="B1219" s="194"/>
      <c r="C1219" s="194"/>
      <c r="D1219" s="194"/>
      <c r="E1219" s="194"/>
      <c r="F1219" s="194"/>
      <c r="G1219" s="247"/>
      <c r="H1219" s="196"/>
      <c r="I1219" s="387"/>
      <c r="J1219" s="196"/>
      <c r="K1219" s="194"/>
      <c r="L1219" s="194"/>
      <c r="M1219" s="195"/>
      <c r="N1219" s="194"/>
    </row>
    <row r="1220" spans="1:14" x14ac:dyDescent="0.2">
      <c r="A1220" s="194"/>
      <c r="B1220" s="194"/>
      <c r="C1220" s="194"/>
      <c r="D1220" s="194"/>
      <c r="E1220" s="194"/>
      <c r="F1220" s="194"/>
      <c r="G1220" s="247"/>
      <c r="H1220" s="196"/>
      <c r="I1220" s="387"/>
      <c r="J1220" s="196"/>
      <c r="K1220" s="194"/>
      <c r="L1220" s="194"/>
      <c r="M1220" s="195"/>
      <c r="N1220" s="194"/>
    </row>
    <row r="1221" spans="1:14" x14ac:dyDescent="0.2">
      <c r="A1221" s="194"/>
      <c r="B1221" s="194"/>
      <c r="C1221" s="194"/>
      <c r="D1221" s="194"/>
      <c r="E1221" s="194"/>
      <c r="F1221" s="194"/>
      <c r="G1221" s="247"/>
      <c r="H1221" s="196"/>
      <c r="I1221" s="387"/>
      <c r="J1221" s="196"/>
      <c r="K1221" s="194"/>
      <c r="L1221" s="194"/>
      <c r="M1221" s="195"/>
      <c r="N1221" s="194"/>
    </row>
    <row r="1222" spans="1:14" x14ac:dyDescent="0.2">
      <c r="A1222" s="194"/>
      <c r="B1222" s="194"/>
      <c r="C1222" s="194"/>
      <c r="D1222" s="194"/>
      <c r="E1222" s="194"/>
      <c r="F1222" s="194"/>
      <c r="G1222" s="247"/>
      <c r="H1222" s="196"/>
      <c r="I1222" s="387"/>
      <c r="J1222" s="196"/>
      <c r="K1222" s="194"/>
      <c r="L1222" s="194"/>
      <c r="M1222" s="195"/>
      <c r="N1222" s="194"/>
    </row>
    <row r="1223" spans="1:14" x14ac:dyDescent="0.2">
      <c r="A1223" s="194"/>
      <c r="B1223" s="194"/>
      <c r="C1223" s="194"/>
      <c r="D1223" s="194"/>
      <c r="E1223" s="194"/>
      <c r="F1223" s="194"/>
      <c r="G1223" s="247"/>
      <c r="H1223" s="196"/>
      <c r="I1223" s="387"/>
      <c r="J1223" s="196"/>
      <c r="K1223" s="194"/>
      <c r="L1223" s="194"/>
      <c r="M1223" s="195"/>
      <c r="N1223" s="194"/>
    </row>
    <row r="1224" spans="1:14" x14ac:dyDescent="0.2">
      <c r="A1224" s="194"/>
      <c r="B1224" s="194"/>
      <c r="C1224" s="194"/>
      <c r="D1224" s="194"/>
      <c r="E1224" s="194"/>
      <c r="F1224" s="194"/>
      <c r="G1224" s="247"/>
      <c r="H1224" s="196"/>
      <c r="I1224" s="387"/>
      <c r="J1224" s="196"/>
      <c r="K1224" s="194"/>
      <c r="L1224" s="194"/>
      <c r="M1224" s="195"/>
      <c r="N1224" s="194"/>
    </row>
    <row r="1225" spans="1:14" x14ac:dyDescent="0.2">
      <c r="A1225" s="194"/>
      <c r="B1225" s="194"/>
      <c r="C1225" s="194"/>
      <c r="D1225" s="194"/>
      <c r="E1225" s="194"/>
      <c r="F1225" s="194"/>
      <c r="G1225" s="247"/>
      <c r="H1225" s="196"/>
      <c r="I1225" s="387"/>
      <c r="J1225" s="196"/>
      <c r="K1225" s="194"/>
      <c r="L1225" s="194"/>
      <c r="M1225" s="195"/>
      <c r="N1225" s="194"/>
    </row>
    <row r="1226" spans="1:14" x14ac:dyDescent="0.2">
      <c r="A1226" s="194"/>
      <c r="B1226" s="194"/>
      <c r="C1226" s="194"/>
      <c r="D1226" s="194"/>
      <c r="E1226" s="194"/>
      <c r="F1226" s="194"/>
      <c r="G1226" s="247"/>
      <c r="H1226" s="196"/>
      <c r="I1226" s="387"/>
      <c r="J1226" s="196"/>
      <c r="K1226" s="194"/>
      <c r="L1226" s="194"/>
      <c r="M1226" s="195"/>
      <c r="N1226" s="194"/>
    </row>
    <row r="1227" spans="1:14" x14ac:dyDescent="0.2">
      <c r="A1227" s="194"/>
      <c r="B1227" s="194"/>
      <c r="C1227" s="194"/>
      <c r="D1227" s="194"/>
      <c r="E1227" s="194"/>
      <c r="F1227" s="194"/>
      <c r="G1227" s="247"/>
      <c r="H1227" s="196"/>
      <c r="I1227" s="387"/>
      <c r="J1227" s="196"/>
      <c r="K1227" s="194"/>
      <c r="L1227" s="194"/>
      <c r="M1227" s="195"/>
      <c r="N1227" s="194"/>
    </row>
    <row r="1228" spans="1:14" x14ac:dyDescent="0.2">
      <c r="A1228" s="194"/>
      <c r="B1228" s="194"/>
      <c r="C1228" s="194"/>
      <c r="D1228" s="194"/>
      <c r="E1228" s="194"/>
      <c r="F1228" s="194"/>
      <c r="G1228" s="247"/>
      <c r="H1228" s="196"/>
      <c r="I1228" s="387"/>
      <c r="J1228" s="196"/>
      <c r="K1228" s="194"/>
      <c r="L1228" s="194"/>
      <c r="M1228" s="195"/>
      <c r="N1228" s="194"/>
    </row>
    <row r="1229" spans="1:14" x14ac:dyDescent="0.2">
      <c r="A1229" s="194"/>
      <c r="B1229" s="194"/>
      <c r="C1229" s="194"/>
      <c r="D1229" s="194"/>
      <c r="E1229" s="194"/>
      <c r="F1229" s="194"/>
      <c r="G1229" s="247"/>
      <c r="H1229" s="196"/>
      <c r="I1229" s="387"/>
      <c r="J1229" s="196"/>
      <c r="K1229" s="194"/>
      <c r="L1229" s="194"/>
      <c r="M1229" s="195"/>
      <c r="N1229" s="194"/>
    </row>
    <row r="1230" spans="1:14" x14ac:dyDescent="0.2">
      <c r="A1230" s="194"/>
      <c r="B1230" s="194"/>
      <c r="C1230" s="194"/>
      <c r="D1230" s="194"/>
      <c r="E1230" s="194"/>
      <c r="F1230" s="194"/>
      <c r="G1230" s="247"/>
      <c r="H1230" s="196"/>
      <c r="I1230" s="387"/>
      <c r="J1230" s="196"/>
      <c r="K1230" s="194"/>
      <c r="L1230" s="194"/>
      <c r="M1230" s="195"/>
      <c r="N1230" s="194"/>
    </row>
    <row r="1231" spans="1:14" x14ac:dyDescent="0.2">
      <c r="A1231" s="194"/>
      <c r="B1231" s="194"/>
      <c r="C1231" s="194"/>
      <c r="D1231" s="194"/>
      <c r="E1231" s="194"/>
      <c r="F1231" s="194"/>
      <c r="G1231" s="247"/>
      <c r="H1231" s="196"/>
      <c r="I1231" s="387"/>
      <c r="J1231" s="196"/>
      <c r="K1231" s="194"/>
      <c r="L1231" s="194"/>
      <c r="M1231" s="195"/>
      <c r="N1231" s="194"/>
    </row>
    <row r="1232" spans="1:14" x14ac:dyDescent="0.2">
      <c r="A1232" s="194"/>
      <c r="B1232" s="194"/>
      <c r="C1232" s="194"/>
      <c r="D1232" s="194"/>
      <c r="E1232" s="194"/>
      <c r="F1232" s="194"/>
      <c r="G1232" s="247"/>
      <c r="H1232" s="196"/>
      <c r="I1232" s="387"/>
      <c r="J1232" s="196"/>
      <c r="K1232" s="194"/>
      <c r="L1232" s="194"/>
      <c r="M1232" s="195"/>
      <c r="N1232" s="194"/>
    </row>
    <row r="1233" spans="1:14" x14ac:dyDescent="0.2">
      <c r="A1233" s="194"/>
      <c r="B1233" s="194"/>
      <c r="C1233" s="194"/>
      <c r="D1233" s="194"/>
      <c r="E1233" s="194"/>
      <c r="F1233" s="194"/>
      <c r="G1233" s="247"/>
      <c r="H1233" s="196"/>
      <c r="I1233" s="387"/>
      <c r="J1233" s="196"/>
      <c r="K1233" s="194"/>
      <c r="L1233" s="194"/>
      <c r="M1233" s="195"/>
      <c r="N1233" s="194"/>
    </row>
    <row r="1234" spans="1:14" x14ac:dyDescent="0.2">
      <c r="A1234" s="194"/>
      <c r="B1234" s="194"/>
      <c r="C1234" s="194"/>
      <c r="D1234" s="194"/>
      <c r="E1234" s="194"/>
      <c r="F1234" s="194"/>
      <c r="G1234" s="247"/>
      <c r="H1234" s="196"/>
      <c r="I1234" s="387"/>
      <c r="J1234" s="196"/>
      <c r="K1234" s="194"/>
      <c r="L1234" s="194"/>
      <c r="M1234" s="195"/>
      <c r="N1234" s="194"/>
    </row>
    <row r="1235" spans="1:14" x14ac:dyDescent="0.2">
      <c r="A1235" s="194"/>
      <c r="B1235" s="194"/>
      <c r="C1235" s="194"/>
      <c r="D1235" s="194"/>
      <c r="E1235" s="194"/>
      <c r="F1235" s="194"/>
      <c r="G1235" s="247"/>
      <c r="H1235" s="196"/>
      <c r="I1235" s="387"/>
      <c r="J1235" s="196"/>
      <c r="K1235" s="194"/>
      <c r="L1235" s="194"/>
      <c r="M1235" s="195"/>
      <c r="N1235" s="194"/>
    </row>
    <row r="1236" spans="1:14" x14ac:dyDescent="0.2">
      <c r="A1236" s="194"/>
      <c r="B1236" s="194"/>
      <c r="C1236" s="194"/>
      <c r="D1236" s="194"/>
      <c r="E1236" s="194"/>
      <c r="F1236" s="194"/>
      <c r="G1236" s="247"/>
      <c r="H1236" s="196"/>
      <c r="I1236" s="387"/>
      <c r="J1236" s="196"/>
      <c r="K1236" s="194"/>
      <c r="L1236" s="194"/>
      <c r="M1236" s="195"/>
      <c r="N1236" s="194"/>
    </row>
    <row r="1237" spans="1:14" x14ac:dyDescent="0.2">
      <c r="A1237" s="194"/>
      <c r="B1237" s="194"/>
      <c r="C1237" s="194"/>
      <c r="D1237" s="194"/>
      <c r="E1237" s="194"/>
      <c r="F1237" s="194"/>
      <c r="G1237" s="247"/>
      <c r="H1237" s="196"/>
      <c r="I1237" s="387"/>
      <c r="J1237" s="196"/>
      <c r="K1237" s="194"/>
      <c r="L1237" s="194"/>
      <c r="M1237" s="195"/>
      <c r="N1237" s="194"/>
    </row>
    <row r="1238" spans="1:14" x14ac:dyDescent="0.2">
      <c r="A1238" s="194"/>
      <c r="B1238" s="194"/>
      <c r="C1238" s="194"/>
      <c r="D1238" s="194"/>
      <c r="E1238" s="194"/>
      <c r="F1238" s="194"/>
      <c r="G1238" s="247"/>
      <c r="H1238" s="196"/>
      <c r="I1238" s="387"/>
      <c r="J1238" s="196"/>
      <c r="K1238" s="194"/>
      <c r="L1238" s="194"/>
      <c r="M1238" s="195"/>
      <c r="N1238" s="194"/>
    </row>
    <row r="1239" spans="1:14" x14ac:dyDescent="0.2">
      <c r="A1239" s="194"/>
      <c r="B1239" s="194"/>
      <c r="C1239" s="194"/>
      <c r="D1239" s="194"/>
      <c r="E1239" s="194"/>
      <c r="F1239" s="194"/>
      <c r="G1239" s="247"/>
      <c r="H1239" s="196"/>
      <c r="I1239" s="387"/>
      <c r="J1239" s="196"/>
      <c r="K1239" s="194"/>
      <c r="L1239" s="194"/>
      <c r="M1239" s="195"/>
      <c r="N1239" s="194"/>
    </row>
    <row r="1240" spans="1:14" x14ac:dyDescent="0.2">
      <c r="A1240" s="194"/>
      <c r="B1240" s="194"/>
      <c r="C1240" s="194"/>
      <c r="D1240" s="194"/>
      <c r="E1240" s="194"/>
      <c r="F1240" s="194"/>
      <c r="G1240" s="247"/>
      <c r="H1240" s="196"/>
      <c r="I1240" s="387"/>
      <c r="J1240" s="196"/>
      <c r="K1240" s="194"/>
      <c r="L1240" s="194"/>
      <c r="M1240" s="195"/>
      <c r="N1240" s="194"/>
    </row>
    <row r="1241" spans="1:14" x14ac:dyDescent="0.2">
      <c r="A1241" s="194"/>
      <c r="B1241" s="194"/>
      <c r="C1241" s="194"/>
      <c r="D1241" s="194"/>
      <c r="E1241" s="194"/>
      <c r="F1241" s="194"/>
      <c r="G1241" s="247"/>
      <c r="H1241" s="196"/>
      <c r="I1241" s="387"/>
      <c r="J1241" s="196"/>
      <c r="K1241" s="194"/>
      <c r="L1241" s="194"/>
      <c r="M1241" s="195"/>
      <c r="N1241" s="194"/>
    </row>
    <row r="1242" spans="1:14" x14ac:dyDescent="0.2">
      <c r="A1242" s="194"/>
      <c r="B1242" s="194"/>
      <c r="C1242" s="194"/>
      <c r="D1242" s="194"/>
      <c r="E1242" s="194"/>
      <c r="F1242" s="194"/>
      <c r="G1242" s="247"/>
      <c r="H1242" s="196"/>
      <c r="I1242" s="387"/>
      <c r="J1242" s="196"/>
      <c r="K1242" s="194"/>
      <c r="L1242" s="194"/>
      <c r="M1242" s="195"/>
      <c r="N1242" s="194"/>
    </row>
    <row r="1243" spans="1:14" x14ac:dyDescent="0.2">
      <c r="A1243" s="194"/>
      <c r="B1243" s="194"/>
      <c r="C1243" s="194"/>
      <c r="D1243" s="194"/>
      <c r="E1243" s="194"/>
      <c r="F1243" s="194"/>
      <c r="G1243" s="247"/>
      <c r="H1243" s="196"/>
      <c r="I1243" s="387"/>
      <c r="J1243" s="196"/>
      <c r="K1243" s="194"/>
      <c r="L1243" s="194"/>
      <c r="M1243" s="195"/>
      <c r="N1243" s="194"/>
    </row>
    <row r="1244" spans="1:14" x14ac:dyDescent="0.2">
      <c r="A1244" s="194"/>
      <c r="B1244" s="194"/>
      <c r="C1244" s="194"/>
      <c r="D1244" s="194"/>
      <c r="E1244" s="194"/>
      <c r="F1244" s="194"/>
      <c r="G1244" s="247"/>
      <c r="H1244" s="196"/>
      <c r="I1244" s="387"/>
      <c r="J1244" s="196"/>
      <c r="K1244" s="194"/>
      <c r="L1244" s="194"/>
      <c r="M1244" s="195"/>
      <c r="N1244" s="194"/>
    </row>
    <row r="1245" spans="1:14" x14ac:dyDescent="0.2">
      <c r="A1245" s="194"/>
      <c r="B1245" s="194"/>
      <c r="C1245" s="194"/>
      <c r="D1245" s="194"/>
      <c r="E1245" s="194"/>
      <c r="F1245" s="194"/>
      <c r="G1245" s="247"/>
      <c r="H1245" s="196"/>
      <c r="I1245" s="387"/>
      <c r="J1245" s="196"/>
      <c r="K1245" s="194"/>
      <c r="L1245" s="194"/>
      <c r="M1245" s="195"/>
      <c r="N1245" s="194"/>
    </row>
    <row r="1246" spans="1:14" x14ac:dyDescent="0.2">
      <c r="A1246" s="194"/>
      <c r="B1246" s="194"/>
      <c r="C1246" s="194"/>
      <c r="D1246" s="194"/>
      <c r="E1246" s="194"/>
      <c r="F1246" s="194"/>
      <c r="G1246" s="247"/>
      <c r="H1246" s="196"/>
      <c r="I1246" s="387"/>
      <c r="J1246" s="196"/>
      <c r="K1246" s="194"/>
      <c r="L1246" s="194"/>
      <c r="M1246" s="195"/>
      <c r="N1246" s="194"/>
    </row>
    <row r="1247" spans="1:14" x14ac:dyDescent="0.2">
      <c r="A1247" s="194"/>
      <c r="B1247" s="194"/>
      <c r="C1247" s="194"/>
      <c r="D1247" s="194"/>
      <c r="E1247" s="194"/>
      <c r="F1247" s="194"/>
      <c r="G1247" s="247"/>
      <c r="H1247" s="196"/>
      <c r="I1247" s="387"/>
      <c r="J1247" s="196"/>
      <c r="K1247" s="194"/>
      <c r="L1247" s="194"/>
      <c r="M1247" s="195"/>
      <c r="N1247" s="194"/>
    </row>
    <row r="1248" spans="1:14" x14ac:dyDescent="0.2">
      <c r="A1248" s="194"/>
      <c r="B1248" s="194"/>
      <c r="C1248" s="194"/>
      <c r="D1248" s="194"/>
      <c r="E1248" s="194"/>
      <c r="F1248" s="194"/>
      <c r="G1248" s="247"/>
      <c r="H1248" s="196"/>
      <c r="I1248" s="387"/>
      <c r="J1248" s="196"/>
      <c r="K1248" s="194"/>
      <c r="L1248" s="194"/>
      <c r="M1248" s="195"/>
      <c r="N1248" s="194"/>
    </row>
    <row r="1249" spans="1:14" x14ac:dyDescent="0.2">
      <c r="A1249" s="194"/>
      <c r="B1249" s="194"/>
      <c r="C1249" s="194"/>
      <c r="D1249" s="194"/>
      <c r="E1249" s="194"/>
      <c r="F1249" s="194"/>
      <c r="G1249" s="247"/>
      <c r="H1249" s="196"/>
      <c r="I1249" s="387"/>
      <c r="J1249" s="196"/>
      <c r="K1249" s="194"/>
      <c r="L1249" s="194"/>
      <c r="M1249" s="195"/>
      <c r="N1249" s="194"/>
    </row>
    <row r="1250" spans="1:14" x14ac:dyDescent="0.2">
      <c r="A1250" s="194"/>
      <c r="B1250" s="194"/>
      <c r="C1250" s="194"/>
      <c r="D1250" s="194"/>
      <c r="E1250" s="194"/>
      <c r="F1250" s="194"/>
      <c r="G1250" s="247"/>
      <c r="H1250" s="196"/>
      <c r="I1250" s="387"/>
      <c r="J1250" s="196"/>
      <c r="K1250" s="194"/>
      <c r="L1250" s="194"/>
      <c r="M1250" s="195"/>
      <c r="N1250" s="194"/>
    </row>
    <row r="1251" spans="1:14" x14ac:dyDescent="0.2">
      <c r="A1251" s="194"/>
      <c r="B1251" s="194"/>
      <c r="C1251" s="194"/>
      <c r="D1251" s="194"/>
      <c r="E1251" s="194"/>
      <c r="F1251" s="194"/>
      <c r="G1251" s="247"/>
      <c r="H1251" s="196"/>
      <c r="I1251" s="387"/>
      <c r="J1251" s="196"/>
      <c r="K1251" s="194"/>
      <c r="L1251" s="194"/>
      <c r="M1251" s="195"/>
      <c r="N1251" s="194"/>
    </row>
    <row r="1252" spans="1:14" x14ac:dyDescent="0.2">
      <c r="A1252" s="194"/>
      <c r="B1252" s="194"/>
      <c r="C1252" s="194"/>
      <c r="D1252" s="194"/>
      <c r="E1252" s="194"/>
      <c r="F1252" s="194"/>
      <c r="G1252" s="247"/>
      <c r="H1252" s="196"/>
      <c r="I1252" s="387"/>
      <c r="J1252" s="196"/>
      <c r="K1252" s="194"/>
      <c r="L1252" s="194"/>
      <c r="M1252" s="195"/>
      <c r="N1252" s="194"/>
    </row>
    <row r="1253" spans="1:14" x14ac:dyDescent="0.2">
      <c r="A1253" s="194"/>
      <c r="B1253" s="194"/>
      <c r="C1253" s="194"/>
      <c r="D1253" s="194"/>
      <c r="E1253" s="194"/>
      <c r="F1253" s="194"/>
      <c r="G1253" s="247"/>
      <c r="H1253" s="196"/>
      <c r="I1253" s="387"/>
      <c r="J1253" s="196"/>
      <c r="K1253" s="194"/>
      <c r="L1253" s="194"/>
      <c r="M1253" s="195"/>
      <c r="N1253" s="194"/>
    </row>
    <row r="1254" spans="1:14" x14ac:dyDescent="0.2">
      <c r="A1254" s="194"/>
      <c r="B1254" s="194"/>
      <c r="C1254" s="194"/>
      <c r="D1254" s="194"/>
      <c r="E1254" s="194"/>
      <c r="F1254" s="194"/>
      <c r="G1254" s="247"/>
      <c r="H1254" s="196"/>
      <c r="I1254" s="387"/>
      <c r="J1254" s="196"/>
      <c r="K1254" s="194"/>
      <c r="L1254" s="194"/>
      <c r="M1254" s="195"/>
      <c r="N1254" s="194"/>
    </row>
    <row r="1255" spans="1:14" x14ac:dyDescent="0.2">
      <c r="A1255" s="194"/>
      <c r="B1255" s="194"/>
      <c r="C1255" s="194"/>
      <c r="D1255" s="194"/>
      <c r="E1255" s="194"/>
      <c r="F1255" s="194"/>
      <c r="G1255" s="247"/>
      <c r="H1255" s="196"/>
      <c r="I1255" s="387"/>
      <c r="J1255" s="196"/>
      <c r="K1255" s="194"/>
      <c r="L1255" s="194"/>
      <c r="M1255" s="195"/>
      <c r="N1255" s="194"/>
    </row>
    <row r="1256" spans="1:14" x14ac:dyDescent="0.2">
      <c r="A1256" s="194"/>
      <c r="B1256" s="194"/>
      <c r="C1256" s="194"/>
      <c r="D1256" s="194"/>
      <c r="E1256" s="194"/>
      <c r="F1256" s="194"/>
      <c r="G1256" s="247"/>
      <c r="H1256" s="196"/>
      <c r="I1256" s="387"/>
      <c r="J1256" s="196"/>
      <c r="K1256" s="194"/>
      <c r="L1256" s="194"/>
      <c r="M1256" s="195"/>
      <c r="N1256" s="194"/>
    </row>
    <row r="1257" spans="1:14" x14ac:dyDescent="0.2">
      <c r="A1257" s="194"/>
      <c r="B1257" s="194"/>
      <c r="C1257" s="194"/>
      <c r="D1257" s="194"/>
      <c r="E1257" s="194"/>
      <c r="F1257" s="194"/>
      <c r="G1257" s="247"/>
      <c r="H1257" s="196"/>
      <c r="I1257" s="387"/>
      <c r="J1257" s="196"/>
      <c r="K1257" s="194"/>
      <c r="L1257" s="194"/>
      <c r="M1257" s="195"/>
      <c r="N1257" s="194"/>
    </row>
    <row r="1258" spans="1:14" x14ac:dyDescent="0.2">
      <c r="A1258" s="194"/>
      <c r="B1258" s="194"/>
      <c r="C1258" s="194"/>
      <c r="D1258" s="194"/>
      <c r="E1258" s="194"/>
      <c r="F1258" s="194"/>
      <c r="G1258" s="247"/>
      <c r="H1258" s="196"/>
      <c r="I1258" s="387"/>
      <c r="J1258" s="196"/>
      <c r="K1258" s="194"/>
      <c r="L1258" s="194"/>
      <c r="M1258" s="195"/>
      <c r="N1258" s="194"/>
    </row>
    <row r="1259" spans="1:14" x14ac:dyDescent="0.2">
      <c r="A1259" s="194"/>
      <c r="B1259" s="194"/>
      <c r="C1259" s="194"/>
      <c r="D1259" s="194"/>
      <c r="E1259" s="194"/>
      <c r="F1259" s="194"/>
      <c r="G1259" s="247"/>
      <c r="H1259" s="196"/>
      <c r="I1259" s="387"/>
      <c r="J1259" s="196"/>
      <c r="K1259" s="194"/>
      <c r="L1259" s="194"/>
      <c r="M1259" s="195"/>
      <c r="N1259" s="194"/>
    </row>
    <row r="1260" spans="1:14" x14ac:dyDescent="0.2">
      <c r="A1260" s="194"/>
      <c r="B1260" s="194"/>
      <c r="C1260" s="194"/>
      <c r="D1260" s="194"/>
      <c r="E1260" s="194"/>
      <c r="F1260" s="194"/>
      <c r="G1260" s="247"/>
      <c r="H1260" s="196"/>
      <c r="I1260" s="387"/>
      <c r="J1260" s="196"/>
      <c r="K1260" s="194"/>
      <c r="L1260" s="194"/>
      <c r="M1260" s="195"/>
      <c r="N1260" s="194"/>
    </row>
    <row r="1261" spans="1:14" x14ac:dyDescent="0.2">
      <c r="A1261" s="194"/>
      <c r="B1261" s="194"/>
      <c r="C1261" s="194"/>
      <c r="D1261" s="194"/>
      <c r="E1261" s="194"/>
      <c r="F1261" s="194"/>
      <c r="G1261" s="247"/>
      <c r="H1261" s="196"/>
      <c r="I1261" s="387"/>
      <c r="J1261" s="196"/>
      <c r="K1261" s="194"/>
      <c r="L1261" s="194"/>
      <c r="M1261" s="195"/>
      <c r="N1261" s="194"/>
    </row>
    <row r="1262" spans="1:14" x14ac:dyDescent="0.2">
      <c r="A1262" s="194"/>
      <c r="B1262" s="194"/>
      <c r="C1262" s="194"/>
      <c r="D1262" s="194"/>
      <c r="E1262" s="194"/>
      <c r="F1262" s="194"/>
      <c r="G1262" s="247"/>
      <c r="H1262" s="196"/>
      <c r="I1262" s="387"/>
      <c r="J1262" s="196"/>
      <c r="K1262" s="194"/>
      <c r="L1262" s="194"/>
      <c r="M1262" s="195"/>
      <c r="N1262" s="194"/>
    </row>
    <row r="1263" spans="1:14" x14ac:dyDescent="0.2">
      <c r="A1263" s="194"/>
      <c r="B1263" s="194"/>
      <c r="C1263" s="194"/>
      <c r="D1263" s="194"/>
      <c r="E1263" s="194"/>
      <c r="F1263" s="194"/>
      <c r="G1263" s="247"/>
      <c r="H1263" s="196"/>
      <c r="I1263" s="387"/>
      <c r="J1263" s="196"/>
      <c r="K1263" s="194"/>
      <c r="L1263" s="194"/>
      <c r="M1263" s="195"/>
      <c r="N1263" s="194"/>
    </row>
    <row r="1264" spans="1:14" x14ac:dyDescent="0.2">
      <c r="A1264" s="194"/>
      <c r="B1264" s="194"/>
      <c r="C1264" s="194"/>
      <c r="D1264" s="194"/>
      <c r="E1264" s="194"/>
      <c r="F1264" s="194"/>
      <c r="G1264" s="247"/>
      <c r="H1264" s="196"/>
      <c r="I1264" s="387"/>
      <c r="J1264" s="196"/>
      <c r="K1264" s="194"/>
      <c r="L1264" s="194"/>
      <c r="M1264" s="195"/>
      <c r="N1264" s="194"/>
    </row>
    <row r="1265" spans="1:14" x14ac:dyDescent="0.2">
      <c r="A1265" s="194"/>
      <c r="B1265" s="194"/>
      <c r="C1265" s="194"/>
      <c r="D1265" s="194"/>
      <c r="E1265" s="194"/>
      <c r="F1265" s="194"/>
      <c r="G1265" s="247"/>
      <c r="H1265" s="196"/>
      <c r="I1265" s="387"/>
      <c r="J1265" s="196"/>
      <c r="K1265" s="194"/>
      <c r="L1265" s="194"/>
      <c r="M1265" s="195"/>
      <c r="N1265" s="194"/>
    </row>
    <row r="1266" spans="1:14" x14ac:dyDescent="0.2">
      <c r="A1266" s="194"/>
      <c r="B1266" s="194"/>
      <c r="C1266" s="194"/>
      <c r="D1266" s="194"/>
      <c r="E1266" s="194"/>
      <c r="F1266" s="194"/>
      <c r="G1266" s="247"/>
      <c r="H1266" s="196"/>
      <c r="I1266" s="387"/>
      <c r="J1266" s="196"/>
      <c r="K1266" s="194"/>
      <c r="L1266" s="194"/>
      <c r="M1266" s="195"/>
      <c r="N1266" s="194"/>
    </row>
    <row r="1267" spans="1:14" x14ac:dyDescent="0.2">
      <c r="A1267" s="194"/>
      <c r="B1267" s="194"/>
      <c r="C1267" s="194"/>
      <c r="D1267" s="194"/>
      <c r="E1267" s="194"/>
      <c r="F1267" s="194"/>
      <c r="G1267" s="247"/>
      <c r="H1267" s="196"/>
      <c r="I1267" s="387"/>
      <c r="J1267" s="196"/>
      <c r="K1267" s="194"/>
      <c r="L1267" s="194"/>
      <c r="M1267" s="195"/>
      <c r="N1267" s="194"/>
    </row>
    <row r="1268" spans="1:14" x14ac:dyDescent="0.2">
      <c r="A1268" s="194"/>
      <c r="B1268" s="194"/>
      <c r="C1268" s="194"/>
      <c r="D1268" s="194"/>
      <c r="E1268" s="194"/>
      <c r="F1268" s="194"/>
      <c r="G1268" s="247"/>
      <c r="H1268" s="196"/>
      <c r="I1268" s="387"/>
      <c r="J1268" s="196"/>
      <c r="K1268" s="194"/>
      <c r="L1268" s="194"/>
      <c r="M1268" s="195"/>
      <c r="N1268" s="194"/>
    </row>
    <row r="1269" spans="1:14" x14ac:dyDescent="0.2">
      <c r="A1269" s="194"/>
      <c r="B1269" s="194"/>
      <c r="C1269" s="194"/>
      <c r="D1269" s="194"/>
      <c r="E1269" s="194"/>
      <c r="F1269" s="194"/>
      <c r="G1269" s="247"/>
      <c r="H1269" s="196"/>
      <c r="I1269" s="387"/>
      <c r="J1269" s="196"/>
      <c r="K1269" s="194"/>
      <c r="L1269" s="194"/>
      <c r="M1269" s="195"/>
      <c r="N1269" s="194"/>
    </row>
    <row r="1270" spans="1:14" x14ac:dyDescent="0.2">
      <c r="A1270" s="194"/>
      <c r="B1270" s="194"/>
      <c r="C1270" s="194"/>
      <c r="D1270" s="194"/>
      <c r="E1270" s="194"/>
      <c r="F1270" s="194"/>
      <c r="G1270" s="247"/>
      <c r="H1270" s="196"/>
      <c r="I1270" s="387"/>
      <c r="J1270" s="196"/>
      <c r="K1270" s="194"/>
      <c r="L1270" s="194"/>
      <c r="M1270" s="195"/>
      <c r="N1270" s="194"/>
    </row>
    <row r="1271" spans="1:14" x14ac:dyDescent="0.2">
      <c r="A1271" s="194"/>
      <c r="B1271" s="194"/>
      <c r="C1271" s="194"/>
      <c r="D1271" s="194"/>
      <c r="E1271" s="194"/>
      <c r="F1271" s="194"/>
      <c r="G1271" s="247"/>
      <c r="H1271" s="196"/>
      <c r="I1271" s="387"/>
      <c r="J1271" s="196"/>
      <c r="K1271" s="194"/>
      <c r="L1271" s="194"/>
      <c r="M1271" s="195"/>
      <c r="N1271" s="194"/>
    </row>
    <row r="1272" spans="1:14" x14ac:dyDescent="0.2">
      <c r="A1272" s="194"/>
      <c r="B1272" s="194"/>
      <c r="C1272" s="194"/>
      <c r="D1272" s="194"/>
      <c r="E1272" s="194"/>
      <c r="F1272" s="194"/>
      <c r="G1272" s="247"/>
      <c r="H1272" s="196"/>
      <c r="I1272" s="387"/>
      <c r="J1272" s="196"/>
      <c r="K1272" s="194"/>
      <c r="L1272" s="194"/>
      <c r="M1272" s="195"/>
      <c r="N1272" s="194"/>
    </row>
    <row r="1273" spans="1:14" x14ac:dyDescent="0.2">
      <c r="A1273" s="194"/>
      <c r="B1273" s="194"/>
      <c r="C1273" s="194"/>
      <c r="D1273" s="194"/>
      <c r="E1273" s="194"/>
      <c r="F1273" s="194"/>
      <c r="G1273" s="247"/>
      <c r="H1273" s="196"/>
      <c r="I1273" s="387"/>
      <c r="J1273" s="196"/>
      <c r="K1273" s="194"/>
      <c r="L1273" s="194"/>
      <c r="M1273" s="195"/>
      <c r="N1273" s="194"/>
    </row>
    <row r="1274" spans="1:14" x14ac:dyDescent="0.2">
      <c r="A1274" s="194"/>
      <c r="B1274" s="194"/>
      <c r="C1274" s="194"/>
      <c r="D1274" s="194"/>
      <c r="E1274" s="194"/>
      <c r="F1274" s="194"/>
      <c r="G1274" s="247"/>
      <c r="H1274" s="196"/>
      <c r="I1274" s="387"/>
      <c r="J1274" s="196"/>
      <c r="K1274" s="194"/>
      <c r="L1274" s="194"/>
      <c r="M1274" s="195"/>
      <c r="N1274" s="194"/>
    </row>
    <row r="1275" spans="1:14" x14ac:dyDescent="0.2">
      <c r="A1275" s="194"/>
      <c r="B1275" s="194"/>
      <c r="C1275" s="194"/>
      <c r="D1275" s="194"/>
      <c r="E1275" s="194"/>
      <c r="F1275" s="194"/>
      <c r="G1275" s="247"/>
      <c r="H1275" s="196"/>
      <c r="I1275" s="387"/>
      <c r="J1275" s="196"/>
      <c r="K1275" s="194"/>
      <c r="L1275" s="194"/>
      <c r="M1275" s="195"/>
      <c r="N1275" s="194"/>
    </row>
    <row r="1276" spans="1:14" x14ac:dyDescent="0.2">
      <c r="A1276" s="194"/>
      <c r="B1276" s="194"/>
      <c r="C1276" s="194"/>
      <c r="D1276" s="194"/>
      <c r="E1276" s="194"/>
      <c r="F1276" s="194"/>
      <c r="G1276" s="247"/>
      <c r="H1276" s="196"/>
      <c r="I1276" s="387"/>
      <c r="J1276" s="196"/>
      <c r="K1276" s="194"/>
      <c r="L1276" s="194"/>
      <c r="M1276" s="195"/>
      <c r="N1276" s="194"/>
    </row>
    <row r="1277" spans="1:14" x14ac:dyDescent="0.2">
      <c r="A1277" s="194"/>
      <c r="B1277" s="194"/>
      <c r="C1277" s="194"/>
      <c r="D1277" s="194"/>
      <c r="E1277" s="194"/>
      <c r="F1277" s="194"/>
      <c r="G1277" s="247"/>
      <c r="H1277" s="196"/>
      <c r="I1277" s="387"/>
      <c r="J1277" s="196"/>
      <c r="K1277" s="194"/>
      <c r="L1277" s="194"/>
      <c r="M1277" s="195"/>
      <c r="N1277" s="194"/>
    </row>
    <row r="1278" spans="1:14" x14ac:dyDescent="0.2">
      <c r="A1278" s="194"/>
      <c r="B1278" s="194"/>
      <c r="C1278" s="194"/>
      <c r="D1278" s="194"/>
      <c r="E1278" s="194"/>
      <c r="F1278" s="194"/>
      <c r="G1278" s="247"/>
      <c r="H1278" s="196"/>
      <c r="I1278" s="387"/>
      <c r="J1278" s="196"/>
      <c r="K1278" s="194"/>
      <c r="L1278" s="194"/>
      <c r="M1278" s="195"/>
      <c r="N1278" s="194"/>
    </row>
    <row r="1279" spans="1:14" x14ac:dyDescent="0.2">
      <c r="A1279" s="194"/>
      <c r="B1279" s="194"/>
      <c r="C1279" s="194"/>
      <c r="D1279" s="194"/>
      <c r="E1279" s="194"/>
      <c r="F1279" s="194"/>
      <c r="G1279" s="247"/>
      <c r="H1279" s="196"/>
      <c r="I1279" s="387"/>
      <c r="J1279" s="196"/>
      <c r="K1279" s="194"/>
      <c r="L1279" s="194"/>
      <c r="M1279" s="195"/>
      <c r="N1279" s="194"/>
    </row>
    <row r="1280" spans="1:14" x14ac:dyDescent="0.2">
      <c r="A1280" s="194"/>
      <c r="B1280" s="194"/>
      <c r="C1280" s="194"/>
      <c r="D1280" s="194"/>
      <c r="E1280" s="194"/>
      <c r="F1280" s="194"/>
      <c r="G1280" s="247"/>
      <c r="H1280" s="196"/>
      <c r="I1280" s="387"/>
      <c r="J1280" s="196"/>
      <c r="K1280" s="194"/>
      <c r="L1280" s="194"/>
      <c r="M1280" s="195"/>
      <c r="N1280" s="194"/>
    </row>
    <row r="1281" spans="1:14" x14ac:dyDescent="0.2">
      <c r="A1281" s="194"/>
      <c r="B1281" s="194"/>
      <c r="C1281" s="194"/>
      <c r="D1281" s="194"/>
      <c r="E1281" s="194"/>
      <c r="F1281" s="194"/>
      <c r="G1281" s="247"/>
      <c r="H1281" s="196"/>
      <c r="I1281" s="387"/>
      <c r="J1281" s="196"/>
      <c r="K1281" s="194"/>
      <c r="L1281" s="194"/>
      <c r="M1281" s="195"/>
      <c r="N1281" s="194"/>
    </row>
    <row r="1282" spans="1:14" x14ac:dyDescent="0.2">
      <c r="A1282" s="194"/>
      <c r="B1282" s="194"/>
      <c r="C1282" s="194"/>
      <c r="D1282" s="194"/>
      <c r="E1282" s="194"/>
      <c r="F1282" s="194"/>
      <c r="G1282" s="247"/>
      <c r="H1282" s="196"/>
      <c r="I1282" s="387"/>
      <c r="J1282" s="196"/>
      <c r="K1282" s="194"/>
      <c r="L1282" s="194"/>
      <c r="M1282" s="195"/>
      <c r="N1282" s="194"/>
    </row>
    <row r="1283" spans="1:14" x14ac:dyDescent="0.2">
      <c r="A1283" s="194"/>
      <c r="B1283" s="194"/>
      <c r="C1283" s="194"/>
      <c r="D1283" s="194"/>
      <c r="E1283" s="194"/>
      <c r="F1283" s="194"/>
      <c r="G1283" s="247"/>
      <c r="H1283" s="196"/>
      <c r="I1283" s="387"/>
      <c r="J1283" s="196"/>
      <c r="K1283" s="194"/>
      <c r="L1283" s="194"/>
      <c r="M1283" s="195"/>
      <c r="N1283" s="194"/>
    </row>
    <row r="1284" spans="1:14" x14ac:dyDescent="0.2">
      <c r="A1284" s="194"/>
      <c r="B1284" s="194"/>
      <c r="C1284" s="194"/>
      <c r="D1284" s="194"/>
      <c r="E1284" s="194"/>
      <c r="F1284" s="194"/>
      <c r="G1284" s="247"/>
      <c r="H1284" s="196"/>
      <c r="I1284" s="387"/>
      <c r="J1284" s="196"/>
      <c r="K1284" s="194"/>
      <c r="L1284" s="194"/>
      <c r="M1284" s="195"/>
      <c r="N1284" s="194"/>
    </row>
    <row r="1285" spans="1:14" x14ac:dyDescent="0.2">
      <c r="A1285" s="194"/>
      <c r="B1285" s="194"/>
      <c r="C1285" s="194"/>
      <c r="D1285" s="194"/>
      <c r="E1285" s="194"/>
      <c r="F1285" s="194"/>
      <c r="G1285" s="247"/>
      <c r="H1285" s="196"/>
      <c r="I1285" s="387"/>
      <c r="J1285" s="196"/>
      <c r="K1285" s="194"/>
      <c r="L1285" s="194"/>
      <c r="M1285" s="195"/>
      <c r="N1285" s="194"/>
    </row>
    <row r="1286" spans="1:14" x14ac:dyDescent="0.2">
      <c r="A1286" s="194"/>
      <c r="B1286" s="194"/>
      <c r="C1286" s="194"/>
      <c r="D1286" s="194"/>
      <c r="E1286" s="194"/>
      <c r="F1286" s="194"/>
      <c r="G1286" s="247"/>
      <c r="H1286" s="196"/>
      <c r="I1286" s="387"/>
      <c r="J1286" s="196"/>
      <c r="K1286" s="194"/>
      <c r="L1286" s="194"/>
      <c r="M1286" s="195"/>
      <c r="N1286" s="194"/>
    </row>
    <row r="1287" spans="1:14" x14ac:dyDescent="0.2">
      <c r="A1287" s="194"/>
      <c r="B1287" s="194"/>
      <c r="C1287" s="194"/>
      <c r="D1287" s="194"/>
      <c r="E1287" s="194"/>
      <c r="F1287" s="194"/>
      <c r="G1287" s="247"/>
      <c r="H1287" s="196"/>
      <c r="I1287" s="387"/>
      <c r="J1287" s="196"/>
      <c r="K1287" s="194"/>
      <c r="L1287" s="194"/>
      <c r="M1287" s="195"/>
      <c r="N1287" s="194"/>
    </row>
    <row r="1288" spans="1:14" x14ac:dyDescent="0.2">
      <c r="A1288" s="194"/>
      <c r="B1288" s="194"/>
      <c r="C1288" s="194"/>
      <c r="D1288" s="194"/>
      <c r="E1288" s="194"/>
      <c r="F1288" s="194"/>
      <c r="G1288" s="247"/>
      <c r="H1288" s="196"/>
      <c r="I1288" s="387"/>
      <c r="J1288" s="196"/>
      <c r="K1288" s="194"/>
      <c r="L1288" s="194"/>
      <c r="M1288" s="195"/>
      <c r="N1288" s="194"/>
    </row>
    <row r="1289" spans="1:14" x14ac:dyDescent="0.2">
      <c r="A1289" s="194"/>
      <c r="B1289" s="194"/>
      <c r="C1289" s="194"/>
      <c r="D1289" s="194"/>
      <c r="E1289" s="194"/>
      <c r="F1289" s="194"/>
      <c r="G1289" s="247"/>
      <c r="H1289" s="196"/>
      <c r="I1289" s="387"/>
      <c r="J1289" s="196"/>
      <c r="K1289" s="194"/>
      <c r="L1289" s="194"/>
      <c r="M1289" s="195"/>
      <c r="N1289" s="194"/>
    </row>
    <row r="1290" spans="1:14" x14ac:dyDescent="0.2">
      <c r="A1290" s="194"/>
      <c r="B1290" s="194"/>
      <c r="C1290" s="194"/>
      <c r="D1290" s="194"/>
      <c r="E1290" s="194"/>
      <c r="F1290" s="194"/>
      <c r="G1290" s="247"/>
      <c r="H1290" s="196"/>
      <c r="I1290" s="387"/>
      <c r="J1290" s="196"/>
      <c r="K1290" s="194"/>
      <c r="L1290" s="194"/>
      <c r="M1290" s="195"/>
      <c r="N1290" s="194"/>
    </row>
    <row r="1291" spans="1:14" x14ac:dyDescent="0.2">
      <c r="A1291" s="194"/>
      <c r="B1291" s="194"/>
      <c r="C1291" s="194"/>
      <c r="D1291" s="194"/>
      <c r="E1291" s="194"/>
      <c r="F1291" s="194"/>
      <c r="G1291" s="247"/>
      <c r="H1291" s="196"/>
      <c r="I1291" s="387"/>
      <c r="J1291" s="196"/>
      <c r="K1291" s="194"/>
      <c r="L1291" s="194"/>
      <c r="M1291" s="195"/>
      <c r="N1291" s="194"/>
    </row>
    <row r="1292" spans="1:14" x14ac:dyDescent="0.2">
      <c r="A1292" s="194"/>
      <c r="B1292" s="194"/>
      <c r="C1292" s="194"/>
      <c r="D1292" s="194"/>
      <c r="E1292" s="194"/>
      <c r="F1292" s="194"/>
      <c r="G1292" s="247"/>
      <c r="H1292" s="196"/>
      <c r="I1292" s="387"/>
      <c r="J1292" s="196"/>
      <c r="K1292" s="194"/>
      <c r="L1292" s="194"/>
      <c r="M1292" s="195"/>
      <c r="N1292" s="194"/>
    </row>
    <row r="1293" spans="1:14" x14ac:dyDescent="0.2">
      <c r="A1293" s="194"/>
      <c r="B1293" s="194"/>
      <c r="C1293" s="194"/>
      <c r="D1293" s="194"/>
      <c r="E1293" s="194"/>
      <c r="F1293" s="194"/>
      <c r="G1293" s="247"/>
      <c r="H1293" s="196"/>
      <c r="I1293" s="387"/>
      <c r="J1293" s="196"/>
      <c r="K1293" s="194"/>
      <c r="L1293" s="194"/>
      <c r="M1293" s="195"/>
      <c r="N1293" s="194"/>
    </row>
    <row r="1294" spans="1:14" x14ac:dyDescent="0.2">
      <c r="A1294" s="194"/>
      <c r="B1294" s="194"/>
      <c r="C1294" s="194"/>
      <c r="D1294" s="194"/>
      <c r="E1294" s="194"/>
      <c r="F1294" s="194"/>
      <c r="G1294" s="247"/>
      <c r="H1294" s="196"/>
      <c r="I1294" s="387"/>
      <c r="J1294" s="196"/>
      <c r="K1294" s="194"/>
      <c r="L1294" s="194"/>
      <c r="M1294" s="195"/>
      <c r="N1294" s="194"/>
    </row>
    <row r="1295" spans="1:14" x14ac:dyDescent="0.2">
      <c r="A1295" s="194"/>
      <c r="B1295" s="194"/>
      <c r="C1295" s="194"/>
      <c r="D1295" s="194"/>
      <c r="E1295" s="194"/>
      <c r="F1295" s="194"/>
      <c r="G1295" s="247"/>
      <c r="H1295" s="196"/>
      <c r="I1295" s="387"/>
      <c r="J1295" s="196"/>
      <c r="K1295" s="194"/>
      <c r="L1295" s="194"/>
      <c r="M1295" s="195"/>
      <c r="N1295" s="194"/>
    </row>
    <row r="1296" spans="1:14" x14ac:dyDescent="0.2">
      <c r="A1296" s="194"/>
      <c r="B1296" s="194"/>
      <c r="C1296" s="194"/>
      <c r="D1296" s="194"/>
      <c r="E1296" s="194"/>
      <c r="F1296" s="194"/>
      <c r="G1296" s="247"/>
      <c r="H1296" s="196"/>
      <c r="I1296" s="387"/>
      <c r="J1296" s="196"/>
      <c r="K1296" s="194"/>
      <c r="L1296" s="194"/>
      <c r="M1296" s="195"/>
      <c r="N1296" s="194"/>
    </row>
    <row r="1297" spans="1:14" x14ac:dyDescent="0.2">
      <c r="A1297" s="194"/>
      <c r="B1297" s="194"/>
      <c r="C1297" s="194"/>
      <c r="D1297" s="194"/>
      <c r="E1297" s="194"/>
      <c r="F1297" s="194"/>
      <c r="G1297" s="247"/>
      <c r="H1297" s="196"/>
      <c r="I1297" s="387"/>
      <c r="J1297" s="196"/>
      <c r="K1297" s="194"/>
      <c r="L1297" s="194"/>
      <c r="M1297" s="195"/>
      <c r="N1297" s="194"/>
    </row>
    <row r="1298" spans="1:14" x14ac:dyDescent="0.2">
      <c r="A1298" s="194"/>
      <c r="B1298" s="194"/>
      <c r="C1298" s="194"/>
      <c r="D1298" s="194"/>
      <c r="E1298" s="194"/>
      <c r="F1298" s="194"/>
      <c r="G1298" s="247"/>
      <c r="H1298" s="196"/>
      <c r="I1298" s="387"/>
      <c r="J1298" s="196"/>
      <c r="K1298" s="194"/>
      <c r="L1298" s="194"/>
      <c r="M1298" s="195"/>
      <c r="N1298" s="194"/>
    </row>
    <row r="1299" spans="1:14" x14ac:dyDescent="0.2">
      <c r="A1299" s="194"/>
      <c r="B1299" s="194"/>
      <c r="C1299" s="194"/>
      <c r="D1299" s="194"/>
      <c r="E1299" s="194"/>
      <c r="F1299" s="194"/>
      <c r="G1299" s="247"/>
      <c r="H1299" s="196"/>
      <c r="I1299" s="387"/>
      <c r="J1299" s="196"/>
      <c r="K1299" s="194"/>
      <c r="L1299" s="194"/>
      <c r="M1299" s="195"/>
      <c r="N1299" s="194"/>
    </row>
    <row r="1300" spans="1:14" x14ac:dyDescent="0.2">
      <c r="A1300" s="194"/>
      <c r="B1300" s="194"/>
      <c r="C1300" s="194"/>
      <c r="D1300" s="194"/>
      <c r="E1300" s="194"/>
      <c r="F1300" s="194"/>
      <c r="G1300" s="247"/>
      <c r="H1300" s="196"/>
      <c r="I1300" s="387"/>
      <c r="J1300" s="196"/>
      <c r="K1300" s="194"/>
      <c r="L1300" s="194"/>
      <c r="M1300" s="195"/>
      <c r="N1300" s="194"/>
    </row>
    <row r="1301" spans="1:14" x14ac:dyDescent="0.2">
      <c r="A1301" s="194"/>
      <c r="B1301" s="194"/>
      <c r="C1301" s="194"/>
      <c r="D1301" s="194"/>
      <c r="E1301" s="194"/>
      <c r="F1301" s="194"/>
      <c r="G1301" s="247"/>
      <c r="H1301" s="196"/>
      <c r="I1301" s="387"/>
      <c r="J1301" s="196"/>
      <c r="K1301" s="194"/>
      <c r="L1301" s="194"/>
      <c r="M1301" s="195"/>
      <c r="N1301" s="194"/>
    </row>
    <row r="1302" spans="1:14" x14ac:dyDescent="0.2">
      <c r="A1302" s="194"/>
      <c r="B1302" s="194"/>
      <c r="C1302" s="194"/>
      <c r="D1302" s="194"/>
      <c r="E1302" s="194"/>
      <c r="F1302" s="194"/>
      <c r="G1302" s="247"/>
      <c r="H1302" s="196"/>
      <c r="I1302" s="387"/>
      <c r="J1302" s="196"/>
      <c r="K1302" s="194"/>
      <c r="L1302" s="194"/>
      <c r="M1302" s="195"/>
      <c r="N1302" s="194"/>
    </row>
    <row r="1303" spans="1:14" x14ac:dyDescent="0.2">
      <c r="A1303" s="194"/>
      <c r="B1303" s="194"/>
      <c r="C1303" s="194"/>
      <c r="D1303" s="194"/>
      <c r="E1303" s="194"/>
      <c r="F1303" s="194"/>
      <c r="G1303" s="247"/>
      <c r="H1303" s="196"/>
      <c r="I1303" s="387"/>
      <c r="J1303" s="196"/>
      <c r="K1303" s="194"/>
      <c r="L1303" s="194"/>
      <c r="M1303" s="195"/>
      <c r="N1303" s="194"/>
    </row>
    <row r="1304" spans="1:14" x14ac:dyDescent="0.2">
      <c r="A1304" s="194"/>
      <c r="B1304" s="194"/>
      <c r="C1304" s="194"/>
      <c r="D1304" s="194"/>
      <c r="E1304" s="194"/>
      <c r="F1304" s="194"/>
      <c r="G1304" s="247"/>
      <c r="H1304" s="196"/>
      <c r="I1304" s="387"/>
      <c r="J1304" s="196"/>
      <c r="K1304" s="194"/>
      <c r="L1304" s="194"/>
      <c r="M1304" s="195"/>
      <c r="N1304" s="194"/>
    </row>
    <row r="1305" spans="1:14" x14ac:dyDescent="0.2">
      <c r="A1305" s="194"/>
      <c r="B1305" s="194"/>
      <c r="C1305" s="194"/>
      <c r="D1305" s="194"/>
      <c r="E1305" s="194"/>
      <c r="F1305" s="194"/>
      <c r="G1305" s="247"/>
      <c r="H1305" s="196"/>
      <c r="I1305" s="387"/>
      <c r="J1305" s="196"/>
      <c r="K1305" s="194"/>
      <c r="L1305" s="194"/>
      <c r="M1305" s="195"/>
      <c r="N1305" s="194"/>
    </row>
    <row r="1306" spans="1:14" x14ac:dyDescent="0.2">
      <c r="A1306" s="194"/>
      <c r="B1306" s="194"/>
      <c r="C1306" s="194"/>
      <c r="D1306" s="194"/>
      <c r="E1306" s="194"/>
      <c r="F1306" s="194"/>
      <c r="G1306" s="247"/>
      <c r="H1306" s="196"/>
      <c r="I1306" s="387"/>
      <c r="J1306" s="196"/>
      <c r="K1306" s="194"/>
      <c r="L1306" s="194"/>
      <c r="M1306" s="195"/>
      <c r="N1306" s="194"/>
    </row>
    <row r="1307" spans="1:14" x14ac:dyDescent="0.2">
      <c r="A1307" s="194"/>
      <c r="B1307" s="194"/>
      <c r="C1307" s="194"/>
      <c r="D1307" s="194"/>
      <c r="E1307" s="194"/>
      <c r="F1307" s="194"/>
      <c r="G1307" s="247"/>
      <c r="H1307" s="196"/>
      <c r="I1307" s="387"/>
      <c r="J1307" s="196"/>
      <c r="K1307" s="194"/>
      <c r="L1307" s="194"/>
      <c r="M1307" s="195"/>
      <c r="N1307" s="194"/>
    </row>
    <row r="1308" spans="1:14" x14ac:dyDescent="0.2">
      <c r="A1308" s="194"/>
      <c r="B1308" s="194"/>
      <c r="C1308" s="194"/>
      <c r="D1308" s="194"/>
      <c r="E1308" s="194"/>
      <c r="F1308" s="194"/>
      <c r="G1308" s="247"/>
      <c r="H1308" s="196"/>
      <c r="I1308" s="387"/>
      <c r="J1308" s="196"/>
      <c r="K1308" s="194"/>
      <c r="L1308" s="194"/>
      <c r="M1308" s="195"/>
      <c r="N1308" s="194"/>
    </row>
    <row r="1309" spans="1:14" x14ac:dyDescent="0.2">
      <c r="A1309" s="194"/>
      <c r="B1309" s="194"/>
      <c r="C1309" s="194"/>
      <c r="D1309" s="194"/>
      <c r="E1309" s="194"/>
      <c r="F1309" s="194"/>
      <c r="G1309" s="247"/>
      <c r="H1309" s="196"/>
      <c r="I1309" s="387"/>
      <c r="J1309" s="196"/>
      <c r="K1309" s="194"/>
      <c r="L1309" s="194"/>
      <c r="M1309" s="195"/>
      <c r="N1309" s="194"/>
    </row>
    <row r="1310" spans="1:14" x14ac:dyDescent="0.2">
      <c r="A1310" s="194"/>
      <c r="B1310" s="194"/>
      <c r="C1310" s="194"/>
      <c r="D1310" s="194"/>
      <c r="E1310" s="194"/>
      <c r="F1310" s="194"/>
      <c r="G1310" s="247"/>
      <c r="H1310" s="196"/>
      <c r="I1310" s="387"/>
      <c r="J1310" s="196"/>
      <c r="K1310" s="194"/>
      <c r="L1310" s="194"/>
      <c r="M1310" s="195"/>
      <c r="N1310" s="194"/>
    </row>
    <row r="1311" spans="1:14" x14ac:dyDescent="0.2">
      <c r="A1311" s="194"/>
      <c r="B1311" s="194"/>
      <c r="C1311" s="194"/>
      <c r="D1311" s="194"/>
      <c r="E1311" s="194"/>
      <c r="F1311" s="194"/>
      <c r="G1311" s="247"/>
      <c r="H1311" s="196"/>
      <c r="I1311" s="387"/>
      <c r="J1311" s="196"/>
      <c r="K1311" s="194"/>
      <c r="L1311" s="194"/>
      <c r="M1311" s="195"/>
      <c r="N1311" s="194"/>
    </row>
    <row r="1312" spans="1:14" x14ac:dyDescent="0.2">
      <c r="A1312" s="194"/>
      <c r="B1312" s="194"/>
      <c r="C1312" s="194"/>
      <c r="D1312" s="194"/>
      <c r="E1312" s="194"/>
      <c r="F1312" s="194"/>
      <c r="G1312" s="247"/>
      <c r="H1312" s="196"/>
      <c r="I1312" s="387"/>
      <c r="J1312" s="196"/>
      <c r="K1312" s="194"/>
      <c r="L1312" s="194"/>
      <c r="M1312" s="195"/>
      <c r="N1312" s="194"/>
    </row>
    <row r="1313" spans="1:14" x14ac:dyDescent="0.2">
      <c r="A1313" s="194"/>
      <c r="B1313" s="194"/>
      <c r="C1313" s="194"/>
      <c r="D1313" s="194"/>
      <c r="E1313" s="194"/>
      <c r="F1313" s="194"/>
      <c r="G1313" s="247"/>
      <c r="H1313" s="196"/>
      <c r="I1313" s="387"/>
      <c r="J1313" s="196"/>
      <c r="K1313" s="194"/>
      <c r="L1313" s="194"/>
      <c r="M1313" s="195"/>
      <c r="N1313" s="194"/>
    </row>
    <row r="1314" spans="1:14" x14ac:dyDescent="0.2">
      <c r="A1314" s="194"/>
      <c r="B1314" s="194"/>
      <c r="C1314" s="194"/>
      <c r="D1314" s="194"/>
      <c r="E1314" s="194"/>
      <c r="F1314" s="194"/>
      <c r="G1314" s="247"/>
      <c r="H1314" s="196"/>
      <c r="I1314" s="387"/>
      <c r="J1314" s="196"/>
      <c r="K1314" s="194"/>
      <c r="L1314" s="194"/>
      <c r="M1314" s="195"/>
      <c r="N1314" s="194"/>
    </row>
    <row r="1315" spans="1:14" x14ac:dyDescent="0.2">
      <c r="A1315" s="194"/>
      <c r="B1315" s="194"/>
      <c r="C1315" s="194"/>
      <c r="D1315" s="194"/>
      <c r="E1315" s="194"/>
      <c r="F1315" s="194"/>
      <c r="G1315" s="247"/>
      <c r="H1315" s="196"/>
      <c r="I1315" s="387"/>
      <c r="J1315" s="196"/>
      <c r="K1315" s="194"/>
      <c r="L1315" s="194"/>
      <c r="M1315" s="195"/>
      <c r="N1315" s="194"/>
    </row>
    <row r="1316" spans="1:14" x14ac:dyDescent="0.2">
      <c r="A1316" s="194"/>
      <c r="B1316" s="194"/>
      <c r="C1316" s="194"/>
      <c r="D1316" s="194"/>
      <c r="E1316" s="194"/>
      <c r="F1316" s="194"/>
      <c r="G1316" s="247"/>
      <c r="H1316" s="196"/>
      <c r="I1316" s="387"/>
      <c r="J1316" s="196"/>
      <c r="K1316" s="194"/>
      <c r="L1316" s="194"/>
      <c r="M1316" s="195"/>
      <c r="N1316" s="194"/>
    </row>
    <row r="1317" spans="1:14" x14ac:dyDescent="0.2">
      <c r="A1317" s="194"/>
      <c r="B1317" s="194"/>
      <c r="C1317" s="194"/>
      <c r="D1317" s="194"/>
      <c r="E1317" s="194"/>
      <c r="F1317" s="194"/>
      <c r="G1317" s="247"/>
      <c r="H1317" s="196"/>
      <c r="I1317" s="387"/>
      <c r="J1317" s="196"/>
      <c r="K1317" s="194"/>
      <c r="L1317" s="194"/>
      <c r="M1317" s="195"/>
      <c r="N1317" s="194"/>
    </row>
    <row r="1318" spans="1:14" x14ac:dyDescent="0.2">
      <c r="A1318" s="194"/>
      <c r="B1318" s="194"/>
      <c r="C1318" s="194"/>
      <c r="D1318" s="194"/>
      <c r="E1318" s="194"/>
      <c r="F1318" s="194"/>
      <c r="G1318" s="247"/>
      <c r="H1318" s="196"/>
      <c r="I1318" s="387"/>
      <c r="J1318" s="196"/>
      <c r="K1318" s="194"/>
      <c r="L1318" s="194"/>
      <c r="M1318" s="195"/>
      <c r="N1318" s="194"/>
    </row>
    <row r="1319" spans="1:14" x14ac:dyDescent="0.2">
      <c r="A1319" s="194"/>
      <c r="B1319" s="194"/>
      <c r="C1319" s="194"/>
      <c r="D1319" s="194"/>
      <c r="E1319" s="194"/>
      <c r="F1319" s="194"/>
      <c r="G1319" s="247"/>
      <c r="H1319" s="196"/>
      <c r="I1319" s="387"/>
      <c r="J1319" s="196"/>
      <c r="K1319" s="194"/>
      <c r="L1319" s="194"/>
      <c r="M1319" s="195"/>
      <c r="N1319" s="194"/>
    </row>
    <row r="1320" spans="1:14" x14ac:dyDescent="0.2">
      <c r="A1320" s="194"/>
      <c r="B1320" s="194"/>
      <c r="C1320" s="194"/>
      <c r="D1320" s="194"/>
      <c r="E1320" s="194"/>
      <c r="F1320" s="194"/>
      <c r="G1320" s="247"/>
      <c r="H1320" s="196"/>
      <c r="I1320" s="387"/>
      <c r="J1320" s="196"/>
      <c r="K1320" s="194"/>
      <c r="L1320" s="194"/>
      <c r="M1320" s="195"/>
      <c r="N1320" s="194"/>
    </row>
    <row r="1321" spans="1:14" x14ac:dyDescent="0.2">
      <c r="A1321" s="194"/>
      <c r="B1321" s="194"/>
      <c r="C1321" s="194"/>
      <c r="D1321" s="194"/>
      <c r="E1321" s="194"/>
      <c r="F1321" s="194"/>
      <c r="G1321" s="247"/>
      <c r="H1321" s="196"/>
      <c r="I1321" s="387"/>
      <c r="J1321" s="196"/>
      <c r="K1321" s="194"/>
      <c r="L1321" s="194"/>
      <c r="M1321" s="195"/>
      <c r="N1321" s="194"/>
    </row>
    <row r="1322" spans="1:14" x14ac:dyDescent="0.2">
      <c r="A1322" s="194"/>
      <c r="B1322" s="194"/>
      <c r="C1322" s="194"/>
      <c r="D1322" s="194"/>
      <c r="E1322" s="194"/>
      <c r="F1322" s="194"/>
      <c r="G1322" s="247"/>
      <c r="H1322" s="196"/>
      <c r="I1322" s="387"/>
      <c r="J1322" s="196"/>
      <c r="K1322" s="194"/>
      <c r="L1322" s="194"/>
      <c r="M1322" s="195"/>
      <c r="N1322" s="194"/>
    </row>
    <row r="1323" spans="1:14" x14ac:dyDescent="0.2">
      <c r="A1323" s="194"/>
      <c r="B1323" s="194"/>
      <c r="C1323" s="194"/>
      <c r="D1323" s="194"/>
      <c r="E1323" s="194"/>
      <c r="F1323" s="194"/>
      <c r="G1323" s="247"/>
      <c r="H1323" s="196"/>
      <c r="I1323" s="387"/>
      <c r="J1323" s="196"/>
      <c r="K1323" s="194"/>
      <c r="L1323" s="194"/>
      <c r="M1323" s="195"/>
      <c r="N1323" s="194"/>
    </row>
    <row r="1324" spans="1:14" x14ac:dyDescent="0.2">
      <c r="A1324" s="194"/>
      <c r="B1324" s="194"/>
      <c r="C1324" s="194"/>
      <c r="D1324" s="194"/>
      <c r="E1324" s="194"/>
      <c r="F1324" s="194"/>
      <c r="G1324" s="247"/>
      <c r="H1324" s="196"/>
      <c r="I1324" s="387"/>
      <c r="J1324" s="196"/>
      <c r="K1324" s="194"/>
      <c r="L1324" s="194"/>
      <c r="M1324" s="195"/>
      <c r="N1324" s="194"/>
    </row>
    <row r="1325" spans="1:14" x14ac:dyDescent="0.2">
      <c r="A1325" s="194"/>
      <c r="B1325" s="194"/>
      <c r="C1325" s="194"/>
      <c r="D1325" s="194"/>
      <c r="E1325" s="194"/>
      <c r="F1325" s="194"/>
      <c r="G1325" s="247"/>
      <c r="H1325" s="196"/>
      <c r="I1325" s="387"/>
      <c r="J1325" s="196"/>
      <c r="K1325" s="194"/>
      <c r="L1325" s="194"/>
      <c r="M1325" s="195"/>
      <c r="N1325" s="194"/>
    </row>
    <row r="1326" spans="1:14" x14ac:dyDescent="0.2">
      <c r="A1326" s="194"/>
      <c r="B1326" s="194"/>
      <c r="C1326" s="194"/>
      <c r="D1326" s="194"/>
      <c r="E1326" s="194"/>
      <c r="F1326" s="194"/>
      <c r="G1326" s="247"/>
      <c r="H1326" s="196"/>
      <c r="I1326" s="387"/>
      <c r="J1326" s="196"/>
      <c r="K1326" s="194"/>
      <c r="L1326" s="194"/>
      <c r="M1326" s="195"/>
      <c r="N1326" s="194"/>
    </row>
    <row r="1327" spans="1:14" x14ac:dyDescent="0.2">
      <c r="A1327" s="194"/>
      <c r="B1327" s="194"/>
      <c r="C1327" s="194"/>
      <c r="D1327" s="194"/>
      <c r="E1327" s="194"/>
      <c r="F1327" s="194"/>
      <c r="G1327" s="247"/>
      <c r="H1327" s="196"/>
      <c r="I1327" s="387"/>
      <c r="J1327" s="196"/>
      <c r="K1327" s="194"/>
      <c r="L1327" s="194"/>
      <c r="M1327" s="195"/>
      <c r="N1327" s="194"/>
    </row>
    <row r="1328" spans="1:14" x14ac:dyDescent="0.2">
      <c r="A1328" s="194"/>
      <c r="B1328" s="194"/>
      <c r="C1328" s="194"/>
      <c r="D1328" s="194"/>
      <c r="E1328" s="194"/>
      <c r="F1328" s="194"/>
      <c r="G1328" s="247"/>
      <c r="H1328" s="196"/>
      <c r="I1328" s="387"/>
      <c r="J1328" s="196"/>
      <c r="K1328" s="194"/>
      <c r="L1328" s="194"/>
      <c r="M1328" s="195"/>
      <c r="N1328" s="194"/>
    </row>
    <row r="1329" spans="1:14" x14ac:dyDescent="0.2">
      <c r="A1329" s="194"/>
      <c r="B1329" s="194"/>
      <c r="C1329" s="194"/>
      <c r="D1329" s="194"/>
      <c r="E1329" s="194"/>
      <c r="F1329" s="194"/>
      <c r="G1329" s="247"/>
      <c r="H1329" s="196"/>
      <c r="I1329" s="387"/>
      <c r="J1329" s="196"/>
      <c r="K1329" s="194"/>
      <c r="L1329" s="194"/>
      <c r="M1329" s="195"/>
      <c r="N1329" s="194"/>
    </row>
    <row r="1330" spans="1:14" x14ac:dyDescent="0.2">
      <c r="A1330" s="194"/>
      <c r="B1330" s="194"/>
      <c r="C1330" s="194"/>
      <c r="D1330" s="194"/>
      <c r="E1330" s="194"/>
      <c r="F1330" s="194"/>
      <c r="G1330" s="247"/>
      <c r="H1330" s="196"/>
      <c r="I1330" s="387"/>
      <c r="J1330" s="196"/>
      <c r="K1330" s="194"/>
      <c r="L1330" s="194"/>
      <c r="M1330" s="195"/>
      <c r="N1330" s="194"/>
    </row>
    <row r="1331" spans="1:14" x14ac:dyDescent="0.2">
      <c r="A1331" s="194"/>
      <c r="B1331" s="194"/>
      <c r="C1331" s="194"/>
      <c r="D1331" s="194"/>
      <c r="E1331" s="194"/>
      <c r="F1331" s="194"/>
      <c r="G1331" s="247"/>
      <c r="H1331" s="196"/>
      <c r="I1331" s="387"/>
      <c r="J1331" s="196"/>
      <c r="K1331" s="194"/>
      <c r="L1331" s="194"/>
      <c r="M1331" s="195"/>
      <c r="N1331" s="194"/>
    </row>
    <row r="1332" spans="1:14" x14ac:dyDescent="0.2">
      <c r="A1332" s="194"/>
      <c r="B1332" s="194"/>
      <c r="C1332" s="194"/>
      <c r="D1332" s="194"/>
      <c r="E1332" s="194"/>
      <c r="F1332" s="194"/>
      <c r="G1332" s="247"/>
      <c r="H1332" s="196"/>
      <c r="I1332" s="387"/>
      <c r="J1332" s="196"/>
      <c r="K1332" s="194"/>
      <c r="L1332" s="194"/>
      <c r="M1332" s="195"/>
      <c r="N1332" s="194"/>
    </row>
    <row r="1333" spans="1:14" x14ac:dyDescent="0.2">
      <c r="A1333" s="194"/>
      <c r="B1333" s="194"/>
      <c r="C1333" s="194"/>
      <c r="D1333" s="194"/>
      <c r="E1333" s="194"/>
      <c r="F1333" s="194"/>
      <c r="G1333" s="247"/>
      <c r="H1333" s="196"/>
      <c r="I1333" s="387"/>
      <c r="J1333" s="196"/>
      <c r="K1333" s="194"/>
      <c r="L1333" s="194"/>
      <c r="M1333" s="195"/>
      <c r="N1333" s="194"/>
    </row>
    <row r="1334" spans="1:14" x14ac:dyDescent="0.2">
      <c r="A1334" s="194"/>
      <c r="B1334" s="194"/>
      <c r="C1334" s="194"/>
      <c r="D1334" s="194"/>
      <c r="E1334" s="194"/>
      <c r="F1334" s="194"/>
      <c r="G1334" s="247"/>
      <c r="H1334" s="196"/>
      <c r="I1334" s="387"/>
      <c r="J1334" s="196"/>
      <c r="K1334" s="194"/>
      <c r="L1334" s="194"/>
      <c r="M1334" s="195"/>
      <c r="N1334" s="194"/>
    </row>
    <row r="1335" spans="1:14" x14ac:dyDescent="0.2">
      <c r="A1335" s="194"/>
      <c r="B1335" s="194"/>
      <c r="C1335" s="194"/>
      <c r="D1335" s="194"/>
      <c r="E1335" s="194"/>
      <c r="F1335" s="194"/>
      <c r="G1335" s="247"/>
      <c r="H1335" s="196"/>
      <c r="I1335" s="387"/>
      <c r="J1335" s="196"/>
      <c r="K1335" s="194"/>
      <c r="L1335" s="194"/>
      <c r="M1335" s="195"/>
      <c r="N1335" s="194"/>
    </row>
    <row r="1336" spans="1:14" x14ac:dyDescent="0.2">
      <c r="A1336" s="194"/>
      <c r="B1336" s="194"/>
      <c r="C1336" s="194"/>
      <c r="D1336" s="194"/>
      <c r="E1336" s="194"/>
      <c r="F1336" s="194"/>
      <c r="G1336" s="247"/>
      <c r="H1336" s="196"/>
      <c r="I1336" s="387"/>
      <c r="J1336" s="196"/>
      <c r="K1336" s="194"/>
      <c r="L1336" s="194"/>
      <c r="M1336" s="195"/>
      <c r="N1336" s="194"/>
    </row>
    <row r="1337" spans="1:14" x14ac:dyDescent="0.2">
      <c r="A1337" s="194"/>
      <c r="B1337" s="194"/>
      <c r="C1337" s="194"/>
      <c r="D1337" s="194"/>
      <c r="E1337" s="194"/>
      <c r="F1337" s="194"/>
      <c r="G1337" s="247"/>
      <c r="H1337" s="196"/>
      <c r="I1337" s="387"/>
      <c r="J1337" s="196"/>
      <c r="K1337" s="194"/>
      <c r="L1337" s="194"/>
      <c r="M1337" s="195"/>
      <c r="N1337" s="194"/>
    </row>
    <row r="1338" spans="1:14" x14ac:dyDescent="0.2">
      <c r="A1338" s="194"/>
      <c r="B1338" s="194"/>
      <c r="C1338" s="194"/>
      <c r="D1338" s="194"/>
      <c r="E1338" s="194"/>
      <c r="F1338" s="194"/>
      <c r="G1338" s="247"/>
      <c r="H1338" s="196"/>
      <c r="I1338" s="387"/>
      <c r="J1338" s="196"/>
      <c r="K1338" s="194"/>
      <c r="L1338" s="194"/>
      <c r="M1338" s="195"/>
      <c r="N1338" s="194"/>
    </row>
    <row r="1339" spans="1:14" x14ac:dyDescent="0.2">
      <c r="A1339" s="194"/>
      <c r="B1339" s="194"/>
      <c r="C1339" s="194"/>
      <c r="D1339" s="194"/>
      <c r="E1339" s="194"/>
      <c r="F1339" s="194"/>
      <c r="G1339" s="247"/>
      <c r="H1339" s="196"/>
      <c r="I1339" s="387"/>
      <c r="J1339" s="196"/>
      <c r="K1339" s="194"/>
      <c r="L1339" s="194"/>
      <c r="M1339" s="195"/>
      <c r="N1339" s="194"/>
    </row>
    <row r="1340" spans="1:14" x14ac:dyDescent="0.2">
      <c r="A1340" s="194"/>
      <c r="B1340" s="194"/>
      <c r="C1340" s="194"/>
      <c r="D1340" s="194"/>
      <c r="E1340" s="194"/>
      <c r="F1340" s="194"/>
      <c r="G1340" s="247"/>
      <c r="H1340" s="196"/>
      <c r="I1340" s="387"/>
      <c r="J1340" s="196"/>
      <c r="K1340" s="194"/>
      <c r="L1340" s="194"/>
      <c r="M1340" s="195"/>
      <c r="N1340" s="194"/>
    </row>
    <row r="1341" spans="1:14" x14ac:dyDescent="0.2">
      <c r="A1341" s="194"/>
      <c r="B1341" s="194"/>
      <c r="C1341" s="194"/>
      <c r="D1341" s="194"/>
      <c r="E1341" s="194"/>
      <c r="F1341" s="194"/>
      <c r="G1341" s="247"/>
      <c r="H1341" s="196"/>
      <c r="I1341" s="387"/>
      <c r="J1341" s="196"/>
      <c r="K1341" s="194"/>
      <c r="L1341" s="194"/>
      <c r="M1341" s="195"/>
      <c r="N1341" s="194"/>
    </row>
    <row r="1342" spans="1:14" x14ac:dyDescent="0.2">
      <c r="A1342" s="194"/>
      <c r="B1342" s="194"/>
      <c r="C1342" s="194"/>
      <c r="D1342" s="194"/>
      <c r="E1342" s="194"/>
      <c r="F1342" s="194"/>
      <c r="G1342" s="247"/>
      <c r="H1342" s="196"/>
      <c r="I1342" s="387"/>
      <c r="J1342" s="196"/>
      <c r="K1342" s="194"/>
      <c r="L1342" s="194"/>
      <c r="M1342" s="195"/>
      <c r="N1342" s="194"/>
    </row>
    <row r="1343" spans="1:14" x14ac:dyDescent="0.2">
      <c r="A1343" s="194"/>
      <c r="B1343" s="194"/>
      <c r="C1343" s="194"/>
      <c r="D1343" s="194"/>
      <c r="E1343" s="194"/>
      <c r="F1343" s="194"/>
      <c r="G1343" s="247"/>
      <c r="H1343" s="196"/>
      <c r="I1343" s="387"/>
      <c r="J1343" s="196"/>
      <c r="K1343" s="194"/>
      <c r="L1343" s="194"/>
      <c r="M1343" s="195"/>
      <c r="N1343" s="194"/>
    </row>
    <row r="1344" spans="1:14" x14ac:dyDescent="0.2">
      <c r="A1344" s="194"/>
      <c r="B1344" s="194"/>
      <c r="C1344" s="194"/>
      <c r="D1344" s="194"/>
      <c r="E1344" s="194"/>
      <c r="F1344" s="194"/>
      <c r="G1344" s="247"/>
      <c r="H1344" s="196"/>
      <c r="I1344" s="387"/>
      <c r="J1344" s="196"/>
      <c r="K1344" s="194"/>
      <c r="L1344" s="194"/>
      <c r="M1344" s="195"/>
      <c r="N1344" s="194"/>
    </row>
    <row r="1345" spans="1:14" x14ac:dyDescent="0.2">
      <c r="A1345" s="194"/>
      <c r="B1345" s="194"/>
      <c r="C1345" s="194"/>
      <c r="D1345" s="194"/>
      <c r="E1345" s="194"/>
      <c r="F1345" s="194"/>
      <c r="G1345" s="247"/>
      <c r="H1345" s="196"/>
      <c r="I1345" s="387"/>
      <c r="J1345" s="196"/>
      <c r="K1345" s="194"/>
      <c r="L1345" s="194"/>
      <c r="M1345" s="195"/>
      <c r="N1345" s="194"/>
    </row>
    <row r="1346" spans="1:14" x14ac:dyDescent="0.2">
      <c r="A1346" s="194"/>
      <c r="B1346" s="194"/>
      <c r="C1346" s="194"/>
      <c r="D1346" s="194"/>
      <c r="E1346" s="194"/>
      <c r="F1346" s="194"/>
      <c r="G1346" s="247"/>
      <c r="H1346" s="196"/>
      <c r="I1346" s="387"/>
      <c r="J1346" s="196"/>
      <c r="K1346" s="194"/>
      <c r="L1346" s="194"/>
      <c r="M1346" s="195"/>
      <c r="N1346" s="194"/>
    </row>
    <row r="1347" spans="1:14" x14ac:dyDescent="0.2">
      <c r="A1347" s="194"/>
      <c r="B1347" s="194"/>
      <c r="C1347" s="194"/>
      <c r="D1347" s="194"/>
      <c r="E1347" s="194"/>
      <c r="F1347" s="194"/>
      <c r="G1347" s="247"/>
      <c r="H1347" s="196"/>
      <c r="I1347" s="387"/>
      <c r="J1347" s="196"/>
      <c r="K1347" s="194"/>
      <c r="L1347" s="194"/>
      <c r="M1347" s="195"/>
      <c r="N1347" s="194"/>
    </row>
    <row r="1348" spans="1:14" x14ac:dyDescent="0.2">
      <c r="A1348" s="194"/>
      <c r="B1348" s="194"/>
      <c r="C1348" s="194"/>
      <c r="D1348" s="194"/>
      <c r="E1348" s="194"/>
      <c r="F1348" s="194"/>
      <c r="G1348" s="247"/>
      <c r="H1348" s="196"/>
      <c r="I1348" s="387"/>
      <c r="J1348" s="196"/>
      <c r="K1348" s="194"/>
      <c r="L1348" s="194"/>
      <c r="M1348" s="195"/>
      <c r="N1348" s="194"/>
    </row>
    <row r="1349" spans="1:14" x14ac:dyDescent="0.2">
      <c r="A1349" s="194"/>
      <c r="B1349" s="194"/>
      <c r="C1349" s="194"/>
      <c r="D1349" s="194"/>
      <c r="E1349" s="194"/>
      <c r="F1349" s="194"/>
      <c r="G1349" s="247"/>
      <c r="H1349" s="196"/>
      <c r="I1349" s="387"/>
      <c r="J1349" s="196"/>
      <c r="K1349" s="194"/>
      <c r="L1349" s="194"/>
      <c r="M1349" s="195"/>
      <c r="N1349" s="194"/>
    </row>
    <row r="1350" spans="1:14" x14ac:dyDescent="0.2">
      <c r="A1350" s="194"/>
      <c r="B1350" s="194"/>
      <c r="C1350" s="194"/>
      <c r="D1350" s="194"/>
      <c r="E1350" s="194"/>
      <c r="F1350" s="194"/>
      <c r="G1350" s="247"/>
      <c r="H1350" s="196"/>
      <c r="I1350" s="387"/>
      <c r="J1350" s="196"/>
      <c r="K1350" s="194"/>
      <c r="L1350" s="194"/>
      <c r="M1350" s="195"/>
      <c r="N1350" s="194"/>
    </row>
    <row r="1351" spans="1:14" x14ac:dyDescent="0.2">
      <c r="A1351" s="194"/>
      <c r="B1351" s="194"/>
      <c r="C1351" s="194"/>
      <c r="D1351" s="194"/>
      <c r="E1351" s="194"/>
      <c r="F1351" s="194"/>
      <c r="G1351" s="247"/>
      <c r="H1351" s="196"/>
      <c r="I1351" s="387"/>
      <c r="J1351" s="196"/>
      <c r="K1351" s="194"/>
      <c r="L1351" s="194"/>
      <c r="M1351" s="195"/>
      <c r="N1351" s="194"/>
    </row>
    <row r="1352" spans="1:14" x14ac:dyDescent="0.2">
      <c r="A1352" s="194"/>
      <c r="B1352" s="194"/>
      <c r="C1352" s="194"/>
      <c r="D1352" s="194"/>
      <c r="E1352" s="194"/>
      <c r="F1352" s="194"/>
      <c r="G1352" s="247"/>
      <c r="H1352" s="196"/>
      <c r="I1352" s="387"/>
      <c r="J1352" s="196"/>
      <c r="K1352" s="194"/>
      <c r="L1352" s="194"/>
      <c r="M1352" s="195"/>
      <c r="N1352" s="194"/>
    </row>
    <row r="1353" spans="1:14" x14ac:dyDescent="0.2">
      <c r="A1353" s="194"/>
      <c r="B1353" s="194"/>
      <c r="C1353" s="194"/>
      <c r="D1353" s="194"/>
      <c r="E1353" s="194"/>
      <c r="F1353" s="194"/>
      <c r="G1353" s="247"/>
      <c r="H1353" s="196"/>
      <c r="I1353" s="387"/>
      <c r="J1353" s="196"/>
      <c r="K1353" s="194"/>
      <c r="L1353" s="194"/>
      <c r="M1353" s="195"/>
      <c r="N1353" s="194"/>
    </row>
    <row r="1354" spans="1:14" x14ac:dyDescent="0.2">
      <c r="A1354" s="194"/>
      <c r="B1354" s="194"/>
      <c r="C1354" s="194"/>
      <c r="D1354" s="194"/>
      <c r="E1354" s="194"/>
      <c r="F1354" s="194"/>
      <c r="G1354" s="247"/>
      <c r="H1354" s="196"/>
      <c r="I1354" s="387"/>
      <c r="J1354" s="196"/>
      <c r="K1354" s="194"/>
      <c r="L1354" s="194"/>
      <c r="M1354" s="195"/>
      <c r="N1354" s="194"/>
    </row>
    <row r="1355" spans="1:14" x14ac:dyDescent="0.2">
      <c r="A1355" s="194"/>
      <c r="B1355" s="194"/>
      <c r="C1355" s="194"/>
      <c r="D1355" s="194"/>
      <c r="E1355" s="194"/>
      <c r="F1355" s="194"/>
      <c r="G1355" s="247"/>
      <c r="H1355" s="196"/>
      <c r="I1355" s="387"/>
      <c r="J1355" s="196"/>
      <c r="K1355" s="194"/>
      <c r="L1355" s="194"/>
      <c r="M1355" s="195"/>
      <c r="N1355" s="194"/>
    </row>
    <row r="1356" spans="1:14" x14ac:dyDescent="0.2">
      <c r="A1356" s="194"/>
      <c r="B1356" s="194"/>
      <c r="C1356" s="194"/>
      <c r="D1356" s="194"/>
      <c r="E1356" s="194"/>
      <c r="F1356" s="194"/>
      <c r="G1356" s="247"/>
      <c r="H1356" s="196"/>
      <c r="I1356" s="387"/>
      <c r="J1356" s="196"/>
      <c r="K1356" s="194"/>
      <c r="L1356" s="194"/>
      <c r="M1356" s="195"/>
      <c r="N1356" s="194"/>
    </row>
    <row r="1357" spans="1:14" x14ac:dyDescent="0.2">
      <c r="A1357" s="194"/>
      <c r="B1357" s="194"/>
      <c r="C1357" s="194"/>
      <c r="D1357" s="194"/>
      <c r="E1357" s="194"/>
      <c r="F1357" s="194"/>
      <c r="G1357" s="247"/>
      <c r="H1357" s="196"/>
      <c r="I1357" s="387"/>
      <c r="J1357" s="196"/>
      <c r="K1357" s="194"/>
      <c r="L1357" s="194"/>
      <c r="M1357" s="195"/>
      <c r="N1357" s="194"/>
    </row>
    <row r="1358" spans="1:14" x14ac:dyDescent="0.2">
      <c r="A1358" s="194"/>
      <c r="B1358" s="194"/>
      <c r="C1358" s="194"/>
      <c r="D1358" s="194"/>
      <c r="E1358" s="194"/>
      <c r="F1358" s="194"/>
      <c r="G1358" s="247"/>
      <c r="H1358" s="196"/>
      <c r="I1358" s="387"/>
      <c r="J1358" s="196"/>
      <c r="K1358" s="194"/>
      <c r="L1358" s="194"/>
      <c r="M1358" s="195"/>
      <c r="N1358" s="194"/>
    </row>
    <row r="1359" spans="1:14" x14ac:dyDescent="0.2">
      <c r="A1359" s="194"/>
      <c r="B1359" s="194"/>
      <c r="C1359" s="194"/>
      <c r="D1359" s="194"/>
      <c r="E1359" s="194"/>
      <c r="F1359" s="194"/>
      <c r="G1359" s="247"/>
      <c r="H1359" s="196"/>
      <c r="I1359" s="387"/>
      <c r="J1359" s="196"/>
      <c r="K1359" s="194"/>
      <c r="L1359" s="194"/>
      <c r="M1359" s="195"/>
      <c r="N1359" s="194"/>
    </row>
    <row r="1360" spans="1:14" x14ac:dyDescent="0.2">
      <c r="A1360" s="194"/>
      <c r="B1360" s="194"/>
      <c r="C1360" s="194"/>
      <c r="D1360" s="194"/>
      <c r="E1360" s="194"/>
      <c r="F1360" s="194"/>
      <c r="G1360" s="247"/>
      <c r="H1360" s="196"/>
      <c r="I1360" s="387"/>
      <c r="J1360" s="196"/>
      <c r="K1360" s="194"/>
      <c r="L1360" s="194"/>
      <c r="M1360" s="195"/>
      <c r="N1360" s="194"/>
    </row>
    <row r="1361" spans="1:14" x14ac:dyDescent="0.2">
      <c r="A1361" s="194"/>
      <c r="B1361" s="194"/>
      <c r="C1361" s="194"/>
      <c r="D1361" s="194"/>
      <c r="E1361" s="194"/>
      <c r="F1361" s="194"/>
      <c r="G1361" s="247"/>
      <c r="H1361" s="196"/>
      <c r="I1361" s="387"/>
      <c r="J1361" s="196"/>
      <c r="K1361" s="194"/>
      <c r="L1361" s="194"/>
      <c r="M1361" s="195"/>
      <c r="N1361" s="194"/>
    </row>
    <row r="1362" spans="1:14" x14ac:dyDescent="0.2">
      <c r="A1362" s="194"/>
      <c r="B1362" s="194"/>
      <c r="C1362" s="194"/>
      <c r="D1362" s="194"/>
      <c r="E1362" s="194"/>
      <c r="F1362" s="194"/>
      <c r="G1362" s="247"/>
      <c r="H1362" s="196"/>
      <c r="I1362" s="387"/>
      <c r="J1362" s="196"/>
      <c r="K1362" s="194"/>
      <c r="L1362" s="194"/>
      <c r="M1362" s="195"/>
      <c r="N1362" s="194"/>
    </row>
    <row r="1363" spans="1:14" x14ac:dyDescent="0.2">
      <c r="A1363" s="194"/>
      <c r="B1363" s="194"/>
      <c r="C1363" s="194"/>
      <c r="D1363" s="194"/>
      <c r="E1363" s="194"/>
      <c r="F1363" s="194"/>
      <c r="G1363" s="247"/>
      <c r="H1363" s="196"/>
      <c r="I1363" s="387"/>
      <c r="J1363" s="196"/>
      <c r="K1363" s="194"/>
      <c r="L1363" s="194"/>
      <c r="M1363" s="195"/>
      <c r="N1363" s="194"/>
    </row>
    <row r="1364" spans="1:14" x14ac:dyDescent="0.2">
      <c r="A1364" s="194"/>
      <c r="B1364" s="194"/>
      <c r="C1364" s="194"/>
      <c r="D1364" s="194"/>
      <c r="E1364" s="194"/>
      <c r="F1364" s="194"/>
      <c r="G1364" s="247"/>
      <c r="H1364" s="196"/>
      <c r="I1364" s="387"/>
      <c r="J1364" s="196"/>
      <c r="K1364" s="194"/>
      <c r="L1364" s="194"/>
      <c r="M1364" s="195"/>
      <c r="N1364" s="194"/>
    </row>
    <row r="1365" spans="1:14" x14ac:dyDescent="0.2">
      <c r="A1365" s="194"/>
      <c r="B1365" s="194"/>
      <c r="C1365" s="194"/>
      <c r="D1365" s="194"/>
      <c r="E1365" s="194"/>
      <c r="F1365" s="194"/>
      <c r="G1365" s="247"/>
      <c r="H1365" s="196"/>
      <c r="I1365" s="387"/>
      <c r="J1365" s="196"/>
      <c r="K1365" s="194"/>
      <c r="L1365" s="194"/>
      <c r="M1365" s="195"/>
      <c r="N1365" s="194"/>
    </row>
    <row r="1366" spans="1:14" x14ac:dyDescent="0.2">
      <c r="A1366" s="194"/>
      <c r="B1366" s="194"/>
      <c r="C1366" s="194"/>
      <c r="D1366" s="194"/>
      <c r="E1366" s="194"/>
      <c r="F1366" s="194"/>
      <c r="G1366" s="247"/>
      <c r="H1366" s="196"/>
      <c r="I1366" s="387"/>
      <c r="J1366" s="196"/>
      <c r="K1366" s="194"/>
      <c r="L1366" s="194"/>
      <c r="M1366" s="195"/>
      <c r="N1366" s="194"/>
    </row>
    <row r="1367" spans="1:14" x14ac:dyDescent="0.2">
      <c r="A1367" s="194"/>
      <c r="B1367" s="194"/>
      <c r="C1367" s="194"/>
      <c r="D1367" s="194"/>
      <c r="E1367" s="194"/>
      <c r="F1367" s="194"/>
      <c r="G1367" s="247"/>
      <c r="H1367" s="196"/>
      <c r="I1367" s="387"/>
      <c r="J1367" s="196"/>
      <c r="K1367" s="194"/>
      <c r="L1367" s="194"/>
      <c r="M1367" s="195"/>
      <c r="N1367" s="194"/>
    </row>
    <row r="1368" spans="1:14" x14ac:dyDescent="0.2">
      <c r="A1368" s="194"/>
      <c r="B1368" s="194"/>
      <c r="C1368" s="194"/>
      <c r="D1368" s="194"/>
      <c r="E1368" s="194"/>
      <c r="F1368" s="194"/>
      <c r="G1368" s="247"/>
      <c r="H1368" s="196"/>
      <c r="I1368" s="387"/>
      <c r="J1368" s="196"/>
      <c r="K1368" s="194"/>
      <c r="L1368" s="194"/>
      <c r="M1368" s="195"/>
      <c r="N1368" s="194"/>
    </row>
    <row r="1369" spans="1:14" x14ac:dyDescent="0.2">
      <c r="A1369" s="194"/>
      <c r="B1369" s="194"/>
      <c r="C1369" s="194"/>
      <c r="D1369" s="194"/>
      <c r="E1369" s="194"/>
      <c r="F1369" s="194"/>
      <c r="G1369" s="247"/>
      <c r="H1369" s="196"/>
      <c r="I1369" s="387"/>
      <c r="J1369" s="196"/>
      <c r="K1369" s="194"/>
      <c r="L1369" s="194"/>
      <c r="M1369" s="195"/>
      <c r="N1369" s="194"/>
    </row>
    <row r="1370" spans="1:14" x14ac:dyDescent="0.2">
      <c r="A1370" s="194"/>
      <c r="B1370" s="194"/>
      <c r="C1370" s="194"/>
      <c r="D1370" s="194"/>
      <c r="E1370" s="194"/>
      <c r="F1370" s="194"/>
      <c r="G1370" s="247"/>
      <c r="H1370" s="196"/>
      <c r="I1370" s="387"/>
      <c r="J1370" s="196"/>
      <c r="K1370" s="194"/>
      <c r="L1370" s="194"/>
      <c r="M1370" s="195"/>
      <c r="N1370" s="194"/>
    </row>
    <row r="1371" spans="1:14" x14ac:dyDescent="0.2">
      <c r="A1371" s="194"/>
      <c r="B1371" s="194"/>
      <c r="C1371" s="194"/>
      <c r="D1371" s="194"/>
      <c r="E1371" s="194"/>
      <c r="F1371" s="194"/>
      <c r="G1371" s="247"/>
      <c r="H1371" s="196"/>
      <c r="I1371" s="387"/>
      <c r="J1371" s="196"/>
      <c r="K1371" s="194"/>
      <c r="L1371" s="194"/>
      <c r="M1371" s="195"/>
      <c r="N1371" s="194"/>
    </row>
    <row r="1372" spans="1:14" x14ac:dyDescent="0.2">
      <c r="A1372" s="194"/>
      <c r="B1372" s="194"/>
      <c r="C1372" s="194"/>
      <c r="D1372" s="194"/>
      <c r="E1372" s="194"/>
      <c r="F1372" s="194"/>
      <c r="G1372" s="247"/>
      <c r="H1372" s="196"/>
      <c r="I1372" s="387"/>
      <c r="J1372" s="196"/>
      <c r="K1372" s="194"/>
      <c r="L1372" s="194"/>
      <c r="M1372" s="195"/>
      <c r="N1372" s="194"/>
    </row>
    <row r="1373" spans="1:14" x14ac:dyDescent="0.2">
      <c r="A1373" s="194"/>
      <c r="B1373" s="194"/>
      <c r="C1373" s="194"/>
      <c r="D1373" s="194"/>
      <c r="E1373" s="194"/>
      <c r="F1373" s="194"/>
      <c r="G1373" s="247"/>
      <c r="H1373" s="196"/>
      <c r="I1373" s="387"/>
      <c r="J1373" s="196"/>
      <c r="K1373" s="194"/>
      <c r="L1373" s="194"/>
      <c r="M1373" s="195"/>
      <c r="N1373" s="194"/>
    </row>
    <row r="1374" spans="1:14" x14ac:dyDescent="0.2">
      <c r="A1374" s="194"/>
      <c r="B1374" s="194"/>
      <c r="C1374" s="194"/>
      <c r="D1374" s="194"/>
      <c r="E1374" s="194"/>
      <c r="F1374" s="194"/>
      <c r="G1374" s="247"/>
      <c r="H1374" s="196"/>
      <c r="I1374" s="387"/>
      <c r="J1374" s="196"/>
      <c r="K1374" s="194"/>
      <c r="L1374" s="194"/>
      <c r="M1374" s="195"/>
      <c r="N1374" s="194"/>
    </row>
    <row r="1375" spans="1:14" x14ac:dyDescent="0.2">
      <c r="A1375" s="194"/>
      <c r="B1375" s="194"/>
      <c r="C1375" s="194"/>
      <c r="D1375" s="194"/>
      <c r="E1375" s="194"/>
      <c r="F1375" s="194"/>
      <c r="G1375" s="247"/>
      <c r="H1375" s="196"/>
      <c r="I1375" s="387"/>
      <c r="J1375" s="196"/>
      <c r="K1375" s="194"/>
      <c r="L1375" s="194"/>
      <c r="M1375" s="195"/>
      <c r="N1375" s="194"/>
    </row>
    <row r="1376" spans="1:14" x14ac:dyDescent="0.2">
      <c r="A1376" s="194"/>
      <c r="B1376" s="194"/>
      <c r="C1376" s="194"/>
      <c r="D1376" s="194"/>
      <c r="E1376" s="194"/>
      <c r="F1376" s="194"/>
      <c r="G1376" s="247"/>
      <c r="H1376" s="196"/>
      <c r="I1376" s="387"/>
      <c r="J1376" s="196"/>
      <c r="K1376" s="194"/>
      <c r="L1376" s="194"/>
      <c r="M1376" s="195"/>
      <c r="N1376" s="194"/>
    </row>
    <row r="1377" spans="1:14" x14ac:dyDescent="0.2">
      <c r="A1377" s="194"/>
      <c r="B1377" s="194"/>
      <c r="C1377" s="194"/>
      <c r="D1377" s="194"/>
      <c r="E1377" s="194"/>
      <c r="F1377" s="194"/>
      <c r="G1377" s="247"/>
      <c r="H1377" s="196"/>
      <c r="I1377" s="387"/>
      <c r="J1377" s="196"/>
      <c r="K1377" s="194"/>
      <c r="L1377" s="194"/>
      <c r="M1377" s="195"/>
      <c r="N1377" s="194"/>
    </row>
    <row r="1378" spans="1:14" x14ac:dyDescent="0.2">
      <c r="A1378" s="194"/>
      <c r="B1378" s="194"/>
      <c r="C1378" s="194"/>
      <c r="D1378" s="194"/>
      <c r="E1378" s="194"/>
      <c r="F1378" s="194"/>
      <c r="G1378" s="247"/>
      <c r="H1378" s="196"/>
      <c r="I1378" s="387"/>
      <c r="J1378" s="196"/>
      <c r="K1378" s="194"/>
      <c r="L1378" s="194"/>
      <c r="M1378" s="195"/>
      <c r="N1378" s="194"/>
    </row>
    <row r="1379" spans="1:14" x14ac:dyDescent="0.2">
      <c r="A1379" s="194"/>
      <c r="B1379" s="194"/>
      <c r="C1379" s="194"/>
      <c r="D1379" s="194"/>
      <c r="E1379" s="194"/>
      <c r="F1379" s="194"/>
      <c r="G1379" s="247"/>
      <c r="H1379" s="196"/>
      <c r="I1379" s="387"/>
      <c r="J1379" s="196"/>
      <c r="K1379" s="194"/>
      <c r="L1379" s="194"/>
      <c r="M1379" s="195"/>
      <c r="N1379" s="194"/>
    </row>
    <row r="1380" spans="1:14" x14ac:dyDescent="0.2">
      <c r="A1380" s="194"/>
      <c r="B1380" s="194"/>
      <c r="C1380" s="194"/>
      <c r="D1380" s="194"/>
      <c r="E1380" s="194"/>
      <c r="F1380" s="194"/>
      <c r="G1380" s="247"/>
      <c r="H1380" s="196"/>
      <c r="I1380" s="387"/>
      <c r="J1380" s="196"/>
      <c r="K1380" s="194"/>
      <c r="L1380" s="194"/>
      <c r="M1380" s="195"/>
      <c r="N1380" s="194"/>
    </row>
    <row r="1381" spans="1:14" x14ac:dyDescent="0.2">
      <c r="A1381" s="194"/>
      <c r="B1381" s="194"/>
      <c r="C1381" s="194"/>
      <c r="D1381" s="194"/>
      <c r="E1381" s="194"/>
      <c r="F1381" s="194"/>
      <c r="G1381" s="247"/>
      <c r="H1381" s="196"/>
      <c r="I1381" s="387"/>
      <c r="J1381" s="196"/>
      <c r="K1381" s="194"/>
      <c r="L1381" s="194"/>
      <c r="M1381" s="195"/>
      <c r="N1381" s="194"/>
    </row>
    <row r="1382" spans="1:14" x14ac:dyDescent="0.2">
      <c r="A1382" s="194"/>
      <c r="B1382" s="194"/>
      <c r="C1382" s="194"/>
      <c r="D1382" s="194"/>
      <c r="E1382" s="194"/>
      <c r="F1382" s="194"/>
      <c r="G1382" s="247"/>
      <c r="H1382" s="196"/>
      <c r="I1382" s="387"/>
      <c r="J1382" s="196"/>
      <c r="K1382" s="194"/>
      <c r="L1382" s="194"/>
      <c r="M1382" s="195"/>
      <c r="N1382" s="194"/>
    </row>
    <row r="1383" spans="1:14" x14ac:dyDescent="0.2">
      <c r="A1383" s="194"/>
      <c r="B1383" s="194"/>
      <c r="C1383" s="194"/>
      <c r="D1383" s="194"/>
      <c r="E1383" s="194"/>
      <c r="F1383" s="194"/>
      <c r="G1383" s="247"/>
      <c r="H1383" s="196"/>
      <c r="I1383" s="387"/>
      <c r="J1383" s="196"/>
      <c r="K1383" s="194"/>
      <c r="L1383" s="194"/>
      <c r="M1383" s="195"/>
      <c r="N1383" s="194"/>
    </row>
    <row r="1384" spans="1:14" x14ac:dyDescent="0.2">
      <c r="A1384" s="194"/>
      <c r="B1384" s="194"/>
      <c r="C1384" s="194"/>
      <c r="D1384" s="194"/>
      <c r="E1384" s="194"/>
      <c r="F1384" s="194"/>
      <c r="G1384" s="247"/>
      <c r="H1384" s="196"/>
      <c r="I1384" s="387"/>
      <c r="J1384" s="196"/>
      <c r="K1384" s="194"/>
      <c r="L1384" s="194"/>
      <c r="M1384" s="195"/>
      <c r="N1384" s="194"/>
    </row>
    <row r="1385" spans="1:14" x14ac:dyDescent="0.2">
      <c r="A1385" s="194"/>
      <c r="B1385" s="194"/>
      <c r="C1385" s="194"/>
      <c r="D1385" s="194"/>
      <c r="E1385" s="194"/>
      <c r="F1385" s="194"/>
      <c r="G1385" s="247"/>
      <c r="H1385" s="196"/>
      <c r="I1385" s="387"/>
      <c r="J1385" s="196"/>
      <c r="K1385" s="194"/>
      <c r="L1385" s="194"/>
      <c r="M1385" s="195"/>
      <c r="N1385" s="194"/>
    </row>
    <row r="1386" spans="1:14" x14ac:dyDescent="0.2">
      <c r="A1386" s="194"/>
      <c r="B1386" s="194"/>
      <c r="C1386" s="194"/>
      <c r="D1386" s="194"/>
      <c r="E1386" s="194"/>
      <c r="F1386" s="194"/>
      <c r="G1386" s="247"/>
      <c r="H1386" s="196"/>
      <c r="I1386" s="387"/>
      <c r="J1386" s="196"/>
      <c r="K1386" s="194"/>
      <c r="L1386" s="194"/>
      <c r="M1386" s="195"/>
      <c r="N1386" s="194"/>
    </row>
    <row r="1387" spans="1:14" x14ac:dyDescent="0.2">
      <c r="A1387" s="194"/>
      <c r="B1387" s="194"/>
      <c r="C1387" s="194"/>
      <c r="D1387" s="194"/>
      <c r="E1387" s="194"/>
      <c r="F1387" s="194"/>
      <c r="G1387" s="247"/>
      <c r="H1387" s="196"/>
      <c r="I1387" s="387"/>
      <c r="J1387" s="196"/>
      <c r="K1387" s="194"/>
      <c r="L1387" s="194"/>
      <c r="M1387" s="195"/>
      <c r="N1387" s="194"/>
    </row>
    <row r="1388" spans="1:14" x14ac:dyDescent="0.2">
      <c r="A1388" s="194"/>
      <c r="B1388" s="194"/>
      <c r="C1388" s="194"/>
      <c r="D1388" s="194"/>
      <c r="E1388" s="194"/>
      <c r="F1388" s="194"/>
      <c r="G1388" s="247"/>
      <c r="H1388" s="196"/>
      <c r="I1388" s="387"/>
      <c r="J1388" s="196"/>
      <c r="K1388" s="194"/>
      <c r="L1388" s="194"/>
      <c r="M1388" s="195"/>
      <c r="N1388" s="194"/>
    </row>
    <row r="1389" spans="1:14" x14ac:dyDescent="0.2">
      <c r="A1389" s="194"/>
      <c r="B1389" s="194"/>
      <c r="C1389" s="194"/>
      <c r="D1389" s="194"/>
      <c r="E1389" s="194"/>
      <c r="F1389" s="194"/>
      <c r="G1389" s="247"/>
      <c r="H1389" s="196"/>
      <c r="I1389" s="387"/>
      <c r="J1389" s="196"/>
      <c r="K1389" s="194"/>
      <c r="L1389" s="194"/>
      <c r="M1389" s="195"/>
      <c r="N1389" s="194"/>
    </row>
    <row r="1390" spans="1:14" x14ac:dyDescent="0.2">
      <c r="A1390" s="194"/>
      <c r="B1390" s="194"/>
      <c r="C1390" s="194"/>
      <c r="D1390" s="194"/>
      <c r="E1390" s="194"/>
      <c r="F1390" s="194"/>
      <c r="G1390" s="247"/>
      <c r="H1390" s="196"/>
      <c r="I1390" s="387"/>
      <c r="J1390" s="196"/>
      <c r="K1390" s="194"/>
      <c r="L1390" s="194"/>
      <c r="M1390" s="195"/>
      <c r="N1390" s="194"/>
    </row>
    <row r="1391" spans="1:14" x14ac:dyDescent="0.2">
      <c r="A1391" s="194"/>
      <c r="B1391" s="194"/>
      <c r="C1391" s="194"/>
      <c r="D1391" s="194"/>
      <c r="E1391" s="194"/>
      <c r="F1391" s="194"/>
      <c r="G1391" s="247"/>
      <c r="H1391" s="196"/>
      <c r="I1391" s="387"/>
      <c r="J1391" s="196"/>
      <c r="K1391" s="194"/>
      <c r="L1391" s="194"/>
      <c r="M1391" s="195"/>
      <c r="N1391" s="194"/>
    </row>
    <row r="1392" spans="1:14" x14ac:dyDescent="0.2">
      <c r="A1392" s="194"/>
      <c r="B1392" s="194"/>
      <c r="C1392" s="194"/>
      <c r="D1392" s="194"/>
      <c r="E1392" s="194"/>
      <c r="F1392" s="194"/>
      <c r="G1392" s="247"/>
      <c r="H1392" s="196"/>
      <c r="I1392" s="387"/>
      <c r="J1392" s="196"/>
      <c r="K1392" s="194"/>
      <c r="L1392" s="194"/>
      <c r="M1392" s="195"/>
      <c r="N1392" s="194"/>
    </row>
    <row r="1393" spans="1:14" x14ac:dyDescent="0.2">
      <c r="A1393" s="194"/>
      <c r="B1393" s="194"/>
      <c r="C1393" s="194"/>
      <c r="D1393" s="194"/>
      <c r="E1393" s="194"/>
      <c r="F1393" s="194"/>
      <c r="G1393" s="247"/>
      <c r="H1393" s="196"/>
      <c r="I1393" s="387"/>
      <c r="J1393" s="196"/>
      <c r="K1393" s="194"/>
      <c r="L1393" s="194"/>
      <c r="M1393" s="195"/>
      <c r="N1393" s="194"/>
    </row>
    <row r="1394" spans="1:14" x14ac:dyDescent="0.2">
      <c r="A1394" s="194"/>
      <c r="B1394" s="194"/>
      <c r="C1394" s="194"/>
      <c r="D1394" s="194"/>
      <c r="E1394" s="194"/>
      <c r="F1394" s="194"/>
      <c r="G1394" s="247"/>
      <c r="H1394" s="196"/>
      <c r="I1394" s="387"/>
      <c r="J1394" s="196"/>
      <c r="K1394" s="194"/>
      <c r="L1394" s="194"/>
      <c r="M1394" s="195"/>
      <c r="N1394" s="194"/>
    </row>
    <row r="1395" spans="1:14" x14ac:dyDescent="0.2">
      <c r="A1395" s="194"/>
      <c r="B1395" s="194"/>
      <c r="C1395" s="194"/>
      <c r="D1395" s="194"/>
      <c r="E1395" s="194"/>
      <c r="F1395" s="194"/>
      <c r="G1395" s="247"/>
      <c r="H1395" s="196"/>
      <c r="I1395" s="387"/>
      <c r="J1395" s="196"/>
      <c r="K1395" s="194"/>
      <c r="L1395" s="194"/>
      <c r="M1395" s="195"/>
      <c r="N1395" s="194"/>
    </row>
    <row r="1396" spans="1:14" x14ac:dyDescent="0.2">
      <c r="A1396" s="194"/>
      <c r="B1396" s="194"/>
      <c r="C1396" s="194"/>
      <c r="D1396" s="194"/>
      <c r="E1396" s="194"/>
      <c r="F1396" s="194"/>
      <c r="G1396" s="247"/>
      <c r="H1396" s="196"/>
      <c r="I1396" s="387"/>
      <c r="J1396" s="196"/>
      <c r="K1396" s="194"/>
      <c r="L1396" s="194"/>
      <c r="M1396" s="195"/>
      <c r="N1396" s="194"/>
    </row>
    <row r="1397" spans="1:14" x14ac:dyDescent="0.2">
      <c r="A1397" s="194"/>
      <c r="B1397" s="194"/>
      <c r="C1397" s="194"/>
      <c r="D1397" s="194"/>
      <c r="E1397" s="194"/>
      <c r="F1397" s="194"/>
      <c r="G1397" s="247"/>
      <c r="H1397" s="196"/>
      <c r="I1397" s="387"/>
      <c r="J1397" s="196"/>
      <c r="K1397" s="194"/>
      <c r="L1397" s="194"/>
      <c r="M1397" s="195"/>
      <c r="N1397" s="194"/>
    </row>
    <row r="1398" spans="1:14" x14ac:dyDescent="0.2">
      <c r="J1398" s="62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workbookViewId="0">
      <selection activeCell="H20" sqref="H20"/>
    </sheetView>
  </sheetViews>
  <sheetFormatPr defaultColWidth="11.42578125" defaultRowHeight="12.75" x14ac:dyDescent="0.2"/>
  <cols>
    <col min="1" max="1" width="7.85546875" style="185" customWidth="1"/>
    <col min="2" max="2" width="7.42578125" style="185" bestFit="1" customWidth="1"/>
    <col min="3" max="3" width="2.85546875" style="185" customWidth="1"/>
    <col min="4" max="4" width="16.85546875" style="185" bestFit="1" customWidth="1"/>
    <col min="5" max="5" width="9.85546875" style="185" bestFit="1" customWidth="1"/>
    <col min="6" max="6" width="13.7109375" style="185" bestFit="1" customWidth="1"/>
    <col min="7" max="7" width="8.28515625" style="185" customWidth="1"/>
    <col min="8" max="8" width="20" style="185" bestFit="1" customWidth="1"/>
    <col min="9" max="9" width="15.140625" style="185" bestFit="1" customWidth="1"/>
    <col min="10" max="10" width="24.7109375" style="185" bestFit="1" customWidth="1"/>
    <col min="11" max="11" width="19.5703125" style="185" bestFit="1" customWidth="1"/>
    <col min="12" max="16384" width="11.42578125" style="185"/>
  </cols>
  <sheetData>
    <row r="1" spans="1:13" x14ac:dyDescent="0.2">
      <c r="A1" s="298" t="s">
        <v>888</v>
      </c>
      <c r="B1" s="298" t="s">
        <v>0</v>
      </c>
      <c r="C1" s="298" t="s">
        <v>889</v>
      </c>
      <c r="D1" s="298" t="s">
        <v>1</v>
      </c>
      <c r="E1" s="298" t="s">
        <v>31</v>
      </c>
      <c r="F1" s="298" t="s">
        <v>32</v>
      </c>
      <c r="G1" s="298" t="s">
        <v>40</v>
      </c>
      <c r="H1" s="298" t="s">
        <v>33</v>
      </c>
      <c r="I1" s="298" t="s">
        <v>2</v>
      </c>
      <c r="J1" s="298" t="s">
        <v>36</v>
      </c>
      <c r="K1" s="298" t="s">
        <v>3</v>
      </c>
      <c r="L1" s="298" t="s">
        <v>34</v>
      </c>
      <c r="M1" s="298" t="s">
        <v>35</v>
      </c>
    </row>
    <row r="2" spans="1:13" x14ac:dyDescent="0.2">
      <c r="I2" s="17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workbookViewId="0">
      <selection activeCell="A2" sqref="A2:XFD7"/>
    </sheetView>
  </sheetViews>
  <sheetFormatPr defaultColWidth="9.140625" defaultRowHeight="12.75" x14ac:dyDescent="0.2"/>
  <cols>
    <col min="1" max="1" width="7.42578125" customWidth="1"/>
    <col min="3" max="3" width="4" customWidth="1"/>
    <col min="4" max="4" width="13.42578125" customWidth="1"/>
    <col min="6" max="6" width="14.5703125" customWidth="1"/>
    <col min="8" max="8" width="11.140625" customWidth="1"/>
    <col min="10" max="10" width="13.28515625" customWidth="1"/>
    <col min="11" max="11" width="16.85546875" customWidth="1"/>
    <col min="12" max="12" width="13.85546875" customWidth="1"/>
    <col min="13" max="13" width="24.140625" customWidth="1"/>
  </cols>
  <sheetData>
    <row r="1" spans="1:15" x14ac:dyDescent="0.2">
      <c r="A1" s="297" t="s">
        <v>888</v>
      </c>
      <c r="B1" s="297" t="s">
        <v>0</v>
      </c>
      <c r="C1" s="297" t="s">
        <v>889</v>
      </c>
      <c r="D1" s="297" t="s">
        <v>1</v>
      </c>
      <c r="E1" s="297" t="s">
        <v>31</v>
      </c>
      <c r="F1" s="297" t="s">
        <v>32</v>
      </c>
      <c r="G1" s="297" t="s">
        <v>40</v>
      </c>
      <c r="H1" s="297" t="s">
        <v>33</v>
      </c>
      <c r="I1" s="297" t="s">
        <v>2</v>
      </c>
      <c r="J1" s="297" t="s">
        <v>36</v>
      </c>
      <c r="K1" s="297" t="s">
        <v>3</v>
      </c>
      <c r="L1" s="297" t="s">
        <v>34</v>
      </c>
      <c r="M1" s="297" t="s">
        <v>35</v>
      </c>
    </row>
    <row r="2" spans="1:15" x14ac:dyDescent="0.2">
      <c r="A2" s="393" t="s">
        <v>890</v>
      </c>
      <c r="B2" s="393" t="s">
        <v>89</v>
      </c>
      <c r="C2" s="393" t="s">
        <v>891</v>
      </c>
      <c r="D2" s="393" t="s">
        <v>109</v>
      </c>
      <c r="E2" s="393" t="s">
        <v>110</v>
      </c>
      <c r="F2" s="393" t="s">
        <v>111</v>
      </c>
      <c r="G2" s="393" t="s">
        <v>585</v>
      </c>
      <c r="H2" s="394">
        <v>41670</v>
      </c>
      <c r="I2" s="395">
        <v>18.149999999999999</v>
      </c>
      <c r="J2" s="393"/>
      <c r="K2" s="393" t="s">
        <v>112</v>
      </c>
      <c r="L2" s="394">
        <v>41674</v>
      </c>
      <c r="M2" s="393" t="s">
        <v>72</v>
      </c>
    </row>
    <row r="3" spans="1:15" x14ac:dyDescent="0.2">
      <c r="A3" s="393" t="s">
        <v>890</v>
      </c>
      <c r="B3" s="393" t="s">
        <v>89</v>
      </c>
      <c r="C3" s="393" t="s">
        <v>891</v>
      </c>
      <c r="D3" s="393" t="s">
        <v>109</v>
      </c>
      <c r="E3" s="393" t="s">
        <v>110</v>
      </c>
      <c r="F3" s="393" t="s">
        <v>111</v>
      </c>
      <c r="G3" s="393" t="s">
        <v>586</v>
      </c>
      <c r="H3" s="394">
        <v>41670</v>
      </c>
      <c r="I3" s="395">
        <v>67.66</v>
      </c>
      <c r="J3" s="393"/>
      <c r="K3" s="393" t="s">
        <v>112</v>
      </c>
      <c r="L3" s="394">
        <v>41674</v>
      </c>
      <c r="M3" s="393" t="s">
        <v>72</v>
      </c>
    </row>
    <row r="4" spans="1:15" x14ac:dyDescent="0.2">
      <c r="A4" s="393" t="s">
        <v>890</v>
      </c>
      <c r="B4" s="393" t="s">
        <v>89</v>
      </c>
      <c r="C4" s="393" t="s">
        <v>891</v>
      </c>
      <c r="D4" s="393" t="s">
        <v>83</v>
      </c>
      <c r="E4" s="393" t="s">
        <v>84</v>
      </c>
      <c r="F4" s="393" t="s">
        <v>85</v>
      </c>
      <c r="G4" s="393" t="s">
        <v>587</v>
      </c>
      <c r="H4" s="394">
        <v>41670</v>
      </c>
      <c r="I4" s="395">
        <v>11.25</v>
      </c>
      <c r="J4" s="393"/>
      <c r="K4" s="393" t="s">
        <v>86</v>
      </c>
      <c r="L4" s="394">
        <v>41674</v>
      </c>
      <c r="M4" s="393" t="s">
        <v>72</v>
      </c>
    </row>
    <row r="5" spans="1:15" x14ac:dyDescent="0.2">
      <c r="A5" s="393" t="s">
        <v>890</v>
      </c>
      <c r="B5" s="393" t="s">
        <v>89</v>
      </c>
      <c r="C5" s="393" t="s">
        <v>892</v>
      </c>
      <c r="D5" s="393" t="s">
        <v>101</v>
      </c>
      <c r="E5" s="393" t="s">
        <v>102</v>
      </c>
      <c r="F5" s="393" t="s">
        <v>103</v>
      </c>
      <c r="G5" s="393" t="s">
        <v>588</v>
      </c>
      <c r="H5" s="394">
        <v>41667</v>
      </c>
      <c r="I5" s="395">
        <f>389.16*-1</f>
        <v>-389.16</v>
      </c>
      <c r="J5" s="393" t="s">
        <v>589</v>
      </c>
      <c r="K5" s="393" t="s">
        <v>104</v>
      </c>
      <c r="L5" s="394">
        <v>41674</v>
      </c>
      <c r="M5" s="393" t="s">
        <v>72</v>
      </c>
    </row>
    <row r="6" spans="1:15" x14ac:dyDescent="0.2">
      <c r="A6" s="393" t="s">
        <v>890</v>
      </c>
      <c r="B6" s="393" t="s">
        <v>67</v>
      </c>
      <c r="C6" s="393" t="s">
        <v>891</v>
      </c>
      <c r="D6" s="393" t="s">
        <v>98</v>
      </c>
      <c r="E6" s="393" t="s">
        <v>99</v>
      </c>
      <c r="F6" s="393" t="s">
        <v>100</v>
      </c>
      <c r="G6" s="393" t="s">
        <v>590</v>
      </c>
      <c r="H6" s="394">
        <v>41548</v>
      </c>
      <c r="I6" s="395">
        <v>52</v>
      </c>
      <c r="J6" s="393"/>
      <c r="K6" s="393" t="s">
        <v>97</v>
      </c>
      <c r="L6" s="394">
        <v>41684</v>
      </c>
      <c r="M6" s="393" t="s">
        <v>72</v>
      </c>
    </row>
    <row r="7" spans="1:15" x14ac:dyDescent="0.2">
      <c r="A7" s="393" t="s">
        <v>890</v>
      </c>
      <c r="B7" s="393" t="s">
        <v>67</v>
      </c>
      <c r="C7" s="393" t="s">
        <v>891</v>
      </c>
      <c r="D7" s="393" t="s">
        <v>94</v>
      </c>
      <c r="E7" s="393" t="s">
        <v>95</v>
      </c>
      <c r="F7" s="393" t="s">
        <v>96</v>
      </c>
      <c r="G7" s="393" t="s">
        <v>591</v>
      </c>
      <c r="H7" s="394">
        <v>41400</v>
      </c>
      <c r="I7" s="395">
        <v>96.8</v>
      </c>
      <c r="J7" s="393" t="s">
        <v>592</v>
      </c>
      <c r="K7" s="393" t="s">
        <v>97</v>
      </c>
      <c r="L7" s="394">
        <v>41697</v>
      </c>
      <c r="M7" s="393" t="s">
        <v>72</v>
      </c>
    </row>
    <row r="8" spans="1:15" x14ac:dyDescent="0.2">
      <c r="I8" s="175">
        <f>SUM(I2:I7)</f>
        <v>-143.30000000000001</v>
      </c>
    </row>
    <row r="11" spans="1:15" x14ac:dyDescent="0.2">
      <c r="A11" s="559"/>
      <c r="B11" s="559"/>
      <c r="C11" s="559"/>
      <c r="D11" s="559"/>
      <c r="E11" s="559"/>
      <c r="F11" s="559"/>
      <c r="G11" s="559"/>
      <c r="H11" s="560"/>
      <c r="I11" s="561"/>
      <c r="J11" s="559"/>
      <c r="K11" s="559"/>
      <c r="L11" s="560"/>
      <c r="M11" s="559"/>
    </row>
    <row r="12" spans="1:15" x14ac:dyDescent="0.2">
      <c r="A12" s="559"/>
      <c r="B12" s="559"/>
      <c r="C12" s="559"/>
      <c r="D12" s="559"/>
      <c r="E12" s="559"/>
      <c r="F12" s="559"/>
      <c r="G12" s="559"/>
      <c r="H12" s="560"/>
      <c r="I12" s="561"/>
      <c r="J12" s="559"/>
      <c r="K12" s="559"/>
      <c r="L12" s="560"/>
      <c r="M12" s="559"/>
    </row>
    <row r="13" spans="1:15" x14ac:dyDescent="0.2">
      <c r="A13" s="684"/>
      <c r="B13" s="684"/>
      <c r="C13" s="684"/>
      <c r="D13" s="684"/>
      <c r="E13" s="684"/>
      <c r="F13" s="684"/>
      <c r="G13" s="684"/>
      <c r="H13" s="685"/>
      <c r="I13" s="686"/>
      <c r="J13" s="684"/>
      <c r="K13" s="684"/>
      <c r="L13" s="685"/>
      <c r="M13" s="684"/>
    </row>
    <row r="14" spans="1:15" x14ac:dyDescent="0.2">
      <c r="A14" s="684"/>
      <c r="B14" s="684"/>
      <c r="C14" s="684"/>
      <c r="D14" s="684"/>
      <c r="E14" s="684"/>
      <c r="F14" s="684"/>
      <c r="G14" s="684"/>
      <c r="H14" s="685"/>
      <c r="I14" s="686"/>
      <c r="J14" s="684"/>
      <c r="K14" s="684"/>
      <c r="L14" s="685"/>
      <c r="M14" s="684"/>
      <c r="N14" s="1"/>
      <c r="O14" s="1"/>
    </row>
    <row r="15" spans="1:15" x14ac:dyDescent="0.2">
      <c r="A15" s="684"/>
      <c r="B15" s="684"/>
      <c r="C15" s="684"/>
      <c r="D15" s="684"/>
      <c r="E15" s="684"/>
      <c r="F15" s="684"/>
      <c r="G15" s="684"/>
      <c r="H15" s="685"/>
      <c r="I15" s="686"/>
      <c r="J15" s="684"/>
      <c r="K15" s="684"/>
      <c r="L15" s="685"/>
      <c r="M15" s="684"/>
      <c r="N15" s="1"/>
      <c r="O15" s="1"/>
    </row>
    <row r="16" spans="1:15" x14ac:dyDescent="0.2">
      <c r="A16" s="684"/>
      <c r="B16" s="684"/>
      <c r="C16" s="684"/>
      <c r="D16" s="684"/>
      <c r="E16" s="684"/>
      <c r="F16" s="684"/>
      <c r="G16" s="684"/>
      <c r="H16" s="685"/>
      <c r="I16" s="686"/>
      <c r="J16" s="684"/>
      <c r="K16" s="684"/>
      <c r="L16" s="685"/>
      <c r="M16" s="684"/>
      <c r="N16" s="1"/>
      <c r="O16" s="1"/>
    </row>
    <row r="17" spans="1:15" x14ac:dyDescent="0.2">
      <c r="A17" s="684"/>
      <c r="B17" s="684"/>
      <c r="C17" s="684"/>
      <c r="D17" s="684"/>
      <c r="E17" s="684"/>
      <c r="F17" s="684"/>
      <c r="G17" s="684"/>
      <c r="H17" s="685"/>
      <c r="I17" s="686"/>
      <c r="J17" s="684"/>
      <c r="K17" s="684"/>
      <c r="L17" s="685"/>
      <c r="M17" s="684"/>
      <c r="N17" s="1"/>
      <c r="O17" s="1"/>
    </row>
    <row r="18" spans="1:15" x14ac:dyDescent="0.2">
      <c r="A18" s="684"/>
      <c r="B18" s="684"/>
      <c r="C18" s="684"/>
      <c r="D18" s="684"/>
      <c r="E18" s="684"/>
      <c r="F18" s="684"/>
      <c r="G18" s="684"/>
      <c r="H18" s="685"/>
      <c r="I18" s="686"/>
      <c r="J18" s="684"/>
      <c r="K18" s="684"/>
      <c r="L18" s="685"/>
      <c r="M18" s="684"/>
    </row>
    <row r="19" spans="1:15" x14ac:dyDescent="0.2">
      <c r="A19" s="488"/>
      <c r="B19" s="488"/>
      <c r="C19" s="488"/>
      <c r="D19" s="488"/>
      <c r="E19" s="488"/>
      <c r="F19" s="488"/>
      <c r="G19" s="488"/>
      <c r="H19" s="489"/>
      <c r="I19" s="490"/>
      <c r="J19" s="488"/>
      <c r="K19" s="488"/>
      <c r="L19" s="489"/>
      <c r="M19" s="488"/>
    </row>
    <row r="20" spans="1:15" x14ac:dyDescent="0.2">
      <c r="A20" s="488"/>
      <c r="B20" s="488"/>
      <c r="C20" s="488"/>
      <c r="D20" s="488"/>
      <c r="E20" s="488"/>
      <c r="F20" s="488"/>
      <c r="G20" s="488"/>
      <c r="H20" s="489"/>
      <c r="I20" s="490"/>
      <c r="J20" s="488"/>
      <c r="K20" s="488"/>
      <c r="L20" s="489"/>
      <c r="M20" s="488"/>
    </row>
    <row r="21" spans="1:15" x14ac:dyDescent="0.2">
      <c r="A21" s="488"/>
      <c r="B21" s="488"/>
      <c r="C21" s="488"/>
      <c r="D21" s="488"/>
      <c r="E21" s="488"/>
      <c r="F21" s="488"/>
      <c r="G21" s="488"/>
      <c r="H21" s="489"/>
      <c r="I21" s="490"/>
      <c r="J21" s="488"/>
      <c r="K21" s="488"/>
      <c r="L21" s="489"/>
      <c r="M21" s="488"/>
    </row>
    <row r="22" spans="1:15" x14ac:dyDescent="0.2">
      <c r="A22" s="488"/>
      <c r="B22" s="488"/>
      <c r="C22" s="488"/>
      <c r="D22" s="488"/>
      <c r="E22" s="488"/>
      <c r="F22" s="488"/>
      <c r="G22" s="488"/>
      <c r="H22" s="489"/>
      <c r="I22" s="490"/>
      <c r="J22" s="488"/>
      <c r="K22" s="488"/>
      <c r="L22" s="489"/>
      <c r="M22" s="488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/>
  <dimension ref="A1:L3"/>
  <sheetViews>
    <sheetView workbookViewId="0">
      <selection activeCell="E16" sqref="E16"/>
    </sheetView>
  </sheetViews>
  <sheetFormatPr defaultColWidth="11.42578125" defaultRowHeight="12.75" x14ac:dyDescent="0.2"/>
  <cols>
    <col min="1" max="1" width="8.5703125" style="37" customWidth="1"/>
    <col min="2" max="2" width="8.42578125" style="37" customWidth="1"/>
    <col min="3" max="3" width="30.7109375" style="37" customWidth="1"/>
    <col min="4" max="5" width="11.42578125" style="37"/>
    <col min="6" max="6" width="11.42578125" style="47"/>
    <col min="7" max="7" width="13.140625" style="37" customWidth="1"/>
    <col min="8" max="8" width="11.85546875" style="37" customWidth="1"/>
    <col min="9" max="9" width="16.28515625" style="37" customWidth="1"/>
    <col min="10" max="10" width="21.140625" style="37" customWidth="1"/>
    <col min="11" max="11" width="19" style="37" customWidth="1"/>
    <col min="12" max="16384" width="11.42578125" style="37"/>
  </cols>
  <sheetData>
    <row r="1" spans="1:12" x14ac:dyDescent="0.2">
      <c r="A1" s="145" t="s">
        <v>0</v>
      </c>
      <c r="B1" s="145" t="s">
        <v>1</v>
      </c>
      <c r="C1" s="145" t="s">
        <v>31</v>
      </c>
      <c r="D1" s="145" t="s">
        <v>32</v>
      </c>
      <c r="E1" s="145" t="s">
        <v>40</v>
      </c>
      <c r="F1" s="145" t="s">
        <v>33</v>
      </c>
      <c r="G1" s="145" t="s">
        <v>2</v>
      </c>
      <c r="H1" s="145" t="s">
        <v>36</v>
      </c>
      <c r="I1" s="145" t="s">
        <v>3</v>
      </c>
      <c r="J1" s="145" t="s">
        <v>34</v>
      </c>
      <c r="K1" s="145" t="s">
        <v>35</v>
      </c>
    </row>
    <row r="2" spans="1:12" s="280" customFormat="1" x14ac:dyDescent="0.2">
      <c r="A2" s="278"/>
      <c r="B2" s="278"/>
      <c r="C2" s="278"/>
      <c r="D2" s="278"/>
      <c r="E2" s="278"/>
      <c r="F2" s="278"/>
      <c r="G2" s="278"/>
      <c r="H2" s="278"/>
      <c r="I2" s="278"/>
      <c r="J2" s="278"/>
      <c r="K2" s="278"/>
    </row>
    <row r="3" spans="1:12" x14ac:dyDescent="0.2">
      <c r="A3" s="144"/>
      <c r="B3" s="144"/>
      <c r="C3" s="144"/>
      <c r="D3" s="144"/>
      <c r="E3" s="144"/>
      <c r="F3" s="146"/>
      <c r="G3" s="172"/>
      <c r="H3" s="144"/>
      <c r="I3" s="144"/>
      <c r="J3" s="146"/>
      <c r="K3" s="144"/>
      <c r="L3" s="142"/>
    </row>
  </sheetData>
  <sortState ref="A2:J4">
    <sortCondition ref="B2:B4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7"/>
  <dimension ref="A1:M24"/>
  <sheetViews>
    <sheetView workbookViewId="0">
      <selection activeCell="A2" sqref="A2:XFD11"/>
    </sheetView>
  </sheetViews>
  <sheetFormatPr defaultColWidth="11.42578125" defaultRowHeight="12.75" x14ac:dyDescent="0.2"/>
  <cols>
    <col min="1" max="1" width="7.42578125" style="37" customWidth="1"/>
    <col min="2" max="2" width="6.7109375" style="37" customWidth="1"/>
    <col min="3" max="3" width="4.28515625" style="37" customWidth="1"/>
    <col min="4" max="4" width="9.28515625" style="37" customWidth="1"/>
    <col min="5" max="5" width="22.85546875" style="37" customWidth="1"/>
    <col min="6" max="6" width="11.42578125" style="47"/>
    <col min="7" max="7" width="11.42578125" style="116"/>
    <col min="8" max="8" width="12.28515625" style="37" customWidth="1"/>
    <col min="9" max="9" width="18.28515625" style="285" customWidth="1"/>
    <col min="10" max="10" width="18.140625" style="37" customWidth="1"/>
    <col min="11" max="11" width="19.42578125" style="37" customWidth="1"/>
    <col min="12" max="16384" width="11.42578125" style="37"/>
  </cols>
  <sheetData>
    <row r="1" spans="1:13" x14ac:dyDescent="0.2">
      <c r="A1" s="300" t="s">
        <v>888</v>
      </c>
      <c r="B1" s="300" t="s">
        <v>0</v>
      </c>
      <c r="C1" s="300" t="s">
        <v>889</v>
      </c>
      <c r="D1" s="300" t="s">
        <v>1</v>
      </c>
      <c r="E1" s="300" t="s">
        <v>31</v>
      </c>
      <c r="F1" s="300" t="s">
        <v>32</v>
      </c>
      <c r="G1" s="300" t="s">
        <v>40</v>
      </c>
      <c r="H1" s="300" t="s">
        <v>33</v>
      </c>
      <c r="I1" s="288" t="s">
        <v>2</v>
      </c>
      <c r="J1" s="300" t="s">
        <v>36</v>
      </c>
      <c r="K1" s="300" t="s">
        <v>3</v>
      </c>
      <c r="L1" s="300" t="s">
        <v>34</v>
      </c>
      <c r="M1" s="300" t="s">
        <v>35</v>
      </c>
    </row>
    <row r="2" spans="1:13" x14ac:dyDescent="0.2">
      <c r="A2" s="299" t="s">
        <v>890</v>
      </c>
      <c r="B2" s="299" t="s">
        <v>89</v>
      </c>
      <c r="C2" s="299" t="s">
        <v>891</v>
      </c>
      <c r="D2" s="299" t="s">
        <v>109</v>
      </c>
      <c r="E2" s="299" t="s">
        <v>110</v>
      </c>
      <c r="F2" s="299" t="s">
        <v>111</v>
      </c>
      <c r="G2" s="299" t="s">
        <v>125</v>
      </c>
      <c r="H2" s="301">
        <v>41698</v>
      </c>
      <c r="I2" s="289">
        <v>18.149999999999999</v>
      </c>
      <c r="J2" s="299"/>
      <c r="K2" s="299" t="s">
        <v>112</v>
      </c>
      <c r="L2" s="301">
        <v>41703</v>
      </c>
      <c r="M2" s="299" t="s">
        <v>72</v>
      </c>
    </row>
    <row r="3" spans="1:13" x14ac:dyDescent="0.2">
      <c r="A3" s="299" t="s">
        <v>890</v>
      </c>
      <c r="B3" s="299" t="s">
        <v>89</v>
      </c>
      <c r="C3" s="299" t="s">
        <v>891</v>
      </c>
      <c r="D3" s="299" t="s">
        <v>109</v>
      </c>
      <c r="E3" s="299" t="s">
        <v>110</v>
      </c>
      <c r="F3" s="299" t="s">
        <v>111</v>
      </c>
      <c r="G3" s="299" t="s">
        <v>124</v>
      </c>
      <c r="H3" s="301">
        <v>41698</v>
      </c>
      <c r="I3" s="289">
        <v>67.66</v>
      </c>
      <c r="J3" s="299"/>
      <c r="K3" s="299" t="s">
        <v>112</v>
      </c>
      <c r="L3" s="301">
        <v>41703</v>
      </c>
      <c r="M3" s="299" t="s">
        <v>72</v>
      </c>
    </row>
    <row r="4" spans="1:13" x14ac:dyDescent="0.2">
      <c r="A4" s="299" t="s">
        <v>890</v>
      </c>
      <c r="B4" s="299" t="s">
        <v>89</v>
      </c>
      <c r="C4" s="299" t="s">
        <v>891</v>
      </c>
      <c r="D4" s="299" t="s">
        <v>109</v>
      </c>
      <c r="E4" s="299" t="s">
        <v>110</v>
      </c>
      <c r="F4" s="299" t="s">
        <v>111</v>
      </c>
      <c r="G4" s="299" t="s">
        <v>123</v>
      </c>
      <c r="H4" s="301">
        <v>41698</v>
      </c>
      <c r="I4" s="289">
        <v>67.61</v>
      </c>
      <c r="J4" s="299"/>
      <c r="K4" s="299" t="s">
        <v>112</v>
      </c>
      <c r="L4" s="301">
        <v>41703</v>
      </c>
      <c r="M4" s="299" t="s">
        <v>72</v>
      </c>
    </row>
    <row r="5" spans="1:13" x14ac:dyDescent="0.2">
      <c r="A5" s="299" t="s">
        <v>890</v>
      </c>
      <c r="B5" s="299" t="s">
        <v>89</v>
      </c>
      <c r="C5" s="299" t="s">
        <v>891</v>
      </c>
      <c r="D5" s="299" t="s">
        <v>119</v>
      </c>
      <c r="E5" s="299" t="s">
        <v>120</v>
      </c>
      <c r="F5" s="299" t="s">
        <v>121</v>
      </c>
      <c r="G5" s="299" t="s">
        <v>122</v>
      </c>
      <c r="H5" s="301">
        <v>41698</v>
      </c>
      <c r="I5" s="289">
        <v>17.440000000000001</v>
      </c>
      <c r="J5" s="299"/>
      <c r="K5" s="299" t="s">
        <v>112</v>
      </c>
      <c r="L5" s="301">
        <v>41710</v>
      </c>
      <c r="M5" s="299" t="s">
        <v>72</v>
      </c>
    </row>
    <row r="6" spans="1:13" x14ac:dyDescent="0.2">
      <c r="A6" s="299" t="s">
        <v>890</v>
      </c>
      <c r="B6" s="299" t="s">
        <v>89</v>
      </c>
      <c r="C6" s="299" t="s">
        <v>891</v>
      </c>
      <c r="D6" s="299" t="s">
        <v>83</v>
      </c>
      <c r="E6" s="299" t="s">
        <v>84</v>
      </c>
      <c r="F6" s="299" t="s">
        <v>85</v>
      </c>
      <c r="G6" s="299" t="s">
        <v>118</v>
      </c>
      <c r="H6" s="301">
        <v>41698</v>
      </c>
      <c r="I6" s="289">
        <v>12.16</v>
      </c>
      <c r="J6" s="299"/>
      <c r="K6" s="299" t="s">
        <v>86</v>
      </c>
      <c r="L6" s="301">
        <v>41703</v>
      </c>
      <c r="M6" s="299" t="s">
        <v>72</v>
      </c>
    </row>
    <row r="7" spans="1:13" x14ac:dyDescent="0.2">
      <c r="A7" s="299" t="s">
        <v>890</v>
      </c>
      <c r="B7" s="299" t="s">
        <v>89</v>
      </c>
      <c r="C7" s="299" t="s">
        <v>891</v>
      </c>
      <c r="D7" s="299" t="s">
        <v>105</v>
      </c>
      <c r="E7" s="299" t="s">
        <v>106</v>
      </c>
      <c r="F7" s="299" t="s">
        <v>107</v>
      </c>
      <c r="G7" s="299" t="s">
        <v>114</v>
      </c>
      <c r="H7" s="301">
        <v>41724</v>
      </c>
      <c r="I7" s="289">
        <v>434.39</v>
      </c>
      <c r="J7" s="299"/>
      <c r="K7" s="299" t="s">
        <v>112</v>
      </c>
      <c r="L7" s="301">
        <v>41725</v>
      </c>
      <c r="M7" s="299" t="s">
        <v>72</v>
      </c>
    </row>
    <row r="8" spans="1:13" x14ac:dyDescent="0.2">
      <c r="A8" s="299" t="s">
        <v>890</v>
      </c>
      <c r="B8" s="299" t="s">
        <v>89</v>
      </c>
      <c r="C8" s="299" t="s">
        <v>891</v>
      </c>
      <c r="D8" s="299" t="s">
        <v>105</v>
      </c>
      <c r="E8" s="299" t="s">
        <v>106</v>
      </c>
      <c r="F8" s="299" t="s">
        <v>107</v>
      </c>
      <c r="G8" s="299" t="s">
        <v>113</v>
      </c>
      <c r="H8" s="301">
        <v>41702</v>
      </c>
      <c r="I8" s="289">
        <v>494.89</v>
      </c>
      <c r="J8" s="299"/>
      <c r="K8" s="299" t="s">
        <v>112</v>
      </c>
      <c r="L8" s="301">
        <v>41703</v>
      </c>
      <c r="M8" s="299" t="s">
        <v>72</v>
      </c>
    </row>
    <row r="9" spans="1:13" x14ac:dyDescent="0.2">
      <c r="A9" s="299" t="s">
        <v>890</v>
      </c>
      <c r="B9" s="299" t="s">
        <v>693</v>
      </c>
      <c r="C9" s="299" t="s">
        <v>891</v>
      </c>
      <c r="D9" s="299" t="s">
        <v>611</v>
      </c>
      <c r="E9" s="299" t="s">
        <v>612</v>
      </c>
      <c r="F9" s="299" t="s">
        <v>613</v>
      </c>
      <c r="G9" s="299" t="s">
        <v>694</v>
      </c>
      <c r="H9" s="301">
        <v>40715</v>
      </c>
      <c r="I9" s="289">
        <v>272.16000000000003</v>
      </c>
      <c r="J9" s="299"/>
      <c r="K9" s="299" t="s">
        <v>466</v>
      </c>
      <c r="L9" s="301">
        <v>41708</v>
      </c>
      <c r="M9" s="299" t="s">
        <v>72</v>
      </c>
    </row>
    <row r="10" spans="1:13" x14ac:dyDescent="0.2">
      <c r="A10" s="299" t="s">
        <v>890</v>
      </c>
      <c r="B10" s="299" t="s">
        <v>693</v>
      </c>
      <c r="C10" s="299" t="s">
        <v>891</v>
      </c>
      <c r="D10" s="299" t="s">
        <v>611</v>
      </c>
      <c r="E10" s="299" t="s">
        <v>612</v>
      </c>
      <c r="F10" s="299" t="s">
        <v>613</v>
      </c>
      <c r="G10" s="299" t="s">
        <v>695</v>
      </c>
      <c r="H10" s="301">
        <v>40694</v>
      </c>
      <c r="I10" s="289">
        <v>453.6</v>
      </c>
      <c r="J10" s="299"/>
      <c r="K10" s="299" t="s">
        <v>466</v>
      </c>
      <c r="L10" s="301">
        <v>41709</v>
      </c>
      <c r="M10" s="299" t="s">
        <v>72</v>
      </c>
    </row>
    <row r="11" spans="1:13" x14ac:dyDescent="0.2">
      <c r="A11" s="299" t="s">
        <v>890</v>
      </c>
      <c r="B11" s="299" t="s">
        <v>693</v>
      </c>
      <c r="C11" s="299" t="s">
        <v>891</v>
      </c>
      <c r="D11" s="299" t="s">
        <v>611</v>
      </c>
      <c r="E11" s="299" t="s">
        <v>612</v>
      </c>
      <c r="F11" s="299" t="s">
        <v>613</v>
      </c>
      <c r="G11" s="299" t="s">
        <v>696</v>
      </c>
      <c r="H11" s="301">
        <v>40556</v>
      </c>
      <c r="I11" s="289">
        <v>194.4</v>
      </c>
      <c r="J11" s="299"/>
      <c r="K11" s="299" t="s">
        <v>466</v>
      </c>
      <c r="L11" s="301">
        <v>41709</v>
      </c>
      <c r="M11" s="299" t="s">
        <v>72</v>
      </c>
    </row>
    <row r="12" spans="1:13" ht="12" customHeight="1" x14ac:dyDescent="0.2">
      <c r="I12" s="286">
        <f>SUM(I2:I11)</f>
        <v>2032.46</v>
      </c>
    </row>
    <row r="15" spans="1:13" x14ac:dyDescent="0.2">
      <c r="A15" s="687"/>
      <c r="B15" s="687"/>
      <c r="C15" s="687"/>
      <c r="D15" s="687"/>
      <c r="E15" s="687"/>
      <c r="F15" s="687"/>
      <c r="G15" s="687"/>
      <c r="H15" s="688"/>
      <c r="I15" s="689"/>
      <c r="J15" s="687"/>
      <c r="K15" s="687"/>
      <c r="L15" s="688"/>
      <c r="M15" s="687"/>
    </row>
    <row r="16" spans="1:13" x14ac:dyDescent="0.2">
      <c r="A16" s="687"/>
      <c r="B16" s="687"/>
      <c r="C16" s="687"/>
      <c r="D16" s="687"/>
      <c r="E16" s="687"/>
      <c r="F16" s="687"/>
      <c r="G16" s="687"/>
      <c r="H16" s="688"/>
      <c r="I16" s="689"/>
      <c r="J16" s="687"/>
      <c r="K16" s="687"/>
      <c r="L16" s="688"/>
      <c r="M16" s="687"/>
    </row>
    <row r="17" spans="1:13" x14ac:dyDescent="0.2">
      <c r="A17" s="687"/>
      <c r="B17" s="687"/>
      <c r="C17" s="687"/>
      <c r="D17" s="687"/>
      <c r="E17" s="687"/>
      <c r="F17" s="687"/>
      <c r="G17" s="687"/>
      <c r="H17" s="688"/>
      <c r="I17" s="689"/>
      <c r="J17" s="687"/>
      <c r="K17" s="687"/>
      <c r="L17" s="688"/>
      <c r="M17" s="687"/>
    </row>
    <row r="18" spans="1:13" x14ac:dyDescent="0.2">
      <c r="A18" s="687"/>
      <c r="B18" s="687"/>
      <c r="C18" s="687"/>
      <c r="D18" s="687"/>
      <c r="E18" s="687"/>
      <c r="F18" s="687"/>
      <c r="G18" s="687"/>
      <c r="H18" s="688"/>
      <c r="I18" s="689"/>
      <c r="J18" s="687"/>
      <c r="K18" s="687"/>
      <c r="L18" s="688"/>
      <c r="M18" s="687"/>
    </row>
    <row r="19" spans="1:13" x14ac:dyDescent="0.2">
      <c r="A19" s="687"/>
      <c r="B19" s="687"/>
      <c r="C19" s="687"/>
      <c r="D19" s="687"/>
      <c r="E19" s="687"/>
      <c r="F19" s="687"/>
      <c r="G19" s="687"/>
      <c r="H19" s="688"/>
      <c r="I19" s="689"/>
      <c r="J19" s="687"/>
      <c r="K19" s="687"/>
      <c r="L19" s="688"/>
      <c r="M19" s="687"/>
    </row>
    <row r="20" spans="1:13" x14ac:dyDescent="0.2">
      <c r="A20" s="687"/>
      <c r="B20" s="687"/>
      <c r="C20" s="687"/>
      <c r="D20" s="687"/>
      <c r="E20" s="687"/>
      <c r="F20" s="687"/>
      <c r="G20" s="687"/>
      <c r="H20" s="688"/>
      <c r="I20" s="689"/>
      <c r="J20" s="687"/>
      <c r="K20" s="687"/>
      <c r="L20" s="688"/>
      <c r="M20" s="687"/>
    </row>
    <row r="21" spans="1:13" x14ac:dyDescent="0.2">
      <c r="A21" s="687"/>
      <c r="B21" s="687"/>
      <c r="C21" s="687"/>
      <c r="D21" s="687"/>
      <c r="E21" s="687"/>
      <c r="F21" s="687"/>
      <c r="G21" s="687"/>
      <c r="H21" s="688"/>
      <c r="I21" s="689"/>
      <c r="J21" s="687"/>
      <c r="K21" s="687"/>
      <c r="L21" s="688"/>
      <c r="M21" s="687"/>
    </row>
    <row r="22" spans="1:13" x14ac:dyDescent="0.2">
      <c r="A22" s="687"/>
      <c r="B22" s="687"/>
      <c r="C22" s="687"/>
      <c r="D22" s="687"/>
      <c r="E22" s="687"/>
      <c r="F22" s="687"/>
      <c r="G22" s="687"/>
      <c r="H22" s="688"/>
      <c r="I22" s="689"/>
      <c r="J22" s="687"/>
      <c r="K22" s="687"/>
      <c r="L22" s="688"/>
      <c r="M22" s="687"/>
    </row>
    <row r="23" spans="1:13" x14ac:dyDescent="0.2">
      <c r="A23" s="687"/>
      <c r="B23" s="687"/>
      <c r="C23" s="687"/>
      <c r="D23" s="687"/>
      <c r="E23" s="687"/>
      <c r="F23" s="687"/>
      <c r="G23" s="687"/>
      <c r="H23" s="688"/>
      <c r="I23" s="689"/>
      <c r="J23" s="687"/>
      <c r="K23" s="687"/>
      <c r="L23" s="688"/>
      <c r="M23" s="687"/>
    </row>
    <row r="24" spans="1:13" x14ac:dyDescent="0.2">
      <c r="A24" s="687"/>
      <c r="B24" s="687"/>
      <c r="C24" s="687"/>
      <c r="D24" s="687"/>
      <c r="E24" s="687"/>
      <c r="F24" s="687"/>
      <c r="G24" s="687"/>
      <c r="H24" s="688"/>
      <c r="I24" s="689"/>
      <c r="J24" s="687"/>
      <c r="K24" s="687"/>
      <c r="L24" s="688"/>
      <c r="M24" s="687"/>
    </row>
  </sheetData>
  <sortState ref="A2:J47">
    <sortCondition ref="B2:B47"/>
  </sortState>
  <pageMargins left="0.75" right="0.75" top="1" bottom="1" header="0.5" footer="0.5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8"/>
  <dimension ref="A1:K34"/>
  <sheetViews>
    <sheetView workbookViewId="0">
      <selection activeCell="I19" sqref="I19:I20"/>
    </sheetView>
  </sheetViews>
  <sheetFormatPr defaultColWidth="11.42578125" defaultRowHeight="12.75" x14ac:dyDescent="0.2"/>
  <cols>
    <col min="1" max="1" width="7.85546875" style="37" customWidth="1"/>
    <col min="2" max="2" width="11.5703125" style="37" customWidth="1"/>
    <col min="3" max="3" width="16.42578125" style="37" customWidth="1"/>
    <col min="4" max="4" width="10" style="37" customWidth="1"/>
    <col min="5" max="5" width="11.42578125" style="37"/>
    <col min="6" max="6" width="11.42578125" style="47"/>
    <col min="7" max="7" width="11.42578125" style="37"/>
    <col min="8" max="8" width="10.5703125" style="37" customWidth="1"/>
    <col min="9" max="9" width="16.85546875" style="37" customWidth="1"/>
    <col min="10" max="10" width="11.42578125" style="37"/>
    <col min="11" max="11" width="19.85546875" style="37" customWidth="1"/>
    <col min="12" max="16384" width="11.42578125" style="37"/>
  </cols>
  <sheetData>
    <row r="1" spans="1:11" x14ac:dyDescent="0.2">
      <c r="A1" s="143" t="s">
        <v>0</v>
      </c>
      <c r="B1" s="143" t="s">
        <v>1</v>
      </c>
      <c r="C1" s="143" t="s">
        <v>31</v>
      </c>
      <c r="D1" s="143" t="s">
        <v>32</v>
      </c>
      <c r="E1" s="143" t="s">
        <v>40</v>
      </c>
      <c r="F1" s="143" t="s">
        <v>33</v>
      </c>
      <c r="G1" s="143" t="s">
        <v>2</v>
      </c>
      <c r="H1" s="143" t="s">
        <v>36</v>
      </c>
      <c r="I1" s="143" t="s">
        <v>3</v>
      </c>
      <c r="J1" s="143" t="s">
        <v>34</v>
      </c>
      <c r="K1" s="143" t="s">
        <v>35</v>
      </c>
    </row>
    <row r="2" spans="1:11" x14ac:dyDescent="0.2">
      <c r="G2" s="99"/>
    </row>
    <row r="32" spans="3:3" x14ac:dyDescent="0.2">
      <c r="C32" s="37" t="s">
        <v>699</v>
      </c>
    </row>
    <row r="33" spans="3:8" x14ac:dyDescent="0.2">
      <c r="H33" s="37" t="s">
        <v>697</v>
      </c>
    </row>
    <row r="34" spans="3:8" x14ac:dyDescent="0.2">
      <c r="C34" s="37" t="s">
        <v>698</v>
      </c>
    </row>
  </sheetData>
  <sortState ref="A2:J10">
    <sortCondition ref="B2:B10"/>
  </sortState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9"/>
  <dimension ref="A1:M18"/>
  <sheetViews>
    <sheetView workbookViewId="0">
      <selection activeCell="A2" sqref="A2:XFD8"/>
    </sheetView>
  </sheetViews>
  <sheetFormatPr defaultColWidth="11.42578125" defaultRowHeight="12.75" x14ac:dyDescent="0.2"/>
  <cols>
    <col min="1" max="1" width="6.7109375" style="37" customWidth="1"/>
    <col min="2" max="2" width="8" style="37" customWidth="1"/>
    <col min="3" max="3" width="5" style="37" customWidth="1"/>
    <col min="4" max="4" width="11.42578125" style="37"/>
    <col min="5" max="5" width="11.42578125" style="47"/>
    <col min="6" max="6" width="18.85546875" style="37" customWidth="1"/>
    <col min="7" max="7" width="16.140625" style="37" customWidth="1"/>
    <col min="8" max="8" width="17.28515625" style="37" customWidth="1"/>
    <col min="9" max="9" width="9.28515625" style="285" customWidth="1"/>
    <col min="10" max="16384" width="11.42578125" style="37"/>
  </cols>
  <sheetData>
    <row r="1" spans="1:13" x14ac:dyDescent="0.2">
      <c r="A1" s="303" t="s">
        <v>888</v>
      </c>
      <c r="B1" s="303" t="s">
        <v>0</v>
      </c>
      <c r="C1" s="303" t="s">
        <v>889</v>
      </c>
      <c r="D1" s="303" t="s">
        <v>1</v>
      </c>
      <c r="E1" s="303" t="s">
        <v>31</v>
      </c>
      <c r="F1" s="303" t="s">
        <v>32</v>
      </c>
      <c r="G1" s="303" t="s">
        <v>40</v>
      </c>
      <c r="H1" s="303" t="s">
        <v>33</v>
      </c>
      <c r="I1" s="288" t="s">
        <v>2</v>
      </c>
      <c r="J1" s="303" t="s">
        <v>36</v>
      </c>
      <c r="K1" s="303" t="s">
        <v>3</v>
      </c>
      <c r="L1" s="303" t="s">
        <v>34</v>
      </c>
      <c r="M1" s="303" t="s">
        <v>35</v>
      </c>
    </row>
    <row r="2" spans="1:13" x14ac:dyDescent="0.2">
      <c r="A2" s="302" t="s">
        <v>890</v>
      </c>
      <c r="B2" s="302" t="s">
        <v>89</v>
      </c>
      <c r="C2" s="302" t="s">
        <v>891</v>
      </c>
      <c r="D2" s="302" t="s">
        <v>119</v>
      </c>
      <c r="E2" s="302" t="s">
        <v>120</v>
      </c>
      <c r="F2" s="302" t="s">
        <v>121</v>
      </c>
      <c r="G2" s="302" t="s">
        <v>134</v>
      </c>
      <c r="H2" s="304">
        <v>41729</v>
      </c>
      <c r="I2" s="289">
        <v>17.440000000000001</v>
      </c>
      <c r="J2" s="302"/>
      <c r="K2" s="302" t="s">
        <v>112</v>
      </c>
      <c r="L2" s="304">
        <v>41736</v>
      </c>
      <c r="M2" s="302" t="s">
        <v>72</v>
      </c>
    </row>
    <row r="3" spans="1:13" x14ac:dyDescent="0.2">
      <c r="A3" s="302" t="s">
        <v>890</v>
      </c>
      <c r="B3" s="302" t="s">
        <v>89</v>
      </c>
      <c r="C3" s="302" t="s">
        <v>891</v>
      </c>
      <c r="D3" s="302" t="s">
        <v>83</v>
      </c>
      <c r="E3" s="302" t="s">
        <v>84</v>
      </c>
      <c r="F3" s="302" t="s">
        <v>85</v>
      </c>
      <c r="G3" s="302" t="s">
        <v>133</v>
      </c>
      <c r="H3" s="304">
        <v>41729</v>
      </c>
      <c r="I3" s="289">
        <v>16.88</v>
      </c>
      <c r="J3" s="302"/>
      <c r="K3" s="302" t="s">
        <v>86</v>
      </c>
      <c r="L3" s="304">
        <v>41732</v>
      </c>
      <c r="M3" s="302" t="s">
        <v>72</v>
      </c>
    </row>
    <row r="4" spans="1:13" x14ac:dyDescent="0.2">
      <c r="A4" s="302" t="s">
        <v>890</v>
      </c>
      <c r="B4" s="302" t="s">
        <v>89</v>
      </c>
      <c r="C4" s="302" t="s">
        <v>892</v>
      </c>
      <c r="D4" s="302" t="s">
        <v>105</v>
      </c>
      <c r="E4" s="302" t="s">
        <v>106</v>
      </c>
      <c r="F4" s="302" t="s">
        <v>107</v>
      </c>
      <c r="G4" s="302" t="s">
        <v>131</v>
      </c>
      <c r="H4" s="304">
        <v>41730</v>
      </c>
      <c r="I4" s="289">
        <f>842.93*-1</f>
        <v>-842.93</v>
      </c>
      <c r="J4" s="302"/>
      <c r="K4" s="302" t="s">
        <v>112</v>
      </c>
      <c r="L4" s="304">
        <v>41731</v>
      </c>
      <c r="M4" s="302" t="s">
        <v>72</v>
      </c>
    </row>
    <row r="5" spans="1:13" x14ac:dyDescent="0.2">
      <c r="A5" s="302" t="s">
        <v>890</v>
      </c>
      <c r="B5" s="302" t="s">
        <v>89</v>
      </c>
      <c r="C5" s="302" t="s">
        <v>892</v>
      </c>
      <c r="D5" s="302" t="s">
        <v>105</v>
      </c>
      <c r="E5" s="302" t="s">
        <v>106</v>
      </c>
      <c r="F5" s="302" t="s">
        <v>107</v>
      </c>
      <c r="G5" s="302" t="s">
        <v>130</v>
      </c>
      <c r="H5" s="304">
        <v>41730</v>
      </c>
      <c r="I5" s="289">
        <f>494.89*-1</f>
        <v>-494.89</v>
      </c>
      <c r="J5" s="302"/>
      <c r="K5" s="302" t="s">
        <v>112</v>
      </c>
      <c r="L5" s="304">
        <v>41731</v>
      </c>
      <c r="M5" s="302" t="s">
        <v>72</v>
      </c>
    </row>
    <row r="6" spans="1:13" x14ac:dyDescent="0.2">
      <c r="A6" s="302" t="s">
        <v>890</v>
      </c>
      <c r="B6" s="302" t="s">
        <v>89</v>
      </c>
      <c r="C6" s="302" t="s">
        <v>892</v>
      </c>
      <c r="D6" s="302" t="s">
        <v>105</v>
      </c>
      <c r="E6" s="302" t="s">
        <v>106</v>
      </c>
      <c r="F6" s="302" t="s">
        <v>107</v>
      </c>
      <c r="G6" s="302" t="s">
        <v>129</v>
      </c>
      <c r="H6" s="304">
        <v>41730</v>
      </c>
      <c r="I6" s="289">
        <f>434.39*-1</f>
        <v>-434.39</v>
      </c>
      <c r="J6" s="302"/>
      <c r="K6" s="302" t="s">
        <v>112</v>
      </c>
      <c r="L6" s="304">
        <v>41731</v>
      </c>
      <c r="M6" s="302" t="s">
        <v>72</v>
      </c>
    </row>
    <row r="7" spans="1:13" x14ac:dyDescent="0.2">
      <c r="A7" s="302" t="s">
        <v>890</v>
      </c>
      <c r="B7" s="302" t="s">
        <v>688</v>
      </c>
      <c r="C7" s="302" t="s">
        <v>891</v>
      </c>
      <c r="D7" s="302" t="s">
        <v>208</v>
      </c>
      <c r="E7" s="302" t="s">
        <v>209</v>
      </c>
      <c r="F7" s="302" t="s">
        <v>210</v>
      </c>
      <c r="G7" s="302" t="s">
        <v>701</v>
      </c>
      <c r="H7" s="304">
        <v>41247</v>
      </c>
      <c r="I7" s="289">
        <v>242.18</v>
      </c>
      <c r="J7" s="302"/>
      <c r="K7" s="302" t="s">
        <v>108</v>
      </c>
      <c r="L7" s="304">
        <v>41739</v>
      </c>
      <c r="M7" s="302" t="s">
        <v>72</v>
      </c>
    </row>
    <row r="8" spans="1:13" x14ac:dyDescent="0.2">
      <c r="A8" s="302" t="s">
        <v>890</v>
      </c>
      <c r="B8" s="302" t="s">
        <v>688</v>
      </c>
      <c r="C8" s="302" t="s">
        <v>891</v>
      </c>
      <c r="D8" s="302" t="s">
        <v>702</v>
      </c>
      <c r="E8" s="302" t="s">
        <v>703</v>
      </c>
      <c r="F8" s="302" t="s">
        <v>704</v>
      </c>
      <c r="G8" s="302" t="s">
        <v>705</v>
      </c>
      <c r="H8" s="304">
        <v>41220</v>
      </c>
      <c r="I8" s="289">
        <v>291.04000000000002</v>
      </c>
      <c r="J8" s="302" t="s">
        <v>706</v>
      </c>
      <c r="K8" s="302" t="s">
        <v>303</v>
      </c>
      <c r="L8" s="304">
        <v>41731</v>
      </c>
      <c r="M8" s="302" t="s">
        <v>72</v>
      </c>
    </row>
    <row r="9" spans="1:13" x14ac:dyDescent="0.2">
      <c r="I9" s="286">
        <f>SUM(I2:I8)</f>
        <v>-1204.6699999999998</v>
      </c>
    </row>
    <row r="12" spans="1:13" x14ac:dyDescent="0.2">
      <c r="A12" s="690"/>
      <c r="B12" s="690"/>
      <c r="C12" s="690"/>
      <c r="D12" s="690"/>
      <c r="E12" s="690"/>
      <c r="F12" s="690"/>
      <c r="G12" s="690"/>
      <c r="H12" s="691"/>
      <c r="I12" s="692"/>
      <c r="J12" s="690"/>
      <c r="K12" s="690"/>
      <c r="L12" s="691"/>
      <c r="M12" s="690"/>
    </row>
    <row r="13" spans="1:13" x14ac:dyDescent="0.2">
      <c r="A13" s="690"/>
      <c r="B13" s="690"/>
      <c r="C13" s="690"/>
      <c r="D13" s="690"/>
      <c r="E13" s="690"/>
      <c r="F13" s="690"/>
      <c r="G13" s="690"/>
      <c r="H13" s="691"/>
      <c r="I13" s="692"/>
      <c r="J13" s="690"/>
      <c r="K13" s="690"/>
      <c r="L13" s="691"/>
      <c r="M13" s="690"/>
    </row>
    <row r="14" spans="1:13" x14ac:dyDescent="0.2">
      <c r="A14" s="690"/>
      <c r="B14" s="690"/>
      <c r="C14" s="690"/>
      <c r="D14" s="690"/>
      <c r="E14" s="690"/>
      <c r="F14" s="690"/>
      <c r="G14" s="690"/>
      <c r="H14" s="691"/>
      <c r="I14" s="692"/>
      <c r="J14" s="690"/>
      <c r="K14" s="690"/>
      <c r="L14" s="691"/>
      <c r="M14" s="690"/>
    </row>
    <row r="15" spans="1:13" x14ac:dyDescent="0.2">
      <c r="A15" s="690"/>
      <c r="B15" s="690"/>
      <c r="C15" s="690"/>
      <c r="D15" s="690"/>
      <c r="E15" s="690"/>
      <c r="F15" s="690"/>
      <c r="G15" s="690"/>
      <c r="H15" s="691"/>
      <c r="I15" s="692"/>
      <c r="J15" s="690"/>
      <c r="K15" s="690"/>
      <c r="L15" s="691"/>
      <c r="M15" s="690"/>
    </row>
    <row r="16" spans="1:13" x14ac:dyDescent="0.2">
      <c r="A16" s="690"/>
      <c r="B16" s="690"/>
      <c r="C16" s="690"/>
      <c r="D16" s="690"/>
      <c r="E16" s="690"/>
      <c r="F16" s="690"/>
      <c r="G16" s="690"/>
      <c r="H16" s="691"/>
      <c r="I16" s="692"/>
      <c r="J16" s="690"/>
      <c r="K16" s="690"/>
      <c r="L16" s="691"/>
      <c r="M16" s="690"/>
    </row>
    <row r="17" spans="1:13" x14ac:dyDescent="0.2">
      <c r="A17" s="690"/>
      <c r="B17" s="690"/>
      <c r="C17" s="690"/>
      <c r="D17" s="690"/>
      <c r="E17" s="690"/>
      <c r="F17" s="690"/>
      <c r="G17" s="690"/>
      <c r="H17" s="691"/>
      <c r="I17" s="692"/>
      <c r="J17" s="690"/>
      <c r="K17" s="690"/>
      <c r="L17" s="691"/>
      <c r="M17" s="690"/>
    </row>
    <row r="18" spans="1:13" x14ac:dyDescent="0.2">
      <c r="A18" s="690"/>
      <c r="B18" s="690"/>
      <c r="C18" s="690"/>
      <c r="D18" s="690"/>
      <c r="E18" s="690"/>
      <c r="F18" s="690"/>
      <c r="G18" s="690"/>
      <c r="H18" s="691"/>
      <c r="I18" s="692"/>
      <c r="J18" s="690"/>
      <c r="K18" s="690"/>
      <c r="L18" s="691"/>
      <c r="M18" s="690"/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0"/>
  <dimension ref="A1:K2"/>
  <sheetViews>
    <sheetView workbookViewId="0">
      <selection activeCell="J22" sqref="J22"/>
    </sheetView>
  </sheetViews>
  <sheetFormatPr defaultColWidth="11.42578125" defaultRowHeight="12.75" x14ac:dyDescent="0.2"/>
  <cols>
    <col min="1" max="1" width="7.28515625" style="37" customWidth="1"/>
    <col min="2" max="2" width="10" style="37" customWidth="1"/>
    <col min="3" max="5" width="11.42578125" style="37"/>
    <col min="6" max="6" width="11.42578125" style="47"/>
    <col min="7" max="7" width="11.42578125" style="37"/>
    <col min="8" max="8" width="13.7109375" style="37" customWidth="1"/>
    <col min="9" max="9" width="15.7109375" style="37" customWidth="1"/>
    <col min="10" max="10" width="16.42578125" style="37" customWidth="1"/>
    <col min="11" max="11" width="21.5703125" style="37" customWidth="1"/>
    <col min="12" max="16384" width="11.42578125" style="37"/>
  </cols>
  <sheetData>
    <row r="1" spans="1:11" x14ac:dyDescent="0.2">
      <c r="A1" s="147" t="s">
        <v>0</v>
      </c>
      <c r="B1" s="147" t="s">
        <v>1</v>
      </c>
      <c r="C1" s="147" t="s">
        <v>31</v>
      </c>
      <c r="D1" s="147" t="s">
        <v>32</v>
      </c>
      <c r="E1" s="147" t="s">
        <v>40</v>
      </c>
      <c r="F1" s="147" t="s">
        <v>33</v>
      </c>
      <c r="G1" s="147" t="s">
        <v>2</v>
      </c>
      <c r="H1" s="147" t="s">
        <v>36</v>
      </c>
      <c r="I1" s="147" t="s">
        <v>3</v>
      </c>
      <c r="J1" s="147" t="s">
        <v>34</v>
      </c>
      <c r="K1" s="147" t="s">
        <v>35</v>
      </c>
    </row>
    <row r="2" spans="1:11" x14ac:dyDescent="0.2">
      <c r="G2" s="172"/>
    </row>
  </sheetData>
  <sortState ref="A2:J15">
    <sortCondition ref="B2:B15"/>
  </sortState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1"/>
  <dimension ref="A1:M4"/>
  <sheetViews>
    <sheetView workbookViewId="0">
      <selection activeCell="A2" sqref="A2:XFD3"/>
    </sheetView>
  </sheetViews>
  <sheetFormatPr defaultColWidth="11.42578125" defaultRowHeight="12.75" x14ac:dyDescent="0.2"/>
  <cols>
    <col min="1" max="1" width="8.28515625" style="37" customWidth="1"/>
    <col min="2" max="2" width="8.7109375" style="37" customWidth="1"/>
    <col min="3" max="3" width="3" style="37" customWidth="1"/>
    <col min="4" max="4" width="9" style="37" customWidth="1"/>
    <col min="5" max="5" width="20.7109375" style="47" customWidth="1"/>
    <col min="6" max="6" width="11.42578125" style="116"/>
    <col min="7" max="7" width="17" style="116" customWidth="1"/>
    <col min="8" max="8" width="14.28515625" style="37" customWidth="1"/>
    <col min="9" max="9" width="20.140625" style="285" customWidth="1"/>
    <col min="10" max="10" width="15.5703125" style="37" customWidth="1"/>
    <col min="11" max="16384" width="11.42578125" style="37"/>
  </cols>
  <sheetData>
    <row r="1" spans="1:13" x14ac:dyDescent="0.2">
      <c r="A1" s="306" t="s">
        <v>888</v>
      </c>
      <c r="B1" s="306" t="s">
        <v>0</v>
      </c>
      <c r="C1" s="306" t="s">
        <v>889</v>
      </c>
      <c r="D1" s="306" t="s">
        <v>1</v>
      </c>
      <c r="E1" s="306" t="s">
        <v>31</v>
      </c>
      <c r="F1" s="306" t="s">
        <v>32</v>
      </c>
      <c r="G1" s="306" t="s">
        <v>40</v>
      </c>
      <c r="H1" s="306" t="s">
        <v>33</v>
      </c>
      <c r="I1" s="288" t="s">
        <v>2</v>
      </c>
      <c r="J1" s="306" t="s">
        <v>36</v>
      </c>
      <c r="K1" s="306" t="s">
        <v>3</v>
      </c>
      <c r="L1" s="306" t="s">
        <v>34</v>
      </c>
      <c r="M1" s="306" t="s">
        <v>35</v>
      </c>
    </row>
    <row r="2" spans="1:13" x14ac:dyDescent="0.2">
      <c r="A2" s="305" t="s">
        <v>890</v>
      </c>
      <c r="B2" s="305" t="s">
        <v>67</v>
      </c>
      <c r="C2" s="305" t="s">
        <v>891</v>
      </c>
      <c r="D2" s="305" t="s">
        <v>94</v>
      </c>
      <c r="E2" s="305" t="s">
        <v>95</v>
      </c>
      <c r="F2" s="305" t="s">
        <v>96</v>
      </c>
      <c r="G2" s="305" t="s">
        <v>229</v>
      </c>
      <c r="H2" s="307">
        <v>41561</v>
      </c>
      <c r="I2" s="289">
        <v>461.01</v>
      </c>
      <c r="J2" s="305"/>
      <c r="K2" s="305" t="s">
        <v>97</v>
      </c>
      <c r="L2" s="307">
        <v>41773</v>
      </c>
      <c r="M2" s="305" t="s">
        <v>72</v>
      </c>
    </row>
    <row r="3" spans="1:13" x14ac:dyDescent="0.2">
      <c r="A3" s="305" t="s">
        <v>890</v>
      </c>
      <c r="B3" s="305" t="s">
        <v>67</v>
      </c>
      <c r="C3" s="305" t="s">
        <v>891</v>
      </c>
      <c r="D3" s="305" t="s">
        <v>76</v>
      </c>
      <c r="E3" s="305" t="s">
        <v>77</v>
      </c>
      <c r="F3" s="305" t="s">
        <v>78</v>
      </c>
      <c r="G3" s="305" t="s">
        <v>227</v>
      </c>
      <c r="H3" s="307">
        <v>41639</v>
      </c>
      <c r="I3" s="289">
        <v>251.68</v>
      </c>
      <c r="J3" s="305" t="s">
        <v>228</v>
      </c>
      <c r="K3" s="305" t="s">
        <v>86</v>
      </c>
      <c r="L3" s="307">
        <v>41766</v>
      </c>
      <c r="M3" s="305" t="s">
        <v>72</v>
      </c>
    </row>
    <row r="4" spans="1:13" x14ac:dyDescent="0.2">
      <c r="I4" s="286">
        <f>SUM(I2:I3)</f>
        <v>712.69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2"/>
  <dimension ref="A1:M1"/>
  <sheetViews>
    <sheetView workbookViewId="0">
      <selection activeCell="A2" sqref="A2:XFD2"/>
    </sheetView>
  </sheetViews>
  <sheetFormatPr defaultColWidth="11.42578125" defaultRowHeight="12.75" x14ac:dyDescent="0.2"/>
  <cols>
    <col min="1" max="1" width="7.85546875" style="37" customWidth="1"/>
    <col min="2" max="2" width="6.7109375" style="37" customWidth="1"/>
    <col min="3" max="3" width="5.85546875" style="37" customWidth="1"/>
    <col min="4" max="4" width="9.140625" style="37" customWidth="1"/>
    <col min="5" max="5" width="15" style="37" customWidth="1"/>
    <col min="6" max="6" width="11.42578125" style="47"/>
    <col min="7" max="7" width="8.85546875" style="116" customWidth="1"/>
    <col min="8" max="8" width="18.85546875" style="37" customWidth="1"/>
    <col min="9" max="9" width="16" style="37" customWidth="1"/>
    <col min="10" max="10" width="20" style="37" customWidth="1"/>
    <col min="11" max="11" width="21.28515625" style="37" customWidth="1"/>
    <col min="12" max="16384" width="11.42578125" style="37"/>
  </cols>
  <sheetData>
    <row r="1" spans="1:13" x14ac:dyDescent="0.2">
      <c r="A1" s="311" t="s">
        <v>888</v>
      </c>
      <c r="B1" s="311" t="s">
        <v>0</v>
      </c>
      <c r="C1" s="311" t="s">
        <v>889</v>
      </c>
      <c r="D1" s="311" t="s">
        <v>1</v>
      </c>
      <c r="E1" s="311" t="s">
        <v>31</v>
      </c>
      <c r="F1" s="311" t="s">
        <v>32</v>
      </c>
      <c r="G1" s="311" t="s">
        <v>40</v>
      </c>
      <c r="H1" s="311" t="s">
        <v>33</v>
      </c>
      <c r="I1" s="311" t="s">
        <v>2</v>
      </c>
      <c r="J1" s="311" t="s">
        <v>36</v>
      </c>
      <c r="K1" s="311" t="s">
        <v>3</v>
      </c>
      <c r="L1" s="311" t="s">
        <v>34</v>
      </c>
      <c r="M1" s="311" t="s">
        <v>35</v>
      </c>
    </row>
  </sheetData>
  <sortState ref="A2:J15">
    <sortCondition ref="B2:B1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pageSetUpPr fitToPage="1"/>
  </sheetPr>
  <dimension ref="A1:X33"/>
  <sheetViews>
    <sheetView topLeftCell="M5" zoomScaleNormal="100" workbookViewId="0">
      <selection activeCell="N31" sqref="N31"/>
    </sheetView>
  </sheetViews>
  <sheetFormatPr defaultColWidth="11.42578125" defaultRowHeight="12.75" x14ac:dyDescent="0.2"/>
  <cols>
    <col min="1" max="1" width="7.7109375" style="37" customWidth="1"/>
    <col min="2" max="2" width="8.28515625" style="37" customWidth="1"/>
    <col min="3" max="3" width="7.140625" style="37" customWidth="1"/>
    <col min="4" max="4" width="13.7109375" style="37" customWidth="1"/>
    <col min="5" max="5" width="13.7109375" style="47" customWidth="1"/>
    <col min="6" max="6" width="14" style="37" customWidth="1"/>
    <col min="7" max="7" width="12.42578125" style="187" customWidth="1"/>
    <col min="8" max="8" width="11.5703125" style="66" customWidth="1"/>
    <col min="9" max="9" width="19.28515625" style="50" customWidth="1"/>
    <col min="10" max="10" width="12.28515625" style="37" bestFit="1" customWidth="1"/>
    <col min="11" max="11" width="17.42578125" style="292" customWidth="1"/>
    <col min="12" max="12" width="12.28515625" style="292" customWidth="1"/>
    <col min="13" max="13" width="21.140625" style="292" customWidth="1"/>
    <col min="14" max="14" width="22.5703125" style="251" customWidth="1"/>
    <col min="15" max="15" width="11.42578125" style="116"/>
    <col min="16" max="16" width="13.42578125" style="116" customWidth="1"/>
    <col min="17" max="17" width="13.85546875" style="388" bestFit="1" customWidth="1"/>
    <col min="18" max="18" width="14.140625" style="116" customWidth="1"/>
    <col min="19" max="19" width="11.42578125" style="388"/>
    <col min="20" max="20" width="14" style="116" customWidth="1"/>
    <col min="21" max="21" width="15.5703125" style="388" customWidth="1"/>
    <col min="22" max="22" width="11.42578125" style="37"/>
    <col min="23" max="23" width="11.7109375" style="37" bestFit="1" customWidth="1"/>
    <col min="24" max="16384" width="11.42578125" style="37"/>
  </cols>
  <sheetData>
    <row r="1" spans="1:24" s="68" customFormat="1" x14ac:dyDescent="0.2">
      <c r="A1" s="294" t="s">
        <v>888</v>
      </c>
      <c r="B1" s="294" t="s">
        <v>0</v>
      </c>
      <c r="C1" s="294" t="s">
        <v>889</v>
      </c>
      <c r="D1" s="294" t="s">
        <v>1</v>
      </c>
      <c r="E1" s="294" t="s">
        <v>31</v>
      </c>
      <c r="F1" s="294" t="s">
        <v>32</v>
      </c>
      <c r="G1" s="294" t="s">
        <v>40</v>
      </c>
      <c r="H1" s="294" t="s">
        <v>33</v>
      </c>
      <c r="I1" s="294" t="s">
        <v>2</v>
      </c>
      <c r="J1" s="294" t="s">
        <v>36</v>
      </c>
      <c r="K1" s="294" t="s">
        <v>3</v>
      </c>
      <c r="L1" s="294" t="s">
        <v>34</v>
      </c>
      <c r="M1" s="294" t="s">
        <v>35</v>
      </c>
      <c r="N1" s="240"/>
      <c r="O1" s="279"/>
      <c r="P1" s="389" t="s">
        <v>26</v>
      </c>
      <c r="Q1" s="390" t="s">
        <v>25</v>
      </c>
      <c r="R1" s="389" t="s">
        <v>26</v>
      </c>
      <c r="S1" s="390" t="s">
        <v>25</v>
      </c>
      <c r="T1" s="389" t="s">
        <v>26</v>
      </c>
      <c r="U1" s="390" t="s">
        <v>25</v>
      </c>
      <c r="V1" s="259"/>
      <c r="W1" s="84"/>
    </row>
    <row r="2" spans="1:24" x14ac:dyDescent="0.2">
      <c r="A2" s="293"/>
      <c r="B2" s="293"/>
      <c r="C2" s="293"/>
      <c r="D2" s="293"/>
      <c r="E2" s="293"/>
      <c r="F2" s="293"/>
      <c r="G2" s="293"/>
      <c r="H2" s="295"/>
      <c r="I2" s="170"/>
      <c r="J2" s="293"/>
      <c r="K2" s="293"/>
      <c r="L2" s="295"/>
      <c r="M2" s="293"/>
      <c r="N2" s="240"/>
      <c r="O2" s="41"/>
      <c r="P2" s="152"/>
      <c r="Q2" s="40"/>
      <c r="R2" s="152"/>
      <c r="S2" s="658"/>
      <c r="T2" s="176"/>
      <c r="U2" s="176"/>
      <c r="V2" s="259"/>
      <c r="W2" s="94"/>
    </row>
    <row r="3" spans="1:24" x14ac:dyDescent="0.2">
      <c r="A3" s="293"/>
      <c r="B3" s="293"/>
      <c r="C3" s="293"/>
      <c r="D3" s="293"/>
      <c r="E3" s="293"/>
      <c r="F3" s="293"/>
      <c r="G3" s="293"/>
      <c r="H3" s="295"/>
      <c r="I3" s="296"/>
      <c r="J3" s="293"/>
      <c r="K3" s="293"/>
      <c r="L3" s="295"/>
      <c r="M3" s="293"/>
      <c r="N3" s="240"/>
      <c r="O3" s="41" t="s">
        <v>24</v>
      </c>
      <c r="P3" s="167">
        <v>4</v>
      </c>
      <c r="Q3" s="210">
        <v>511.42</v>
      </c>
      <c r="R3" s="169">
        <v>0</v>
      </c>
      <c r="S3" s="152">
        <v>0</v>
      </c>
      <c r="T3" s="392">
        <f>P3+R3</f>
        <v>4</v>
      </c>
      <c r="U3" s="210">
        <f>Q3+S3</f>
        <v>511.42</v>
      </c>
      <c r="V3" s="259"/>
      <c r="W3" s="49"/>
      <c r="X3" s="388"/>
    </row>
    <row r="4" spans="1:24" x14ac:dyDescent="0.2">
      <c r="A4" s="240"/>
      <c r="B4" s="240"/>
      <c r="C4" s="240"/>
      <c r="D4" s="240"/>
      <c r="E4" s="240"/>
      <c r="F4" s="240"/>
      <c r="G4" s="240"/>
      <c r="H4" s="241"/>
      <c r="I4" s="291"/>
      <c r="J4" s="240"/>
      <c r="K4" s="279"/>
      <c r="L4" s="279"/>
      <c r="M4" s="279"/>
      <c r="N4" s="240"/>
      <c r="O4" s="39" t="s">
        <v>23</v>
      </c>
      <c r="P4" s="173">
        <v>6</v>
      </c>
      <c r="Q4" s="174">
        <v>-143.30000000000001</v>
      </c>
      <c r="R4" s="168">
        <v>0</v>
      </c>
      <c r="S4" s="592">
        <v>0</v>
      </c>
      <c r="T4" s="392">
        <f t="shared" ref="T4:T14" si="0">P4+R4</f>
        <v>6</v>
      </c>
      <c r="U4" s="174">
        <f t="shared" ref="U4:U14" si="1">Q4+S4</f>
        <v>-143.30000000000001</v>
      </c>
      <c r="V4" s="259"/>
      <c r="W4" s="49"/>
      <c r="X4" s="388"/>
    </row>
    <row r="5" spans="1:24" x14ac:dyDescent="0.2">
      <c r="A5" s="240"/>
      <c r="B5" s="240"/>
      <c r="C5" s="240"/>
      <c r="D5" s="240"/>
      <c r="E5" s="240"/>
      <c r="F5" s="240"/>
      <c r="G5" s="240"/>
      <c r="H5" s="241"/>
      <c r="I5" s="242"/>
      <c r="J5" s="240"/>
      <c r="K5" s="279"/>
      <c r="L5" s="279"/>
      <c r="M5" s="279"/>
      <c r="N5" s="240"/>
      <c r="O5" s="38" t="s">
        <v>22</v>
      </c>
      <c r="P5" s="173">
        <v>10</v>
      </c>
      <c r="Q5" s="174">
        <v>2032.46</v>
      </c>
      <c r="R5" s="168">
        <v>0</v>
      </c>
      <c r="S5" s="592">
        <v>0</v>
      </c>
      <c r="T5" s="392">
        <f t="shared" si="0"/>
        <v>10</v>
      </c>
      <c r="U5" s="174">
        <f t="shared" si="1"/>
        <v>2032.46</v>
      </c>
      <c r="V5" s="259"/>
      <c r="W5" s="49"/>
      <c r="X5" s="388"/>
    </row>
    <row r="6" spans="1:24" x14ac:dyDescent="0.2">
      <c r="J6" s="94"/>
      <c r="K6" s="94"/>
      <c r="L6" s="94"/>
      <c r="M6" s="94"/>
      <c r="N6" s="94"/>
      <c r="O6" s="38" t="s">
        <v>21</v>
      </c>
      <c r="P6" s="173">
        <v>7</v>
      </c>
      <c r="Q6" s="174">
        <v>-1204.67</v>
      </c>
      <c r="R6" s="168">
        <v>0</v>
      </c>
      <c r="S6" s="592">
        <v>0</v>
      </c>
      <c r="T6" s="392">
        <f t="shared" si="0"/>
        <v>7</v>
      </c>
      <c r="U6" s="174">
        <f t="shared" si="1"/>
        <v>-1204.67</v>
      </c>
      <c r="V6" s="259"/>
      <c r="W6" s="49"/>
      <c r="X6" s="388"/>
    </row>
    <row r="7" spans="1:24" x14ac:dyDescent="0.2">
      <c r="O7" s="38" t="s">
        <v>20</v>
      </c>
      <c r="P7" s="173">
        <v>2</v>
      </c>
      <c r="Q7" s="174">
        <v>712.69</v>
      </c>
      <c r="R7" s="168">
        <v>0</v>
      </c>
      <c r="S7" s="592">
        <v>0</v>
      </c>
      <c r="T7" s="392">
        <f t="shared" si="0"/>
        <v>2</v>
      </c>
      <c r="U7" s="174">
        <f t="shared" si="1"/>
        <v>712.69</v>
      </c>
      <c r="V7" s="259"/>
      <c r="W7" s="49"/>
      <c r="X7" s="388"/>
    </row>
    <row r="8" spans="1:24" x14ac:dyDescent="0.2">
      <c r="O8" s="38" t="s">
        <v>19</v>
      </c>
      <c r="P8" s="173">
        <v>6</v>
      </c>
      <c r="Q8" s="208">
        <v>-1857.11</v>
      </c>
      <c r="R8" s="168">
        <v>0</v>
      </c>
      <c r="S8" s="592">
        <v>0</v>
      </c>
      <c r="T8" s="168">
        <f t="shared" si="0"/>
        <v>6</v>
      </c>
      <c r="U8" s="174">
        <f t="shared" si="1"/>
        <v>-1857.11</v>
      </c>
      <c r="V8" s="259"/>
      <c r="W8" s="49"/>
      <c r="X8" s="388"/>
    </row>
    <row r="9" spans="1:24" s="153" customFormat="1" x14ac:dyDescent="0.2">
      <c r="E9" s="116"/>
      <c r="G9" s="187"/>
      <c r="H9" s="66"/>
      <c r="K9" s="292"/>
      <c r="L9" s="292"/>
      <c r="M9" s="292"/>
      <c r="N9" s="251"/>
      <c r="O9" s="39" t="s">
        <v>27</v>
      </c>
      <c r="P9" s="173">
        <v>6</v>
      </c>
      <c r="Q9" s="174">
        <v>25203.63</v>
      </c>
      <c r="R9" s="168">
        <v>0</v>
      </c>
      <c r="S9" s="208">
        <v>0</v>
      </c>
      <c r="T9" s="171">
        <f t="shared" si="0"/>
        <v>6</v>
      </c>
      <c r="U9" s="174">
        <f t="shared" si="1"/>
        <v>25203.63</v>
      </c>
      <c r="V9" s="259"/>
      <c r="W9" s="49"/>
      <c r="X9" s="388"/>
    </row>
    <row r="10" spans="1:24" x14ac:dyDescent="0.2">
      <c r="O10" s="39" t="s">
        <v>28</v>
      </c>
      <c r="P10" s="173">
        <v>7</v>
      </c>
      <c r="Q10" s="208">
        <v>603.87</v>
      </c>
      <c r="R10" s="168">
        <v>1</v>
      </c>
      <c r="S10" s="208">
        <v>144.03</v>
      </c>
      <c r="T10" s="171">
        <f t="shared" si="0"/>
        <v>8</v>
      </c>
      <c r="U10" s="174">
        <f t="shared" si="1"/>
        <v>747.9</v>
      </c>
      <c r="V10" s="259"/>
      <c r="W10" s="49"/>
      <c r="X10" s="388"/>
    </row>
    <row r="11" spans="1:24" s="153" customFormat="1" x14ac:dyDescent="0.2">
      <c r="E11" s="116"/>
      <c r="G11" s="187"/>
      <c r="H11" s="66"/>
      <c r="K11" s="292"/>
      <c r="L11" s="292"/>
      <c r="M11" s="292"/>
      <c r="N11" s="251"/>
      <c r="O11" s="39" t="s">
        <v>29</v>
      </c>
      <c r="P11" s="173">
        <v>5</v>
      </c>
      <c r="Q11" s="208">
        <v>153.13999999999999</v>
      </c>
      <c r="R11" s="168">
        <v>0</v>
      </c>
      <c r="S11" s="208">
        <v>0</v>
      </c>
      <c r="T11" s="171">
        <f t="shared" si="0"/>
        <v>5</v>
      </c>
      <c r="U11" s="174">
        <f t="shared" si="1"/>
        <v>153.13999999999999</v>
      </c>
      <c r="V11" s="260"/>
      <c r="W11" s="49"/>
      <c r="X11" s="388"/>
    </row>
    <row r="12" spans="1:24" s="181" customFormat="1" x14ac:dyDescent="0.2">
      <c r="E12" s="116"/>
      <c r="G12" s="187"/>
      <c r="H12" s="66"/>
      <c r="K12" s="292"/>
      <c r="L12" s="292"/>
      <c r="M12" s="292"/>
      <c r="N12" s="251"/>
      <c r="O12" s="39" t="s">
        <v>30</v>
      </c>
      <c r="P12" s="173">
        <v>3</v>
      </c>
      <c r="Q12" s="174">
        <v>918.99</v>
      </c>
      <c r="R12" s="168">
        <v>3</v>
      </c>
      <c r="S12" s="484">
        <v>16752.439999999999</v>
      </c>
      <c r="T12" s="171">
        <f t="shared" si="0"/>
        <v>6</v>
      </c>
      <c r="U12" s="174">
        <f t="shared" si="1"/>
        <v>17671.43</v>
      </c>
      <c r="V12" s="260"/>
      <c r="W12" s="49"/>
      <c r="X12" s="388"/>
    </row>
    <row r="13" spans="1:24" s="181" customFormat="1" x14ac:dyDescent="0.2">
      <c r="E13" s="116"/>
      <c r="G13" s="187"/>
      <c r="H13" s="66"/>
      <c r="K13" s="292"/>
      <c r="L13" s="292"/>
      <c r="M13" s="292"/>
      <c r="N13" s="251"/>
      <c r="O13" s="39" t="s">
        <v>37</v>
      </c>
      <c r="P13" s="173">
        <v>2</v>
      </c>
      <c r="Q13" s="174">
        <v>4006.44</v>
      </c>
      <c r="R13" s="168">
        <v>3</v>
      </c>
      <c r="S13" s="174">
        <v>-66.05</v>
      </c>
      <c r="T13" s="171">
        <f t="shared" si="0"/>
        <v>5</v>
      </c>
      <c r="U13" s="174">
        <f t="shared" si="1"/>
        <v>3940.39</v>
      </c>
      <c r="V13" s="260"/>
      <c r="W13" s="49"/>
      <c r="X13" s="388"/>
    </row>
    <row r="14" spans="1:24" s="199" customFormat="1" x14ac:dyDescent="0.2">
      <c r="E14" s="200"/>
      <c r="G14" s="200"/>
      <c r="H14" s="201"/>
      <c r="O14" s="39" t="s">
        <v>38</v>
      </c>
      <c r="P14" s="173">
        <v>4</v>
      </c>
      <c r="Q14" s="174">
        <v>266.12</v>
      </c>
      <c r="R14" s="168">
        <v>1</v>
      </c>
      <c r="S14" s="174">
        <v>32.6</v>
      </c>
      <c r="T14" s="171">
        <f t="shared" si="0"/>
        <v>5</v>
      </c>
      <c r="U14" s="174">
        <f t="shared" si="1"/>
        <v>298.72000000000003</v>
      </c>
      <c r="V14" s="274"/>
      <c r="W14" s="49"/>
      <c r="X14" s="388"/>
    </row>
    <row r="15" spans="1:24" s="199" customFormat="1" x14ac:dyDescent="0.2">
      <c r="E15" s="200"/>
      <c r="G15" s="200"/>
      <c r="H15" s="201"/>
      <c r="O15" s="149">
        <v>42005</v>
      </c>
      <c r="P15" s="173">
        <v>5</v>
      </c>
      <c r="Q15" s="174">
        <v>5959.49</v>
      </c>
      <c r="R15" s="168">
        <v>7</v>
      </c>
      <c r="S15" s="174">
        <v>-5725.09</v>
      </c>
      <c r="T15" s="171">
        <f>P15+R15</f>
        <v>12</v>
      </c>
      <c r="U15" s="174">
        <f>Q15+S15</f>
        <v>234.39999999999964</v>
      </c>
      <c r="V15" s="274"/>
      <c r="W15" s="49"/>
      <c r="X15" s="388"/>
    </row>
    <row r="16" spans="1:24" s="199" customFormat="1" x14ac:dyDescent="0.2">
      <c r="E16" s="200"/>
      <c r="G16" s="200"/>
      <c r="H16" s="201"/>
      <c r="O16" s="149">
        <v>42036</v>
      </c>
      <c r="P16" s="173">
        <v>1</v>
      </c>
      <c r="Q16" s="208">
        <v>-156.55000000000001</v>
      </c>
      <c r="R16" s="168">
        <v>0</v>
      </c>
      <c r="S16" s="208">
        <v>0</v>
      </c>
      <c r="T16" s="171">
        <f t="shared" ref="T16:T26" si="2">P16+R16</f>
        <v>1</v>
      </c>
      <c r="U16" s="174">
        <f t="shared" ref="U16:U26" si="3">Q16+S16</f>
        <v>-156.55000000000001</v>
      </c>
      <c r="V16" s="274"/>
      <c r="W16" s="49"/>
      <c r="X16" s="388"/>
    </row>
    <row r="17" spans="1:24" s="199" customFormat="1" x14ac:dyDescent="0.2">
      <c r="E17" s="200"/>
      <c r="G17" s="200"/>
      <c r="H17" s="201"/>
      <c r="O17" s="149">
        <v>42064</v>
      </c>
      <c r="P17" s="173">
        <v>4</v>
      </c>
      <c r="Q17" s="174">
        <v>1184.1199999999999</v>
      </c>
      <c r="R17" s="168">
        <v>0</v>
      </c>
      <c r="S17" s="174">
        <v>0</v>
      </c>
      <c r="T17" s="171">
        <f t="shared" si="2"/>
        <v>4</v>
      </c>
      <c r="U17" s="174">
        <f t="shared" si="3"/>
        <v>1184.1199999999999</v>
      </c>
      <c r="V17" s="274"/>
      <c r="W17" s="49"/>
      <c r="X17" s="388"/>
    </row>
    <row r="18" spans="1:24" s="199" customFormat="1" x14ac:dyDescent="0.2">
      <c r="E18" s="200"/>
      <c r="G18" s="200"/>
      <c r="H18" s="201"/>
      <c r="O18" s="149">
        <v>42095</v>
      </c>
      <c r="P18" s="173">
        <v>7</v>
      </c>
      <c r="Q18" s="174">
        <v>1230.54</v>
      </c>
      <c r="R18" s="168">
        <v>1</v>
      </c>
      <c r="S18" s="174">
        <v>-89.04</v>
      </c>
      <c r="T18" s="171">
        <f t="shared" si="2"/>
        <v>8</v>
      </c>
      <c r="U18" s="174">
        <f t="shared" si="3"/>
        <v>1141.5</v>
      </c>
      <c r="V18" s="274"/>
      <c r="W18" s="49"/>
      <c r="X18" s="388"/>
    </row>
    <row r="19" spans="1:24" x14ac:dyDescent="0.2">
      <c r="O19" s="166">
        <v>42125</v>
      </c>
      <c r="P19" s="173">
        <v>1</v>
      </c>
      <c r="Q19" s="174">
        <v>14.52</v>
      </c>
      <c r="R19" s="168">
        <v>1</v>
      </c>
      <c r="S19" s="174">
        <v>129.19</v>
      </c>
      <c r="T19" s="171">
        <f t="shared" si="2"/>
        <v>2</v>
      </c>
      <c r="U19" s="174">
        <f t="shared" si="3"/>
        <v>143.71</v>
      </c>
      <c r="V19" s="194"/>
      <c r="W19" s="49"/>
      <c r="X19" s="388"/>
    </row>
    <row r="20" spans="1:24" x14ac:dyDescent="0.2">
      <c r="O20" s="166">
        <v>42156</v>
      </c>
      <c r="P20" s="173">
        <v>10</v>
      </c>
      <c r="Q20" s="174">
        <v>213250.43</v>
      </c>
      <c r="R20" s="168">
        <v>1</v>
      </c>
      <c r="S20" s="174">
        <v>-1.1399999999999999</v>
      </c>
      <c r="T20" s="171">
        <f t="shared" si="2"/>
        <v>11</v>
      </c>
      <c r="U20" s="174">
        <f t="shared" si="3"/>
        <v>213249.28999999998</v>
      </c>
      <c r="V20" s="194"/>
      <c r="W20" s="49"/>
      <c r="X20" s="388"/>
    </row>
    <row r="21" spans="1:24" x14ac:dyDescent="0.2">
      <c r="O21" s="166">
        <v>42186</v>
      </c>
      <c r="P21" s="173">
        <v>9</v>
      </c>
      <c r="Q21" s="174">
        <v>5672.81</v>
      </c>
      <c r="R21" s="168">
        <v>2</v>
      </c>
      <c r="S21" s="174">
        <v>8744.1200000000008</v>
      </c>
      <c r="T21" s="171">
        <f t="shared" si="2"/>
        <v>11</v>
      </c>
      <c r="U21" s="174">
        <f t="shared" si="3"/>
        <v>14416.93</v>
      </c>
      <c r="V21" s="194"/>
      <c r="W21" s="49"/>
      <c r="X21" s="388"/>
    </row>
    <row r="22" spans="1:24" s="273" customFormat="1" x14ac:dyDescent="0.2">
      <c r="E22" s="274"/>
      <c r="G22" s="274"/>
      <c r="H22" s="66"/>
      <c r="K22" s="292"/>
      <c r="L22" s="292"/>
      <c r="M22" s="292"/>
      <c r="O22" s="166">
        <v>42217</v>
      </c>
      <c r="P22" s="173">
        <v>4</v>
      </c>
      <c r="Q22" s="174">
        <v>195.98</v>
      </c>
      <c r="R22" s="168">
        <v>1</v>
      </c>
      <c r="S22" s="174">
        <v>11.77</v>
      </c>
      <c r="T22" s="171">
        <f t="shared" si="2"/>
        <v>5</v>
      </c>
      <c r="U22" s="174">
        <f t="shared" si="3"/>
        <v>207.75</v>
      </c>
      <c r="W22" s="49"/>
      <c r="X22" s="388"/>
    </row>
    <row r="23" spans="1:24" s="287" customFormat="1" x14ac:dyDescent="0.2">
      <c r="E23" s="285"/>
      <c r="G23" s="285"/>
      <c r="H23" s="66"/>
      <c r="K23" s="292"/>
      <c r="L23" s="292"/>
      <c r="M23" s="292"/>
      <c r="O23" s="39" t="s">
        <v>622</v>
      </c>
      <c r="P23" s="173">
        <v>11</v>
      </c>
      <c r="Q23" s="174">
        <v>2610.2800000000002</v>
      </c>
      <c r="R23" s="168">
        <v>2</v>
      </c>
      <c r="S23" s="174">
        <v>562.1</v>
      </c>
      <c r="T23" s="171">
        <f t="shared" si="2"/>
        <v>13</v>
      </c>
      <c r="U23" s="174">
        <f t="shared" si="3"/>
        <v>3172.38</v>
      </c>
      <c r="W23" s="49"/>
      <c r="X23" s="388"/>
    </row>
    <row r="24" spans="1:24" x14ac:dyDescent="0.2">
      <c r="O24" s="166">
        <v>42278</v>
      </c>
      <c r="P24" s="87">
        <v>8</v>
      </c>
      <c r="Q24" s="174">
        <v>17910.96</v>
      </c>
      <c r="R24" s="168">
        <v>1</v>
      </c>
      <c r="S24" s="174">
        <v>286</v>
      </c>
      <c r="T24" s="171">
        <f t="shared" si="2"/>
        <v>9</v>
      </c>
      <c r="U24" s="174">
        <f t="shared" si="3"/>
        <v>18196.96</v>
      </c>
      <c r="W24" s="49"/>
      <c r="X24" s="388"/>
    </row>
    <row r="25" spans="1:24" s="384" customFormat="1" x14ac:dyDescent="0.2">
      <c r="A25" s="384" t="s">
        <v>700</v>
      </c>
      <c r="E25" s="388"/>
      <c r="G25" s="388"/>
      <c r="H25" s="66"/>
      <c r="M25" s="680"/>
      <c r="O25" s="166">
        <v>42309</v>
      </c>
      <c r="P25" s="173">
        <v>16</v>
      </c>
      <c r="Q25" s="484">
        <v>5668.8</v>
      </c>
      <c r="R25" s="392">
        <v>6</v>
      </c>
      <c r="S25" s="174">
        <v>-2121.38</v>
      </c>
      <c r="T25" s="171">
        <f t="shared" si="2"/>
        <v>22</v>
      </c>
      <c r="U25" s="174">
        <f t="shared" si="3"/>
        <v>3547.42</v>
      </c>
      <c r="W25" s="49"/>
      <c r="X25" s="388"/>
    </row>
    <row r="26" spans="1:24" x14ac:dyDescent="0.2">
      <c r="M26" s="384"/>
      <c r="O26" s="483" t="s">
        <v>811</v>
      </c>
      <c r="P26" s="173">
        <v>30</v>
      </c>
      <c r="Q26" s="174">
        <v>40931.599999999999</v>
      </c>
      <c r="R26" s="168">
        <v>11</v>
      </c>
      <c r="S26" s="174">
        <v>5574.75</v>
      </c>
      <c r="T26" s="171">
        <f t="shared" si="2"/>
        <v>41</v>
      </c>
      <c r="U26" s="174">
        <f t="shared" si="3"/>
        <v>46506.35</v>
      </c>
      <c r="W26" s="49"/>
      <c r="X26" s="388"/>
    </row>
    <row r="27" spans="1:24" s="384" customFormat="1" x14ac:dyDescent="0.2">
      <c r="E27" s="388"/>
      <c r="G27" s="388"/>
      <c r="H27" s="66"/>
      <c r="M27" s="292"/>
      <c r="O27" s="149">
        <v>42370</v>
      </c>
      <c r="P27" s="87">
        <v>46</v>
      </c>
      <c r="Q27" s="174">
        <v>278827.31</v>
      </c>
      <c r="R27" s="171">
        <v>12</v>
      </c>
      <c r="S27" s="174">
        <v>6958.8</v>
      </c>
      <c r="T27" s="171">
        <f>P27+R27</f>
        <v>58</v>
      </c>
      <c r="U27" s="174">
        <f>Q27+S27</f>
        <v>285786.11</v>
      </c>
      <c r="W27" s="49"/>
      <c r="X27" s="388"/>
    </row>
    <row r="28" spans="1:24" x14ac:dyDescent="0.2">
      <c r="M28" s="384"/>
      <c r="O28" s="547">
        <v>42401</v>
      </c>
      <c r="P28" s="173">
        <v>63</v>
      </c>
      <c r="Q28" s="174">
        <v>76635.34</v>
      </c>
      <c r="R28" s="553">
        <v>12</v>
      </c>
      <c r="S28" s="592">
        <v>3336.97</v>
      </c>
      <c r="T28" s="392">
        <f t="shared" ref="T28:T32" si="4">P28+R28</f>
        <v>75</v>
      </c>
      <c r="U28" s="174">
        <f t="shared" ref="U28:U32" si="5">Q28+S28</f>
        <v>79972.31</v>
      </c>
      <c r="V28" s="94"/>
      <c r="W28" s="49"/>
      <c r="X28" s="388"/>
    </row>
    <row r="29" spans="1:24" s="457" customFormat="1" x14ac:dyDescent="0.2">
      <c r="E29" s="388"/>
      <c r="G29" s="388"/>
      <c r="H29" s="66"/>
      <c r="M29" s="292"/>
      <c r="O29" s="166">
        <v>42430</v>
      </c>
      <c r="P29" s="594">
        <v>109</v>
      </c>
      <c r="Q29" s="174">
        <v>329567.71999999997</v>
      </c>
      <c r="R29" s="595">
        <v>17</v>
      </c>
      <c r="S29" s="174">
        <v>3341.37</v>
      </c>
      <c r="T29" s="593">
        <f t="shared" si="4"/>
        <v>126</v>
      </c>
      <c r="U29" s="521">
        <f t="shared" si="5"/>
        <v>332909.08999999997</v>
      </c>
      <c r="W29" s="49"/>
      <c r="X29" s="388"/>
    </row>
    <row r="30" spans="1:24" s="480" customFormat="1" x14ac:dyDescent="0.2">
      <c r="E30" s="388"/>
      <c r="G30" s="388"/>
      <c r="H30" s="66"/>
      <c r="M30" s="457"/>
      <c r="O30" s="525">
        <v>42461</v>
      </c>
      <c r="P30" s="552">
        <v>434</v>
      </c>
      <c r="Q30" s="526">
        <v>149145.14000000001</v>
      </c>
      <c r="R30" s="596">
        <v>30</v>
      </c>
      <c r="S30" s="526">
        <v>31534.69</v>
      </c>
      <c r="T30" s="171">
        <f t="shared" si="4"/>
        <v>464</v>
      </c>
      <c r="U30" s="174">
        <f t="shared" si="5"/>
        <v>180679.83000000002</v>
      </c>
      <c r="W30" s="49"/>
      <c r="X30" s="388"/>
    </row>
    <row r="31" spans="1:24" s="517" customFormat="1" x14ac:dyDescent="0.2">
      <c r="E31" s="510"/>
      <c r="G31" s="510"/>
      <c r="H31" s="66"/>
      <c r="M31" s="480"/>
      <c r="O31" s="522">
        <v>42491</v>
      </c>
      <c r="P31" s="544">
        <v>607</v>
      </c>
      <c r="Q31" s="523">
        <v>415521.8</v>
      </c>
      <c r="R31" s="597">
        <v>40</v>
      </c>
      <c r="S31" s="523">
        <v>37407.040000000001</v>
      </c>
      <c r="T31" s="171">
        <f t="shared" si="4"/>
        <v>647</v>
      </c>
      <c r="U31" s="174">
        <f t="shared" si="5"/>
        <v>452928.83999999997</v>
      </c>
      <c r="W31" s="49"/>
      <c r="X31" s="510"/>
    </row>
    <row r="32" spans="1:24" s="582" customFormat="1" x14ac:dyDescent="0.2">
      <c r="E32" s="510"/>
      <c r="G32" s="510"/>
      <c r="H32" s="66"/>
      <c r="M32" s="517"/>
      <c r="O32" s="527">
        <v>42522</v>
      </c>
      <c r="P32" s="546">
        <v>1925</v>
      </c>
      <c r="Q32" s="524">
        <v>2369447.1</v>
      </c>
      <c r="R32" s="598">
        <v>73</v>
      </c>
      <c r="S32" s="524">
        <v>54475.71</v>
      </c>
      <c r="T32" s="593">
        <f t="shared" si="4"/>
        <v>1998</v>
      </c>
      <c r="U32" s="524">
        <f t="shared" si="5"/>
        <v>2423922.81</v>
      </c>
      <c r="W32" s="49"/>
      <c r="X32" s="510"/>
    </row>
    <row r="33" spans="13:24" x14ac:dyDescent="0.2">
      <c r="M33" s="582"/>
      <c r="O33" s="587" t="s">
        <v>581</v>
      </c>
      <c r="P33" s="588"/>
      <c r="Q33" s="545"/>
      <c r="R33" s="589"/>
      <c r="S33" s="590"/>
      <c r="T33" s="591">
        <f>SUM(T3:T32)</f>
        <v>3577</v>
      </c>
      <c r="U33" s="590">
        <f>SUM(U3:U32)</f>
        <v>4106109.9499999997</v>
      </c>
      <c r="W33" s="49"/>
      <c r="X33" s="388"/>
    </row>
  </sheetData>
  <pageMargins left="0.7" right="0.7" top="0.75" bottom="0.75" header="0.3" footer="0.3"/>
  <pageSetup paperSize="9" scale="46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3"/>
  <dimension ref="A1:M17"/>
  <sheetViews>
    <sheetView workbookViewId="0">
      <selection activeCell="A2" sqref="A2:XFD7"/>
    </sheetView>
  </sheetViews>
  <sheetFormatPr defaultColWidth="11.42578125" defaultRowHeight="12.75" x14ac:dyDescent="0.2"/>
  <cols>
    <col min="1" max="1" width="10.42578125" style="37" customWidth="1"/>
    <col min="2" max="2" width="7.42578125" style="37" customWidth="1"/>
    <col min="3" max="3" width="5.85546875" style="37" customWidth="1"/>
    <col min="4" max="4" width="9.85546875" style="47" customWidth="1"/>
    <col min="5" max="5" width="11.42578125" style="37"/>
    <col min="6" max="6" width="18.42578125" style="116" customWidth="1"/>
    <col min="7" max="7" width="11.42578125" style="37"/>
    <col min="8" max="8" width="14.5703125" style="116" customWidth="1"/>
    <col min="9" max="9" width="12.5703125" style="285" customWidth="1"/>
    <col min="10" max="16384" width="11.42578125" style="37"/>
  </cols>
  <sheetData>
    <row r="1" spans="1:13" x14ac:dyDescent="0.2">
      <c r="A1" s="309" t="s">
        <v>888</v>
      </c>
      <c r="B1" s="309" t="s">
        <v>0</v>
      </c>
      <c r="C1" s="309" t="s">
        <v>889</v>
      </c>
      <c r="D1" s="309" t="s">
        <v>1</v>
      </c>
      <c r="E1" s="309" t="s">
        <v>31</v>
      </c>
      <c r="F1" s="309" t="s">
        <v>32</v>
      </c>
      <c r="G1" s="309" t="s">
        <v>40</v>
      </c>
      <c r="H1" s="309" t="s">
        <v>33</v>
      </c>
      <c r="I1" s="198" t="s">
        <v>2</v>
      </c>
      <c r="J1" s="309" t="s">
        <v>36</v>
      </c>
      <c r="K1" s="309" t="s">
        <v>3</v>
      </c>
      <c r="L1" s="309" t="s">
        <v>34</v>
      </c>
      <c r="M1" s="309" t="s">
        <v>35</v>
      </c>
    </row>
    <row r="2" spans="1:13" x14ac:dyDescent="0.2">
      <c r="A2" s="308" t="s">
        <v>890</v>
      </c>
      <c r="B2" s="308" t="s">
        <v>89</v>
      </c>
      <c r="C2" s="308" t="s">
        <v>891</v>
      </c>
      <c r="D2" s="308" t="s">
        <v>109</v>
      </c>
      <c r="E2" s="308" t="s">
        <v>110</v>
      </c>
      <c r="F2" s="308" t="s">
        <v>111</v>
      </c>
      <c r="G2" s="308" t="s">
        <v>235</v>
      </c>
      <c r="H2" s="310">
        <v>41790</v>
      </c>
      <c r="I2" s="257">
        <v>18.149999999999999</v>
      </c>
      <c r="J2" s="308"/>
      <c r="K2" s="308" t="s">
        <v>112</v>
      </c>
      <c r="L2" s="310">
        <v>41793</v>
      </c>
      <c r="M2" s="308" t="s">
        <v>72</v>
      </c>
    </row>
    <row r="3" spans="1:13" x14ac:dyDescent="0.2">
      <c r="A3" s="308" t="s">
        <v>890</v>
      </c>
      <c r="B3" s="308" t="s">
        <v>89</v>
      </c>
      <c r="C3" s="308" t="s">
        <v>891</v>
      </c>
      <c r="D3" s="308" t="s">
        <v>105</v>
      </c>
      <c r="E3" s="308" t="s">
        <v>106</v>
      </c>
      <c r="F3" s="308" t="s">
        <v>107</v>
      </c>
      <c r="G3" s="308" t="s">
        <v>234</v>
      </c>
      <c r="H3" s="310">
        <v>41816</v>
      </c>
      <c r="I3" s="257">
        <v>117.25</v>
      </c>
      <c r="J3" s="308"/>
      <c r="K3" s="308" t="s">
        <v>112</v>
      </c>
      <c r="L3" s="310">
        <v>41817</v>
      </c>
      <c r="M3" s="308" t="s">
        <v>72</v>
      </c>
    </row>
    <row r="4" spans="1:13" x14ac:dyDescent="0.2">
      <c r="A4" s="308" t="s">
        <v>890</v>
      </c>
      <c r="B4" s="308" t="s">
        <v>67</v>
      </c>
      <c r="C4" s="308" t="s">
        <v>892</v>
      </c>
      <c r="D4" s="308" t="s">
        <v>175</v>
      </c>
      <c r="E4" s="308" t="s">
        <v>176</v>
      </c>
      <c r="F4" s="308" t="s">
        <v>177</v>
      </c>
      <c r="G4" s="308" t="s">
        <v>233</v>
      </c>
      <c r="H4" s="310">
        <v>41628</v>
      </c>
      <c r="I4" s="257">
        <f>816.75*-1</f>
        <v>-816.75</v>
      </c>
      <c r="J4" s="308"/>
      <c r="K4" s="308" t="s">
        <v>231</v>
      </c>
      <c r="L4" s="310">
        <v>41796</v>
      </c>
      <c r="M4" s="308" t="s">
        <v>72</v>
      </c>
    </row>
    <row r="5" spans="1:13" x14ac:dyDescent="0.2">
      <c r="A5" s="308" t="s">
        <v>890</v>
      </c>
      <c r="B5" s="308" t="s">
        <v>67</v>
      </c>
      <c r="C5" s="308" t="s">
        <v>892</v>
      </c>
      <c r="D5" s="308" t="s">
        <v>175</v>
      </c>
      <c r="E5" s="308" t="s">
        <v>176</v>
      </c>
      <c r="F5" s="308" t="s">
        <v>177</v>
      </c>
      <c r="G5" s="308" t="s">
        <v>232</v>
      </c>
      <c r="H5" s="310">
        <v>41628</v>
      </c>
      <c r="I5" s="257">
        <f>179.78*-1</f>
        <v>-179.78</v>
      </c>
      <c r="J5" s="308"/>
      <c r="K5" s="308" t="s">
        <v>231</v>
      </c>
      <c r="L5" s="310">
        <v>41796</v>
      </c>
      <c r="M5" s="308" t="s">
        <v>72</v>
      </c>
    </row>
    <row r="6" spans="1:13" x14ac:dyDescent="0.2">
      <c r="A6" s="308" t="s">
        <v>890</v>
      </c>
      <c r="B6" s="308" t="s">
        <v>67</v>
      </c>
      <c r="C6" s="308" t="s">
        <v>892</v>
      </c>
      <c r="D6" s="308" t="s">
        <v>175</v>
      </c>
      <c r="E6" s="308" t="s">
        <v>176</v>
      </c>
      <c r="F6" s="308" t="s">
        <v>177</v>
      </c>
      <c r="G6" s="308" t="s">
        <v>230</v>
      </c>
      <c r="H6" s="310">
        <v>41628</v>
      </c>
      <c r="I6" s="257">
        <f>1298.48*-1</f>
        <v>-1298.48</v>
      </c>
      <c r="J6" s="308"/>
      <c r="K6" s="308" t="s">
        <v>231</v>
      </c>
      <c r="L6" s="310">
        <v>41796</v>
      </c>
      <c r="M6" s="308" t="s">
        <v>72</v>
      </c>
    </row>
    <row r="7" spans="1:13" x14ac:dyDescent="0.2">
      <c r="A7" s="308" t="s">
        <v>890</v>
      </c>
      <c r="B7" s="308" t="s">
        <v>688</v>
      </c>
      <c r="C7" s="308" t="s">
        <v>891</v>
      </c>
      <c r="D7" s="308" t="s">
        <v>523</v>
      </c>
      <c r="E7" s="308" t="s">
        <v>524</v>
      </c>
      <c r="F7" s="308"/>
      <c r="G7" s="308" t="s">
        <v>707</v>
      </c>
      <c r="H7" s="310">
        <v>41191</v>
      </c>
      <c r="I7" s="257">
        <v>302.5</v>
      </c>
      <c r="J7" s="308"/>
      <c r="K7" s="308" t="s">
        <v>344</v>
      </c>
      <c r="L7" s="310">
        <v>41794</v>
      </c>
      <c r="M7" s="308" t="s">
        <v>72</v>
      </c>
    </row>
    <row r="8" spans="1:13" x14ac:dyDescent="0.2">
      <c r="I8" s="286">
        <f>SUM(I2:I7)</f>
        <v>-1857.1100000000001</v>
      </c>
    </row>
    <row r="10" spans="1:13" x14ac:dyDescent="0.2">
      <c r="A10" s="448"/>
      <c r="B10" s="448"/>
      <c r="C10" s="448"/>
      <c r="D10" s="448"/>
      <c r="E10" s="448"/>
      <c r="F10" s="448"/>
      <c r="G10" s="448"/>
      <c r="H10" s="449"/>
      <c r="I10" s="450"/>
      <c r="J10" s="448"/>
      <c r="K10" s="448"/>
      <c r="L10" s="449"/>
      <c r="M10" s="448"/>
    </row>
    <row r="12" spans="1:13" x14ac:dyDescent="0.2">
      <c r="A12" s="693"/>
      <c r="B12" s="693"/>
      <c r="C12" s="693"/>
      <c r="D12" s="693"/>
      <c r="E12" s="693"/>
      <c r="F12" s="693"/>
      <c r="G12" s="693"/>
      <c r="H12" s="694"/>
      <c r="I12" s="695"/>
      <c r="J12" s="693"/>
      <c r="K12" s="693"/>
      <c r="L12" s="694"/>
      <c r="M12" s="693"/>
    </row>
    <row r="13" spans="1:13" x14ac:dyDescent="0.2">
      <c r="A13" s="693"/>
      <c r="B13" s="693"/>
      <c r="C13" s="693"/>
      <c r="D13" s="693"/>
      <c r="E13" s="693"/>
      <c r="F13" s="693"/>
      <c r="G13" s="693"/>
      <c r="H13" s="694"/>
      <c r="I13" s="695"/>
      <c r="J13" s="693"/>
      <c r="K13" s="693"/>
      <c r="L13" s="694"/>
      <c r="M13" s="693"/>
    </row>
    <row r="14" spans="1:13" x14ac:dyDescent="0.2">
      <c r="A14" s="693"/>
      <c r="B14" s="693"/>
      <c r="C14" s="693"/>
      <c r="D14" s="693"/>
      <c r="E14" s="693"/>
      <c r="F14" s="693"/>
      <c r="G14" s="693"/>
      <c r="H14" s="694"/>
      <c r="I14" s="695"/>
      <c r="J14" s="693"/>
      <c r="K14" s="693"/>
      <c r="L14" s="694"/>
      <c r="M14" s="693"/>
    </row>
    <row r="15" spans="1:13" x14ac:dyDescent="0.2">
      <c r="A15" s="693"/>
      <c r="B15" s="693"/>
      <c r="C15" s="693"/>
      <c r="D15" s="693"/>
      <c r="E15" s="693"/>
      <c r="F15" s="693"/>
      <c r="G15" s="693"/>
      <c r="H15" s="694"/>
      <c r="I15" s="695"/>
      <c r="J15" s="693"/>
      <c r="K15" s="693"/>
      <c r="L15" s="694"/>
      <c r="M15" s="693"/>
    </row>
    <row r="16" spans="1:13" x14ac:dyDescent="0.2">
      <c r="A16" s="693"/>
      <c r="B16" s="693"/>
      <c r="C16" s="693"/>
      <c r="D16" s="693"/>
      <c r="E16" s="693"/>
      <c r="F16" s="693"/>
      <c r="G16" s="693"/>
      <c r="H16" s="694"/>
      <c r="I16" s="695"/>
      <c r="J16" s="693"/>
      <c r="K16" s="693"/>
      <c r="L16" s="694"/>
      <c r="M16" s="693"/>
    </row>
    <row r="17" spans="1:13" x14ac:dyDescent="0.2">
      <c r="A17" s="693"/>
      <c r="B17" s="693"/>
      <c r="C17" s="693"/>
      <c r="D17" s="693"/>
      <c r="E17" s="693"/>
      <c r="F17" s="693"/>
      <c r="G17" s="693"/>
      <c r="H17" s="694"/>
      <c r="I17" s="695"/>
      <c r="J17" s="693"/>
      <c r="K17" s="693"/>
      <c r="L17" s="694"/>
      <c r="M17" s="693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5"/>
  <dimension ref="A1:M20"/>
  <sheetViews>
    <sheetView workbookViewId="0">
      <selection activeCell="A2" sqref="A2:XFD7"/>
    </sheetView>
  </sheetViews>
  <sheetFormatPr defaultColWidth="11.42578125" defaultRowHeight="12.75" x14ac:dyDescent="0.2"/>
  <cols>
    <col min="1" max="1" width="8.85546875" customWidth="1"/>
    <col min="2" max="2" width="10.5703125" customWidth="1"/>
    <col min="3" max="3" width="3.7109375" customWidth="1"/>
    <col min="4" max="4" width="8.7109375" customWidth="1"/>
    <col min="5" max="5" width="24" customWidth="1"/>
    <col min="6" max="6" width="12.7109375" style="101" customWidth="1"/>
    <col min="7" max="7" width="11.5703125" customWidth="1"/>
    <col min="8" max="8" width="17.28515625" customWidth="1"/>
    <col min="9" max="9" width="15.85546875" customWidth="1"/>
    <col min="10" max="10" width="21.28515625" customWidth="1"/>
    <col min="11" max="11" width="18.5703125" customWidth="1"/>
  </cols>
  <sheetData>
    <row r="1" spans="1:13" x14ac:dyDescent="0.2">
      <c r="A1" s="313" t="s">
        <v>888</v>
      </c>
      <c r="B1" s="313" t="s">
        <v>0</v>
      </c>
      <c r="C1" s="313" t="s">
        <v>889</v>
      </c>
      <c r="D1" s="313" t="s">
        <v>1</v>
      </c>
      <c r="E1" s="313" t="s">
        <v>31</v>
      </c>
      <c r="F1" s="313" t="s">
        <v>32</v>
      </c>
      <c r="G1" s="313" t="s">
        <v>40</v>
      </c>
      <c r="H1" s="313" t="s">
        <v>33</v>
      </c>
      <c r="I1" s="288" t="s">
        <v>2</v>
      </c>
      <c r="J1" s="313" t="s">
        <v>36</v>
      </c>
      <c r="K1" s="313" t="s">
        <v>3</v>
      </c>
      <c r="L1" s="313" t="s">
        <v>34</v>
      </c>
      <c r="M1" s="313" t="s">
        <v>35</v>
      </c>
    </row>
    <row r="2" spans="1:13" x14ac:dyDescent="0.2">
      <c r="A2" s="312" t="s">
        <v>890</v>
      </c>
      <c r="B2" s="312" t="s">
        <v>89</v>
      </c>
      <c r="C2" s="312" t="s">
        <v>891</v>
      </c>
      <c r="D2" s="312" t="s">
        <v>156</v>
      </c>
      <c r="E2" s="312" t="s">
        <v>157</v>
      </c>
      <c r="F2" s="312" t="s">
        <v>158</v>
      </c>
      <c r="G2" s="312" t="s">
        <v>159</v>
      </c>
      <c r="H2" s="314">
        <v>41787</v>
      </c>
      <c r="I2" s="289">
        <v>170</v>
      </c>
      <c r="J2" s="312"/>
      <c r="K2" s="312" t="s">
        <v>160</v>
      </c>
      <c r="L2" s="314">
        <v>41842</v>
      </c>
      <c r="M2" s="312" t="s">
        <v>72</v>
      </c>
    </row>
    <row r="3" spans="1:13" x14ac:dyDescent="0.2">
      <c r="A3" s="312" t="s">
        <v>890</v>
      </c>
      <c r="B3" s="312" t="s">
        <v>89</v>
      </c>
      <c r="C3" s="312" t="s">
        <v>891</v>
      </c>
      <c r="D3" s="312" t="s">
        <v>222</v>
      </c>
      <c r="E3" s="312" t="s">
        <v>223</v>
      </c>
      <c r="F3" s="312" t="s">
        <v>224</v>
      </c>
      <c r="G3" s="312" t="s">
        <v>240</v>
      </c>
      <c r="H3" s="314">
        <v>41782</v>
      </c>
      <c r="I3" s="289">
        <v>180.51</v>
      </c>
      <c r="J3" s="312"/>
      <c r="K3" s="312" t="s">
        <v>226</v>
      </c>
      <c r="L3" s="314">
        <v>41823</v>
      </c>
      <c r="M3" s="312" t="s">
        <v>72</v>
      </c>
    </row>
    <row r="4" spans="1:13" x14ac:dyDescent="0.2">
      <c r="A4" s="312" t="s">
        <v>890</v>
      </c>
      <c r="B4" s="312" t="s">
        <v>89</v>
      </c>
      <c r="C4" s="312" t="s">
        <v>891</v>
      </c>
      <c r="D4" s="312" t="s">
        <v>83</v>
      </c>
      <c r="E4" s="312" t="s">
        <v>84</v>
      </c>
      <c r="F4" s="312" t="s">
        <v>85</v>
      </c>
      <c r="G4" s="312" t="s">
        <v>154</v>
      </c>
      <c r="H4" s="314">
        <v>41820</v>
      </c>
      <c r="I4" s="289">
        <v>20.69</v>
      </c>
      <c r="J4" s="312"/>
      <c r="K4" s="312" t="s">
        <v>155</v>
      </c>
      <c r="L4" s="314">
        <v>41823</v>
      </c>
      <c r="M4" s="312" t="s">
        <v>72</v>
      </c>
    </row>
    <row r="5" spans="1:13" x14ac:dyDescent="0.2">
      <c r="A5" s="312" t="s">
        <v>890</v>
      </c>
      <c r="B5" s="312" t="s">
        <v>89</v>
      </c>
      <c r="C5" s="312" t="s">
        <v>892</v>
      </c>
      <c r="D5" s="312" t="s">
        <v>149</v>
      </c>
      <c r="E5" s="312" t="s">
        <v>150</v>
      </c>
      <c r="F5" s="312" t="s">
        <v>151</v>
      </c>
      <c r="G5" s="312" t="s">
        <v>152</v>
      </c>
      <c r="H5" s="314">
        <v>41841</v>
      </c>
      <c r="I5" s="289">
        <f>93.57*-1</f>
        <v>-93.57</v>
      </c>
      <c r="J5" s="312"/>
      <c r="K5" s="312" t="s">
        <v>893</v>
      </c>
      <c r="L5" s="314">
        <v>41842</v>
      </c>
      <c r="M5" s="312" t="s">
        <v>72</v>
      </c>
    </row>
    <row r="6" spans="1:13" s="202" customFormat="1" x14ac:dyDescent="0.2">
      <c r="A6" s="199" t="s">
        <v>890</v>
      </c>
      <c r="B6" s="199" t="s">
        <v>708</v>
      </c>
      <c r="C6" s="199" t="s">
        <v>891</v>
      </c>
      <c r="D6" s="199" t="s">
        <v>709</v>
      </c>
      <c r="E6" s="199" t="s">
        <v>710</v>
      </c>
      <c r="F6" s="199" t="s">
        <v>711</v>
      </c>
      <c r="G6" s="199" t="s">
        <v>712</v>
      </c>
      <c r="H6" s="203">
        <v>40360</v>
      </c>
      <c r="I6" s="204">
        <v>12463</v>
      </c>
      <c r="J6" s="199"/>
      <c r="K6" s="199" t="s">
        <v>245</v>
      </c>
      <c r="L6" s="203">
        <v>41837</v>
      </c>
      <c r="M6" s="199" t="s">
        <v>72</v>
      </c>
    </row>
    <row r="7" spans="1:13" s="202" customFormat="1" x14ac:dyDescent="0.2">
      <c r="A7" s="199" t="s">
        <v>890</v>
      </c>
      <c r="B7" s="199" t="s">
        <v>708</v>
      </c>
      <c r="C7" s="199" t="s">
        <v>891</v>
      </c>
      <c r="D7" s="199" t="s">
        <v>709</v>
      </c>
      <c r="E7" s="199" t="s">
        <v>710</v>
      </c>
      <c r="F7" s="199" t="s">
        <v>711</v>
      </c>
      <c r="G7" s="199" t="s">
        <v>713</v>
      </c>
      <c r="H7" s="203">
        <v>40360</v>
      </c>
      <c r="I7" s="204">
        <v>12463</v>
      </c>
      <c r="J7" s="199"/>
      <c r="K7" s="199" t="s">
        <v>245</v>
      </c>
      <c r="L7" s="203">
        <v>41829</v>
      </c>
      <c r="M7" s="199" t="s">
        <v>72</v>
      </c>
    </row>
    <row r="8" spans="1:13" x14ac:dyDescent="0.2">
      <c r="I8" s="258">
        <f>SUM(I2:I7)</f>
        <v>25203.629999999997</v>
      </c>
    </row>
    <row r="9" spans="1:13" x14ac:dyDescent="0.2">
      <c r="A9" s="696"/>
      <c r="B9" s="696"/>
      <c r="C9" s="696"/>
      <c r="D9" s="696"/>
      <c r="E9" s="696"/>
      <c r="F9" s="696"/>
      <c r="G9" s="696"/>
      <c r="H9" s="697"/>
      <c r="I9" s="698"/>
      <c r="J9" s="696"/>
      <c r="K9" s="696"/>
      <c r="L9" s="697"/>
      <c r="M9" s="696"/>
    </row>
    <row r="10" spans="1:13" x14ac:dyDescent="0.2">
      <c r="A10" s="696"/>
      <c r="B10" s="696"/>
      <c r="C10" s="696"/>
      <c r="D10" s="696"/>
      <c r="E10" s="696"/>
      <c r="F10" s="696"/>
      <c r="G10" s="696"/>
      <c r="H10" s="697"/>
      <c r="I10" s="698"/>
      <c r="J10" s="696"/>
      <c r="K10" s="696"/>
      <c r="L10" s="697"/>
      <c r="M10" s="696"/>
    </row>
    <row r="11" spans="1:13" x14ac:dyDescent="0.2">
      <c r="A11" s="696"/>
      <c r="B11" s="696"/>
      <c r="C11" s="696"/>
      <c r="D11" s="696"/>
      <c r="E11" s="696"/>
      <c r="F11" s="696"/>
      <c r="G11" s="696"/>
      <c r="H11" s="697"/>
      <c r="I11" s="698"/>
      <c r="J11" s="696"/>
      <c r="K11" s="696"/>
      <c r="L11" s="697"/>
      <c r="M11" s="696"/>
    </row>
    <row r="12" spans="1:13" x14ac:dyDescent="0.2">
      <c r="A12" s="696"/>
      <c r="B12" s="696"/>
      <c r="C12" s="696"/>
      <c r="D12" s="696"/>
      <c r="E12" s="696"/>
      <c r="F12" s="696"/>
      <c r="G12" s="696"/>
      <c r="H12" s="697"/>
      <c r="I12" s="698"/>
      <c r="J12" s="696"/>
      <c r="K12" s="696"/>
      <c r="L12" s="697"/>
      <c r="M12" s="696"/>
    </row>
    <row r="13" spans="1:13" ht="14.25" customHeight="1" x14ac:dyDescent="0.2">
      <c r="A13" s="696"/>
      <c r="B13" s="696"/>
      <c r="C13" s="696"/>
      <c r="D13" s="696"/>
      <c r="E13" s="696"/>
      <c r="F13" s="696"/>
      <c r="G13" s="696"/>
      <c r="H13" s="697"/>
      <c r="I13" s="698"/>
      <c r="J13" s="696"/>
      <c r="K13" s="696"/>
      <c r="L13" s="697"/>
      <c r="M13" s="696"/>
    </row>
    <row r="14" spans="1:13" ht="12" customHeight="1" x14ac:dyDescent="0.2">
      <c r="A14" s="696"/>
      <c r="B14" s="696"/>
      <c r="C14" s="696"/>
      <c r="D14" s="696"/>
      <c r="E14" s="696"/>
      <c r="F14" s="696"/>
      <c r="G14" s="696"/>
      <c r="H14" s="697"/>
      <c r="I14" s="698"/>
      <c r="J14" s="696"/>
      <c r="K14" s="696"/>
      <c r="L14" s="697"/>
      <c r="M14" s="696"/>
    </row>
    <row r="15" spans="1:13" x14ac:dyDescent="0.2">
      <c r="A15" s="565"/>
      <c r="B15" s="565"/>
      <c r="C15" s="565"/>
      <c r="D15" s="565"/>
      <c r="E15" s="565"/>
      <c r="F15" s="565"/>
      <c r="G15" s="565"/>
      <c r="H15" s="566"/>
      <c r="I15" s="567"/>
      <c r="J15" s="565"/>
      <c r="K15" s="565"/>
      <c r="L15" s="566"/>
      <c r="M15" s="565"/>
    </row>
    <row r="16" spans="1:13" x14ac:dyDescent="0.2">
      <c r="A16" s="565"/>
      <c r="B16" s="565"/>
      <c r="C16" s="565"/>
      <c r="D16" s="565"/>
      <c r="E16" s="565"/>
      <c r="F16" s="565"/>
      <c r="G16" s="565"/>
      <c r="H16" s="566"/>
      <c r="I16" s="567"/>
      <c r="J16" s="565"/>
      <c r="K16" s="565"/>
      <c r="L16" s="566"/>
      <c r="M16" s="565"/>
    </row>
    <row r="17" spans="1:13" x14ac:dyDescent="0.2">
      <c r="A17" s="565"/>
      <c r="B17" s="565"/>
      <c r="C17" s="565"/>
      <c r="D17" s="565"/>
      <c r="E17" s="565"/>
      <c r="F17" s="565"/>
      <c r="G17" s="565"/>
      <c r="H17" s="566"/>
      <c r="I17" s="567"/>
      <c r="J17" s="565"/>
      <c r="K17" s="565"/>
      <c r="L17" s="566"/>
      <c r="M17" s="565"/>
    </row>
    <row r="18" spans="1:13" x14ac:dyDescent="0.2">
      <c r="A18" s="565"/>
      <c r="B18" s="565"/>
      <c r="C18" s="565"/>
      <c r="D18" s="565"/>
      <c r="E18" s="565"/>
      <c r="F18" s="565"/>
      <c r="G18" s="565"/>
      <c r="H18" s="566"/>
      <c r="I18" s="567"/>
      <c r="J18" s="565"/>
      <c r="K18" s="565"/>
      <c r="L18" s="566"/>
      <c r="M18" s="565"/>
    </row>
    <row r="19" spans="1:13" x14ac:dyDescent="0.2">
      <c r="A19" s="565"/>
      <c r="B19" s="565"/>
      <c r="C19" s="565"/>
      <c r="D19" s="565"/>
      <c r="E19" s="565"/>
      <c r="F19" s="565"/>
      <c r="G19" s="565"/>
      <c r="H19" s="566"/>
      <c r="I19" s="567"/>
      <c r="J19" s="565"/>
      <c r="K19" s="565"/>
      <c r="L19" s="566"/>
      <c r="M19" s="565"/>
    </row>
    <row r="20" spans="1:13" x14ac:dyDescent="0.2">
      <c r="A20" s="397"/>
      <c r="B20" s="397"/>
      <c r="C20" s="397"/>
      <c r="D20" s="397"/>
      <c r="E20" s="397"/>
      <c r="F20" s="397"/>
      <c r="G20" s="397"/>
      <c r="H20" s="398"/>
      <c r="I20" s="399"/>
      <c r="J20" s="397"/>
      <c r="K20" s="397"/>
      <c r="L20" s="398"/>
      <c r="M20" s="397"/>
    </row>
  </sheetData>
  <sortState ref="A2:J77">
    <sortCondition ref="A2:A77"/>
  </sortState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4"/>
  <dimension ref="A1:M13"/>
  <sheetViews>
    <sheetView workbookViewId="0">
      <selection activeCell="I31" sqref="I31"/>
    </sheetView>
  </sheetViews>
  <sheetFormatPr defaultColWidth="11.42578125" defaultRowHeight="12.75" x14ac:dyDescent="0.2"/>
  <cols>
    <col min="1" max="1" width="6.28515625" customWidth="1"/>
    <col min="2" max="2" width="8.85546875" customWidth="1"/>
    <col min="3" max="3" width="6" customWidth="1"/>
    <col min="5" max="5" width="13.7109375" customWidth="1"/>
    <col min="8" max="8" width="12.7109375" customWidth="1"/>
    <col min="9" max="9" width="11.42578125" customWidth="1"/>
    <col min="10" max="10" width="13.7109375" customWidth="1"/>
    <col min="11" max="11" width="19.42578125" customWidth="1"/>
    <col min="12" max="12" width="14.28515625" customWidth="1"/>
    <col min="13" max="13" width="21.85546875" customWidth="1"/>
  </cols>
  <sheetData>
    <row r="1" spans="1:13" x14ac:dyDescent="0.2">
      <c r="A1" s="396" t="s">
        <v>888</v>
      </c>
      <c r="B1" s="396" t="s">
        <v>0</v>
      </c>
      <c r="C1" s="396" t="s">
        <v>889</v>
      </c>
      <c r="D1" s="396" t="s">
        <v>1</v>
      </c>
      <c r="E1" s="396" t="s">
        <v>31</v>
      </c>
      <c r="F1" s="396" t="s">
        <v>32</v>
      </c>
      <c r="G1" s="396" t="s">
        <v>40</v>
      </c>
      <c r="H1" s="396" t="s">
        <v>33</v>
      </c>
      <c r="I1" s="396" t="s">
        <v>2</v>
      </c>
      <c r="J1" s="396" t="s">
        <v>36</v>
      </c>
      <c r="K1" s="396" t="s">
        <v>3</v>
      </c>
      <c r="L1" s="396" t="s">
        <v>34</v>
      </c>
      <c r="M1" s="396" t="s">
        <v>35</v>
      </c>
    </row>
    <row r="2" spans="1:13" x14ac:dyDescent="0.2">
      <c r="A2" s="562"/>
      <c r="B2" s="562"/>
      <c r="C2" s="562"/>
      <c r="D2" s="562"/>
      <c r="E2" s="562"/>
      <c r="F2" s="562"/>
      <c r="G2" s="562"/>
      <c r="H2" s="563"/>
      <c r="I2" s="564"/>
      <c r="J2" s="562"/>
      <c r="K2" s="562"/>
      <c r="L2" s="563"/>
      <c r="M2" s="562"/>
    </row>
    <row r="3" spans="1:13" x14ac:dyDescent="0.2">
      <c r="A3" s="562"/>
      <c r="B3" s="562"/>
      <c r="C3" s="562"/>
      <c r="D3" s="562"/>
      <c r="E3" s="562"/>
      <c r="F3" s="562"/>
      <c r="G3" s="562"/>
      <c r="H3" s="563"/>
      <c r="I3" s="564"/>
      <c r="J3" s="562"/>
      <c r="K3" s="562"/>
      <c r="L3" s="563"/>
      <c r="M3" s="562"/>
    </row>
    <row r="4" spans="1:13" x14ac:dyDescent="0.2">
      <c r="A4" s="562"/>
      <c r="B4" s="562"/>
      <c r="C4" s="562"/>
      <c r="D4" s="562"/>
      <c r="E4" s="562"/>
      <c r="F4" s="562"/>
      <c r="G4" s="562"/>
      <c r="H4" s="563"/>
      <c r="I4" s="564"/>
      <c r="J4" s="562"/>
      <c r="K4" s="562"/>
      <c r="L4" s="563"/>
      <c r="M4" s="562"/>
    </row>
    <row r="5" spans="1:13" x14ac:dyDescent="0.2">
      <c r="A5" s="562"/>
      <c r="B5" s="562"/>
      <c r="C5" s="562"/>
      <c r="D5" s="562"/>
      <c r="E5" s="562"/>
      <c r="F5" s="562"/>
      <c r="G5" s="562"/>
      <c r="H5" s="563"/>
      <c r="I5" s="564"/>
      <c r="J5" s="562"/>
      <c r="K5" s="562"/>
      <c r="L5" s="563"/>
      <c r="M5" s="562"/>
    </row>
    <row r="6" spans="1:13" x14ac:dyDescent="0.2">
      <c r="A6" s="562"/>
      <c r="B6" s="562"/>
      <c r="C6" s="562"/>
      <c r="D6" s="562"/>
      <c r="E6" s="562"/>
      <c r="F6" s="562"/>
      <c r="G6" s="562"/>
      <c r="H6" s="563"/>
      <c r="I6" s="564"/>
      <c r="J6" s="562"/>
      <c r="K6" s="562"/>
      <c r="L6" s="563"/>
      <c r="M6" s="562"/>
    </row>
    <row r="7" spans="1:13" x14ac:dyDescent="0.2">
      <c r="A7" s="562"/>
      <c r="B7" s="562"/>
      <c r="C7" s="562"/>
      <c r="D7" s="562"/>
      <c r="E7" s="562"/>
      <c r="F7" s="562"/>
      <c r="G7" s="562"/>
      <c r="H7" s="563"/>
      <c r="I7" s="564"/>
      <c r="J7" s="562"/>
      <c r="K7" s="562"/>
      <c r="L7" s="563"/>
      <c r="M7" s="562"/>
    </row>
    <row r="10" spans="1:13" x14ac:dyDescent="0.2">
      <c r="A10" s="225"/>
      <c r="B10" s="225"/>
      <c r="C10" s="225"/>
      <c r="D10" s="225"/>
      <c r="E10" s="225"/>
      <c r="F10" s="225"/>
      <c r="G10" s="225"/>
      <c r="H10" s="226"/>
      <c r="I10" s="227"/>
      <c r="J10" s="225"/>
      <c r="K10" s="225"/>
      <c r="L10" s="226"/>
      <c r="M10" s="225"/>
    </row>
    <row r="11" spans="1:13" x14ac:dyDescent="0.2">
      <c r="A11" s="225"/>
      <c r="B11" s="225"/>
      <c r="C11" s="225"/>
      <c r="D11" s="225"/>
      <c r="E11" s="225"/>
      <c r="F11" s="225"/>
      <c r="G11" s="225"/>
      <c r="H11" s="226"/>
      <c r="I11" s="227"/>
      <c r="J11" s="225"/>
      <c r="K11" s="225"/>
      <c r="L11" s="226"/>
      <c r="M11" s="225"/>
    </row>
    <row r="12" spans="1:13" x14ac:dyDescent="0.2">
      <c r="A12" s="225"/>
      <c r="B12" s="225"/>
      <c r="C12" s="225"/>
      <c r="D12" s="225"/>
      <c r="E12" s="225"/>
      <c r="F12" s="225"/>
      <c r="G12" s="225"/>
      <c r="H12" s="226"/>
      <c r="I12" s="227"/>
      <c r="J12" s="225"/>
      <c r="K12" s="225"/>
      <c r="L12" s="226"/>
      <c r="M12" s="225"/>
    </row>
    <row r="13" spans="1:13" x14ac:dyDescent="0.2">
      <c r="A13" s="225"/>
      <c r="B13" s="225"/>
      <c r="C13" s="225"/>
      <c r="D13" s="225"/>
      <c r="E13" s="225"/>
      <c r="F13" s="225"/>
      <c r="G13" s="225"/>
      <c r="H13" s="226"/>
      <c r="I13" s="227"/>
      <c r="J13" s="225"/>
      <c r="K13" s="225"/>
      <c r="L13" s="226"/>
      <c r="M13" s="225"/>
    </row>
  </sheetData>
  <sortState ref="A2:J28">
    <sortCondition ref="B2:B28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7"/>
  <dimension ref="A1:M22"/>
  <sheetViews>
    <sheetView workbookViewId="0">
      <selection activeCell="A2" sqref="A2:XFD8"/>
    </sheetView>
  </sheetViews>
  <sheetFormatPr defaultColWidth="11.42578125" defaultRowHeight="12.75" x14ac:dyDescent="0.2"/>
  <cols>
    <col min="1" max="1" width="8.85546875" customWidth="1"/>
    <col min="2" max="2" width="9" customWidth="1"/>
    <col min="3" max="3" width="4.140625" customWidth="1"/>
    <col min="6" max="6" width="19.140625" customWidth="1"/>
    <col min="7" max="7" width="14.42578125" customWidth="1"/>
    <col min="8" max="8" width="13.28515625" customWidth="1"/>
    <col min="9" max="9" width="11.42578125" style="101"/>
  </cols>
  <sheetData>
    <row r="1" spans="1:13" x14ac:dyDescent="0.2">
      <c r="A1" s="318" t="s">
        <v>888</v>
      </c>
      <c r="B1" s="318" t="s">
        <v>0</v>
      </c>
      <c r="C1" s="318" t="s">
        <v>889</v>
      </c>
      <c r="D1" s="318" t="s">
        <v>1</v>
      </c>
      <c r="E1" s="318" t="s">
        <v>31</v>
      </c>
      <c r="F1" s="318" t="s">
        <v>32</v>
      </c>
      <c r="G1" s="318" t="s">
        <v>40</v>
      </c>
      <c r="H1" s="318" t="s">
        <v>33</v>
      </c>
      <c r="I1" s="288" t="s">
        <v>2</v>
      </c>
      <c r="J1" s="318" t="s">
        <v>36</v>
      </c>
      <c r="K1" s="318" t="s">
        <v>3</v>
      </c>
      <c r="L1" s="318" t="s">
        <v>34</v>
      </c>
      <c r="M1" s="318" t="s">
        <v>35</v>
      </c>
    </row>
    <row r="2" spans="1:13" x14ac:dyDescent="0.2">
      <c r="A2" s="451" t="s">
        <v>890</v>
      </c>
      <c r="B2" s="451" t="s">
        <v>89</v>
      </c>
      <c r="C2" s="451" t="s">
        <v>892</v>
      </c>
      <c r="D2" s="451" t="s">
        <v>76</v>
      </c>
      <c r="E2" s="451" t="s">
        <v>77</v>
      </c>
      <c r="F2" s="451" t="s">
        <v>78</v>
      </c>
      <c r="G2" s="451" t="s">
        <v>161</v>
      </c>
      <c r="H2" s="452">
        <v>41862</v>
      </c>
      <c r="I2" s="453">
        <f>45.57*-1</f>
        <v>-45.57</v>
      </c>
      <c r="J2" s="451" t="s">
        <v>162</v>
      </c>
      <c r="K2" s="451" t="s">
        <v>97</v>
      </c>
      <c r="L2" s="452">
        <v>41879</v>
      </c>
      <c r="M2" s="451" t="s">
        <v>72</v>
      </c>
    </row>
    <row r="3" spans="1:13" x14ac:dyDescent="0.2">
      <c r="A3" s="451" t="s">
        <v>890</v>
      </c>
      <c r="B3" s="451" t="s">
        <v>688</v>
      </c>
      <c r="C3" s="451" t="s">
        <v>891</v>
      </c>
      <c r="D3" s="451" t="s">
        <v>83</v>
      </c>
      <c r="E3" s="451" t="s">
        <v>84</v>
      </c>
      <c r="F3" s="451" t="s">
        <v>85</v>
      </c>
      <c r="G3" s="451" t="s">
        <v>714</v>
      </c>
      <c r="H3" s="452">
        <v>41228</v>
      </c>
      <c r="I3" s="453">
        <v>194.61</v>
      </c>
      <c r="J3" s="451"/>
      <c r="K3" s="451" t="s">
        <v>86</v>
      </c>
      <c r="L3" s="452">
        <v>41876</v>
      </c>
      <c r="M3" s="451" t="s">
        <v>72</v>
      </c>
    </row>
    <row r="4" spans="1:13" x14ac:dyDescent="0.2">
      <c r="A4" s="451" t="s">
        <v>890</v>
      </c>
      <c r="B4" s="451" t="s">
        <v>688</v>
      </c>
      <c r="C4" s="451" t="s">
        <v>891</v>
      </c>
      <c r="D4" s="451" t="s">
        <v>83</v>
      </c>
      <c r="E4" s="451" t="s">
        <v>84</v>
      </c>
      <c r="F4" s="451" t="s">
        <v>85</v>
      </c>
      <c r="G4" s="451" t="s">
        <v>715</v>
      </c>
      <c r="H4" s="452">
        <v>41213</v>
      </c>
      <c r="I4" s="453">
        <v>31.51</v>
      </c>
      <c r="J4" s="451"/>
      <c r="K4" s="451" t="s">
        <v>716</v>
      </c>
      <c r="L4" s="452">
        <v>41876</v>
      </c>
      <c r="M4" s="451" t="s">
        <v>72</v>
      </c>
    </row>
    <row r="5" spans="1:13" x14ac:dyDescent="0.2">
      <c r="A5" s="451" t="s">
        <v>890</v>
      </c>
      <c r="B5" s="451" t="s">
        <v>688</v>
      </c>
      <c r="C5" s="451" t="s">
        <v>891</v>
      </c>
      <c r="D5" s="451" t="s">
        <v>83</v>
      </c>
      <c r="E5" s="451" t="s">
        <v>84</v>
      </c>
      <c r="F5" s="451" t="s">
        <v>85</v>
      </c>
      <c r="G5" s="451" t="s">
        <v>717</v>
      </c>
      <c r="H5" s="452">
        <v>41029</v>
      </c>
      <c r="I5" s="453">
        <v>64.900000000000006</v>
      </c>
      <c r="J5" s="451"/>
      <c r="K5" s="451" t="s">
        <v>417</v>
      </c>
      <c r="L5" s="452">
        <v>41876</v>
      </c>
      <c r="M5" s="451" t="s">
        <v>72</v>
      </c>
    </row>
    <row r="6" spans="1:13" x14ac:dyDescent="0.2">
      <c r="A6" s="451" t="s">
        <v>890</v>
      </c>
      <c r="B6" s="451" t="s">
        <v>688</v>
      </c>
      <c r="C6" s="451" t="s">
        <v>891</v>
      </c>
      <c r="D6" s="451" t="s">
        <v>83</v>
      </c>
      <c r="E6" s="451" t="s">
        <v>84</v>
      </c>
      <c r="F6" s="451" t="s">
        <v>85</v>
      </c>
      <c r="G6" s="451" t="s">
        <v>718</v>
      </c>
      <c r="H6" s="452">
        <v>40968</v>
      </c>
      <c r="I6" s="453">
        <v>318.12</v>
      </c>
      <c r="J6" s="451"/>
      <c r="K6" s="451" t="s">
        <v>406</v>
      </c>
      <c r="L6" s="452">
        <v>41876</v>
      </c>
      <c r="M6" s="451" t="s">
        <v>72</v>
      </c>
    </row>
    <row r="7" spans="1:13" x14ac:dyDescent="0.2">
      <c r="A7" s="451" t="s">
        <v>890</v>
      </c>
      <c r="B7" s="451" t="s">
        <v>693</v>
      </c>
      <c r="C7" s="451" t="s">
        <v>891</v>
      </c>
      <c r="D7" s="451" t="s">
        <v>83</v>
      </c>
      <c r="E7" s="451" t="s">
        <v>84</v>
      </c>
      <c r="F7" s="451" t="s">
        <v>85</v>
      </c>
      <c r="G7" s="451" t="s">
        <v>719</v>
      </c>
      <c r="H7" s="452">
        <v>40755</v>
      </c>
      <c r="I7" s="453">
        <v>20.48</v>
      </c>
      <c r="J7" s="451"/>
      <c r="K7" s="451" t="s">
        <v>1042</v>
      </c>
      <c r="L7" s="452">
        <v>41876</v>
      </c>
      <c r="M7" s="451" t="s">
        <v>72</v>
      </c>
    </row>
    <row r="8" spans="1:13" x14ac:dyDescent="0.2">
      <c r="A8" s="451" t="s">
        <v>890</v>
      </c>
      <c r="B8" s="451" t="s">
        <v>693</v>
      </c>
      <c r="C8" s="451" t="s">
        <v>891</v>
      </c>
      <c r="D8" s="451" t="s">
        <v>83</v>
      </c>
      <c r="E8" s="451" t="s">
        <v>84</v>
      </c>
      <c r="F8" s="451" t="s">
        <v>85</v>
      </c>
      <c r="G8" s="451" t="s">
        <v>720</v>
      </c>
      <c r="H8" s="452">
        <v>40724</v>
      </c>
      <c r="I8" s="453">
        <v>19.82</v>
      </c>
      <c r="J8" s="451"/>
      <c r="K8" s="451" t="s">
        <v>1042</v>
      </c>
      <c r="L8" s="452">
        <v>41876</v>
      </c>
      <c r="M8" s="451" t="s">
        <v>72</v>
      </c>
    </row>
    <row r="9" spans="1:13" x14ac:dyDescent="0.2">
      <c r="A9" s="400"/>
      <c r="B9" s="400"/>
      <c r="C9" s="400"/>
      <c r="D9" s="400"/>
      <c r="E9" s="400"/>
      <c r="F9" s="400"/>
      <c r="G9" s="400"/>
      <c r="H9" s="401"/>
      <c r="I9" s="291">
        <f>SUM(I2:I8)</f>
        <v>603.87000000000012</v>
      </c>
      <c r="J9" s="400"/>
      <c r="K9" s="400"/>
      <c r="L9" s="401"/>
      <c r="M9" s="400"/>
    </row>
    <row r="10" spans="1:13" x14ac:dyDescent="0.2">
      <c r="A10" s="400"/>
      <c r="B10" s="400"/>
      <c r="C10" s="400"/>
      <c r="D10" s="400"/>
      <c r="E10" s="400"/>
      <c r="F10" s="400"/>
      <c r="G10" s="400"/>
      <c r="H10" s="401"/>
      <c r="I10" s="402"/>
      <c r="J10" s="400"/>
      <c r="K10" s="400"/>
      <c r="L10" s="401"/>
      <c r="M10" s="400"/>
    </row>
    <row r="12" spans="1:13" x14ac:dyDescent="0.2">
      <c r="A12" s="699"/>
      <c r="B12" s="699"/>
      <c r="C12" s="699"/>
      <c r="D12" s="699"/>
      <c r="E12" s="699"/>
      <c r="F12" s="699"/>
      <c r="G12" s="699"/>
      <c r="H12" s="700"/>
      <c r="I12" s="701"/>
      <c r="J12" s="699"/>
      <c r="K12" s="699"/>
      <c r="L12" s="700"/>
      <c r="M12" s="699"/>
    </row>
    <row r="13" spans="1:13" x14ac:dyDescent="0.2">
      <c r="A13" s="699"/>
      <c r="B13" s="699"/>
      <c r="C13" s="699"/>
      <c r="D13" s="699"/>
      <c r="E13" s="699"/>
      <c r="F13" s="699"/>
      <c r="G13" s="699"/>
      <c r="H13" s="700"/>
      <c r="I13" s="701"/>
      <c r="J13" s="699"/>
      <c r="K13" s="699"/>
      <c r="L13" s="700"/>
      <c r="M13" s="699"/>
    </row>
    <row r="14" spans="1:13" x14ac:dyDescent="0.2">
      <c r="A14" s="699"/>
      <c r="B14" s="699"/>
      <c r="C14" s="699"/>
      <c r="D14" s="699"/>
      <c r="E14" s="699"/>
      <c r="F14" s="699"/>
      <c r="G14" s="699"/>
      <c r="H14" s="700"/>
      <c r="I14" s="701"/>
      <c r="J14" s="699"/>
      <c r="K14" s="699"/>
      <c r="L14" s="700"/>
      <c r="M14" s="699"/>
    </row>
    <row r="15" spans="1:13" x14ac:dyDescent="0.2">
      <c r="A15" s="699"/>
      <c r="B15" s="699"/>
      <c r="C15" s="699"/>
      <c r="D15" s="699"/>
      <c r="E15" s="699"/>
      <c r="F15" s="699"/>
      <c r="G15" s="699"/>
      <c r="H15" s="700"/>
      <c r="I15" s="701"/>
      <c r="J15" s="699"/>
      <c r="K15" s="699"/>
      <c r="L15" s="700"/>
      <c r="M15" s="699"/>
    </row>
    <row r="16" spans="1:13" x14ac:dyDescent="0.2">
      <c r="A16" s="699"/>
      <c r="B16" s="699"/>
      <c r="C16" s="699"/>
      <c r="D16" s="699"/>
      <c r="E16" s="699"/>
      <c r="F16" s="699"/>
      <c r="G16" s="699"/>
      <c r="H16" s="700"/>
      <c r="I16" s="701"/>
      <c r="J16" s="699"/>
      <c r="K16" s="699"/>
      <c r="L16" s="700"/>
      <c r="M16" s="699"/>
    </row>
    <row r="17" spans="1:13" x14ac:dyDescent="0.2">
      <c r="A17" s="699"/>
      <c r="B17" s="699"/>
      <c r="C17" s="699"/>
      <c r="D17" s="699"/>
      <c r="E17" s="699"/>
      <c r="F17" s="699"/>
      <c r="G17" s="699"/>
      <c r="H17" s="700"/>
      <c r="I17" s="701"/>
      <c r="J17" s="699"/>
      <c r="K17" s="699"/>
      <c r="L17" s="700"/>
      <c r="M17" s="699"/>
    </row>
    <row r="18" spans="1:13" x14ac:dyDescent="0.2">
      <c r="A18" s="699"/>
      <c r="B18" s="699"/>
      <c r="C18" s="699"/>
      <c r="D18" s="699"/>
      <c r="E18" s="699"/>
      <c r="F18" s="699"/>
      <c r="G18" s="699"/>
      <c r="H18" s="700"/>
      <c r="I18" s="701"/>
      <c r="J18" s="699"/>
      <c r="K18" s="699"/>
      <c r="L18" s="700"/>
      <c r="M18" s="699"/>
    </row>
    <row r="19" spans="1:13" x14ac:dyDescent="0.2">
      <c r="A19" s="568"/>
      <c r="B19" s="568"/>
      <c r="C19" s="568"/>
      <c r="D19" s="568"/>
      <c r="E19" s="568"/>
      <c r="F19" s="568"/>
      <c r="G19" s="568"/>
      <c r="H19" s="569"/>
      <c r="I19" s="570"/>
      <c r="J19" s="568"/>
      <c r="K19" s="568"/>
      <c r="L19" s="569"/>
      <c r="M19" s="568"/>
    </row>
    <row r="20" spans="1:13" x14ac:dyDescent="0.2">
      <c r="A20" s="568"/>
      <c r="B20" s="568"/>
      <c r="C20" s="568"/>
      <c r="D20" s="568"/>
      <c r="E20" s="568"/>
      <c r="F20" s="568"/>
      <c r="G20" s="568"/>
      <c r="H20" s="569"/>
      <c r="I20" s="570"/>
      <c r="J20" s="568"/>
      <c r="K20" s="568"/>
      <c r="L20" s="569"/>
      <c r="M20" s="568"/>
    </row>
    <row r="21" spans="1:13" x14ac:dyDescent="0.2">
      <c r="A21" s="568"/>
      <c r="B21" s="568"/>
      <c r="C21" s="568"/>
      <c r="D21" s="568"/>
      <c r="E21" s="568"/>
      <c r="F21" s="568"/>
      <c r="G21" s="568"/>
      <c r="H21" s="569"/>
      <c r="I21" s="570"/>
      <c r="J21" s="568"/>
      <c r="K21" s="568"/>
      <c r="L21" s="569"/>
      <c r="M21" s="568"/>
    </row>
    <row r="22" spans="1:13" x14ac:dyDescent="0.2">
      <c r="A22" s="568"/>
      <c r="B22" s="568"/>
      <c r="C22" s="568"/>
      <c r="D22" s="568"/>
      <c r="E22" s="568"/>
      <c r="F22" s="568"/>
      <c r="G22" s="568"/>
      <c r="H22" s="569"/>
      <c r="I22" s="570"/>
      <c r="J22" s="568"/>
      <c r="K22" s="568"/>
      <c r="L22" s="569"/>
      <c r="M22" s="568"/>
    </row>
  </sheetData>
  <sortState ref="A2:J71">
    <sortCondition ref="A2:A71"/>
  </sortState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6"/>
  <dimension ref="A1:M2"/>
  <sheetViews>
    <sheetView workbookViewId="0">
      <selection activeCell="A2" sqref="A2:XFD2"/>
    </sheetView>
  </sheetViews>
  <sheetFormatPr defaultColWidth="11.42578125" defaultRowHeight="12.75" x14ac:dyDescent="0.2"/>
  <cols>
    <col min="1" max="1" width="7.140625" customWidth="1"/>
    <col min="2" max="2" width="9.140625" customWidth="1"/>
    <col min="8" max="8" width="14.85546875" customWidth="1"/>
    <col min="9" max="9" width="18.7109375" customWidth="1"/>
    <col min="10" max="10" width="20.28515625" customWidth="1"/>
    <col min="11" max="11" width="24" customWidth="1"/>
  </cols>
  <sheetData>
    <row r="1" spans="1:13" x14ac:dyDescent="0.2">
      <c r="A1" s="316" t="s">
        <v>888</v>
      </c>
      <c r="B1" s="316" t="s">
        <v>0</v>
      </c>
      <c r="C1" s="316" t="s">
        <v>889</v>
      </c>
      <c r="D1" s="316" t="s">
        <v>1</v>
      </c>
      <c r="E1" s="316" t="s">
        <v>31</v>
      </c>
      <c r="F1" s="316" t="s">
        <v>32</v>
      </c>
      <c r="G1" s="316" t="s">
        <v>40</v>
      </c>
      <c r="H1" s="316" t="s">
        <v>33</v>
      </c>
      <c r="I1" s="316" t="s">
        <v>2</v>
      </c>
      <c r="J1" s="316" t="s">
        <v>36</v>
      </c>
      <c r="K1" s="316" t="s">
        <v>3</v>
      </c>
      <c r="L1" s="316" t="s">
        <v>34</v>
      </c>
      <c r="M1" s="316" t="s">
        <v>35</v>
      </c>
    </row>
    <row r="2" spans="1:13" x14ac:dyDescent="0.2">
      <c r="A2" s="315" t="s">
        <v>890</v>
      </c>
      <c r="B2" s="315" t="s">
        <v>89</v>
      </c>
      <c r="C2" s="315" t="s">
        <v>891</v>
      </c>
      <c r="D2" s="315" t="s">
        <v>90</v>
      </c>
      <c r="E2" s="315" t="s">
        <v>91</v>
      </c>
      <c r="F2" s="315" t="s">
        <v>92</v>
      </c>
      <c r="G2" s="315" t="s">
        <v>241</v>
      </c>
      <c r="H2" s="317">
        <v>41851</v>
      </c>
      <c r="I2" s="170">
        <v>144.03</v>
      </c>
      <c r="J2" s="315" t="s">
        <v>242</v>
      </c>
      <c r="K2" s="315" t="s">
        <v>160</v>
      </c>
      <c r="L2" s="317">
        <v>41855</v>
      </c>
      <c r="M2" s="315" t="s">
        <v>4</v>
      </c>
    </row>
  </sheetData>
  <sortState ref="A2:J14">
    <sortCondition ref="B2:B14"/>
  </sortState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9"/>
  <dimension ref="A1:M15"/>
  <sheetViews>
    <sheetView workbookViewId="0">
      <selection activeCell="A2" sqref="A2:XFD6"/>
    </sheetView>
  </sheetViews>
  <sheetFormatPr defaultColWidth="11.42578125" defaultRowHeight="12.75" x14ac:dyDescent="0.2"/>
  <cols>
    <col min="1" max="1" width="7.5703125" customWidth="1"/>
    <col min="2" max="2" width="9.7109375" customWidth="1"/>
    <col min="3" max="3" width="4.5703125" customWidth="1"/>
    <col min="7" max="7" width="11.42578125" style="101"/>
    <col min="8" max="8" width="14.7109375" customWidth="1"/>
    <col min="9" max="9" width="19.5703125" style="101" customWidth="1"/>
    <col min="10" max="10" width="19.28515625" customWidth="1"/>
  </cols>
  <sheetData>
    <row r="1" spans="1:13" x14ac:dyDescent="0.2">
      <c r="A1" s="320" t="s">
        <v>888</v>
      </c>
      <c r="B1" s="320" t="s">
        <v>0</v>
      </c>
      <c r="C1" s="320" t="s">
        <v>889</v>
      </c>
      <c r="D1" s="320" t="s">
        <v>1</v>
      </c>
      <c r="E1" s="320" t="s">
        <v>31</v>
      </c>
      <c r="F1" s="320" t="s">
        <v>32</v>
      </c>
      <c r="G1" s="320" t="s">
        <v>40</v>
      </c>
      <c r="H1" s="320" t="s">
        <v>33</v>
      </c>
      <c r="I1" s="288" t="s">
        <v>2</v>
      </c>
      <c r="J1" s="320" t="s">
        <v>36</v>
      </c>
      <c r="K1" s="320" t="s">
        <v>3</v>
      </c>
      <c r="L1" s="320" t="s">
        <v>34</v>
      </c>
      <c r="M1" s="320" t="s">
        <v>35</v>
      </c>
    </row>
    <row r="2" spans="1:13" x14ac:dyDescent="0.2">
      <c r="A2" s="454" t="s">
        <v>890</v>
      </c>
      <c r="B2" s="454" t="s">
        <v>89</v>
      </c>
      <c r="C2" s="454" t="s">
        <v>891</v>
      </c>
      <c r="D2" s="454" t="s">
        <v>222</v>
      </c>
      <c r="E2" s="454" t="s">
        <v>223</v>
      </c>
      <c r="F2" s="454" t="s">
        <v>224</v>
      </c>
      <c r="G2" s="454" t="s">
        <v>243</v>
      </c>
      <c r="H2" s="455">
        <v>41901</v>
      </c>
      <c r="I2" s="456">
        <v>63.9</v>
      </c>
      <c r="J2" s="454"/>
      <c r="K2" s="454" t="s">
        <v>226</v>
      </c>
      <c r="L2" s="455">
        <v>41905</v>
      </c>
      <c r="M2" s="454" t="s">
        <v>72</v>
      </c>
    </row>
    <row r="3" spans="1:13" x14ac:dyDescent="0.2">
      <c r="A3" s="454" t="s">
        <v>890</v>
      </c>
      <c r="B3" s="454" t="s">
        <v>693</v>
      </c>
      <c r="C3" s="454" t="s">
        <v>891</v>
      </c>
      <c r="D3" s="454" t="s">
        <v>577</v>
      </c>
      <c r="E3" s="454" t="s">
        <v>578</v>
      </c>
      <c r="F3" s="454" t="s">
        <v>579</v>
      </c>
      <c r="G3" s="454" t="s">
        <v>721</v>
      </c>
      <c r="H3" s="455">
        <v>40633</v>
      </c>
      <c r="I3" s="456">
        <v>28.03</v>
      </c>
      <c r="J3" s="454"/>
      <c r="K3" s="454" t="s">
        <v>666</v>
      </c>
      <c r="L3" s="455">
        <v>41892</v>
      </c>
      <c r="M3" s="454" t="s">
        <v>72</v>
      </c>
    </row>
    <row r="4" spans="1:13" x14ac:dyDescent="0.2">
      <c r="A4" s="454" t="s">
        <v>890</v>
      </c>
      <c r="B4" s="454" t="s">
        <v>708</v>
      </c>
      <c r="C4" s="454" t="s">
        <v>891</v>
      </c>
      <c r="D4" s="454" t="s">
        <v>577</v>
      </c>
      <c r="E4" s="454" t="s">
        <v>578</v>
      </c>
      <c r="F4" s="454" t="s">
        <v>579</v>
      </c>
      <c r="G4" s="454" t="s">
        <v>722</v>
      </c>
      <c r="H4" s="455">
        <v>40190</v>
      </c>
      <c r="I4" s="456">
        <v>28.58</v>
      </c>
      <c r="J4" s="454"/>
      <c r="K4" s="454" t="s">
        <v>666</v>
      </c>
      <c r="L4" s="455">
        <v>41892</v>
      </c>
      <c r="M4" s="454" t="s">
        <v>72</v>
      </c>
    </row>
    <row r="5" spans="1:13" x14ac:dyDescent="0.2">
      <c r="A5" s="454" t="s">
        <v>890</v>
      </c>
      <c r="B5" s="454" t="s">
        <v>708</v>
      </c>
      <c r="C5" s="454" t="s">
        <v>891</v>
      </c>
      <c r="D5" s="454" t="s">
        <v>577</v>
      </c>
      <c r="E5" s="454" t="s">
        <v>578</v>
      </c>
      <c r="F5" s="454" t="s">
        <v>579</v>
      </c>
      <c r="G5" s="454" t="s">
        <v>723</v>
      </c>
      <c r="H5" s="455">
        <v>40196</v>
      </c>
      <c r="I5" s="456">
        <v>10.78</v>
      </c>
      <c r="J5" s="454"/>
      <c r="K5" s="454" t="s">
        <v>666</v>
      </c>
      <c r="L5" s="455">
        <v>41892</v>
      </c>
      <c r="M5" s="454" t="s">
        <v>72</v>
      </c>
    </row>
    <row r="6" spans="1:13" x14ac:dyDescent="0.2">
      <c r="A6" s="454" t="s">
        <v>890</v>
      </c>
      <c r="B6" s="454" t="s">
        <v>708</v>
      </c>
      <c r="C6" s="454" t="s">
        <v>891</v>
      </c>
      <c r="D6" s="454" t="s">
        <v>577</v>
      </c>
      <c r="E6" s="454" t="s">
        <v>578</v>
      </c>
      <c r="F6" s="454" t="s">
        <v>579</v>
      </c>
      <c r="G6" s="454" t="s">
        <v>724</v>
      </c>
      <c r="H6" s="455">
        <v>40275</v>
      </c>
      <c r="I6" s="456">
        <v>21.85</v>
      </c>
      <c r="J6" s="454"/>
      <c r="K6" s="454" t="s">
        <v>666</v>
      </c>
      <c r="L6" s="455">
        <v>41892</v>
      </c>
      <c r="M6" s="454" t="s">
        <v>72</v>
      </c>
    </row>
    <row r="7" spans="1:13" x14ac:dyDescent="0.2">
      <c r="A7" s="403"/>
      <c r="B7" s="403"/>
      <c r="C7" s="403"/>
      <c r="D7" s="403"/>
      <c r="E7" s="403"/>
      <c r="F7" s="403"/>
      <c r="G7" s="403"/>
      <c r="H7" s="404"/>
      <c r="I7" s="291">
        <f>SUM(I2:I6)</f>
        <v>153.13999999999999</v>
      </c>
      <c r="J7" s="403"/>
      <c r="K7" s="403"/>
      <c r="L7" s="404"/>
      <c r="M7" s="403"/>
    </row>
    <row r="8" spans="1:13" x14ac:dyDescent="0.2">
      <c r="A8" s="403"/>
      <c r="B8" s="403"/>
      <c r="C8" s="403"/>
      <c r="D8" s="403"/>
      <c r="E8" s="403"/>
      <c r="F8" s="403"/>
      <c r="G8" s="403"/>
      <c r="H8" s="404"/>
      <c r="I8" s="405"/>
      <c r="J8" s="403"/>
      <c r="K8" s="403"/>
      <c r="L8" s="404"/>
      <c r="M8" s="403"/>
    </row>
    <row r="9" spans="1:13" x14ac:dyDescent="0.2">
      <c r="A9" s="403"/>
      <c r="B9" s="403"/>
      <c r="C9" s="403"/>
      <c r="D9" s="403"/>
      <c r="E9" s="403"/>
      <c r="F9" s="403"/>
      <c r="G9" s="403"/>
      <c r="H9" s="404"/>
      <c r="I9" s="405"/>
      <c r="J9" s="403"/>
      <c r="K9" s="403"/>
      <c r="L9" s="404"/>
      <c r="M9" s="403"/>
    </row>
    <row r="10" spans="1:13" x14ac:dyDescent="0.2">
      <c r="A10" s="403"/>
      <c r="B10" s="403"/>
      <c r="C10" s="403"/>
      <c r="D10" s="403"/>
      <c r="E10" s="403"/>
      <c r="F10" s="403"/>
      <c r="G10" s="403"/>
      <c r="H10" s="404"/>
      <c r="I10" s="405"/>
      <c r="J10" s="403"/>
      <c r="K10" s="403"/>
      <c r="L10" s="404"/>
      <c r="M10" s="403"/>
    </row>
    <row r="11" spans="1:13" x14ac:dyDescent="0.2">
      <c r="A11" s="702"/>
      <c r="B11" s="702"/>
      <c r="C11" s="702"/>
      <c r="D11" s="702"/>
      <c r="E11" s="702"/>
      <c r="F11" s="702"/>
      <c r="G11" s="702"/>
      <c r="H11" s="703"/>
      <c r="I11" s="704"/>
      <c r="J11" s="702"/>
      <c r="K11" s="702"/>
      <c r="L11" s="703"/>
      <c r="M11" s="702"/>
    </row>
    <row r="12" spans="1:13" x14ac:dyDescent="0.2">
      <c r="A12" s="702"/>
      <c r="B12" s="702"/>
      <c r="C12" s="702"/>
      <c r="D12" s="702"/>
      <c r="E12" s="702"/>
      <c r="F12" s="702"/>
      <c r="G12" s="702"/>
      <c r="H12" s="703"/>
      <c r="I12" s="704"/>
      <c r="J12" s="702"/>
      <c r="K12" s="702"/>
      <c r="L12" s="703"/>
      <c r="M12" s="702"/>
    </row>
    <row r="13" spans="1:13" x14ac:dyDescent="0.2">
      <c r="A13" s="702"/>
      <c r="B13" s="702"/>
      <c r="C13" s="702"/>
      <c r="D13" s="702"/>
      <c r="E13" s="702"/>
      <c r="F13" s="702"/>
      <c r="G13" s="702"/>
      <c r="H13" s="703"/>
      <c r="I13" s="704"/>
      <c r="J13" s="702"/>
      <c r="K13" s="702"/>
      <c r="L13" s="703"/>
      <c r="M13" s="702"/>
    </row>
    <row r="14" spans="1:13" x14ac:dyDescent="0.2">
      <c r="A14" s="702"/>
      <c r="B14" s="702"/>
      <c r="C14" s="702"/>
      <c r="D14" s="702"/>
      <c r="E14" s="702"/>
      <c r="F14" s="702"/>
      <c r="G14" s="702"/>
      <c r="H14" s="703"/>
      <c r="I14" s="704"/>
      <c r="J14" s="702"/>
      <c r="K14" s="702"/>
      <c r="L14" s="703"/>
      <c r="M14" s="702"/>
    </row>
    <row r="15" spans="1:13" x14ac:dyDescent="0.2">
      <c r="A15" s="702"/>
      <c r="B15" s="702"/>
      <c r="C15" s="702"/>
      <c r="D15" s="702"/>
      <c r="E15" s="702"/>
      <c r="F15" s="702"/>
      <c r="G15" s="702"/>
      <c r="H15" s="703"/>
      <c r="I15" s="704"/>
      <c r="J15" s="702"/>
      <c r="K15" s="702"/>
      <c r="L15" s="703"/>
      <c r="M15" s="702"/>
    </row>
  </sheetData>
  <sortState ref="A2:J121">
    <sortCondition ref="B2:B121"/>
  </sortState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8"/>
  <dimension ref="A1:M1"/>
  <sheetViews>
    <sheetView zoomScaleNormal="100" workbookViewId="0">
      <selection activeCell="G11" sqref="G11"/>
    </sheetView>
  </sheetViews>
  <sheetFormatPr defaultColWidth="11.42578125" defaultRowHeight="12.75" x14ac:dyDescent="0.2"/>
  <cols>
    <col min="1" max="1" width="6.85546875" customWidth="1"/>
    <col min="2" max="2" width="9.140625" customWidth="1"/>
    <col min="3" max="3" width="18.28515625" customWidth="1"/>
    <col min="8" max="8" width="11.5703125" customWidth="1"/>
    <col min="9" max="9" width="14.28515625" customWidth="1"/>
    <col min="10" max="10" width="14.5703125" customWidth="1"/>
    <col min="11" max="11" width="23.5703125" customWidth="1"/>
    <col min="13" max="13" width="25" customWidth="1"/>
  </cols>
  <sheetData>
    <row r="1" spans="1:13" x14ac:dyDescent="0.2">
      <c r="A1" s="319" t="s">
        <v>888</v>
      </c>
      <c r="B1" s="319" t="s">
        <v>0</v>
      </c>
      <c r="C1" s="319" t="s">
        <v>889</v>
      </c>
      <c r="D1" s="319" t="s">
        <v>1</v>
      </c>
      <c r="E1" s="319" t="s">
        <v>31</v>
      </c>
      <c r="F1" s="319" t="s">
        <v>32</v>
      </c>
      <c r="G1" s="319" t="s">
        <v>40</v>
      </c>
      <c r="H1" s="319" t="s">
        <v>33</v>
      </c>
      <c r="I1" s="319" t="s">
        <v>2</v>
      </c>
      <c r="J1" s="319" t="s">
        <v>36</v>
      </c>
      <c r="K1" s="319" t="s">
        <v>3</v>
      </c>
      <c r="L1" s="319" t="s">
        <v>34</v>
      </c>
      <c r="M1" s="319" t="s">
        <v>35</v>
      </c>
    </row>
  </sheetData>
  <sortState ref="A2:J24">
    <sortCondition ref="B2:B24"/>
  </sortState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1"/>
  <dimension ref="A1:M6"/>
  <sheetViews>
    <sheetView workbookViewId="0">
      <selection activeCell="A2" sqref="A2:XFD4"/>
    </sheetView>
  </sheetViews>
  <sheetFormatPr defaultColWidth="11.42578125" defaultRowHeight="12.75" x14ac:dyDescent="0.2"/>
  <cols>
    <col min="1" max="1" width="7" customWidth="1"/>
    <col min="2" max="2" width="6.85546875" customWidth="1"/>
    <col min="3" max="3" width="5.85546875" customWidth="1"/>
    <col min="5" max="5" width="19" customWidth="1"/>
    <col min="9" max="9" width="13.140625" style="363" customWidth="1"/>
    <col min="11" max="11" width="22.5703125" customWidth="1"/>
    <col min="13" max="13" width="19.42578125" customWidth="1"/>
  </cols>
  <sheetData>
    <row r="1" spans="1:13" x14ac:dyDescent="0.2">
      <c r="A1" s="324" t="s">
        <v>888</v>
      </c>
      <c r="B1" s="324" t="s">
        <v>0</v>
      </c>
      <c r="C1" s="324" t="s">
        <v>889</v>
      </c>
      <c r="D1" s="324" t="s">
        <v>1</v>
      </c>
      <c r="E1" s="324" t="s">
        <v>31</v>
      </c>
      <c r="F1" s="324" t="s">
        <v>32</v>
      </c>
      <c r="G1" s="324" t="s">
        <v>40</v>
      </c>
      <c r="H1" s="324" t="s">
        <v>33</v>
      </c>
      <c r="I1" s="385" t="s">
        <v>2</v>
      </c>
      <c r="J1" s="324" t="s">
        <v>36</v>
      </c>
      <c r="K1" s="324" t="s">
        <v>3</v>
      </c>
      <c r="L1" s="324" t="s">
        <v>34</v>
      </c>
      <c r="M1" s="324" t="s">
        <v>35</v>
      </c>
    </row>
    <row r="2" spans="1:13" x14ac:dyDescent="0.2">
      <c r="A2" s="573" t="s">
        <v>890</v>
      </c>
      <c r="B2" s="573" t="s">
        <v>688</v>
      </c>
      <c r="C2" s="573" t="s">
        <v>891</v>
      </c>
      <c r="D2" s="573" t="s">
        <v>506</v>
      </c>
      <c r="E2" s="573" t="s">
        <v>507</v>
      </c>
      <c r="F2" s="573" t="s">
        <v>508</v>
      </c>
      <c r="G2" s="573" t="s">
        <v>725</v>
      </c>
      <c r="H2" s="574">
        <v>41240</v>
      </c>
      <c r="I2" s="575">
        <v>94.38</v>
      </c>
      <c r="J2" s="573"/>
      <c r="K2" s="573" t="s">
        <v>145</v>
      </c>
      <c r="L2" s="574">
        <v>41935</v>
      </c>
      <c r="M2" s="573" t="s">
        <v>72</v>
      </c>
    </row>
    <row r="3" spans="1:13" x14ac:dyDescent="0.2">
      <c r="A3" s="573" t="s">
        <v>890</v>
      </c>
      <c r="B3" s="573" t="s">
        <v>688</v>
      </c>
      <c r="C3" s="573" t="s">
        <v>891</v>
      </c>
      <c r="D3" s="573" t="s">
        <v>506</v>
      </c>
      <c r="E3" s="573" t="s">
        <v>507</v>
      </c>
      <c r="F3" s="573" t="s">
        <v>508</v>
      </c>
      <c r="G3" s="573" t="s">
        <v>726</v>
      </c>
      <c r="H3" s="574">
        <v>41086</v>
      </c>
      <c r="I3" s="575">
        <v>452.18</v>
      </c>
      <c r="J3" s="573" t="s">
        <v>727</v>
      </c>
      <c r="K3" s="573" t="s">
        <v>236</v>
      </c>
      <c r="L3" s="574">
        <v>41935</v>
      </c>
      <c r="M3" s="573" t="s">
        <v>72</v>
      </c>
    </row>
    <row r="4" spans="1:13" x14ac:dyDescent="0.2">
      <c r="A4" s="573" t="s">
        <v>890</v>
      </c>
      <c r="B4" s="573" t="s">
        <v>688</v>
      </c>
      <c r="C4" s="573" t="s">
        <v>891</v>
      </c>
      <c r="D4" s="573" t="s">
        <v>506</v>
      </c>
      <c r="E4" s="573" t="s">
        <v>507</v>
      </c>
      <c r="F4" s="573" t="s">
        <v>508</v>
      </c>
      <c r="G4" s="573" t="s">
        <v>728</v>
      </c>
      <c r="H4" s="574">
        <v>41086</v>
      </c>
      <c r="I4" s="575">
        <v>372.43</v>
      </c>
      <c r="J4" s="573" t="s">
        <v>727</v>
      </c>
      <c r="K4" s="573" t="s">
        <v>236</v>
      </c>
      <c r="L4" s="574">
        <v>41935</v>
      </c>
      <c r="M4" s="573" t="s">
        <v>72</v>
      </c>
    </row>
    <row r="5" spans="1:13" x14ac:dyDescent="0.2">
      <c r="A5" s="491"/>
      <c r="B5" s="491"/>
      <c r="C5" s="491"/>
      <c r="D5" s="491"/>
      <c r="E5" s="491"/>
      <c r="F5" s="491"/>
      <c r="G5" s="491"/>
      <c r="H5" s="492"/>
      <c r="I5" s="291">
        <f>SUM(I2:I4)</f>
        <v>918.99</v>
      </c>
      <c r="J5" s="491"/>
      <c r="K5" s="491"/>
      <c r="L5" s="492"/>
      <c r="M5" s="491"/>
    </row>
    <row r="6" spans="1:13" x14ac:dyDescent="0.2">
      <c r="A6" s="491"/>
      <c r="B6" s="491"/>
      <c r="C6" s="491"/>
      <c r="D6" s="491"/>
      <c r="E6" s="491"/>
      <c r="F6" s="491"/>
      <c r="G6" s="491"/>
      <c r="H6" s="492"/>
      <c r="I6" s="493"/>
      <c r="J6" s="491"/>
      <c r="K6" s="491"/>
      <c r="L6" s="492"/>
      <c r="M6" s="491"/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0"/>
  <dimension ref="A1:M14"/>
  <sheetViews>
    <sheetView workbookViewId="0">
      <selection activeCell="A2" sqref="A2:XFD4"/>
    </sheetView>
  </sheetViews>
  <sheetFormatPr defaultColWidth="11.42578125" defaultRowHeight="12.75" x14ac:dyDescent="0.2"/>
  <cols>
    <col min="1" max="1" width="26" customWidth="1"/>
    <col min="4" max="4" width="12" customWidth="1"/>
    <col min="5" max="5" width="11.85546875" style="101" customWidth="1"/>
    <col min="6" max="6" width="11.85546875" customWidth="1"/>
    <col min="7" max="7" width="16.5703125" customWidth="1"/>
    <col min="9" max="9" width="15.28515625" customWidth="1"/>
    <col min="11" max="11" width="16" customWidth="1"/>
  </cols>
  <sheetData>
    <row r="1" spans="1:13" x14ac:dyDescent="0.2">
      <c r="A1" s="322" t="s">
        <v>888</v>
      </c>
      <c r="B1" s="322" t="s">
        <v>0</v>
      </c>
      <c r="C1" s="322" t="s">
        <v>889</v>
      </c>
      <c r="D1" s="322" t="s">
        <v>1</v>
      </c>
      <c r="E1" s="322" t="s">
        <v>31</v>
      </c>
      <c r="F1" s="322" t="s">
        <v>32</v>
      </c>
      <c r="G1" s="322" t="s">
        <v>40</v>
      </c>
      <c r="H1" s="322" t="s">
        <v>33</v>
      </c>
      <c r="I1" s="288" t="s">
        <v>2</v>
      </c>
      <c r="J1" s="322" t="s">
        <v>36</v>
      </c>
      <c r="K1" s="322" t="s">
        <v>3</v>
      </c>
      <c r="L1" s="322" t="s">
        <v>34</v>
      </c>
      <c r="M1" s="322" t="s">
        <v>35</v>
      </c>
    </row>
    <row r="2" spans="1:13" x14ac:dyDescent="0.2">
      <c r="A2" s="321" t="s">
        <v>890</v>
      </c>
      <c r="B2" s="321" t="s">
        <v>89</v>
      </c>
      <c r="C2" s="321" t="s">
        <v>892</v>
      </c>
      <c r="D2" s="321" t="s">
        <v>90</v>
      </c>
      <c r="E2" s="321" t="s">
        <v>91</v>
      </c>
      <c r="F2" s="321" t="s">
        <v>92</v>
      </c>
      <c r="G2" s="321" t="s">
        <v>249</v>
      </c>
      <c r="H2" s="323">
        <v>41934</v>
      </c>
      <c r="I2" s="289">
        <f>7.3*-1</f>
        <v>-7.3</v>
      </c>
      <c r="J2" s="321" t="s">
        <v>250</v>
      </c>
      <c r="K2" s="321" t="s">
        <v>251</v>
      </c>
      <c r="L2" s="323">
        <v>41936</v>
      </c>
      <c r="M2" s="321" t="s">
        <v>4</v>
      </c>
    </row>
    <row r="3" spans="1:13" x14ac:dyDescent="0.2">
      <c r="A3" s="321" t="s">
        <v>890</v>
      </c>
      <c r="B3" s="321" t="s">
        <v>89</v>
      </c>
      <c r="C3" s="321" t="s">
        <v>891</v>
      </c>
      <c r="D3" s="321" t="s">
        <v>90</v>
      </c>
      <c r="E3" s="321" t="s">
        <v>91</v>
      </c>
      <c r="F3" s="321" t="s">
        <v>92</v>
      </c>
      <c r="G3" s="321" t="s">
        <v>246</v>
      </c>
      <c r="H3" s="323">
        <v>41790</v>
      </c>
      <c r="I3" s="289">
        <v>49.99</v>
      </c>
      <c r="J3" s="321" t="s">
        <v>247</v>
      </c>
      <c r="K3" s="321" t="s">
        <v>248</v>
      </c>
      <c r="L3" s="323">
        <v>41918</v>
      </c>
      <c r="M3" s="321" t="s">
        <v>4</v>
      </c>
    </row>
    <row r="4" spans="1:13" x14ac:dyDescent="0.2">
      <c r="A4" s="321" t="s">
        <v>890</v>
      </c>
      <c r="B4" s="321" t="s">
        <v>67</v>
      </c>
      <c r="C4" s="321" t="s">
        <v>891</v>
      </c>
      <c r="D4" s="321" t="s">
        <v>101</v>
      </c>
      <c r="E4" s="321" t="s">
        <v>102</v>
      </c>
      <c r="F4" s="321" t="s">
        <v>103</v>
      </c>
      <c r="G4" s="321" t="s">
        <v>244</v>
      </c>
      <c r="H4" s="323">
        <v>41425</v>
      </c>
      <c r="I4" s="289">
        <v>16709.75</v>
      </c>
      <c r="J4" s="321"/>
      <c r="K4" s="321" t="s">
        <v>245</v>
      </c>
      <c r="L4" s="323">
        <v>41934</v>
      </c>
      <c r="M4" s="321" t="s">
        <v>4</v>
      </c>
    </row>
    <row r="5" spans="1:13" x14ac:dyDescent="0.2">
      <c r="I5" s="258">
        <f>SUM(I2:I4)</f>
        <v>16752.439999999999</v>
      </c>
    </row>
    <row r="10" spans="1:13" x14ac:dyDescent="0.2">
      <c r="A10" s="406"/>
      <c r="B10" s="406"/>
      <c r="C10" s="406"/>
      <c r="D10" s="406"/>
      <c r="E10" s="406"/>
      <c r="F10" s="406"/>
      <c r="G10" s="406"/>
      <c r="H10" s="407"/>
      <c r="I10" s="408"/>
      <c r="J10" s="406"/>
      <c r="K10" s="406"/>
      <c r="L10" s="407"/>
      <c r="M10" s="406"/>
    </row>
    <row r="11" spans="1:13" x14ac:dyDescent="0.2">
      <c r="A11" s="406"/>
      <c r="B11" s="406"/>
      <c r="C11" s="406"/>
      <c r="D11" s="406"/>
      <c r="E11" s="406"/>
      <c r="F11" s="406"/>
      <c r="G11" s="406"/>
      <c r="H11" s="407"/>
      <c r="I11" s="408"/>
      <c r="J11" s="406"/>
      <c r="K11" s="406"/>
      <c r="L11" s="407"/>
      <c r="M11" s="406"/>
    </row>
    <row r="12" spans="1:13" x14ac:dyDescent="0.2">
      <c r="A12" s="576"/>
      <c r="B12" s="576"/>
      <c r="C12" s="576"/>
      <c r="D12" s="576"/>
      <c r="E12" s="576"/>
      <c r="F12" s="576"/>
      <c r="G12" s="576"/>
      <c r="H12" s="577"/>
      <c r="I12" s="578"/>
      <c r="J12" s="576"/>
      <c r="K12" s="576"/>
      <c r="L12" s="577"/>
      <c r="M12" s="576"/>
    </row>
    <row r="13" spans="1:13" x14ac:dyDescent="0.2">
      <c r="A13" s="576"/>
      <c r="B13" s="576"/>
      <c r="C13" s="576"/>
      <c r="D13" s="576"/>
      <c r="E13" s="576"/>
      <c r="F13" s="576"/>
      <c r="G13" s="576"/>
      <c r="H13" s="577"/>
      <c r="I13" s="578"/>
      <c r="J13" s="576"/>
      <c r="K13" s="576"/>
      <c r="L13" s="577"/>
      <c r="M13" s="576"/>
    </row>
    <row r="14" spans="1:13" x14ac:dyDescent="0.2">
      <c r="A14" s="576"/>
      <c r="B14" s="576"/>
      <c r="C14" s="576"/>
      <c r="D14" s="576"/>
      <c r="E14" s="576"/>
      <c r="F14" s="576"/>
      <c r="G14" s="576"/>
      <c r="H14" s="577"/>
      <c r="I14" s="578"/>
      <c r="J14" s="576"/>
      <c r="K14" s="576"/>
      <c r="L14" s="577"/>
      <c r="M14" s="576"/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2"/>
  <dimension ref="A1:M5"/>
  <sheetViews>
    <sheetView workbookViewId="0">
      <selection activeCell="A2" sqref="A2:XFD4"/>
    </sheetView>
  </sheetViews>
  <sheetFormatPr defaultColWidth="11.42578125" defaultRowHeight="12.75" x14ac:dyDescent="0.2"/>
  <cols>
    <col min="1" max="1" width="7.85546875" customWidth="1"/>
    <col min="2" max="2" width="7.140625" customWidth="1"/>
    <col min="3" max="3" width="3.5703125" customWidth="1"/>
    <col min="5" max="5" width="13.85546875" style="101" customWidth="1"/>
    <col min="6" max="6" width="21.140625" customWidth="1"/>
    <col min="7" max="7" width="14.42578125" customWidth="1"/>
    <col min="8" max="8" width="14" customWidth="1"/>
    <col min="9" max="9" width="20.7109375" customWidth="1"/>
  </cols>
  <sheetData>
    <row r="1" spans="1:13" x14ac:dyDescent="0.2">
      <c r="A1" s="325" t="s">
        <v>888</v>
      </c>
      <c r="B1" s="325" t="s">
        <v>0</v>
      </c>
      <c r="C1" s="325" t="s">
        <v>889</v>
      </c>
      <c r="D1" s="325" t="s">
        <v>1</v>
      </c>
      <c r="E1" s="325" t="s">
        <v>31</v>
      </c>
      <c r="F1" s="325" t="s">
        <v>32</v>
      </c>
      <c r="G1" s="325" t="s">
        <v>40</v>
      </c>
      <c r="H1" s="325" t="s">
        <v>33</v>
      </c>
      <c r="I1" s="325" t="s">
        <v>2</v>
      </c>
      <c r="J1" s="325" t="s">
        <v>36</v>
      </c>
      <c r="K1" s="325" t="s">
        <v>3</v>
      </c>
      <c r="L1" s="325" t="s">
        <v>34</v>
      </c>
      <c r="M1" s="325" t="s">
        <v>35</v>
      </c>
    </row>
    <row r="2" spans="1:13" x14ac:dyDescent="0.2">
      <c r="A2" s="579" t="s">
        <v>890</v>
      </c>
      <c r="B2" s="579" t="s">
        <v>89</v>
      </c>
      <c r="C2" s="579" t="s">
        <v>892</v>
      </c>
      <c r="D2" s="579" t="s">
        <v>90</v>
      </c>
      <c r="E2" s="579" t="s">
        <v>91</v>
      </c>
      <c r="F2" s="579" t="s">
        <v>92</v>
      </c>
      <c r="G2" s="579" t="s">
        <v>260</v>
      </c>
      <c r="H2" s="580">
        <v>41953</v>
      </c>
      <c r="I2" s="581">
        <f>5.19*-1</f>
        <v>-5.19</v>
      </c>
      <c r="J2" s="579"/>
      <c r="K2" s="579" t="s">
        <v>104</v>
      </c>
      <c r="L2" s="580">
        <v>41960</v>
      </c>
      <c r="M2" s="579" t="s">
        <v>4</v>
      </c>
    </row>
    <row r="3" spans="1:13" x14ac:dyDescent="0.2">
      <c r="A3" s="579" t="s">
        <v>890</v>
      </c>
      <c r="B3" s="579" t="s">
        <v>89</v>
      </c>
      <c r="C3" s="579" t="s">
        <v>892</v>
      </c>
      <c r="D3" s="579" t="s">
        <v>90</v>
      </c>
      <c r="E3" s="579" t="s">
        <v>91</v>
      </c>
      <c r="F3" s="579" t="s">
        <v>92</v>
      </c>
      <c r="G3" s="579" t="s">
        <v>259</v>
      </c>
      <c r="H3" s="580">
        <v>41953</v>
      </c>
      <c r="I3" s="581">
        <f>22.97*-1</f>
        <v>-22.97</v>
      </c>
      <c r="J3" s="579"/>
      <c r="K3" s="579" t="s">
        <v>104</v>
      </c>
      <c r="L3" s="580">
        <v>41960</v>
      </c>
      <c r="M3" s="579" t="s">
        <v>4</v>
      </c>
    </row>
    <row r="4" spans="1:13" x14ac:dyDescent="0.2">
      <c r="A4" s="579" t="s">
        <v>890</v>
      </c>
      <c r="B4" s="579" t="s">
        <v>89</v>
      </c>
      <c r="C4" s="579" t="s">
        <v>892</v>
      </c>
      <c r="D4" s="579" t="s">
        <v>90</v>
      </c>
      <c r="E4" s="579" t="s">
        <v>91</v>
      </c>
      <c r="F4" s="579" t="s">
        <v>92</v>
      </c>
      <c r="G4" s="579" t="s">
        <v>258</v>
      </c>
      <c r="H4" s="580">
        <v>41953</v>
      </c>
      <c r="I4" s="581">
        <f>37.89*-1</f>
        <v>-37.89</v>
      </c>
      <c r="J4" s="579"/>
      <c r="K4" s="579" t="s">
        <v>104</v>
      </c>
      <c r="L4" s="580">
        <v>41960</v>
      </c>
      <c r="M4" s="579" t="s">
        <v>4</v>
      </c>
    </row>
    <row r="5" spans="1:13" x14ac:dyDescent="0.2">
      <c r="I5" s="175">
        <f>SUM(I2:I4)</f>
        <v>-66.05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80"/>
  <sheetViews>
    <sheetView workbookViewId="0">
      <selection activeCell="A2" sqref="A2:XFD10"/>
    </sheetView>
  </sheetViews>
  <sheetFormatPr defaultColWidth="9.140625" defaultRowHeight="12.75" x14ac:dyDescent="0.2"/>
  <cols>
    <col min="2" max="2" width="8" customWidth="1"/>
    <col min="3" max="3" width="4.5703125" customWidth="1"/>
    <col min="6" max="6" width="11.28515625" customWidth="1"/>
    <col min="7" max="7" width="14.5703125" style="101" customWidth="1"/>
    <col min="8" max="8" width="15.5703125" customWidth="1"/>
    <col min="9" max="9" width="15.28515625" style="363" customWidth="1"/>
    <col min="10" max="10" width="17.140625" customWidth="1"/>
    <col min="11" max="11" width="21.85546875" customWidth="1"/>
    <col min="12" max="12" width="11.7109375" customWidth="1"/>
  </cols>
  <sheetData>
    <row r="1" spans="1:13" x14ac:dyDescent="0.2">
      <c r="A1" s="360" t="s">
        <v>888</v>
      </c>
      <c r="B1" s="360" t="s">
        <v>0</v>
      </c>
      <c r="C1" s="360" t="s">
        <v>889</v>
      </c>
      <c r="D1" s="360" t="s">
        <v>1</v>
      </c>
      <c r="E1" s="360" t="s">
        <v>31</v>
      </c>
      <c r="F1" s="360" t="s">
        <v>32</v>
      </c>
      <c r="G1" s="360" t="s">
        <v>40</v>
      </c>
      <c r="H1" s="360" t="s">
        <v>33</v>
      </c>
      <c r="I1" s="361" t="s">
        <v>2</v>
      </c>
      <c r="J1" s="360" t="s">
        <v>36</v>
      </c>
      <c r="K1" s="360" t="s">
        <v>3</v>
      </c>
      <c r="L1" s="360" t="s">
        <v>34</v>
      </c>
      <c r="M1" s="360" t="s">
        <v>35</v>
      </c>
    </row>
    <row r="2" spans="1:13" x14ac:dyDescent="0.2">
      <c r="A2" s="656" t="s">
        <v>890</v>
      </c>
      <c r="B2" s="656" t="s">
        <v>282</v>
      </c>
      <c r="C2" s="656" t="s">
        <v>891</v>
      </c>
      <c r="D2" s="656" t="s">
        <v>593</v>
      </c>
      <c r="E2" s="656" t="s">
        <v>594</v>
      </c>
      <c r="F2" s="656" t="s">
        <v>595</v>
      </c>
      <c r="G2" s="656" t="s">
        <v>605</v>
      </c>
      <c r="H2" s="657">
        <v>42090</v>
      </c>
      <c r="I2" s="511">
        <v>2420</v>
      </c>
      <c r="J2" s="656"/>
      <c r="K2" s="656" t="s">
        <v>380</v>
      </c>
      <c r="L2" s="657">
        <v>42205</v>
      </c>
      <c r="M2" s="656" t="s">
        <v>72</v>
      </c>
    </row>
    <row r="3" spans="1:13" x14ac:dyDescent="0.2">
      <c r="A3" s="656" t="s">
        <v>890</v>
      </c>
      <c r="B3" s="656" t="s">
        <v>282</v>
      </c>
      <c r="C3" s="656" t="s">
        <v>891</v>
      </c>
      <c r="D3" s="656" t="s">
        <v>528</v>
      </c>
      <c r="E3" s="656" t="s">
        <v>529</v>
      </c>
      <c r="F3" s="656" t="s">
        <v>530</v>
      </c>
      <c r="G3" s="656" t="s">
        <v>606</v>
      </c>
      <c r="H3" s="657">
        <v>42163</v>
      </c>
      <c r="I3" s="511">
        <v>1633.5</v>
      </c>
      <c r="J3" s="656"/>
      <c r="K3" s="656" t="s">
        <v>306</v>
      </c>
      <c r="L3" s="657">
        <v>42193</v>
      </c>
      <c r="M3" s="656" t="s">
        <v>72</v>
      </c>
    </row>
    <row r="4" spans="1:13" x14ac:dyDescent="0.2">
      <c r="A4" s="656" t="s">
        <v>890</v>
      </c>
      <c r="B4" s="656" t="s">
        <v>282</v>
      </c>
      <c r="C4" s="656" t="s">
        <v>891</v>
      </c>
      <c r="D4" s="656" t="s">
        <v>528</v>
      </c>
      <c r="E4" s="656" t="s">
        <v>529</v>
      </c>
      <c r="F4" s="656" t="s">
        <v>530</v>
      </c>
      <c r="G4" s="656" t="s">
        <v>607</v>
      </c>
      <c r="H4" s="657">
        <v>42163</v>
      </c>
      <c r="I4" s="511">
        <v>1633.5</v>
      </c>
      <c r="J4" s="656"/>
      <c r="K4" s="656" t="s">
        <v>306</v>
      </c>
      <c r="L4" s="657">
        <v>42193</v>
      </c>
      <c r="M4" s="656" t="s">
        <v>72</v>
      </c>
    </row>
    <row r="5" spans="1:13" x14ac:dyDescent="0.2">
      <c r="A5" s="656" t="s">
        <v>890</v>
      </c>
      <c r="B5" s="656" t="s">
        <v>282</v>
      </c>
      <c r="C5" s="656" t="s">
        <v>892</v>
      </c>
      <c r="D5" s="656" t="s">
        <v>525</v>
      </c>
      <c r="E5" s="656" t="s">
        <v>526</v>
      </c>
      <c r="F5" s="656" t="s">
        <v>527</v>
      </c>
      <c r="G5" s="656" t="s">
        <v>598</v>
      </c>
      <c r="H5" s="657">
        <v>42188</v>
      </c>
      <c r="I5" s="511">
        <f>142.27*-1</f>
        <v>-142.27000000000001</v>
      </c>
      <c r="J5" s="656"/>
      <c r="K5" s="656" t="s">
        <v>549</v>
      </c>
      <c r="L5" s="657">
        <v>42200</v>
      </c>
      <c r="M5" s="656" t="s">
        <v>72</v>
      </c>
    </row>
    <row r="6" spans="1:13" x14ac:dyDescent="0.2">
      <c r="A6" s="656" t="s">
        <v>890</v>
      </c>
      <c r="B6" s="656" t="s">
        <v>282</v>
      </c>
      <c r="C6" s="656" t="s">
        <v>891</v>
      </c>
      <c r="D6" s="656" t="s">
        <v>201</v>
      </c>
      <c r="E6" s="656" t="s">
        <v>202</v>
      </c>
      <c r="F6" s="656" t="s">
        <v>203</v>
      </c>
      <c r="G6" s="656" t="s">
        <v>609</v>
      </c>
      <c r="H6" s="657">
        <v>42185</v>
      </c>
      <c r="I6" s="511">
        <v>53.06</v>
      </c>
      <c r="J6" s="656"/>
      <c r="K6" s="656" t="s">
        <v>132</v>
      </c>
      <c r="L6" s="657">
        <v>42187</v>
      </c>
      <c r="M6" s="656" t="s">
        <v>72</v>
      </c>
    </row>
    <row r="7" spans="1:13" x14ac:dyDescent="0.2">
      <c r="A7" s="656" t="s">
        <v>890</v>
      </c>
      <c r="B7" s="656" t="s">
        <v>282</v>
      </c>
      <c r="C7" s="656" t="s">
        <v>891</v>
      </c>
      <c r="D7" s="656" t="s">
        <v>201</v>
      </c>
      <c r="E7" s="656" t="s">
        <v>202</v>
      </c>
      <c r="F7" s="656" t="s">
        <v>203</v>
      </c>
      <c r="G7" s="656" t="s">
        <v>610</v>
      </c>
      <c r="H7" s="657">
        <v>42185</v>
      </c>
      <c r="I7" s="511">
        <v>88.03</v>
      </c>
      <c r="J7" s="656"/>
      <c r="K7" s="656" t="s">
        <v>132</v>
      </c>
      <c r="L7" s="657">
        <v>42187</v>
      </c>
      <c r="M7" s="656" t="s">
        <v>72</v>
      </c>
    </row>
    <row r="8" spans="1:13" x14ac:dyDescent="0.2">
      <c r="A8" s="656" t="s">
        <v>890</v>
      </c>
      <c r="B8" s="656" t="s">
        <v>282</v>
      </c>
      <c r="C8" s="656" t="s">
        <v>891</v>
      </c>
      <c r="D8" s="656" t="s">
        <v>175</v>
      </c>
      <c r="E8" s="656" t="s">
        <v>176</v>
      </c>
      <c r="F8" s="656" t="s">
        <v>177</v>
      </c>
      <c r="G8" s="656" t="s">
        <v>614</v>
      </c>
      <c r="H8" s="657">
        <v>42213</v>
      </c>
      <c r="I8" s="511">
        <v>12.48</v>
      </c>
      <c r="J8" s="656"/>
      <c r="K8" s="656" t="s">
        <v>104</v>
      </c>
      <c r="L8" s="657">
        <v>42215</v>
      </c>
      <c r="M8" s="656" t="s">
        <v>72</v>
      </c>
    </row>
    <row r="9" spans="1:13" x14ac:dyDescent="0.2">
      <c r="A9" s="656" t="s">
        <v>890</v>
      </c>
      <c r="B9" s="656" t="s">
        <v>282</v>
      </c>
      <c r="C9" s="656" t="s">
        <v>891</v>
      </c>
      <c r="D9" s="656" t="s">
        <v>175</v>
      </c>
      <c r="E9" s="656" t="s">
        <v>176</v>
      </c>
      <c r="F9" s="656" t="s">
        <v>177</v>
      </c>
      <c r="G9" s="656" t="s">
        <v>615</v>
      </c>
      <c r="H9" s="657">
        <v>42185</v>
      </c>
      <c r="I9" s="511">
        <v>12.75</v>
      </c>
      <c r="J9" s="656"/>
      <c r="K9" s="656" t="s">
        <v>104</v>
      </c>
      <c r="L9" s="657">
        <v>42188</v>
      </c>
      <c r="M9" s="656" t="s">
        <v>72</v>
      </c>
    </row>
    <row r="10" spans="1:13" x14ac:dyDescent="0.2">
      <c r="A10" s="656" t="s">
        <v>890</v>
      </c>
      <c r="B10" s="656" t="s">
        <v>89</v>
      </c>
      <c r="C10" s="656" t="s">
        <v>892</v>
      </c>
      <c r="D10" s="656" t="s">
        <v>90</v>
      </c>
      <c r="E10" s="656" t="s">
        <v>91</v>
      </c>
      <c r="F10" s="656" t="s">
        <v>92</v>
      </c>
      <c r="G10" s="656" t="s">
        <v>601</v>
      </c>
      <c r="H10" s="657">
        <v>41754</v>
      </c>
      <c r="I10" s="511">
        <f>38.24*-1</f>
        <v>-38.24</v>
      </c>
      <c r="J10" s="656"/>
      <c r="K10" s="656" t="s">
        <v>186</v>
      </c>
      <c r="L10" s="657">
        <v>42215</v>
      </c>
      <c r="M10" s="656" t="s">
        <v>72</v>
      </c>
    </row>
    <row r="11" spans="1:13" x14ac:dyDescent="0.2">
      <c r="A11" s="537"/>
      <c r="B11" s="537"/>
      <c r="C11" s="537"/>
      <c r="D11" s="537"/>
      <c r="E11" s="537"/>
      <c r="F11" s="537"/>
      <c r="G11" s="537"/>
      <c r="H11" s="538"/>
      <c r="I11" s="248">
        <f>SUM(I2:I10)</f>
        <v>5672.8099999999995</v>
      </c>
      <c r="J11" s="537"/>
      <c r="K11" s="537"/>
      <c r="L11" s="538"/>
      <c r="M11" s="537"/>
    </row>
    <row r="12" spans="1:13" x14ac:dyDescent="0.2">
      <c r="A12" s="537"/>
      <c r="B12" s="537"/>
      <c r="C12" s="537"/>
      <c r="D12" s="537"/>
      <c r="E12" s="537"/>
      <c r="F12" s="537"/>
      <c r="G12" s="537"/>
      <c r="H12" s="538"/>
      <c r="I12" s="539"/>
      <c r="J12" s="537"/>
      <c r="K12" s="537"/>
      <c r="L12" s="538"/>
      <c r="M12" s="537"/>
    </row>
    <row r="13" spans="1:13" x14ac:dyDescent="0.2">
      <c r="A13" s="537"/>
      <c r="B13" s="537"/>
      <c r="C13" s="537"/>
      <c r="D13" s="537"/>
      <c r="E13" s="537"/>
      <c r="F13" s="537"/>
      <c r="G13" s="537"/>
      <c r="H13" s="538"/>
      <c r="I13" s="539"/>
      <c r="J13" s="537"/>
      <c r="K13" s="537"/>
      <c r="L13" s="538"/>
      <c r="M13" s="537"/>
    </row>
    <row r="14" spans="1:13" x14ac:dyDescent="0.2">
      <c r="A14" s="215"/>
      <c r="B14" s="215"/>
      <c r="C14" s="215"/>
      <c r="D14" s="215"/>
      <c r="E14" s="215"/>
      <c r="F14" s="216"/>
      <c r="G14" s="211"/>
      <c r="H14" s="215"/>
      <c r="I14" s="388"/>
      <c r="J14" s="216"/>
      <c r="K14" s="215"/>
    </row>
    <row r="15" spans="1:13" x14ac:dyDescent="0.2">
      <c r="A15" s="215"/>
      <c r="B15" s="215"/>
      <c r="C15" s="215"/>
      <c r="D15" s="215"/>
      <c r="E15" s="215"/>
      <c r="F15" s="216"/>
      <c r="G15" s="211"/>
      <c r="H15" s="215"/>
      <c r="I15" s="388"/>
      <c r="J15" s="216"/>
      <c r="K15" s="215"/>
    </row>
    <row r="16" spans="1:13" x14ac:dyDescent="0.2">
      <c r="A16" s="215"/>
      <c r="B16" s="215"/>
      <c r="C16" s="215"/>
      <c r="D16" s="215"/>
      <c r="E16" s="215"/>
      <c r="F16" s="216"/>
      <c r="G16" s="211"/>
      <c r="H16" s="215"/>
      <c r="I16" s="388"/>
      <c r="J16" s="216"/>
      <c r="K16" s="215"/>
    </row>
    <row r="17" spans="1:11" x14ac:dyDescent="0.2">
      <c r="A17" s="215"/>
      <c r="B17" s="215"/>
      <c r="C17" s="215"/>
      <c r="D17" s="215"/>
      <c r="E17" s="215"/>
      <c r="F17" s="216"/>
      <c r="G17" s="211"/>
      <c r="H17" s="215"/>
      <c r="I17" s="388"/>
      <c r="J17" s="216"/>
      <c r="K17" s="215"/>
    </row>
    <row r="18" spans="1:11" x14ac:dyDescent="0.2">
      <c r="A18" s="215"/>
      <c r="B18" s="215"/>
      <c r="C18" s="215"/>
      <c r="D18" s="215"/>
      <c r="E18" s="215"/>
      <c r="F18" s="216"/>
      <c r="G18" s="211"/>
      <c r="H18" s="215"/>
      <c r="I18" s="388"/>
      <c r="J18" s="216"/>
      <c r="K18" s="215"/>
    </row>
    <row r="19" spans="1:11" x14ac:dyDescent="0.2">
      <c r="A19" s="215"/>
      <c r="B19" s="215"/>
      <c r="C19" s="215"/>
      <c r="D19" s="215"/>
      <c r="E19" s="215"/>
      <c r="F19" s="216"/>
      <c r="G19" s="211"/>
      <c r="H19" s="215"/>
      <c r="I19" s="388"/>
      <c r="J19" s="216"/>
      <c r="K19" s="215"/>
    </row>
    <row r="20" spans="1:11" x14ac:dyDescent="0.2">
      <c r="A20" s="215"/>
      <c r="B20" s="215"/>
      <c r="C20" s="215"/>
      <c r="D20" s="215"/>
      <c r="E20" s="215"/>
      <c r="F20" s="216"/>
      <c r="G20" s="211"/>
      <c r="H20" s="215"/>
      <c r="I20" s="388"/>
      <c r="J20" s="216"/>
      <c r="K20" s="215"/>
    </row>
    <row r="21" spans="1:11" x14ac:dyDescent="0.2">
      <c r="A21" s="215"/>
      <c r="B21" s="215"/>
      <c r="C21" s="215"/>
      <c r="D21" s="215"/>
      <c r="E21" s="215"/>
      <c r="F21" s="216"/>
      <c r="G21" s="211"/>
      <c r="H21" s="215"/>
      <c r="I21" s="388"/>
      <c r="J21" s="216"/>
      <c r="K21" s="215"/>
    </row>
    <row r="22" spans="1:11" x14ac:dyDescent="0.2">
      <c r="A22" s="215"/>
      <c r="B22" s="215"/>
      <c r="C22" s="215"/>
      <c r="D22" s="215"/>
      <c r="E22" s="215"/>
      <c r="F22" s="216"/>
      <c r="G22" s="211"/>
      <c r="H22" s="215"/>
      <c r="I22" s="388"/>
      <c r="J22" s="216"/>
      <c r="K22" s="215"/>
    </row>
    <row r="23" spans="1:11" x14ac:dyDescent="0.2">
      <c r="A23" s="215"/>
      <c r="B23" s="215"/>
      <c r="C23" s="215"/>
      <c r="D23" s="215"/>
      <c r="E23" s="215"/>
      <c r="F23" s="216"/>
      <c r="G23" s="211"/>
      <c r="H23" s="215"/>
      <c r="I23" s="388"/>
      <c r="J23" s="216"/>
      <c r="K23" s="215"/>
    </row>
    <row r="24" spans="1:11" x14ac:dyDescent="0.2">
      <c r="A24" s="215"/>
      <c r="B24" s="215"/>
      <c r="C24" s="215"/>
      <c r="D24" s="215"/>
      <c r="E24" s="215"/>
      <c r="F24" s="216"/>
      <c r="G24" s="211"/>
      <c r="H24" s="215"/>
      <c r="I24" s="388"/>
      <c r="J24" s="216"/>
      <c r="K24" s="215"/>
    </row>
    <row r="25" spans="1:11" x14ac:dyDescent="0.2">
      <c r="A25" s="215"/>
      <c r="B25" s="215"/>
      <c r="C25" s="215"/>
      <c r="D25" s="215"/>
      <c r="E25" s="215"/>
      <c r="F25" s="216"/>
      <c r="G25" s="211"/>
      <c r="H25" s="215"/>
      <c r="I25" s="388"/>
      <c r="J25" s="216"/>
      <c r="K25" s="215"/>
    </row>
    <row r="26" spans="1:11" x14ac:dyDescent="0.2">
      <c r="A26" s="215"/>
      <c r="B26" s="215"/>
      <c r="C26" s="215"/>
      <c r="D26" s="215"/>
      <c r="E26" s="215"/>
      <c r="F26" s="216"/>
      <c r="G26" s="211"/>
      <c r="H26" s="215"/>
      <c r="I26" s="388"/>
      <c r="J26" s="216"/>
      <c r="K26" s="215"/>
    </row>
    <row r="27" spans="1:11" x14ac:dyDescent="0.2">
      <c r="A27" s="215"/>
      <c r="B27" s="215"/>
      <c r="C27" s="215"/>
      <c r="D27" s="215"/>
      <c r="E27" s="215"/>
      <c r="F27" s="216"/>
      <c r="G27" s="211"/>
      <c r="H27" s="215"/>
      <c r="I27" s="388"/>
      <c r="J27" s="216"/>
      <c r="K27" s="215"/>
    </row>
    <row r="28" spans="1:11" x14ac:dyDescent="0.2">
      <c r="A28" s="215"/>
      <c r="B28" s="215"/>
      <c r="C28" s="215"/>
      <c r="D28" s="215"/>
      <c r="E28" s="215"/>
      <c r="F28" s="216"/>
      <c r="G28" s="211"/>
      <c r="H28" s="215"/>
      <c r="I28" s="388"/>
      <c r="J28" s="216"/>
      <c r="K28" s="215"/>
    </row>
    <row r="29" spans="1:11" x14ac:dyDescent="0.2">
      <c r="A29" s="215"/>
      <c r="B29" s="215"/>
      <c r="C29" s="215"/>
      <c r="D29" s="215"/>
      <c r="E29" s="215"/>
      <c r="F29" s="216"/>
      <c r="G29" s="211"/>
      <c r="H29" s="215"/>
      <c r="I29" s="388"/>
      <c r="J29" s="216"/>
      <c r="K29" s="215"/>
    </row>
    <row r="30" spans="1:11" x14ac:dyDescent="0.2">
      <c r="A30" s="215"/>
      <c r="B30" s="215"/>
      <c r="C30" s="215"/>
      <c r="D30" s="215"/>
      <c r="E30" s="215"/>
      <c r="F30" s="216"/>
      <c r="G30" s="211"/>
      <c r="H30" s="215"/>
      <c r="I30" s="388"/>
      <c r="J30" s="216"/>
      <c r="K30" s="215"/>
    </row>
    <row r="31" spans="1:11" x14ac:dyDescent="0.2">
      <c r="A31" s="215"/>
      <c r="B31" s="215"/>
      <c r="C31" s="215"/>
      <c r="D31" s="215"/>
      <c r="E31" s="215"/>
      <c r="F31" s="216"/>
      <c r="G31" s="211"/>
      <c r="H31" s="215"/>
      <c r="I31" s="388"/>
      <c r="J31" s="216"/>
      <c r="K31" s="215"/>
    </row>
    <row r="32" spans="1:11" x14ac:dyDescent="0.2">
      <c r="A32" s="215"/>
      <c r="B32" s="215"/>
      <c r="C32" s="215"/>
      <c r="D32" s="215"/>
      <c r="E32" s="215"/>
      <c r="F32" s="216"/>
      <c r="G32" s="211"/>
      <c r="H32" s="215"/>
      <c r="I32" s="388"/>
      <c r="J32" s="216"/>
      <c r="K32" s="215"/>
    </row>
    <row r="33" spans="1:11" x14ac:dyDescent="0.2">
      <c r="A33" s="215"/>
      <c r="B33" s="215"/>
      <c r="C33" s="215"/>
      <c r="D33" s="215"/>
      <c r="E33" s="215"/>
      <c r="F33" s="216"/>
      <c r="G33" s="211"/>
      <c r="H33" s="215"/>
      <c r="I33" s="388"/>
      <c r="J33" s="216"/>
      <c r="K33" s="215"/>
    </row>
    <row r="34" spans="1:11" x14ac:dyDescent="0.2">
      <c r="A34" s="215"/>
      <c r="B34" s="215"/>
      <c r="C34" s="215"/>
      <c r="D34" s="215"/>
      <c r="E34" s="215"/>
      <c r="F34" s="216"/>
      <c r="G34" s="211"/>
      <c r="H34" s="215"/>
      <c r="I34" s="388"/>
      <c r="J34" s="216"/>
      <c r="K34" s="215"/>
    </row>
    <row r="35" spans="1:11" x14ac:dyDescent="0.2">
      <c r="A35" s="215"/>
      <c r="B35" s="215"/>
      <c r="C35" s="215"/>
      <c r="D35" s="215"/>
      <c r="E35" s="215"/>
      <c r="F35" s="216"/>
      <c r="G35" s="211"/>
      <c r="H35" s="215"/>
      <c r="I35" s="388"/>
      <c r="J35" s="216"/>
      <c r="K35" s="215"/>
    </row>
    <row r="36" spans="1:11" x14ac:dyDescent="0.2">
      <c r="A36" s="215"/>
      <c r="B36" s="215"/>
      <c r="C36" s="215"/>
      <c r="D36" s="215"/>
      <c r="E36" s="215"/>
      <c r="F36" s="216"/>
      <c r="G36" s="211"/>
      <c r="H36" s="215"/>
      <c r="I36" s="388"/>
      <c r="J36" s="216"/>
      <c r="K36" s="215"/>
    </row>
    <row r="37" spans="1:11" x14ac:dyDescent="0.2">
      <c r="A37" s="215"/>
      <c r="B37" s="215"/>
      <c r="C37" s="215"/>
      <c r="D37" s="215"/>
      <c r="E37" s="215"/>
      <c r="F37" s="216"/>
      <c r="G37" s="211"/>
      <c r="H37" s="215"/>
      <c r="I37" s="388"/>
      <c r="J37" s="216"/>
      <c r="K37" s="215"/>
    </row>
    <row r="38" spans="1:11" x14ac:dyDescent="0.2">
      <c r="A38" s="215"/>
      <c r="B38" s="215"/>
      <c r="C38" s="215"/>
      <c r="D38" s="215"/>
      <c r="E38" s="215"/>
      <c r="F38" s="216"/>
      <c r="G38" s="211"/>
      <c r="H38" s="215"/>
      <c r="I38" s="388"/>
      <c r="J38" s="216"/>
      <c r="K38" s="215"/>
    </row>
    <row r="39" spans="1:11" x14ac:dyDescent="0.2">
      <c r="A39" s="215"/>
      <c r="B39" s="215"/>
      <c r="C39" s="215"/>
      <c r="D39" s="215"/>
      <c r="E39" s="215"/>
      <c r="F39" s="216"/>
      <c r="G39" s="211"/>
      <c r="H39" s="215"/>
      <c r="I39" s="388"/>
      <c r="J39" s="216"/>
      <c r="K39" s="215"/>
    </row>
    <row r="40" spans="1:11" x14ac:dyDescent="0.2">
      <c r="A40" s="215"/>
      <c r="B40" s="215"/>
      <c r="C40" s="215"/>
      <c r="D40" s="215"/>
      <c r="E40" s="215"/>
      <c r="F40" s="216"/>
      <c r="G40" s="211"/>
      <c r="H40" s="215"/>
      <c r="I40" s="388"/>
      <c r="J40" s="216"/>
      <c r="K40" s="215"/>
    </row>
    <row r="41" spans="1:11" x14ac:dyDescent="0.2">
      <c r="A41" s="215"/>
      <c r="B41" s="215"/>
      <c r="C41" s="215"/>
      <c r="D41" s="215"/>
      <c r="E41" s="215"/>
      <c r="F41" s="216"/>
      <c r="G41" s="211"/>
      <c r="H41" s="215"/>
      <c r="I41" s="388"/>
      <c r="J41" s="216"/>
      <c r="K41" s="215"/>
    </row>
    <row r="42" spans="1:11" x14ac:dyDescent="0.2">
      <c r="A42" s="215"/>
      <c r="B42" s="215"/>
      <c r="C42" s="215"/>
      <c r="D42" s="215"/>
      <c r="E42" s="215"/>
      <c r="F42" s="216"/>
      <c r="G42" s="211"/>
      <c r="H42" s="215"/>
      <c r="I42" s="388"/>
      <c r="J42" s="216"/>
      <c r="K42" s="215"/>
    </row>
    <row r="43" spans="1:11" x14ac:dyDescent="0.2">
      <c r="A43" s="215"/>
      <c r="B43" s="215"/>
      <c r="C43" s="215"/>
      <c r="D43" s="215"/>
      <c r="E43" s="215"/>
      <c r="F43" s="216"/>
      <c r="G43" s="211"/>
      <c r="H43" s="215"/>
      <c r="I43" s="388"/>
      <c r="J43" s="216"/>
      <c r="K43" s="215"/>
    </row>
    <row r="44" spans="1:11" x14ac:dyDescent="0.2">
      <c r="A44" s="215"/>
      <c r="B44" s="215"/>
      <c r="C44" s="215"/>
      <c r="D44" s="215"/>
      <c r="E44" s="215"/>
      <c r="F44" s="216"/>
      <c r="G44" s="211"/>
      <c r="H44" s="215"/>
      <c r="I44" s="388"/>
      <c r="J44" s="216"/>
      <c r="K44" s="215"/>
    </row>
    <row r="45" spans="1:11" x14ac:dyDescent="0.2">
      <c r="A45" s="215"/>
      <c r="B45" s="215"/>
      <c r="C45" s="215"/>
      <c r="D45" s="215"/>
      <c r="E45" s="215"/>
      <c r="F45" s="216"/>
      <c r="G45" s="211"/>
      <c r="H45" s="215"/>
      <c r="I45" s="388"/>
      <c r="J45" s="216"/>
      <c r="K45" s="215"/>
    </row>
    <row r="46" spans="1:11" x14ac:dyDescent="0.2">
      <c r="A46" s="215"/>
      <c r="B46" s="215"/>
      <c r="C46" s="215"/>
      <c r="D46" s="215"/>
      <c r="E46" s="215"/>
      <c r="F46" s="216"/>
      <c r="G46" s="211"/>
      <c r="H46" s="215"/>
      <c r="I46" s="388"/>
      <c r="J46" s="216"/>
      <c r="K46" s="215"/>
    </row>
    <row r="47" spans="1:11" x14ac:dyDescent="0.2">
      <c r="A47" s="215"/>
      <c r="B47" s="215"/>
      <c r="C47" s="215"/>
      <c r="D47" s="215"/>
      <c r="E47" s="215"/>
      <c r="F47" s="216"/>
      <c r="G47" s="211"/>
      <c r="H47" s="215"/>
      <c r="I47" s="388"/>
      <c r="J47" s="216"/>
      <c r="K47" s="215"/>
    </row>
    <row r="48" spans="1:11" x14ac:dyDescent="0.2">
      <c r="A48" s="215"/>
      <c r="B48" s="215"/>
      <c r="C48" s="215"/>
      <c r="D48" s="215"/>
      <c r="E48" s="215"/>
      <c r="F48" s="216"/>
      <c r="G48" s="211"/>
      <c r="H48" s="215"/>
      <c r="I48" s="388"/>
      <c r="J48" s="216"/>
      <c r="K48" s="215"/>
    </row>
    <row r="49" spans="1:11" x14ac:dyDescent="0.2">
      <c r="A49" s="215"/>
      <c r="B49" s="215"/>
      <c r="C49" s="215"/>
      <c r="D49" s="215"/>
      <c r="E49" s="215"/>
      <c r="F49" s="216"/>
      <c r="G49" s="211"/>
      <c r="H49" s="215"/>
      <c r="I49" s="388"/>
      <c r="J49" s="216"/>
      <c r="K49" s="215"/>
    </row>
    <row r="50" spans="1:11" x14ac:dyDescent="0.2">
      <c r="A50" s="215"/>
      <c r="B50" s="215"/>
      <c r="C50" s="215"/>
      <c r="D50" s="215"/>
      <c r="E50" s="215"/>
      <c r="F50" s="216"/>
      <c r="G50" s="211"/>
      <c r="H50" s="215"/>
      <c r="I50" s="388"/>
      <c r="J50" s="216"/>
      <c r="K50" s="215"/>
    </row>
    <row r="51" spans="1:11" x14ac:dyDescent="0.2">
      <c r="A51" s="215"/>
      <c r="B51" s="215"/>
      <c r="C51" s="215"/>
      <c r="D51" s="215"/>
      <c r="E51" s="215"/>
      <c r="F51" s="216"/>
      <c r="G51" s="211"/>
      <c r="H51" s="215"/>
      <c r="I51" s="388"/>
      <c r="J51" s="216"/>
      <c r="K51" s="215"/>
    </row>
    <row r="52" spans="1:11" x14ac:dyDescent="0.2">
      <c r="A52" s="215"/>
      <c r="B52" s="215"/>
      <c r="C52" s="215"/>
      <c r="D52" s="215"/>
      <c r="E52" s="215"/>
      <c r="F52" s="216"/>
      <c r="G52" s="211"/>
      <c r="H52" s="215"/>
      <c r="I52" s="388"/>
      <c r="J52" s="216"/>
      <c r="K52" s="215"/>
    </row>
    <row r="53" spans="1:11" x14ac:dyDescent="0.2">
      <c r="A53" s="215"/>
      <c r="B53" s="215"/>
      <c r="C53" s="215"/>
      <c r="D53" s="215"/>
      <c r="E53" s="215"/>
      <c r="F53" s="216"/>
      <c r="G53" s="211"/>
      <c r="H53" s="215"/>
      <c r="I53" s="388"/>
      <c r="J53" s="216"/>
      <c r="K53" s="215"/>
    </row>
    <row r="54" spans="1:11" x14ac:dyDescent="0.2">
      <c r="A54" s="215"/>
      <c r="B54" s="215"/>
      <c r="C54" s="215"/>
      <c r="D54" s="215"/>
      <c r="E54" s="215"/>
      <c r="F54" s="216"/>
      <c r="G54" s="211"/>
      <c r="H54" s="215"/>
      <c r="I54" s="388"/>
      <c r="J54" s="216"/>
      <c r="K54" s="215"/>
    </row>
    <row r="55" spans="1:11" x14ac:dyDescent="0.2">
      <c r="A55" s="215"/>
      <c r="B55" s="215"/>
      <c r="C55" s="215"/>
      <c r="D55" s="215"/>
      <c r="E55" s="215"/>
      <c r="F55" s="216"/>
      <c r="G55" s="211"/>
      <c r="H55" s="215"/>
      <c r="I55" s="388"/>
      <c r="J55" s="216"/>
      <c r="K55" s="215"/>
    </row>
    <row r="56" spans="1:11" x14ac:dyDescent="0.2">
      <c r="A56" s="215"/>
      <c r="B56" s="215"/>
      <c r="C56" s="215"/>
      <c r="D56" s="215"/>
      <c r="E56" s="215"/>
      <c r="F56" s="216"/>
      <c r="G56" s="211"/>
      <c r="H56" s="215"/>
      <c r="I56" s="388"/>
      <c r="J56" s="216"/>
      <c r="K56" s="215"/>
    </row>
    <row r="57" spans="1:11" x14ac:dyDescent="0.2">
      <c r="A57" s="215"/>
      <c r="B57" s="215"/>
      <c r="C57" s="215"/>
      <c r="D57" s="215"/>
      <c r="E57" s="215"/>
      <c r="F57" s="216"/>
      <c r="G57" s="211"/>
      <c r="H57" s="215"/>
      <c r="I57" s="388"/>
      <c r="J57" s="216"/>
      <c r="K57" s="215"/>
    </row>
    <row r="58" spans="1:11" x14ac:dyDescent="0.2">
      <c r="A58" s="215"/>
      <c r="B58" s="215"/>
      <c r="C58" s="215"/>
      <c r="D58" s="215"/>
      <c r="E58" s="215"/>
      <c r="F58" s="216"/>
      <c r="G58" s="211"/>
      <c r="H58" s="215"/>
      <c r="I58" s="388"/>
      <c r="J58" s="216"/>
      <c r="K58" s="215"/>
    </row>
    <row r="59" spans="1:11" x14ac:dyDescent="0.2">
      <c r="A59" s="215"/>
      <c r="B59" s="215"/>
      <c r="C59" s="215"/>
      <c r="D59" s="215"/>
      <c r="E59" s="215"/>
      <c r="F59" s="216"/>
      <c r="G59" s="211"/>
      <c r="H59" s="215"/>
      <c r="I59" s="388"/>
      <c r="J59" s="216"/>
      <c r="K59" s="215"/>
    </row>
    <row r="60" spans="1:11" x14ac:dyDescent="0.2">
      <c r="A60" s="215"/>
      <c r="B60" s="215"/>
      <c r="C60" s="215"/>
      <c r="D60" s="215"/>
      <c r="E60" s="215"/>
      <c r="F60" s="216"/>
      <c r="G60" s="211"/>
      <c r="H60" s="215"/>
      <c r="I60" s="388"/>
      <c r="J60" s="216"/>
      <c r="K60" s="215"/>
    </row>
    <row r="61" spans="1:11" x14ac:dyDescent="0.2">
      <c r="A61" s="215"/>
      <c r="B61" s="215"/>
      <c r="C61" s="215"/>
      <c r="D61" s="215"/>
      <c r="E61" s="215"/>
      <c r="F61" s="216"/>
      <c r="G61" s="211"/>
      <c r="H61" s="215"/>
      <c r="I61" s="388"/>
      <c r="J61" s="216"/>
      <c r="K61" s="215"/>
    </row>
    <row r="62" spans="1:11" x14ac:dyDescent="0.2">
      <c r="A62" s="215"/>
      <c r="B62" s="215"/>
      <c r="C62" s="215"/>
      <c r="D62" s="215"/>
      <c r="E62" s="215"/>
      <c r="F62" s="216"/>
      <c r="G62" s="211"/>
      <c r="H62" s="215"/>
      <c r="I62" s="388"/>
      <c r="J62" s="216"/>
      <c r="K62" s="215"/>
    </row>
    <row r="63" spans="1:11" x14ac:dyDescent="0.2">
      <c r="A63" s="215"/>
      <c r="B63" s="215"/>
      <c r="C63" s="215"/>
      <c r="D63" s="215"/>
      <c r="E63" s="215"/>
      <c r="F63" s="216"/>
      <c r="G63" s="211"/>
      <c r="H63" s="215"/>
      <c r="I63" s="388"/>
      <c r="J63" s="216"/>
      <c r="K63" s="215"/>
    </row>
    <row r="64" spans="1:11" x14ac:dyDescent="0.2">
      <c r="A64" s="215"/>
      <c r="B64" s="215"/>
      <c r="C64" s="215"/>
      <c r="D64" s="215"/>
      <c r="E64" s="215"/>
      <c r="F64" s="216"/>
      <c r="G64" s="211"/>
      <c r="H64" s="215"/>
      <c r="I64" s="388"/>
      <c r="J64" s="216"/>
      <c r="K64" s="215"/>
    </row>
    <row r="65" spans="1:11" x14ac:dyDescent="0.2">
      <c r="A65" s="215"/>
      <c r="B65" s="215"/>
      <c r="C65" s="215"/>
      <c r="D65" s="215"/>
      <c r="E65" s="215"/>
      <c r="F65" s="216"/>
      <c r="G65" s="211"/>
      <c r="H65" s="215"/>
      <c r="I65" s="388"/>
      <c r="J65" s="216"/>
      <c r="K65" s="215"/>
    </row>
    <row r="66" spans="1:11" x14ac:dyDescent="0.2">
      <c r="A66" s="215"/>
      <c r="B66" s="215"/>
      <c r="C66" s="215"/>
      <c r="D66" s="215"/>
      <c r="E66" s="215"/>
      <c r="F66" s="216"/>
      <c r="G66" s="211"/>
      <c r="H66" s="215"/>
      <c r="I66" s="388"/>
      <c r="J66" s="216"/>
      <c r="K66" s="215"/>
    </row>
    <row r="67" spans="1:11" x14ac:dyDescent="0.2">
      <c r="A67" s="215"/>
      <c r="B67" s="215"/>
      <c r="C67" s="215"/>
      <c r="D67" s="215"/>
      <c r="E67" s="215"/>
      <c r="F67" s="216"/>
      <c r="G67" s="211"/>
      <c r="H67" s="215"/>
      <c r="I67" s="388"/>
      <c r="J67" s="216"/>
      <c r="K67" s="215"/>
    </row>
    <row r="68" spans="1:11" x14ac:dyDescent="0.2">
      <c r="A68" s="215"/>
      <c r="B68" s="215"/>
      <c r="C68" s="215"/>
      <c r="D68" s="215"/>
      <c r="E68" s="215"/>
      <c r="F68" s="216"/>
      <c r="G68" s="211"/>
      <c r="H68" s="215"/>
      <c r="I68" s="388"/>
      <c r="J68" s="216"/>
      <c r="K68" s="215"/>
    </row>
    <row r="69" spans="1:11" x14ac:dyDescent="0.2">
      <c r="A69" s="215"/>
      <c r="B69" s="215"/>
      <c r="C69" s="215"/>
      <c r="D69" s="215"/>
      <c r="E69" s="215"/>
      <c r="F69" s="216"/>
      <c r="G69" s="211"/>
      <c r="H69" s="215"/>
      <c r="I69" s="388"/>
      <c r="J69" s="216"/>
      <c r="K69" s="215"/>
    </row>
    <row r="70" spans="1:11" x14ac:dyDescent="0.2">
      <c r="A70" s="215"/>
      <c r="B70" s="215"/>
      <c r="C70" s="215"/>
      <c r="D70" s="215"/>
      <c r="E70" s="215"/>
      <c r="F70" s="216"/>
      <c r="G70" s="211"/>
      <c r="H70" s="215"/>
      <c r="I70" s="388"/>
      <c r="J70" s="216"/>
      <c r="K70" s="215"/>
    </row>
    <row r="71" spans="1:11" x14ac:dyDescent="0.2">
      <c r="A71" s="215"/>
      <c r="B71" s="215"/>
      <c r="C71" s="215"/>
      <c r="D71" s="215"/>
      <c r="E71" s="215"/>
      <c r="F71" s="216"/>
      <c r="G71" s="211"/>
      <c r="H71" s="215"/>
      <c r="I71" s="388"/>
      <c r="J71" s="216"/>
      <c r="K71" s="215"/>
    </row>
    <row r="72" spans="1:11" x14ac:dyDescent="0.2">
      <c r="A72" s="215"/>
      <c r="B72" s="215"/>
      <c r="C72" s="215"/>
      <c r="D72" s="215"/>
      <c r="E72" s="215"/>
      <c r="F72" s="216"/>
      <c r="G72" s="211"/>
      <c r="H72" s="215"/>
      <c r="I72" s="388"/>
      <c r="J72" s="216"/>
      <c r="K72" s="215"/>
    </row>
    <row r="73" spans="1:11" x14ac:dyDescent="0.2">
      <c r="A73" s="215"/>
      <c r="B73" s="215"/>
      <c r="C73" s="215"/>
      <c r="D73" s="215"/>
      <c r="E73" s="215"/>
      <c r="F73" s="216"/>
      <c r="G73" s="211"/>
      <c r="H73" s="215"/>
      <c r="I73" s="388"/>
      <c r="J73" s="216"/>
      <c r="K73" s="215"/>
    </row>
    <row r="74" spans="1:11" x14ac:dyDescent="0.2">
      <c r="A74" s="215"/>
      <c r="B74" s="215"/>
      <c r="C74" s="215"/>
      <c r="D74" s="215"/>
      <c r="E74" s="215"/>
      <c r="F74" s="216"/>
      <c r="G74" s="211"/>
      <c r="H74" s="215"/>
      <c r="I74" s="388"/>
      <c r="J74" s="216"/>
      <c r="K74" s="215"/>
    </row>
    <row r="75" spans="1:11" x14ac:dyDescent="0.2">
      <c r="A75" s="215"/>
      <c r="B75" s="215"/>
      <c r="C75" s="215"/>
      <c r="D75" s="215"/>
      <c r="E75" s="215"/>
      <c r="F75" s="216"/>
      <c r="G75" s="211"/>
      <c r="H75" s="215"/>
      <c r="I75" s="388"/>
      <c r="J75" s="216"/>
      <c r="K75" s="215"/>
    </row>
    <row r="76" spans="1:11" x14ac:dyDescent="0.2">
      <c r="A76" s="215"/>
      <c r="B76" s="215"/>
      <c r="C76" s="215"/>
      <c r="D76" s="215"/>
      <c r="E76" s="215"/>
      <c r="F76" s="216"/>
      <c r="G76" s="211"/>
      <c r="H76" s="215"/>
      <c r="I76" s="388"/>
      <c r="J76" s="216"/>
      <c r="K76" s="215"/>
    </row>
    <row r="77" spans="1:11" x14ac:dyDescent="0.2">
      <c r="A77" s="215"/>
      <c r="B77" s="215"/>
      <c r="C77" s="215"/>
      <c r="D77" s="215"/>
      <c r="E77" s="215"/>
      <c r="F77" s="216"/>
      <c r="G77" s="211"/>
      <c r="H77" s="215"/>
      <c r="I77" s="388"/>
      <c r="J77" s="216"/>
      <c r="K77" s="215"/>
    </row>
    <row r="78" spans="1:11" x14ac:dyDescent="0.2">
      <c r="A78" s="215"/>
      <c r="B78" s="215"/>
      <c r="C78" s="215"/>
      <c r="D78" s="215"/>
      <c r="E78" s="215"/>
      <c r="F78" s="216"/>
      <c r="G78" s="211"/>
      <c r="H78" s="215"/>
      <c r="I78" s="388"/>
      <c r="J78" s="216"/>
      <c r="K78" s="215"/>
    </row>
    <row r="79" spans="1:11" x14ac:dyDescent="0.2">
      <c r="A79" s="215"/>
      <c r="B79" s="215"/>
      <c r="C79" s="215"/>
      <c r="D79" s="215"/>
      <c r="E79" s="215"/>
      <c r="F79" s="216"/>
      <c r="G79" s="211"/>
      <c r="H79" s="215"/>
      <c r="I79" s="388"/>
      <c r="J79" s="216"/>
      <c r="K79" s="215"/>
    </row>
    <row r="80" spans="1:11" x14ac:dyDescent="0.2">
      <c r="A80" s="215"/>
      <c r="B80" s="215"/>
      <c r="C80" s="215"/>
      <c r="D80" s="215"/>
      <c r="E80" s="215"/>
      <c r="F80" s="216"/>
      <c r="G80" s="211"/>
      <c r="H80" s="215"/>
      <c r="I80" s="388"/>
      <c r="J80" s="216"/>
      <c r="K80" s="215"/>
    </row>
    <row r="81" spans="1:11" x14ac:dyDescent="0.2">
      <c r="A81" s="215"/>
      <c r="B81" s="215"/>
      <c r="C81" s="215"/>
      <c r="D81" s="215"/>
      <c r="E81" s="215"/>
      <c r="F81" s="216"/>
      <c r="G81" s="211"/>
      <c r="H81" s="215"/>
      <c r="I81" s="388"/>
      <c r="J81" s="216"/>
      <c r="K81" s="215"/>
    </row>
    <row r="82" spans="1:11" x14ac:dyDescent="0.2">
      <c r="A82" s="215"/>
      <c r="B82" s="215"/>
      <c r="C82" s="215"/>
      <c r="D82" s="215"/>
      <c r="E82" s="215"/>
      <c r="F82" s="216"/>
      <c r="G82" s="211"/>
      <c r="H82" s="215"/>
      <c r="I82" s="388"/>
      <c r="J82" s="216"/>
      <c r="K82" s="215"/>
    </row>
    <row r="83" spans="1:11" x14ac:dyDescent="0.2">
      <c r="A83" s="215"/>
      <c r="B83" s="215"/>
      <c r="C83" s="215"/>
      <c r="D83" s="215"/>
      <c r="E83" s="215"/>
      <c r="F83" s="216"/>
      <c r="G83" s="211"/>
      <c r="H83" s="215"/>
      <c r="I83" s="388"/>
      <c r="J83" s="216"/>
      <c r="K83" s="215"/>
    </row>
    <row r="84" spans="1:11" x14ac:dyDescent="0.2">
      <c r="A84" s="215"/>
      <c r="B84" s="215"/>
      <c r="C84" s="215"/>
      <c r="D84" s="215"/>
      <c r="E84" s="215"/>
      <c r="F84" s="216"/>
      <c r="G84" s="211"/>
      <c r="H84" s="215"/>
      <c r="I84" s="388"/>
      <c r="J84" s="216"/>
      <c r="K84" s="215"/>
    </row>
    <row r="85" spans="1:11" x14ac:dyDescent="0.2">
      <c r="A85" s="215"/>
      <c r="B85" s="215"/>
      <c r="C85" s="215"/>
      <c r="D85" s="215"/>
      <c r="E85" s="215"/>
      <c r="F85" s="216"/>
      <c r="G85" s="211"/>
      <c r="H85" s="215"/>
      <c r="I85" s="388"/>
      <c r="J85" s="216"/>
      <c r="K85" s="215"/>
    </row>
    <row r="86" spans="1:11" x14ac:dyDescent="0.2">
      <c r="A86" s="215"/>
      <c r="B86" s="215"/>
      <c r="C86" s="215"/>
      <c r="D86" s="215"/>
      <c r="E86" s="215"/>
      <c r="F86" s="216"/>
      <c r="G86" s="211"/>
      <c r="H86" s="215"/>
      <c r="I86" s="388"/>
      <c r="J86" s="216"/>
      <c r="K86" s="215"/>
    </row>
    <row r="87" spans="1:11" x14ac:dyDescent="0.2">
      <c r="A87" s="215"/>
      <c r="B87" s="215"/>
      <c r="C87" s="215"/>
      <c r="D87" s="215"/>
      <c r="E87" s="215"/>
      <c r="F87" s="216"/>
      <c r="G87" s="211"/>
      <c r="H87" s="215"/>
      <c r="I87" s="388"/>
      <c r="J87" s="216"/>
      <c r="K87" s="215"/>
    </row>
    <row r="88" spans="1:11" x14ac:dyDescent="0.2">
      <c r="A88" s="215"/>
      <c r="B88" s="215"/>
      <c r="C88" s="215"/>
      <c r="D88" s="215"/>
      <c r="E88" s="215"/>
      <c r="F88" s="216"/>
      <c r="G88" s="211"/>
      <c r="H88" s="215"/>
      <c r="I88" s="388"/>
      <c r="J88" s="216"/>
      <c r="K88" s="215"/>
    </row>
    <row r="89" spans="1:11" x14ac:dyDescent="0.2">
      <c r="A89" s="215"/>
      <c r="B89" s="215"/>
      <c r="C89" s="215"/>
      <c r="D89" s="215"/>
      <c r="E89" s="215"/>
      <c r="F89" s="216"/>
      <c r="G89" s="211"/>
      <c r="H89" s="215"/>
      <c r="I89" s="388"/>
      <c r="J89" s="216"/>
      <c r="K89" s="215"/>
    </row>
    <row r="90" spans="1:11" x14ac:dyDescent="0.2">
      <c r="A90" s="215"/>
      <c r="B90" s="215"/>
      <c r="C90" s="215"/>
      <c r="D90" s="215"/>
      <c r="E90" s="215"/>
      <c r="F90" s="216"/>
      <c r="G90" s="211"/>
      <c r="H90" s="215"/>
      <c r="I90" s="388"/>
      <c r="J90" s="216"/>
      <c r="K90" s="215"/>
    </row>
    <row r="91" spans="1:11" x14ac:dyDescent="0.2">
      <c r="A91" s="215"/>
      <c r="B91" s="215"/>
      <c r="C91" s="215"/>
      <c r="D91" s="215"/>
      <c r="E91" s="215"/>
      <c r="F91" s="216"/>
      <c r="G91" s="211"/>
      <c r="H91" s="215"/>
      <c r="I91" s="388"/>
      <c r="J91" s="216"/>
      <c r="K91" s="215"/>
    </row>
    <row r="92" spans="1:11" x14ac:dyDescent="0.2">
      <c r="A92" s="215"/>
      <c r="B92" s="215"/>
      <c r="C92" s="215"/>
      <c r="D92" s="215"/>
      <c r="E92" s="215"/>
      <c r="F92" s="216"/>
      <c r="G92" s="211"/>
      <c r="H92" s="215"/>
      <c r="I92" s="388"/>
      <c r="J92" s="216"/>
      <c r="K92" s="215"/>
    </row>
    <row r="93" spans="1:11" x14ac:dyDescent="0.2">
      <c r="A93" s="215"/>
      <c r="B93" s="215"/>
      <c r="C93" s="215"/>
      <c r="D93" s="215"/>
      <c r="E93" s="215"/>
      <c r="F93" s="216"/>
      <c r="G93" s="211"/>
      <c r="H93" s="215"/>
      <c r="I93" s="388"/>
      <c r="J93" s="216"/>
      <c r="K93" s="215"/>
    </row>
    <row r="94" spans="1:11" x14ac:dyDescent="0.2">
      <c r="A94" s="215"/>
      <c r="B94" s="215"/>
      <c r="C94" s="215"/>
      <c r="D94" s="215"/>
      <c r="E94" s="215"/>
      <c r="F94" s="216"/>
      <c r="G94" s="211"/>
      <c r="H94" s="215"/>
      <c r="I94" s="388"/>
      <c r="J94" s="216"/>
      <c r="K94" s="215"/>
    </row>
    <row r="95" spans="1:11" x14ac:dyDescent="0.2">
      <c r="A95" s="215"/>
      <c r="B95" s="215"/>
      <c r="C95" s="215"/>
      <c r="D95" s="215"/>
      <c r="E95" s="215"/>
      <c r="F95" s="216"/>
      <c r="G95" s="211"/>
      <c r="H95" s="215"/>
      <c r="I95" s="388"/>
      <c r="J95" s="216"/>
      <c r="K95" s="215"/>
    </row>
    <row r="96" spans="1:11" x14ac:dyDescent="0.2">
      <c r="A96" s="215"/>
      <c r="B96" s="215"/>
      <c r="C96" s="215"/>
      <c r="D96" s="215"/>
      <c r="E96" s="215"/>
      <c r="F96" s="216"/>
      <c r="G96" s="211"/>
      <c r="H96" s="215"/>
      <c r="I96" s="388"/>
      <c r="J96" s="216"/>
      <c r="K96" s="215"/>
    </row>
    <row r="97" spans="1:11" x14ac:dyDescent="0.2">
      <c r="A97" s="215"/>
      <c r="B97" s="215"/>
      <c r="C97" s="215"/>
      <c r="D97" s="215"/>
      <c r="E97" s="215"/>
      <c r="F97" s="216"/>
      <c r="G97" s="211"/>
      <c r="H97" s="215"/>
      <c r="I97" s="388"/>
      <c r="J97" s="216"/>
      <c r="K97" s="215"/>
    </row>
    <row r="98" spans="1:11" x14ac:dyDescent="0.2">
      <c r="A98" s="215"/>
      <c r="B98" s="215"/>
      <c r="C98" s="215"/>
      <c r="D98" s="215"/>
      <c r="E98" s="215"/>
      <c r="F98" s="216"/>
      <c r="G98" s="211"/>
      <c r="H98" s="215"/>
      <c r="I98" s="388"/>
      <c r="J98" s="216"/>
      <c r="K98" s="215"/>
    </row>
    <row r="99" spans="1:11" x14ac:dyDescent="0.2">
      <c r="A99" s="215"/>
      <c r="B99" s="215"/>
      <c r="C99" s="215"/>
      <c r="D99" s="215"/>
      <c r="E99" s="215"/>
      <c r="F99" s="216"/>
      <c r="G99" s="211"/>
      <c r="H99" s="215"/>
      <c r="I99" s="388"/>
      <c r="J99" s="216"/>
      <c r="K99" s="215"/>
    </row>
    <row r="100" spans="1:11" x14ac:dyDescent="0.2">
      <c r="A100" s="215"/>
      <c r="B100" s="215"/>
      <c r="C100" s="215"/>
      <c r="D100" s="215"/>
      <c r="E100" s="215"/>
      <c r="F100" s="216"/>
      <c r="G100" s="211"/>
      <c r="H100" s="215"/>
      <c r="I100" s="388"/>
      <c r="J100" s="216"/>
      <c r="K100" s="215"/>
    </row>
    <row r="101" spans="1:11" x14ac:dyDescent="0.2">
      <c r="A101" s="215"/>
      <c r="B101" s="215"/>
      <c r="C101" s="215"/>
      <c r="D101" s="215"/>
      <c r="E101" s="215"/>
      <c r="F101" s="216"/>
      <c r="G101" s="211"/>
      <c r="H101" s="215"/>
      <c r="I101" s="388"/>
      <c r="J101" s="216"/>
      <c r="K101" s="215"/>
    </row>
    <row r="102" spans="1:11" x14ac:dyDescent="0.2">
      <c r="A102" s="215"/>
      <c r="B102" s="215"/>
      <c r="C102" s="215"/>
      <c r="D102" s="215"/>
      <c r="E102" s="215"/>
      <c r="F102" s="216"/>
      <c r="G102" s="211"/>
      <c r="H102" s="215"/>
      <c r="I102" s="388"/>
      <c r="J102" s="216"/>
      <c r="K102" s="215"/>
    </row>
    <row r="103" spans="1:11" x14ac:dyDescent="0.2">
      <c r="A103" s="215"/>
      <c r="B103" s="215"/>
      <c r="C103" s="215"/>
      <c r="D103" s="215"/>
      <c r="E103" s="215"/>
      <c r="F103" s="216"/>
      <c r="G103" s="211"/>
      <c r="H103" s="215"/>
      <c r="I103" s="388"/>
      <c r="J103" s="216"/>
      <c r="K103" s="215"/>
    </row>
    <row r="104" spans="1:11" x14ac:dyDescent="0.2">
      <c r="A104" s="215"/>
      <c r="B104" s="215"/>
      <c r="C104" s="215"/>
      <c r="D104" s="215"/>
      <c r="E104" s="215"/>
      <c r="F104" s="216"/>
      <c r="G104" s="211"/>
      <c r="H104" s="215"/>
      <c r="I104" s="388"/>
      <c r="J104" s="216"/>
      <c r="K104" s="215"/>
    </row>
    <row r="105" spans="1:11" x14ac:dyDescent="0.2">
      <c r="A105" s="215"/>
      <c r="B105" s="215"/>
      <c r="C105" s="215"/>
      <c r="D105" s="215"/>
      <c r="E105" s="215"/>
      <c r="F105" s="216"/>
      <c r="G105" s="211"/>
      <c r="H105" s="215"/>
      <c r="I105" s="388"/>
      <c r="J105" s="216"/>
      <c r="K105" s="215"/>
    </row>
    <row r="106" spans="1:11" x14ac:dyDescent="0.2">
      <c r="A106" s="215"/>
      <c r="B106" s="215"/>
      <c r="C106" s="215"/>
      <c r="D106" s="215"/>
      <c r="E106" s="215"/>
      <c r="F106" s="216"/>
      <c r="G106" s="211"/>
      <c r="H106" s="215"/>
      <c r="I106" s="388"/>
      <c r="J106" s="216"/>
      <c r="K106" s="215"/>
    </row>
    <row r="107" spans="1:11" x14ac:dyDescent="0.2">
      <c r="A107" s="215"/>
      <c r="B107" s="215"/>
      <c r="C107" s="215"/>
      <c r="D107" s="215"/>
      <c r="E107" s="215"/>
      <c r="F107" s="216"/>
      <c r="G107" s="211"/>
      <c r="H107" s="215"/>
      <c r="I107" s="388"/>
      <c r="J107" s="216"/>
      <c r="K107" s="215"/>
    </row>
    <row r="108" spans="1:11" x14ac:dyDescent="0.2">
      <c r="A108" s="215"/>
      <c r="B108" s="215"/>
      <c r="C108" s="215"/>
      <c r="D108" s="215"/>
      <c r="E108" s="215"/>
      <c r="F108" s="216"/>
      <c r="G108" s="211"/>
      <c r="H108" s="215"/>
      <c r="I108" s="388"/>
      <c r="J108" s="216"/>
      <c r="K108" s="215"/>
    </row>
    <row r="109" spans="1:11" x14ac:dyDescent="0.2">
      <c r="A109" s="215"/>
      <c r="B109" s="215"/>
      <c r="C109" s="215"/>
      <c r="D109" s="215"/>
      <c r="E109" s="215"/>
      <c r="F109" s="216"/>
      <c r="G109" s="211"/>
      <c r="H109" s="215"/>
      <c r="I109" s="388"/>
      <c r="J109" s="216"/>
      <c r="K109" s="215"/>
    </row>
    <row r="110" spans="1:11" x14ac:dyDescent="0.2">
      <c r="A110" s="215"/>
      <c r="B110" s="215"/>
      <c r="C110" s="215"/>
      <c r="D110" s="215"/>
      <c r="E110" s="215"/>
      <c r="F110" s="216"/>
      <c r="G110" s="211"/>
      <c r="H110" s="215"/>
      <c r="I110" s="388"/>
      <c r="J110" s="216"/>
      <c r="K110" s="215"/>
    </row>
    <row r="111" spans="1:11" x14ac:dyDescent="0.2">
      <c r="A111" s="215"/>
      <c r="B111" s="215"/>
      <c r="C111" s="215"/>
      <c r="D111" s="215"/>
      <c r="E111" s="215"/>
      <c r="F111" s="216"/>
      <c r="G111" s="211"/>
      <c r="H111" s="215"/>
      <c r="I111" s="388"/>
      <c r="J111" s="216"/>
      <c r="K111" s="215"/>
    </row>
    <row r="112" spans="1:11" x14ac:dyDescent="0.2">
      <c r="A112" s="215"/>
      <c r="B112" s="215"/>
      <c r="C112" s="215"/>
      <c r="D112" s="215"/>
      <c r="E112" s="215"/>
      <c r="F112" s="216"/>
      <c r="G112" s="211"/>
      <c r="H112" s="215"/>
      <c r="I112" s="388"/>
      <c r="J112" s="216"/>
      <c r="K112" s="215"/>
    </row>
    <row r="113" spans="1:11" x14ac:dyDescent="0.2">
      <c r="A113" s="215"/>
      <c r="B113" s="215"/>
      <c r="C113" s="215"/>
      <c r="D113" s="215"/>
      <c r="E113" s="215"/>
      <c r="F113" s="216"/>
      <c r="G113" s="211"/>
      <c r="H113" s="215"/>
      <c r="I113" s="388"/>
      <c r="J113" s="216"/>
      <c r="K113" s="215"/>
    </row>
    <row r="114" spans="1:11" x14ac:dyDescent="0.2">
      <c r="A114" s="215"/>
      <c r="B114" s="215"/>
      <c r="C114" s="215"/>
      <c r="D114" s="215"/>
      <c r="E114" s="215"/>
      <c r="F114" s="216"/>
      <c r="G114" s="211"/>
      <c r="H114" s="215"/>
      <c r="I114" s="388"/>
      <c r="J114" s="216"/>
      <c r="K114" s="215"/>
    </row>
    <row r="115" spans="1:11" x14ac:dyDescent="0.2">
      <c r="A115" s="215"/>
      <c r="B115" s="215"/>
      <c r="C115" s="215"/>
      <c r="D115" s="215"/>
      <c r="E115" s="215"/>
      <c r="F115" s="216"/>
      <c r="G115" s="211"/>
      <c r="H115" s="215"/>
      <c r="I115" s="388"/>
      <c r="J115" s="216"/>
      <c r="K115" s="215"/>
    </row>
    <row r="116" spans="1:11" x14ac:dyDescent="0.2">
      <c r="A116" s="215"/>
      <c r="B116" s="215"/>
      <c r="C116" s="215"/>
      <c r="D116" s="215"/>
      <c r="E116" s="215"/>
      <c r="F116" s="216"/>
      <c r="G116" s="211"/>
      <c r="H116" s="215"/>
      <c r="I116" s="388"/>
      <c r="J116" s="216"/>
      <c r="K116" s="215"/>
    </row>
    <row r="117" spans="1:11" x14ac:dyDescent="0.2">
      <c r="A117" s="215"/>
      <c r="B117" s="215"/>
      <c r="C117" s="215"/>
      <c r="D117" s="215"/>
      <c r="E117" s="215"/>
      <c r="F117" s="216"/>
      <c r="G117" s="211"/>
      <c r="H117" s="215"/>
      <c r="I117" s="388"/>
      <c r="J117" s="216"/>
      <c r="K117" s="215"/>
    </row>
    <row r="118" spans="1:11" x14ac:dyDescent="0.2">
      <c r="A118" s="215"/>
      <c r="B118" s="215"/>
      <c r="C118" s="215"/>
      <c r="D118" s="215"/>
      <c r="E118" s="215"/>
      <c r="F118" s="216"/>
      <c r="G118" s="211"/>
      <c r="H118" s="215"/>
      <c r="I118" s="388"/>
      <c r="J118" s="216"/>
      <c r="K118" s="215"/>
    </row>
    <row r="119" spans="1:11" x14ac:dyDescent="0.2">
      <c r="A119" s="215"/>
      <c r="B119" s="215"/>
      <c r="C119" s="215"/>
      <c r="D119" s="215"/>
      <c r="E119" s="215"/>
      <c r="F119" s="216"/>
      <c r="G119" s="211"/>
      <c r="H119" s="215"/>
      <c r="I119" s="388"/>
      <c r="J119" s="216"/>
      <c r="K119" s="215"/>
    </row>
    <row r="120" spans="1:11" x14ac:dyDescent="0.2">
      <c r="A120" s="215"/>
      <c r="B120" s="215"/>
      <c r="C120" s="215"/>
      <c r="D120" s="215"/>
      <c r="E120" s="215"/>
      <c r="F120" s="216"/>
      <c r="G120" s="211"/>
      <c r="H120" s="215"/>
      <c r="I120" s="388"/>
      <c r="J120" s="216"/>
      <c r="K120" s="215"/>
    </row>
    <row r="121" spans="1:11" x14ac:dyDescent="0.2">
      <c r="A121" s="215"/>
      <c r="B121" s="215"/>
      <c r="C121" s="215"/>
      <c r="D121" s="215"/>
      <c r="E121" s="215"/>
      <c r="F121" s="216"/>
      <c r="G121" s="211"/>
      <c r="H121" s="215"/>
      <c r="I121" s="388"/>
      <c r="J121" s="216"/>
      <c r="K121" s="215"/>
    </row>
    <row r="122" spans="1:11" x14ac:dyDescent="0.2">
      <c r="A122" s="215"/>
      <c r="B122" s="215"/>
      <c r="C122" s="215"/>
      <c r="D122" s="215"/>
      <c r="E122" s="215"/>
      <c r="F122" s="216"/>
      <c r="G122" s="211"/>
      <c r="H122" s="215"/>
      <c r="I122" s="388"/>
      <c r="J122" s="216"/>
      <c r="K122" s="215"/>
    </row>
    <row r="123" spans="1:11" x14ac:dyDescent="0.2">
      <c r="A123" s="215"/>
      <c r="B123" s="215"/>
      <c r="C123" s="215"/>
      <c r="D123" s="215"/>
      <c r="E123" s="215"/>
      <c r="F123" s="216"/>
      <c r="G123" s="211"/>
      <c r="H123" s="215"/>
      <c r="I123" s="388"/>
      <c r="J123" s="216"/>
      <c r="K123" s="215"/>
    </row>
    <row r="124" spans="1:11" x14ac:dyDescent="0.2">
      <c r="A124" s="215"/>
      <c r="B124" s="215"/>
      <c r="C124" s="215"/>
      <c r="D124" s="215"/>
      <c r="E124" s="215"/>
      <c r="F124" s="216"/>
      <c r="G124" s="211"/>
      <c r="H124" s="215"/>
      <c r="I124" s="388"/>
      <c r="J124" s="216"/>
      <c r="K124" s="215"/>
    </row>
    <row r="125" spans="1:11" x14ac:dyDescent="0.2">
      <c r="A125" s="215"/>
      <c r="B125" s="215"/>
      <c r="C125" s="215"/>
      <c r="D125" s="215"/>
      <c r="E125" s="215"/>
      <c r="F125" s="216"/>
      <c r="G125" s="211"/>
      <c r="H125" s="215"/>
      <c r="I125" s="388"/>
      <c r="J125" s="216"/>
      <c r="K125" s="215"/>
    </row>
    <row r="126" spans="1:11" x14ac:dyDescent="0.2">
      <c r="A126" s="215"/>
      <c r="B126" s="215"/>
      <c r="C126" s="215"/>
      <c r="D126" s="215"/>
      <c r="E126" s="215"/>
      <c r="F126" s="216"/>
      <c r="G126" s="211"/>
      <c r="H126" s="215"/>
      <c r="I126" s="388"/>
      <c r="J126" s="216"/>
      <c r="K126" s="215"/>
    </row>
    <row r="127" spans="1:11" x14ac:dyDescent="0.2">
      <c r="A127" s="215"/>
      <c r="B127" s="215"/>
      <c r="C127" s="215"/>
      <c r="D127" s="215"/>
      <c r="E127" s="215"/>
      <c r="F127" s="216"/>
      <c r="G127" s="211"/>
      <c r="H127" s="215"/>
      <c r="I127" s="388"/>
      <c r="J127" s="216"/>
      <c r="K127" s="215"/>
    </row>
    <row r="128" spans="1:11" x14ac:dyDescent="0.2">
      <c r="A128" s="215"/>
      <c r="B128" s="215"/>
      <c r="C128" s="215"/>
      <c r="D128" s="215"/>
      <c r="E128" s="215"/>
      <c r="F128" s="216"/>
      <c r="G128" s="211"/>
      <c r="H128" s="215"/>
      <c r="I128" s="388"/>
      <c r="J128" s="216"/>
      <c r="K128" s="215"/>
    </row>
    <row r="129" spans="1:11" x14ac:dyDescent="0.2">
      <c r="A129" s="215"/>
      <c r="B129" s="215"/>
      <c r="C129" s="215"/>
      <c r="D129" s="215"/>
      <c r="E129" s="215"/>
      <c r="F129" s="216"/>
      <c r="G129" s="211"/>
      <c r="H129" s="215"/>
      <c r="I129" s="388"/>
      <c r="J129" s="216"/>
      <c r="K129" s="215"/>
    </row>
    <row r="130" spans="1:11" x14ac:dyDescent="0.2">
      <c r="A130" s="215"/>
      <c r="B130" s="215"/>
      <c r="C130" s="215"/>
      <c r="D130" s="215"/>
      <c r="E130" s="215"/>
      <c r="F130" s="216"/>
      <c r="G130" s="211"/>
      <c r="H130" s="215"/>
      <c r="I130" s="388"/>
      <c r="J130" s="216"/>
      <c r="K130" s="215"/>
    </row>
    <row r="131" spans="1:11" x14ac:dyDescent="0.2">
      <c r="A131" s="215"/>
      <c r="B131" s="215"/>
      <c r="C131" s="215"/>
      <c r="D131" s="215"/>
      <c r="E131" s="215"/>
      <c r="F131" s="216"/>
      <c r="G131" s="211"/>
      <c r="H131" s="215"/>
      <c r="I131" s="388"/>
      <c r="J131" s="216"/>
      <c r="K131" s="215"/>
    </row>
    <row r="132" spans="1:11" x14ac:dyDescent="0.2">
      <c r="A132" s="215"/>
      <c r="B132" s="215"/>
      <c r="C132" s="215"/>
      <c r="D132" s="215"/>
      <c r="E132" s="215"/>
      <c r="F132" s="216"/>
      <c r="G132" s="211"/>
      <c r="H132" s="215"/>
      <c r="I132" s="388"/>
      <c r="J132" s="216"/>
      <c r="K132" s="215"/>
    </row>
    <row r="133" spans="1:11" x14ac:dyDescent="0.2">
      <c r="A133" s="215"/>
      <c r="B133" s="215"/>
      <c r="C133" s="215"/>
      <c r="D133" s="215"/>
      <c r="E133" s="215"/>
      <c r="F133" s="216"/>
      <c r="G133" s="211"/>
      <c r="H133" s="215"/>
      <c r="I133" s="388"/>
      <c r="J133" s="216"/>
      <c r="K133" s="215"/>
    </row>
    <row r="134" spans="1:11" x14ac:dyDescent="0.2">
      <c r="A134" s="215"/>
      <c r="B134" s="215"/>
      <c r="C134" s="215"/>
      <c r="D134" s="215"/>
      <c r="E134" s="215"/>
      <c r="F134" s="216"/>
      <c r="G134" s="211"/>
      <c r="H134" s="215"/>
      <c r="I134" s="388"/>
      <c r="J134" s="216"/>
      <c r="K134" s="215"/>
    </row>
    <row r="135" spans="1:11" x14ac:dyDescent="0.2">
      <c r="A135" s="215"/>
      <c r="B135" s="215"/>
      <c r="C135" s="215"/>
      <c r="D135" s="215"/>
      <c r="E135" s="215"/>
      <c r="F135" s="216"/>
      <c r="G135" s="211"/>
      <c r="H135" s="215"/>
      <c r="I135" s="388"/>
      <c r="J135" s="216"/>
      <c r="K135" s="215"/>
    </row>
    <row r="136" spans="1:11" x14ac:dyDescent="0.2">
      <c r="A136" s="215"/>
      <c r="B136" s="215"/>
      <c r="C136" s="215"/>
      <c r="D136" s="215"/>
      <c r="E136" s="215"/>
      <c r="F136" s="216"/>
      <c r="G136" s="211"/>
      <c r="H136" s="215"/>
      <c r="I136" s="388"/>
      <c r="J136" s="216"/>
      <c r="K136" s="215"/>
    </row>
    <row r="137" spans="1:11" x14ac:dyDescent="0.2">
      <c r="A137" s="215"/>
      <c r="B137" s="215"/>
      <c r="C137" s="215"/>
      <c r="D137" s="215"/>
      <c r="E137" s="215"/>
      <c r="F137" s="216"/>
      <c r="G137" s="211"/>
      <c r="H137" s="215"/>
      <c r="I137" s="388"/>
      <c r="J137" s="216"/>
      <c r="K137" s="215"/>
    </row>
    <row r="138" spans="1:11" x14ac:dyDescent="0.2">
      <c r="A138" s="215"/>
      <c r="B138" s="215"/>
      <c r="C138" s="215"/>
      <c r="D138" s="215"/>
      <c r="E138" s="215"/>
      <c r="F138" s="216"/>
      <c r="G138" s="211"/>
      <c r="H138" s="215"/>
      <c r="I138" s="388"/>
      <c r="J138" s="216"/>
      <c r="K138" s="215"/>
    </row>
    <row r="139" spans="1:11" x14ac:dyDescent="0.2">
      <c r="A139" s="215"/>
      <c r="B139" s="215"/>
      <c r="C139" s="215"/>
      <c r="D139" s="215"/>
      <c r="E139" s="215"/>
      <c r="F139" s="216"/>
      <c r="G139" s="211"/>
      <c r="H139" s="215"/>
      <c r="I139" s="388"/>
      <c r="J139" s="216"/>
      <c r="K139" s="215"/>
    </row>
    <row r="140" spans="1:11" x14ac:dyDescent="0.2">
      <c r="A140" s="215"/>
      <c r="B140" s="215"/>
      <c r="C140" s="215"/>
      <c r="D140" s="215"/>
      <c r="E140" s="215"/>
      <c r="F140" s="216"/>
      <c r="G140" s="211"/>
      <c r="H140" s="215"/>
      <c r="I140" s="388"/>
      <c r="J140" s="216"/>
      <c r="K140" s="215"/>
    </row>
    <row r="141" spans="1:11" x14ac:dyDescent="0.2">
      <c r="A141" s="215"/>
      <c r="B141" s="215"/>
      <c r="C141" s="215"/>
      <c r="D141" s="215"/>
      <c r="E141" s="215"/>
      <c r="F141" s="216"/>
      <c r="G141" s="211"/>
      <c r="H141" s="215"/>
      <c r="I141" s="388"/>
      <c r="J141" s="216"/>
      <c r="K141" s="215"/>
    </row>
    <row r="142" spans="1:11" x14ac:dyDescent="0.2">
      <c r="A142" s="215"/>
      <c r="B142" s="215"/>
      <c r="C142" s="215"/>
      <c r="D142" s="215"/>
      <c r="E142" s="215"/>
      <c r="F142" s="216"/>
      <c r="G142" s="211"/>
      <c r="H142" s="215"/>
      <c r="I142" s="388"/>
      <c r="J142" s="216"/>
      <c r="K142" s="215"/>
    </row>
    <row r="143" spans="1:11" x14ac:dyDescent="0.2">
      <c r="A143" s="215"/>
      <c r="B143" s="215"/>
      <c r="C143" s="215"/>
      <c r="D143" s="215"/>
      <c r="E143" s="215"/>
      <c r="F143" s="216"/>
      <c r="G143" s="211"/>
      <c r="H143" s="215"/>
      <c r="I143" s="388"/>
      <c r="J143" s="216"/>
      <c r="K143" s="215"/>
    </row>
    <row r="144" spans="1:11" x14ac:dyDescent="0.2">
      <c r="A144" s="215"/>
      <c r="B144" s="215"/>
      <c r="C144" s="215"/>
      <c r="D144" s="215"/>
      <c r="E144" s="215"/>
      <c r="F144" s="216"/>
      <c r="G144" s="211"/>
      <c r="H144" s="215"/>
      <c r="I144" s="388"/>
      <c r="J144" s="216"/>
      <c r="K144" s="215"/>
    </row>
    <row r="145" spans="1:11" x14ac:dyDescent="0.2">
      <c r="A145" s="215"/>
      <c r="B145" s="215"/>
      <c r="C145" s="215"/>
      <c r="D145" s="215"/>
      <c r="E145" s="215"/>
      <c r="F145" s="216"/>
      <c r="G145" s="211"/>
      <c r="H145" s="215"/>
      <c r="I145" s="388"/>
      <c r="J145" s="216"/>
      <c r="K145" s="215"/>
    </row>
    <row r="146" spans="1:11" x14ac:dyDescent="0.2">
      <c r="A146" s="215"/>
      <c r="B146" s="215"/>
      <c r="C146" s="215"/>
      <c r="D146" s="215"/>
      <c r="E146" s="215"/>
      <c r="F146" s="216"/>
      <c r="G146" s="211"/>
      <c r="H146" s="215"/>
      <c r="I146" s="388"/>
      <c r="J146" s="216"/>
      <c r="K146" s="215"/>
    </row>
    <row r="147" spans="1:11" x14ac:dyDescent="0.2">
      <c r="A147" s="215"/>
      <c r="B147" s="215"/>
      <c r="C147" s="215"/>
      <c r="D147" s="215"/>
      <c r="E147" s="215"/>
      <c r="F147" s="216"/>
      <c r="G147" s="211"/>
      <c r="H147" s="215"/>
      <c r="I147" s="388"/>
      <c r="J147" s="216"/>
      <c r="K147" s="215"/>
    </row>
    <row r="148" spans="1:11" x14ac:dyDescent="0.2">
      <c r="A148" s="215"/>
      <c r="B148" s="215"/>
      <c r="C148" s="215"/>
      <c r="D148" s="215"/>
      <c r="E148" s="215"/>
      <c r="F148" s="216"/>
      <c r="G148" s="211"/>
      <c r="H148" s="215"/>
      <c r="I148" s="388"/>
      <c r="J148" s="216"/>
      <c r="K148" s="215"/>
    </row>
    <row r="149" spans="1:11" x14ac:dyDescent="0.2">
      <c r="A149" s="215"/>
      <c r="B149" s="215"/>
      <c r="C149" s="215"/>
      <c r="D149" s="215"/>
      <c r="E149" s="215"/>
      <c r="F149" s="216"/>
      <c r="G149" s="211"/>
      <c r="H149" s="215"/>
      <c r="I149" s="388"/>
      <c r="J149" s="216"/>
      <c r="K149" s="215"/>
    </row>
    <row r="150" spans="1:11" x14ac:dyDescent="0.2">
      <c r="A150" s="215"/>
      <c r="B150" s="215"/>
      <c r="C150" s="215"/>
      <c r="D150" s="215"/>
      <c r="E150" s="215"/>
      <c r="F150" s="216"/>
      <c r="G150" s="211"/>
      <c r="H150" s="215"/>
      <c r="I150" s="388"/>
      <c r="J150" s="216"/>
      <c r="K150" s="215"/>
    </row>
    <row r="151" spans="1:11" x14ac:dyDescent="0.2">
      <c r="A151" s="215"/>
      <c r="B151" s="215"/>
      <c r="C151" s="215"/>
      <c r="D151" s="215"/>
      <c r="E151" s="215"/>
      <c r="F151" s="216"/>
      <c r="G151" s="211"/>
      <c r="H151" s="215"/>
      <c r="I151" s="388"/>
      <c r="J151" s="216"/>
      <c r="K151" s="215"/>
    </row>
    <row r="152" spans="1:11" x14ac:dyDescent="0.2">
      <c r="A152" s="213"/>
      <c r="B152" s="213"/>
      <c r="C152" s="213"/>
      <c r="D152" s="213"/>
      <c r="E152" s="213"/>
      <c r="F152" s="214"/>
      <c r="G152" s="211"/>
      <c r="H152" s="213"/>
      <c r="I152" s="388"/>
      <c r="J152" s="214"/>
      <c r="K152" s="213"/>
    </row>
    <row r="153" spans="1:11" x14ac:dyDescent="0.2">
      <c r="A153" s="190"/>
      <c r="B153" s="190"/>
      <c r="C153" s="190"/>
      <c r="D153" s="190"/>
      <c r="E153" s="190"/>
      <c r="F153" s="190"/>
      <c r="G153" s="148"/>
      <c r="H153" s="191"/>
      <c r="I153" s="387"/>
      <c r="J153" s="192"/>
      <c r="K153" s="190"/>
    </row>
    <row r="154" spans="1:11" x14ac:dyDescent="0.2">
      <c r="A154" s="190"/>
      <c r="B154" s="190"/>
      <c r="C154" s="190"/>
      <c r="D154" s="190"/>
      <c r="E154" s="190"/>
      <c r="F154" s="190"/>
      <c r="G154" s="211"/>
      <c r="H154" s="191"/>
      <c r="I154" s="387"/>
      <c r="J154" s="192"/>
      <c r="K154" s="190"/>
    </row>
    <row r="155" spans="1:11" x14ac:dyDescent="0.2">
      <c r="A155" s="190"/>
      <c r="B155" s="190"/>
      <c r="C155" s="190"/>
      <c r="D155" s="190"/>
      <c r="E155" s="190"/>
      <c r="F155" s="190"/>
      <c r="G155" s="211"/>
      <c r="H155" s="191"/>
      <c r="I155" s="387"/>
      <c r="J155" s="192"/>
      <c r="K155" s="190"/>
    </row>
    <row r="156" spans="1:11" x14ac:dyDescent="0.2">
      <c r="A156" s="190"/>
      <c r="B156" s="190"/>
      <c r="C156" s="190"/>
      <c r="D156" s="190"/>
      <c r="E156" s="190"/>
      <c r="F156" s="190"/>
      <c r="G156" s="211"/>
      <c r="H156" s="191"/>
      <c r="I156" s="387"/>
      <c r="J156" s="192"/>
      <c r="K156" s="190"/>
    </row>
    <row r="157" spans="1:11" x14ac:dyDescent="0.2">
      <c r="A157" s="190"/>
      <c r="B157" s="190"/>
      <c r="C157" s="190"/>
      <c r="D157" s="190"/>
      <c r="E157" s="190"/>
      <c r="F157" s="190"/>
      <c r="G157" s="211"/>
      <c r="H157" s="191"/>
      <c r="I157" s="387"/>
      <c r="J157" s="192"/>
      <c r="K157" s="190"/>
    </row>
    <row r="158" spans="1:11" x14ac:dyDescent="0.2">
      <c r="A158" s="190"/>
      <c r="B158" s="190"/>
      <c r="C158" s="190"/>
      <c r="D158" s="190"/>
      <c r="E158" s="190"/>
      <c r="F158" s="190"/>
      <c r="G158" s="211"/>
      <c r="H158" s="191"/>
      <c r="I158" s="387"/>
      <c r="J158" s="192"/>
      <c r="K158" s="190"/>
    </row>
    <row r="159" spans="1:11" x14ac:dyDescent="0.2">
      <c r="A159" s="190"/>
      <c r="B159" s="190"/>
      <c r="C159" s="190"/>
      <c r="D159" s="190"/>
      <c r="E159" s="190"/>
      <c r="F159" s="190"/>
      <c r="G159" s="211"/>
      <c r="H159" s="191"/>
      <c r="I159" s="387"/>
      <c r="J159" s="192"/>
      <c r="K159" s="190"/>
    </row>
    <row r="160" spans="1:11" x14ac:dyDescent="0.2">
      <c r="A160" s="190"/>
      <c r="B160" s="190"/>
      <c r="C160" s="190"/>
      <c r="D160" s="190"/>
      <c r="E160" s="190"/>
      <c r="F160" s="190"/>
      <c r="G160" s="211"/>
      <c r="H160" s="191"/>
      <c r="I160" s="387"/>
      <c r="J160" s="192"/>
      <c r="K160" s="190"/>
    </row>
    <row r="161" spans="1:11" x14ac:dyDescent="0.2">
      <c r="A161" s="190"/>
      <c r="B161" s="190"/>
      <c r="C161" s="190"/>
      <c r="D161" s="190"/>
      <c r="E161" s="190"/>
      <c r="F161" s="190"/>
      <c r="G161" s="211"/>
      <c r="H161" s="191"/>
      <c r="I161" s="387"/>
      <c r="J161" s="192"/>
      <c r="K161" s="190"/>
    </row>
    <row r="162" spans="1:11" x14ac:dyDescent="0.2">
      <c r="A162" s="190"/>
      <c r="B162" s="190"/>
      <c r="C162" s="190"/>
      <c r="D162" s="190"/>
      <c r="E162" s="190"/>
      <c r="F162" s="190"/>
      <c r="G162" s="211"/>
      <c r="H162" s="191"/>
      <c r="I162" s="387"/>
      <c r="J162" s="192"/>
      <c r="K162" s="190"/>
    </row>
    <row r="163" spans="1:11" x14ac:dyDescent="0.2">
      <c r="A163" s="190"/>
      <c r="B163" s="190"/>
      <c r="C163" s="190"/>
      <c r="D163" s="190"/>
      <c r="E163" s="190"/>
      <c r="F163" s="190"/>
      <c r="G163" s="211"/>
      <c r="H163" s="191"/>
      <c r="I163" s="387"/>
      <c r="J163" s="192"/>
      <c r="K163" s="190"/>
    </row>
    <row r="164" spans="1:11" x14ac:dyDescent="0.2">
      <c r="A164" s="190"/>
      <c r="B164" s="190"/>
      <c r="C164" s="190"/>
      <c r="D164" s="190"/>
      <c r="E164" s="190"/>
      <c r="F164" s="190"/>
      <c r="G164" s="211"/>
      <c r="H164" s="191"/>
      <c r="I164" s="387"/>
      <c r="J164" s="192"/>
      <c r="K164" s="190"/>
    </row>
    <row r="165" spans="1:11" x14ac:dyDescent="0.2">
      <c r="A165" s="190"/>
      <c r="B165" s="190"/>
      <c r="C165" s="190"/>
      <c r="D165" s="190"/>
      <c r="E165" s="190"/>
      <c r="F165" s="190"/>
      <c r="G165" s="211"/>
      <c r="H165" s="191"/>
      <c r="I165" s="387"/>
      <c r="J165" s="192"/>
      <c r="K165" s="190"/>
    </row>
    <row r="166" spans="1:11" x14ac:dyDescent="0.2">
      <c r="A166" s="190"/>
      <c r="B166" s="190"/>
      <c r="C166" s="190"/>
      <c r="D166" s="190"/>
      <c r="E166" s="190"/>
      <c r="F166" s="190"/>
      <c r="G166" s="211"/>
      <c r="H166" s="191"/>
      <c r="I166" s="387"/>
      <c r="J166" s="192"/>
      <c r="K166" s="190"/>
    </row>
    <row r="167" spans="1:11" x14ac:dyDescent="0.2">
      <c r="A167" s="190"/>
      <c r="B167" s="190"/>
      <c r="C167" s="190"/>
      <c r="D167" s="190"/>
      <c r="E167" s="190"/>
      <c r="F167" s="190"/>
      <c r="G167" s="211"/>
      <c r="H167" s="191"/>
      <c r="I167" s="387"/>
      <c r="J167" s="192"/>
      <c r="K167" s="190"/>
    </row>
    <row r="168" spans="1:11" x14ac:dyDescent="0.2">
      <c r="A168" s="190"/>
      <c r="B168" s="190"/>
      <c r="C168" s="190"/>
      <c r="D168" s="190"/>
      <c r="E168" s="190"/>
      <c r="F168" s="190"/>
      <c r="G168" s="211"/>
      <c r="H168" s="191"/>
      <c r="I168" s="387"/>
      <c r="J168" s="192"/>
      <c r="K168" s="190"/>
    </row>
    <row r="169" spans="1:11" x14ac:dyDescent="0.2">
      <c r="A169" s="190"/>
      <c r="B169" s="190"/>
      <c r="C169" s="190"/>
      <c r="D169" s="190"/>
      <c r="E169" s="190"/>
      <c r="F169" s="190"/>
      <c r="G169" s="211"/>
      <c r="H169" s="191"/>
      <c r="I169" s="387"/>
      <c r="J169" s="192"/>
      <c r="K169" s="190"/>
    </row>
    <row r="170" spans="1:11" x14ac:dyDescent="0.2">
      <c r="A170" s="190"/>
      <c r="B170" s="190"/>
      <c r="C170" s="190"/>
      <c r="D170" s="190"/>
      <c r="E170" s="190"/>
      <c r="F170" s="190"/>
      <c r="G170" s="211"/>
      <c r="H170" s="191"/>
      <c r="I170" s="387"/>
      <c r="J170" s="192"/>
      <c r="K170" s="190"/>
    </row>
    <row r="171" spans="1:11" x14ac:dyDescent="0.2">
      <c r="A171" s="190"/>
      <c r="B171" s="190"/>
      <c r="C171" s="190"/>
      <c r="D171" s="190"/>
      <c r="E171" s="190"/>
      <c r="F171" s="190"/>
      <c r="G171" s="211"/>
      <c r="H171" s="191"/>
      <c r="I171" s="387"/>
      <c r="J171" s="192"/>
      <c r="K171" s="190"/>
    </row>
    <row r="172" spans="1:11" x14ac:dyDescent="0.2">
      <c r="A172" s="190"/>
      <c r="B172" s="190"/>
      <c r="C172" s="190"/>
      <c r="D172" s="190"/>
      <c r="E172" s="190"/>
      <c r="F172" s="190"/>
      <c r="G172" s="211"/>
      <c r="H172" s="191"/>
      <c r="I172" s="387"/>
      <c r="J172" s="192"/>
      <c r="K172" s="190"/>
    </row>
    <row r="173" spans="1:11" x14ac:dyDescent="0.2">
      <c r="A173" s="190"/>
      <c r="B173" s="190"/>
      <c r="C173" s="190"/>
      <c r="D173" s="190"/>
      <c r="E173" s="190"/>
      <c r="F173" s="190"/>
      <c r="G173" s="211"/>
      <c r="H173" s="191"/>
      <c r="I173" s="387"/>
      <c r="J173" s="192"/>
      <c r="K173" s="190"/>
    </row>
    <row r="174" spans="1:11" x14ac:dyDescent="0.2">
      <c r="A174" s="190"/>
      <c r="B174" s="190"/>
      <c r="C174" s="190"/>
      <c r="D174" s="190"/>
      <c r="E174" s="190"/>
      <c r="F174" s="190"/>
      <c r="G174" s="211"/>
      <c r="H174" s="191"/>
      <c r="I174" s="387"/>
      <c r="J174" s="192"/>
      <c r="K174" s="190"/>
    </row>
    <row r="175" spans="1:11" x14ac:dyDescent="0.2">
      <c r="A175" s="190"/>
      <c r="B175" s="190"/>
      <c r="C175" s="190"/>
      <c r="D175" s="190"/>
      <c r="E175" s="190"/>
      <c r="F175" s="190"/>
      <c r="G175" s="211"/>
      <c r="H175" s="191"/>
      <c r="I175" s="387"/>
      <c r="J175" s="192"/>
      <c r="K175" s="190"/>
    </row>
    <row r="176" spans="1:11" x14ac:dyDescent="0.2">
      <c r="A176" s="190"/>
      <c r="B176" s="190"/>
      <c r="C176" s="190"/>
      <c r="D176" s="190"/>
      <c r="E176" s="190"/>
      <c r="F176" s="190"/>
      <c r="G176" s="211"/>
      <c r="H176" s="191"/>
      <c r="I176" s="387"/>
      <c r="J176" s="192"/>
      <c r="K176" s="190"/>
    </row>
    <row r="177" spans="1:11" x14ac:dyDescent="0.2">
      <c r="A177" s="190"/>
      <c r="B177" s="190"/>
      <c r="C177" s="190"/>
      <c r="D177" s="190"/>
      <c r="E177" s="190"/>
      <c r="F177" s="190"/>
      <c r="G177" s="211"/>
      <c r="H177" s="191"/>
      <c r="I177" s="387"/>
      <c r="J177" s="192"/>
      <c r="K177" s="190"/>
    </row>
    <row r="178" spans="1:11" x14ac:dyDescent="0.2">
      <c r="A178" s="190"/>
      <c r="B178" s="190"/>
      <c r="C178" s="190"/>
      <c r="D178" s="190"/>
      <c r="E178" s="190"/>
      <c r="F178" s="190"/>
      <c r="G178" s="211"/>
      <c r="H178" s="191"/>
      <c r="I178" s="387"/>
      <c r="J178" s="192"/>
      <c r="K178" s="190"/>
    </row>
    <row r="179" spans="1:11" x14ac:dyDescent="0.2">
      <c r="A179" s="190"/>
      <c r="B179" s="190"/>
      <c r="C179" s="190"/>
      <c r="D179" s="190"/>
      <c r="E179" s="190"/>
      <c r="F179" s="190"/>
      <c r="G179" s="211"/>
      <c r="H179" s="191"/>
      <c r="I179" s="387"/>
      <c r="J179" s="192"/>
      <c r="K179" s="190"/>
    </row>
    <row r="180" spans="1:11" x14ac:dyDescent="0.2">
      <c r="A180" s="190"/>
      <c r="B180" s="190"/>
      <c r="C180" s="190"/>
      <c r="D180" s="190"/>
      <c r="E180" s="190"/>
      <c r="F180" s="190"/>
      <c r="G180" s="211"/>
      <c r="H180" s="191"/>
      <c r="I180" s="387"/>
      <c r="J180" s="192"/>
      <c r="K180" s="190"/>
    </row>
    <row r="181" spans="1:11" x14ac:dyDescent="0.2">
      <c r="A181" s="190"/>
      <c r="B181" s="190"/>
      <c r="C181" s="190"/>
      <c r="D181" s="190"/>
      <c r="E181" s="190"/>
      <c r="F181" s="190"/>
      <c r="G181" s="211"/>
      <c r="H181" s="191"/>
      <c r="I181" s="387"/>
      <c r="J181" s="192"/>
      <c r="K181" s="190"/>
    </row>
    <row r="182" spans="1:11" x14ac:dyDescent="0.2">
      <c r="A182" s="190"/>
      <c r="B182" s="190"/>
      <c r="C182" s="190"/>
      <c r="D182" s="190"/>
      <c r="E182" s="190"/>
      <c r="F182" s="190"/>
      <c r="G182" s="211"/>
      <c r="H182" s="191"/>
      <c r="I182" s="387"/>
      <c r="J182" s="192"/>
      <c r="K182" s="190"/>
    </row>
    <row r="183" spans="1:11" x14ac:dyDescent="0.2">
      <c r="A183" s="190"/>
      <c r="B183" s="190"/>
      <c r="C183" s="190"/>
      <c r="D183" s="190"/>
      <c r="E183" s="190"/>
      <c r="F183" s="190"/>
      <c r="G183" s="211"/>
      <c r="H183" s="191"/>
      <c r="I183" s="387"/>
      <c r="J183" s="192"/>
      <c r="K183" s="190"/>
    </row>
    <row r="184" spans="1:11" x14ac:dyDescent="0.2">
      <c r="A184" s="190"/>
      <c r="B184" s="190"/>
      <c r="C184" s="190"/>
      <c r="D184" s="190"/>
      <c r="E184" s="190"/>
      <c r="F184" s="190"/>
      <c r="G184" s="211"/>
      <c r="H184" s="191"/>
      <c r="I184" s="387"/>
      <c r="J184" s="192"/>
      <c r="K184" s="190"/>
    </row>
    <row r="185" spans="1:11" x14ac:dyDescent="0.2">
      <c r="A185" s="190"/>
      <c r="B185" s="190"/>
      <c r="C185" s="190"/>
      <c r="D185" s="190"/>
      <c r="E185" s="190"/>
      <c r="F185" s="190"/>
      <c r="G185" s="211"/>
      <c r="H185" s="191"/>
      <c r="I185" s="387"/>
      <c r="J185" s="192"/>
      <c r="K185" s="190"/>
    </row>
    <row r="186" spans="1:11" x14ac:dyDescent="0.2">
      <c r="A186" s="190"/>
      <c r="B186" s="190"/>
      <c r="C186" s="190"/>
      <c r="D186" s="190"/>
      <c r="E186" s="190"/>
      <c r="F186" s="190"/>
      <c r="G186" s="211"/>
      <c r="H186" s="191"/>
      <c r="I186" s="387"/>
      <c r="J186" s="192"/>
      <c r="K186" s="190"/>
    </row>
    <row r="187" spans="1:11" x14ac:dyDescent="0.2">
      <c r="A187" s="190"/>
      <c r="B187" s="190"/>
      <c r="C187" s="190"/>
      <c r="D187" s="190"/>
      <c r="E187" s="190"/>
      <c r="F187" s="190"/>
      <c r="G187" s="211"/>
      <c r="H187" s="191"/>
      <c r="I187" s="387"/>
      <c r="J187" s="192"/>
      <c r="K187" s="190"/>
    </row>
    <row r="188" spans="1:11" x14ac:dyDescent="0.2">
      <c r="A188" s="190"/>
      <c r="B188" s="190"/>
      <c r="C188" s="190"/>
      <c r="D188" s="190"/>
      <c r="E188" s="190"/>
      <c r="F188" s="190"/>
      <c r="G188" s="211"/>
      <c r="H188" s="191"/>
      <c r="I188" s="387"/>
      <c r="J188" s="192"/>
      <c r="K188" s="190"/>
    </row>
    <row r="189" spans="1:11" x14ac:dyDescent="0.2">
      <c r="A189" s="190"/>
      <c r="B189" s="190"/>
      <c r="C189" s="190"/>
      <c r="D189" s="190"/>
      <c r="E189" s="190"/>
      <c r="F189" s="190"/>
      <c r="G189" s="211"/>
      <c r="H189" s="191"/>
      <c r="I189" s="387"/>
      <c r="J189" s="192"/>
      <c r="K189" s="190"/>
    </row>
    <row r="190" spans="1:11" x14ac:dyDescent="0.2">
      <c r="A190" s="190"/>
      <c r="B190" s="190"/>
      <c r="C190" s="190"/>
      <c r="D190" s="190"/>
      <c r="E190" s="190"/>
      <c r="F190" s="190"/>
      <c r="G190" s="211"/>
      <c r="H190" s="191"/>
      <c r="I190" s="387"/>
      <c r="J190" s="192"/>
      <c r="K190" s="190"/>
    </row>
    <row r="191" spans="1:11" x14ac:dyDescent="0.2">
      <c r="A191" s="190"/>
      <c r="B191" s="190"/>
      <c r="C191" s="190"/>
      <c r="D191" s="190"/>
      <c r="E191" s="190"/>
      <c r="F191" s="190"/>
      <c r="G191" s="211"/>
      <c r="H191" s="191"/>
      <c r="I191" s="387"/>
      <c r="J191" s="192"/>
      <c r="K191" s="190"/>
    </row>
    <row r="192" spans="1:11" x14ac:dyDescent="0.2">
      <c r="A192" s="190"/>
      <c r="B192" s="190"/>
      <c r="C192" s="190"/>
      <c r="D192" s="190"/>
      <c r="E192" s="190"/>
      <c r="F192" s="190"/>
      <c r="G192" s="211"/>
      <c r="H192" s="191"/>
      <c r="I192" s="387"/>
      <c r="J192" s="192"/>
      <c r="K192" s="190"/>
    </row>
    <row r="193" spans="1:11" x14ac:dyDescent="0.2">
      <c r="A193" s="190"/>
      <c r="B193" s="190"/>
      <c r="C193" s="190"/>
      <c r="D193" s="190"/>
      <c r="E193" s="190"/>
      <c r="F193" s="190"/>
      <c r="G193" s="211"/>
      <c r="H193" s="191"/>
      <c r="I193" s="387"/>
      <c r="J193" s="192"/>
      <c r="K193" s="190"/>
    </row>
    <row r="194" spans="1:11" x14ac:dyDescent="0.2">
      <c r="A194" s="190"/>
      <c r="B194" s="190"/>
      <c r="C194" s="190"/>
      <c r="D194" s="190"/>
      <c r="E194" s="190"/>
      <c r="F194" s="190"/>
      <c r="G194" s="211"/>
      <c r="H194" s="191"/>
      <c r="I194" s="387"/>
      <c r="J194" s="192"/>
      <c r="K194" s="190"/>
    </row>
    <row r="195" spans="1:11" x14ac:dyDescent="0.2">
      <c r="A195" s="190"/>
      <c r="B195" s="190"/>
      <c r="C195" s="190"/>
      <c r="D195" s="190"/>
      <c r="E195" s="190"/>
      <c r="F195" s="190"/>
      <c r="G195" s="211"/>
      <c r="H195" s="191"/>
      <c r="I195" s="387"/>
      <c r="J195" s="192"/>
      <c r="K195" s="190"/>
    </row>
    <row r="196" spans="1:11" x14ac:dyDescent="0.2">
      <c r="A196" s="190"/>
      <c r="B196" s="190"/>
      <c r="C196" s="190"/>
      <c r="D196" s="190"/>
      <c r="E196" s="190"/>
      <c r="F196" s="190"/>
      <c r="G196" s="211"/>
      <c r="H196" s="191"/>
      <c r="I196" s="387"/>
      <c r="J196" s="192"/>
      <c r="K196" s="190"/>
    </row>
    <row r="197" spans="1:11" x14ac:dyDescent="0.2">
      <c r="A197" s="190"/>
      <c r="B197" s="190"/>
      <c r="C197" s="190"/>
      <c r="D197" s="190"/>
      <c r="E197" s="190"/>
      <c r="F197" s="190"/>
      <c r="G197" s="211"/>
      <c r="H197" s="191"/>
      <c r="I197" s="387"/>
      <c r="J197" s="192"/>
      <c r="K197" s="190"/>
    </row>
    <row r="198" spans="1:11" x14ac:dyDescent="0.2">
      <c r="A198" s="190"/>
      <c r="B198" s="190"/>
      <c r="C198" s="190"/>
      <c r="D198" s="190"/>
      <c r="E198" s="190"/>
      <c r="F198" s="190"/>
      <c r="G198" s="211"/>
      <c r="H198" s="191"/>
      <c r="I198" s="387"/>
      <c r="J198" s="192"/>
      <c r="K198" s="190"/>
    </row>
    <row r="199" spans="1:11" x14ac:dyDescent="0.2">
      <c r="A199" s="190"/>
      <c r="B199" s="190"/>
      <c r="C199" s="190"/>
      <c r="D199" s="190"/>
      <c r="E199" s="190"/>
      <c r="F199" s="190"/>
      <c r="G199" s="211"/>
      <c r="H199" s="191"/>
      <c r="I199" s="387"/>
      <c r="J199" s="192"/>
      <c r="K199" s="190"/>
    </row>
    <row r="200" spans="1:11" x14ac:dyDescent="0.2">
      <c r="A200" s="190"/>
      <c r="B200" s="190"/>
      <c r="C200" s="190"/>
      <c r="D200" s="190"/>
      <c r="E200" s="190"/>
      <c r="F200" s="190"/>
      <c r="G200" s="211"/>
      <c r="H200" s="191"/>
      <c r="I200" s="387"/>
      <c r="J200" s="192"/>
      <c r="K200" s="190"/>
    </row>
    <row r="201" spans="1:11" x14ac:dyDescent="0.2">
      <c r="A201" s="190"/>
      <c r="B201" s="190"/>
      <c r="C201" s="190"/>
      <c r="D201" s="190"/>
      <c r="E201" s="190"/>
      <c r="F201" s="190"/>
      <c r="G201" s="211"/>
      <c r="H201" s="191"/>
      <c r="I201" s="387"/>
      <c r="J201" s="192"/>
      <c r="K201" s="190"/>
    </row>
    <row r="202" spans="1:11" x14ac:dyDescent="0.2">
      <c r="A202" s="190"/>
      <c r="B202" s="190"/>
      <c r="C202" s="190"/>
      <c r="D202" s="190"/>
      <c r="E202" s="190"/>
      <c r="F202" s="190"/>
      <c r="G202" s="211"/>
      <c r="H202" s="191"/>
      <c r="I202" s="387"/>
      <c r="J202" s="192"/>
      <c r="K202" s="190"/>
    </row>
    <row r="203" spans="1:11" x14ac:dyDescent="0.2">
      <c r="A203" s="190"/>
      <c r="B203" s="190"/>
      <c r="C203" s="190"/>
      <c r="D203" s="190"/>
      <c r="E203" s="190"/>
      <c r="F203" s="190"/>
      <c r="G203" s="211"/>
      <c r="H203" s="191"/>
      <c r="I203" s="387"/>
      <c r="J203" s="192"/>
      <c r="K203" s="190"/>
    </row>
    <row r="204" spans="1:11" x14ac:dyDescent="0.2">
      <c r="A204" s="190"/>
      <c r="B204" s="190"/>
      <c r="C204" s="190"/>
      <c r="D204" s="190"/>
      <c r="E204" s="190"/>
      <c r="F204" s="190"/>
      <c r="G204" s="211"/>
      <c r="H204" s="191"/>
      <c r="I204" s="387"/>
      <c r="J204" s="192"/>
      <c r="K204" s="190"/>
    </row>
    <row r="205" spans="1:11" x14ac:dyDescent="0.2">
      <c r="A205" s="190"/>
      <c r="B205" s="190"/>
      <c r="C205" s="190"/>
      <c r="D205" s="190"/>
      <c r="E205" s="190"/>
      <c r="F205" s="190"/>
      <c r="G205" s="211"/>
      <c r="H205" s="191"/>
      <c r="I205" s="387"/>
      <c r="J205" s="192"/>
      <c r="K205" s="190"/>
    </row>
    <row r="206" spans="1:11" x14ac:dyDescent="0.2">
      <c r="A206" s="190"/>
      <c r="B206" s="190"/>
      <c r="C206" s="190"/>
      <c r="D206" s="190"/>
      <c r="E206" s="190"/>
      <c r="F206" s="190"/>
      <c r="G206" s="211"/>
      <c r="H206" s="191"/>
      <c r="I206" s="387"/>
      <c r="J206" s="192"/>
      <c r="K206" s="190"/>
    </row>
    <row r="207" spans="1:11" x14ac:dyDescent="0.2">
      <c r="A207" s="190"/>
      <c r="B207" s="190"/>
      <c r="C207" s="190"/>
      <c r="D207" s="190"/>
      <c r="E207" s="190"/>
      <c r="F207" s="190"/>
      <c r="G207" s="211"/>
      <c r="H207" s="191"/>
      <c r="I207" s="387"/>
      <c r="J207" s="192"/>
      <c r="K207" s="190"/>
    </row>
    <row r="208" spans="1:11" x14ac:dyDescent="0.2">
      <c r="A208" s="190"/>
      <c r="B208" s="190"/>
      <c r="C208" s="190"/>
      <c r="D208" s="190"/>
      <c r="E208" s="190"/>
      <c r="F208" s="190"/>
      <c r="G208" s="211"/>
      <c r="H208" s="191"/>
      <c r="I208" s="387"/>
      <c r="J208" s="192"/>
      <c r="K208" s="190"/>
    </row>
    <row r="209" spans="1:11" x14ac:dyDescent="0.2">
      <c r="A209" s="190"/>
      <c r="B209" s="190"/>
      <c r="C209" s="190"/>
      <c r="D209" s="190"/>
      <c r="E209" s="190"/>
      <c r="F209" s="190"/>
      <c r="G209" s="211"/>
      <c r="H209" s="191"/>
      <c r="I209" s="387"/>
      <c r="J209" s="192"/>
      <c r="K209" s="190"/>
    </row>
    <row r="210" spans="1:11" x14ac:dyDescent="0.2">
      <c r="A210" s="190"/>
      <c r="B210" s="190"/>
      <c r="C210" s="190"/>
      <c r="D210" s="190"/>
      <c r="E210" s="190"/>
      <c r="F210" s="190"/>
      <c r="G210" s="211"/>
      <c r="H210" s="191"/>
      <c r="I210" s="387"/>
      <c r="J210" s="192"/>
      <c r="K210" s="190"/>
    </row>
    <row r="211" spans="1:11" x14ac:dyDescent="0.2">
      <c r="A211" s="190"/>
      <c r="B211" s="190"/>
      <c r="C211" s="190"/>
      <c r="D211" s="190"/>
      <c r="E211" s="190"/>
      <c r="F211" s="190"/>
      <c r="G211" s="211"/>
      <c r="H211" s="191"/>
      <c r="I211" s="387"/>
      <c r="J211" s="192"/>
      <c r="K211" s="190"/>
    </row>
    <row r="212" spans="1:11" x14ac:dyDescent="0.2">
      <c r="A212" s="190"/>
      <c r="B212" s="190"/>
      <c r="C212" s="190"/>
      <c r="D212" s="190"/>
      <c r="E212" s="190"/>
      <c r="F212" s="190"/>
      <c r="G212" s="211"/>
      <c r="H212" s="191"/>
      <c r="I212" s="387"/>
      <c r="J212" s="192"/>
      <c r="K212" s="190"/>
    </row>
    <row r="213" spans="1:11" x14ac:dyDescent="0.2">
      <c r="A213" s="190"/>
      <c r="B213" s="190"/>
      <c r="C213" s="190"/>
      <c r="D213" s="190"/>
      <c r="E213" s="190"/>
      <c r="F213" s="190"/>
      <c r="G213" s="211"/>
      <c r="H213" s="191"/>
      <c r="I213" s="387"/>
      <c r="J213" s="192"/>
      <c r="K213" s="190"/>
    </row>
    <row r="214" spans="1:11" x14ac:dyDescent="0.2">
      <c r="A214" s="190"/>
      <c r="B214" s="190"/>
      <c r="C214" s="190"/>
      <c r="D214" s="190"/>
      <c r="E214" s="190"/>
      <c r="F214" s="190"/>
      <c r="G214" s="211"/>
      <c r="H214" s="191"/>
      <c r="I214" s="387"/>
      <c r="J214" s="192"/>
      <c r="K214" s="190"/>
    </row>
    <row r="215" spans="1:11" x14ac:dyDescent="0.2">
      <c r="A215" s="190"/>
      <c r="B215" s="190"/>
      <c r="C215" s="190"/>
      <c r="D215" s="190"/>
      <c r="E215" s="190"/>
      <c r="F215" s="190"/>
      <c r="G215" s="211"/>
      <c r="H215" s="191"/>
      <c r="I215" s="387"/>
      <c r="J215" s="192"/>
      <c r="K215" s="190"/>
    </row>
    <row r="216" spans="1:11" x14ac:dyDescent="0.2">
      <c r="A216" s="190"/>
      <c r="B216" s="190"/>
      <c r="C216" s="190"/>
      <c r="D216" s="190"/>
      <c r="E216" s="190"/>
      <c r="F216" s="190"/>
      <c r="G216" s="211"/>
      <c r="H216" s="191"/>
      <c r="I216" s="387"/>
      <c r="J216" s="192"/>
      <c r="K216" s="190"/>
    </row>
    <row r="217" spans="1:11" x14ac:dyDescent="0.2">
      <c r="A217" s="190"/>
      <c r="B217" s="190"/>
      <c r="C217" s="190"/>
      <c r="D217" s="190"/>
      <c r="E217" s="190"/>
      <c r="F217" s="190"/>
      <c r="G217" s="211"/>
      <c r="H217" s="191"/>
      <c r="I217" s="387"/>
      <c r="J217" s="192"/>
      <c r="K217" s="190"/>
    </row>
    <row r="218" spans="1:11" x14ac:dyDescent="0.2">
      <c r="A218" s="190"/>
      <c r="B218" s="190"/>
      <c r="C218" s="190"/>
      <c r="D218" s="190"/>
      <c r="E218" s="190"/>
      <c r="F218" s="190"/>
      <c r="G218" s="211"/>
      <c r="H218" s="191"/>
      <c r="I218" s="387"/>
      <c r="J218" s="192"/>
      <c r="K218" s="190"/>
    </row>
    <row r="219" spans="1:11" x14ac:dyDescent="0.2">
      <c r="A219" s="190"/>
      <c r="B219" s="190"/>
      <c r="C219" s="190"/>
      <c r="D219" s="190"/>
      <c r="E219" s="190"/>
      <c r="F219" s="190"/>
      <c r="G219" s="211"/>
      <c r="H219" s="191"/>
      <c r="I219" s="387"/>
      <c r="J219" s="192"/>
      <c r="K219" s="190"/>
    </row>
    <row r="220" spans="1:11" x14ac:dyDescent="0.2">
      <c r="A220" s="190"/>
      <c r="B220" s="190"/>
      <c r="C220" s="190"/>
      <c r="D220" s="190"/>
      <c r="E220" s="190"/>
      <c r="F220" s="190"/>
      <c r="G220" s="211"/>
      <c r="H220" s="191"/>
      <c r="I220" s="387"/>
      <c r="J220" s="192"/>
      <c r="K220" s="190"/>
    </row>
    <row r="221" spans="1:11" x14ac:dyDescent="0.2">
      <c r="A221" s="190"/>
      <c r="B221" s="190"/>
      <c r="C221" s="190"/>
      <c r="D221" s="190"/>
      <c r="E221" s="190"/>
      <c r="F221" s="190"/>
      <c r="G221" s="211"/>
      <c r="H221" s="191"/>
      <c r="I221" s="387"/>
      <c r="J221" s="192"/>
      <c r="K221" s="190"/>
    </row>
    <row r="222" spans="1:11" x14ac:dyDescent="0.2">
      <c r="A222" s="190"/>
      <c r="B222" s="190"/>
      <c r="C222" s="190"/>
      <c r="D222" s="190"/>
      <c r="E222" s="190"/>
      <c r="F222" s="190"/>
      <c r="G222" s="211"/>
      <c r="H222" s="191"/>
      <c r="I222" s="387"/>
      <c r="J222" s="192"/>
      <c r="K222" s="190"/>
    </row>
    <row r="223" spans="1:11" x14ac:dyDescent="0.2">
      <c r="A223" s="190"/>
      <c r="B223" s="190"/>
      <c r="C223" s="190"/>
      <c r="D223" s="190"/>
      <c r="E223" s="190"/>
      <c r="F223" s="190"/>
      <c r="G223" s="211"/>
      <c r="H223" s="191"/>
      <c r="I223" s="387"/>
      <c r="J223" s="192"/>
      <c r="K223" s="190"/>
    </row>
    <row r="224" spans="1:11" x14ac:dyDescent="0.2">
      <c r="A224" s="190"/>
      <c r="B224" s="190"/>
      <c r="C224" s="190"/>
      <c r="D224" s="190"/>
      <c r="E224" s="190"/>
      <c r="F224" s="190"/>
      <c r="G224" s="211"/>
      <c r="H224" s="191"/>
      <c r="I224" s="387"/>
      <c r="J224" s="192"/>
      <c r="K224" s="190"/>
    </row>
    <row r="225" spans="1:11" x14ac:dyDescent="0.2">
      <c r="A225" s="190"/>
      <c r="B225" s="190"/>
      <c r="C225" s="190"/>
      <c r="D225" s="190"/>
      <c r="E225" s="190"/>
      <c r="F225" s="190"/>
      <c r="G225" s="211"/>
      <c r="H225" s="191"/>
      <c r="I225" s="387"/>
      <c r="J225" s="192"/>
      <c r="K225" s="190"/>
    </row>
    <row r="226" spans="1:11" x14ac:dyDescent="0.2">
      <c r="A226" s="190"/>
      <c r="B226" s="190"/>
      <c r="C226" s="190"/>
      <c r="D226" s="190"/>
      <c r="E226" s="190"/>
      <c r="F226" s="190"/>
      <c r="G226" s="211"/>
      <c r="H226" s="191"/>
      <c r="I226" s="387"/>
      <c r="J226" s="192"/>
      <c r="K226" s="190"/>
    </row>
    <row r="227" spans="1:11" x14ac:dyDescent="0.2">
      <c r="A227" s="190"/>
      <c r="B227" s="190"/>
      <c r="C227" s="190"/>
      <c r="D227" s="190"/>
      <c r="E227" s="190"/>
      <c r="F227" s="190"/>
      <c r="G227" s="211"/>
      <c r="H227" s="191"/>
      <c r="I227" s="387"/>
      <c r="J227" s="192"/>
      <c r="K227" s="190"/>
    </row>
    <row r="228" spans="1:11" x14ac:dyDescent="0.2">
      <c r="A228" s="190"/>
      <c r="B228" s="190"/>
      <c r="C228" s="190"/>
      <c r="D228" s="190"/>
      <c r="E228" s="190"/>
      <c r="F228" s="190"/>
      <c r="G228" s="211"/>
      <c r="H228" s="191"/>
      <c r="I228" s="387"/>
      <c r="J228" s="192"/>
      <c r="K228" s="190"/>
    </row>
    <row r="229" spans="1:11" x14ac:dyDescent="0.2">
      <c r="A229" s="190"/>
      <c r="B229" s="190"/>
      <c r="C229" s="190"/>
      <c r="D229" s="190"/>
      <c r="E229" s="190"/>
      <c r="F229" s="190"/>
      <c r="G229" s="211"/>
      <c r="H229" s="191"/>
      <c r="I229" s="387"/>
      <c r="J229" s="192"/>
      <c r="K229" s="190"/>
    </row>
    <row r="230" spans="1:11" x14ac:dyDescent="0.2">
      <c r="A230" s="190"/>
      <c r="B230" s="190"/>
      <c r="C230" s="190"/>
      <c r="D230" s="190"/>
      <c r="E230" s="190"/>
      <c r="F230" s="190"/>
      <c r="G230" s="211"/>
      <c r="H230" s="191"/>
      <c r="I230" s="387"/>
      <c r="J230" s="192"/>
      <c r="K230" s="190"/>
    </row>
    <row r="231" spans="1:11" x14ac:dyDescent="0.2">
      <c r="A231" s="190"/>
      <c r="B231" s="190"/>
      <c r="C231" s="190"/>
      <c r="D231" s="190"/>
      <c r="E231" s="190"/>
      <c r="F231" s="190"/>
      <c r="G231" s="211"/>
      <c r="H231" s="191"/>
      <c r="I231" s="387"/>
      <c r="J231" s="192"/>
      <c r="K231" s="190"/>
    </row>
    <row r="232" spans="1:11" x14ac:dyDescent="0.2">
      <c r="A232" s="190"/>
      <c r="B232" s="190"/>
      <c r="C232" s="190"/>
      <c r="D232" s="190"/>
      <c r="E232" s="190"/>
      <c r="F232" s="190"/>
      <c r="G232" s="211"/>
      <c r="H232" s="191"/>
      <c r="I232" s="387"/>
      <c r="J232" s="192"/>
      <c r="K232" s="190"/>
    </row>
    <row r="233" spans="1:11" x14ac:dyDescent="0.2">
      <c r="A233" s="190"/>
      <c r="B233" s="190"/>
      <c r="C233" s="190"/>
      <c r="D233" s="190"/>
      <c r="E233" s="190"/>
      <c r="F233" s="190"/>
      <c r="G233" s="211"/>
      <c r="H233" s="191"/>
      <c r="I233" s="387"/>
      <c r="J233" s="192"/>
      <c r="K233" s="190"/>
    </row>
    <row r="234" spans="1:11" x14ac:dyDescent="0.2">
      <c r="A234" s="190"/>
      <c r="B234" s="190"/>
      <c r="C234" s="190"/>
      <c r="D234" s="190"/>
      <c r="E234" s="190"/>
      <c r="F234" s="190"/>
      <c r="G234" s="211"/>
      <c r="H234" s="191"/>
      <c r="I234" s="387"/>
      <c r="J234" s="192"/>
      <c r="K234" s="190"/>
    </row>
    <row r="235" spans="1:11" x14ac:dyDescent="0.2">
      <c r="A235" s="190"/>
      <c r="B235" s="190"/>
      <c r="C235" s="190"/>
      <c r="D235" s="190"/>
      <c r="E235" s="190"/>
      <c r="F235" s="190"/>
      <c r="G235" s="211"/>
      <c r="H235" s="191"/>
      <c r="I235" s="387"/>
      <c r="J235" s="192"/>
      <c r="K235" s="190"/>
    </row>
    <row r="236" spans="1:11" x14ac:dyDescent="0.2">
      <c r="A236" s="190"/>
      <c r="B236" s="190"/>
      <c r="C236" s="190"/>
      <c r="D236" s="190"/>
      <c r="E236" s="190"/>
      <c r="F236" s="190"/>
      <c r="G236" s="211"/>
      <c r="H236" s="191"/>
      <c r="I236" s="387"/>
      <c r="J236" s="192"/>
      <c r="K236" s="190"/>
    </row>
    <row r="237" spans="1:11" x14ac:dyDescent="0.2">
      <c r="A237" s="190"/>
      <c r="B237" s="190"/>
      <c r="C237" s="190"/>
      <c r="D237" s="190"/>
      <c r="E237" s="190"/>
      <c r="F237" s="190"/>
      <c r="G237" s="211"/>
      <c r="H237" s="191"/>
      <c r="I237" s="387"/>
      <c r="J237" s="192"/>
      <c r="K237" s="190"/>
    </row>
    <row r="238" spans="1:11" x14ac:dyDescent="0.2">
      <c r="A238" s="190"/>
      <c r="B238" s="190"/>
      <c r="C238" s="190"/>
      <c r="D238" s="190"/>
      <c r="E238" s="190"/>
      <c r="F238" s="190"/>
      <c r="G238" s="211"/>
      <c r="H238" s="191"/>
      <c r="I238" s="387"/>
      <c r="J238" s="192"/>
      <c r="K238" s="190"/>
    </row>
    <row r="239" spans="1:11" x14ac:dyDescent="0.2">
      <c r="A239" s="190"/>
      <c r="B239" s="190"/>
      <c r="C239" s="190"/>
      <c r="D239" s="190"/>
      <c r="E239" s="190"/>
      <c r="F239" s="190"/>
      <c r="G239" s="211"/>
      <c r="H239" s="191"/>
      <c r="I239" s="387"/>
      <c r="J239" s="192"/>
      <c r="K239" s="190"/>
    </row>
    <row r="240" spans="1:11" x14ac:dyDescent="0.2">
      <c r="A240" s="190"/>
      <c r="B240" s="190"/>
      <c r="C240" s="190"/>
      <c r="D240" s="190"/>
      <c r="E240" s="190"/>
      <c r="F240" s="190"/>
      <c r="G240" s="211"/>
      <c r="H240" s="191"/>
      <c r="I240" s="387"/>
      <c r="J240" s="192"/>
      <c r="K240" s="190"/>
    </row>
    <row r="241" spans="1:11" x14ac:dyDescent="0.2">
      <c r="A241" s="190"/>
      <c r="B241" s="190"/>
      <c r="C241" s="190"/>
      <c r="D241" s="190"/>
      <c r="E241" s="190"/>
      <c r="F241" s="190"/>
      <c r="G241" s="211"/>
      <c r="H241" s="191"/>
      <c r="I241" s="387"/>
      <c r="J241" s="192"/>
      <c r="K241" s="190"/>
    </row>
    <row r="242" spans="1:11" x14ac:dyDescent="0.2">
      <c r="A242" s="190"/>
      <c r="B242" s="190"/>
      <c r="C242" s="190"/>
      <c r="D242" s="190"/>
      <c r="E242" s="190"/>
      <c r="F242" s="190"/>
      <c r="G242" s="211"/>
      <c r="H242" s="191"/>
      <c r="I242" s="387"/>
      <c r="J242" s="192"/>
      <c r="K242" s="190"/>
    </row>
    <row r="243" spans="1:11" x14ac:dyDescent="0.2">
      <c r="A243" s="190"/>
      <c r="B243" s="190"/>
      <c r="C243" s="190"/>
      <c r="D243" s="190"/>
      <c r="E243" s="190"/>
      <c r="F243" s="190"/>
      <c r="G243" s="211"/>
      <c r="H243" s="191"/>
      <c r="I243" s="387"/>
      <c r="J243" s="192"/>
      <c r="K243" s="190"/>
    </row>
    <row r="244" spans="1:11" x14ac:dyDescent="0.2">
      <c r="A244" s="190"/>
      <c r="B244" s="190"/>
      <c r="C244" s="190"/>
      <c r="D244" s="190"/>
      <c r="E244" s="190"/>
      <c r="F244" s="190"/>
      <c r="G244" s="211"/>
      <c r="H244" s="191"/>
      <c r="I244" s="387"/>
      <c r="J244" s="192"/>
      <c r="K244" s="190"/>
    </row>
    <row r="245" spans="1:11" x14ac:dyDescent="0.2">
      <c r="A245" s="190"/>
      <c r="B245" s="190"/>
      <c r="C245" s="190"/>
      <c r="D245" s="190"/>
      <c r="E245" s="190"/>
      <c r="F245" s="190"/>
      <c r="G245" s="211"/>
      <c r="H245" s="191"/>
      <c r="I245" s="387"/>
      <c r="J245" s="192"/>
      <c r="K245" s="190"/>
    </row>
    <row r="246" spans="1:11" x14ac:dyDescent="0.2">
      <c r="A246" s="190"/>
      <c r="B246" s="190"/>
      <c r="C246" s="190"/>
      <c r="D246" s="190"/>
      <c r="E246" s="190"/>
      <c r="F246" s="190"/>
      <c r="G246" s="211"/>
      <c r="H246" s="191"/>
      <c r="I246" s="387"/>
      <c r="J246" s="192"/>
      <c r="K246" s="190"/>
    </row>
    <row r="247" spans="1:11" x14ac:dyDescent="0.2">
      <c r="A247" s="190"/>
      <c r="B247" s="190"/>
      <c r="C247" s="190"/>
      <c r="D247" s="190"/>
      <c r="E247" s="190"/>
      <c r="F247" s="190"/>
      <c r="G247" s="211"/>
      <c r="H247" s="191"/>
      <c r="I247" s="387"/>
      <c r="J247" s="192"/>
      <c r="K247" s="190"/>
    </row>
    <row r="248" spans="1:11" x14ac:dyDescent="0.2">
      <c r="A248" s="190"/>
      <c r="B248" s="190"/>
      <c r="C248" s="190"/>
      <c r="D248" s="190"/>
      <c r="E248" s="190"/>
      <c r="F248" s="190"/>
      <c r="G248" s="211"/>
      <c r="H248" s="191"/>
      <c r="I248" s="387"/>
      <c r="J248" s="192"/>
      <c r="K248" s="190"/>
    </row>
    <row r="249" spans="1:11" x14ac:dyDescent="0.2">
      <c r="A249" s="190"/>
      <c r="B249" s="190"/>
      <c r="C249" s="190"/>
      <c r="D249" s="190"/>
      <c r="E249" s="190"/>
      <c r="F249" s="190"/>
      <c r="G249" s="211"/>
      <c r="H249" s="191"/>
      <c r="I249" s="387"/>
      <c r="J249" s="192"/>
      <c r="K249" s="190"/>
    </row>
    <row r="250" spans="1:11" x14ac:dyDescent="0.2">
      <c r="A250" s="190"/>
      <c r="B250" s="190"/>
      <c r="C250" s="190"/>
      <c r="D250" s="190"/>
      <c r="E250" s="190"/>
      <c r="F250" s="190"/>
      <c r="G250" s="211"/>
      <c r="H250" s="191"/>
      <c r="I250" s="387"/>
      <c r="J250" s="192"/>
      <c r="K250" s="190"/>
    </row>
    <row r="251" spans="1:11" x14ac:dyDescent="0.2">
      <c r="A251" s="190"/>
      <c r="B251" s="190"/>
      <c r="C251" s="190"/>
      <c r="D251" s="190"/>
      <c r="E251" s="190"/>
      <c r="F251" s="190"/>
      <c r="G251" s="211"/>
      <c r="H251" s="191"/>
      <c r="I251" s="387"/>
      <c r="J251" s="192"/>
      <c r="K251" s="190"/>
    </row>
    <row r="252" spans="1:11" x14ac:dyDescent="0.2">
      <c r="A252" s="190"/>
      <c r="B252" s="190"/>
      <c r="C252" s="190"/>
      <c r="D252" s="190"/>
      <c r="E252" s="190"/>
      <c r="F252" s="190"/>
      <c r="G252" s="211"/>
      <c r="H252" s="191"/>
      <c r="I252" s="387"/>
      <c r="J252" s="192"/>
      <c r="K252" s="190"/>
    </row>
    <row r="253" spans="1:11" x14ac:dyDescent="0.2">
      <c r="A253" s="190"/>
      <c r="B253" s="190"/>
      <c r="C253" s="190"/>
      <c r="D253" s="190"/>
      <c r="E253" s="190"/>
      <c r="F253" s="190"/>
      <c r="G253" s="211"/>
      <c r="H253" s="191"/>
      <c r="I253" s="387"/>
      <c r="J253" s="192"/>
      <c r="K253" s="190"/>
    </row>
    <row r="254" spans="1:11" x14ac:dyDescent="0.2">
      <c r="A254" s="190"/>
      <c r="B254" s="190"/>
      <c r="C254" s="190"/>
      <c r="D254" s="190"/>
      <c r="E254" s="190"/>
      <c r="F254" s="190"/>
      <c r="G254" s="211"/>
      <c r="H254" s="191"/>
      <c r="I254" s="387"/>
      <c r="J254" s="192"/>
      <c r="K254" s="190"/>
    </row>
    <row r="255" spans="1:11" x14ac:dyDescent="0.2">
      <c r="A255" s="190"/>
      <c r="B255" s="190"/>
      <c r="C255" s="190"/>
      <c r="D255" s="190"/>
      <c r="E255" s="190"/>
      <c r="F255" s="190"/>
      <c r="G255" s="211"/>
      <c r="H255" s="191"/>
      <c r="I255" s="387"/>
      <c r="J255" s="192"/>
      <c r="K255" s="190"/>
    </row>
    <row r="256" spans="1:11" x14ac:dyDescent="0.2">
      <c r="A256" s="190"/>
      <c r="B256" s="190"/>
      <c r="C256" s="190"/>
      <c r="D256" s="190"/>
      <c r="E256" s="190"/>
      <c r="F256" s="190"/>
      <c r="G256" s="211"/>
      <c r="H256" s="191"/>
      <c r="I256" s="387"/>
      <c r="J256" s="192"/>
      <c r="K256" s="190"/>
    </row>
    <row r="257" spans="1:11" x14ac:dyDescent="0.2">
      <c r="A257" s="190"/>
      <c r="B257" s="190"/>
      <c r="C257" s="190"/>
      <c r="D257" s="190"/>
      <c r="E257" s="190"/>
      <c r="F257" s="190"/>
      <c r="G257" s="211"/>
      <c r="H257" s="191"/>
      <c r="I257" s="387"/>
      <c r="J257" s="192"/>
      <c r="K257" s="190"/>
    </row>
    <row r="258" spans="1:11" x14ac:dyDescent="0.2">
      <c r="A258" s="190"/>
      <c r="B258" s="190"/>
      <c r="C258" s="190"/>
      <c r="D258" s="190"/>
      <c r="E258" s="190"/>
      <c r="F258" s="190"/>
      <c r="G258" s="211"/>
      <c r="H258" s="191"/>
      <c r="I258" s="387"/>
      <c r="J258" s="192"/>
      <c r="K258" s="190"/>
    </row>
    <row r="259" spans="1:11" x14ac:dyDescent="0.2">
      <c r="A259" s="190"/>
      <c r="B259" s="190"/>
      <c r="C259" s="190"/>
      <c r="D259" s="190"/>
      <c r="E259" s="190"/>
      <c r="F259" s="190"/>
      <c r="G259" s="211"/>
      <c r="H259" s="191"/>
      <c r="I259" s="387"/>
      <c r="J259" s="192"/>
      <c r="K259" s="190"/>
    </row>
    <row r="260" spans="1:11" x14ac:dyDescent="0.2">
      <c r="A260" s="190"/>
      <c r="B260" s="190"/>
      <c r="C260" s="190"/>
      <c r="D260" s="190"/>
      <c r="E260" s="190"/>
      <c r="F260" s="190"/>
      <c r="G260" s="211"/>
      <c r="H260" s="191"/>
      <c r="I260" s="387"/>
      <c r="J260" s="192"/>
      <c r="K260" s="190"/>
    </row>
    <row r="261" spans="1:11" x14ac:dyDescent="0.2">
      <c r="A261" s="190"/>
      <c r="B261" s="190"/>
      <c r="C261" s="190"/>
      <c r="D261" s="190"/>
      <c r="E261" s="190"/>
      <c r="F261" s="190"/>
      <c r="G261" s="211"/>
      <c r="H261" s="191"/>
      <c r="I261" s="387"/>
      <c r="J261" s="192"/>
      <c r="K261" s="190"/>
    </row>
    <row r="262" spans="1:11" x14ac:dyDescent="0.2">
      <c r="A262" s="190"/>
      <c r="B262" s="190"/>
      <c r="C262" s="190"/>
      <c r="D262" s="190"/>
      <c r="E262" s="190"/>
      <c r="F262" s="190"/>
      <c r="G262" s="211"/>
      <c r="H262" s="191"/>
      <c r="I262" s="387"/>
      <c r="J262" s="192"/>
      <c r="K262" s="190"/>
    </row>
    <row r="263" spans="1:11" x14ac:dyDescent="0.2">
      <c r="A263" s="190"/>
      <c r="B263" s="190"/>
      <c r="C263" s="190"/>
      <c r="D263" s="190"/>
      <c r="E263" s="190"/>
      <c r="F263" s="190"/>
      <c r="G263" s="211"/>
      <c r="H263" s="191"/>
      <c r="I263" s="387"/>
      <c r="J263" s="192"/>
      <c r="K263" s="190"/>
    </row>
    <row r="264" spans="1:11" x14ac:dyDescent="0.2">
      <c r="A264" s="190"/>
      <c r="B264" s="190"/>
      <c r="C264" s="190"/>
      <c r="D264" s="190"/>
      <c r="E264" s="190"/>
      <c r="F264" s="190"/>
      <c r="G264" s="211"/>
      <c r="H264" s="191"/>
      <c r="I264" s="387"/>
      <c r="J264" s="192"/>
      <c r="K264" s="190"/>
    </row>
    <row r="265" spans="1:11" x14ac:dyDescent="0.2">
      <c r="A265" s="190"/>
      <c r="B265" s="190"/>
      <c r="C265" s="190"/>
      <c r="D265" s="190"/>
      <c r="E265" s="190"/>
      <c r="F265" s="190"/>
      <c r="G265" s="211"/>
      <c r="H265" s="191"/>
      <c r="I265" s="387"/>
      <c r="J265" s="192"/>
      <c r="K265" s="190"/>
    </row>
    <row r="266" spans="1:11" x14ac:dyDescent="0.2">
      <c r="A266" s="190"/>
      <c r="B266" s="190"/>
      <c r="C266" s="190"/>
      <c r="D266" s="190"/>
      <c r="E266" s="190"/>
      <c r="F266" s="190"/>
      <c r="G266" s="211"/>
      <c r="H266" s="191"/>
      <c r="I266" s="387"/>
      <c r="J266" s="192"/>
      <c r="K266" s="190"/>
    </row>
    <row r="267" spans="1:11" x14ac:dyDescent="0.2">
      <c r="A267" s="190"/>
      <c r="B267" s="190"/>
      <c r="C267" s="190"/>
      <c r="D267" s="190"/>
      <c r="E267" s="190"/>
      <c r="F267" s="190"/>
      <c r="G267" s="211"/>
      <c r="H267" s="191"/>
      <c r="I267" s="387"/>
      <c r="J267" s="192"/>
      <c r="K267" s="190"/>
    </row>
    <row r="268" spans="1:11" x14ac:dyDescent="0.2">
      <c r="A268" s="190"/>
      <c r="B268" s="190"/>
      <c r="C268" s="190"/>
      <c r="D268" s="190"/>
      <c r="E268" s="190"/>
      <c r="F268" s="190"/>
      <c r="G268" s="211"/>
      <c r="H268" s="191"/>
      <c r="I268" s="387"/>
      <c r="J268" s="192"/>
      <c r="K268" s="190"/>
    </row>
    <row r="269" spans="1:11" x14ac:dyDescent="0.2">
      <c r="A269" s="190"/>
      <c r="B269" s="190"/>
      <c r="C269" s="190"/>
      <c r="D269" s="190"/>
      <c r="E269" s="190"/>
      <c r="F269" s="190"/>
      <c r="G269" s="211"/>
      <c r="H269" s="191"/>
      <c r="I269" s="387"/>
      <c r="J269" s="192"/>
      <c r="K269" s="190"/>
    </row>
    <row r="270" spans="1:11" x14ac:dyDescent="0.2">
      <c r="A270" s="190"/>
      <c r="B270" s="190"/>
      <c r="C270" s="190"/>
      <c r="D270" s="190"/>
      <c r="E270" s="190"/>
      <c r="F270" s="190"/>
      <c r="G270" s="211"/>
      <c r="H270" s="191"/>
      <c r="I270" s="387"/>
      <c r="J270" s="192"/>
      <c r="K270" s="190"/>
    </row>
    <row r="271" spans="1:11" x14ac:dyDescent="0.2">
      <c r="A271" s="190"/>
      <c r="B271" s="190"/>
      <c r="C271" s="190"/>
      <c r="D271" s="190"/>
      <c r="E271" s="190"/>
      <c r="F271" s="190"/>
      <c r="G271" s="211"/>
      <c r="H271" s="191"/>
      <c r="I271" s="387"/>
      <c r="J271" s="192"/>
      <c r="K271" s="190"/>
    </row>
    <row r="272" spans="1:11" x14ac:dyDescent="0.2">
      <c r="A272" s="190"/>
      <c r="B272" s="190"/>
      <c r="C272" s="190"/>
      <c r="D272" s="190"/>
      <c r="E272" s="190"/>
      <c r="F272" s="190"/>
      <c r="G272" s="211"/>
      <c r="H272" s="191"/>
      <c r="I272" s="387"/>
      <c r="J272" s="192"/>
      <c r="K272" s="190"/>
    </row>
    <row r="273" spans="1:11" x14ac:dyDescent="0.2">
      <c r="A273" s="190"/>
      <c r="B273" s="190"/>
      <c r="C273" s="190"/>
      <c r="D273" s="190"/>
      <c r="E273" s="190"/>
      <c r="F273" s="190"/>
      <c r="G273" s="211"/>
      <c r="H273" s="191"/>
      <c r="I273" s="387"/>
      <c r="J273" s="192"/>
      <c r="K273" s="190"/>
    </row>
    <row r="274" spans="1:11" x14ac:dyDescent="0.2">
      <c r="A274" s="190"/>
      <c r="B274" s="190"/>
      <c r="C274" s="190"/>
      <c r="D274" s="190"/>
      <c r="E274" s="190"/>
      <c r="F274" s="190"/>
      <c r="G274" s="211"/>
      <c r="H274" s="191"/>
      <c r="I274" s="387"/>
      <c r="J274" s="192"/>
      <c r="K274" s="190"/>
    </row>
    <row r="275" spans="1:11" x14ac:dyDescent="0.2">
      <c r="A275" s="190"/>
      <c r="B275" s="190"/>
      <c r="C275" s="190"/>
      <c r="D275" s="190"/>
      <c r="E275" s="190"/>
      <c r="F275" s="190"/>
      <c r="G275" s="211"/>
      <c r="H275" s="191"/>
      <c r="I275" s="387"/>
      <c r="J275" s="192"/>
      <c r="K275" s="190"/>
    </row>
    <row r="276" spans="1:11" x14ac:dyDescent="0.2">
      <c r="A276" s="190"/>
      <c r="B276" s="190"/>
      <c r="C276" s="190"/>
      <c r="D276" s="190"/>
      <c r="E276" s="190"/>
      <c r="F276" s="190"/>
      <c r="G276" s="211"/>
      <c r="H276" s="191"/>
      <c r="I276" s="387"/>
      <c r="J276" s="192"/>
      <c r="K276" s="190"/>
    </row>
    <row r="277" spans="1:11" x14ac:dyDescent="0.2">
      <c r="A277" s="190"/>
      <c r="B277" s="190"/>
      <c r="C277" s="190"/>
      <c r="D277" s="190"/>
      <c r="E277" s="190"/>
      <c r="F277" s="190"/>
      <c r="G277" s="211"/>
      <c r="H277" s="191"/>
      <c r="I277" s="387"/>
      <c r="J277" s="192"/>
      <c r="K277" s="190"/>
    </row>
    <row r="278" spans="1:11" x14ac:dyDescent="0.2">
      <c r="A278" s="190"/>
      <c r="B278" s="190"/>
      <c r="C278" s="190"/>
      <c r="D278" s="190"/>
      <c r="E278" s="190"/>
      <c r="F278" s="190"/>
      <c r="G278" s="211"/>
      <c r="H278" s="191"/>
      <c r="I278" s="387"/>
      <c r="J278" s="192"/>
      <c r="K278" s="190"/>
    </row>
    <row r="279" spans="1:11" x14ac:dyDescent="0.2">
      <c r="A279" s="190"/>
      <c r="B279" s="190"/>
      <c r="C279" s="190"/>
      <c r="D279" s="190"/>
      <c r="E279" s="190"/>
      <c r="F279" s="190"/>
      <c r="G279" s="211"/>
      <c r="H279" s="191"/>
      <c r="I279" s="387"/>
      <c r="J279" s="192"/>
      <c r="K279" s="190"/>
    </row>
    <row r="280" spans="1:11" x14ac:dyDescent="0.2">
      <c r="A280" s="190"/>
      <c r="B280" s="190"/>
      <c r="C280" s="190"/>
      <c r="D280" s="190"/>
      <c r="E280" s="190"/>
      <c r="F280" s="190"/>
      <c r="G280" s="211"/>
      <c r="H280" s="191"/>
      <c r="I280" s="387"/>
      <c r="J280" s="192"/>
      <c r="K280" s="190"/>
    </row>
    <row r="281" spans="1:11" x14ac:dyDescent="0.2">
      <c r="A281" s="190"/>
      <c r="B281" s="190"/>
      <c r="C281" s="190"/>
      <c r="D281" s="190"/>
      <c r="E281" s="190"/>
      <c r="F281" s="190"/>
      <c r="G281" s="211"/>
      <c r="H281" s="191"/>
      <c r="I281" s="387"/>
      <c r="J281" s="192"/>
      <c r="K281" s="190"/>
    </row>
    <row r="282" spans="1:11" x14ac:dyDescent="0.2">
      <c r="A282" s="190"/>
      <c r="B282" s="190"/>
      <c r="C282" s="190"/>
      <c r="D282" s="190"/>
      <c r="E282" s="190"/>
      <c r="F282" s="190"/>
      <c r="G282" s="211"/>
      <c r="H282" s="191"/>
      <c r="I282" s="387"/>
      <c r="J282" s="192"/>
      <c r="K282" s="190"/>
    </row>
    <row r="283" spans="1:11" x14ac:dyDescent="0.2">
      <c r="A283" s="190"/>
      <c r="B283" s="190"/>
      <c r="C283" s="190"/>
      <c r="D283" s="190"/>
      <c r="E283" s="190"/>
      <c r="F283" s="190"/>
      <c r="G283" s="211"/>
      <c r="H283" s="191"/>
      <c r="I283" s="387"/>
      <c r="J283" s="192"/>
      <c r="K283" s="190"/>
    </row>
    <row r="284" spans="1:11" x14ac:dyDescent="0.2">
      <c r="A284" s="190"/>
      <c r="B284" s="190"/>
      <c r="C284" s="190"/>
      <c r="D284" s="190"/>
      <c r="E284" s="190"/>
      <c r="F284" s="190"/>
      <c r="G284" s="211"/>
      <c r="H284" s="191"/>
      <c r="I284" s="387"/>
      <c r="J284" s="192"/>
      <c r="K284" s="190"/>
    </row>
    <row r="285" spans="1:11" x14ac:dyDescent="0.2">
      <c r="A285" s="190"/>
      <c r="B285" s="190"/>
      <c r="C285" s="190"/>
      <c r="D285" s="190"/>
      <c r="E285" s="190"/>
      <c r="F285" s="190"/>
      <c r="G285" s="211"/>
      <c r="H285" s="191"/>
      <c r="I285" s="387"/>
      <c r="J285" s="192"/>
      <c r="K285" s="190"/>
    </row>
    <row r="286" spans="1:11" x14ac:dyDescent="0.2">
      <c r="A286" s="190"/>
      <c r="B286" s="190"/>
      <c r="C286" s="190"/>
      <c r="D286" s="190"/>
      <c r="E286" s="190"/>
      <c r="F286" s="190"/>
      <c r="G286" s="211"/>
      <c r="H286" s="191"/>
      <c r="I286" s="387"/>
      <c r="J286" s="192"/>
      <c r="K286" s="190"/>
    </row>
    <row r="287" spans="1:11" x14ac:dyDescent="0.2">
      <c r="A287" s="190"/>
      <c r="B287" s="190"/>
      <c r="C287" s="190"/>
      <c r="D287" s="190"/>
      <c r="E287" s="190"/>
      <c r="F287" s="190"/>
      <c r="G287" s="211"/>
      <c r="H287" s="191"/>
      <c r="I287" s="387"/>
      <c r="J287" s="192"/>
      <c r="K287" s="190"/>
    </row>
    <row r="288" spans="1:11" x14ac:dyDescent="0.2">
      <c r="A288" s="190"/>
      <c r="B288" s="190"/>
      <c r="C288" s="190"/>
      <c r="D288" s="190"/>
      <c r="E288" s="190"/>
      <c r="F288" s="190"/>
      <c r="G288" s="211"/>
      <c r="H288" s="191"/>
      <c r="I288" s="387"/>
      <c r="J288" s="192"/>
      <c r="K288" s="190"/>
    </row>
    <row r="289" spans="1:11" x14ac:dyDescent="0.2">
      <c r="A289" s="190"/>
      <c r="B289" s="190"/>
      <c r="C289" s="190"/>
      <c r="D289" s="190"/>
      <c r="E289" s="190"/>
      <c r="F289" s="190"/>
      <c r="G289" s="211"/>
      <c r="H289" s="191"/>
      <c r="I289" s="387"/>
      <c r="J289" s="192"/>
      <c r="K289" s="190"/>
    </row>
    <row r="290" spans="1:11" x14ac:dyDescent="0.2">
      <c r="A290" s="190"/>
      <c r="B290" s="190"/>
      <c r="C290" s="190"/>
      <c r="D290" s="190"/>
      <c r="E290" s="190"/>
      <c r="F290" s="190"/>
      <c r="G290" s="211"/>
      <c r="H290" s="191"/>
      <c r="I290" s="387"/>
      <c r="J290" s="192"/>
      <c r="K290" s="190"/>
    </row>
    <row r="291" spans="1:11" x14ac:dyDescent="0.2">
      <c r="A291" s="190"/>
      <c r="B291" s="190"/>
      <c r="C291" s="190"/>
      <c r="D291" s="190"/>
      <c r="E291" s="190"/>
      <c r="F291" s="190"/>
      <c r="G291" s="211"/>
      <c r="H291" s="191"/>
      <c r="I291" s="387"/>
      <c r="J291" s="192"/>
      <c r="K291" s="190"/>
    </row>
    <row r="292" spans="1:11" x14ac:dyDescent="0.2">
      <c r="A292" s="190"/>
      <c r="B292" s="190"/>
      <c r="C292" s="190"/>
      <c r="D292" s="190"/>
      <c r="E292" s="190"/>
      <c r="F292" s="190"/>
      <c r="G292" s="211"/>
      <c r="H292" s="191"/>
      <c r="I292" s="387"/>
      <c r="J292" s="192"/>
      <c r="K292" s="190"/>
    </row>
    <row r="293" spans="1:11" x14ac:dyDescent="0.2">
      <c r="A293" s="190"/>
      <c r="B293" s="190"/>
      <c r="C293" s="190"/>
      <c r="D293" s="190"/>
      <c r="E293" s="190"/>
      <c r="F293" s="190"/>
      <c r="G293" s="211"/>
      <c r="H293" s="191"/>
      <c r="I293" s="387"/>
      <c r="J293" s="192"/>
      <c r="K293" s="190"/>
    </row>
    <row r="294" spans="1:11" x14ac:dyDescent="0.2">
      <c r="A294" s="190"/>
      <c r="B294" s="190"/>
      <c r="C294" s="190"/>
      <c r="D294" s="190"/>
      <c r="E294" s="190"/>
      <c r="F294" s="190"/>
      <c r="G294" s="211"/>
      <c r="H294" s="191"/>
      <c r="I294" s="387"/>
      <c r="J294" s="192"/>
      <c r="K294" s="190"/>
    </row>
    <row r="295" spans="1:11" x14ac:dyDescent="0.2">
      <c r="A295" s="190"/>
      <c r="B295" s="190"/>
      <c r="C295" s="190"/>
      <c r="D295" s="190"/>
      <c r="E295" s="190"/>
      <c r="F295" s="190"/>
      <c r="G295" s="211"/>
      <c r="H295" s="191"/>
      <c r="I295" s="387"/>
      <c r="J295" s="192"/>
      <c r="K295" s="190"/>
    </row>
    <row r="296" spans="1:11" x14ac:dyDescent="0.2">
      <c r="A296" s="190"/>
      <c r="B296" s="190"/>
      <c r="C296" s="190"/>
      <c r="D296" s="190"/>
      <c r="E296" s="190"/>
      <c r="F296" s="190"/>
      <c r="G296" s="211"/>
      <c r="H296" s="191"/>
      <c r="I296" s="387"/>
      <c r="J296" s="192"/>
      <c r="K296" s="190"/>
    </row>
    <row r="297" spans="1:11" x14ac:dyDescent="0.2">
      <c r="A297" s="190"/>
      <c r="B297" s="190"/>
      <c r="C297" s="190"/>
      <c r="D297" s="190"/>
      <c r="E297" s="190"/>
      <c r="F297" s="190"/>
      <c r="G297" s="211"/>
      <c r="H297" s="191"/>
      <c r="I297" s="387"/>
      <c r="J297" s="192"/>
      <c r="K297" s="190"/>
    </row>
    <row r="298" spans="1:11" x14ac:dyDescent="0.2">
      <c r="A298" s="190"/>
      <c r="B298" s="190"/>
      <c r="C298" s="190"/>
      <c r="D298" s="190"/>
      <c r="E298" s="190"/>
      <c r="F298" s="190"/>
      <c r="G298" s="211"/>
      <c r="H298" s="191"/>
      <c r="I298" s="387"/>
      <c r="J298" s="192"/>
      <c r="K298" s="190"/>
    </row>
    <row r="299" spans="1:11" x14ac:dyDescent="0.2">
      <c r="A299" s="190"/>
      <c r="B299" s="190"/>
      <c r="C299" s="190"/>
      <c r="D299" s="190"/>
      <c r="E299" s="190"/>
      <c r="F299" s="190"/>
      <c r="G299" s="211"/>
      <c r="H299" s="191"/>
      <c r="I299" s="387"/>
      <c r="J299" s="192"/>
      <c r="K299" s="190"/>
    </row>
    <row r="300" spans="1:11" x14ac:dyDescent="0.2">
      <c r="A300" s="190"/>
      <c r="B300" s="190"/>
      <c r="C300" s="190"/>
      <c r="D300" s="190"/>
      <c r="E300" s="190"/>
      <c r="F300" s="190"/>
      <c r="G300" s="211"/>
      <c r="H300" s="191"/>
      <c r="I300" s="387"/>
      <c r="J300" s="192"/>
      <c r="K300" s="190"/>
    </row>
    <row r="301" spans="1:11" x14ac:dyDescent="0.2">
      <c r="A301" s="190"/>
      <c r="B301" s="190"/>
      <c r="C301" s="190"/>
      <c r="D301" s="190"/>
      <c r="E301" s="190"/>
      <c r="F301" s="190"/>
      <c r="G301" s="211"/>
      <c r="H301" s="191"/>
      <c r="I301" s="387"/>
      <c r="J301" s="192"/>
      <c r="K301" s="190"/>
    </row>
    <row r="302" spans="1:11" x14ac:dyDescent="0.2">
      <c r="A302" s="190"/>
      <c r="B302" s="190"/>
      <c r="C302" s="190"/>
      <c r="D302" s="190"/>
      <c r="E302" s="190"/>
      <c r="F302" s="190"/>
      <c r="G302" s="211"/>
      <c r="H302" s="191"/>
      <c r="I302" s="387"/>
      <c r="J302" s="192"/>
      <c r="K302" s="190"/>
    </row>
    <row r="303" spans="1:11" x14ac:dyDescent="0.2">
      <c r="A303" s="190"/>
      <c r="B303" s="190"/>
      <c r="C303" s="190"/>
      <c r="D303" s="190"/>
      <c r="E303" s="190"/>
      <c r="F303" s="190"/>
      <c r="G303" s="211"/>
      <c r="H303" s="191"/>
      <c r="I303" s="387"/>
      <c r="J303" s="192"/>
      <c r="K303" s="190"/>
    </row>
    <row r="304" spans="1:11" x14ac:dyDescent="0.2">
      <c r="A304" s="190"/>
      <c r="B304" s="190"/>
      <c r="C304" s="190"/>
      <c r="D304" s="190"/>
      <c r="E304" s="190"/>
      <c r="F304" s="190"/>
      <c r="G304" s="211"/>
      <c r="H304" s="191"/>
      <c r="I304" s="387"/>
      <c r="J304" s="192"/>
      <c r="K304" s="190"/>
    </row>
    <row r="305" spans="1:11" x14ac:dyDescent="0.2">
      <c r="A305" s="190"/>
      <c r="B305" s="190"/>
      <c r="C305" s="190"/>
      <c r="D305" s="190"/>
      <c r="E305" s="190"/>
      <c r="F305" s="190"/>
      <c r="G305" s="211"/>
      <c r="H305" s="191"/>
      <c r="I305" s="387"/>
      <c r="J305" s="192"/>
      <c r="K305" s="190"/>
    </row>
    <row r="306" spans="1:11" x14ac:dyDescent="0.2">
      <c r="A306" s="190"/>
      <c r="B306" s="190"/>
      <c r="C306" s="190"/>
      <c r="D306" s="190"/>
      <c r="E306" s="190"/>
      <c r="F306" s="190"/>
      <c r="G306" s="211"/>
      <c r="H306" s="191"/>
      <c r="I306" s="387"/>
      <c r="J306" s="192"/>
      <c r="K306" s="190"/>
    </row>
    <row r="307" spans="1:11" x14ac:dyDescent="0.2">
      <c r="A307" s="190"/>
      <c r="B307" s="190"/>
      <c r="C307" s="190"/>
      <c r="D307" s="190"/>
      <c r="E307" s="190"/>
      <c r="F307" s="190"/>
      <c r="G307" s="211"/>
      <c r="H307" s="191"/>
      <c r="I307" s="387"/>
      <c r="J307" s="192"/>
      <c r="K307" s="190"/>
    </row>
    <row r="308" spans="1:11" x14ac:dyDescent="0.2">
      <c r="A308" s="190"/>
      <c r="B308" s="190"/>
      <c r="C308" s="190"/>
      <c r="D308" s="190"/>
      <c r="E308" s="190"/>
      <c r="F308" s="190"/>
      <c r="G308" s="211"/>
      <c r="H308" s="191"/>
      <c r="I308" s="387"/>
      <c r="J308" s="192"/>
      <c r="K308" s="190"/>
    </row>
    <row r="309" spans="1:11" x14ac:dyDescent="0.2">
      <c r="A309" s="190"/>
      <c r="B309" s="190"/>
      <c r="C309" s="190"/>
      <c r="D309" s="190"/>
      <c r="E309" s="190"/>
      <c r="F309" s="190"/>
      <c r="G309" s="211"/>
      <c r="H309" s="191"/>
      <c r="I309" s="387"/>
      <c r="J309" s="192"/>
      <c r="K309" s="190"/>
    </row>
    <row r="310" spans="1:11" x14ac:dyDescent="0.2">
      <c r="A310" s="190"/>
      <c r="B310" s="190"/>
      <c r="C310" s="190"/>
      <c r="D310" s="190"/>
      <c r="E310" s="190"/>
      <c r="F310" s="190"/>
      <c r="G310" s="211"/>
      <c r="H310" s="191"/>
      <c r="I310" s="387"/>
      <c r="J310" s="192"/>
      <c r="K310" s="190"/>
    </row>
    <row r="311" spans="1:11" x14ac:dyDescent="0.2">
      <c r="A311" s="190"/>
      <c r="B311" s="190"/>
      <c r="C311" s="190"/>
      <c r="D311" s="190"/>
      <c r="E311" s="190"/>
      <c r="F311" s="190"/>
      <c r="G311" s="211"/>
      <c r="H311" s="191"/>
      <c r="I311" s="387"/>
      <c r="J311" s="192"/>
      <c r="K311" s="190"/>
    </row>
    <row r="312" spans="1:11" x14ac:dyDescent="0.2">
      <c r="A312" s="190"/>
      <c r="B312" s="190"/>
      <c r="C312" s="190"/>
      <c r="D312" s="190"/>
      <c r="E312" s="190"/>
      <c r="F312" s="190"/>
      <c r="G312" s="211"/>
      <c r="H312" s="191"/>
      <c r="I312" s="387"/>
      <c r="J312" s="192"/>
      <c r="K312" s="190"/>
    </row>
    <row r="313" spans="1:11" x14ac:dyDescent="0.2">
      <c r="A313" s="190"/>
      <c r="B313" s="190"/>
      <c r="C313" s="190"/>
      <c r="D313" s="190"/>
      <c r="E313" s="190"/>
      <c r="F313" s="190"/>
      <c r="G313" s="211"/>
      <c r="H313" s="191"/>
      <c r="I313" s="387"/>
      <c r="J313" s="192"/>
      <c r="K313" s="190"/>
    </row>
    <row r="314" spans="1:11" x14ac:dyDescent="0.2">
      <c r="A314" s="190"/>
      <c r="B314" s="190"/>
      <c r="C314" s="190"/>
      <c r="D314" s="190"/>
      <c r="E314" s="190"/>
      <c r="F314" s="190"/>
      <c r="G314" s="211"/>
      <c r="H314" s="191"/>
      <c r="I314" s="387"/>
      <c r="J314" s="192"/>
      <c r="K314" s="190"/>
    </row>
    <row r="315" spans="1:11" x14ac:dyDescent="0.2">
      <c r="A315" s="190"/>
      <c r="B315" s="190"/>
      <c r="C315" s="190"/>
      <c r="D315" s="190"/>
      <c r="E315" s="190"/>
      <c r="F315" s="190"/>
      <c r="G315" s="211"/>
      <c r="H315" s="191"/>
      <c r="I315" s="387"/>
      <c r="J315" s="192"/>
      <c r="K315" s="190"/>
    </row>
    <row r="316" spans="1:11" x14ac:dyDescent="0.2">
      <c r="A316" s="190"/>
      <c r="B316" s="190"/>
      <c r="C316" s="190"/>
      <c r="D316" s="190"/>
      <c r="E316" s="190"/>
      <c r="F316" s="190"/>
      <c r="G316" s="211"/>
      <c r="H316" s="191"/>
      <c r="I316" s="387"/>
      <c r="J316" s="192"/>
      <c r="K316" s="190"/>
    </row>
    <row r="317" spans="1:11" x14ac:dyDescent="0.2">
      <c r="A317" s="190"/>
      <c r="B317" s="190"/>
      <c r="C317" s="190"/>
      <c r="D317" s="190"/>
      <c r="E317" s="190"/>
      <c r="F317" s="190"/>
      <c r="G317" s="211"/>
      <c r="H317" s="191"/>
      <c r="I317" s="387"/>
      <c r="J317" s="192"/>
      <c r="K317" s="190"/>
    </row>
    <row r="318" spans="1:11" x14ac:dyDescent="0.2">
      <c r="A318" s="190"/>
      <c r="B318" s="190"/>
      <c r="C318" s="190"/>
      <c r="D318" s="190"/>
      <c r="E318" s="190"/>
      <c r="F318" s="190"/>
      <c r="G318" s="211"/>
      <c r="H318" s="191"/>
      <c r="I318" s="387"/>
      <c r="J318" s="192"/>
      <c r="K318" s="190"/>
    </row>
    <row r="319" spans="1:11" x14ac:dyDescent="0.2">
      <c r="A319" s="190"/>
      <c r="B319" s="190"/>
      <c r="C319" s="190"/>
      <c r="D319" s="190"/>
      <c r="E319" s="190"/>
      <c r="F319" s="190"/>
      <c r="G319" s="211"/>
      <c r="H319" s="191"/>
      <c r="I319" s="387"/>
      <c r="J319" s="192"/>
      <c r="K319" s="190"/>
    </row>
    <row r="320" spans="1:11" x14ac:dyDescent="0.2">
      <c r="A320" s="190"/>
      <c r="B320" s="190"/>
      <c r="C320" s="190"/>
      <c r="D320" s="190"/>
      <c r="E320" s="190"/>
      <c r="F320" s="190"/>
      <c r="G320" s="211"/>
      <c r="H320" s="191"/>
      <c r="I320" s="387"/>
      <c r="J320" s="192"/>
      <c r="K320" s="190"/>
    </row>
    <row r="321" spans="1:11" x14ac:dyDescent="0.2">
      <c r="A321" s="190"/>
      <c r="B321" s="190"/>
      <c r="C321" s="190"/>
      <c r="D321" s="190"/>
      <c r="E321" s="190"/>
      <c r="F321" s="190"/>
      <c r="G321" s="211"/>
      <c r="H321" s="191"/>
      <c r="I321" s="387"/>
      <c r="J321" s="192"/>
      <c r="K321" s="190"/>
    </row>
    <row r="322" spans="1:11" x14ac:dyDescent="0.2">
      <c r="A322" s="190"/>
      <c r="B322" s="190"/>
      <c r="C322" s="190"/>
      <c r="D322" s="190"/>
      <c r="E322" s="190"/>
      <c r="F322" s="190"/>
      <c r="G322" s="211"/>
      <c r="H322" s="191"/>
      <c r="I322" s="387"/>
      <c r="J322" s="192"/>
      <c r="K322" s="190"/>
    </row>
    <row r="323" spans="1:11" x14ac:dyDescent="0.2">
      <c r="A323" s="190"/>
      <c r="B323" s="190"/>
      <c r="C323" s="190"/>
      <c r="D323" s="190"/>
      <c r="E323" s="190"/>
      <c r="F323" s="190"/>
      <c r="G323" s="211"/>
      <c r="H323" s="191"/>
      <c r="I323" s="387"/>
      <c r="J323" s="192"/>
      <c r="K323" s="190"/>
    </row>
    <row r="324" spans="1:11" x14ac:dyDescent="0.2">
      <c r="A324" s="190"/>
      <c r="B324" s="190"/>
      <c r="C324" s="190"/>
      <c r="D324" s="190"/>
      <c r="E324" s="190"/>
      <c r="F324" s="190"/>
      <c r="G324" s="211"/>
      <c r="H324" s="191"/>
      <c r="I324" s="387"/>
      <c r="J324" s="192"/>
      <c r="K324" s="190"/>
    </row>
    <row r="325" spans="1:11" x14ac:dyDescent="0.2">
      <c r="A325" s="190"/>
      <c r="B325" s="190"/>
      <c r="C325" s="190"/>
      <c r="D325" s="190"/>
      <c r="E325" s="190"/>
      <c r="F325" s="190"/>
      <c r="G325" s="211"/>
      <c r="H325" s="191"/>
      <c r="I325" s="387"/>
      <c r="J325" s="192"/>
      <c r="K325" s="190"/>
    </row>
    <row r="326" spans="1:11" x14ac:dyDescent="0.2">
      <c r="A326" s="190"/>
      <c r="B326" s="190"/>
      <c r="C326" s="190"/>
      <c r="D326" s="190"/>
      <c r="E326" s="190"/>
      <c r="F326" s="190"/>
      <c r="G326" s="211"/>
      <c r="H326" s="191"/>
      <c r="I326" s="387"/>
      <c r="J326" s="192"/>
      <c r="K326" s="190"/>
    </row>
    <row r="327" spans="1:11" x14ac:dyDescent="0.2">
      <c r="A327" s="190"/>
      <c r="B327" s="190"/>
      <c r="C327" s="190"/>
      <c r="D327" s="190"/>
      <c r="E327" s="190"/>
      <c r="F327" s="190"/>
      <c r="G327" s="211"/>
      <c r="H327" s="191"/>
      <c r="I327" s="387"/>
      <c r="J327" s="192"/>
      <c r="K327" s="190"/>
    </row>
    <row r="328" spans="1:11" x14ac:dyDescent="0.2">
      <c r="A328" s="190"/>
      <c r="B328" s="190"/>
      <c r="C328" s="190"/>
      <c r="D328" s="190"/>
      <c r="E328" s="190"/>
      <c r="F328" s="190"/>
      <c r="G328" s="211"/>
      <c r="H328" s="191"/>
      <c r="I328" s="387"/>
      <c r="J328" s="192"/>
      <c r="K328" s="190"/>
    </row>
    <row r="329" spans="1:11" x14ac:dyDescent="0.2">
      <c r="A329" s="190"/>
      <c r="B329" s="190"/>
      <c r="C329" s="190"/>
      <c r="D329" s="190"/>
      <c r="E329" s="190"/>
      <c r="F329" s="190"/>
      <c r="G329" s="211"/>
      <c r="H329" s="191"/>
      <c r="I329" s="387"/>
      <c r="J329" s="192"/>
      <c r="K329" s="190"/>
    </row>
    <row r="330" spans="1:11" x14ac:dyDescent="0.2">
      <c r="A330" s="190"/>
      <c r="B330" s="190"/>
      <c r="C330" s="190"/>
      <c r="D330" s="190"/>
      <c r="E330" s="190"/>
      <c r="F330" s="190"/>
      <c r="G330" s="211"/>
      <c r="H330" s="191"/>
      <c r="I330" s="387"/>
      <c r="J330" s="192"/>
      <c r="K330" s="190"/>
    </row>
    <row r="331" spans="1:11" x14ac:dyDescent="0.2">
      <c r="A331" s="190"/>
      <c r="B331" s="190"/>
      <c r="C331" s="190"/>
      <c r="D331" s="190"/>
      <c r="E331" s="190"/>
      <c r="F331" s="190"/>
      <c r="G331" s="211"/>
      <c r="H331" s="191"/>
      <c r="I331" s="387"/>
      <c r="J331" s="192"/>
      <c r="K331" s="190"/>
    </row>
    <row r="332" spans="1:11" x14ac:dyDescent="0.2">
      <c r="A332" s="190"/>
      <c r="B332" s="190"/>
      <c r="C332" s="190"/>
      <c r="D332" s="190"/>
      <c r="E332" s="190"/>
      <c r="F332" s="190"/>
      <c r="G332" s="211"/>
      <c r="H332" s="191"/>
      <c r="I332" s="387"/>
      <c r="J332" s="192"/>
      <c r="K332" s="190"/>
    </row>
    <row r="333" spans="1:11" x14ac:dyDescent="0.2">
      <c r="A333" s="190"/>
      <c r="B333" s="190"/>
      <c r="C333" s="190"/>
      <c r="D333" s="190"/>
      <c r="E333" s="190"/>
      <c r="F333" s="190"/>
      <c r="G333" s="211"/>
      <c r="H333" s="191"/>
      <c r="I333" s="387"/>
      <c r="J333" s="192"/>
      <c r="K333" s="190"/>
    </row>
    <row r="334" spans="1:11" x14ac:dyDescent="0.2">
      <c r="A334" s="190"/>
      <c r="B334" s="190"/>
      <c r="C334" s="190"/>
      <c r="D334" s="190"/>
      <c r="E334" s="190"/>
      <c r="F334" s="190"/>
      <c r="G334" s="211"/>
      <c r="H334" s="191"/>
      <c r="I334" s="387"/>
      <c r="J334" s="192"/>
      <c r="K334" s="190"/>
    </row>
    <row r="335" spans="1:11" x14ac:dyDescent="0.2">
      <c r="A335" s="190"/>
      <c r="B335" s="190"/>
      <c r="C335" s="190"/>
      <c r="D335" s="190"/>
      <c r="E335" s="190"/>
      <c r="F335" s="190"/>
      <c r="G335" s="211"/>
      <c r="H335" s="191"/>
      <c r="I335" s="387"/>
      <c r="J335" s="192"/>
      <c r="K335" s="190"/>
    </row>
    <row r="336" spans="1:11" x14ac:dyDescent="0.2">
      <c r="A336" s="190"/>
      <c r="B336" s="190"/>
      <c r="C336" s="190"/>
      <c r="D336" s="190"/>
      <c r="E336" s="190"/>
      <c r="F336" s="190"/>
      <c r="G336" s="211"/>
      <c r="H336" s="191"/>
      <c r="I336" s="387"/>
      <c r="J336" s="192"/>
      <c r="K336" s="190"/>
    </row>
    <row r="337" spans="1:11" x14ac:dyDescent="0.2">
      <c r="A337" s="190"/>
      <c r="B337" s="190"/>
      <c r="C337" s="190"/>
      <c r="D337" s="190"/>
      <c r="E337" s="190"/>
      <c r="F337" s="190"/>
      <c r="G337" s="211"/>
      <c r="H337" s="191"/>
      <c r="I337" s="387"/>
      <c r="J337" s="192"/>
      <c r="K337" s="190"/>
    </row>
    <row r="338" spans="1:11" x14ac:dyDescent="0.2">
      <c r="A338" s="190"/>
      <c r="B338" s="190"/>
      <c r="C338" s="190"/>
      <c r="D338" s="190"/>
      <c r="E338" s="190"/>
      <c r="F338" s="190"/>
      <c r="G338" s="211"/>
      <c r="H338" s="191"/>
      <c r="I338" s="387"/>
      <c r="J338" s="192"/>
      <c r="K338" s="190"/>
    </row>
    <row r="339" spans="1:11" x14ac:dyDescent="0.2">
      <c r="A339" s="190"/>
      <c r="B339" s="190"/>
      <c r="C339" s="190"/>
      <c r="D339" s="190"/>
      <c r="E339" s="190"/>
      <c r="F339" s="190"/>
      <c r="G339" s="211"/>
      <c r="H339" s="191"/>
      <c r="I339" s="387"/>
      <c r="J339" s="192"/>
      <c r="K339" s="190"/>
    </row>
    <row r="340" spans="1:11" x14ac:dyDescent="0.2">
      <c r="A340" s="190"/>
      <c r="B340" s="190"/>
      <c r="C340" s="190"/>
      <c r="D340" s="190"/>
      <c r="E340" s="190"/>
      <c r="F340" s="190"/>
      <c r="G340" s="211"/>
      <c r="H340" s="191"/>
      <c r="I340" s="387"/>
      <c r="J340" s="192"/>
      <c r="K340" s="190"/>
    </row>
    <row r="341" spans="1:11" x14ac:dyDescent="0.2">
      <c r="A341" s="190"/>
      <c r="B341" s="190"/>
      <c r="C341" s="190"/>
      <c r="D341" s="190"/>
      <c r="E341" s="190"/>
      <c r="F341" s="190"/>
      <c r="G341" s="211"/>
      <c r="H341" s="191"/>
      <c r="I341" s="387"/>
      <c r="J341" s="192"/>
      <c r="K341" s="190"/>
    </row>
    <row r="342" spans="1:11" x14ac:dyDescent="0.2">
      <c r="A342" s="190"/>
      <c r="B342" s="190"/>
      <c r="C342" s="190"/>
      <c r="D342" s="190"/>
      <c r="E342" s="190"/>
      <c r="F342" s="190"/>
      <c r="G342" s="211"/>
      <c r="H342" s="191"/>
      <c r="I342" s="387"/>
      <c r="J342" s="192"/>
      <c r="K342" s="190"/>
    </row>
    <row r="343" spans="1:11" x14ac:dyDescent="0.2">
      <c r="A343" s="190"/>
      <c r="B343" s="190"/>
      <c r="C343" s="190"/>
      <c r="D343" s="190"/>
      <c r="E343" s="190"/>
      <c r="F343" s="190"/>
      <c r="G343" s="211"/>
      <c r="H343" s="191"/>
      <c r="I343" s="387"/>
      <c r="J343" s="192"/>
      <c r="K343" s="190"/>
    </row>
    <row r="344" spans="1:11" x14ac:dyDescent="0.2">
      <c r="A344" s="190"/>
      <c r="B344" s="190"/>
      <c r="C344" s="190"/>
      <c r="D344" s="190"/>
      <c r="E344" s="190"/>
      <c r="F344" s="190"/>
      <c r="G344" s="211"/>
      <c r="H344" s="191"/>
      <c r="I344" s="387"/>
      <c r="J344" s="192"/>
      <c r="K344" s="190"/>
    </row>
    <row r="345" spans="1:11" x14ac:dyDescent="0.2">
      <c r="A345" s="190"/>
      <c r="B345" s="190"/>
      <c r="C345" s="190"/>
      <c r="D345" s="190"/>
      <c r="E345" s="190"/>
      <c r="F345" s="190"/>
      <c r="G345" s="211"/>
      <c r="H345" s="191"/>
      <c r="I345" s="387"/>
      <c r="J345" s="192"/>
      <c r="K345" s="190"/>
    </row>
    <row r="346" spans="1:11" x14ac:dyDescent="0.2">
      <c r="A346" s="190"/>
      <c r="B346" s="190"/>
      <c r="C346" s="190"/>
      <c r="D346" s="190"/>
      <c r="E346" s="190"/>
      <c r="F346" s="190"/>
      <c r="G346" s="211"/>
      <c r="H346" s="191"/>
      <c r="I346" s="387"/>
      <c r="J346" s="192"/>
      <c r="K346" s="190"/>
    </row>
    <row r="347" spans="1:11" x14ac:dyDescent="0.2">
      <c r="A347" s="190"/>
      <c r="B347" s="190"/>
      <c r="C347" s="190"/>
      <c r="D347" s="190"/>
      <c r="E347" s="190"/>
      <c r="F347" s="190"/>
      <c r="G347" s="211"/>
      <c r="H347" s="191"/>
      <c r="I347" s="387"/>
      <c r="J347" s="192"/>
      <c r="K347" s="190"/>
    </row>
    <row r="348" spans="1:11" x14ac:dyDescent="0.2">
      <c r="A348" s="190"/>
      <c r="B348" s="190"/>
      <c r="C348" s="190"/>
      <c r="D348" s="190"/>
      <c r="E348" s="190"/>
      <c r="F348" s="190"/>
      <c r="G348" s="211"/>
      <c r="H348" s="191"/>
      <c r="I348" s="387"/>
      <c r="J348" s="192"/>
      <c r="K348" s="190"/>
    </row>
    <row r="349" spans="1:11" x14ac:dyDescent="0.2">
      <c r="A349" s="190"/>
      <c r="B349" s="190"/>
      <c r="C349" s="190"/>
      <c r="D349" s="190"/>
      <c r="E349" s="190"/>
      <c r="F349" s="190"/>
      <c r="G349" s="211"/>
      <c r="H349" s="191"/>
      <c r="I349" s="387"/>
      <c r="J349" s="192"/>
      <c r="K349" s="190"/>
    </row>
    <row r="350" spans="1:11" x14ac:dyDescent="0.2">
      <c r="A350" s="190"/>
      <c r="B350" s="190"/>
      <c r="C350" s="190"/>
      <c r="D350" s="190"/>
      <c r="E350" s="190"/>
      <c r="F350" s="190"/>
      <c r="G350" s="211"/>
      <c r="H350" s="191"/>
      <c r="I350" s="387"/>
      <c r="J350" s="192"/>
      <c r="K350" s="190"/>
    </row>
    <row r="351" spans="1:11" x14ac:dyDescent="0.2">
      <c r="A351" s="190"/>
      <c r="B351" s="190"/>
      <c r="C351" s="190"/>
      <c r="D351" s="190"/>
      <c r="E351" s="190"/>
      <c r="F351" s="190"/>
      <c r="G351" s="211"/>
      <c r="H351" s="191"/>
      <c r="I351" s="387"/>
      <c r="J351" s="192"/>
      <c r="K351" s="190"/>
    </row>
    <row r="352" spans="1:11" x14ac:dyDescent="0.2">
      <c r="A352" s="190"/>
      <c r="B352" s="190"/>
      <c r="C352" s="190"/>
      <c r="D352" s="190"/>
      <c r="E352" s="190"/>
      <c r="F352" s="190"/>
      <c r="G352" s="211"/>
      <c r="H352" s="191"/>
      <c r="I352" s="387"/>
      <c r="J352" s="192"/>
      <c r="K352" s="190"/>
    </row>
    <row r="353" spans="1:11" x14ac:dyDescent="0.2">
      <c r="A353" s="190"/>
      <c r="B353" s="190"/>
      <c r="C353" s="190"/>
      <c r="D353" s="190"/>
      <c r="E353" s="190"/>
      <c r="F353" s="190"/>
      <c r="G353" s="211"/>
      <c r="H353" s="191"/>
      <c r="I353" s="387"/>
      <c r="J353" s="192"/>
      <c r="K353" s="190"/>
    </row>
    <row r="354" spans="1:11" x14ac:dyDescent="0.2">
      <c r="A354" s="190"/>
      <c r="B354" s="190"/>
      <c r="C354" s="190"/>
      <c r="D354" s="190"/>
      <c r="E354" s="190"/>
      <c r="F354" s="190"/>
      <c r="G354" s="211"/>
      <c r="H354" s="191"/>
      <c r="I354" s="387"/>
      <c r="J354" s="192"/>
      <c r="K354" s="190"/>
    </row>
    <row r="355" spans="1:11" x14ac:dyDescent="0.2">
      <c r="A355" s="190"/>
      <c r="B355" s="190"/>
      <c r="C355" s="190"/>
      <c r="D355" s="190"/>
      <c r="E355" s="190"/>
      <c r="F355" s="190"/>
      <c r="G355" s="211"/>
      <c r="H355" s="191"/>
      <c r="I355" s="387"/>
      <c r="J355" s="192"/>
      <c r="K355" s="190"/>
    </row>
    <row r="356" spans="1:11" x14ac:dyDescent="0.2">
      <c r="A356" s="190"/>
      <c r="B356" s="190"/>
      <c r="C356" s="190"/>
      <c r="D356" s="190"/>
      <c r="E356" s="190"/>
      <c r="F356" s="190"/>
      <c r="G356" s="211"/>
      <c r="H356" s="191"/>
      <c r="I356" s="387"/>
      <c r="J356" s="192"/>
      <c r="K356" s="190"/>
    </row>
    <row r="357" spans="1:11" x14ac:dyDescent="0.2">
      <c r="A357" s="190"/>
      <c r="B357" s="190"/>
      <c r="C357" s="190"/>
      <c r="D357" s="190"/>
      <c r="E357" s="190"/>
      <c r="F357" s="190"/>
      <c r="G357" s="211"/>
      <c r="H357" s="191"/>
      <c r="I357" s="387"/>
      <c r="J357" s="192"/>
      <c r="K357" s="190"/>
    </row>
    <row r="358" spans="1:11" x14ac:dyDescent="0.2">
      <c r="A358" s="190"/>
      <c r="B358" s="190"/>
      <c r="C358" s="190"/>
      <c r="D358" s="190"/>
      <c r="E358" s="190"/>
      <c r="F358" s="190"/>
      <c r="G358" s="211"/>
      <c r="H358" s="191"/>
      <c r="I358" s="387"/>
      <c r="J358" s="192"/>
      <c r="K358" s="190"/>
    </row>
    <row r="359" spans="1:11" x14ac:dyDescent="0.2">
      <c r="A359" s="190"/>
      <c r="B359" s="190"/>
      <c r="C359" s="190"/>
      <c r="D359" s="190"/>
      <c r="E359" s="190"/>
      <c r="F359" s="190"/>
      <c r="G359" s="211"/>
      <c r="H359" s="191"/>
      <c r="I359" s="387"/>
      <c r="J359" s="192"/>
      <c r="K359" s="190"/>
    </row>
    <row r="360" spans="1:11" x14ac:dyDescent="0.2">
      <c r="A360" s="190"/>
      <c r="B360" s="190"/>
      <c r="C360" s="190"/>
      <c r="D360" s="190"/>
      <c r="E360" s="190"/>
      <c r="F360" s="190"/>
      <c r="G360" s="211"/>
      <c r="H360" s="191"/>
      <c r="I360" s="387"/>
      <c r="J360" s="192"/>
      <c r="K360" s="190"/>
    </row>
    <row r="361" spans="1:11" x14ac:dyDescent="0.2">
      <c r="A361" s="190"/>
      <c r="B361" s="190"/>
      <c r="C361" s="190"/>
      <c r="D361" s="190"/>
      <c r="E361" s="190"/>
      <c r="F361" s="190"/>
      <c r="G361" s="211"/>
      <c r="H361" s="191"/>
      <c r="I361" s="387"/>
      <c r="J361" s="192"/>
      <c r="K361" s="190"/>
    </row>
    <row r="362" spans="1:11" x14ac:dyDescent="0.2">
      <c r="A362" s="190"/>
      <c r="B362" s="190"/>
      <c r="C362" s="190"/>
      <c r="D362" s="190"/>
      <c r="E362" s="190"/>
      <c r="F362" s="190"/>
      <c r="G362" s="211"/>
      <c r="H362" s="191"/>
      <c r="I362" s="387"/>
      <c r="J362" s="192"/>
      <c r="K362" s="190"/>
    </row>
    <row r="363" spans="1:11" x14ac:dyDescent="0.2">
      <c r="A363" s="190"/>
      <c r="B363" s="190"/>
      <c r="C363" s="190"/>
      <c r="D363" s="190"/>
      <c r="E363" s="190"/>
      <c r="F363" s="190"/>
      <c r="G363" s="211"/>
      <c r="H363" s="191"/>
      <c r="I363" s="387"/>
      <c r="J363" s="192"/>
      <c r="K363" s="190"/>
    </row>
    <row r="364" spans="1:11" x14ac:dyDescent="0.2">
      <c r="A364" s="190"/>
      <c r="B364" s="190"/>
      <c r="C364" s="190"/>
      <c r="D364" s="190"/>
      <c r="E364" s="190"/>
      <c r="F364" s="190"/>
      <c r="G364" s="211"/>
      <c r="H364" s="191"/>
      <c r="I364" s="387"/>
      <c r="J364" s="192"/>
      <c r="K364" s="190"/>
    </row>
    <row r="365" spans="1:11" x14ac:dyDescent="0.2">
      <c r="A365" s="190"/>
      <c r="B365" s="190"/>
      <c r="C365" s="190"/>
      <c r="D365" s="190"/>
      <c r="E365" s="190"/>
      <c r="F365" s="190"/>
      <c r="G365" s="211"/>
      <c r="H365" s="191"/>
      <c r="I365" s="387"/>
      <c r="J365" s="192"/>
      <c r="K365" s="190"/>
    </row>
    <row r="366" spans="1:11" x14ac:dyDescent="0.2">
      <c r="A366" s="190"/>
      <c r="B366" s="190"/>
      <c r="C366" s="190"/>
      <c r="D366" s="190"/>
      <c r="E366" s="190"/>
      <c r="F366" s="190"/>
      <c r="G366" s="211"/>
      <c r="H366" s="191"/>
      <c r="I366" s="387"/>
      <c r="J366" s="192"/>
      <c r="K366" s="190"/>
    </row>
    <row r="367" spans="1:11" x14ac:dyDescent="0.2">
      <c r="A367" s="190"/>
      <c r="B367" s="190"/>
      <c r="C367" s="190"/>
      <c r="D367" s="190"/>
      <c r="E367" s="190"/>
      <c r="F367" s="190"/>
      <c r="G367" s="211"/>
      <c r="H367" s="191"/>
      <c r="I367" s="387"/>
      <c r="J367" s="192"/>
      <c r="K367" s="190"/>
    </row>
    <row r="368" spans="1:11" x14ac:dyDescent="0.2">
      <c r="A368" s="190"/>
      <c r="B368" s="190"/>
      <c r="C368" s="190"/>
      <c r="D368" s="190"/>
      <c r="E368" s="190"/>
      <c r="F368" s="190"/>
      <c r="G368" s="211"/>
      <c r="H368" s="191"/>
      <c r="I368" s="387"/>
      <c r="J368" s="192"/>
      <c r="K368" s="190"/>
    </row>
    <row r="369" spans="1:11" x14ac:dyDescent="0.2">
      <c r="A369" s="190"/>
      <c r="B369" s="190"/>
      <c r="C369" s="190"/>
      <c r="D369" s="190"/>
      <c r="E369" s="190"/>
      <c r="F369" s="190"/>
      <c r="G369" s="211"/>
      <c r="H369" s="191"/>
      <c r="I369" s="387"/>
      <c r="J369" s="192"/>
      <c r="K369" s="190"/>
    </row>
    <row r="370" spans="1:11" x14ac:dyDescent="0.2">
      <c r="A370" s="190"/>
      <c r="B370" s="190"/>
      <c r="C370" s="190"/>
      <c r="D370" s="190"/>
      <c r="E370" s="190"/>
      <c r="F370" s="190"/>
      <c r="G370" s="211"/>
      <c r="H370" s="191"/>
      <c r="I370" s="387"/>
      <c r="J370" s="192"/>
      <c r="K370" s="190"/>
    </row>
    <row r="371" spans="1:11" x14ac:dyDescent="0.2">
      <c r="A371" s="190"/>
      <c r="B371" s="190"/>
      <c r="C371" s="190"/>
      <c r="D371" s="190"/>
      <c r="E371" s="190"/>
      <c r="F371" s="190"/>
      <c r="G371" s="211"/>
      <c r="H371" s="191"/>
      <c r="I371" s="387"/>
      <c r="J371" s="192"/>
      <c r="K371" s="190"/>
    </row>
    <row r="372" spans="1:11" x14ac:dyDescent="0.2">
      <c r="A372" s="190"/>
      <c r="B372" s="190"/>
      <c r="C372" s="190"/>
      <c r="D372" s="190"/>
      <c r="E372" s="190"/>
      <c r="F372" s="190"/>
      <c r="G372" s="211"/>
      <c r="H372" s="191"/>
      <c r="I372" s="387"/>
      <c r="J372" s="192"/>
      <c r="K372" s="190"/>
    </row>
    <row r="373" spans="1:11" x14ac:dyDescent="0.2">
      <c r="A373" s="190"/>
      <c r="B373" s="190"/>
      <c r="C373" s="190"/>
      <c r="D373" s="190"/>
      <c r="E373" s="190"/>
      <c r="F373" s="190"/>
      <c r="G373" s="211"/>
      <c r="H373" s="191"/>
      <c r="I373" s="387"/>
      <c r="J373" s="192"/>
      <c r="K373" s="190"/>
    </row>
    <row r="374" spans="1:11" x14ac:dyDescent="0.2">
      <c r="A374" s="190"/>
      <c r="B374" s="190"/>
      <c r="C374" s="190"/>
      <c r="D374" s="190"/>
      <c r="E374" s="190"/>
      <c r="F374" s="190"/>
      <c r="G374" s="211"/>
      <c r="H374" s="191"/>
      <c r="I374" s="387"/>
      <c r="J374" s="192"/>
      <c r="K374" s="190"/>
    </row>
    <row r="375" spans="1:11" x14ac:dyDescent="0.2">
      <c r="A375" s="190"/>
      <c r="B375" s="190"/>
      <c r="C375" s="190"/>
      <c r="D375" s="190"/>
      <c r="E375" s="190"/>
      <c r="F375" s="190"/>
      <c r="G375" s="211"/>
      <c r="H375" s="191"/>
      <c r="I375" s="387"/>
      <c r="J375" s="192"/>
      <c r="K375" s="190"/>
    </row>
    <row r="376" spans="1:11" x14ac:dyDescent="0.2">
      <c r="A376" s="190"/>
      <c r="B376" s="190"/>
      <c r="C376" s="190"/>
      <c r="D376" s="190"/>
      <c r="E376" s="190"/>
      <c r="F376" s="190"/>
      <c r="G376" s="211"/>
      <c r="H376" s="191"/>
      <c r="I376" s="387"/>
      <c r="J376" s="192"/>
      <c r="K376" s="190"/>
    </row>
    <row r="377" spans="1:11" x14ac:dyDescent="0.2">
      <c r="A377" s="190"/>
      <c r="B377" s="190"/>
      <c r="C377" s="190"/>
      <c r="D377" s="190"/>
      <c r="E377" s="190"/>
      <c r="F377" s="190"/>
      <c r="G377" s="211"/>
      <c r="H377" s="191"/>
      <c r="I377" s="387"/>
      <c r="J377" s="192"/>
      <c r="K377" s="190"/>
    </row>
    <row r="378" spans="1:11" x14ac:dyDescent="0.2">
      <c r="A378" s="190"/>
      <c r="B378" s="190"/>
      <c r="C378" s="190"/>
      <c r="D378" s="190"/>
      <c r="E378" s="190"/>
      <c r="F378" s="190"/>
      <c r="G378" s="211"/>
      <c r="H378" s="191"/>
      <c r="I378" s="387"/>
      <c r="J378" s="192"/>
      <c r="K378" s="190"/>
    </row>
    <row r="379" spans="1:11" x14ac:dyDescent="0.2">
      <c r="A379" s="190"/>
      <c r="B379" s="190"/>
      <c r="C379" s="190"/>
      <c r="D379" s="190"/>
      <c r="E379" s="190"/>
      <c r="F379" s="190"/>
      <c r="G379" s="211"/>
      <c r="H379" s="191"/>
      <c r="I379" s="387"/>
      <c r="J379" s="192"/>
      <c r="K379" s="190"/>
    </row>
    <row r="380" spans="1:11" x14ac:dyDescent="0.2">
      <c r="A380" s="190"/>
      <c r="B380" s="190"/>
      <c r="C380" s="190"/>
      <c r="D380" s="190"/>
      <c r="E380" s="190"/>
      <c r="F380" s="190"/>
      <c r="G380" s="211"/>
      <c r="H380" s="191"/>
      <c r="I380" s="387"/>
      <c r="J380" s="192"/>
      <c r="K380" s="190"/>
    </row>
    <row r="381" spans="1:11" x14ac:dyDescent="0.2">
      <c r="A381" s="190"/>
      <c r="B381" s="190"/>
      <c r="C381" s="190"/>
      <c r="D381" s="190"/>
      <c r="E381" s="190"/>
      <c r="F381" s="190"/>
      <c r="G381" s="211"/>
      <c r="H381" s="191"/>
      <c r="I381" s="387"/>
      <c r="J381" s="192"/>
      <c r="K381" s="190"/>
    </row>
    <row r="382" spans="1:11" x14ac:dyDescent="0.2">
      <c r="A382" s="190"/>
      <c r="B382" s="190"/>
      <c r="C382" s="190"/>
      <c r="D382" s="190"/>
      <c r="E382" s="190"/>
      <c r="F382" s="190"/>
      <c r="G382" s="211"/>
      <c r="H382" s="191"/>
      <c r="I382" s="387"/>
      <c r="J382" s="192"/>
      <c r="K382" s="190"/>
    </row>
    <row r="383" spans="1:11" x14ac:dyDescent="0.2">
      <c r="A383" s="190"/>
      <c r="B383" s="190"/>
      <c r="C383" s="190"/>
      <c r="D383" s="190"/>
      <c r="E383" s="190"/>
      <c r="F383" s="190"/>
      <c r="G383" s="211"/>
      <c r="H383" s="191"/>
      <c r="I383" s="387"/>
      <c r="J383" s="192"/>
      <c r="K383" s="190"/>
    </row>
    <row r="384" spans="1:11" x14ac:dyDescent="0.2">
      <c r="A384" s="190"/>
      <c r="B384" s="190"/>
      <c r="C384" s="190"/>
      <c r="D384" s="190"/>
      <c r="E384" s="190"/>
      <c r="F384" s="190"/>
      <c r="G384" s="211"/>
      <c r="H384" s="191"/>
      <c r="I384" s="387"/>
      <c r="J384" s="192"/>
      <c r="K384" s="190"/>
    </row>
    <row r="385" spans="1:11" x14ac:dyDescent="0.2">
      <c r="A385" s="190"/>
      <c r="B385" s="190"/>
      <c r="C385" s="190"/>
      <c r="D385" s="190"/>
      <c r="E385" s="190"/>
      <c r="F385" s="190"/>
      <c r="G385" s="211"/>
      <c r="H385" s="191"/>
      <c r="I385" s="387"/>
      <c r="J385" s="192"/>
      <c r="K385" s="190"/>
    </row>
    <row r="386" spans="1:11" x14ac:dyDescent="0.2">
      <c r="A386" s="190"/>
      <c r="B386" s="190"/>
      <c r="C386" s="190"/>
      <c r="D386" s="190"/>
      <c r="E386" s="190"/>
      <c r="F386" s="190"/>
      <c r="G386" s="211"/>
      <c r="H386" s="191"/>
      <c r="I386" s="387"/>
      <c r="J386" s="192"/>
      <c r="K386" s="190"/>
    </row>
    <row r="387" spans="1:11" x14ac:dyDescent="0.2">
      <c r="A387" s="190"/>
      <c r="B387" s="190"/>
      <c r="C387" s="190"/>
      <c r="D387" s="190"/>
      <c r="E387" s="190"/>
      <c r="F387" s="190"/>
      <c r="G387" s="211"/>
      <c r="H387" s="191"/>
      <c r="I387" s="387"/>
      <c r="J387" s="192"/>
      <c r="K387" s="190"/>
    </row>
    <row r="388" spans="1:11" x14ac:dyDescent="0.2">
      <c r="A388" s="190"/>
      <c r="B388" s="190"/>
      <c r="C388" s="190"/>
      <c r="D388" s="190"/>
      <c r="E388" s="190"/>
      <c r="F388" s="190"/>
      <c r="G388" s="211"/>
      <c r="H388" s="191"/>
      <c r="I388" s="387"/>
      <c r="J388" s="192"/>
      <c r="K388" s="190"/>
    </row>
    <row r="389" spans="1:11" x14ac:dyDescent="0.2">
      <c r="A389" s="190"/>
      <c r="B389" s="190"/>
      <c r="C389" s="190"/>
      <c r="D389" s="190"/>
      <c r="E389" s="190"/>
      <c r="F389" s="190"/>
      <c r="G389" s="211"/>
      <c r="H389" s="191"/>
      <c r="I389" s="387"/>
      <c r="J389" s="192"/>
      <c r="K389" s="190"/>
    </row>
    <row r="390" spans="1:11" x14ac:dyDescent="0.2">
      <c r="A390" s="190"/>
      <c r="B390" s="190"/>
      <c r="C390" s="190"/>
      <c r="D390" s="190"/>
      <c r="E390" s="190"/>
      <c r="F390" s="190"/>
      <c r="G390" s="211"/>
      <c r="H390" s="191"/>
      <c r="I390" s="387"/>
      <c r="J390" s="192"/>
      <c r="K390" s="190"/>
    </row>
    <row r="391" spans="1:11" x14ac:dyDescent="0.2">
      <c r="A391" s="190"/>
      <c r="B391" s="190"/>
      <c r="C391" s="190"/>
      <c r="D391" s="190"/>
      <c r="E391" s="190"/>
      <c r="F391" s="190"/>
      <c r="G391" s="211"/>
      <c r="H391" s="191"/>
      <c r="I391" s="387"/>
      <c r="J391" s="192"/>
      <c r="K391" s="190"/>
    </row>
    <row r="392" spans="1:11" x14ac:dyDescent="0.2">
      <c r="A392" s="190"/>
      <c r="B392" s="190"/>
      <c r="C392" s="190"/>
      <c r="D392" s="190"/>
      <c r="E392" s="190"/>
      <c r="F392" s="190"/>
      <c r="G392" s="211"/>
      <c r="H392" s="191"/>
      <c r="I392" s="387"/>
      <c r="J392" s="192"/>
      <c r="K392" s="190"/>
    </row>
    <row r="393" spans="1:11" x14ac:dyDescent="0.2">
      <c r="A393" s="190"/>
      <c r="B393" s="190"/>
      <c r="C393" s="190"/>
      <c r="D393" s="190"/>
      <c r="E393" s="190"/>
      <c r="F393" s="190"/>
      <c r="G393" s="211"/>
      <c r="H393" s="191"/>
      <c r="I393" s="387"/>
      <c r="J393" s="192"/>
      <c r="K393" s="190"/>
    </row>
    <row r="394" spans="1:11" x14ac:dyDescent="0.2">
      <c r="A394" s="190"/>
      <c r="B394" s="190"/>
      <c r="C394" s="190"/>
      <c r="D394" s="190"/>
      <c r="E394" s="190"/>
      <c r="F394" s="190"/>
      <c r="G394" s="211"/>
      <c r="H394" s="191"/>
      <c r="I394" s="387"/>
      <c r="J394" s="192"/>
      <c r="K394" s="190"/>
    </row>
    <row r="395" spans="1:11" x14ac:dyDescent="0.2">
      <c r="A395" s="190"/>
      <c r="B395" s="190"/>
      <c r="C395" s="190"/>
      <c r="D395" s="190"/>
      <c r="E395" s="190"/>
      <c r="F395" s="190"/>
      <c r="G395" s="211"/>
      <c r="H395" s="191"/>
      <c r="I395" s="387"/>
      <c r="J395" s="192"/>
      <c r="K395" s="190"/>
    </row>
    <row r="396" spans="1:11" x14ac:dyDescent="0.2">
      <c r="A396" s="190"/>
      <c r="B396" s="190"/>
      <c r="C396" s="190"/>
      <c r="D396" s="190"/>
      <c r="E396" s="190"/>
      <c r="F396" s="190"/>
      <c r="G396" s="211"/>
      <c r="H396" s="191"/>
      <c r="I396" s="387"/>
      <c r="J396" s="192"/>
      <c r="K396" s="190"/>
    </row>
    <row r="397" spans="1:11" x14ac:dyDescent="0.2">
      <c r="A397" s="190"/>
      <c r="B397" s="190"/>
      <c r="C397" s="190"/>
      <c r="D397" s="190"/>
      <c r="E397" s="190"/>
      <c r="F397" s="190"/>
      <c r="G397" s="211"/>
      <c r="H397" s="191"/>
      <c r="I397" s="387"/>
      <c r="J397" s="192"/>
      <c r="K397" s="190"/>
    </row>
    <row r="398" spans="1:11" x14ac:dyDescent="0.2">
      <c r="A398" s="190"/>
      <c r="B398" s="190"/>
      <c r="C398" s="190"/>
      <c r="D398" s="190"/>
      <c r="E398" s="190"/>
      <c r="F398" s="190"/>
      <c r="G398" s="211"/>
      <c r="H398" s="191"/>
      <c r="I398" s="387"/>
      <c r="J398" s="192"/>
      <c r="K398" s="190"/>
    </row>
    <row r="399" spans="1:11" x14ac:dyDescent="0.2">
      <c r="A399" s="190"/>
      <c r="B399" s="190"/>
      <c r="C399" s="190"/>
      <c r="D399" s="190"/>
      <c r="E399" s="190"/>
      <c r="F399" s="190"/>
      <c r="G399" s="211"/>
      <c r="H399" s="191"/>
      <c r="I399" s="387"/>
      <c r="J399" s="192"/>
      <c r="K399" s="190"/>
    </row>
    <row r="400" spans="1:11" x14ac:dyDescent="0.2">
      <c r="A400" s="190"/>
      <c r="B400" s="190"/>
      <c r="C400" s="190"/>
      <c r="D400" s="190"/>
      <c r="E400" s="190"/>
      <c r="F400" s="190"/>
      <c r="G400" s="211"/>
      <c r="H400" s="191"/>
      <c r="I400" s="387"/>
      <c r="J400" s="192"/>
      <c r="K400" s="190"/>
    </row>
    <row r="401" spans="1:11" x14ac:dyDescent="0.2">
      <c r="A401" s="190"/>
      <c r="B401" s="190"/>
      <c r="C401" s="190"/>
      <c r="D401" s="190"/>
      <c r="E401" s="190"/>
      <c r="F401" s="190"/>
      <c r="G401" s="211"/>
      <c r="H401" s="191"/>
      <c r="I401" s="387"/>
      <c r="J401" s="192"/>
      <c r="K401" s="190"/>
    </row>
    <row r="402" spans="1:11" x14ac:dyDescent="0.2">
      <c r="A402" s="190"/>
      <c r="B402" s="190"/>
      <c r="C402" s="190"/>
      <c r="D402" s="190"/>
      <c r="E402" s="190"/>
      <c r="F402" s="190"/>
      <c r="G402" s="211"/>
      <c r="H402" s="191"/>
      <c r="I402" s="387"/>
      <c r="J402" s="192"/>
      <c r="K402" s="190"/>
    </row>
    <row r="403" spans="1:11" x14ac:dyDescent="0.2">
      <c r="A403" s="190"/>
      <c r="B403" s="190"/>
      <c r="C403" s="190"/>
      <c r="D403" s="190"/>
      <c r="E403" s="190"/>
      <c r="F403" s="190"/>
      <c r="G403" s="211"/>
      <c r="H403" s="191"/>
      <c r="I403" s="387"/>
      <c r="J403" s="192"/>
      <c r="K403" s="190"/>
    </row>
    <row r="404" spans="1:11" x14ac:dyDescent="0.2">
      <c r="A404" s="190"/>
      <c r="B404" s="190"/>
      <c r="C404" s="190"/>
      <c r="D404" s="190"/>
      <c r="E404" s="190"/>
      <c r="F404" s="190"/>
      <c r="G404" s="211"/>
      <c r="H404" s="191"/>
      <c r="I404" s="387"/>
      <c r="J404" s="192"/>
      <c r="K404" s="190"/>
    </row>
    <row r="405" spans="1:11" x14ac:dyDescent="0.2">
      <c r="A405" s="190"/>
      <c r="B405" s="190"/>
      <c r="C405" s="190"/>
      <c r="D405" s="190"/>
      <c r="E405" s="190"/>
      <c r="F405" s="190"/>
      <c r="G405" s="211"/>
      <c r="H405" s="191"/>
      <c r="I405" s="387"/>
      <c r="J405" s="192"/>
      <c r="K405" s="190"/>
    </row>
    <row r="406" spans="1:11" x14ac:dyDescent="0.2">
      <c r="A406" s="190"/>
      <c r="B406" s="190"/>
      <c r="C406" s="190"/>
      <c r="D406" s="190"/>
      <c r="E406" s="190"/>
      <c r="F406" s="190"/>
      <c r="G406" s="211"/>
      <c r="H406" s="191"/>
      <c r="I406" s="387"/>
      <c r="J406" s="192"/>
      <c r="K406" s="190"/>
    </row>
    <row r="407" spans="1:11" x14ac:dyDescent="0.2">
      <c r="A407" s="190"/>
      <c r="B407" s="190"/>
      <c r="C407" s="190"/>
      <c r="D407" s="190"/>
      <c r="E407" s="190"/>
      <c r="F407" s="190"/>
      <c r="G407" s="211"/>
      <c r="H407" s="191"/>
      <c r="I407" s="387"/>
      <c r="J407" s="192"/>
      <c r="K407" s="190"/>
    </row>
    <row r="408" spans="1:11" x14ac:dyDescent="0.2">
      <c r="A408" s="190"/>
      <c r="B408" s="190"/>
      <c r="C408" s="190"/>
      <c r="D408" s="190"/>
      <c r="E408" s="190"/>
      <c r="F408" s="190"/>
      <c r="G408" s="211"/>
      <c r="H408" s="191"/>
      <c r="I408" s="387"/>
      <c r="J408" s="192"/>
      <c r="K408" s="190"/>
    </row>
    <row r="409" spans="1:11" x14ac:dyDescent="0.2">
      <c r="A409" s="190"/>
      <c r="B409" s="190"/>
      <c r="C409" s="190"/>
      <c r="D409" s="190"/>
      <c r="E409" s="190"/>
      <c r="F409" s="190"/>
      <c r="G409" s="211"/>
      <c r="H409" s="191"/>
      <c r="I409" s="387"/>
      <c r="J409" s="192"/>
      <c r="K409" s="190"/>
    </row>
    <row r="410" spans="1:11" x14ac:dyDescent="0.2">
      <c r="A410" s="190"/>
      <c r="B410" s="190"/>
      <c r="C410" s="190"/>
      <c r="D410" s="190"/>
      <c r="E410" s="190"/>
      <c r="F410" s="190"/>
      <c r="G410" s="211"/>
      <c r="H410" s="191"/>
      <c r="I410" s="387"/>
      <c r="J410" s="192"/>
      <c r="K410" s="190"/>
    </row>
    <row r="411" spans="1:11" x14ac:dyDescent="0.2">
      <c r="A411" s="190"/>
      <c r="B411" s="190"/>
      <c r="C411" s="190"/>
      <c r="D411" s="190"/>
      <c r="E411" s="190"/>
      <c r="F411" s="190"/>
      <c r="G411" s="211"/>
      <c r="H411" s="191"/>
      <c r="I411" s="387"/>
      <c r="J411" s="192"/>
      <c r="K411" s="190"/>
    </row>
    <row r="412" spans="1:11" x14ac:dyDescent="0.2">
      <c r="A412" s="190"/>
      <c r="B412" s="190"/>
      <c r="C412" s="190"/>
      <c r="D412" s="190"/>
      <c r="E412" s="190"/>
      <c r="F412" s="190"/>
      <c r="G412" s="211"/>
      <c r="H412" s="191"/>
      <c r="I412" s="387"/>
      <c r="J412" s="192"/>
      <c r="K412" s="190"/>
    </row>
    <row r="413" spans="1:11" x14ac:dyDescent="0.2">
      <c r="A413" s="190"/>
      <c r="B413" s="190"/>
      <c r="C413" s="190"/>
      <c r="D413" s="190"/>
      <c r="E413" s="190"/>
      <c r="F413" s="190"/>
      <c r="G413" s="211"/>
      <c r="H413" s="191"/>
      <c r="I413" s="387"/>
      <c r="J413" s="192"/>
      <c r="K413" s="190"/>
    </row>
    <row r="414" spans="1:11" x14ac:dyDescent="0.2">
      <c r="A414" s="190"/>
      <c r="B414" s="190"/>
      <c r="C414" s="190"/>
      <c r="D414" s="190"/>
      <c r="E414" s="190"/>
      <c r="F414" s="190"/>
      <c r="G414" s="211"/>
      <c r="H414" s="191"/>
      <c r="I414" s="387"/>
      <c r="J414" s="192"/>
      <c r="K414" s="190"/>
    </row>
    <row r="415" spans="1:11" x14ac:dyDescent="0.2">
      <c r="A415" s="190"/>
      <c r="B415" s="190"/>
      <c r="C415" s="190"/>
      <c r="D415" s="190"/>
      <c r="E415" s="190"/>
      <c r="F415" s="190"/>
      <c r="G415" s="211"/>
      <c r="H415" s="191"/>
      <c r="I415" s="387"/>
      <c r="J415" s="192"/>
      <c r="K415" s="190"/>
    </row>
    <row r="416" spans="1:11" x14ac:dyDescent="0.2">
      <c r="A416" s="190"/>
      <c r="B416" s="190"/>
      <c r="C416" s="190"/>
      <c r="D416" s="190"/>
      <c r="E416" s="190"/>
      <c r="F416" s="190"/>
      <c r="G416" s="211"/>
      <c r="H416" s="191"/>
      <c r="I416" s="387"/>
      <c r="J416" s="192"/>
      <c r="K416" s="190"/>
    </row>
    <row r="417" spans="1:11" x14ac:dyDescent="0.2">
      <c r="A417" s="190"/>
      <c r="B417" s="190"/>
      <c r="C417" s="190"/>
      <c r="D417" s="190"/>
      <c r="E417" s="190"/>
      <c r="F417" s="190"/>
      <c r="G417" s="211"/>
      <c r="H417" s="191"/>
      <c r="I417" s="387"/>
      <c r="J417" s="192"/>
      <c r="K417" s="190"/>
    </row>
    <row r="418" spans="1:11" x14ac:dyDescent="0.2">
      <c r="A418" s="190"/>
      <c r="B418" s="190"/>
      <c r="C418" s="190"/>
      <c r="D418" s="190"/>
      <c r="E418" s="190"/>
      <c r="F418" s="190"/>
      <c r="G418" s="211"/>
      <c r="H418" s="191"/>
      <c r="I418" s="387"/>
      <c r="J418" s="192"/>
      <c r="K418" s="190"/>
    </row>
    <row r="419" spans="1:11" x14ac:dyDescent="0.2">
      <c r="A419" s="190"/>
      <c r="B419" s="190"/>
      <c r="C419" s="190"/>
      <c r="D419" s="190"/>
      <c r="E419" s="190"/>
      <c r="F419" s="190"/>
      <c r="G419" s="211"/>
      <c r="H419" s="191"/>
      <c r="I419" s="387"/>
      <c r="J419" s="192"/>
      <c r="K419" s="190"/>
    </row>
    <row r="420" spans="1:11" x14ac:dyDescent="0.2">
      <c r="A420" s="190"/>
      <c r="B420" s="190"/>
      <c r="C420" s="190"/>
      <c r="D420" s="190"/>
      <c r="E420" s="190"/>
      <c r="F420" s="190"/>
      <c r="G420" s="211"/>
      <c r="H420" s="191"/>
      <c r="I420" s="387"/>
      <c r="J420" s="192"/>
      <c r="K420" s="190"/>
    </row>
    <row r="421" spans="1:11" x14ac:dyDescent="0.2">
      <c r="A421" s="190"/>
      <c r="B421" s="190"/>
      <c r="C421" s="190"/>
      <c r="D421" s="190"/>
      <c r="E421" s="190"/>
      <c r="F421" s="190"/>
      <c r="G421" s="211"/>
      <c r="H421" s="191"/>
      <c r="I421" s="387"/>
      <c r="J421" s="192"/>
      <c r="K421" s="190"/>
    </row>
    <row r="422" spans="1:11" x14ac:dyDescent="0.2">
      <c r="A422" s="190"/>
      <c r="B422" s="190"/>
      <c r="C422" s="190"/>
      <c r="D422" s="190"/>
      <c r="E422" s="190"/>
      <c r="F422" s="190"/>
      <c r="G422" s="211"/>
      <c r="H422" s="191"/>
      <c r="I422" s="387"/>
      <c r="J422" s="192"/>
      <c r="K422" s="190"/>
    </row>
    <row r="423" spans="1:11" x14ac:dyDescent="0.2">
      <c r="A423" s="190"/>
      <c r="B423" s="190"/>
      <c r="C423" s="190"/>
      <c r="D423" s="190"/>
      <c r="E423" s="190"/>
      <c r="F423" s="190"/>
      <c r="G423" s="211"/>
      <c r="H423" s="191"/>
      <c r="I423" s="387"/>
      <c r="J423" s="192"/>
      <c r="K423" s="190"/>
    </row>
    <row r="424" spans="1:11" x14ac:dyDescent="0.2">
      <c r="A424" s="190"/>
      <c r="B424" s="190"/>
      <c r="C424" s="190"/>
      <c r="D424" s="190"/>
      <c r="E424" s="190"/>
      <c r="F424" s="190"/>
      <c r="G424" s="211"/>
      <c r="H424" s="191"/>
      <c r="I424" s="387"/>
      <c r="J424" s="192"/>
      <c r="K424" s="190"/>
    </row>
    <row r="425" spans="1:11" x14ac:dyDescent="0.2">
      <c r="A425" s="190"/>
      <c r="B425" s="190"/>
      <c r="C425" s="190"/>
      <c r="D425" s="190"/>
      <c r="E425" s="190"/>
      <c r="F425" s="190"/>
      <c r="G425" s="211"/>
      <c r="H425" s="191"/>
      <c r="I425" s="387"/>
      <c r="J425" s="192"/>
      <c r="K425" s="190"/>
    </row>
    <row r="426" spans="1:11" x14ac:dyDescent="0.2">
      <c r="A426" s="190"/>
      <c r="B426" s="190"/>
      <c r="C426" s="190"/>
      <c r="D426" s="190"/>
      <c r="E426" s="190"/>
      <c r="F426" s="190"/>
      <c r="G426" s="211"/>
      <c r="H426" s="191"/>
      <c r="I426" s="387"/>
      <c r="J426" s="192"/>
      <c r="K426" s="190"/>
    </row>
    <row r="427" spans="1:11" x14ac:dyDescent="0.2">
      <c r="A427" s="190"/>
      <c r="B427" s="190"/>
      <c r="C427" s="190"/>
      <c r="D427" s="190"/>
      <c r="E427" s="190"/>
      <c r="F427" s="190"/>
      <c r="G427" s="211"/>
      <c r="H427" s="191"/>
      <c r="I427" s="387"/>
      <c r="J427" s="192"/>
      <c r="K427" s="190"/>
    </row>
    <row r="428" spans="1:11" x14ac:dyDescent="0.2">
      <c r="A428" s="190"/>
      <c r="B428" s="190"/>
      <c r="C428" s="190"/>
      <c r="D428" s="190"/>
      <c r="E428" s="190"/>
      <c r="F428" s="190"/>
      <c r="G428" s="211"/>
      <c r="H428" s="191"/>
      <c r="I428" s="387"/>
      <c r="J428" s="192"/>
      <c r="K428" s="190"/>
    </row>
    <row r="429" spans="1:11" x14ac:dyDescent="0.2">
      <c r="A429" s="190"/>
      <c r="B429" s="190"/>
      <c r="C429" s="190"/>
      <c r="D429" s="190"/>
      <c r="E429" s="190"/>
      <c r="F429" s="190"/>
      <c r="G429" s="211"/>
      <c r="H429" s="191"/>
      <c r="I429" s="387"/>
      <c r="J429" s="192"/>
      <c r="K429" s="190"/>
    </row>
    <row r="430" spans="1:11" x14ac:dyDescent="0.2">
      <c r="A430" s="190"/>
      <c r="B430" s="190"/>
      <c r="C430" s="190"/>
      <c r="D430" s="190"/>
      <c r="E430" s="190"/>
      <c r="F430" s="190"/>
      <c r="G430" s="211"/>
      <c r="H430" s="191"/>
      <c r="I430" s="387"/>
      <c r="J430" s="192"/>
      <c r="K430" s="190"/>
    </row>
    <row r="431" spans="1:11" x14ac:dyDescent="0.2">
      <c r="A431" s="190"/>
      <c r="B431" s="190"/>
      <c r="C431" s="190"/>
      <c r="D431" s="190"/>
      <c r="E431" s="190"/>
      <c r="F431" s="190"/>
      <c r="G431" s="211"/>
      <c r="H431" s="191"/>
      <c r="I431" s="387"/>
      <c r="J431" s="192"/>
      <c r="K431" s="190"/>
    </row>
    <row r="432" spans="1:11" x14ac:dyDescent="0.2">
      <c r="A432" s="190"/>
      <c r="B432" s="190"/>
      <c r="C432" s="190"/>
      <c r="D432" s="190"/>
      <c r="E432" s="190"/>
      <c r="F432" s="190"/>
      <c r="G432" s="211"/>
      <c r="H432" s="191"/>
      <c r="I432" s="387"/>
      <c r="J432" s="192"/>
      <c r="K432" s="190"/>
    </row>
    <row r="433" spans="1:11" x14ac:dyDescent="0.2">
      <c r="A433" s="190"/>
      <c r="B433" s="190"/>
      <c r="C433" s="190"/>
      <c r="D433" s="190"/>
      <c r="E433" s="190"/>
      <c r="F433" s="190"/>
      <c r="G433" s="211"/>
      <c r="H433" s="191"/>
      <c r="I433" s="387"/>
      <c r="J433" s="192"/>
      <c r="K433" s="190"/>
    </row>
    <row r="434" spans="1:11" x14ac:dyDescent="0.2">
      <c r="A434" s="190"/>
      <c r="B434" s="190"/>
      <c r="C434" s="190"/>
      <c r="D434" s="190"/>
      <c r="E434" s="190"/>
      <c r="F434" s="190"/>
      <c r="G434" s="211"/>
      <c r="H434" s="191"/>
      <c r="I434" s="387"/>
      <c r="J434" s="192"/>
      <c r="K434" s="190"/>
    </row>
    <row r="435" spans="1:11" x14ac:dyDescent="0.2">
      <c r="A435" s="190"/>
      <c r="B435" s="190"/>
      <c r="C435" s="190"/>
      <c r="D435" s="190"/>
      <c r="E435" s="190"/>
      <c r="F435" s="190"/>
      <c r="G435" s="211"/>
      <c r="H435" s="191"/>
      <c r="I435" s="387"/>
      <c r="J435" s="192"/>
      <c r="K435" s="190"/>
    </row>
    <row r="436" spans="1:11" x14ac:dyDescent="0.2">
      <c r="A436" s="190"/>
      <c r="B436" s="190"/>
      <c r="C436" s="190"/>
      <c r="D436" s="190"/>
      <c r="E436" s="190"/>
      <c r="F436" s="190"/>
      <c r="G436" s="211"/>
      <c r="H436" s="191"/>
      <c r="I436" s="387"/>
      <c r="J436" s="192"/>
      <c r="K436" s="190"/>
    </row>
    <row r="437" spans="1:11" x14ac:dyDescent="0.2">
      <c r="A437" s="190"/>
      <c r="B437" s="190"/>
      <c r="C437" s="190"/>
      <c r="D437" s="190"/>
      <c r="E437" s="190"/>
      <c r="F437" s="190"/>
      <c r="G437" s="211"/>
      <c r="H437" s="191"/>
      <c r="I437" s="387"/>
      <c r="J437" s="192"/>
      <c r="K437" s="190"/>
    </row>
    <row r="438" spans="1:11" x14ac:dyDescent="0.2">
      <c r="A438" s="190"/>
      <c r="B438" s="190"/>
      <c r="C438" s="190"/>
      <c r="D438" s="190"/>
      <c r="E438" s="190"/>
      <c r="F438" s="190"/>
      <c r="G438" s="211"/>
      <c r="H438" s="191"/>
      <c r="I438" s="387"/>
      <c r="J438" s="192"/>
      <c r="K438" s="190"/>
    </row>
    <row r="439" spans="1:11" x14ac:dyDescent="0.2">
      <c r="A439" s="190"/>
      <c r="B439" s="190"/>
      <c r="C439" s="190"/>
      <c r="D439" s="190"/>
      <c r="E439" s="190"/>
      <c r="F439" s="190"/>
      <c r="G439" s="211"/>
      <c r="H439" s="191"/>
      <c r="I439" s="387"/>
      <c r="J439" s="192"/>
      <c r="K439" s="190"/>
    </row>
    <row r="440" spans="1:11" x14ac:dyDescent="0.2">
      <c r="A440" s="190"/>
      <c r="B440" s="190"/>
      <c r="C440" s="190"/>
      <c r="D440" s="190"/>
      <c r="E440" s="190"/>
      <c r="F440" s="190"/>
      <c r="G440" s="211"/>
      <c r="H440" s="191"/>
      <c r="I440" s="387"/>
      <c r="J440" s="192"/>
      <c r="K440" s="190"/>
    </row>
    <row r="441" spans="1:11" x14ac:dyDescent="0.2">
      <c r="A441" s="190"/>
      <c r="B441" s="190"/>
      <c r="C441" s="190"/>
      <c r="D441" s="190"/>
      <c r="E441" s="190"/>
      <c r="F441" s="190"/>
      <c r="G441" s="211"/>
      <c r="H441" s="191"/>
      <c r="I441" s="387"/>
      <c r="J441" s="192"/>
      <c r="K441" s="190"/>
    </row>
    <row r="442" spans="1:11" x14ac:dyDescent="0.2">
      <c r="A442" s="190"/>
      <c r="B442" s="190"/>
      <c r="C442" s="190"/>
      <c r="D442" s="190"/>
      <c r="E442" s="190"/>
      <c r="F442" s="190"/>
      <c r="G442" s="211"/>
      <c r="H442" s="191"/>
      <c r="I442" s="387"/>
      <c r="J442" s="192"/>
      <c r="K442" s="190"/>
    </row>
    <row r="443" spans="1:11" x14ac:dyDescent="0.2">
      <c r="A443" s="190"/>
      <c r="B443" s="190"/>
      <c r="C443" s="190"/>
      <c r="D443" s="190"/>
      <c r="E443" s="190"/>
      <c r="F443" s="190"/>
      <c r="G443" s="211"/>
      <c r="H443" s="191"/>
      <c r="I443" s="387"/>
      <c r="J443" s="192"/>
      <c r="K443" s="190"/>
    </row>
    <row r="444" spans="1:11" x14ac:dyDescent="0.2">
      <c r="A444" s="190"/>
      <c r="B444" s="190"/>
      <c r="C444" s="190"/>
      <c r="D444" s="190"/>
      <c r="E444" s="190"/>
      <c r="F444" s="190"/>
      <c r="G444" s="211"/>
      <c r="H444" s="191"/>
      <c r="I444" s="387"/>
      <c r="J444" s="192"/>
      <c r="K444" s="190"/>
    </row>
    <row r="445" spans="1:11" x14ac:dyDescent="0.2">
      <c r="A445" s="190"/>
      <c r="B445" s="190"/>
      <c r="C445" s="190"/>
      <c r="D445" s="190"/>
      <c r="E445" s="190"/>
      <c r="F445" s="190"/>
      <c r="G445" s="211"/>
      <c r="H445" s="191"/>
      <c r="I445" s="387"/>
      <c r="J445" s="192"/>
      <c r="K445" s="190"/>
    </row>
    <row r="446" spans="1:11" x14ac:dyDescent="0.2">
      <c r="A446" s="190"/>
      <c r="B446" s="190"/>
      <c r="C446" s="190"/>
      <c r="D446" s="190"/>
      <c r="E446" s="190"/>
      <c r="F446" s="190"/>
      <c r="G446" s="211"/>
      <c r="H446" s="191"/>
      <c r="I446" s="387"/>
      <c r="J446" s="192"/>
      <c r="K446" s="190"/>
    </row>
    <row r="447" spans="1:11" x14ac:dyDescent="0.2">
      <c r="A447" s="190"/>
      <c r="B447" s="190"/>
      <c r="C447" s="190"/>
      <c r="D447" s="190"/>
      <c r="E447" s="190"/>
      <c r="F447" s="190"/>
      <c r="G447" s="211"/>
      <c r="H447" s="191"/>
      <c r="I447" s="387"/>
      <c r="J447" s="192"/>
      <c r="K447" s="190"/>
    </row>
    <row r="448" spans="1:11" x14ac:dyDescent="0.2">
      <c r="A448" s="190"/>
      <c r="B448" s="190"/>
      <c r="C448" s="190"/>
      <c r="D448" s="190"/>
      <c r="E448" s="190"/>
      <c r="F448" s="190"/>
      <c r="G448" s="211"/>
      <c r="H448" s="191"/>
      <c r="I448" s="387"/>
      <c r="J448" s="192"/>
      <c r="K448" s="190"/>
    </row>
    <row r="449" spans="1:11" x14ac:dyDescent="0.2">
      <c r="A449" s="190"/>
      <c r="B449" s="190"/>
      <c r="C449" s="190"/>
      <c r="D449" s="190"/>
      <c r="E449" s="190"/>
      <c r="F449" s="190"/>
      <c r="G449" s="211"/>
      <c r="H449" s="191"/>
      <c r="I449" s="387"/>
      <c r="J449" s="192"/>
      <c r="K449" s="190"/>
    </row>
    <row r="450" spans="1:11" x14ac:dyDescent="0.2">
      <c r="A450" s="190"/>
      <c r="B450" s="190"/>
      <c r="C450" s="190"/>
      <c r="D450" s="190"/>
      <c r="E450" s="190"/>
      <c r="F450" s="190"/>
      <c r="G450" s="211"/>
      <c r="H450" s="191"/>
      <c r="I450" s="387"/>
      <c r="J450" s="192"/>
      <c r="K450" s="190"/>
    </row>
    <row r="451" spans="1:11" x14ac:dyDescent="0.2">
      <c r="A451" s="190"/>
      <c r="B451" s="190"/>
      <c r="C451" s="190"/>
      <c r="D451" s="190"/>
      <c r="E451" s="190"/>
      <c r="F451" s="190"/>
      <c r="G451" s="211"/>
      <c r="H451" s="191"/>
      <c r="I451" s="387"/>
      <c r="J451" s="192"/>
      <c r="K451" s="190"/>
    </row>
    <row r="452" spans="1:11" x14ac:dyDescent="0.2">
      <c r="A452" s="190"/>
      <c r="B452" s="190"/>
      <c r="C452" s="190"/>
      <c r="D452" s="190"/>
      <c r="E452" s="190"/>
      <c r="F452" s="190"/>
      <c r="G452" s="211"/>
      <c r="H452" s="191"/>
      <c r="I452" s="387"/>
      <c r="J452" s="192"/>
      <c r="K452" s="190"/>
    </row>
    <row r="453" spans="1:11" x14ac:dyDescent="0.2">
      <c r="A453" s="190"/>
      <c r="B453" s="190"/>
      <c r="C453" s="190"/>
      <c r="D453" s="190"/>
      <c r="E453" s="190"/>
      <c r="F453" s="190"/>
      <c r="G453" s="211"/>
      <c r="H453" s="191"/>
      <c r="I453" s="387"/>
      <c r="J453" s="192"/>
      <c r="K453" s="190"/>
    </row>
    <row r="454" spans="1:11" x14ac:dyDescent="0.2">
      <c r="A454" s="190"/>
      <c r="B454" s="190"/>
      <c r="C454" s="190"/>
      <c r="D454" s="190"/>
      <c r="E454" s="190"/>
      <c r="F454" s="190"/>
      <c r="G454" s="211"/>
      <c r="H454" s="191"/>
      <c r="I454" s="387"/>
      <c r="J454" s="192"/>
      <c r="K454" s="190"/>
    </row>
    <row r="455" spans="1:11" x14ac:dyDescent="0.2">
      <c r="A455" s="190"/>
      <c r="B455" s="190"/>
      <c r="C455" s="190"/>
      <c r="D455" s="190"/>
      <c r="E455" s="190"/>
      <c r="F455" s="190"/>
      <c r="G455" s="211"/>
      <c r="H455" s="191"/>
      <c r="I455" s="387"/>
      <c r="J455" s="192"/>
      <c r="K455" s="190"/>
    </row>
    <row r="456" spans="1:11" x14ac:dyDescent="0.2">
      <c r="A456" s="190"/>
      <c r="B456" s="190"/>
      <c r="C456" s="190"/>
      <c r="D456" s="190"/>
      <c r="E456" s="190"/>
      <c r="F456" s="190"/>
      <c r="G456" s="211"/>
      <c r="H456" s="191"/>
      <c r="I456" s="387"/>
      <c r="J456" s="192"/>
      <c r="K456" s="190"/>
    </row>
    <row r="457" spans="1:11" x14ac:dyDescent="0.2">
      <c r="A457" s="190"/>
      <c r="B457" s="190"/>
      <c r="C457" s="190"/>
      <c r="D457" s="190"/>
      <c r="E457" s="190"/>
      <c r="F457" s="190"/>
      <c r="G457" s="211"/>
      <c r="H457" s="191"/>
      <c r="I457" s="387"/>
      <c r="J457" s="192"/>
      <c r="K457" s="190"/>
    </row>
    <row r="458" spans="1:11" x14ac:dyDescent="0.2">
      <c r="A458" s="190"/>
      <c r="B458" s="190"/>
      <c r="C458" s="190"/>
      <c r="D458" s="190"/>
      <c r="E458" s="190"/>
      <c r="F458" s="190"/>
      <c r="G458" s="211"/>
      <c r="H458" s="191"/>
      <c r="I458" s="387"/>
      <c r="J458" s="192"/>
      <c r="K458" s="190"/>
    </row>
    <row r="459" spans="1:11" x14ac:dyDescent="0.2">
      <c r="A459" s="190"/>
      <c r="B459" s="190"/>
      <c r="C459" s="190"/>
      <c r="D459" s="190"/>
      <c r="E459" s="190"/>
      <c r="F459" s="190"/>
      <c r="G459" s="211"/>
      <c r="H459" s="191"/>
      <c r="I459" s="387"/>
      <c r="J459" s="192"/>
      <c r="K459" s="190"/>
    </row>
    <row r="460" spans="1:11" x14ac:dyDescent="0.2">
      <c r="A460" s="190"/>
      <c r="B460" s="190"/>
      <c r="C460" s="190"/>
      <c r="D460" s="190"/>
      <c r="E460" s="190"/>
      <c r="F460" s="190"/>
      <c r="G460" s="211"/>
      <c r="H460" s="191"/>
      <c r="I460" s="387"/>
      <c r="J460" s="192"/>
      <c r="K460" s="190"/>
    </row>
    <row r="461" spans="1:11" x14ac:dyDescent="0.2">
      <c r="A461" s="190"/>
      <c r="B461" s="190"/>
      <c r="C461" s="190"/>
      <c r="D461" s="190"/>
      <c r="E461" s="190"/>
      <c r="F461" s="190"/>
      <c r="G461" s="211"/>
      <c r="H461" s="191"/>
      <c r="I461" s="387"/>
      <c r="J461" s="192"/>
      <c r="K461" s="190"/>
    </row>
    <row r="462" spans="1:11" x14ac:dyDescent="0.2">
      <c r="A462" s="190"/>
      <c r="B462" s="190"/>
      <c r="C462" s="190"/>
      <c r="D462" s="190"/>
      <c r="E462" s="190"/>
      <c r="F462" s="190"/>
      <c r="G462" s="211"/>
      <c r="H462" s="191"/>
      <c r="I462" s="387"/>
      <c r="J462" s="192"/>
      <c r="K462" s="190"/>
    </row>
    <row r="463" spans="1:11" x14ac:dyDescent="0.2">
      <c r="A463" s="190"/>
      <c r="B463" s="190"/>
      <c r="C463" s="190"/>
      <c r="D463" s="190"/>
      <c r="E463" s="190"/>
      <c r="F463" s="190"/>
      <c r="G463" s="211"/>
      <c r="H463" s="191"/>
      <c r="I463" s="387"/>
      <c r="J463" s="192"/>
      <c r="K463" s="190"/>
    </row>
    <row r="464" spans="1:11" x14ac:dyDescent="0.2">
      <c r="A464" s="190"/>
      <c r="B464" s="190"/>
      <c r="C464" s="190"/>
      <c r="D464" s="190"/>
      <c r="E464" s="190"/>
      <c r="F464" s="190"/>
      <c r="G464" s="211"/>
      <c r="H464" s="191"/>
      <c r="I464" s="387"/>
      <c r="J464" s="192"/>
      <c r="K464" s="190"/>
    </row>
    <row r="465" spans="1:11" x14ac:dyDescent="0.2">
      <c r="A465" s="190"/>
      <c r="B465" s="190"/>
      <c r="C465" s="190"/>
      <c r="D465" s="190"/>
      <c r="E465" s="190"/>
      <c r="F465" s="190"/>
      <c r="G465" s="211"/>
      <c r="H465" s="191"/>
      <c r="I465" s="387"/>
      <c r="J465" s="192"/>
      <c r="K465" s="190"/>
    </row>
    <row r="466" spans="1:11" x14ac:dyDescent="0.2">
      <c r="A466" s="190"/>
      <c r="B466" s="190"/>
      <c r="C466" s="190"/>
      <c r="D466" s="190"/>
      <c r="E466" s="190"/>
      <c r="F466" s="190"/>
      <c r="G466" s="211"/>
      <c r="H466" s="191"/>
      <c r="I466" s="387"/>
      <c r="J466" s="192"/>
      <c r="K466" s="190"/>
    </row>
    <row r="467" spans="1:11" x14ac:dyDescent="0.2">
      <c r="A467" s="190"/>
      <c r="B467" s="190"/>
      <c r="C467" s="190"/>
      <c r="D467" s="190"/>
      <c r="E467" s="190"/>
      <c r="F467" s="190"/>
      <c r="G467" s="211"/>
      <c r="H467" s="191"/>
      <c r="I467" s="387"/>
      <c r="J467" s="192"/>
      <c r="K467" s="190"/>
    </row>
    <row r="468" spans="1:11" x14ac:dyDescent="0.2">
      <c r="A468" s="190"/>
      <c r="B468" s="190"/>
      <c r="C468" s="190"/>
      <c r="D468" s="190"/>
      <c r="E468" s="190"/>
      <c r="F468" s="190"/>
      <c r="G468" s="211"/>
      <c r="H468" s="191"/>
      <c r="I468" s="387"/>
      <c r="J468" s="192"/>
      <c r="K468" s="190"/>
    </row>
    <row r="469" spans="1:11" x14ac:dyDescent="0.2">
      <c r="A469" s="190"/>
      <c r="B469" s="190"/>
      <c r="C469" s="190"/>
      <c r="D469" s="190"/>
      <c r="E469" s="190"/>
      <c r="F469" s="190"/>
      <c r="G469" s="211"/>
      <c r="H469" s="191"/>
      <c r="I469" s="387"/>
      <c r="J469" s="192"/>
      <c r="K469" s="190"/>
    </row>
    <row r="470" spans="1:11" x14ac:dyDescent="0.2">
      <c r="A470" s="190"/>
      <c r="B470" s="190"/>
      <c r="C470" s="190"/>
      <c r="D470" s="190"/>
      <c r="E470" s="190"/>
      <c r="F470" s="190"/>
      <c r="G470" s="211"/>
      <c r="H470" s="191"/>
      <c r="I470" s="387"/>
      <c r="J470" s="192"/>
      <c r="K470" s="190"/>
    </row>
    <row r="471" spans="1:11" x14ac:dyDescent="0.2">
      <c r="A471" s="190"/>
      <c r="B471" s="190"/>
      <c r="C471" s="190"/>
      <c r="D471" s="190"/>
      <c r="E471" s="190"/>
      <c r="F471" s="190"/>
      <c r="G471" s="211"/>
      <c r="H471" s="191"/>
      <c r="I471" s="387"/>
      <c r="J471" s="192"/>
      <c r="K471" s="190"/>
    </row>
    <row r="472" spans="1:11" x14ac:dyDescent="0.2">
      <c r="A472" s="190"/>
      <c r="B472" s="190"/>
      <c r="C472" s="190"/>
      <c r="D472" s="190"/>
      <c r="E472" s="190"/>
      <c r="F472" s="190"/>
      <c r="G472" s="211"/>
      <c r="H472" s="191"/>
      <c r="I472" s="387"/>
      <c r="J472" s="192"/>
      <c r="K472" s="190"/>
    </row>
    <row r="473" spans="1:11" x14ac:dyDescent="0.2">
      <c r="A473" s="190"/>
      <c r="B473" s="190"/>
      <c r="C473" s="190"/>
      <c r="D473" s="190"/>
      <c r="E473" s="190"/>
      <c r="F473" s="190"/>
      <c r="G473" s="211"/>
      <c r="H473" s="191"/>
      <c r="I473" s="387"/>
      <c r="J473" s="192"/>
      <c r="K473" s="190"/>
    </row>
    <row r="474" spans="1:11" x14ac:dyDescent="0.2">
      <c r="A474" s="190"/>
      <c r="B474" s="190"/>
      <c r="C474" s="190"/>
      <c r="D474" s="190"/>
      <c r="E474" s="190"/>
      <c r="F474" s="190"/>
      <c r="G474" s="211"/>
      <c r="H474" s="191"/>
      <c r="I474" s="387"/>
      <c r="J474" s="192"/>
      <c r="K474" s="190"/>
    </row>
    <row r="475" spans="1:11" x14ac:dyDescent="0.2">
      <c r="A475" s="190"/>
      <c r="B475" s="190"/>
      <c r="C475" s="190"/>
      <c r="D475" s="190"/>
      <c r="E475" s="190"/>
      <c r="F475" s="190"/>
      <c r="G475" s="211"/>
      <c r="H475" s="191"/>
      <c r="I475" s="387"/>
      <c r="J475" s="192"/>
      <c r="K475" s="190"/>
    </row>
    <row r="476" spans="1:11" x14ac:dyDescent="0.2">
      <c r="A476" s="190"/>
      <c r="B476" s="190"/>
      <c r="C476" s="190"/>
      <c r="D476" s="190"/>
      <c r="E476" s="190"/>
      <c r="F476" s="190"/>
      <c r="G476" s="211"/>
      <c r="H476" s="191"/>
      <c r="I476" s="387"/>
      <c r="J476" s="192"/>
      <c r="K476" s="190"/>
    </row>
    <row r="477" spans="1:11" x14ac:dyDescent="0.2">
      <c r="A477" s="190"/>
      <c r="B477" s="190"/>
      <c r="C477" s="190"/>
      <c r="D477" s="190"/>
      <c r="E477" s="190"/>
      <c r="F477" s="190"/>
      <c r="G477" s="211"/>
      <c r="H477" s="191"/>
      <c r="I477" s="387"/>
      <c r="J477" s="192"/>
      <c r="K477" s="190"/>
    </row>
    <row r="478" spans="1:11" x14ac:dyDescent="0.2">
      <c r="A478" s="190"/>
      <c r="B478" s="190"/>
      <c r="C478" s="190"/>
      <c r="D478" s="190"/>
      <c r="E478" s="190"/>
      <c r="F478" s="190"/>
      <c r="G478" s="211"/>
      <c r="H478" s="191"/>
      <c r="I478" s="387"/>
      <c r="J478" s="192"/>
      <c r="K478" s="190"/>
    </row>
    <row r="479" spans="1:11" x14ac:dyDescent="0.2">
      <c r="A479" s="190"/>
      <c r="B479" s="190"/>
      <c r="C479" s="190"/>
      <c r="D479" s="190"/>
      <c r="E479" s="190"/>
      <c r="F479" s="190"/>
      <c r="G479" s="211"/>
      <c r="H479" s="191"/>
      <c r="I479" s="387"/>
      <c r="J479" s="192"/>
      <c r="K479" s="190"/>
    </row>
    <row r="480" spans="1:11" x14ac:dyDescent="0.2">
      <c r="A480" s="190"/>
      <c r="B480" s="190"/>
      <c r="C480" s="190"/>
      <c r="D480" s="190"/>
      <c r="E480" s="190"/>
      <c r="F480" s="190"/>
      <c r="G480" s="211"/>
      <c r="H480" s="191"/>
      <c r="I480" s="387"/>
      <c r="J480" s="192"/>
      <c r="K480" s="190"/>
    </row>
    <row r="481" spans="1:11" x14ac:dyDescent="0.2">
      <c r="A481" s="190"/>
      <c r="B481" s="190"/>
      <c r="C481" s="190"/>
      <c r="D481" s="190"/>
      <c r="E481" s="190"/>
      <c r="F481" s="190"/>
      <c r="G481" s="211"/>
      <c r="H481" s="191"/>
      <c r="I481" s="387"/>
      <c r="J481" s="192"/>
      <c r="K481" s="190"/>
    </row>
    <row r="482" spans="1:11" x14ac:dyDescent="0.2">
      <c r="A482" s="190"/>
      <c r="B482" s="190"/>
      <c r="C482" s="190"/>
      <c r="D482" s="190"/>
      <c r="E482" s="190"/>
      <c r="F482" s="190"/>
      <c r="G482" s="211"/>
      <c r="H482" s="191"/>
      <c r="I482" s="387"/>
      <c r="J482" s="192"/>
      <c r="K482" s="190"/>
    </row>
    <row r="483" spans="1:11" x14ac:dyDescent="0.2">
      <c r="A483" s="190"/>
      <c r="B483" s="190"/>
      <c r="C483" s="190"/>
      <c r="D483" s="190"/>
      <c r="E483" s="190"/>
      <c r="F483" s="190"/>
      <c r="G483" s="211"/>
      <c r="H483" s="191"/>
      <c r="I483" s="387"/>
      <c r="J483" s="192"/>
      <c r="K483" s="190"/>
    </row>
    <row r="484" spans="1:11" x14ac:dyDescent="0.2">
      <c r="A484" s="190"/>
      <c r="B484" s="190"/>
      <c r="C484" s="190"/>
      <c r="D484" s="190"/>
      <c r="E484" s="190"/>
      <c r="F484" s="190"/>
      <c r="G484" s="211"/>
      <c r="H484" s="191"/>
      <c r="I484" s="387"/>
      <c r="J484" s="192"/>
      <c r="K484" s="190"/>
    </row>
    <row r="485" spans="1:11" x14ac:dyDescent="0.2">
      <c r="A485" s="190"/>
      <c r="B485" s="190"/>
      <c r="C485" s="190"/>
      <c r="D485" s="190"/>
      <c r="E485" s="190"/>
      <c r="F485" s="190"/>
      <c r="G485" s="211"/>
      <c r="H485" s="191"/>
      <c r="I485" s="387"/>
      <c r="J485" s="192"/>
      <c r="K485" s="190"/>
    </row>
    <row r="486" spans="1:11" x14ac:dyDescent="0.2">
      <c r="A486" s="190"/>
      <c r="B486" s="190"/>
      <c r="C486" s="190"/>
      <c r="D486" s="190"/>
      <c r="E486" s="190"/>
      <c r="F486" s="190"/>
      <c r="G486" s="211"/>
      <c r="H486" s="191"/>
      <c r="I486" s="387"/>
      <c r="J486" s="192"/>
      <c r="K486" s="190"/>
    </row>
    <row r="487" spans="1:11" x14ac:dyDescent="0.2">
      <c r="A487" s="190"/>
      <c r="B487" s="190"/>
      <c r="C487" s="190"/>
      <c r="D487" s="190"/>
      <c r="E487" s="190"/>
      <c r="F487" s="190"/>
      <c r="G487" s="211"/>
      <c r="H487" s="191"/>
      <c r="I487" s="387"/>
      <c r="J487" s="192"/>
      <c r="K487" s="190"/>
    </row>
    <row r="488" spans="1:11" x14ac:dyDescent="0.2">
      <c r="A488" s="190"/>
      <c r="B488" s="190"/>
      <c r="C488" s="190"/>
      <c r="D488" s="190"/>
      <c r="E488" s="190"/>
      <c r="F488" s="190"/>
      <c r="G488" s="211"/>
      <c r="H488" s="191"/>
      <c r="I488" s="387"/>
      <c r="J488" s="192"/>
      <c r="K488" s="190"/>
    </row>
    <row r="489" spans="1:11" x14ac:dyDescent="0.2">
      <c r="A489" s="190"/>
      <c r="B489" s="190"/>
      <c r="C489" s="190"/>
      <c r="D489" s="190"/>
      <c r="E489" s="190"/>
      <c r="F489" s="190"/>
      <c r="G489" s="211"/>
      <c r="H489" s="191"/>
      <c r="I489" s="387"/>
      <c r="J489" s="192"/>
      <c r="K489" s="190"/>
    </row>
    <row r="490" spans="1:11" x14ac:dyDescent="0.2">
      <c r="A490" s="190"/>
      <c r="B490" s="190"/>
      <c r="C490" s="190"/>
      <c r="D490" s="190"/>
      <c r="E490" s="190"/>
      <c r="F490" s="190"/>
      <c r="G490" s="211"/>
      <c r="H490" s="191"/>
      <c r="I490" s="387"/>
      <c r="J490" s="192"/>
      <c r="K490" s="190"/>
    </row>
    <row r="491" spans="1:11" x14ac:dyDescent="0.2">
      <c r="A491" s="190"/>
      <c r="B491" s="190"/>
      <c r="C491" s="190"/>
      <c r="D491" s="190"/>
      <c r="E491" s="190"/>
      <c r="F491" s="190"/>
      <c r="G491" s="211"/>
      <c r="H491" s="191"/>
      <c r="I491" s="387"/>
      <c r="J491" s="192"/>
      <c r="K491" s="190"/>
    </row>
    <row r="492" spans="1:11" x14ac:dyDescent="0.2">
      <c r="A492" s="190"/>
      <c r="B492" s="190"/>
      <c r="C492" s="190"/>
      <c r="D492" s="190"/>
      <c r="E492" s="190"/>
      <c r="F492" s="190"/>
      <c r="G492" s="211"/>
      <c r="H492" s="191"/>
      <c r="I492" s="387"/>
      <c r="J492" s="192"/>
      <c r="K492" s="190"/>
    </row>
    <row r="493" spans="1:11" x14ac:dyDescent="0.2">
      <c r="A493" s="190"/>
      <c r="B493" s="190"/>
      <c r="C493" s="190"/>
      <c r="D493" s="190"/>
      <c r="E493" s="190"/>
      <c r="F493" s="190"/>
      <c r="G493" s="211"/>
      <c r="H493" s="191"/>
      <c r="I493" s="387"/>
      <c r="J493" s="192"/>
      <c r="K493" s="190"/>
    </row>
    <row r="494" spans="1:11" x14ac:dyDescent="0.2">
      <c r="A494" s="190"/>
      <c r="B494" s="190"/>
      <c r="C494" s="190"/>
      <c r="D494" s="190"/>
      <c r="E494" s="190"/>
      <c r="F494" s="190"/>
      <c r="G494" s="211"/>
      <c r="H494" s="191"/>
      <c r="I494" s="387"/>
      <c r="J494" s="192"/>
      <c r="K494" s="190"/>
    </row>
    <row r="495" spans="1:11" x14ac:dyDescent="0.2">
      <c r="A495" s="190"/>
      <c r="B495" s="190"/>
      <c r="C495" s="190"/>
      <c r="D495" s="190"/>
      <c r="E495" s="190"/>
      <c r="F495" s="190"/>
      <c r="G495" s="211"/>
      <c r="H495" s="191"/>
      <c r="I495" s="387"/>
      <c r="J495" s="192"/>
      <c r="K495" s="190"/>
    </row>
    <row r="496" spans="1:11" x14ac:dyDescent="0.2">
      <c r="A496" s="190"/>
      <c r="B496" s="190"/>
      <c r="C496" s="190"/>
      <c r="D496" s="190"/>
      <c r="E496" s="190"/>
      <c r="F496" s="190"/>
      <c r="G496" s="211"/>
      <c r="H496" s="191"/>
      <c r="I496" s="387"/>
      <c r="J496" s="192"/>
      <c r="K496" s="190"/>
    </row>
    <row r="497" spans="1:11" x14ac:dyDescent="0.2">
      <c r="A497" s="190"/>
      <c r="B497" s="190"/>
      <c r="C497" s="190"/>
      <c r="D497" s="190"/>
      <c r="E497" s="190"/>
      <c r="F497" s="190"/>
      <c r="G497" s="211"/>
      <c r="H497" s="191"/>
      <c r="I497" s="387"/>
      <c r="J497" s="192"/>
      <c r="K497" s="190"/>
    </row>
    <row r="498" spans="1:11" x14ac:dyDescent="0.2">
      <c r="A498" s="190"/>
      <c r="B498" s="190"/>
      <c r="C498" s="190"/>
      <c r="D498" s="190"/>
      <c r="E498" s="190"/>
      <c r="F498" s="190"/>
      <c r="G498" s="211"/>
      <c r="H498" s="191"/>
      <c r="I498" s="387"/>
      <c r="J498" s="192"/>
      <c r="K498" s="190"/>
    </row>
    <row r="499" spans="1:11" x14ac:dyDescent="0.2">
      <c r="A499" s="190"/>
      <c r="B499" s="190"/>
      <c r="C499" s="190"/>
      <c r="D499" s="190"/>
      <c r="E499" s="190"/>
      <c r="F499" s="190"/>
      <c r="G499" s="211"/>
      <c r="H499" s="191"/>
      <c r="I499" s="387"/>
      <c r="J499" s="192"/>
      <c r="K499" s="190"/>
    </row>
    <row r="500" spans="1:11" x14ac:dyDescent="0.2">
      <c r="A500" s="190"/>
      <c r="B500" s="190"/>
      <c r="C500" s="190"/>
      <c r="D500" s="190"/>
      <c r="E500" s="190"/>
      <c r="F500" s="190"/>
      <c r="G500" s="211"/>
      <c r="H500" s="191"/>
      <c r="I500" s="387"/>
      <c r="J500" s="192"/>
      <c r="K500" s="190"/>
    </row>
    <row r="501" spans="1:11" x14ac:dyDescent="0.2">
      <c r="A501" s="190"/>
      <c r="B501" s="190"/>
      <c r="C501" s="190"/>
      <c r="D501" s="190"/>
      <c r="E501" s="190"/>
      <c r="F501" s="190"/>
      <c r="G501" s="211"/>
      <c r="H501" s="191"/>
      <c r="I501" s="387"/>
      <c r="J501" s="192"/>
      <c r="K501" s="190"/>
    </row>
    <row r="502" spans="1:11" x14ac:dyDescent="0.2">
      <c r="A502" s="190"/>
      <c r="B502" s="190"/>
      <c r="C502" s="190"/>
      <c r="D502" s="190"/>
      <c r="E502" s="190"/>
      <c r="F502" s="190"/>
      <c r="G502" s="211"/>
      <c r="H502" s="191"/>
      <c r="I502" s="387"/>
      <c r="J502" s="192"/>
      <c r="K502" s="190"/>
    </row>
    <row r="503" spans="1:11" x14ac:dyDescent="0.2">
      <c r="A503" s="190"/>
      <c r="B503" s="190"/>
      <c r="C503" s="190"/>
      <c r="D503" s="190"/>
      <c r="E503" s="190"/>
      <c r="F503" s="190"/>
      <c r="G503" s="211"/>
      <c r="H503" s="191"/>
      <c r="I503" s="387"/>
      <c r="J503" s="192"/>
      <c r="K503" s="190"/>
    </row>
    <row r="504" spans="1:11" x14ac:dyDescent="0.2">
      <c r="A504" s="190"/>
      <c r="B504" s="190"/>
      <c r="C504" s="190"/>
      <c r="D504" s="190"/>
      <c r="E504" s="190"/>
      <c r="F504" s="190"/>
      <c r="G504" s="211"/>
      <c r="H504" s="191"/>
      <c r="I504" s="387"/>
      <c r="J504" s="192"/>
      <c r="K504" s="190"/>
    </row>
    <row r="505" spans="1:11" x14ac:dyDescent="0.2">
      <c r="A505" s="190"/>
      <c r="B505" s="190"/>
      <c r="C505" s="190"/>
      <c r="D505" s="190"/>
      <c r="E505" s="190"/>
      <c r="F505" s="190"/>
      <c r="G505" s="211"/>
      <c r="H505" s="191"/>
      <c r="I505" s="387"/>
      <c r="J505" s="192"/>
      <c r="K505" s="190"/>
    </row>
    <row r="506" spans="1:11" x14ac:dyDescent="0.2">
      <c r="A506" s="190"/>
      <c r="B506" s="190"/>
      <c r="C506" s="190"/>
      <c r="D506" s="190"/>
      <c r="E506" s="190"/>
      <c r="F506" s="190"/>
      <c r="G506" s="211"/>
      <c r="H506" s="191"/>
      <c r="I506" s="387"/>
      <c r="J506" s="192"/>
      <c r="K506" s="190"/>
    </row>
    <row r="507" spans="1:11" x14ac:dyDescent="0.2">
      <c r="A507" s="190"/>
      <c r="B507" s="190"/>
      <c r="C507" s="190"/>
      <c r="D507" s="190"/>
      <c r="E507" s="190"/>
      <c r="F507" s="190"/>
      <c r="G507" s="211"/>
      <c r="H507" s="191"/>
      <c r="I507" s="387"/>
      <c r="J507" s="192"/>
      <c r="K507" s="190"/>
    </row>
    <row r="508" spans="1:11" x14ac:dyDescent="0.2">
      <c r="A508" s="190"/>
      <c r="B508" s="190"/>
      <c r="C508" s="190"/>
      <c r="D508" s="190"/>
      <c r="E508" s="190"/>
      <c r="F508" s="190"/>
      <c r="G508" s="211"/>
      <c r="H508" s="191"/>
      <c r="I508" s="387"/>
      <c r="J508" s="192"/>
      <c r="K508" s="190"/>
    </row>
    <row r="509" spans="1:11" x14ac:dyDescent="0.2">
      <c r="A509" s="190"/>
      <c r="B509" s="190"/>
      <c r="C509" s="190"/>
      <c r="D509" s="190"/>
      <c r="E509" s="190"/>
      <c r="F509" s="190"/>
      <c r="G509" s="211"/>
      <c r="H509" s="191"/>
      <c r="I509" s="387"/>
      <c r="J509" s="192"/>
      <c r="K509" s="190"/>
    </row>
    <row r="510" spans="1:11" x14ac:dyDescent="0.2">
      <c r="A510" s="190"/>
      <c r="B510" s="190"/>
      <c r="C510" s="190"/>
      <c r="D510" s="190"/>
      <c r="E510" s="190"/>
      <c r="F510" s="190"/>
      <c r="G510" s="211"/>
      <c r="H510" s="191"/>
      <c r="I510" s="387"/>
      <c r="J510" s="192"/>
      <c r="K510" s="190"/>
    </row>
    <row r="511" spans="1:11" x14ac:dyDescent="0.2">
      <c r="A511" s="190"/>
      <c r="B511" s="190"/>
      <c r="C511" s="190"/>
      <c r="D511" s="190"/>
      <c r="E511" s="190"/>
      <c r="F511" s="190"/>
      <c r="G511" s="211"/>
      <c r="H511" s="191"/>
      <c r="I511" s="387"/>
      <c r="J511" s="192"/>
      <c r="K511" s="190"/>
    </row>
    <row r="512" spans="1:11" x14ac:dyDescent="0.2">
      <c r="A512" s="190"/>
      <c r="B512" s="190"/>
      <c r="C512" s="190"/>
      <c r="D512" s="190"/>
      <c r="E512" s="190"/>
      <c r="F512" s="190"/>
      <c r="G512" s="211"/>
      <c r="H512" s="191"/>
      <c r="I512" s="387"/>
      <c r="J512" s="192"/>
      <c r="K512" s="190"/>
    </row>
    <row r="513" spans="1:11" x14ac:dyDescent="0.2">
      <c r="A513" s="190"/>
      <c r="B513" s="190"/>
      <c r="C513" s="190"/>
      <c r="D513" s="190"/>
      <c r="E513" s="190"/>
      <c r="F513" s="190"/>
      <c r="G513" s="211"/>
      <c r="H513" s="191"/>
      <c r="I513" s="387"/>
      <c r="J513" s="192"/>
      <c r="K513" s="190"/>
    </row>
    <row r="514" spans="1:11" x14ac:dyDescent="0.2">
      <c r="A514" s="190"/>
      <c r="B514" s="190"/>
      <c r="C514" s="190"/>
      <c r="D514" s="190"/>
      <c r="E514" s="190"/>
      <c r="F514" s="190"/>
      <c r="G514" s="211"/>
      <c r="H514" s="191"/>
      <c r="I514" s="387"/>
      <c r="J514" s="192"/>
      <c r="K514" s="190"/>
    </row>
    <row r="515" spans="1:11" x14ac:dyDescent="0.2">
      <c r="A515" s="190"/>
      <c r="B515" s="190"/>
      <c r="C515" s="190"/>
      <c r="D515" s="190"/>
      <c r="E515" s="190"/>
      <c r="F515" s="190"/>
      <c r="G515" s="211"/>
      <c r="H515" s="191"/>
      <c r="I515" s="387"/>
      <c r="J515" s="192"/>
      <c r="K515" s="190"/>
    </row>
    <row r="516" spans="1:11" x14ac:dyDescent="0.2">
      <c r="A516" s="190"/>
      <c r="B516" s="190"/>
      <c r="C516" s="190"/>
      <c r="D516" s="190"/>
      <c r="E516" s="190"/>
      <c r="F516" s="190"/>
      <c r="G516" s="211"/>
      <c r="H516" s="191"/>
      <c r="I516" s="387"/>
      <c r="J516" s="192"/>
      <c r="K516" s="190"/>
    </row>
    <row r="517" spans="1:11" x14ac:dyDescent="0.2">
      <c r="A517" s="190"/>
      <c r="B517" s="190"/>
      <c r="C517" s="190"/>
      <c r="D517" s="190"/>
      <c r="E517" s="190"/>
      <c r="F517" s="190"/>
      <c r="G517" s="211"/>
      <c r="H517" s="191"/>
      <c r="I517" s="387"/>
      <c r="J517" s="192"/>
      <c r="K517" s="190"/>
    </row>
    <row r="518" spans="1:11" x14ac:dyDescent="0.2">
      <c r="A518" s="190"/>
      <c r="B518" s="190"/>
      <c r="C518" s="190"/>
      <c r="D518" s="190"/>
      <c r="E518" s="190"/>
      <c r="F518" s="190"/>
      <c r="G518" s="211"/>
      <c r="H518" s="191"/>
      <c r="I518" s="387"/>
      <c r="J518" s="192"/>
      <c r="K518" s="190"/>
    </row>
    <row r="519" spans="1:11" x14ac:dyDescent="0.2">
      <c r="A519" s="190"/>
      <c r="B519" s="190"/>
      <c r="C519" s="190"/>
      <c r="D519" s="190"/>
      <c r="E519" s="190"/>
      <c r="F519" s="190"/>
      <c r="G519" s="211"/>
      <c r="H519" s="191"/>
      <c r="I519" s="387"/>
      <c r="J519" s="192"/>
      <c r="K519" s="190"/>
    </row>
    <row r="520" spans="1:11" x14ac:dyDescent="0.2">
      <c r="A520" s="190"/>
      <c r="B520" s="190"/>
      <c r="C520" s="190"/>
      <c r="D520" s="190"/>
      <c r="E520" s="190"/>
      <c r="F520" s="190"/>
      <c r="G520" s="211"/>
      <c r="H520" s="191"/>
      <c r="I520" s="387"/>
      <c r="J520" s="192"/>
      <c r="K520" s="190"/>
    </row>
    <row r="521" spans="1:11" x14ac:dyDescent="0.2">
      <c r="A521" s="190"/>
      <c r="B521" s="190"/>
      <c r="C521" s="190"/>
      <c r="D521" s="190"/>
      <c r="E521" s="190"/>
      <c r="F521" s="190"/>
      <c r="G521" s="211"/>
      <c r="H521" s="191"/>
      <c r="I521" s="387"/>
      <c r="J521" s="192"/>
      <c r="K521" s="190"/>
    </row>
    <row r="522" spans="1:11" x14ac:dyDescent="0.2">
      <c r="A522" s="190"/>
      <c r="B522" s="190"/>
      <c r="C522" s="190"/>
      <c r="D522" s="190"/>
      <c r="E522" s="190"/>
      <c r="F522" s="190"/>
      <c r="G522" s="211"/>
      <c r="H522" s="191"/>
      <c r="I522" s="387"/>
      <c r="J522" s="192"/>
      <c r="K522" s="190"/>
    </row>
    <row r="523" spans="1:11" x14ac:dyDescent="0.2">
      <c r="A523" s="190"/>
      <c r="B523" s="190"/>
      <c r="C523" s="190"/>
      <c r="D523" s="190"/>
      <c r="E523" s="190"/>
      <c r="F523" s="190"/>
      <c r="G523" s="211"/>
      <c r="H523" s="191"/>
      <c r="I523" s="387"/>
      <c r="J523" s="192"/>
      <c r="K523" s="190"/>
    </row>
    <row r="524" spans="1:11" x14ac:dyDescent="0.2">
      <c r="A524" s="190"/>
      <c r="B524" s="190"/>
      <c r="C524" s="190"/>
      <c r="D524" s="190"/>
      <c r="E524" s="190"/>
      <c r="F524" s="190"/>
      <c r="G524" s="211"/>
      <c r="H524" s="191"/>
      <c r="I524" s="387"/>
      <c r="J524" s="192"/>
      <c r="K524" s="190"/>
    </row>
    <row r="525" spans="1:11" x14ac:dyDescent="0.2">
      <c r="A525" s="190"/>
      <c r="B525" s="190"/>
      <c r="C525" s="190"/>
      <c r="D525" s="190"/>
      <c r="E525" s="190"/>
      <c r="F525" s="190"/>
      <c r="G525" s="211"/>
      <c r="H525" s="191"/>
      <c r="I525" s="387"/>
      <c r="J525" s="192"/>
      <c r="K525" s="190"/>
    </row>
    <row r="526" spans="1:11" x14ac:dyDescent="0.2">
      <c r="A526" s="190"/>
      <c r="B526" s="190"/>
      <c r="C526" s="190"/>
      <c r="D526" s="190"/>
      <c r="E526" s="190"/>
      <c r="F526" s="190"/>
      <c r="G526" s="211"/>
      <c r="H526" s="191"/>
      <c r="I526" s="387"/>
      <c r="J526" s="192"/>
      <c r="K526" s="190"/>
    </row>
    <row r="527" spans="1:11" x14ac:dyDescent="0.2">
      <c r="A527" s="190"/>
      <c r="B527" s="190"/>
      <c r="C527" s="190"/>
      <c r="D527" s="190"/>
      <c r="E527" s="190"/>
      <c r="F527" s="190"/>
      <c r="G527" s="211"/>
      <c r="H527" s="191"/>
      <c r="I527" s="387"/>
      <c r="J527" s="192"/>
      <c r="K527" s="190"/>
    </row>
    <row r="528" spans="1:11" x14ac:dyDescent="0.2">
      <c r="A528" s="190"/>
      <c r="B528" s="190"/>
      <c r="C528" s="190"/>
      <c r="D528" s="190"/>
      <c r="E528" s="190"/>
      <c r="F528" s="190"/>
      <c r="G528" s="211"/>
      <c r="H528" s="191"/>
      <c r="I528" s="387"/>
      <c r="J528" s="192"/>
      <c r="K528" s="190"/>
    </row>
    <row r="529" spans="1:11" x14ac:dyDescent="0.2">
      <c r="A529" s="190"/>
      <c r="B529" s="190"/>
      <c r="C529" s="190"/>
      <c r="D529" s="190"/>
      <c r="E529" s="190"/>
      <c r="F529" s="190"/>
      <c r="G529" s="211"/>
      <c r="H529" s="191"/>
      <c r="I529" s="387"/>
      <c r="J529" s="192"/>
      <c r="K529" s="190"/>
    </row>
    <row r="530" spans="1:11" x14ac:dyDescent="0.2">
      <c r="A530" s="190"/>
      <c r="B530" s="190"/>
      <c r="C530" s="190"/>
      <c r="D530" s="190"/>
      <c r="E530" s="190"/>
      <c r="F530" s="190"/>
      <c r="G530" s="211"/>
      <c r="H530" s="191"/>
      <c r="I530" s="387"/>
      <c r="J530" s="192"/>
      <c r="K530" s="190"/>
    </row>
    <row r="531" spans="1:11" x14ac:dyDescent="0.2">
      <c r="A531" s="190"/>
      <c r="B531" s="190"/>
      <c r="C531" s="190"/>
      <c r="D531" s="190"/>
      <c r="E531" s="190"/>
      <c r="F531" s="190"/>
      <c r="G531" s="211"/>
      <c r="H531" s="191"/>
      <c r="I531" s="387"/>
      <c r="J531" s="192"/>
      <c r="K531" s="190"/>
    </row>
    <row r="532" spans="1:11" x14ac:dyDescent="0.2">
      <c r="A532" s="190"/>
      <c r="B532" s="190"/>
      <c r="C532" s="190"/>
      <c r="D532" s="190"/>
      <c r="E532" s="190"/>
      <c r="F532" s="190"/>
      <c r="G532" s="211"/>
      <c r="H532" s="191"/>
      <c r="I532" s="387"/>
      <c r="J532" s="192"/>
      <c r="K532" s="190"/>
    </row>
    <row r="533" spans="1:11" x14ac:dyDescent="0.2">
      <c r="A533" s="190"/>
      <c r="B533" s="190"/>
      <c r="C533" s="190"/>
      <c r="D533" s="190"/>
      <c r="E533" s="190"/>
      <c r="F533" s="190"/>
      <c r="G533" s="211"/>
      <c r="H533" s="191"/>
      <c r="I533" s="387"/>
      <c r="J533" s="192"/>
      <c r="K533" s="190"/>
    </row>
    <row r="534" spans="1:11" x14ac:dyDescent="0.2">
      <c r="A534" s="190"/>
      <c r="B534" s="190"/>
      <c r="C534" s="190"/>
      <c r="D534" s="190"/>
      <c r="E534" s="190"/>
      <c r="F534" s="190"/>
      <c r="G534" s="211"/>
      <c r="H534" s="191"/>
      <c r="I534" s="387"/>
      <c r="J534" s="192"/>
      <c r="K534" s="190"/>
    </row>
    <row r="535" spans="1:11" x14ac:dyDescent="0.2">
      <c r="A535" s="190"/>
      <c r="B535" s="190"/>
      <c r="C535" s="190"/>
      <c r="D535" s="190"/>
      <c r="E535" s="190"/>
      <c r="F535" s="190"/>
      <c r="G535" s="211"/>
      <c r="H535" s="191"/>
      <c r="I535" s="387"/>
      <c r="J535" s="192"/>
      <c r="K535" s="190"/>
    </row>
    <row r="536" spans="1:11" x14ac:dyDescent="0.2">
      <c r="A536" s="190"/>
      <c r="B536" s="190"/>
      <c r="C536" s="190"/>
      <c r="D536" s="190"/>
      <c r="E536" s="190"/>
      <c r="F536" s="190"/>
      <c r="G536" s="211"/>
      <c r="H536" s="191"/>
      <c r="I536" s="387"/>
      <c r="J536" s="192"/>
      <c r="K536" s="190"/>
    </row>
    <row r="537" spans="1:11" x14ac:dyDescent="0.2">
      <c r="A537" s="190"/>
      <c r="B537" s="190"/>
      <c r="C537" s="190"/>
      <c r="D537" s="190"/>
      <c r="E537" s="190"/>
      <c r="F537" s="190"/>
      <c r="G537" s="211"/>
      <c r="H537" s="191"/>
      <c r="I537" s="387"/>
      <c r="J537" s="192"/>
      <c r="K537" s="190"/>
    </row>
    <row r="538" spans="1:11" x14ac:dyDescent="0.2">
      <c r="A538" s="190"/>
      <c r="B538" s="190"/>
      <c r="C538" s="190"/>
      <c r="D538" s="190"/>
      <c r="E538" s="190"/>
      <c r="F538" s="190"/>
      <c r="G538" s="211"/>
      <c r="H538" s="191"/>
      <c r="I538" s="387"/>
      <c r="J538" s="192"/>
      <c r="K538" s="190"/>
    </row>
    <row r="539" spans="1:11" x14ac:dyDescent="0.2">
      <c r="A539" s="190"/>
      <c r="B539" s="190"/>
      <c r="C539" s="190"/>
      <c r="D539" s="190"/>
      <c r="E539" s="190"/>
      <c r="F539" s="190"/>
      <c r="G539" s="211"/>
      <c r="H539" s="191"/>
      <c r="I539" s="387"/>
      <c r="J539" s="192"/>
      <c r="K539" s="190"/>
    </row>
    <row r="540" spans="1:11" x14ac:dyDescent="0.2">
      <c r="A540" s="190"/>
      <c r="B540" s="190"/>
      <c r="C540" s="190"/>
      <c r="D540" s="190"/>
      <c r="E540" s="190"/>
      <c r="F540" s="190"/>
      <c r="G540" s="211"/>
      <c r="H540" s="191"/>
      <c r="I540" s="387"/>
      <c r="J540" s="192"/>
      <c r="K540" s="190"/>
    </row>
    <row r="541" spans="1:11" x14ac:dyDescent="0.2">
      <c r="A541" s="190"/>
      <c r="B541" s="190"/>
      <c r="C541" s="190"/>
      <c r="D541" s="190"/>
      <c r="E541" s="190"/>
      <c r="F541" s="190"/>
      <c r="G541" s="211"/>
      <c r="H541" s="191"/>
      <c r="I541" s="387"/>
      <c r="J541" s="192"/>
      <c r="K541" s="190"/>
    </row>
    <row r="542" spans="1:11" x14ac:dyDescent="0.2">
      <c r="A542" s="190"/>
      <c r="B542" s="190"/>
      <c r="C542" s="190"/>
      <c r="D542" s="190"/>
      <c r="E542" s="190"/>
      <c r="F542" s="190"/>
      <c r="G542" s="211"/>
      <c r="H542" s="191"/>
      <c r="I542" s="387"/>
      <c r="J542" s="192"/>
      <c r="K542" s="190"/>
    </row>
    <row r="543" spans="1:11" x14ac:dyDescent="0.2">
      <c r="A543" s="190"/>
      <c r="B543" s="190"/>
      <c r="C543" s="190"/>
      <c r="D543" s="190"/>
      <c r="E543" s="190"/>
      <c r="F543" s="190"/>
      <c r="G543" s="211"/>
      <c r="H543" s="191"/>
      <c r="I543" s="387"/>
      <c r="J543" s="192"/>
      <c r="K543" s="190"/>
    </row>
    <row r="544" spans="1:11" x14ac:dyDescent="0.2">
      <c r="A544" s="190"/>
      <c r="B544" s="190"/>
      <c r="C544" s="190"/>
      <c r="D544" s="190"/>
      <c r="E544" s="190"/>
      <c r="F544" s="190"/>
      <c r="G544" s="211"/>
      <c r="H544" s="191"/>
      <c r="I544" s="387"/>
      <c r="J544" s="192"/>
      <c r="K544" s="190"/>
    </row>
    <row r="545" spans="1:11" x14ac:dyDescent="0.2">
      <c r="A545" s="190"/>
      <c r="B545" s="190"/>
      <c r="C545" s="190"/>
      <c r="D545" s="190"/>
      <c r="E545" s="190"/>
      <c r="F545" s="190"/>
      <c r="G545" s="211"/>
      <c r="H545" s="191"/>
      <c r="I545" s="387"/>
      <c r="J545" s="192"/>
      <c r="K545" s="190"/>
    </row>
    <row r="546" spans="1:11" x14ac:dyDescent="0.2">
      <c r="A546" s="190"/>
      <c r="B546" s="190"/>
      <c r="C546" s="190"/>
      <c r="D546" s="190"/>
      <c r="E546" s="190"/>
      <c r="F546" s="190"/>
      <c r="G546" s="211"/>
      <c r="H546" s="191"/>
      <c r="I546" s="387"/>
      <c r="J546" s="192"/>
      <c r="K546" s="190"/>
    </row>
    <row r="547" spans="1:11" x14ac:dyDescent="0.2">
      <c r="A547" s="190"/>
      <c r="B547" s="190"/>
      <c r="C547" s="190"/>
      <c r="D547" s="190"/>
      <c r="E547" s="190"/>
      <c r="F547" s="190"/>
      <c r="G547" s="211"/>
      <c r="H547" s="191"/>
      <c r="I547" s="387"/>
      <c r="J547" s="192"/>
      <c r="K547" s="190"/>
    </row>
    <row r="548" spans="1:11" x14ac:dyDescent="0.2">
      <c r="A548" s="190"/>
      <c r="B548" s="190"/>
      <c r="C548" s="190"/>
      <c r="D548" s="190"/>
      <c r="E548" s="190"/>
      <c r="F548" s="190"/>
      <c r="G548" s="211"/>
      <c r="H548" s="191"/>
      <c r="I548" s="387"/>
      <c r="J548" s="192"/>
      <c r="K548" s="190"/>
    </row>
    <row r="549" spans="1:11" x14ac:dyDescent="0.2">
      <c r="A549" s="190"/>
      <c r="B549" s="190"/>
      <c r="C549" s="190"/>
      <c r="D549" s="190"/>
      <c r="E549" s="190"/>
      <c r="F549" s="190"/>
      <c r="G549" s="211"/>
      <c r="H549" s="191"/>
      <c r="I549" s="387"/>
      <c r="J549" s="192"/>
      <c r="K549" s="190"/>
    </row>
    <row r="550" spans="1:11" x14ac:dyDescent="0.2">
      <c r="A550" s="190"/>
      <c r="B550" s="190"/>
      <c r="C550" s="190"/>
      <c r="D550" s="190"/>
      <c r="E550" s="190"/>
      <c r="F550" s="190"/>
      <c r="G550" s="211"/>
      <c r="H550" s="191"/>
      <c r="I550" s="387"/>
      <c r="J550" s="192"/>
      <c r="K550" s="190"/>
    </row>
    <row r="551" spans="1:11" x14ac:dyDescent="0.2">
      <c r="A551" s="190"/>
      <c r="B551" s="190"/>
      <c r="C551" s="190"/>
      <c r="D551" s="190"/>
      <c r="E551" s="190"/>
      <c r="F551" s="190"/>
      <c r="G551" s="211"/>
      <c r="H551" s="191"/>
      <c r="I551" s="387"/>
      <c r="J551" s="192"/>
      <c r="K551" s="190"/>
    </row>
    <row r="552" spans="1:11" x14ac:dyDescent="0.2">
      <c r="A552" s="190"/>
      <c r="B552" s="190"/>
      <c r="C552" s="190"/>
      <c r="D552" s="190"/>
      <c r="E552" s="190"/>
      <c r="F552" s="190"/>
      <c r="G552" s="211"/>
      <c r="H552" s="191"/>
      <c r="I552" s="387"/>
      <c r="J552" s="192"/>
      <c r="K552" s="190"/>
    </row>
    <row r="553" spans="1:11" x14ac:dyDescent="0.2">
      <c r="A553" s="190"/>
      <c r="B553" s="190"/>
      <c r="C553" s="190"/>
      <c r="D553" s="190"/>
      <c r="E553" s="190"/>
      <c r="F553" s="190"/>
      <c r="G553" s="211"/>
      <c r="H553" s="191"/>
      <c r="I553" s="387"/>
      <c r="J553" s="192"/>
      <c r="K553" s="190"/>
    </row>
    <row r="554" spans="1:11" x14ac:dyDescent="0.2">
      <c r="A554" s="190"/>
      <c r="B554" s="190"/>
      <c r="C554" s="190"/>
      <c r="D554" s="190"/>
      <c r="E554" s="190"/>
      <c r="F554" s="190"/>
      <c r="G554" s="211"/>
      <c r="H554" s="191"/>
      <c r="I554" s="387"/>
      <c r="J554" s="192"/>
      <c r="K554" s="190"/>
    </row>
    <row r="555" spans="1:11" x14ac:dyDescent="0.2">
      <c r="A555" s="190"/>
      <c r="B555" s="190"/>
      <c r="C555" s="190"/>
      <c r="D555" s="190"/>
      <c r="E555" s="190"/>
      <c r="F555" s="190"/>
      <c r="G555" s="211"/>
      <c r="H555" s="191"/>
      <c r="I555" s="387"/>
      <c r="J555" s="192"/>
      <c r="K555" s="190"/>
    </row>
    <row r="556" spans="1:11" x14ac:dyDescent="0.2">
      <c r="A556" s="190"/>
      <c r="B556" s="190"/>
      <c r="C556" s="190"/>
      <c r="D556" s="190"/>
      <c r="E556" s="190"/>
      <c r="F556" s="190"/>
      <c r="G556" s="211"/>
      <c r="H556" s="191"/>
      <c r="I556" s="387"/>
      <c r="J556" s="192"/>
      <c r="K556" s="190"/>
    </row>
    <row r="557" spans="1:11" x14ac:dyDescent="0.2">
      <c r="A557" s="190"/>
      <c r="B557" s="190"/>
      <c r="C557" s="190"/>
      <c r="D557" s="190"/>
      <c r="E557" s="190"/>
      <c r="F557" s="190"/>
      <c r="G557" s="211"/>
      <c r="H557" s="191"/>
      <c r="I557" s="387"/>
      <c r="J557" s="192"/>
      <c r="K557" s="190"/>
    </row>
    <row r="558" spans="1:11" x14ac:dyDescent="0.2">
      <c r="A558" s="190"/>
      <c r="B558" s="190"/>
      <c r="C558" s="190"/>
      <c r="D558" s="190"/>
      <c r="E558" s="190"/>
      <c r="F558" s="190"/>
      <c r="G558" s="211"/>
      <c r="H558" s="191"/>
      <c r="I558" s="387"/>
      <c r="J558" s="192"/>
      <c r="K558" s="190"/>
    </row>
    <row r="559" spans="1:11" x14ac:dyDescent="0.2">
      <c r="A559" s="190"/>
      <c r="B559" s="190"/>
      <c r="C559" s="190"/>
      <c r="D559" s="190"/>
      <c r="E559" s="190"/>
      <c r="F559" s="190"/>
      <c r="G559" s="211"/>
      <c r="H559" s="191"/>
      <c r="I559" s="387"/>
      <c r="J559" s="192"/>
      <c r="K559" s="190"/>
    </row>
    <row r="560" spans="1:11" x14ac:dyDescent="0.2">
      <c r="A560" s="190"/>
      <c r="B560" s="190"/>
      <c r="C560" s="190"/>
      <c r="D560" s="190"/>
      <c r="E560" s="190"/>
      <c r="F560" s="190"/>
      <c r="G560" s="211"/>
      <c r="H560" s="191"/>
      <c r="I560" s="387"/>
      <c r="J560" s="192"/>
      <c r="K560" s="190"/>
    </row>
    <row r="561" spans="1:11" x14ac:dyDescent="0.2">
      <c r="A561" s="190"/>
      <c r="B561" s="190"/>
      <c r="C561" s="190"/>
      <c r="D561" s="190"/>
      <c r="E561" s="190"/>
      <c r="F561" s="190"/>
      <c r="G561" s="211"/>
      <c r="H561" s="191"/>
      <c r="I561" s="387"/>
      <c r="J561" s="192"/>
      <c r="K561" s="190"/>
    </row>
    <row r="562" spans="1:11" x14ac:dyDescent="0.2">
      <c r="A562" s="190"/>
      <c r="B562" s="190"/>
      <c r="C562" s="190"/>
      <c r="D562" s="190"/>
      <c r="E562" s="190"/>
      <c r="F562" s="190"/>
      <c r="G562" s="211"/>
      <c r="H562" s="191"/>
      <c r="I562" s="387"/>
      <c r="J562" s="192"/>
      <c r="K562" s="190"/>
    </row>
    <row r="563" spans="1:11" x14ac:dyDescent="0.2">
      <c r="A563" s="190"/>
      <c r="B563" s="190"/>
      <c r="C563" s="190"/>
      <c r="D563" s="190"/>
      <c r="E563" s="190"/>
      <c r="F563" s="190"/>
      <c r="G563" s="211"/>
      <c r="H563" s="191"/>
      <c r="I563" s="387"/>
      <c r="J563" s="192"/>
      <c r="K563" s="190"/>
    </row>
    <row r="564" spans="1:11" x14ac:dyDescent="0.2">
      <c r="A564" s="190"/>
      <c r="B564" s="190"/>
      <c r="C564" s="190"/>
      <c r="D564" s="190"/>
      <c r="E564" s="190"/>
      <c r="F564" s="190"/>
      <c r="G564" s="211"/>
      <c r="H564" s="191"/>
      <c r="I564" s="387"/>
      <c r="J564" s="192"/>
      <c r="K564" s="190"/>
    </row>
    <row r="565" spans="1:11" x14ac:dyDescent="0.2">
      <c r="A565" s="190"/>
      <c r="B565" s="190"/>
      <c r="C565" s="190"/>
      <c r="D565" s="190"/>
      <c r="E565" s="190"/>
      <c r="F565" s="190"/>
      <c r="G565" s="211"/>
      <c r="H565" s="191"/>
      <c r="I565" s="387"/>
      <c r="J565" s="192"/>
      <c r="K565" s="190"/>
    </row>
    <row r="566" spans="1:11" x14ac:dyDescent="0.2">
      <c r="A566" s="190"/>
      <c r="B566" s="190"/>
      <c r="C566" s="190"/>
      <c r="D566" s="190"/>
      <c r="E566" s="190"/>
      <c r="F566" s="190"/>
      <c r="G566" s="211"/>
      <c r="H566" s="191"/>
      <c r="I566" s="387"/>
      <c r="J566" s="192"/>
      <c r="K566" s="190"/>
    </row>
    <row r="567" spans="1:11" x14ac:dyDescent="0.2">
      <c r="A567" s="190"/>
      <c r="B567" s="190"/>
      <c r="C567" s="190"/>
      <c r="D567" s="190"/>
      <c r="E567" s="190"/>
      <c r="F567" s="190"/>
      <c r="G567" s="211"/>
      <c r="H567" s="191"/>
      <c r="I567" s="387"/>
      <c r="J567" s="192"/>
      <c r="K567" s="190"/>
    </row>
    <row r="568" spans="1:11" x14ac:dyDescent="0.2">
      <c r="A568" s="190"/>
      <c r="B568" s="190"/>
      <c r="C568" s="190"/>
      <c r="D568" s="190"/>
      <c r="E568" s="190"/>
      <c r="F568" s="190"/>
      <c r="G568" s="211"/>
      <c r="H568" s="191"/>
      <c r="I568" s="387"/>
      <c r="J568" s="192"/>
      <c r="K568" s="190"/>
    </row>
    <row r="569" spans="1:11" x14ac:dyDescent="0.2">
      <c r="A569" s="190"/>
      <c r="B569" s="190"/>
      <c r="C569" s="190"/>
      <c r="D569" s="190"/>
      <c r="E569" s="190"/>
      <c r="F569" s="190"/>
      <c r="G569" s="211"/>
      <c r="H569" s="191"/>
      <c r="I569" s="387"/>
      <c r="J569" s="192"/>
      <c r="K569" s="190"/>
    </row>
    <row r="570" spans="1:11" x14ac:dyDescent="0.2">
      <c r="A570" s="190"/>
      <c r="B570" s="190"/>
      <c r="C570" s="190"/>
      <c r="D570" s="190"/>
      <c r="E570" s="190"/>
      <c r="F570" s="190"/>
      <c r="G570" s="211"/>
      <c r="H570" s="191"/>
      <c r="I570" s="387"/>
      <c r="J570" s="192"/>
      <c r="K570" s="190"/>
    </row>
    <row r="571" spans="1:11" x14ac:dyDescent="0.2">
      <c r="A571" s="190"/>
      <c r="B571" s="190"/>
      <c r="C571" s="190"/>
      <c r="D571" s="190"/>
      <c r="E571" s="190"/>
      <c r="F571" s="190"/>
      <c r="G571" s="211"/>
      <c r="H571" s="191"/>
      <c r="I571" s="387"/>
      <c r="J571" s="192"/>
      <c r="K571" s="190"/>
    </row>
    <row r="572" spans="1:11" x14ac:dyDescent="0.2">
      <c r="A572" s="190"/>
      <c r="B572" s="190"/>
      <c r="C572" s="190"/>
      <c r="D572" s="190"/>
      <c r="E572" s="190"/>
      <c r="F572" s="190"/>
      <c r="G572" s="211"/>
      <c r="H572" s="191"/>
      <c r="I572" s="387"/>
      <c r="J572" s="192"/>
      <c r="K572" s="190"/>
    </row>
    <row r="573" spans="1:11" x14ac:dyDescent="0.2">
      <c r="A573" s="190"/>
      <c r="B573" s="190"/>
      <c r="C573" s="190"/>
      <c r="D573" s="190"/>
      <c r="E573" s="190"/>
      <c r="F573" s="190"/>
      <c r="G573" s="211"/>
      <c r="H573" s="191"/>
      <c r="I573" s="387"/>
      <c r="J573" s="192"/>
      <c r="K573" s="190"/>
    </row>
    <row r="574" spans="1:11" x14ac:dyDescent="0.2">
      <c r="A574" s="190"/>
      <c r="B574" s="190"/>
      <c r="C574" s="190"/>
      <c r="D574" s="190"/>
      <c r="E574" s="190"/>
      <c r="F574" s="190"/>
      <c r="G574" s="211"/>
      <c r="H574" s="191"/>
      <c r="I574" s="387"/>
      <c r="J574" s="192"/>
      <c r="K574" s="190"/>
    </row>
    <row r="575" spans="1:11" x14ac:dyDescent="0.2">
      <c r="A575" s="190"/>
      <c r="B575" s="190"/>
      <c r="C575" s="190"/>
      <c r="D575" s="190"/>
      <c r="E575" s="190"/>
      <c r="F575" s="190"/>
      <c r="G575" s="211"/>
      <c r="H575" s="191"/>
      <c r="I575" s="387"/>
      <c r="J575" s="192"/>
      <c r="K575" s="190"/>
    </row>
    <row r="576" spans="1:11" x14ac:dyDescent="0.2">
      <c r="A576" s="190"/>
      <c r="B576" s="190"/>
      <c r="C576" s="190"/>
      <c r="D576" s="190"/>
      <c r="E576" s="190"/>
      <c r="F576" s="190"/>
      <c r="G576" s="211"/>
      <c r="H576" s="191"/>
      <c r="I576" s="387"/>
      <c r="J576" s="192"/>
      <c r="K576" s="190"/>
    </row>
    <row r="577" spans="1:11" x14ac:dyDescent="0.2">
      <c r="A577" s="190"/>
      <c r="B577" s="190"/>
      <c r="C577" s="190"/>
      <c r="D577" s="190"/>
      <c r="E577" s="190"/>
      <c r="F577" s="190"/>
      <c r="G577" s="211"/>
      <c r="H577" s="191"/>
      <c r="I577" s="387"/>
      <c r="J577" s="192"/>
      <c r="K577" s="190"/>
    </row>
    <row r="578" spans="1:11" x14ac:dyDescent="0.2">
      <c r="A578" s="190"/>
      <c r="B578" s="190"/>
      <c r="C578" s="190"/>
      <c r="D578" s="190"/>
      <c r="E578" s="190"/>
      <c r="F578" s="190"/>
      <c r="G578" s="211"/>
      <c r="H578" s="191"/>
      <c r="I578" s="387"/>
      <c r="J578" s="192"/>
      <c r="K578" s="190"/>
    </row>
    <row r="579" spans="1:11" x14ac:dyDescent="0.2">
      <c r="A579" s="190"/>
      <c r="B579" s="190"/>
      <c r="C579" s="190"/>
      <c r="D579" s="190"/>
      <c r="E579" s="190"/>
      <c r="F579" s="190"/>
      <c r="G579" s="211"/>
      <c r="H579" s="191"/>
      <c r="I579" s="387"/>
      <c r="J579" s="192"/>
      <c r="K579" s="190"/>
    </row>
    <row r="580" spans="1:11" x14ac:dyDescent="0.2">
      <c r="A580" s="190"/>
      <c r="B580" s="190"/>
      <c r="C580" s="190"/>
      <c r="D580" s="190"/>
      <c r="E580" s="190"/>
      <c r="F580" s="190"/>
      <c r="G580" s="211"/>
      <c r="H580" s="191"/>
      <c r="I580" s="387"/>
      <c r="J580" s="192"/>
      <c r="K580" s="190"/>
    </row>
    <row r="581" spans="1:11" x14ac:dyDescent="0.2">
      <c r="A581" s="190"/>
      <c r="B581" s="190"/>
      <c r="C581" s="190"/>
      <c r="D581" s="190"/>
      <c r="E581" s="190"/>
      <c r="F581" s="190"/>
      <c r="G581" s="211"/>
      <c r="H581" s="191"/>
      <c r="I581" s="387"/>
      <c r="J581" s="192"/>
      <c r="K581" s="190"/>
    </row>
    <row r="582" spans="1:11" x14ac:dyDescent="0.2">
      <c r="A582" s="190"/>
      <c r="B582" s="190"/>
      <c r="C582" s="190"/>
      <c r="D582" s="190"/>
      <c r="E582" s="190"/>
      <c r="F582" s="190"/>
      <c r="G582" s="211"/>
      <c r="H582" s="191"/>
      <c r="I582" s="387"/>
      <c r="J582" s="192"/>
      <c r="K582" s="190"/>
    </row>
    <row r="583" spans="1:11" x14ac:dyDescent="0.2">
      <c r="A583" s="190"/>
      <c r="B583" s="190"/>
      <c r="C583" s="190"/>
      <c r="D583" s="190"/>
      <c r="E583" s="190"/>
      <c r="F583" s="190"/>
      <c r="G583" s="211"/>
      <c r="H583" s="191"/>
      <c r="I583" s="387"/>
      <c r="J583" s="192"/>
      <c r="K583" s="190"/>
    </row>
    <row r="584" spans="1:11" x14ac:dyDescent="0.2">
      <c r="A584" s="190"/>
      <c r="B584" s="190"/>
      <c r="C584" s="190"/>
      <c r="D584" s="190"/>
      <c r="E584" s="190"/>
      <c r="F584" s="190"/>
      <c r="G584" s="211"/>
      <c r="H584" s="191"/>
      <c r="I584" s="387"/>
      <c r="J584" s="192"/>
      <c r="K584" s="190"/>
    </row>
    <row r="585" spans="1:11" x14ac:dyDescent="0.2">
      <c r="A585" s="190"/>
      <c r="B585" s="190"/>
      <c r="C585" s="190"/>
      <c r="D585" s="190"/>
      <c r="E585" s="190"/>
      <c r="F585" s="190"/>
      <c r="G585" s="211"/>
      <c r="H585" s="191"/>
      <c r="I585" s="387"/>
      <c r="J585" s="192"/>
      <c r="K585" s="190"/>
    </row>
    <row r="586" spans="1:11" x14ac:dyDescent="0.2">
      <c r="A586" s="190"/>
      <c r="B586" s="190"/>
      <c r="C586" s="190"/>
      <c r="D586" s="190"/>
      <c r="E586" s="190"/>
      <c r="F586" s="190"/>
      <c r="G586" s="211"/>
      <c r="H586" s="191"/>
      <c r="I586" s="387"/>
      <c r="J586" s="192"/>
      <c r="K586" s="190"/>
    </row>
    <row r="587" spans="1:11" x14ac:dyDescent="0.2">
      <c r="A587" s="190"/>
      <c r="B587" s="190"/>
      <c r="C587" s="190"/>
      <c r="D587" s="190"/>
      <c r="E587" s="190"/>
      <c r="F587" s="190"/>
      <c r="G587" s="211"/>
      <c r="H587" s="191"/>
      <c r="I587" s="387"/>
      <c r="J587" s="192"/>
      <c r="K587" s="190"/>
    </row>
    <row r="588" spans="1:11" x14ac:dyDescent="0.2">
      <c r="A588" s="190"/>
      <c r="B588" s="190"/>
      <c r="C588" s="190"/>
      <c r="D588" s="190"/>
      <c r="E588" s="190"/>
      <c r="F588" s="190"/>
      <c r="G588" s="211"/>
      <c r="H588" s="191"/>
      <c r="I588" s="387"/>
      <c r="J588" s="192"/>
      <c r="K588" s="190"/>
    </row>
    <row r="589" spans="1:11" x14ac:dyDescent="0.2">
      <c r="A589" s="190"/>
      <c r="B589" s="190"/>
      <c r="C589" s="190"/>
      <c r="D589" s="190"/>
      <c r="E589" s="190"/>
      <c r="F589" s="190"/>
      <c r="G589" s="211"/>
      <c r="H589" s="191"/>
      <c r="I589" s="387"/>
      <c r="J589" s="192"/>
      <c r="K589" s="190"/>
    </row>
    <row r="590" spans="1:11" x14ac:dyDescent="0.2">
      <c r="A590" s="190"/>
      <c r="B590" s="190"/>
      <c r="C590" s="190"/>
      <c r="D590" s="190"/>
      <c r="E590" s="190"/>
      <c r="F590" s="190"/>
      <c r="G590" s="211"/>
      <c r="H590" s="191"/>
      <c r="I590" s="387"/>
      <c r="J590" s="192"/>
      <c r="K590" s="190"/>
    </row>
    <row r="591" spans="1:11" x14ac:dyDescent="0.2">
      <c r="A591" s="190"/>
      <c r="B591" s="190"/>
      <c r="C591" s="190"/>
      <c r="D591" s="190"/>
      <c r="E591" s="190"/>
      <c r="F591" s="190"/>
      <c r="G591" s="211"/>
      <c r="H591" s="191"/>
      <c r="I591" s="387"/>
      <c r="J591" s="192"/>
      <c r="K591" s="190"/>
    </row>
    <row r="592" spans="1:11" x14ac:dyDescent="0.2">
      <c r="A592" s="190"/>
      <c r="B592" s="190"/>
      <c r="C592" s="190"/>
      <c r="D592" s="190"/>
      <c r="E592" s="190"/>
      <c r="F592" s="190"/>
      <c r="G592" s="211"/>
      <c r="H592" s="191"/>
      <c r="I592" s="387"/>
      <c r="J592" s="192"/>
      <c r="K592" s="190"/>
    </row>
    <row r="593" spans="1:11" x14ac:dyDescent="0.2">
      <c r="A593" s="190"/>
      <c r="B593" s="190"/>
      <c r="C593" s="190"/>
      <c r="D593" s="190"/>
      <c r="E593" s="190"/>
      <c r="F593" s="190"/>
      <c r="G593" s="211"/>
      <c r="H593" s="191"/>
      <c r="I593" s="387"/>
      <c r="J593" s="192"/>
      <c r="K593" s="190"/>
    </row>
    <row r="594" spans="1:11" x14ac:dyDescent="0.2">
      <c r="A594" s="190"/>
      <c r="B594" s="190"/>
      <c r="C594" s="190"/>
      <c r="D594" s="190"/>
      <c r="E594" s="190"/>
      <c r="F594" s="190"/>
      <c r="G594" s="211"/>
      <c r="H594" s="191"/>
      <c r="I594" s="387"/>
      <c r="J594" s="192"/>
      <c r="K594" s="190"/>
    </row>
    <row r="595" spans="1:11" x14ac:dyDescent="0.2">
      <c r="A595" s="190"/>
      <c r="B595" s="190"/>
      <c r="C595" s="190"/>
      <c r="D595" s="190"/>
      <c r="E595" s="190"/>
      <c r="F595" s="190"/>
      <c r="G595" s="211"/>
      <c r="H595" s="191"/>
      <c r="I595" s="387"/>
      <c r="J595" s="192"/>
      <c r="K595" s="190"/>
    </row>
    <row r="596" spans="1:11" x14ac:dyDescent="0.2">
      <c r="A596" s="190"/>
      <c r="B596" s="190"/>
      <c r="C596" s="190"/>
      <c r="D596" s="190"/>
      <c r="E596" s="190"/>
      <c r="F596" s="190"/>
      <c r="G596" s="211"/>
      <c r="H596" s="191"/>
      <c r="I596" s="387"/>
      <c r="J596" s="192"/>
      <c r="K596" s="190"/>
    </row>
    <row r="597" spans="1:11" x14ac:dyDescent="0.2">
      <c r="A597" s="190"/>
      <c r="B597" s="190"/>
      <c r="C597" s="190"/>
      <c r="D597" s="190"/>
      <c r="E597" s="190"/>
      <c r="F597" s="190"/>
      <c r="G597" s="211"/>
      <c r="H597" s="191"/>
      <c r="I597" s="387"/>
      <c r="J597" s="192"/>
      <c r="K597" s="190"/>
    </row>
    <row r="598" spans="1:11" x14ac:dyDescent="0.2">
      <c r="A598" s="190"/>
      <c r="B598" s="190"/>
      <c r="C598" s="190"/>
      <c r="D598" s="190"/>
      <c r="E598" s="190"/>
      <c r="F598" s="190"/>
      <c r="G598" s="211"/>
      <c r="H598" s="191"/>
      <c r="I598" s="387"/>
      <c r="J598" s="192"/>
      <c r="K598" s="190"/>
    </row>
    <row r="599" spans="1:11" x14ac:dyDescent="0.2">
      <c r="A599" s="190"/>
      <c r="B599" s="190"/>
      <c r="C599" s="190"/>
      <c r="D599" s="190"/>
      <c r="E599" s="190"/>
      <c r="F599" s="190"/>
      <c r="G599" s="211"/>
      <c r="H599" s="191"/>
      <c r="I599" s="387"/>
      <c r="J599" s="192"/>
      <c r="K599" s="190"/>
    </row>
    <row r="600" spans="1:11" x14ac:dyDescent="0.2">
      <c r="A600" s="190"/>
      <c r="B600" s="190"/>
      <c r="C600" s="190"/>
      <c r="D600" s="190"/>
      <c r="E600" s="190"/>
      <c r="F600" s="190"/>
      <c r="G600" s="211"/>
      <c r="H600" s="191"/>
      <c r="I600" s="387"/>
      <c r="J600" s="192"/>
      <c r="K600" s="190"/>
    </row>
    <row r="601" spans="1:11" x14ac:dyDescent="0.2">
      <c r="A601" s="190"/>
      <c r="B601" s="190"/>
      <c r="C601" s="190"/>
      <c r="D601" s="190"/>
      <c r="E601" s="190"/>
      <c r="F601" s="190"/>
      <c r="G601" s="211"/>
      <c r="H601" s="191"/>
      <c r="I601" s="387"/>
      <c r="J601" s="192"/>
      <c r="K601" s="190"/>
    </row>
    <row r="602" spans="1:11" x14ac:dyDescent="0.2">
      <c r="A602" s="190"/>
      <c r="B602" s="190"/>
      <c r="C602" s="190"/>
      <c r="D602" s="190"/>
      <c r="E602" s="190"/>
      <c r="F602" s="190"/>
      <c r="G602" s="211"/>
      <c r="H602" s="191"/>
      <c r="I602" s="387"/>
      <c r="J602" s="192"/>
      <c r="K602" s="190"/>
    </row>
    <row r="603" spans="1:11" x14ac:dyDescent="0.2">
      <c r="A603" s="190"/>
      <c r="B603" s="190"/>
      <c r="C603" s="190"/>
      <c r="D603" s="190"/>
      <c r="E603" s="190"/>
      <c r="F603" s="190"/>
      <c r="G603" s="211"/>
      <c r="H603" s="191"/>
      <c r="I603" s="387"/>
      <c r="J603" s="192"/>
      <c r="K603" s="190"/>
    </row>
    <row r="604" spans="1:11" x14ac:dyDescent="0.2">
      <c r="A604" s="190"/>
      <c r="B604" s="190"/>
      <c r="C604" s="190"/>
      <c r="D604" s="190"/>
      <c r="E604" s="190"/>
      <c r="F604" s="190"/>
      <c r="G604" s="211"/>
      <c r="H604" s="191"/>
      <c r="I604" s="387"/>
      <c r="J604" s="192"/>
      <c r="K604" s="190"/>
    </row>
    <row r="605" spans="1:11" x14ac:dyDescent="0.2">
      <c r="A605" s="190"/>
      <c r="B605" s="190"/>
      <c r="C605" s="190"/>
      <c r="D605" s="190"/>
      <c r="E605" s="190"/>
      <c r="F605" s="190"/>
      <c r="G605" s="211"/>
      <c r="H605" s="191"/>
      <c r="I605" s="387"/>
      <c r="J605" s="192"/>
      <c r="K605" s="190"/>
    </row>
    <row r="606" spans="1:11" x14ac:dyDescent="0.2">
      <c r="A606" s="190"/>
      <c r="B606" s="190"/>
      <c r="C606" s="190"/>
      <c r="D606" s="190"/>
      <c r="E606" s="190"/>
      <c r="F606" s="190"/>
      <c r="G606" s="211"/>
      <c r="H606" s="191"/>
      <c r="I606" s="387"/>
      <c r="J606" s="192"/>
      <c r="K606" s="190"/>
    </row>
    <row r="607" spans="1:11" x14ac:dyDescent="0.2">
      <c r="A607" s="190"/>
      <c r="B607" s="190"/>
      <c r="C607" s="190"/>
      <c r="D607" s="190"/>
      <c r="E607" s="190"/>
      <c r="F607" s="190"/>
      <c r="G607" s="211"/>
      <c r="H607" s="191"/>
      <c r="I607" s="387"/>
      <c r="J607" s="192"/>
      <c r="K607" s="190"/>
    </row>
    <row r="608" spans="1:11" x14ac:dyDescent="0.2">
      <c r="A608" s="190"/>
      <c r="B608" s="190"/>
      <c r="C608" s="190"/>
      <c r="D608" s="190"/>
      <c r="E608" s="190"/>
      <c r="F608" s="190"/>
      <c r="G608" s="211"/>
      <c r="H608" s="191"/>
      <c r="I608" s="387"/>
      <c r="J608" s="192"/>
      <c r="K608" s="190"/>
    </row>
    <row r="609" spans="1:11" x14ac:dyDescent="0.2">
      <c r="A609" s="190"/>
      <c r="B609" s="190"/>
      <c r="C609" s="190"/>
      <c r="D609" s="190"/>
      <c r="E609" s="190"/>
      <c r="F609" s="190"/>
      <c r="G609" s="211"/>
      <c r="H609" s="191"/>
      <c r="I609" s="387"/>
      <c r="J609" s="192"/>
      <c r="K609" s="190"/>
    </row>
    <row r="610" spans="1:11" x14ac:dyDescent="0.2">
      <c r="A610" s="190"/>
      <c r="B610" s="190"/>
      <c r="C610" s="190"/>
      <c r="D610" s="190"/>
      <c r="E610" s="190"/>
      <c r="F610" s="190"/>
      <c r="G610" s="211"/>
      <c r="H610" s="191"/>
      <c r="I610" s="387"/>
      <c r="J610" s="192"/>
      <c r="K610" s="190"/>
    </row>
    <row r="611" spans="1:11" x14ac:dyDescent="0.2">
      <c r="A611" s="190"/>
      <c r="B611" s="190"/>
      <c r="C611" s="190"/>
      <c r="D611" s="190"/>
      <c r="E611" s="190"/>
      <c r="F611" s="190"/>
      <c r="G611" s="211"/>
      <c r="H611" s="191"/>
      <c r="I611" s="387"/>
      <c r="J611" s="192"/>
      <c r="K611" s="190"/>
    </row>
    <row r="612" spans="1:11" x14ac:dyDescent="0.2">
      <c r="A612" s="190"/>
      <c r="B612" s="190"/>
      <c r="C612" s="190"/>
      <c r="D612" s="190"/>
      <c r="E612" s="190"/>
      <c r="F612" s="190"/>
      <c r="G612" s="211"/>
      <c r="H612" s="191"/>
      <c r="I612" s="387"/>
      <c r="J612" s="192"/>
      <c r="K612" s="190"/>
    </row>
    <row r="613" spans="1:11" x14ac:dyDescent="0.2">
      <c r="A613" s="190"/>
      <c r="B613" s="190"/>
      <c r="C613" s="190"/>
      <c r="D613" s="190"/>
      <c r="E613" s="190"/>
      <c r="F613" s="190"/>
      <c r="G613" s="211"/>
      <c r="H613" s="191"/>
      <c r="I613" s="387"/>
      <c r="J613" s="192"/>
      <c r="K613" s="190"/>
    </row>
    <row r="614" spans="1:11" x14ac:dyDescent="0.2">
      <c r="A614" s="190"/>
      <c r="B614" s="190"/>
      <c r="C614" s="190"/>
      <c r="D614" s="190"/>
      <c r="E614" s="190"/>
      <c r="F614" s="190"/>
      <c r="G614" s="211"/>
      <c r="H614" s="191"/>
      <c r="I614" s="387"/>
      <c r="J614" s="192"/>
      <c r="K614" s="190"/>
    </row>
    <row r="615" spans="1:11" x14ac:dyDescent="0.2">
      <c r="A615" s="190"/>
      <c r="B615" s="190"/>
      <c r="C615" s="190"/>
      <c r="D615" s="190"/>
      <c r="E615" s="190"/>
      <c r="F615" s="190"/>
      <c r="G615" s="211"/>
      <c r="H615" s="191"/>
      <c r="I615" s="387"/>
      <c r="J615" s="192"/>
      <c r="K615" s="190"/>
    </row>
    <row r="616" spans="1:11" x14ac:dyDescent="0.2">
      <c r="A616" s="190"/>
      <c r="B616" s="190"/>
      <c r="C616" s="190"/>
      <c r="D616" s="190"/>
      <c r="E616" s="190"/>
      <c r="F616" s="190"/>
      <c r="G616" s="211"/>
      <c r="H616" s="191"/>
      <c r="I616" s="387"/>
      <c r="J616" s="192"/>
      <c r="K616" s="190"/>
    </row>
    <row r="617" spans="1:11" x14ac:dyDescent="0.2">
      <c r="A617" s="190"/>
      <c r="B617" s="190"/>
      <c r="C617" s="190"/>
      <c r="D617" s="190"/>
      <c r="E617" s="190"/>
      <c r="F617" s="190"/>
      <c r="G617" s="211"/>
      <c r="H617" s="191"/>
      <c r="I617" s="387"/>
      <c r="J617" s="192"/>
      <c r="K617" s="190"/>
    </row>
    <row r="618" spans="1:11" x14ac:dyDescent="0.2">
      <c r="A618" s="190"/>
      <c r="B618" s="190"/>
      <c r="C618" s="190"/>
      <c r="D618" s="190"/>
      <c r="E618" s="190"/>
      <c r="F618" s="190"/>
      <c r="G618" s="211"/>
      <c r="H618" s="191"/>
      <c r="I618" s="387"/>
      <c r="J618" s="192"/>
      <c r="K618" s="190"/>
    </row>
    <row r="619" spans="1:11" x14ac:dyDescent="0.2">
      <c r="A619" s="190"/>
      <c r="B619" s="190"/>
      <c r="C619" s="190"/>
      <c r="D619" s="190"/>
      <c r="E619" s="190"/>
      <c r="F619" s="190"/>
      <c r="G619" s="211"/>
      <c r="H619" s="191"/>
      <c r="I619" s="387"/>
      <c r="J619" s="192"/>
      <c r="K619" s="190"/>
    </row>
    <row r="620" spans="1:11" x14ac:dyDescent="0.2">
      <c r="A620" s="190"/>
      <c r="B620" s="190"/>
      <c r="C620" s="190"/>
      <c r="D620" s="190"/>
      <c r="E620" s="190"/>
      <c r="F620" s="190"/>
      <c r="G620" s="211"/>
      <c r="H620" s="191"/>
      <c r="I620" s="387"/>
      <c r="J620" s="192"/>
      <c r="K620" s="190"/>
    </row>
    <row r="621" spans="1:11" x14ac:dyDescent="0.2">
      <c r="A621" s="190"/>
      <c r="B621" s="190"/>
      <c r="C621" s="190"/>
      <c r="D621" s="190"/>
      <c r="E621" s="190"/>
      <c r="F621" s="190"/>
      <c r="G621" s="211"/>
      <c r="H621" s="191"/>
      <c r="I621" s="387"/>
      <c r="J621" s="192"/>
      <c r="K621" s="190"/>
    </row>
    <row r="622" spans="1:11" x14ac:dyDescent="0.2">
      <c r="A622" s="190"/>
      <c r="B622" s="190"/>
      <c r="C622" s="190"/>
      <c r="D622" s="190"/>
      <c r="E622" s="190"/>
      <c r="F622" s="190"/>
      <c r="G622" s="211"/>
      <c r="H622" s="191"/>
      <c r="I622" s="387"/>
      <c r="J622" s="192"/>
      <c r="K622" s="190"/>
    </row>
    <row r="623" spans="1:11" x14ac:dyDescent="0.2">
      <c r="A623" s="190"/>
      <c r="B623" s="190"/>
      <c r="C623" s="190"/>
      <c r="D623" s="190"/>
      <c r="E623" s="190"/>
      <c r="F623" s="190"/>
      <c r="G623" s="211"/>
      <c r="H623" s="191"/>
      <c r="I623" s="387"/>
      <c r="J623" s="192"/>
      <c r="K623" s="190"/>
    </row>
    <row r="624" spans="1:11" x14ac:dyDescent="0.2">
      <c r="A624" s="190"/>
      <c r="B624" s="190"/>
      <c r="C624" s="190"/>
      <c r="D624" s="190"/>
      <c r="E624" s="190"/>
      <c r="F624" s="190"/>
      <c r="G624" s="211"/>
      <c r="H624" s="191"/>
      <c r="I624" s="387"/>
      <c r="J624" s="192"/>
      <c r="K624" s="190"/>
    </row>
    <row r="625" spans="1:11" x14ac:dyDescent="0.2">
      <c r="A625" s="190"/>
      <c r="B625" s="190"/>
      <c r="C625" s="190"/>
      <c r="D625" s="190"/>
      <c r="E625" s="190"/>
      <c r="F625" s="190"/>
      <c r="G625" s="211"/>
      <c r="H625" s="191"/>
      <c r="I625" s="387"/>
      <c r="J625" s="192"/>
      <c r="K625" s="190"/>
    </row>
    <row r="626" spans="1:11" x14ac:dyDescent="0.2">
      <c r="A626" s="190"/>
      <c r="B626" s="190"/>
      <c r="C626" s="190"/>
      <c r="D626" s="190"/>
      <c r="E626" s="190"/>
      <c r="F626" s="190"/>
      <c r="G626" s="211"/>
      <c r="H626" s="191"/>
      <c r="I626" s="387"/>
      <c r="J626" s="192"/>
      <c r="K626" s="190"/>
    </row>
    <row r="627" spans="1:11" x14ac:dyDescent="0.2">
      <c r="A627" s="190"/>
      <c r="B627" s="190"/>
      <c r="C627" s="190"/>
      <c r="D627" s="190"/>
      <c r="E627" s="190"/>
      <c r="F627" s="190"/>
      <c r="G627" s="211"/>
      <c r="H627" s="191"/>
      <c r="I627" s="387"/>
      <c r="J627" s="192"/>
      <c r="K627" s="190"/>
    </row>
    <row r="628" spans="1:11" x14ac:dyDescent="0.2">
      <c r="A628" s="190"/>
      <c r="B628" s="190"/>
      <c r="C628" s="190"/>
      <c r="D628" s="190"/>
      <c r="E628" s="190"/>
      <c r="F628" s="190"/>
      <c r="G628" s="211"/>
      <c r="H628" s="191"/>
      <c r="I628" s="387"/>
      <c r="J628" s="192"/>
      <c r="K628" s="190"/>
    </row>
    <row r="629" spans="1:11" x14ac:dyDescent="0.2">
      <c r="A629" s="190"/>
      <c r="B629" s="190"/>
      <c r="C629" s="190"/>
      <c r="D629" s="190"/>
      <c r="E629" s="190"/>
      <c r="F629" s="190"/>
      <c r="G629" s="211"/>
      <c r="H629" s="191"/>
      <c r="I629" s="387"/>
      <c r="J629" s="192"/>
      <c r="K629" s="190"/>
    </row>
    <row r="630" spans="1:11" x14ac:dyDescent="0.2">
      <c r="A630" s="190"/>
      <c r="B630" s="190"/>
      <c r="C630" s="190"/>
      <c r="D630" s="190"/>
      <c r="E630" s="190"/>
      <c r="F630" s="190"/>
      <c r="G630" s="211"/>
      <c r="H630" s="191"/>
      <c r="I630" s="387"/>
      <c r="J630" s="192"/>
      <c r="K630" s="190"/>
    </row>
    <row r="631" spans="1:11" x14ac:dyDescent="0.2">
      <c r="A631" s="190"/>
      <c r="B631" s="190"/>
      <c r="C631" s="190"/>
      <c r="D631" s="190"/>
      <c r="E631" s="190"/>
      <c r="F631" s="190"/>
      <c r="G631" s="211"/>
      <c r="H631" s="191"/>
      <c r="I631" s="387"/>
      <c r="J631" s="192"/>
      <c r="K631" s="190"/>
    </row>
    <row r="632" spans="1:11" x14ac:dyDescent="0.2">
      <c r="A632" s="190"/>
      <c r="B632" s="190"/>
      <c r="C632" s="190"/>
      <c r="D632" s="190"/>
      <c r="E632" s="190"/>
      <c r="F632" s="190"/>
      <c r="G632" s="211"/>
      <c r="H632" s="191"/>
      <c r="I632" s="387"/>
      <c r="J632" s="192"/>
      <c r="K632" s="190"/>
    </row>
    <row r="633" spans="1:11" x14ac:dyDescent="0.2">
      <c r="A633" s="190"/>
      <c r="B633" s="190"/>
      <c r="C633" s="190"/>
      <c r="D633" s="190"/>
      <c r="E633" s="190"/>
      <c r="F633" s="190"/>
      <c r="G633" s="211"/>
      <c r="H633" s="191"/>
      <c r="I633" s="387"/>
      <c r="J633" s="192"/>
      <c r="K633" s="190"/>
    </row>
    <row r="634" spans="1:11" x14ac:dyDescent="0.2">
      <c r="A634" s="190"/>
      <c r="B634" s="190"/>
      <c r="C634" s="190"/>
      <c r="D634" s="190"/>
      <c r="E634" s="190"/>
      <c r="F634" s="190"/>
      <c r="G634" s="211"/>
      <c r="H634" s="191"/>
      <c r="I634" s="387"/>
      <c r="J634" s="192"/>
      <c r="K634" s="190"/>
    </row>
    <row r="635" spans="1:11" x14ac:dyDescent="0.2">
      <c r="A635" s="190"/>
      <c r="B635" s="190"/>
      <c r="C635" s="190"/>
      <c r="D635" s="190"/>
      <c r="E635" s="190"/>
      <c r="F635" s="190"/>
      <c r="G635" s="211"/>
      <c r="H635" s="191"/>
      <c r="I635" s="387"/>
      <c r="J635" s="192"/>
      <c r="K635" s="190"/>
    </row>
    <row r="636" spans="1:11" x14ac:dyDescent="0.2">
      <c r="A636" s="190"/>
      <c r="B636" s="190"/>
      <c r="C636" s="190"/>
      <c r="D636" s="190"/>
      <c r="E636" s="190"/>
      <c r="F636" s="190"/>
      <c r="G636" s="211"/>
      <c r="H636" s="191"/>
      <c r="I636" s="387"/>
      <c r="J636" s="192"/>
      <c r="K636" s="190"/>
    </row>
    <row r="637" spans="1:11" x14ac:dyDescent="0.2">
      <c r="A637" s="190"/>
      <c r="B637" s="190"/>
      <c r="C637" s="190"/>
      <c r="D637" s="190"/>
      <c r="E637" s="190"/>
      <c r="F637" s="190"/>
      <c r="G637" s="211"/>
      <c r="H637" s="191"/>
      <c r="I637" s="387"/>
      <c r="J637" s="192"/>
      <c r="K637" s="190"/>
    </row>
    <row r="638" spans="1:11" x14ac:dyDescent="0.2">
      <c r="A638" s="190"/>
      <c r="B638" s="190"/>
      <c r="C638" s="190"/>
      <c r="D638" s="190"/>
      <c r="E638" s="190"/>
      <c r="F638" s="190"/>
      <c r="G638" s="211"/>
      <c r="H638" s="191"/>
      <c r="I638" s="387"/>
      <c r="J638" s="192"/>
      <c r="K638" s="190"/>
    </row>
    <row r="639" spans="1:11" x14ac:dyDescent="0.2">
      <c r="A639" s="190"/>
      <c r="B639" s="190"/>
      <c r="C639" s="190"/>
      <c r="D639" s="190"/>
      <c r="E639" s="190"/>
      <c r="F639" s="190"/>
      <c r="G639" s="211"/>
      <c r="H639" s="191"/>
      <c r="I639" s="387"/>
      <c r="J639" s="192"/>
      <c r="K639" s="190"/>
    </row>
    <row r="640" spans="1:11" x14ac:dyDescent="0.2">
      <c r="A640" s="190"/>
      <c r="B640" s="190"/>
      <c r="C640" s="190"/>
      <c r="D640" s="190"/>
      <c r="E640" s="190"/>
      <c r="F640" s="190"/>
      <c r="G640" s="211"/>
      <c r="H640" s="191"/>
      <c r="I640" s="387"/>
      <c r="J640" s="192"/>
      <c r="K640" s="190"/>
    </row>
    <row r="641" spans="1:11" x14ac:dyDescent="0.2">
      <c r="A641" s="190"/>
      <c r="B641" s="190"/>
      <c r="C641" s="190"/>
      <c r="D641" s="190"/>
      <c r="E641" s="190"/>
      <c r="F641" s="190"/>
      <c r="G641" s="211"/>
      <c r="H641" s="191"/>
      <c r="I641" s="387"/>
      <c r="J641" s="192"/>
      <c r="K641" s="190"/>
    </row>
    <row r="642" spans="1:11" x14ac:dyDescent="0.2">
      <c r="A642" s="190"/>
      <c r="B642" s="190"/>
      <c r="C642" s="190"/>
      <c r="D642" s="190"/>
      <c r="E642" s="190"/>
      <c r="F642" s="190"/>
      <c r="G642" s="211"/>
      <c r="H642" s="191"/>
      <c r="I642" s="387"/>
      <c r="J642" s="192"/>
      <c r="K642" s="190"/>
    </row>
    <row r="643" spans="1:11" x14ac:dyDescent="0.2">
      <c r="A643" s="190"/>
      <c r="B643" s="190"/>
      <c r="C643" s="190"/>
      <c r="D643" s="190"/>
      <c r="E643" s="190"/>
      <c r="F643" s="190"/>
      <c r="G643" s="211"/>
      <c r="H643" s="191"/>
      <c r="I643" s="387"/>
      <c r="J643" s="192"/>
      <c r="K643" s="190"/>
    </row>
    <row r="644" spans="1:11" x14ac:dyDescent="0.2">
      <c r="A644" s="190"/>
      <c r="B644" s="190"/>
      <c r="C644" s="190"/>
      <c r="D644" s="190"/>
      <c r="E644" s="190"/>
      <c r="F644" s="190"/>
      <c r="G644" s="211"/>
      <c r="H644" s="191"/>
      <c r="I644" s="387"/>
      <c r="J644" s="192"/>
      <c r="K644" s="190"/>
    </row>
    <row r="645" spans="1:11" x14ac:dyDescent="0.2">
      <c r="A645" s="190"/>
      <c r="B645" s="190"/>
      <c r="C645" s="190"/>
      <c r="D645" s="190"/>
      <c r="E645" s="190"/>
      <c r="F645" s="190"/>
      <c r="G645" s="211"/>
      <c r="H645" s="191"/>
      <c r="I645" s="387"/>
      <c r="J645" s="192"/>
      <c r="K645" s="190"/>
    </row>
    <row r="646" spans="1:11" x14ac:dyDescent="0.2">
      <c r="A646" s="190"/>
      <c r="B646" s="190"/>
      <c r="C646" s="190"/>
      <c r="D646" s="190"/>
      <c r="E646" s="190"/>
      <c r="F646" s="190"/>
      <c r="G646" s="211"/>
      <c r="H646" s="191"/>
      <c r="I646" s="387"/>
      <c r="J646" s="192"/>
      <c r="K646" s="190"/>
    </row>
    <row r="647" spans="1:11" x14ac:dyDescent="0.2">
      <c r="A647" s="190"/>
      <c r="B647" s="190"/>
      <c r="C647" s="190"/>
      <c r="D647" s="190"/>
      <c r="E647" s="190"/>
      <c r="F647" s="190"/>
      <c r="G647" s="211"/>
      <c r="H647" s="191"/>
      <c r="I647" s="387"/>
      <c r="J647" s="192"/>
      <c r="K647" s="190"/>
    </row>
    <row r="648" spans="1:11" x14ac:dyDescent="0.2">
      <c r="A648" s="190"/>
      <c r="B648" s="190"/>
      <c r="C648" s="190"/>
      <c r="D648" s="190"/>
      <c r="E648" s="190"/>
      <c r="F648" s="190"/>
      <c r="G648" s="211"/>
      <c r="H648" s="191"/>
      <c r="I648" s="387"/>
      <c r="J648" s="192"/>
      <c r="K648" s="190"/>
    </row>
    <row r="649" spans="1:11" x14ac:dyDescent="0.2">
      <c r="A649" s="190"/>
      <c r="B649" s="190"/>
      <c r="C649" s="190"/>
      <c r="D649" s="190"/>
      <c r="E649" s="190"/>
      <c r="F649" s="190"/>
      <c r="G649" s="211"/>
      <c r="H649" s="191"/>
      <c r="I649" s="387"/>
      <c r="J649" s="192"/>
      <c r="K649" s="190"/>
    </row>
    <row r="650" spans="1:11" x14ac:dyDescent="0.2">
      <c r="A650" s="190"/>
      <c r="B650" s="190"/>
      <c r="C650" s="190"/>
      <c r="D650" s="190"/>
      <c r="E650" s="190"/>
      <c r="F650" s="190"/>
      <c r="G650" s="211"/>
      <c r="H650" s="191"/>
      <c r="I650" s="387"/>
      <c r="J650" s="192"/>
      <c r="K650" s="190"/>
    </row>
    <row r="651" spans="1:11" x14ac:dyDescent="0.2">
      <c r="A651" s="190"/>
      <c r="B651" s="190"/>
      <c r="C651" s="190"/>
      <c r="D651" s="190"/>
      <c r="E651" s="190"/>
      <c r="F651" s="190"/>
      <c r="G651" s="211"/>
      <c r="H651" s="191"/>
      <c r="I651" s="387"/>
      <c r="J651" s="192"/>
      <c r="K651" s="190"/>
    </row>
    <row r="652" spans="1:11" x14ac:dyDescent="0.2">
      <c r="A652" s="190"/>
      <c r="B652" s="190"/>
      <c r="C652" s="190"/>
      <c r="D652" s="190"/>
      <c r="E652" s="190"/>
      <c r="F652" s="190"/>
      <c r="G652" s="211"/>
      <c r="H652" s="191"/>
      <c r="I652" s="387"/>
      <c r="J652" s="192"/>
      <c r="K652" s="190"/>
    </row>
    <row r="653" spans="1:11" x14ac:dyDescent="0.2">
      <c r="A653" s="190"/>
      <c r="B653" s="190"/>
      <c r="C653" s="190"/>
      <c r="D653" s="190"/>
      <c r="E653" s="190"/>
      <c r="F653" s="190"/>
      <c r="G653" s="211"/>
      <c r="H653" s="191"/>
      <c r="I653" s="387"/>
      <c r="J653" s="192"/>
      <c r="K653" s="190"/>
    </row>
    <row r="654" spans="1:11" x14ac:dyDescent="0.2">
      <c r="A654" s="190"/>
      <c r="B654" s="190"/>
      <c r="C654" s="190"/>
      <c r="D654" s="190"/>
      <c r="E654" s="190"/>
      <c r="F654" s="190"/>
      <c r="G654" s="211"/>
      <c r="H654" s="191"/>
      <c r="I654" s="387"/>
      <c r="J654" s="192"/>
      <c r="K654" s="190"/>
    </row>
    <row r="655" spans="1:11" x14ac:dyDescent="0.2">
      <c r="A655" s="190"/>
      <c r="B655" s="190"/>
      <c r="C655" s="190"/>
      <c r="D655" s="190"/>
      <c r="E655" s="190"/>
      <c r="F655" s="190"/>
      <c r="G655" s="211"/>
      <c r="H655" s="191"/>
      <c r="I655" s="387"/>
      <c r="J655" s="192"/>
      <c r="K655" s="190"/>
    </row>
    <row r="656" spans="1:11" x14ac:dyDescent="0.2">
      <c r="A656" s="190"/>
      <c r="B656" s="190"/>
      <c r="C656" s="190"/>
      <c r="D656" s="190"/>
      <c r="E656" s="190"/>
      <c r="F656" s="190"/>
      <c r="G656" s="211"/>
      <c r="H656" s="191"/>
      <c r="I656" s="387"/>
      <c r="J656" s="192"/>
      <c r="K656" s="190"/>
    </row>
    <row r="657" spans="1:11" x14ac:dyDescent="0.2">
      <c r="A657" s="190"/>
      <c r="B657" s="190"/>
      <c r="C657" s="190"/>
      <c r="D657" s="190"/>
      <c r="E657" s="190"/>
      <c r="F657" s="190"/>
      <c r="G657" s="211"/>
      <c r="H657" s="191"/>
      <c r="I657" s="387"/>
      <c r="J657" s="192"/>
      <c r="K657" s="190"/>
    </row>
    <row r="658" spans="1:11" x14ac:dyDescent="0.2">
      <c r="A658" s="190"/>
      <c r="B658" s="190"/>
      <c r="C658" s="190"/>
      <c r="D658" s="190"/>
      <c r="E658" s="190"/>
      <c r="F658" s="190"/>
      <c r="G658" s="211"/>
      <c r="H658" s="191"/>
      <c r="I658" s="387"/>
      <c r="J658" s="192"/>
      <c r="K658" s="190"/>
    </row>
    <row r="659" spans="1:11" x14ac:dyDescent="0.2">
      <c r="A659" s="190"/>
      <c r="B659" s="190"/>
      <c r="C659" s="190"/>
      <c r="D659" s="190"/>
      <c r="E659" s="190"/>
      <c r="F659" s="190"/>
      <c r="G659" s="211"/>
      <c r="H659" s="191"/>
      <c r="I659" s="387"/>
      <c r="J659" s="192"/>
      <c r="K659" s="190"/>
    </row>
    <row r="660" spans="1:11" x14ac:dyDescent="0.2">
      <c r="A660" s="190"/>
      <c r="B660" s="190"/>
      <c r="C660" s="190"/>
      <c r="D660" s="190"/>
      <c r="E660" s="190"/>
      <c r="F660" s="190"/>
      <c r="G660" s="211"/>
      <c r="H660" s="191"/>
      <c r="I660" s="387"/>
      <c r="J660" s="192"/>
      <c r="K660" s="190"/>
    </row>
    <row r="661" spans="1:11" x14ac:dyDescent="0.2">
      <c r="A661" s="190"/>
      <c r="B661" s="190"/>
      <c r="C661" s="190"/>
      <c r="D661" s="190"/>
      <c r="E661" s="190"/>
      <c r="F661" s="190"/>
      <c r="G661" s="211"/>
      <c r="H661" s="191"/>
      <c r="I661" s="387"/>
      <c r="J661" s="192"/>
      <c r="K661" s="190"/>
    </row>
    <row r="662" spans="1:11" x14ac:dyDescent="0.2">
      <c r="A662" s="190"/>
      <c r="B662" s="190"/>
      <c r="C662" s="190"/>
      <c r="D662" s="190"/>
      <c r="E662" s="190"/>
      <c r="F662" s="190"/>
      <c r="G662" s="211"/>
      <c r="H662" s="191"/>
      <c r="I662" s="387"/>
      <c r="J662" s="192"/>
      <c r="K662" s="190"/>
    </row>
    <row r="663" spans="1:11" x14ac:dyDescent="0.2">
      <c r="A663" s="190"/>
      <c r="B663" s="190"/>
      <c r="C663" s="190"/>
      <c r="D663" s="190"/>
      <c r="E663" s="190"/>
      <c r="F663" s="190"/>
      <c r="G663" s="211"/>
      <c r="H663" s="191"/>
      <c r="I663" s="387"/>
      <c r="J663" s="192"/>
      <c r="K663" s="190"/>
    </row>
    <row r="664" spans="1:11" x14ac:dyDescent="0.2">
      <c r="A664" s="190"/>
      <c r="B664" s="190"/>
      <c r="C664" s="190"/>
      <c r="D664" s="190"/>
      <c r="E664" s="190"/>
      <c r="F664" s="190"/>
      <c r="G664" s="211"/>
      <c r="H664" s="191"/>
      <c r="I664" s="387"/>
      <c r="J664" s="192"/>
      <c r="K664" s="190"/>
    </row>
    <row r="665" spans="1:11" x14ac:dyDescent="0.2">
      <c r="A665" s="190"/>
      <c r="B665" s="190"/>
      <c r="C665" s="190"/>
      <c r="D665" s="190"/>
      <c r="E665" s="190"/>
      <c r="F665" s="190"/>
      <c r="G665" s="211"/>
      <c r="H665" s="191"/>
      <c r="I665" s="387"/>
      <c r="J665" s="192"/>
      <c r="K665" s="190"/>
    </row>
    <row r="666" spans="1:11" x14ac:dyDescent="0.2">
      <c r="A666" s="190"/>
      <c r="B666" s="190"/>
      <c r="C666" s="190"/>
      <c r="D666" s="190"/>
      <c r="E666" s="190"/>
      <c r="F666" s="190"/>
      <c r="G666" s="211"/>
      <c r="H666" s="191"/>
      <c r="I666" s="387"/>
      <c r="J666" s="192"/>
      <c r="K666" s="190"/>
    </row>
    <row r="667" spans="1:11" x14ac:dyDescent="0.2">
      <c r="A667" s="190"/>
      <c r="B667" s="190"/>
      <c r="C667" s="190"/>
      <c r="D667" s="190"/>
      <c r="E667" s="190"/>
      <c r="F667" s="190"/>
      <c r="G667" s="211"/>
      <c r="H667" s="191"/>
      <c r="I667" s="387"/>
      <c r="J667" s="192"/>
      <c r="K667" s="190"/>
    </row>
    <row r="668" spans="1:11" x14ac:dyDescent="0.2">
      <c r="A668" s="190"/>
      <c r="B668" s="190"/>
      <c r="C668" s="190"/>
      <c r="D668" s="190"/>
      <c r="E668" s="190"/>
      <c r="F668" s="190"/>
      <c r="G668" s="211"/>
      <c r="H668" s="191"/>
      <c r="I668" s="387"/>
      <c r="J668" s="192"/>
      <c r="K668" s="190"/>
    </row>
    <row r="669" spans="1:11" x14ac:dyDescent="0.2">
      <c r="A669" s="190"/>
      <c r="B669" s="190"/>
      <c r="C669" s="190"/>
      <c r="D669" s="190"/>
      <c r="E669" s="190"/>
      <c r="F669" s="190"/>
      <c r="G669" s="211"/>
      <c r="H669" s="191"/>
      <c r="I669" s="387"/>
      <c r="J669" s="192"/>
      <c r="K669" s="190"/>
    </row>
    <row r="670" spans="1:11" x14ac:dyDescent="0.2">
      <c r="A670" s="190"/>
      <c r="B670" s="190"/>
      <c r="C670" s="190"/>
      <c r="D670" s="190"/>
      <c r="E670" s="190"/>
      <c r="F670" s="190"/>
      <c r="G670" s="211"/>
      <c r="H670" s="191"/>
      <c r="I670" s="387"/>
      <c r="J670" s="192"/>
      <c r="K670" s="190"/>
    </row>
    <row r="671" spans="1:11" x14ac:dyDescent="0.2">
      <c r="A671" s="190"/>
      <c r="B671" s="190"/>
      <c r="C671" s="190"/>
      <c r="D671" s="190"/>
      <c r="E671" s="190"/>
      <c r="F671" s="190"/>
      <c r="G671" s="211"/>
      <c r="H671" s="191"/>
      <c r="I671" s="387"/>
      <c r="J671" s="192"/>
      <c r="K671" s="190"/>
    </row>
    <row r="672" spans="1:11" x14ac:dyDescent="0.2">
      <c r="A672" s="190"/>
      <c r="B672" s="190"/>
      <c r="C672" s="190"/>
      <c r="D672" s="190"/>
      <c r="E672" s="190"/>
      <c r="F672" s="190"/>
      <c r="G672" s="211"/>
      <c r="H672" s="191"/>
      <c r="I672" s="387"/>
      <c r="J672" s="192"/>
      <c r="K672" s="190"/>
    </row>
    <row r="673" spans="1:11" x14ac:dyDescent="0.2">
      <c r="A673" s="190"/>
      <c r="B673" s="190"/>
      <c r="C673" s="190"/>
      <c r="D673" s="190"/>
      <c r="E673" s="190"/>
      <c r="F673" s="190"/>
      <c r="G673" s="211"/>
      <c r="H673" s="191"/>
      <c r="I673" s="387"/>
      <c r="J673" s="192"/>
      <c r="K673" s="190"/>
    </row>
    <row r="674" spans="1:11" x14ac:dyDescent="0.2">
      <c r="A674" s="190"/>
      <c r="B674" s="190"/>
      <c r="C674" s="190"/>
      <c r="D674" s="190"/>
      <c r="E674" s="190"/>
      <c r="F674" s="190"/>
      <c r="G674" s="211"/>
      <c r="H674" s="191"/>
      <c r="I674" s="387"/>
      <c r="J674" s="192"/>
      <c r="K674" s="190"/>
    </row>
    <row r="675" spans="1:11" x14ac:dyDescent="0.2">
      <c r="A675" s="190"/>
      <c r="B675" s="190"/>
      <c r="C675" s="190"/>
      <c r="D675" s="190"/>
      <c r="E675" s="190"/>
      <c r="F675" s="190"/>
      <c r="G675" s="211"/>
      <c r="H675" s="191"/>
      <c r="I675" s="387"/>
      <c r="J675" s="192"/>
      <c r="K675" s="190"/>
    </row>
    <row r="676" spans="1:11" x14ac:dyDescent="0.2">
      <c r="A676" s="190"/>
      <c r="B676" s="190"/>
      <c r="C676" s="190"/>
      <c r="D676" s="190"/>
      <c r="E676" s="190"/>
      <c r="F676" s="190"/>
      <c r="G676" s="211"/>
      <c r="H676" s="191"/>
      <c r="I676" s="387"/>
      <c r="J676" s="192"/>
      <c r="K676" s="190"/>
    </row>
    <row r="677" spans="1:11" x14ac:dyDescent="0.2">
      <c r="A677" s="190"/>
      <c r="B677" s="190"/>
      <c r="C677" s="190"/>
      <c r="D677" s="190"/>
      <c r="E677" s="190"/>
      <c r="F677" s="190"/>
      <c r="G677" s="211"/>
      <c r="H677" s="191"/>
      <c r="I677" s="387"/>
      <c r="J677" s="192"/>
      <c r="K677" s="190"/>
    </row>
    <row r="678" spans="1:11" x14ac:dyDescent="0.2">
      <c r="A678" s="190"/>
      <c r="B678" s="190"/>
      <c r="C678" s="190"/>
      <c r="D678" s="190"/>
      <c r="E678" s="190"/>
      <c r="F678" s="190"/>
      <c r="G678" s="211"/>
      <c r="H678" s="191"/>
      <c r="I678" s="387"/>
      <c r="J678" s="192"/>
      <c r="K678" s="190"/>
    </row>
    <row r="679" spans="1:11" x14ac:dyDescent="0.2">
      <c r="A679" s="190"/>
      <c r="B679" s="190"/>
      <c r="C679" s="190"/>
      <c r="D679" s="190"/>
      <c r="E679" s="190"/>
      <c r="F679" s="190"/>
      <c r="G679" s="211"/>
      <c r="H679" s="191"/>
      <c r="I679" s="387"/>
      <c r="J679" s="192"/>
      <c r="K679" s="190"/>
    </row>
    <row r="680" spans="1:11" x14ac:dyDescent="0.2">
      <c r="A680" s="190"/>
      <c r="B680" s="190"/>
      <c r="C680" s="190"/>
      <c r="D680" s="190"/>
      <c r="E680" s="190"/>
      <c r="F680" s="190"/>
      <c r="G680" s="211"/>
      <c r="H680" s="191"/>
      <c r="I680" s="387"/>
      <c r="J680" s="192"/>
      <c r="K680" s="190"/>
    </row>
    <row r="681" spans="1:11" x14ac:dyDescent="0.2">
      <c r="A681" s="190"/>
      <c r="B681" s="190"/>
      <c r="C681" s="190"/>
      <c r="D681" s="190"/>
      <c r="E681" s="190"/>
      <c r="F681" s="190"/>
      <c r="G681" s="211"/>
      <c r="H681" s="191"/>
      <c r="I681" s="387"/>
      <c r="J681" s="192"/>
      <c r="K681" s="190"/>
    </row>
    <row r="682" spans="1:11" x14ac:dyDescent="0.2">
      <c r="A682" s="190"/>
      <c r="B682" s="190"/>
      <c r="C682" s="190"/>
      <c r="D682" s="190"/>
      <c r="E682" s="190"/>
      <c r="F682" s="190"/>
      <c r="G682" s="211"/>
      <c r="H682" s="191"/>
      <c r="I682" s="387"/>
      <c r="J682" s="192"/>
      <c r="K682" s="190"/>
    </row>
    <row r="683" spans="1:11" x14ac:dyDescent="0.2">
      <c r="A683" s="190"/>
      <c r="B683" s="190"/>
      <c r="C683" s="190"/>
      <c r="D683" s="190"/>
      <c r="E683" s="190"/>
      <c r="F683" s="190"/>
      <c r="G683" s="211"/>
      <c r="H683" s="191"/>
      <c r="I683" s="387"/>
      <c r="J683" s="192"/>
      <c r="K683" s="190"/>
    </row>
    <row r="684" spans="1:11" x14ac:dyDescent="0.2">
      <c r="A684" s="190"/>
      <c r="B684" s="190"/>
      <c r="C684" s="190"/>
      <c r="D684" s="190"/>
      <c r="E684" s="190"/>
      <c r="F684" s="190"/>
      <c r="G684" s="211"/>
      <c r="H684" s="191"/>
      <c r="I684" s="387"/>
      <c r="J684" s="192"/>
      <c r="K684" s="190"/>
    </row>
    <row r="685" spans="1:11" x14ac:dyDescent="0.2">
      <c r="A685" s="190"/>
      <c r="B685" s="190"/>
      <c r="C685" s="190"/>
      <c r="D685" s="190"/>
      <c r="E685" s="190"/>
      <c r="F685" s="190"/>
      <c r="G685" s="211"/>
      <c r="H685" s="191"/>
      <c r="I685" s="387"/>
      <c r="J685" s="192"/>
      <c r="K685" s="190"/>
    </row>
    <row r="686" spans="1:11" x14ac:dyDescent="0.2">
      <c r="A686" s="190"/>
      <c r="B686" s="190"/>
      <c r="C686" s="190"/>
      <c r="D686" s="190"/>
      <c r="E686" s="190"/>
      <c r="F686" s="190"/>
      <c r="G686" s="211"/>
      <c r="H686" s="191"/>
      <c r="I686" s="387"/>
      <c r="J686" s="192"/>
      <c r="K686" s="190"/>
    </row>
    <row r="687" spans="1:11" x14ac:dyDescent="0.2">
      <c r="A687" s="190"/>
      <c r="B687" s="190"/>
      <c r="C687" s="190"/>
      <c r="D687" s="190"/>
      <c r="E687" s="190"/>
      <c r="F687" s="190"/>
      <c r="G687" s="211"/>
      <c r="H687" s="191"/>
      <c r="I687" s="387"/>
      <c r="J687" s="192"/>
      <c r="K687" s="190"/>
    </row>
    <row r="688" spans="1:11" x14ac:dyDescent="0.2">
      <c r="A688" s="190"/>
      <c r="B688" s="190"/>
      <c r="C688" s="190"/>
      <c r="D688" s="190"/>
      <c r="E688" s="190"/>
      <c r="F688" s="190"/>
      <c r="G688" s="211"/>
      <c r="H688" s="191"/>
      <c r="I688" s="387"/>
      <c r="J688" s="192"/>
      <c r="K688" s="190"/>
    </row>
    <row r="689" spans="1:11" x14ac:dyDescent="0.2">
      <c r="A689" s="190"/>
      <c r="B689" s="190"/>
      <c r="C689" s="190"/>
      <c r="D689" s="190"/>
      <c r="E689" s="190"/>
      <c r="F689" s="190"/>
      <c r="G689" s="211"/>
      <c r="H689" s="191"/>
      <c r="I689" s="387"/>
      <c r="J689" s="192"/>
      <c r="K689" s="190"/>
    </row>
    <row r="690" spans="1:11" x14ac:dyDescent="0.2">
      <c r="A690" s="190"/>
      <c r="B690" s="190"/>
      <c r="C690" s="190"/>
      <c r="D690" s="190"/>
      <c r="E690" s="190"/>
      <c r="F690" s="190"/>
      <c r="G690" s="211"/>
      <c r="H690" s="191"/>
      <c r="I690" s="387"/>
      <c r="J690" s="192"/>
      <c r="K690" s="190"/>
    </row>
    <row r="691" spans="1:11" x14ac:dyDescent="0.2">
      <c r="A691" s="190"/>
      <c r="B691" s="190"/>
      <c r="C691" s="190"/>
      <c r="D691" s="190"/>
      <c r="E691" s="190"/>
      <c r="F691" s="190"/>
      <c r="G691" s="211"/>
      <c r="H691" s="191"/>
      <c r="I691" s="387"/>
      <c r="J691" s="192"/>
      <c r="K691" s="190"/>
    </row>
    <row r="692" spans="1:11" x14ac:dyDescent="0.2">
      <c r="A692" s="190"/>
      <c r="B692" s="190"/>
      <c r="C692" s="190"/>
      <c r="D692" s="190"/>
      <c r="E692" s="190"/>
      <c r="F692" s="190"/>
      <c r="G692" s="211"/>
      <c r="H692" s="191"/>
      <c r="I692" s="387"/>
      <c r="J692" s="192"/>
      <c r="K692" s="190"/>
    </row>
    <row r="693" spans="1:11" x14ac:dyDescent="0.2">
      <c r="A693" s="190"/>
      <c r="B693" s="190"/>
      <c r="C693" s="190"/>
      <c r="D693" s="190"/>
      <c r="E693" s="190"/>
      <c r="F693" s="190"/>
      <c r="G693" s="211"/>
      <c r="H693" s="191"/>
      <c r="I693" s="387"/>
      <c r="J693" s="192"/>
      <c r="K693" s="190"/>
    </row>
    <row r="694" spans="1:11" x14ac:dyDescent="0.2">
      <c r="A694" s="190"/>
      <c r="B694" s="190"/>
      <c r="C694" s="190"/>
      <c r="D694" s="190"/>
      <c r="E694" s="190"/>
      <c r="F694" s="190"/>
      <c r="G694" s="211"/>
      <c r="H694" s="191"/>
      <c r="I694" s="387"/>
      <c r="J694" s="192"/>
      <c r="K694" s="190"/>
    </row>
    <row r="695" spans="1:11" x14ac:dyDescent="0.2">
      <c r="A695" s="190"/>
      <c r="B695" s="190"/>
      <c r="C695" s="190"/>
      <c r="D695" s="190"/>
      <c r="E695" s="190"/>
      <c r="F695" s="190"/>
      <c r="G695" s="211"/>
      <c r="H695" s="191"/>
      <c r="I695" s="387"/>
      <c r="J695" s="192"/>
      <c r="K695" s="190"/>
    </row>
    <row r="696" spans="1:11" x14ac:dyDescent="0.2">
      <c r="A696" s="190"/>
      <c r="B696" s="190"/>
      <c r="C696" s="190"/>
      <c r="D696" s="190"/>
      <c r="E696" s="190"/>
      <c r="F696" s="190"/>
      <c r="G696" s="211"/>
      <c r="H696" s="191"/>
      <c r="I696" s="387"/>
      <c r="J696" s="192"/>
      <c r="K696" s="190"/>
    </row>
    <row r="697" spans="1:11" x14ac:dyDescent="0.2">
      <c r="A697" s="190"/>
      <c r="B697" s="190"/>
      <c r="C697" s="190"/>
      <c r="D697" s="190"/>
      <c r="E697" s="190"/>
      <c r="F697" s="190"/>
      <c r="G697" s="211"/>
      <c r="H697" s="191"/>
      <c r="I697" s="387"/>
      <c r="J697" s="192"/>
      <c r="K697" s="190"/>
    </row>
    <row r="698" spans="1:11" x14ac:dyDescent="0.2">
      <c r="A698" s="190"/>
      <c r="B698" s="190"/>
      <c r="C698" s="190"/>
      <c r="D698" s="190"/>
      <c r="E698" s="190"/>
      <c r="F698" s="190"/>
      <c r="G698" s="211"/>
      <c r="H698" s="191"/>
      <c r="I698" s="387"/>
      <c r="J698" s="192"/>
      <c r="K698" s="190"/>
    </row>
    <row r="699" spans="1:11" x14ac:dyDescent="0.2">
      <c r="A699" s="190"/>
      <c r="B699" s="190"/>
      <c r="C699" s="190"/>
      <c r="D699" s="190"/>
      <c r="E699" s="190"/>
      <c r="F699" s="190"/>
      <c r="G699" s="211"/>
      <c r="H699" s="191"/>
      <c r="I699" s="387"/>
      <c r="J699" s="192"/>
      <c r="K699" s="190"/>
    </row>
    <row r="700" spans="1:11" x14ac:dyDescent="0.2">
      <c r="A700" s="190"/>
      <c r="B700" s="190"/>
      <c r="C700" s="190"/>
      <c r="D700" s="190"/>
      <c r="E700" s="190"/>
      <c r="F700" s="190"/>
      <c r="G700" s="211"/>
      <c r="H700" s="191"/>
      <c r="I700" s="387"/>
      <c r="J700" s="192"/>
      <c r="K700" s="190"/>
    </row>
    <row r="701" spans="1:11" x14ac:dyDescent="0.2">
      <c r="A701" s="190"/>
      <c r="B701" s="190"/>
      <c r="C701" s="190"/>
      <c r="D701" s="190"/>
      <c r="E701" s="190"/>
      <c r="F701" s="190"/>
      <c r="G701" s="211"/>
      <c r="H701" s="191"/>
      <c r="I701" s="387"/>
      <c r="J701" s="192"/>
      <c r="K701" s="190"/>
    </row>
    <row r="702" spans="1:11" x14ac:dyDescent="0.2">
      <c r="A702" s="190"/>
      <c r="B702" s="190"/>
      <c r="C702" s="190"/>
      <c r="D702" s="190"/>
      <c r="E702" s="190"/>
      <c r="F702" s="190"/>
      <c r="G702" s="211"/>
      <c r="H702" s="191"/>
      <c r="I702" s="387"/>
      <c r="J702" s="192"/>
      <c r="K702" s="190"/>
    </row>
    <row r="703" spans="1:11" x14ac:dyDescent="0.2">
      <c r="A703" s="190"/>
      <c r="B703" s="190"/>
      <c r="C703" s="190"/>
      <c r="D703" s="190"/>
      <c r="E703" s="190"/>
      <c r="F703" s="190"/>
      <c r="G703" s="211"/>
      <c r="H703" s="191"/>
      <c r="I703" s="387"/>
      <c r="J703" s="192"/>
      <c r="K703" s="190"/>
    </row>
    <row r="704" spans="1:11" x14ac:dyDescent="0.2">
      <c r="A704" s="190"/>
      <c r="B704" s="190"/>
      <c r="C704" s="190"/>
      <c r="D704" s="190"/>
      <c r="E704" s="190"/>
      <c r="F704" s="190"/>
      <c r="G704" s="211"/>
      <c r="H704" s="191"/>
      <c r="I704" s="387"/>
      <c r="J704" s="192"/>
      <c r="K704" s="190"/>
    </row>
    <row r="705" spans="1:11" x14ac:dyDescent="0.2">
      <c r="A705" s="190"/>
      <c r="B705" s="190"/>
      <c r="C705" s="190"/>
      <c r="D705" s="190"/>
      <c r="E705" s="190"/>
      <c r="F705" s="190"/>
      <c r="G705" s="211"/>
      <c r="H705" s="191"/>
      <c r="I705" s="387"/>
      <c r="J705" s="192"/>
      <c r="K705" s="190"/>
    </row>
    <row r="706" spans="1:11" x14ac:dyDescent="0.2">
      <c r="A706" s="190"/>
      <c r="B706" s="190"/>
      <c r="C706" s="190"/>
      <c r="D706" s="190"/>
      <c r="E706" s="190"/>
      <c r="F706" s="190"/>
      <c r="G706" s="211"/>
      <c r="H706" s="191"/>
      <c r="I706" s="387"/>
      <c r="J706" s="192"/>
      <c r="K706" s="190"/>
    </row>
    <row r="707" spans="1:11" x14ac:dyDescent="0.2">
      <c r="A707" s="190"/>
      <c r="B707" s="190"/>
      <c r="C707" s="190"/>
      <c r="D707" s="190"/>
      <c r="E707" s="190"/>
      <c r="F707" s="190"/>
      <c r="G707" s="211"/>
      <c r="H707" s="191"/>
      <c r="I707" s="387"/>
      <c r="J707" s="192"/>
      <c r="K707" s="190"/>
    </row>
    <row r="708" spans="1:11" x14ac:dyDescent="0.2">
      <c r="A708" s="190"/>
      <c r="B708" s="190"/>
      <c r="C708" s="190"/>
      <c r="D708" s="190"/>
      <c r="E708" s="190"/>
      <c r="F708" s="190"/>
      <c r="G708" s="211"/>
      <c r="H708" s="191"/>
      <c r="I708" s="387"/>
      <c r="J708" s="192"/>
      <c r="K708" s="190"/>
    </row>
    <row r="709" spans="1:11" x14ac:dyDescent="0.2">
      <c r="A709" s="190"/>
      <c r="B709" s="190"/>
      <c r="C709" s="190"/>
      <c r="D709" s="190"/>
      <c r="E709" s="190"/>
      <c r="F709" s="190"/>
      <c r="G709" s="211"/>
      <c r="H709" s="191"/>
      <c r="I709" s="387"/>
      <c r="J709" s="192"/>
      <c r="K709" s="190"/>
    </row>
    <row r="710" spans="1:11" x14ac:dyDescent="0.2">
      <c r="A710" s="190"/>
      <c r="B710" s="190"/>
      <c r="C710" s="190"/>
      <c r="D710" s="190"/>
      <c r="E710" s="190"/>
      <c r="F710" s="190"/>
      <c r="G710" s="211"/>
      <c r="H710" s="191"/>
      <c r="I710" s="387"/>
      <c r="J710" s="192"/>
      <c r="K710" s="190"/>
    </row>
    <row r="711" spans="1:11" x14ac:dyDescent="0.2">
      <c r="A711" s="190"/>
      <c r="B711" s="190"/>
      <c r="C711" s="190"/>
      <c r="D711" s="190"/>
      <c r="E711" s="190"/>
      <c r="F711" s="190"/>
      <c r="G711" s="211"/>
      <c r="H711" s="191"/>
      <c r="I711" s="387"/>
      <c r="J711" s="192"/>
      <c r="K711" s="190"/>
    </row>
    <row r="712" spans="1:11" x14ac:dyDescent="0.2">
      <c r="A712" s="190"/>
      <c r="B712" s="190"/>
      <c r="C712" s="190"/>
      <c r="D712" s="190"/>
      <c r="E712" s="190"/>
      <c r="F712" s="190"/>
      <c r="G712" s="211"/>
      <c r="H712" s="191"/>
      <c r="I712" s="387"/>
      <c r="J712" s="192"/>
      <c r="K712" s="190"/>
    </row>
    <row r="713" spans="1:11" x14ac:dyDescent="0.2">
      <c r="A713" s="190"/>
      <c r="B713" s="190"/>
      <c r="C713" s="190"/>
      <c r="D713" s="190"/>
      <c r="E713" s="190"/>
      <c r="F713" s="190"/>
      <c r="G713" s="211"/>
      <c r="H713" s="191"/>
      <c r="I713" s="387"/>
      <c r="J713" s="192"/>
      <c r="K713" s="190"/>
    </row>
    <row r="714" spans="1:11" x14ac:dyDescent="0.2">
      <c r="A714" s="190"/>
      <c r="B714" s="190"/>
      <c r="C714" s="190"/>
      <c r="D714" s="190"/>
      <c r="E714" s="190"/>
      <c r="F714" s="190"/>
      <c r="G714" s="211"/>
      <c r="H714" s="191"/>
      <c r="I714" s="387"/>
      <c r="J714" s="192"/>
      <c r="K714" s="190"/>
    </row>
    <row r="715" spans="1:11" x14ac:dyDescent="0.2">
      <c r="A715" s="190"/>
      <c r="B715" s="190"/>
      <c r="C715" s="190"/>
      <c r="D715" s="190"/>
      <c r="E715" s="190"/>
      <c r="F715" s="190"/>
      <c r="G715" s="211"/>
      <c r="H715" s="191"/>
      <c r="I715" s="387"/>
      <c r="J715" s="192"/>
      <c r="K715" s="190"/>
    </row>
    <row r="716" spans="1:11" x14ac:dyDescent="0.2">
      <c r="A716" s="190"/>
      <c r="B716" s="190"/>
      <c r="C716" s="190"/>
      <c r="D716" s="190"/>
      <c r="E716" s="190"/>
      <c r="F716" s="190"/>
      <c r="G716" s="211"/>
      <c r="H716" s="191"/>
      <c r="I716" s="387"/>
      <c r="J716" s="192"/>
      <c r="K716" s="190"/>
    </row>
    <row r="717" spans="1:11" x14ac:dyDescent="0.2">
      <c r="A717" s="190"/>
      <c r="B717" s="190"/>
      <c r="C717" s="190"/>
      <c r="D717" s="190"/>
      <c r="E717" s="190"/>
      <c r="F717" s="190"/>
      <c r="G717" s="211"/>
      <c r="H717" s="191"/>
      <c r="I717" s="387"/>
      <c r="J717" s="192"/>
      <c r="K717" s="190"/>
    </row>
    <row r="718" spans="1:11" x14ac:dyDescent="0.2">
      <c r="A718" s="190"/>
      <c r="B718" s="190"/>
      <c r="C718" s="190"/>
      <c r="D718" s="190"/>
      <c r="E718" s="190"/>
      <c r="F718" s="190"/>
      <c r="G718" s="211"/>
      <c r="H718" s="191"/>
      <c r="I718" s="387"/>
      <c r="J718" s="192"/>
      <c r="K718" s="190"/>
    </row>
    <row r="719" spans="1:11" x14ac:dyDescent="0.2">
      <c r="A719" s="190"/>
      <c r="B719" s="190"/>
      <c r="C719" s="190"/>
      <c r="D719" s="190"/>
      <c r="E719" s="190"/>
      <c r="F719" s="190"/>
      <c r="G719" s="211"/>
      <c r="H719" s="191"/>
      <c r="I719" s="387"/>
      <c r="J719" s="192"/>
      <c r="K719" s="190"/>
    </row>
    <row r="720" spans="1:11" x14ac:dyDescent="0.2">
      <c r="A720" s="190"/>
      <c r="B720" s="190"/>
      <c r="C720" s="190"/>
      <c r="D720" s="190"/>
      <c r="E720" s="190"/>
      <c r="F720" s="190"/>
      <c r="G720" s="211"/>
      <c r="H720" s="191"/>
      <c r="I720" s="387"/>
      <c r="J720" s="192"/>
      <c r="K720" s="190"/>
    </row>
    <row r="721" spans="1:11" x14ac:dyDescent="0.2">
      <c r="A721" s="190"/>
      <c r="B721" s="190"/>
      <c r="C721" s="190"/>
      <c r="D721" s="190"/>
      <c r="E721" s="190"/>
      <c r="F721" s="190"/>
      <c r="G721" s="211"/>
      <c r="H721" s="191"/>
      <c r="I721" s="387"/>
      <c r="J721" s="192"/>
      <c r="K721" s="190"/>
    </row>
    <row r="722" spans="1:11" x14ac:dyDescent="0.2">
      <c r="A722" s="190"/>
      <c r="B722" s="190"/>
      <c r="C722" s="190"/>
      <c r="D722" s="190"/>
      <c r="E722" s="190"/>
      <c r="F722" s="190"/>
      <c r="G722" s="211"/>
      <c r="H722" s="191"/>
      <c r="I722" s="387"/>
      <c r="J722" s="192"/>
      <c r="K722" s="190"/>
    </row>
    <row r="723" spans="1:11" x14ac:dyDescent="0.2">
      <c r="A723" s="190"/>
      <c r="B723" s="190"/>
      <c r="C723" s="190"/>
      <c r="D723" s="190"/>
      <c r="E723" s="190"/>
      <c r="F723" s="190"/>
      <c r="G723" s="211"/>
      <c r="H723" s="191"/>
      <c r="I723" s="387"/>
      <c r="J723" s="192"/>
      <c r="K723" s="190"/>
    </row>
    <row r="724" spans="1:11" x14ac:dyDescent="0.2">
      <c r="A724" s="190"/>
      <c r="B724" s="190"/>
      <c r="C724" s="190"/>
      <c r="D724" s="190"/>
      <c r="E724" s="190"/>
      <c r="F724" s="190"/>
      <c r="G724" s="211"/>
      <c r="H724" s="191"/>
      <c r="I724" s="387"/>
      <c r="J724" s="192"/>
      <c r="K724" s="190"/>
    </row>
    <row r="725" spans="1:11" x14ac:dyDescent="0.2">
      <c r="A725" s="190"/>
      <c r="B725" s="190"/>
      <c r="C725" s="190"/>
      <c r="D725" s="190"/>
      <c r="E725" s="190"/>
      <c r="F725" s="190"/>
      <c r="G725" s="211"/>
      <c r="H725" s="191"/>
      <c r="I725" s="387"/>
      <c r="J725" s="192"/>
      <c r="K725" s="190"/>
    </row>
    <row r="726" spans="1:11" x14ac:dyDescent="0.2">
      <c r="A726" s="190"/>
      <c r="B726" s="190"/>
      <c r="C726" s="190"/>
      <c r="D726" s="190"/>
      <c r="E726" s="190"/>
      <c r="F726" s="190"/>
      <c r="G726" s="211"/>
      <c r="H726" s="191"/>
      <c r="I726" s="387"/>
      <c r="J726" s="192"/>
      <c r="K726" s="190"/>
    </row>
    <row r="727" spans="1:11" x14ac:dyDescent="0.2">
      <c r="A727" s="190"/>
      <c r="B727" s="190"/>
      <c r="C727" s="190"/>
      <c r="D727" s="190"/>
      <c r="E727" s="190"/>
      <c r="F727" s="190"/>
      <c r="G727" s="211"/>
      <c r="H727" s="191"/>
      <c r="I727" s="387"/>
      <c r="J727" s="192"/>
      <c r="K727" s="190"/>
    </row>
    <row r="728" spans="1:11" x14ac:dyDescent="0.2">
      <c r="A728" s="190"/>
      <c r="B728" s="190"/>
      <c r="C728" s="190"/>
      <c r="D728" s="190"/>
      <c r="E728" s="190"/>
      <c r="F728" s="190"/>
      <c r="G728" s="211"/>
      <c r="H728" s="191"/>
      <c r="I728" s="387"/>
      <c r="J728" s="192"/>
      <c r="K728" s="190"/>
    </row>
    <row r="729" spans="1:11" x14ac:dyDescent="0.2">
      <c r="A729" s="190"/>
      <c r="B729" s="190"/>
      <c r="C729" s="190"/>
      <c r="D729" s="190"/>
      <c r="E729" s="190"/>
      <c r="F729" s="190"/>
      <c r="G729" s="211"/>
      <c r="H729" s="191"/>
      <c r="I729" s="387"/>
      <c r="J729" s="192"/>
      <c r="K729" s="190"/>
    </row>
    <row r="730" spans="1:11" x14ac:dyDescent="0.2">
      <c r="A730" s="190"/>
      <c r="B730" s="190"/>
      <c r="C730" s="190"/>
      <c r="D730" s="190"/>
      <c r="E730" s="190"/>
      <c r="F730" s="190"/>
      <c r="G730" s="211"/>
      <c r="H730" s="191"/>
      <c r="I730" s="387"/>
      <c r="J730" s="192"/>
      <c r="K730" s="190"/>
    </row>
    <row r="731" spans="1:11" x14ac:dyDescent="0.2">
      <c r="A731" s="190"/>
      <c r="B731" s="190"/>
      <c r="C731" s="190"/>
      <c r="D731" s="190"/>
      <c r="E731" s="190"/>
      <c r="F731" s="190"/>
      <c r="G731" s="211"/>
      <c r="H731" s="191"/>
      <c r="I731" s="387"/>
      <c r="J731" s="192"/>
      <c r="K731" s="190"/>
    </row>
    <row r="732" spans="1:11" x14ac:dyDescent="0.2">
      <c r="A732" s="190"/>
      <c r="B732" s="190"/>
      <c r="C732" s="190"/>
      <c r="D732" s="190"/>
      <c r="E732" s="190"/>
      <c r="F732" s="190"/>
      <c r="G732" s="211"/>
      <c r="H732" s="191"/>
      <c r="I732" s="387"/>
      <c r="J732" s="192"/>
      <c r="K732" s="190"/>
    </row>
    <row r="733" spans="1:11" x14ac:dyDescent="0.2">
      <c r="A733" s="190"/>
      <c r="B733" s="190"/>
      <c r="C733" s="190"/>
      <c r="D733" s="190"/>
      <c r="E733" s="190"/>
      <c r="F733" s="190"/>
      <c r="G733" s="211"/>
      <c r="H733" s="191"/>
      <c r="I733" s="387"/>
      <c r="J733" s="192"/>
      <c r="K733" s="190"/>
    </row>
    <row r="734" spans="1:11" x14ac:dyDescent="0.2">
      <c r="A734" s="190"/>
      <c r="B734" s="190"/>
      <c r="C734" s="190"/>
      <c r="D734" s="190"/>
      <c r="E734" s="190"/>
      <c r="F734" s="190"/>
      <c r="G734" s="211"/>
      <c r="H734" s="191"/>
      <c r="I734" s="387"/>
      <c r="J734" s="192"/>
      <c r="K734" s="190"/>
    </row>
    <row r="735" spans="1:11" x14ac:dyDescent="0.2">
      <c r="A735" s="190"/>
      <c r="B735" s="190"/>
      <c r="C735" s="190"/>
      <c r="D735" s="190"/>
      <c r="E735" s="190"/>
      <c r="F735" s="190"/>
      <c r="G735" s="211"/>
      <c r="H735" s="191"/>
      <c r="I735" s="387"/>
      <c r="J735" s="192"/>
      <c r="K735" s="190"/>
    </row>
    <row r="736" spans="1:11" x14ac:dyDescent="0.2">
      <c r="A736" s="190"/>
      <c r="B736" s="190"/>
      <c r="C736" s="190"/>
      <c r="D736" s="190"/>
      <c r="E736" s="190"/>
      <c r="F736" s="190"/>
      <c r="G736" s="211"/>
      <c r="H736" s="191"/>
      <c r="I736" s="387"/>
      <c r="J736" s="192"/>
      <c r="K736" s="190"/>
    </row>
    <row r="737" spans="1:11" x14ac:dyDescent="0.2">
      <c r="A737" s="190"/>
      <c r="B737" s="190"/>
      <c r="C737" s="190"/>
      <c r="D737" s="190"/>
      <c r="E737" s="190"/>
      <c r="F737" s="190"/>
      <c r="G737" s="211"/>
      <c r="H737" s="191"/>
      <c r="I737" s="387"/>
      <c r="J737" s="192"/>
      <c r="K737" s="190"/>
    </row>
    <row r="738" spans="1:11" x14ac:dyDescent="0.2">
      <c r="A738" s="190"/>
      <c r="B738" s="190"/>
      <c r="C738" s="190"/>
      <c r="D738" s="190"/>
      <c r="E738" s="190"/>
      <c r="F738" s="190"/>
      <c r="G738" s="211"/>
      <c r="H738" s="191"/>
      <c r="I738" s="387"/>
      <c r="J738" s="192"/>
      <c r="K738" s="190"/>
    </row>
    <row r="739" spans="1:11" x14ac:dyDescent="0.2">
      <c r="A739" s="190"/>
      <c r="B739" s="190"/>
      <c r="C739" s="190"/>
      <c r="D739" s="190"/>
      <c r="E739" s="190"/>
      <c r="F739" s="190"/>
      <c r="G739" s="211"/>
      <c r="H739" s="191"/>
      <c r="I739" s="387"/>
      <c r="J739" s="192"/>
      <c r="K739" s="190"/>
    </row>
    <row r="740" spans="1:11" x14ac:dyDescent="0.2">
      <c r="A740" s="190"/>
      <c r="B740" s="190"/>
      <c r="C740" s="190"/>
      <c r="D740" s="190"/>
      <c r="E740" s="190"/>
      <c r="F740" s="190"/>
      <c r="G740" s="211"/>
      <c r="H740" s="191"/>
      <c r="I740" s="387"/>
      <c r="J740" s="192"/>
      <c r="K740" s="190"/>
    </row>
    <row r="741" spans="1:11" x14ac:dyDescent="0.2">
      <c r="A741" s="190"/>
      <c r="B741" s="190"/>
      <c r="C741" s="190"/>
      <c r="D741" s="190"/>
      <c r="E741" s="190"/>
      <c r="F741" s="190"/>
      <c r="G741" s="211"/>
      <c r="H741" s="191"/>
      <c r="I741" s="387"/>
      <c r="J741" s="192"/>
      <c r="K741" s="190"/>
    </row>
    <row r="742" spans="1:11" x14ac:dyDescent="0.2">
      <c r="A742" s="190"/>
      <c r="B742" s="190"/>
      <c r="C742" s="190"/>
      <c r="D742" s="190"/>
      <c r="E742" s="190"/>
      <c r="F742" s="190"/>
      <c r="G742" s="211"/>
      <c r="H742" s="191"/>
      <c r="I742" s="387"/>
      <c r="J742" s="192"/>
      <c r="K742" s="190"/>
    </row>
    <row r="743" spans="1:11" x14ac:dyDescent="0.2">
      <c r="A743" s="190"/>
      <c r="B743" s="190"/>
      <c r="C743" s="190"/>
      <c r="D743" s="190"/>
      <c r="E743" s="190"/>
      <c r="F743" s="190"/>
      <c r="G743" s="211"/>
      <c r="H743" s="191"/>
      <c r="I743" s="387"/>
      <c r="J743" s="192"/>
      <c r="K743" s="190"/>
    </row>
    <row r="744" spans="1:11" x14ac:dyDescent="0.2">
      <c r="A744" s="190"/>
      <c r="B744" s="190"/>
      <c r="C744" s="190"/>
      <c r="D744" s="190"/>
      <c r="E744" s="190"/>
      <c r="F744" s="190"/>
      <c r="G744" s="211"/>
      <c r="H744" s="191"/>
      <c r="I744" s="387"/>
      <c r="J744" s="192"/>
      <c r="K744" s="190"/>
    </row>
    <row r="745" spans="1:11" x14ac:dyDescent="0.2">
      <c r="A745" s="190"/>
      <c r="B745" s="190"/>
      <c r="C745" s="190"/>
      <c r="D745" s="190"/>
      <c r="E745" s="190"/>
      <c r="F745" s="190"/>
      <c r="G745" s="211"/>
      <c r="H745" s="191"/>
      <c r="I745" s="387"/>
      <c r="J745" s="192"/>
      <c r="K745" s="190"/>
    </row>
    <row r="746" spans="1:11" x14ac:dyDescent="0.2">
      <c r="A746" s="190"/>
      <c r="B746" s="190"/>
      <c r="C746" s="190"/>
      <c r="D746" s="190"/>
      <c r="E746" s="190"/>
      <c r="F746" s="190"/>
      <c r="G746" s="211"/>
      <c r="H746" s="191"/>
      <c r="I746" s="387"/>
      <c r="J746" s="192"/>
      <c r="K746" s="190"/>
    </row>
    <row r="747" spans="1:11" x14ac:dyDescent="0.2">
      <c r="A747" s="190"/>
      <c r="B747" s="190"/>
      <c r="C747" s="190"/>
      <c r="D747" s="190"/>
      <c r="E747" s="190"/>
      <c r="F747" s="190"/>
      <c r="G747" s="211"/>
      <c r="H747" s="191"/>
      <c r="I747" s="387"/>
      <c r="J747" s="192"/>
      <c r="K747" s="190"/>
    </row>
    <row r="748" spans="1:11" x14ac:dyDescent="0.2">
      <c r="A748" s="190"/>
      <c r="B748" s="190"/>
      <c r="C748" s="190"/>
      <c r="D748" s="190"/>
      <c r="E748" s="190"/>
      <c r="F748" s="190"/>
      <c r="G748" s="211"/>
      <c r="H748" s="191"/>
      <c r="I748" s="387"/>
      <c r="J748" s="192"/>
      <c r="K748" s="190"/>
    </row>
    <row r="749" spans="1:11" x14ac:dyDescent="0.2">
      <c r="A749" s="190"/>
      <c r="B749" s="190"/>
      <c r="C749" s="190"/>
      <c r="D749" s="190"/>
      <c r="E749" s="190"/>
      <c r="F749" s="190"/>
      <c r="G749" s="211"/>
      <c r="H749" s="191"/>
      <c r="I749" s="387"/>
      <c r="J749" s="192"/>
      <c r="K749" s="190"/>
    </row>
    <row r="750" spans="1:11" x14ac:dyDescent="0.2">
      <c r="A750" s="190"/>
      <c r="B750" s="190"/>
      <c r="C750" s="190"/>
      <c r="D750" s="190"/>
      <c r="E750" s="190"/>
      <c r="F750" s="190"/>
      <c r="G750" s="211"/>
      <c r="H750" s="191"/>
      <c r="I750" s="387"/>
      <c r="J750" s="192"/>
      <c r="K750" s="190"/>
    </row>
    <row r="751" spans="1:11" x14ac:dyDescent="0.2">
      <c r="A751" s="190"/>
      <c r="B751" s="190"/>
      <c r="C751" s="190"/>
      <c r="D751" s="190"/>
      <c r="E751" s="190"/>
      <c r="F751" s="190"/>
      <c r="G751" s="211"/>
      <c r="H751" s="191"/>
      <c r="I751" s="387"/>
      <c r="J751" s="192"/>
      <c r="K751" s="190"/>
    </row>
    <row r="752" spans="1:11" x14ac:dyDescent="0.2">
      <c r="A752" s="190"/>
      <c r="B752" s="190"/>
      <c r="C752" s="190"/>
      <c r="D752" s="190"/>
      <c r="E752" s="190"/>
      <c r="F752" s="190"/>
      <c r="G752" s="211"/>
      <c r="H752" s="191"/>
      <c r="I752" s="387"/>
      <c r="J752" s="192"/>
      <c r="K752" s="190"/>
    </row>
    <row r="753" spans="1:11" x14ac:dyDescent="0.2">
      <c r="A753" s="190"/>
      <c r="B753" s="190"/>
      <c r="C753" s="190"/>
      <c r="D753" s="190"/>
      <c r="E753" s="190"/>
      <c r="F753" s="190"/>
      <c r="G753" s="211"/>
      <c r="H753" s="191"/>
      <c r="I753" s="387"/>
      <c r="J753" s="192"/>
      <c r="K753" s="190"/>
    </row>
    <row r="754" spans="1:11" x14ac:dyDescent="0.2">
      <c r="A754" s="190"/>
      <c r="B754" s="190"/>
      <c r="C754" s="190"/>
      <c r="D754" s="190"/>
      <c r="E754" s="190"/>
      <c r="F754" s="190"/>
      <c r="G754" s="211"/>
      <c r="H754" s="191"/>
      <c r="I754" s="387"/>
      <c r="J754" s="192"/>
      <c r="K754" s="190"/>
    </row>
    <row r="755" spans="1:11" x14ac:dyDescent="0.2">
      <c r="A755" s="190"/>
      <c r="B755" s="190"/>
      <c r="C755" s="190"/>
      <c r="D755" s="190"/>
      <c r="E755" s="190"/>
      <c r="F755" s="190"/>
      <c r="G755" s="211"/>
      <c r="H755" s="191"/>
      <c r="I755" s="387"/>
      <c r="J755" s="192"/>
      <c r="K755" s="190"/>
    </row>
    <row r="756" spans="1:11" x14ac:dyDescent="0.2">
      <c r="A756" s="190"/>
      <c r="B756" s="190"/>
      <c r="C756" s="190"/>
      <c r="D756" s="190"/>
      <c r="E756" s="190"/>
      <c r="F756" s="190"/>
      <c r="G756" s="211"/>
      <c r="H756" s="191"/>
      <c r="I756" s="387"/>
      <c r="J756" s="192"/>
      <c r="K756" s="190"/>
    </row>
    <row r="757" spans="1:11" x14ac:dyDescent="0.2">
      <c r="A757" s="190"/>
      <c r="B757" s="190"/>
      <c r="C757" s="190"/>
      <c r="D757" s="190"/>
      <c r="E757" s="190"/>
      <c r="F757" s="190"/>
      <c r="G757" s="211"/>
      <c r="H757" s="191"/>
      <c r="I757" s="387"/>
      <c r="J757" s="192"/>
      <c r="K757" s="190"/>
    </row>
    <row r="758" spans="1:11" x14ac:dyDescent="0.2">
      <c r="A758" s="190"/>
      <c r="B758" s="190"/>
      <c r="C758" s="190"/>
      <c r="D758" s="190"/>
      <c r="E758" s="190"/>
      <c r="F758" s="190"/>
      <c r="G758" s="211"/>
      <c r="H758" s="191"/>
      <c r="I758" s="387"/>
      <c r="J758" s="192"/>
      <c r="K758" s="190"/>
    </row>
    <row r="759" spans="1:11" x14ac:dyDescent="0.2">
      <c r="A759" s="190"/>
      <c r="B759" s="190"/>
      <c r="C759" s="190"/>
      <c r="D759" s="190"/>
      <c r="E759" s="190"/>
      <c r="F759" s="190"/>
      <c r="G759" s="211"/>
      <c r="H759" s="191"/>
      <c r="I759" s="387"/>
      <c r="J759" s="192"/>
      <c r="K759" s="190"/>
    </row>
    <row r="760" spans="1:11" x14ac:dyDescent="0.2">
      <c r="A760" s="190"/>
      <c r="B760" s="190"/>
      <c r="C760" s="190"/>
      <c r="D760" s="190"/>
      <c r="E760" s="190"/>
      <c r="F760" s="190"/>
      <c r="G760" s="211"/>
      <c r="H760" s="191"/>
      <c r="I760" s="387"/>
      <c r="J760" s="192"/>
      <c r="K760" s="190"/>
    </row>
    <row r="761" spans="1:11" x14ac:dyDescent="0.2">
      <c r="A761" s="190"/>
      <c r="B761" s="190"/>
      <c r="C761" s="190"/>
      <c r="D761" s="190"/>
      <c r="E761" s="190"/>
      <c r="F761" s="190"/>
      <c r="G761" s="211"/>
      <c r="H761" s="191"/>
      <c r="I761" s="387"/>
      <c r="J761" s="192"/>
      <c r="K761" s="190"/>
    </row>
    <row r="762" spans="1:11" x14ac:dyDescent="0.2">
      <c r="A762" s="190"/>
      <c r="B762" s="190"/>
      <c r="C762" s="190"/>
      <c r="D762" s="190"/>
      <c r="E762" s="190"/>
      <c r="F762" s="190"/>
      <c r="G762" s="211"/>
      <c r="H762" s="191"/>
      <c r="I762" s="387"/>
      <c r="J762" s="192"/>
      <c r="K762" s="190"/>
    </row>
    <row r="763" spans="1:11" x14ac:dyDescent="0.2">
      <c r="A763" s="190"/>
      <c r="B763" s="190"/>
      <c r="C763" s="190"/>
      <c r="D763" s="190"/>
      <c r="E763" s="190"/>
      <c r="F763" s="190"/>
      <c r="G763" s="211"/>
      <c r="H763" s="191"/>
      <c r="I763" s="387"/>
      <c r="J763" s="192"/>
      <c r="K763" s="190"/>
    </row>
    <row r="764" spans="1:11" x14ac:dyDescent="0.2">
      <c r="A764" s="190"/>
      <c r="B764" s="190"/>
      <c r="C764" s="190"/>
      <c r="D764" s="190"/>
      <c r="E764" s="190"/>
      <c r="F764" s="190"/>
      <c r="G764" s="211"/>
      <c r="H764" s="191"/>
      <c r="I764" s="387"/>
      <c r="J764" s="192"/>
      <c r="K764" s="190"/>
    </row>
    <row r="765" spans="1:11" x14ac:dyDescent="0.2">
      <c r="A765" s="190"/>
      <c r="B765" s="190"/>
      <c r="C765" s="190"/>
      <c r="D765" s="190"/>
      <c r="E765" s="190"/>
      <c r="F765" s="190"/>
      <c r="G765" s="211"/>
      <c r="H765" s="191"/>
      <c r="I765" s="387"/>
      <c r="J765" s="192"/>
      <c r="K765" s="190"/>
    </row>
    <row r="766" spans="1:11" x14ac:dyDescent="0.2">
      <c r="A766" s="190"/>
      <c r="B766" s="190"/>
      <c r="C766" s="190"/>
      <c r="D766" s="190"/>
      <c r="E766" s="190"/>
      <c r="F766" s="190"/>
      <c r="G766" s="211"/>
      <c r="H766" s="191"/>
      <c r="I766" s="387"/>
      <c r="J766" s="192"/>
      <c r="K766" s="190"/>
    </row>
    <row r="767" spans="1:11" x14ac:dyDescent="0.2">
      <c r="A767" s="190"/>
      <c r="B767" s="190"/>
      <c r="C767" s="190"/>
      <c r="D767" s="190"/>
      <c r="E767" s="190"/>
      <c r="F767" s="190"/>
      <c r="G767" s="211"/>
      <c r="H767" s="191"/>
      <c r="I767" s="387"/>
      <c r="J767" s="192"/>
      <c r="K767" s="190"/>
    </row>
    <row r="768" spans="1:11" x14ac:dyDescent="0.2">
      <c r="A768" s="190"/>
      <c r="B768" s="190"/>
      <c r="C768" s="190"/>
      <c r="D768" s="190"/>
      <c r="E768" s="190"/>
      <c r="F768" s="190"/>
      <c r="G768" s="211"/>
      <c r="H768" s="191"/>
      <c r="I768" s="387"/>
      <c r="J768" s="192"/>
      <c r="K768" s="190"/>
    </row>
    <row r="769" spans="1:11" x14ac:dyDescent="0.2">
      <c r="A769" s="190"/>
      <c r="B769" s="190"/>
      <c r="C769" s="190"/>
      <c r="D769" s="190"/>
      <c r="E769" s="190"/>
      <c r="F769" s="190"/>
      <c r="G769" s="211"/>
      <c r="H769" s="191"/>
      <c r="I769" s="387"/>
      <c r="J769" s="192"/>
      <c r="K769" s="190"/>
    </row>
    <row r="770" spans="1:11" x14ac:dyDescent="0.2">
      <c r="A770" s="190"/>
      <c r="B770" s="190"/>
      <c r="C770" s="190"/>
      <c r="D770" s="190"/>
      <c r="E770" s="190"/>
      <c r="F770" s="190"/>
      <c r="G770" s="211"/>
      <c r="H770" s="191"/>
      <c r="I770" s="387"/>
      <c r="J770" s="192"/>
      <c r="K770" s="190"/>
    </row>
    <row r="771" spans="1:11" x14ac:dyDescent="0.2">
      <c r="A771" s="190"/>
      <c r="B771" s="190"/>
      <c r="C771" s="190"/>
      <c r="D771" s="190"/>
      <c r="E771" s="190"/>
      <c r="F771" s="190"/>
      <c r="G771" s="211"/>
      <c r="H771" s="191"/>
      <c r="I771" s="387"/>
      <c r="J771" s="192"/>
      <c r="K771" s="190"/>
    </row>
    <row r="772" spans="1:11" x14ac:dyDescent="0.2">
      <c r="A772" s="190"/>
      <c r="B772" s="190"/>
      <c r="C772" s="190"/>
      <c r="D772" s="190"/>
      <c r="E772" s="190"/>
      <c r="F772" s="190"/>
      <c r="G772" s="211"/>
      <c r="H772" s="191"/>
      <c r="I772" s="387"/>
      <c r="J772" s="192"/>
      <c r="K772" s="190"/>
    </row>
    <row r="773" spans="1:11" x14ac:dyDescent="0.2">
      <c r="A773" s="190"/>
      <c r="B773" s="190"/>
      <c r="C773" s="190"/>
      <c r="D773" s="190"/>
      <c r="E773" s="190"/>
      <c r="F773" s="190"/>
      <c r="G773" s="211"/>
      <c r="H773" s="191"/>
      <c r="I773" s="387"/>
      <c r="J773" s="192"/>
      <c r="K773" s="190"/>
    </row>
    <row r="774" spans="1:11" x14ac:dyDescent="0.2">
      <c r="A774" s="190"/>
      <c r="B774" s="190"/>
      <c r="C774" s="190"/>
      <c r="D774" s="190"/>
      <c r="E774" s="190"/>
      <c r="F774" s="190"/>
      <c r="G774" s="211"/>
      <c r="H774" s="191"/>
      <c r="I774" s="387"/>
      <c r="J774" s="192"/>
      <c r="K774" s="190"/>
    </row>
    <row r="775" spans="1:11" x14ac:dyDescent="0.2">
      <c r="A775" s="190"/>
      <c r="B775" s="190"/>
      <c r="C775" s="190"/>
      <c r="D775" s="190"/>
      <c r="E775" s="190"/>
      <c r="F775" s="190"/>
      <c r="G775" s="211"/>
      <c r="H775" s="191"/>
      <c r="I775" s="387"/>
      <c r="J775" s="192"/>
      <c r="K775" s="190"/>
    </row>
    <row r="776" spans="1:11" x14ac:dyDescent="0.2">
      <c r="A776" s="190"/>
      <c r="B776" s="190"/>
      <c r="C776" s="190"/>
      <c r="D776" s="190"/>
      <c r="E776" s="190"/>
      <c r="F776" s="190"/>
      <c r="G776" s="211"/>
      <c r="H776" s="191"/>
      <c r="I776" s="387"/>
      <c r="J776" s="192"/>
      <c r="K776" s="190"/>
    </row>
    <row r="777" spans="1:11" x14ac:dyDescent="0.2">
      <c r="A777" s="190"/>
      <c r="B777" s="190"/>
      <c r="C777" s="190"/>
      <c r="D777" s="190"/>
      <c r="E777" s="190"/>
      <c r="F777" s="190"/>
      <c r="G777" s="211"/>
      <c r="H777" s="191"/>
      <c r="I777" s="387"/>
      <c r="J777" s="192"/>
      <c r="K777" s="190"/>
    </row>
    <row r="778" spans="1:11" x14ac:dyDescent="0.2">
      <c r="A778" s="190"/>
      <c r="B778" s="190"/>
      <c r="C778" s="190"/>
      <c r="D778" s="190"/>
      <c r="E778" s="190"/>
      <c r="F778" s="190"/>
      <c r="G778" s="211"/>
      <c r="H778" s="191"/>
      <c r="I778" s="387"/>
      <c r="J778" s="192"/>
      <c r="K778" s="190"/>
    </row>
    <row r="779" spans="1:11" x14ac:dyDescent="0.2">
      <c r="A779" s="190"/>
      <c r="B779" s="190"/>
      <c r="C779" s="190"/>
      <c r="D779" s="190"/>
      <c r="E779" s="190"/>
      <c r="F779" s="190"/>
      <c r="G779" s="211"/>
      <c r="H779" s="191"/>
      <c r="I779" s="387"/>
      <c r="J779" s="192"/>
      <c r="K779" s="190"/>
    </row>
    <row r="780" spans="1:11" x14ac:dyDescent="0.2">
      <c r="A780" s="190"/>
      <c r="B780" s="190"/>
      <c r="C780" s="190"/>
      <c r="D780" s="190"/>
      <c r="E780" s="190"/>
      <c r="F780" s="190"/>
      <c r="G780" s="211"/>
      <c r="H780" s="191"/>
      <c r="I780" s="387"/>
      <c r="J780" s="192"/>
      <c r="K780" s="190"/>
    </row>
    <row r="781" spans="1:11" x14ac:dyDescent="0.2">
      <c r="A781" s="190"/>
      <c r="B781" s="190"/>
      <c r="C781" s="190"/>
      <c r="D781" s="190"/>
      <c r="E781" s="190"/>
      <c r="F781" s="190"/>
      <c r="G781" s="211"/>
      <c r="H781" s="191"/>
      <c r="I781" s="387"/>
      <c r="J781" s="192"/>
      <c r="K781" s="190"/>
    </row>
    <row r="782" spans="1:11" x14ac:dyDescent="0.2">
      <c r="A782" s="190"/>
      <c r="B782" s="190"/>
      <c r="C782" s="190"/>
      <c r="D782" s="190"/>
      <c r="E782" s="190"/>
      <c r="F782" s="190"/>
      <c r="G782" s="211"/>
      <c r="H782" s="191"/>
      <c r="I782" s="387"/>
      <c r="J782" s="192"/>
      <c r="K782" s="190"/>
    </row>
    <row r="783" spans="1:11" x14ac:dyDescent="0.2">
      <c r="A783" s="190"/>
      <c r="B783" s="190"/>
      <c r="C783" s="190"/>
      <c r="D783" s="190"/>
      <c r="E783" s="190"/>
      <c r="F783" s="190"/>
      <c r="G783" s="211"/>
      <c r="H783" s="191"/>
      <c r="I783" s="387"/>
      <c r="J783" s="192"/>
      <c r="K783" s="190"/>
    </row>
    <row r="784" spans="1:11" x14ac:dyDescent="0.2">
      <c r="A784" s="190"/>
      <c r="B784" s="190"/>
      <c r="C784" s="190"/>
      <c r="D784" s="190"/>
      <c r="E784" s="190"/>
      <c r="F784" s="190"/>
      <c r="G784" s="211"/>
      <c r="H784" s="191"/>
      <c r="I784" s="387"/>
      <c r="J784" s="192"/>
      <c r="K784" s="190"/>
    </row>
    <row r="785" spans="1:11" x14ac:dyDescent="0.2">
      <c r="A785" s="190"/>
      <c r="B785" s="190"/>
      <c r="C785" s="190"/>
      <c r="D785" s="190"/>
      <c r="E785" s="190"/>
      <c r="F785" s="190"/>
      <c r="G785" s="211"/>
      <c r="H785" s="191"/>
      <c r="I785" s="387"/>
      <c r="J785" s="192"/>
      <c r="K785" s="190"/>
    </row>
    <row r="786" spans="1:11" x14ac:dyDescent="0.2">
      <c r="A786" s="190"/>
      <c r="B786" s="190"/>
      <c r="C786" s="190"/>
      <c r="D786" s="190"/>
      <c r="E786" s="190"/>
      <c r="F786" s="190"/>
      <c r="G786" s="211"/>
      <c r="H786" s="191"/>
      <c r="I786" s="387"/>
      <c r="J786" s="192"/>
      <c r="K786" s="190"/>
    </row>
    <row r="787" spans="1:11" x14ac:dyDescent="0.2">
      <c r="A787" s="190"/>
      <c r="B787" s="190"/>
      <c r="C787" s="190"/>
      <c r="D787" s="190"/>
      <c r="E787" s="190"/>
      <c r="F787" s="190"/>
      <c r="G787" s="211"/>
      <c r="H787" s="191"/>
      <c r="I787" s="387"/>
      <c r="J787" s="192"/>
      <c r="K787" s="190"/>
    </row>
    <row r="788" spans="1:11" x14ac:dyDescent="0.2">
      <c r="A788" s="190"/>
      <c r="B788" s="190"/>
      <c r="C788" s="190"/>
      <c r="D788" s="190"/>
      <c r="E788" s="190"/>
      <c r="F788" s="190"/>
      <c r="G788" s="211"/>
      <c r="H788" s="191"/>
      <c r="I788" s="387"/>
      <c r="J788" s="192"/>
      <c r="K788" s="190"/>
    </row>
    <row r="789" spans="1:11" x14ac:dyDescent="0.2">
      <c r="A789" s="190"/>
      <c r="B789" s="190"/>
      <c r="C789" s="190"/>
      <c r="D789" s="190"/>
      <c r="E789" s="190"/>
      <c r="F789" s="190"/>
      <c r="G789" s="211"/>
      <c r="H789" s="191"/>
      <c r="I789" s="387"/>
      <c r="J789" s="192"/>
      <c r="K789" s="190"/>
    </row>
    <row r="790" spans="1:11" x14ac:dyDescent="0.2">
      <c r="A790" s="190"/>
      <c r="B790" s="190"/>
      <c r="C790" s="190"/>
      <c r="D790" s="190"/>
      <c r="E790" s="190"/>
      <c r="F790" s="190"/>
      <c r="G790" s="211"/>
      <c r="H790" s="191"/>
      <c r="I790" s="387"/>
      <c r="J790" s="192"/>
      <c r="K790" s="190"/>
    </row>
    <row r="791" spans="1:11" x14ac:dyDescent="0.2">
      <c r="A791" s="190"/>
      <c r="B791" s="190"/>
      <c r="C791" s="190"/>
      <c r="D791" s="190"/>
      <c r="E791" s="190"/>
      <c r="F791" s="190"/>
      <c r="G791" s="211"/>
      <c r="H791" s="191"/>
      <c r="I791" s="387"/>
      <c r="J791" s="192"/>
      <c r="K791" s="190"/>
    </row>
    <row r="792" spans="1:11" x14ac:dyDescent="0.2">
      <c r="A792" s="190"/>
      <c r="B792" s="190"/>
      <c r="C792" s="190"/>
      <c r="D792" s="190"/>
      <c r="E792" s="190"/>
      <c r="F792" s="190"/>
      <c r="G792" s="211"/>
      <c r="H792" s="191"/>
      <c r="I792" s="387"/>
      <c r="J792" s="192"/>
      <c r="K792" s="190"/>
    </row>
    <row r="793" spans="1:11" x14ac:dyDescent="0.2">
      <c r="A793" s="190"/>
      <c r="B793" s="190"/>
      <c r="C793" s="190"/>
      <c r="D793" s="190"/>
      <c r="E793" s="190"/>
      <c r="F793" s="190"/>
      <c r="G793" s="211"/>
      <c r="H793" s="191"/>
      <c r="I793" s="387"/>
      <c r="J793" s="192"/>
      <c r="K793" s="190"/>
    </row>
    <row r="794" spans="1:11" x14ac:dyDescent="0.2">
      <c r="A794" s="190"/>
      <c r="B794" s="190"/>
      <c r="C794" s="190"/>
      <c r="D794" s="190"/>
      <c r="E794" s="190"/>
      <c r="F794" s="190"/>
      <c r="G794" s="211"/>
      <c r="H794" s="191"/>
      <c r="I794" s="387"/>
      <c r="J794" s="192"/>
      <c r="K794" s="190"/>
    </row>
    <row r="795" spans="1:11" x14ac:dyDescent="0.2">
      <c r="A795" s="190"/>
      <c r="B795" s="190"/>
      <c r="C795" s="190"/>
      <c r="D795" s="190"/>
      <c r="E795" s="190"/>
      <c r="F795" s="190"/>
      <c r="G795" s="211"/>
      <c r="H795" s="191"/>
      <c r="I795" s="387"/>
      <c r="J795" s="192"/>
      <c r="K795" s="190"/>
    </row>
    <row r="796" spans="1:11" x14ac:dyDescent="0.2">
      <c r="A796" s="190"/>
      <c r="B796" s="190"/>
      <c r="C796" s="190"/>
      <c r="D796" s="190"/>
      <c r="E796" s="190"/>
      <c r="F796" s="190"/>
      <c r="G796" s="211"/>
      <c r="H796" s="191"/>
      <c r="I796" s="387"/>
      <c r="J796" s="192"/>
      <c r="K796" s="190"/>
    </row>
    <row r="797" spans="1:11" x14ac:dyDescent="0.2">
      <c r="A797" s="190"/>
      <c r="B797" s="190"/>
      <c r="C797" s="190"/>
      <c r="D797" s="190"/>
      <c r="E797" s="190"/>
      <c r="F797" s="190"/>
      <c r="G797" s="211"/>
      <c r="H797" s="191"/>
      <c r="I797" s="387"/>
      <c r="J797" s="192"/>
      <c r="K797" s="190"/>
    </row>
    <row r="798" spans="1:11" x14ac:dyDescent="0.2">
      <c r="A798" s="190"/>
      <c r="B798" s="190"/>
      <c r="C798" s="190"/>
      <c r="D798" s="190"/>
      <c r="E798" s="190"/>
      <c r="F798" s="190"/>
      <c r="G798" s="211"/>
      <c r="H798" s="191"/>
      <c r="I798" s="387"/>
      <c r="J798" s="192"/>
      <c r="K798" s="190"/>
    </row>
    <row r="799" spans="1:11" x14ac:dyDescent="0.2">
      <c r="A799" s="190"/>
      <c r="B799" s="190"/>
      <c r="C799" s="190"/>
      <c r="D799" s="190"/>
      <c r="E799" s="190"/>
      <c r="F799" s="190"/>
      <c r="G799" s="211"/>
      <c r="H799" s="191"/>
      <c r="I799" s="387"/>
      <c r="J799" s="192"/>
      <c r="K799" s="190"/>
    </row>
    <row r="800" spans="1:11" x14ac:dyDescent="0.2">
      <c r="A800" s="190"/>
      <c r="B800" s="190"/>
      <c r="C800" s="190"/>
      <c r="D800" s="190"/>
      <c r="E800" s="190"/>
      <c r="F800" s="190"/>
      <c r="G800" s="211"/>
      <c r="H800" s="191"/>
      <c r="I800" s="387"/>
      <c r="J800" s="192"/>
      <c r="K800" s="190"/>
    </row>
    <row r="801" spans="1:11" x14ac:dyDescent="0.2">
      <c r="A801" s="190"/>
      <c r="B801" s="190"/>
      <c r="C801" s="190"/>
      <c r="D801" s="190"/>
      <c r="E801" s="190"/>
      <c r="F801" s="190"/>
      <c r="G801" s="211"/>
      <c r="H801" s="191"/>
      <c r="I801" s="387"/>
      <c r="J801" s="192"/>
      <c r="K801" s="190"/>
    </row>
    <row r="802" spans="1:11" x14ac:dyDescent="0.2">
      <c r="A802" s="190"/>
      <c r="B802" s="190"/>
      <c r="C802" s="190"/>
      <c r="D802" s="190"/>
      <c r="E802" s="190"/>
      <c r="F802" s="190"/>
      <c r="G802" s="211"/>
      <c r="H802" s="191"/>
      <c r="I802" s="387"/>
      <c r="J802" s="192"/>
      <c r="K802" s="190"/>
    </row>
    <row r="803" spans="1:11" x14ac:dyDescent="0.2">
      <c r="A803" s="190"/>
      <c r="B803" s="190"/>
      <c r="C803" s="190"/>
      <c r="D803" s="190"/>
      <c r="E803" s="190"/>
      <c r="F803" s="190"/>
      <c r="G803" s="211"/>
      <c r="H803" s="191"/>
      <c r="I803" s="387"/>
      <c r="J803" s="192"/>
      <c r="K803" s="190"/>
    </row>
    <row r="804" spans="1:11" x14ac:dyDescent="0.2">
      <c r="A804" s="190"/>
      <c r="B804" s="190"/>
      <c r="C804" s="190"/>
      <c r="D804" s="190"/>
      <c r="E804" s="190"/>
      <c r="F804" s="190"/>
      <c r="G804" s="211"/>
      <c r="H804" s="191"/>
      <c r="I804" s="387"/>
      <c r="J804" s="192"/>
      <c r="K804" s="190"/>
    </row>
    <row r="805" spans="1:11" x14ac:dyDescent="0.2">
      <c r="A805" s="190"/>
      <c r="B805" s="190"/>
      <c r="C805" s="190"/>
      <c r="D805" s="190"/>
      <c r="E805" s="190"/>
      <c r="F805" s="190"/>
      <c r="G805" s="211"/>
      <c r="H805" s="191"/>
      <c r="I805" s="387"/>
      <c r="J805" s="192"/>
      <c r="K805" s="190"/>
    </row>
    <row r="806" spans="1:11" x14ac:dyDescent="0.2">
      <c r="A806" s="190"/>
      <c r="B806" s="190"/>
      <c r="C806" s="190"/>
      <c r="D806" s="190"/>
      <c r="E806" s="190"/>
      <c r="F806" s="190"/>
      <c r="G806" s="211"/>
      <c r="H806" s="191"/>
      <c r="I806" s="387"/>
      <c r="J806" s="192"/>
      <c r="K806" s="190"/>
    </row>
    <row r="807" spans="1:11" x14ac:dyDescent="0.2">
      <c r="A807" s="190"/>
      <c r="B807" s="190"/>
      <c r="C807" s="190"/>
      <c r="D807" s="190"/>
      <c r="E807" s="190"/>
      <c r="F807" s="190"/>
      <c r="G807" s="211"/>
      <c r="H807" s="191"/>
      <c r="I807" s="387"/>
      <c r="J807" s="192"/>
      <c r="K807" s="190"/>
    </row>
    <row r="808" spans="1:11" x14ac:dyDescent="0.2">
      <c r="A808" s="190"/>
      <c r="B808" s="190"/>
      <c r="C808" s="190"/>
      <c r="D808" s="190"/>
      <c r="E808" s="190"/>
      <c r="F808" s="190"/>
      <c r="G808" s="211"/>
      <c r="H808" s="191"/>
      <c r="I808" s="387"/>
      <c r="J808" s="192"/>
      <c r="K808" s="190"/>
    </row>
    <row r="809" spans="1:11" x14ac:dyDescent="0.2">
      <c r="A809" s="190"/>
      <c r="B809" s="190"/>
      <c r="C809" s="190"/>
      <c r="D809" s="190"/>
      <c r="E809" s="190"/>
      <c r="F809" s="190"/>
      <c r="G809" s="211"/>
      <c r="H809" s="191"/>
      <c r="I809" s="387"/>
      <c r="J809" s="192"/>
      <c r="K809" s="190"/>
    </row>
    <row r="810" spans="1:11" x14ac:dyDescent="0.2">
      <c r="A810" s="190"/>
      <c r="B810" s="190"/>
      <c r="C810" s="190"/>
      <c r="D810" s="190"/>
      <c r="E810" s="190"/>
      <c r="F810" s="190"/>
      <c r="G810" s="211"/>
      <c r="H810" s="191"/>
      <c r="I810" s="387"/>
      <c r="J810" s="192"/>
      <c r="K810" s="190"/>
    </row>
    <row r="811" spans="1:11" x14ac:dyDescent="0.2">
      <c r="A811" s="190"/>
      <c r="B811" s="190"/>
      <c r="C811" s="190"/>
      <c r="D811" s="190"/>
      <c r="E811" s="190"/>
      <c r="F811" s="190"/>
      <c r="G811" s="211"/>
      <c r="H811" s="191"/>
      <c r="I811" s="387"/>
      <c r="J811" s="192"/>
      <c r="K811" s="190"/>
    </row>
    <row r="812" spans="1:11" x14ac:dyDescent="0.2">
      <c r="A812" s="190"/>
      <c r="B812" s="190"/>
      <c r="C812" s="190"/>
      <c r="D812" s="190"/>
      <c r="E812" s="190"/>
      <c r="F812" s="190"/>
      <c r="G812" s="211"/>
      <c r="H812" s="191"/>
      <c r="I812" s="387"/>
      <c r="J812" s="192"/>
      <c r="K812" s="190"/>
    </row>
    <row r="813" spans="1:11" x14ac:dyDescent="0.2">
      <c r="A813" s="190"/>
      <c r="B813" s="190"/>
      <c r="C813" s="190"/>
      <c r="D813" s="190"/>
      <c r="E813" s="190"/>
      <c r="F813" s="190"/>
      <c r="G813" s="211"/>
      <c r="H813" s="191"/>
      <c r="I813" s="387"/>
      <c r="J813" s="192"/>
      <c r="K813" s="190"/>
    </row>
    <row r="814" spans="1:11" x14ac:dyDescent="0.2">
      <c r="A814" s="190"/>
      <c r="B814" s="190"/>
      <c r="C814" s="190"/>
      <c r="D814" s="190"/>
      <c r="E814" s="190"/>
      <c r="F814" s="190"/>
      <c r="G814" s="211"/>
      <c r="H814" s="191"/>
      <c r="I814" s="387"/>
      <c r="J814" s="192"/>
      <c r="K814" s="190"/>
    </row>
    <row r="815" spans="1:11" x14ac:dyDescent="0.2">
      <c r="A815" s="190"/>
      <c r="B815" s="190"/>
      <c r="C815" s="190"/>
      <c r="D815" s="190"/>
      <c r="E815" s="190"/>
      <c r="F815" s="190"/>
      <c r="G815" s="211"/>
      <c r="H815" s="191"/>
      <c r="I815" s="387"/>
      <c r="J815" s="192"/>
      <c r="K815" s="190"/>
    </row>
    <row r="816" spans="1:11" x14ac:dyDescent="0.2">
      <c r="A816" s="190"/>
      <c r="B816" s="190"/>
      <c r="C816" s="190"/>
      <c r="D816" s="190"/>
      <c r="E816" s="190"/>
      <c r="F816" s="190"/>
      <c r="G816" s="211"/>
      <c r="H816" s="191"/>
      <c r="I816" s="387"/>
      <c r="J816" s="192"/>
      <c r="K816" s="190"/>
    </row>
    <row r="817" spans="1:11" x14ac:dyDescent="0.2">
      <c r="A817" s="190"/>
      <c r="B817" s="190"/>
      <c r="C817" s="190"/>
      <c r="D817" s="190"/>
      <c r="E817" s="190"/>
      <c r="F817" s="190"/>
      <c r="G817" s="211"/>
      <c r="H817" s="191"/>
      <c r="I817" s="387"/>
      <c r="J817" s="192"/>
      <c r="K817" s="190"/>
    </row>
    <row r="818" spans="1:11" x14ac:dyDescent="0.2">
      <c r="A818" s="190"/>
      <c r="B818" s="190"/>
      <c r="C818" s="190"/>
      <c r="D818" s="190"/>
      <c r="E818" s="190"/>
      <c r="F818" s="190"/>
      <c r="G818" s="211"/>
      <c r="H818" s="191"/>
      <c r="I818" s="387"/>
      <c r="J818" s="192"/>
      <c r="K818" s="190"/>
    </row>
    <row r="819" spans="1:11" x14ac:dyDescent="0.2">
      <c r="A819" s="190"/>
      <c r="B819" s="190"/>
      <c r="C819" s="190"/>
      <c r="D819" s="190"/>
      <c r="E819" s="190"/>
      <c r="F819" s="190"/>
      <c r="G819" s="211"/>
      <c r="H819" s="191"/>
      <c r="I819" s="387"/>
      <c r="J819" s="192"/>
      <c r="K819" s="190"/>
    </row>
    <row r="820" spans="1:11" x14ac:dyDescent="0.2">
      <c r="A820" s="190"/>
      <c r="B820" s="190"/>
      <c r="C820" s="190"/>
      <c r="D820" s="190"/>
      <c r="E820" s="190"/>
      <c r="F820" s="190"/>
      <c r="G820" s="211"/>
      <c r="H820" s="191"/>
      <c r="I820" s="387"/>
      <c r="J820" s="192"/>
      <c r="K820" s="190"/>
    </row>
    <row r="821" spans="1:11" x14ac:dyDescent="0.2">
      <c r="A821" s="190"/>
      <c r="B821" s="190"/>
      <c r="C821" s="190"/>
      <c r="D821" s="190"/>
      <c r="E821" s="190"/>
      <c r="F821" s="190"/>
      <c r="G821" s="211"/>
      <c r="H821" s="191"/>
      <c r="I821" s="387"/>
      <c r="J821" s="192"/>
      <c r="K821" s="190"/>
    </row>
    <row r="822" spans="1:11" x14ac:dyDescent="0.2">
      <c r="A822" s="190"/>
      <c r="B822" s="190"/>
      <c r="C822" s="190"/>
      <c r="D822" s="190"/>
      <c r="E822" s="190"/>
      <c r="F822" s="190"/>
      <c r="G822" s="211"/>
      <c r="H822" s="191"/>
      <c r="I822" s="387"/>
      <c r="J822" s="192"/>
      <c r="K822" s="190"/>
    </row>
    <row r="823" spans="1:11" x14ac:dyDescent="0.2">
      <c r="A823" s="190"/>
      <c r="B823" s="190"/>
      <c r="C823" s="190"/>
      <c r="D823" s="190"/>
      <c r="E823" s="190"/>
      <c r="F823" s="190"/>
      <c r="G823" s="211"/>
      <c r="H823" s="191"/>
      <c r="I823" s="387"/>
      <c r="J823" s="192"/>
      <c r="K823" s="190"/>
    </row>
    <row r="824" spans="1:11" x14ac:dyDescent="0.2">
      <c r="A824" s="190"/>
      <c r="B824" s="190"/>
      <c r="C824" s="190"/>
      <c r="D824" s="190"/>
      <c r="E824" s="190"/>
      <c r="F824" s="190"/>
      <c r="G824" s="211"/>
      <c r="H824" s="191"/>
      <c r="I824" s="387"/>
      <c r="J824" s="192"/>
      <c r="K824" s="190"/>
    </row>
    <row r="825" spans="1:11" x14ac:dyDescent="0.2">
      <c r="A825" s="190"/>
      <c r="B825" s="190"/>
      <c r="C825" s="190"/>
      <c r="D825" s="190"/>
      <c r="E825" s="190"/>
      <c r="F825" s="190"/>
      <c r="G825" s="211"/>
      <c r="H825" s="191"/>
      <c r="I825" s="387"/>
      <c r="J825" s="192"/>
      <c r="K825" s="190"/>
    </row>
    <row r="826" spans="1:11" x14ac:dyDescent="0.2">
      <c r="A826" s="190"/>
      <c r="B826" s="190"/>
      <c r="C826" s="190"/>
      <c r="D826" s="190"/>
      <c r="E826" s="190"/>
      <c r="F826" s="190"/>
      <c r="G826" s="211"/>
      <c r="H826" s="191"/>
      <c r="I826" s="387"/>
      <c r="J826" s="192"/>
      <c r="K826" s="190"/>
    </row>
    <row r="827" spans="1:11" x14ac:dyDescent="0.2">
      <c r="A827" s="190"/>
      <c r="B827" s="190"/>
      <c r="C827" s="190"/>
      <c r="D827" s="190"/>
      <c r="E827" s="190"/>
      <c r="F827" s="190"/>
      <c r="G827" s="211"/>
      <c r="H827" s="191"/>
      <c r="I827" s="387"/>
      <c r="J827" s="192"/>
      <c r="K827" s="190"/>
    </row>
    <row r="828" spans="1:11" x14ac:dyDescent="0.2">
      <c r="A828" s="190"/>
      <c r="B828" s="190"/>
      <c r="C828" s="190"/>
      <c r="D828" s="190"/>
      <c r="E828" s="190"/>
      <c r="F828" s="190"/>
      <c r="G828" s="211"/>
      <c r="H828" s="191"/>
      <c r="I828" s="387"/>
      <c r="J828" s="192"/>
      <c r="K828" s="190"/>
    </row>
    <row r="829" spans="1:11" x14ac:dyDescent="0.2">
      <c r="A829" s="190"/>
      <c r="B829" s="190"/>
      <c r="C829" s="190"/>
      <c r="D829" s="190"/>
      <c r="E829" s="190"/>
      <c r="F829" s="190"/>
      <c r="G829" s="211"/>
      <c r="H829" s="191"/>
      <c r="I829" s="387"/>
      <c r="J829" s="192"/>
      <c r="K829" s="190"/>
    </row>
    <row r="830" spans="1:11" x14ac:dyDescent="0.2">
      <c r="A830" s="190"/>
      <c r="B830" s="190"/>
      <c r="C830" s="190"/>
      <c r="D830" s="190"/>
      <c r="E830" s="190"/>
      <c r="F830" s="190"/>
      <c r="G830" s="211"/>
      <c r="H830" s="191"/>
      <c r="I830" s="387"/>
      <c r="J830" s="192"/>
      <c r="K830" s="190"/>
    </row>
    <row r="831" spans="1:11" x14ac:dyDescent="0.2">
      <c r="A831" s="190"/>
      <c r="B831" s="190"/>
      <c r="C831" s="190"/>
      <c r="D831" s="190"/>
      <c r="E831" s="190"/>
      <c r="F831" s="190"/>
      <c r="G831" s="211"/>
      <c r="H831" s="191"/>
      <c r="I831" s="387"/>
      <c r="J831" s="192"/>
      <c r="K831" s="190"/>
    </row>
    <row r="832" spans="1:11" x14ac:dyDescent="0.2">
      <c r="A832" s="190"/>
      <c r="B832" s="190"/>
      <c r="C832" s="190"/>
      <c r="D832" s="190"/>
      <c r="E832" s="190"/>
      <c r="F832" s="190"/>
      <c r="G832" s="211"/>
      <c r="H832" s="191"/>
      <c r="I832" s="387"/>
      <c r="J832" s="192"/>
      <c r="K832" s="190"/>
    </row>
    <row r="833" spans="1:11" x14ac:dyDescent="0.2">
      <c r="A833" s="190"/>
      <c r="B833" s="190"/>
      <c r="C833" s="190"/>
      <c r="D833" s="190"/>
      <c r="E833" s="190"/>
      <c r="F833" s="190"/>
      <c r="G833" s="211"/>
      <c r="H833" s="191"/>
      <c r="I833" s="387"/>
      <c r="J833" s="192"/>
      <c r="K833" s="190"/>
    </row>
    <row r="834" spans="1:11" x14ac:dyDescent="0.2">
      <c r="A834" s="190"/>
      <c r="B834" s="190"/>
      <c r="C834" s="190"/>
      <c r="D834" s="190"/>
      <c r="E834" s="190"/>
      <c r="F834" s="190"/>
      <c r="G834" s="211"/>
      <c r="H834" s="191"/>
      <c r="I834" s="387"/>
      <c r="J834" s="192"/>
      <c r="K834" s="190"/>
    </row>
    <row r="835" spans="1:11" x14ac:dyDescent="0.2">
      <c r="A835" s="190"/>
      <c r="B835" s="190"/>
      <c r="C835" s="190"/>
      <c r="D835" s="190"/>
      <c r="E835" s="190"/>
      <c r="F835" s="190"/>
      <c r="G835" s="211"/>
      <c r="H835" s="191"/>
      <c r="I835" s="387"/>
      <c r="J835" s="192"/>
      <c r="K835" s="190"/>
    </row>
    <row r="836" spans="1:11" x14ac:dyDescent="0.2">
      <c r="A836" s="190"/>
      <c r="B836" s="190"/>
      <c r="C836" s="190"/>
      <c r="D836" s="190"/>
      <c r="E836" s="190"/>
      <c r="F836" s="190"/>
      <c r="G836" s="211"/>
      <c r="H836" s="191"/>
      <c r="I836" s="387"/>
      <c r="J836" s="192"/>
      <c r="K836" s="190"/>
    </row>
    <row r="837" spans="1:11" x14ac:dyDescent="0.2">
      <c r="A837" s="190"/>
      <c r="B837" s="190"/>
      <c r="C837" s="190"/>
      <c r="D837" s="190"/>
      <c r="E837" s="190"/>
      <c r="F837" s="190"/>
      <c r="G837" s="211"/>
      <c r="H837" s="191"/>
      <c r="I837" s="387"/>
      <c r="J837" s="192"/>
      <c r="K837" s="190"/>
    </row>
    <row r="838" spans="1:11" x14ac:dyDescent="0.2">
      <c r="A838" s="190"/>
      <c r="B838" s="190"/>
      <c r="C838" s="190"/>
      <c r="D838" s="190"/>
      <c r="E838" s="190"/>
      <c r="F838" s="190"/>
      <c r="G838" s="211"/>
      <c r="H838" s="191"/>
      <c r="I838" s="387"/>
      <c r="J838" s="192"/>
      <c r="K838" s="190"/>
    </row>
    <row r="839" spans="1:11" x14ac:dyDescent="0.2">
      <c r="A839" s="190"/>
      <c r="B839" s="190"/>
      <c r="C839" s="190"/>
      <c r="D839" s="190"/>
      <c r="E839" s="190"/>
      <c r="F839" s="190"/>
      <c r="G839" s="211"/>
      <c r="H839" s="191"/>
      <c r="I839" s="387"/>
      <c r="J839" s="192"/>
      <c r="K839" s="190"/>
    </row>
    <row r="840" spans="1:11" x14ac:dyDescent="0.2">
      <c r="A840" s="190"/>
      <c r="B840" s="190"/>
      <c r="C840" s="190"/>
      <c r="D840" s="190"/>
      <c r="E840" s="190"/>
      <c r="F840" s="190"/>
      <c r="G840" s="211"/>
      <c r="H840" s="191"/>
      <c r="I840" s="387"/>
      <c r="J840" s="192"/>
      <c r="K840" s="190"/>
    </row>
    <row r="841" spans="1:11" x14ac:dyDescent="0.2">
      <c r="A841" s="190"/>
      <c r="B841" s="190"/>
      <c r="C841" s="190"/>
      <c r="D841" s="190"/>
      <c r="E841" s="190"/>
      <c r="F841" s="190"/>
      <c r="G841" s="211"/>
      <c r="H841" s="191"/>
      <c r="I841" s="387"/>
      <c r="J841" s="192"/>
      <c r="K841" s="190"/>
    </row>
    <row r="842" spans="1:11" x14ac:dyDescent="0.2">
      <c r="A842" s="190"/>
      <c r="B842" s="190"/>
      <c r="C842" s="190"/>
      <c r="D842" s="190"/>
      <c r="E842" s="190"/>
      <c r="F842" s="190"/>
      <c r="G842" s="211"/>
      <c r="H842" s="191"/>
      <c r="I842" s="387"/>
      <c r="J842" s="192"/>
      <c r="K842" s="190"/>
    </row>
    <row r="843" spans="1:11" x14ac:dyDescent="0.2">
      <c r="A843" s="190"/>
      <c r="B843" s="190"/>
      <c r="C843" s="190"/>
      <c r="D843" s="190"/>
      <c r="E843" s="190"/>
      <c r="F843" s="190"/>
      <c r="G843" s="211"/>
      <c r="H843" s="191"/>
      <c r="I843" s="387"/>
      <c r="J843" s="192"/>
      <c r="K843" s="190"/>
    </row>
    <row r="844" spans="1:11" x14ac:dyDescent="0.2">
      <c r="A844" s="190"/>
      <c r="B844" s="190"/>
      <c r="C844" s="190"/>
      <c r="D844" s="190"/>
      <c r="E844" s="190"/>
      <c r="F844" s="190"/>
      <c r="G844" s="211"/>
      <c r="H844" s="191"/>
      <c r="I844" s="387"/>
      <c r="J844" s="192"/>
      <c r="K844" s="190"/>
    </row>
    <row r="845" spans="1:11" x14ac:dyDescent="0.2">
      <c r="A845" s="190"/>
      <c r="B845" s="190"/>
      <c r="C845" s="190"/>
      <c r="D845" s="190"/>
      <c r="E845" s="190"/>
      <c r="F845" s="190"/>
      <c r="G845" s="211"/>
      <c r="H845" s="191"/>
      <c r="I845" s="387"/>
      <c r="J845" s="192"/>
      <c r="K845" s="190"/>
    </row>
    <row r="846" spans="1:11" x14ac:dyDescent="0.2">
      <c r="A846" s="190"/>
      <c r="B846" s="190"/>
      <c r="C846" s="190"/>
      <c r="D846" s="190"/>
      <c r="E846" s="190"/>
      <c r="F846" s="190"/>
      <c r="G846" s="211"/>
      <c r="H846" s="191"/>
      <c r="I846" s="387"/>
      <c r="J846" s="192"/>
      <c r="K846" s="190"/>
    </row>
    <row r="847" spans="1:11" x14ac:dyDescent="0.2">
      <c r="A847" s="190"/>
      <c r="B847" s="190"/>
      <c r="C847" s="190"/>
      <c r="D847" s="190"/>
      <c r="E847" s="190"/>
      <c r="F847" s="190"/>
      <c r="G847" s="211"/>
      <c r="H847" s="191"/>
      <c r="I847" s="387"/>
      <c r="J847" s="192"/>
      <c r="K847" s="190"/>
    </row>
    <row r="848" spans="1:11" x14ac:dyDescent="0.2">
      <c r="A848" s="190"/>
      <c r="B848" s="190"/>
      <c r="C848" s="190"/>
      <c r="D848" s="190"/>
      <c r="E848" s="190"/>
      <c r="F848" s="190"/>
      <c r="G848" s="211"/>
      <c r="H848" s="191"/>
      <c r="I848" s="387"/>
      <c r="J848" s="192"/>
      <c r="K848" s="190"/>
    </row>
    <row r="849" spans="1:11" x14ac:dyDescent="0.2">
      <c r="A849" s="190"/>
      <c r="B849" s="190"/>
      <c r="C849" s="190"/>
      <c r="D849" s="190"/>
      <c r="E849" s="190"/>
      <c r="F849" s="190"/>
      <c r="G849" s="211"/>
      <c r="H849" s="191"/>
      <c r="I849" s="387"/>
      <c r="J849" s="192"/>
      <c r="K849" s="190"/>
    </row>
    <row r="850" spans="1:11" x14ac:dyDescent="0.2">
      <c r="A850" s="190"/>
      <c r="B850" s="190"/>
      <c r="C850" s="190"/>
      <c r="D850" s="190"/>
      <c r="E850" s="190"/>
      <c r="F850" s="190"/>
      <c r="G850" s="211"/>
      <c r="H850" s="191"/>
      <c r="I850" s="387"/>
      <c r="J850" s="192"/>
      <c r="K850" s="190"/>
    </row>
    <row r="851" spans="1:11" x14ac:dyDescent="0.2">
      <c r="A851" s="190"/>
      <c r="B851" s="190"/>
      <c r="C851" s="190"/>
      <c r="D851" s="190"/>
      <c r="E851" s="190"/>
      <c r="F851" s="190"/>
      <c r="G851" s="211"/>
      <c r="H851" s="191"/>
      <c r="I851" s="387"/>
      <c r="J851" s="192"/>
      <c r="K851" s="190"/>
    </row>
    <row r="852" spans="1:11" x14ac:dyDescent="0.2">
      <c r="A852" s="190"/>
      <c r="B852" s="190"/>
      <c r="C852" s="190"/>
      <c r="D852" s="190"/>
      <c r="E852" s="190"/>
      <c r="F852" s="190"/>
      <c r="G852" s="211"/>
      <c r="H852" s="191"/>
      <c r="I852" s="387"/>
      <c r="J852" s="192"/>
      <c r="K852" s="190"/>
    </row>
    <row r="853" spans="1:11" x14ac:dyDescent="0.2">
      <c r="A853" s="190"/>
      <c r="B853" s="190"/>
      <c r="C853" s="190"/>
      <c r="D853" s="190"/>
      <c r="E853" s="190"/>
      <c r="F853" s="190"/>
      <c r="G853" s="211"/>
      <c r="H853" s="191"/>
      <c r="I853" s="387"/>
      <c r="J853" s="192"/>
      <c r="K853" s="190"/>
    </row>
    <row r="854" spans="1:11" x14ac:dyDescent="0.2">
      <c r="A854" s="190"/>
      <c r="B854" s="190"/>
      <c r="C854" s="190"/>
      <c r="D854" s="190"/>
      <c r="E854" s="190"/>
      <c r="F854" s="190"/>
      <c r="G854" s="211"/>
      <c r="H854" s="191"/>
      <c r="I854" s="387"/>
      <c r="J854" s="192"/>
      <c r="K854" s="190"/>
    </row>
    <row r="855" spans="1:11" x14ac:dyDescent="0.2">
      <c r="A855" s="190"/>
      <c r="B855" s="190"/>
      <c r="C855" s="190"/>
      <c r="D855" s="190"/>
      <c r="E855" s="190"/>
      <c r="F855" s="190"/>
      <c r="G855" s="211"/>
      <c r="H855" s="191"/>
      <c r="I855" s="387"/>
      <c r="J855" s="192"/>
      <c r="K855" s="190"/>
    </row>
    <row r="856" spans="1:11" x14ac:dyDescent="0.2">
      <c r="A856" s="190"/>
      <c r="B856" s="190"/>
      <c r="C856" s="190"/>
      <c r="D856" s="190"/>
      <c r="E856" s="190"/>
      <c r="F856" s="190"/>
      <c r="G856" s="211"/>
      <c r="H856" s="191"/>
      <c r="I856" s="387"/>
      <c r="J856" s="192"/>
      <c r="K856" s="190"/>
    </row>
    <row r="857" spans="1:11" x14ac:dyDescent="0.2">
      <c r="A857" s="190"/>
      <c r="B857" s="190"/>
      <c r="C857" s="190"/>
      <c r="D857" s="190"/>
      <c r="E857" s="190"/>
      <c r="F857" s="190"/>
      <c r="G857" s="211"/>
      <c r="H857" s="191"/>
      <c r="I857" s="387"/>
      <c r="J857" s="192"/>
      <c r="K857" s="190"/>
    </row>
    <row r="858" spans="1:11" x14ac:dyDescent="0.2">
      <c r="A858" s="190"/>
      <c r="B858" s="190"/>
      <c r="C858" s="190"/>
      <c r="D858" s="190"/>
      <c r="E858" s="190"/>
      <c r="F858" s="190"/>
      <c r="G858" s="211"/>
      <c r="H858" s="191"/>
      <c r="I858" s="387"/>
      <c r="J858" s="192"/>
      <c r="K858" s="190"/>
    </row>
    <row r="859" spans="1:11" x14ac:dyDescent="0.2">
      <c r="A859" s="190"/>
      <c r="B859" s="190"/>
      <c r="C859" s="190"/>
      <c r="D859" s="190"/>
      <c r="E859" s="190"/>
      <c r="F859" s="190"/>
      <c r="G859" s="211"/>
      <c r="H859" s="191"/>
      <c r="I859" s="387"/>
      <c r="J859" s="192"/>
      <c r="K859" s="190"/>
    </row>
    <row r="860" spans="1:11" x14ac:dyDescent="0.2">
      <c r="A860" s="190"/>
      <c r="B860" s="190"/>
      <c r="C860" s="190"/>
      <c r="D860" s="190"/>
      <c r="E860" s="190"/>
      <c r="F860" s="190"/>
      <c r="G860" s="211"/>
      <c r="H860" s="191"/>
      <c r="I860" s="387"/>
      <c r="J860" s="192"/>
      <c r="K860" s="190"/>
    </row>
    <row r="861" spans="1:11" x14ac:dyDescent="0.2">
      <c r="A861" s="190"/>
      <c r="B861" s="190"/>
      <c r="C861" s="190"/>
      <c r="D861" s="190"/>
      <c r="E861" s="190"/>
      <c r="F861" s="190"/>
      <c r="G861" s="211"/>
      <c r="H861" s="191"/>
      <c r="I861" s="387"/>
      <c r="J861" s="192"/>
      <c r="K861" s="190"/>
    </row>
    <row r="862" spans="1:11" x14ac:dyDescent="0.2">
      <c r="A862" s="190"/>
      <c r="B862" s="190"/>
      <c r="C862" s="190"/>
      <c r="D862" s="190"/>
      <c r="E862" s="190"/>
      <c r="F862" s="190"/>
      <c r="G862" s="211"/>
      <c r="H862" s="191"/>
      <c r="I862" s="387"/>
      <c r="J862" s="192"/>
      <c r="K862" s="190"/>
    </row>
    <row r="863" spans="1:11" x14ac:dyDescent="0.2">
      <c r="A863" s="190"/>
      <c r="B863" s="190"/>
      <c r="C863" s="190"/>
      <c r="D863" s="190"/>
      <c r="E863" s="190"/>
      <c r="F863" s="190"/>
      <c r="G863" s="211"/>
      <c r="H863" s="191"/>
      <c r="I863" s="387"/>
      <c r="J863" s="192"/>
      <c r="K863" s="190"/>
    </row>
    <row r="864" spans="1:11" x14ac:dyDescent="0.2">
      <c r="A864" s="190"/>
      <c r="B864" s="190"/>
      <c r="C864" s="190"/>
      <c r="D864" s="190"/>
      <c r="E864" s="190"/>
      <c r="F864" s="190"/>
      <c r="G864" s="211"/>
      <c r="H864" s="191"/>
      <c r="I864" s="387"/>
      <c r="J864" s="192"/>
      <c r="K864" s="190"/>
    </row>
    <row r="865" spans="1:11" x14ac:dyDescent="0.2">
      <c r="A865" s="190"/>
      <c r="B865" s="190"/>
      <c r="C865" s="190"/>
      <c r="D865" s="190"/>
      <c r="E865" s="190"/>
      <c r="F865" s="190"/>
      <c r="G865" s="211"/>
      <c r="H865" s="191"/>
      <c r="I865" s="387"/>
      <c r="J865" s="192"/>
      <c r="K865" s="190"/>
    </row>
    <row r="866" spans="1:11" x14ac:dyDescent="0.2">
      <c r="A866" s="190"/>
      <c r="B866" s="190"/>
      <c r="C866" s="190"/>
      <c r="D866" s="190"/>
      <c r="E866" s="190"/>
      <c r="F866" s="190"/>
      <c r="G866" s="211"/>
      <c r="H866" s="191"/>
      <c r="I866" s="387"/>
      <c r="J866" s="192"/>
      <c r="K866" s="190"/>
    </row>
    <row r="867" spans="1:11" x14ac:dyDescent="0.2">
      <c r="A867" s="190"/>
      <c r="B867" s="190"/>
      <c r="C867" s="190"/>
      <c r="D867" s="190"/>
      <c r="E867" s="190"/>
      <c r="F867" s="190"/>
      <c r="G867" s="211"/>
      <c r="H867" s="191"/>
      <c r="I867" s="387"/>
      <c r="J867" s="192"/>
      <c r="K867" s="190"/>
    </row>
    <row r="868" spans="1:11" x14ac:dyDescent="0.2">
      <c r="A868" s="190"/>
      <c r="B868" s="190"/>
      <c r="C868" s="190"/>
      <c r="D868" s="190"/>
      <c r="E868" s="190"/>
      <c r="F868" s="190"/>
      <c r="G868" s="211"/>
      <c r="H868" s="191"/>
      <c r="I868" s="387"/>
      <c r="J868" s="192"/>
      <c r="K868" s="190"/>
    </row>
    <row r="869" spans="1:11" x14ac:dyDescent="0.2">
      <c r="A869" s="190"/>
      <c r="B869" s="190"/>
      <c r="C869" s="190"/>
      <c r="D869" s="190"/>
      <c r="E869" s="190"/>
      <c r="F869" s="190"/>
      <c r="G869" s="211"/>
      <c r="H869" s="191"/>
      <c r="I869" s="387"/>
      <c r="J869" s="192"/>
      <c r="K869" s="190"/>
    </row>
    <row r="870" spans="1:11" x14ac:dyDescent="0.2">
      <c r="A870" s="190"/>
      <c r="B870" s="190"/>
      <c r="C870" s="190"/>
      <c r="D870" s="190"/>
      <c r="E870" s="190"/>
      <c r="F870" s="190"/>
      <c r="G870" s="211"/>
      <c r="H870" s="191"/>
      <c r="I870" s="387"/>
      <c r="J870" s="192"/>
      <c r="K870" s="190"/>
    </row>
    <row r="871" spans="1:11" x14ac:dyDescent="0.2">
      <c r="A871" s="190"/>
      <c r="B871" s="190"/>
      <c r="C871" s="190"/>
      <c r="D871" s="190"/>
      <c r="E871" s="190"/>
      <c r="F871" s="190"/>
      <c r="G871" s="211"/>
      <c r="H871" s="191"/>
      <c r="I871" s="387"/>
      <c r="J871" s="192"/>
      <c r="K871" s="190"/>
    </row>
    <row r="872" spans="1:11" x14ac:dyDescent="0.2">
      <c r="A872" s="190"/>
      <c r="B872" s="190"/>
      <c r="C872" s="190"/>
      <c r="D872" s="190"/>
      <c r="E872" s="190"/>
      <c r="F872" s="190"/>
      <c r="G872" s="211"/>
      <c r="H872" s="191"/>
      <c r="I872" s="387"/>
      <c r="J872" s="192"/>
      <c r="K872" s="190"/>
    </row>
    <row r="873" spans="1:11" x14ac:dyDescent="0.2">
      <c r="A873" s="190"/>
      <c r="B873" s="190"/>
      <c r="C873" s="190"/>
      <c r="D873" s="190"/>
      <c r="E873" s="190"/>
      <c r="F873" s="190"/>
      <c r="G873" s="211"/>
      <c r="H873" s="191"/>
      <c r="I873" s="387"/>
      <c r="J873" s="192"/>
      <c r="K873" s="190"/>
    </row>
    <row r="874" spans="1:11" x14ac:dyDescent="0.2">
      <c r="A874" s="190"/>
      <c r="B874" s="190"/>
      <c r="C874" s="190"/>
      <c r="D874" s="190"/>
      <c r="E874" s="190"/>
      <c r="F874" s="190"/>
      <c r="G874" s="211"/>
      <c r="H874" s="191"/>
      <c r="I874" s="387"/>
      <c r="J874" s="192"/>
      <c r="K874" s="190"/>
    </row>
    <row r="875" spans="1:11" x14ac:dyDescent="0.2">
      <c r="A875" s="190"/>
      <c r="B875" s="190"/>
      <c r="C875" s="190"/>
      <c r="D875" s="190"/>
      <c r="E875" s="190"/>
      <c r="F875" s="190"/>
      <c r="G875" s="211"/>
      <c r="H875" s="191"/>
      <c r="I875" s="387"/>
      <c r="J875" s="192"/>
      <c r="K875" s="190"/>
    </row>
    <row r="876" spans="1:11" x14ac:dyDescent="0.2">
      <c r="A876" s="190"/>
      <c r="B876" s="190"/>
      <c r="C876" s="190"/>
      <c r="D876" s="190"/>
      <c r="E876" s="190"/>
      <c r="F876" s="190"/>
      <c r="G876" s="211"/>
      <c r="H876" s="191"/>
      <c r="I876" s="387"/>
      <c r="J876" s="192"/>
      <c r="K876" s="190"/>
    </row>
    <row r="877" spans="1:11" x14ac:dyDescent="0.2">
      <c r="A877" s="190"/>
      <c r="B877" s="190"/>
      <c r="C877" s="190"/>
      <c r="D877" s="190"/>
      <c r="E877" s="190"/>
      <c r="F877" s="190"/>
      <c r="G877" s="211"/>
      <c r="H877" s="191"/>
      <c r="I877" s="387"/>
      <c r="J877" s="192"/>
      <c r="K877" s="190"/>
    </row>
    <row r="878" spans="1:11" x14ac:dyDescent="0.2">
      <c r="A878" s="190"/>
      <c r="B878" s="190"/>
      <c r="C878" s="190"/>
      <c r="D878" s="190"/>
      <c r="E878" s="190"/>
      <c r="F878" s="190"/>
      <c r="G878" s="211"/>
      <c r="H878" s="191"/>
      <c r="I878" s="387"/>
      <c r="J878" s="192"/>
      <c r="K878" s="190"/>
    </row>
    <row r="879" spans="1:11" x14ac:dyDescent="0.2">
      <c r="A879" s="190"/>
      <c r="B879" s="190"/>
      <c r="C879" s="190"/>
      <c r="D879" s="190"/>
      <c r="E879" s="190"/>
      <c r="F879" s="190"/>
      <c r="G879" s="211"/>
      <c r="H879" s="191"/>
      <c r="I879" s="387"/>
      <c r="J879" s="192"/>
      <c r="K879" s="190"/>
    </row>
    <row r="880" spans="1:11" x14ac:dyDescent="0.2">
      <c r="A880" s="190"/>
      <c r="B880" s="190"/>
      <c r="C880" s="190"/>
      <c r="D880" s="190"/>
      <c r="E880" s="190"/>
      <c r="F880" s="190"/>
      <c r="G880" s="211"/>
      <c r="H880" s="191"/>
      <c r="I880" s="387"/>
      <c r="J880" s="192"/>
      <c r="K880" s="190"/>
    </row>
    <row r="881" spans="1:11" x14ac:dyDescent="0.2">
      <c r="A881" s="190"/>
      <c r="B881" s="190"/>
      <c r="C881" s="190"/>
      <c r="D881" s="190"/>
      <c r="E881" s="190"/>
      <c r="F881" s="190"/>
      <c r="G881" s="211"/>
      <c r="H881" s="191"/>
      <c r="I881" s="387"/>
      <c r="J881" s="192"/>
      <c r="K881" s="190"/>
    </row>
    <row r="882" spans="1:11" x14ac:dyDescent="0.2">
      <c r="A882" s="190"/>
      <c r="B882" s="190"/>
      <c r="C882" s="190"/>
      <c r="D882" s="190"/>
      <c r="E882" s="190"/>
      <c r="F882" s="190"/>
      <c r="G882" s="211"/>
      <c r="H882" s="191"/>
      <c r="I882" s="387"/>
      <c r="J882" s="192"/>
      <c r="K882" s="190"/>
    </row>
    <row r="883" spans="1:11" x14ac:dyDescent="0.2">
      <c r="A883" s="190"/>
      <c r="B883" s="190"/>
      <c r="C883" s="190"/>
      <c r="D883" s="190"/>
      <c r="E883" s="190"/>
      <c r="F883" s="190"/>
      <c r="G883" s="211"/>
      <c r="H883" s="191"/>
      <c r="I883" s="387"/>
      <c r="J883" s="192"/>
      <c r="K883" s="190"/>
    </row>
    <row r="884" spans="1:11" x14ac:dyDescent="0.2">
      <c r="A884" s="190"/>
      <c r="B884" s="190"/>
      <c r="C884" s="190"/>
      <c r="D884" s="190"/>
      <c r="E884" s="190"/>
      <c r="F884" s="190"/>
      <c r="G884" s="211"/>
      <c r="H884" s="191"/>
      <c r="I884" s="387"/>
      <c r="J884" s="192"/>
      <c r="K884" s="190"/>
    </row>
    <row r="885" spans="1:11" x14ac:dyDescent="0.2">
      <c r="A885" s="190"/>
      <c r="B885" s="190"/>
      <c r="C885" s="190"/>
      <c r="D885" s="190"/>
      <c r="E885" s="190"/>
      <c r="F885" s="190"/>
      <c r="G885" s="211"/>
      <c r="H885" s="191"/>
      <c r="I885" s="387"/>
      <c r="J885" s="192"/>
      <c r="K885" s="190"/>
    </row>
    <row r="886" spans="1:11" x14ac:dyDescent="0.2">
      <c r="A886" s="190"/>
      <c r="B886" s="190"/>
      <c r="C886" s="190"/>
      <c r="D886" s="190"/>
      <c r="E886" s="190"/>
      <c r="F886" s="190"/>
      <c r="G886" s="211"/>
      <c r="H886" s="191"/>
      <c r="I886" s="387"/>
      <c r="J886" s="192"/>
      <c r="K886" s="190"/>
    </row>
    <row r="887" spans="1:11" x14ac:dyDescent="0.2">
      <c r="A887" s="190"/>
      <c r="B887" s="190"/>
      <c r="C887" s="190"/>
      <c r="D887" s="190"/>
      <c r="E887" s="190"/>
      <c r="F887" s="190"/>
      <c r="G887" s="211"/>
      <c r="H887" s="191"/>
      <c r="I887" s="387"/>
      <c r="J887" s="192"/>
      <c r="K887" s="190"/>
    </row>
    <row r="888" spans="1:11" x14ac:dyDescent="0.2">
      <c r="A888" s="190"/>
      <c r="B888" s="190"/>
      <c r="C888" s="190"/>
      <c r="D888" s="190"/>
      <c r="E888" s="190"/>
      <c r="F888" s="190"/>
      <c r="G888" s="211"/>
      <c r="H888" s="191"/>
      <c r="I888" s="387"/>
      <c r="J888" s="192"/>
      <c r="K888" s="190"/>
    </row>
    <row r="889" spans="1:11" x14ac:dyDescent="0.2">
      <c r="A889" s="190"/>
      <c r="B889" s="190"/>
      <c r="C889" s="190"/>
      <c r="D889" s="190"/>
      <c r="E889" s="190"/>
      <c r="F889" s="190"/>
      <c r="G889" s="211"/>
      <c r="H889" s="191"/>
      <c r="I889" s="387"/>
      <c r="J889" s="192"/>
      <c r="K889" s="190"/>
    </row>
    <row r="890" spans="1:11" x14ac:dyDescent="0.2">
      <c r="A890" s="190"/>
      <c r="B890" s="190"/>
      <c r="C890" s="190"/>
      <c r="D890" s="190"/>
      <c r="E890" s="190"/>
      <c r="F890" s="190"/>
      <c r="G890" s="211"/>
      <c r="H890" s="191"/>
      <c r="I890" s="387"/>
      <c r="J890" s="192"/>
      <c r="K890" s="190"/>
    </row>
    <row r="891" spans="1:11" x14ac:dyDescent="0.2">
      <c r="A891" s="190"/>
      <c r="B891" s="190"/>
      <c r="C891" s="190"/>
      <c r="D891" s="190"/>
      <c r="E891" s="190"/>
      <c r="F891" s="190"/>
      <c r="G891" s="211"/>
      <c r="H891" s="191"/>
      <c r="I891" s="387"/>
      <c r="J891" s="192"/>
      <c r="K891" s="190"/>
    </row>
    <row r="892" spans="1:11" x14ac:dyDescent="0.2">
      <c r="A892" s="190"/>
      <c r="B892" s="190"/>
      <c r="C892" s="190"/>
      <c r="D892" s="190"/>
      <c r="E892" s="190"/>
      <c r="F892" s="190"/>
      <c r="G892" s="211"/>
      <c r="H892" s="191"/>
      <c r="I892" s="387"/>
      <c r="J892" s="192"/>
      <c r="K892" s="190"/>
    </row>
    <row r="893" spans="1:11" x14ac:dyDescent="0.2">
      <c r="A893" s="190"/>
      <c r="B893" s="190"/>
      <c r="C893" s="190"/>
      <c r="D893" s="190"/>
      <c r="E893" s="190"/>
      <c r="F893" s="190"/>
      <c r="G893" s="211"/>
      <c r="H893" s="191"/>
      <c r="I893" s="387"/>
      <c r="J893" s="192"/>
      <c r="K893" s="190"/>
    </row>
    <row r="894" spans="1:11" x14ac:dyDescent="0.2">
      <c r="A894" s="190"/>
      <c r="B894" s="190"/>
      <c r="C894" s="190"/>
      <c r="D894" s="190"/>
      <c r="E894" s="190"/>
      <c r="F894" s="190"/>
      <c r="G894" s="211"/>
      <c r="H894" s="191"/>
      <c r="I894" s="387"/>
      <c r="J894" s="192"/>
      <c r="K894" s="190"/>
    </row>
    <row r="895" spans="1:11" x14ac:dyDescent="0.2">
      <c r="A895" s="190"/>
      <c r="B895" s="190"/>
      <c r="C895" s="190"/>
      <c r="D895" s="190"/>
      <c r="E895" s="190"/>
      <c r="F895" s="190"/>
      <c r="G895" s="211"/>
      <c r="H895" s="191"/>
      <c r="I895" s="387"/>
      <c r="J895" s="192"/>
      <c r="K895" s="190"/>
    </row>
    <row r="896" spans="1:11" x14ac:dyDescent="0.2">
      <c r="A896" s="190"/>
      <c r="B896" s="190"/>
      <c r="C896" s="190"/>
      <c r="D896" s="190"/>
      <c r="E896" s="190"/>
      <c r="F896" s="190"/>
      <c r="G896" s="211"/>
      <c r="H896" s="191"/>
      <c r="I896" s="387"/>
      <c r="J896" s="192"/>
      <c r="K896" s="190"/>
    </row>
    <row r="897" spans="1:11" x14ac:dyDescent="0.2">
      <c r="A897" s="190"/>
      <c r="B897" s="190"/>
      <c r="C897" s="190"/>
      <c r="D897" s="190"/>
      <c r="E897" s="190"/>
      <c r="F897" s="190"/>
      <c r="G897" s="211"/>
      <c r="H897" s="191"/>
      <c r="I897" s="387"/>
      <c r="J897" s="192"/>
      <c r="K897" s="190"/>
    </row>
    <row r="898" spans="1:11" x14ac:dyDescent="0.2">
      <c r="A898" s="190"/>
      <c r="B898" s="190"/>
      <c r="C898" s="190"/>
      <c r="D898" s="190"/>
      <c r="E898" s="190"/>
      <c r="F898" s="190"/>
      <c r="G898" s="211"/>
      <c r="H898" s="191"/>
      <c r="I898" s="387"/>
      <c r="J898" s="192"/>
      <c r="K898" s="190"/>
    </row>
    <row r="899" spans="1:11" x14ac:dyDescent="0.2">
      <c r="A899" s="190"/>
      <c r="B899" s="190"/>
      <c r="C899" s="190"/>
      <c r="D899" s="190"/>
      <c r="E899" s="190"/>
      <c r="F899" s="190"/>
      <c r="G899" s="211"/>
      <c r="H899" s="191"/>
      <c r="I899" s="387"/>
      <c r="J899" s="192"/>
      <c r="K899" s="190"/>
    </row>
    <row r="900" spans="1:11" x14ac:dyDescent="0.2">
      <c r="A900" s="190"/>
      <c r="B900" s="190"/>
      <c r="C900" s="190"/>
      <c r="D900" s="190"/>
      <c r="E900" s="190"/>
      <c r="F900" s="190"/>
      <c r="G900" s="211"/>
      <c r="H900" s="191"/>
      <c r="I900" s="387"/>
      <c r="J900" s="192"/>
      <c r="K900" s="190"/>
    </row>
    <row r="901" spans="1:11" x14ac:dyDescent="0.2">
      <c r="A901" s="190"/>
      <c r="B901" s="190"/>
      <c r="C901" s="190"/>
      <c r="D901" s="190"/>
      <c r="E901" s="190"/>
      <c r="F901" s="190"/>
      <c r="G901" s="211"/>
      <c r="H901" s="191"/>
      <c r="I901" s="387"/>
      <c r="J901" s="192"/>
      <c r="K901" s="190"/>
    </row>
    <row r="902" spans="1:11" x14ac:dyDescent="0.2">
      <c r="A902" s="190"/>
      <c r="B902" s="190"/>
      <c r="C902" s="190"/>
      <c r="D902" s="190"/>
      <c r="E902" s="190"/>
      <c r="F902" s="190"/>
      <c r="G902" s="211"/>
      <c r="H902" s="191"/>
      <c r="I902" s="387"/>
      <c r="J902" s="192"/>
      <c r="K902" s="190"/>
    </row>
    <row r="903" spans="1:11" x14ac:dyDescent="0.2">
      <c r="A903" s="190"/>
      <c r="B903" s="190"/>
      <c r="C903" s="190"/>
      <c r="D903" s="190"/>
      <c r="E903" s="190"/>
      <c r="F903" s="190"/>
      <c r="G903" s="211"/>
      <c r="H903" s="191"/>
      <c r="I903" s="387"/>
      <c r="J903" s="192"/>
      <c r="K903" s="190"/>
    </row>
    <row r="904" spans="1:11" x14ac:dyDescent="0.2">
      <c r="A904" s="190"/>
      <c r="B904" s="190"/>
      <c r="C904" s="190"/>
      <c r="D904" s="190"/>
      <c r="E904" s="190"/>
      <c r="F904" s="190"/>
      <c r="G904" s="211"/>
      <c r="H904" s="191"/>
      <c r="I904" s="387"/>
      <c r="J904" s="192"/>
      <c r="K904" s="190"/>
    </row>
    <row r="905" spans="1:11" x14ac:dyDescent="0.2">
      <c r="A905" s="190"/>
      <c r="B905" s="190"/>
      <c r="C905" s="190"/>
      <c r="D905" s="190"/>
      <c r="E905" s="190"/>
      <c r="F905" s="190"/>
      <c r="G905" s="211"/>
      <c r="H905" s="191"/>
      <c r="I905" s="387"/>
      <c r="J905" s="192"/>
      <c r="K905" s="190"/>
    </row>
    <row r="906" spans="1:11" x14ac:dyDescent="0.2">
      <c r="A906" s="190"/>
      <c r="B906" s="190"/>
      <c r="C906" s="190"/>
      <c r="D906" s="190"/>
      <c r="E906" s="190"/>
      <c r="F906" s="190"/>
      <c r="G906" s="211"/>
      <c r="H906" s="191"/>
      <c r="I906" s="387"/>
      <c r="J906" s="192"/>
      <c r="K906" s="190"/>
    </row>
    <row r="907" spans="1:11" x14ac:dyDescent="0.2">
      <c r="A907" s="190"/>
      <c r="B907" s="190"/>
      <c r="C907" s="190"/>
      <c r="D907" s="190"/>
      <c r="E907" s="190"/>
      <c r="F907" s="190"/>
      <c r="G907" s="211"/>
      <c r="H907" s="191"/>
      <c r="I907" s="387"/>
      <c r="J907" s="192"/>
      <c r="K907" s="190"/>
    </row>
    <row r="908" spans="1:11" x14ac:dyDescent="0.2">
      <c r="A908" s="190"/>
      <c r="B908" s="190"/>
      <c r="C908" s="190"/>
      <c r="D908" s="190"/>
      <c r="E908" s="190"/>
      <c r="F908" s="190"/>
      <c r="G908" s="211"/>
      <c r="H908" s="191"/>
      <c r="I908" s="387"/>
      <c r="J908" s="192"/>
      <c r="K908" s="190"/>
    </row>
    <row r="909" spans="1:11" x14ac:dyDescent="0.2">
      <c r="A909" s="190"/>
      <c r="B909" s="190"/>
      <c r="C909" s="190"/>
      <c r="D909" s="190"/>
      <c r="E909" s="190"/>
      <c r="F909" s="190"/>
      <c r="G909" s="211"/>
      <c r="H909" s="191"/>
      <c r="I909" s="387"/>
      <c r="J909" s="192"/>
      <c r="K909" s="190"/>
    </row>
    <row r="910" spans="1:11" x14ac:dyDescent="0.2">
      <c r="A910" s="190"/>
      <c r="B910" s="190"/>
      <c r="C910" s="190"/>
      <c r="D910" s="190"/>
      <c r="E910" s="190"/>
      <c r="F910" s="190"/>
      <c r="G910" s="211"/>
      <c r="H910" s="191"/>
      <c r="I910" s="387"/>
      <c r="J910" s="192"/>
      <c r="K910" s="190"/>
    </row>
    <row r="911" spans="1:11" x14ac:dyDescent="0.2">
      <c r="A911" s="190"/>
      <c r="B911" s="190"/>
      <c r="C911" s="190"/>
      <c r="D911" s="190"/>
      <c r="E911" s="190"/>
      <c r="F911" s="190"/>
      <c r="G911" s="211"/>
      <c r="H911" s="191"/>
      <c r="I911" s="387"/>
      <c r="J911" s="192"/>
      <c r="K911" s="190"/>
    </row>
    <row r="912" spans="1:11" x14ac:dyDescent="0.2">
      <c r="A912" s="190"/>
      <c r="B912" s="190"/>
      <c r="C912" s="190"/>
      <c r="D912" s="190"/>
      <c r="E912" s="190"/>
      <c r="F912" s="190"/>
      <c r="G912" s="211"/>
      <c r="H912" s="191"/>
      <c r="I912" s="387"/>
      <c r="J912" s="192"/>
      <c r="K912" s="190"/>
    </row>
    <row r="913" spans="1:11" x14ac:dyDescent="0.2">
      <c r="A913" s="190"/>
      <c r="B913" s="190"/>
      <c r="C913" s="190"/>
      <c r="D913" s="190"/>
      <c r="E913" s="190"/>
      <c r="F913" s="190"/>
      <c r="G913" s="211"/>
      <c r="H913" s="191"/>
      <c r="I913" s="387"/>
      <c r="J913" s="192"/>
      <c r="K913" s="190"/>
    </row>
    <row r="914" spans="1:11" x14ac:dyDescent="0.2">
      <c r="A914" s="190"/>
      <c r="B914" s="190"/>
      <c r="C914" s="190"/>
      <c r="D914" s="190"/>
      <c r="E914" s="190"/>
      <c r="F914" s="190"/>
      <c r="G914" s="211"/>
      <c r="H914" s="191"/>
      <c r="I914" s="387"/>
      <c r="J914" s="192"/>
      <c r="K914" s="190"/>
    </row>
    <row r="915" spans="1:11" x14ac:dyDescent="0.2">
      <c r="A915" s="190"/>
      <c r="B915" s="190"/>
      <c r="C915" s="190"/>
      <c r="D915" s="190"/>
      <c r="E915" s="190"/>
      <c r="F915" s="190"/>
      <c r="G915" s="211"/>
      <c r="H915" s="191"/>
      <c r="I915" s="387"/>
      <c r="J915" s="192"/>
      <c r="K915" s="190"/>
    </row>
    <row r="916" spans="1:11" x14ac:dyDescent="0.2">
      <c r="A916" s="190"/>
      <c r="B916" s="190"/>
      <c r="C916" s="190"/>
      <c r="D916" s="190"/>
      <c r="E916" s="190"/>
      <c r="F916" s="190"/>
      <c r="G916" s="211"/>
      <c r="H916" s="191"/>
      <c r="I916" s="387"/>
      <c r="J916" s="192"/>
      <c r="K916" s="190"/>
    </row>
    <row r="917" spans="1:11" x14ac:dyDescent="0.2">
      <c r="A917" s="190"/>
      <c r="B917" s="190"/>
      <c r="C917" s="190"/>
      <c r="D917" s="190"/>
      <c r="E917" s="190"/>
      <c r="F917" s="190"/>
      <c r="G917" s="211"/>
      <c r="H917" s="191"/>
      <c r="I917" s="387"/>
      <c r="J917" s="192"/>
      <c r="K917" s="190"/>
    </row>
    <row r="918" spans="1:11" x14ac:dyDescent="0.2">
      <c r="A918" s="190"/>
      <c r="B918" s="190"/>
      <c r="C918" s="190"/>
      <c r="D918" s="190"/>
      <c r="E918" s="190"/>
      <c r="F918" s="190"/>
      <c r="G918" s="211"/>
      <c r="H918" s="191"/>
      <c r="I918" s="387"/>
      <c r="J918" s="192"/>
      <c r="K918" s="190"/>
    </row>
    <row r="919" spans="1:11" x14ac:dyDescent="0.2">
      <c r="A919" s="190"/>
      <c r="B919" s="190"/>
      <c r="C919" s="190"/>
      <c r="D919" s="190"/>
      <c r="E919" s="190"/>
      <c r="F919" s="190"/>
      <c r="G919" s="211"/>
      <c r="H919" s="191"/>
      <c r="I919" s="387"/>
      <c r="J919" s="192"/>
      <c r="K919" s="190"/>
    </row>
    <row r="920" spans="1:11" x14ac:dyDescent="0.2">
      <c r="A920" s="190"/>
      <c r="B920" s="190"/>
      <c r="C920" s="190"/>
      <c r="D920" s="190"/>
      <c r="E920" s="190"/>
      <c r="F920" s="190"/>
      <c r="G920" s="211"/>
      <c r="H920" s="191"/>
      <c r="I920" s="387"/>
      <c r="J920" s="192"/>
      <c r="K920" s="190"/>
    </row>
    <row r="921" spans="1:11" x14ac:dyDescent="0.2">
      <c r="A921" s="190"/>
      <c r="B921" s="190"/>
      <c r="C921" s="190"/>
      <c r="D921" s="190"/>
      <c r="E921" s="190"/>
      <c r="F921" s="190"/>
      <c r="G921" s="211"/>
      <c r="H921" s="191"/>
      <c r="I921" s="387"/>
      <c r="J921" s="192"/>
      <c r="K921" s="190"/>
    </row>
    <row r="922" spans="1:11" x14ac:dyDescent="0.2">
      <c r="A922" s="190"/>
      <c r="B922" s="190"/>
      <c r="C922" s="190"/>
      <c r="D922" s="190"/>
      <c r="E922" s="190"/>
      <c r="F922" s="190"/>
      <c r="G922" s="211"/>
      <c r="H922" s="191"/>
      <c r="I922" s="387"/>
      <c r="J922" s="192"/>
      <c r="K922" s="190"/>
    </row>
    <row r="923" spans="1:11" x14ac:dyDescent="0.2">
      <c r="A923" s="190"/>
      <c r="B923" s="190"/>
      <c r="C923" s="190"/>
      <c r="D923" s="190"/>
      <c r="E923" s="190"/>
      <c r="F923" s="190"/>
      <c r="G923" s="211"/>
      <c r="H923" s="191"/>
      <c r="I923" s="387"/>
      <c r="J923" s="192"/>
      <c r="K923" s="190"/>
    </row>
    <row r="924" spans="1:11" x14ac:dyDescent="0.2">
      <c r="A924" s="190"/>
      <c r="B924" s="190"/>
      <c r="C924" s="190"/>
      <c r="D924" s="190"/>
      <c r="E924" s="190"/>
      <c r="F924" s="190"/>
      <c r="G924" s="211"/>
      <c r="H924" s="191"/>
      <c r="I924" s="387"/>
      <c r="J924" s="192"/>
      <c r="K924" s="190"/>
    </row>
    <row r="925" spans="1:11" x14ac:dyDescent="0.2">
      <c r="A925" s="190"/>
      <c r="B925" s="190"/>
      <c r="C925" s="190"/>
      <c r="D925" s="190"/>
      <c r="E925" s="190"/>
      <c r="F925" s="190"/>
      <c r="G925" s="211"/>
      <c r="H925" s="191"/>
      <c r="I925" s="387"/>
      <c r="J925" s="192"/>
      <c r="K925" s="190"/>
    </row>
    <row r="926" spans="1:11" x14ac:dyDescent="0.2">
      <c r="A926" s="190"/>
      <c r="B926" s="190"/>
      <c r="C926" s="190"/>
      <c r="D926" s="190"/>
      <c r="E926" s="190"/>
      <c r="F926" s="190"/>
      <c r="G926" s="211"/>
      <c r="H926" s="191"/>
      <c r="I926" s="387"/>
      <c r="J926" s="192"/>
      <c r="K926" s="190"/>
    </row>
    <row r="927" spans="1:11" x14ac:dyDescent="0.2">
      <c r="A927" s="190"/>
      <c r="B927" s="190"/>
      <c r="C927" s="190"/>
      <c r="D927" s="190"/>
      <c r="E927" s="190"/>
      <c r="F927" s="190"/>
      <c r="G927" s="211"/>
      <c r="H927" s="191"/>
      <c r="I927" s="387"/>
      <c r="J927" s="192"/>
      <c r="K927" s="190"/>
    </row>
    <row r="928" spans="1:11" x14ac:dyDescent="0.2">
      <c r="A928" s="190"/>
      <c r="B928" s="190"/>
      <c r="C928" s="190"/>
      <c r="D928" s="190"/>
      <c r="E928" s="190"/>
      <c r="F928" s="190"/>
      <c r="G928" s="211"/>
      <c r="H928" s="191"/>
      <c r="I928" s="387"/>
      <c r="J928" s="192"/>
      <c r="K928" s="190"/>
    </row>
    <row r="929" spans="1:11" x14ac:dyDescent="0.2">
      <c r="A929" s="190"/>
      <c r="B929" s="190"/>
      <c r="C929" s="190"/>
      <c r="D929" s="190"/>
      <c r="E929" s="190"/>
      <c r="F929" s="190"/>
      <c r="G929" s="211"/>
      <c r="H929" s="191"/>
      <c r="I929" s="387"/>
      <c r="J929" s="192"/>
      <c r="K929" s="190"/>
    </row>
    <row r="930" spans="1:11" x14ac:dyDescent="0.2">
      <c r="A930" s="190"/>
      <c r="B930" s="190"/>
      <c r="C930" s="190"/>
      <c r="D930" s="190"/>
      <c r="E930" s="190"/>
      <c r="F930" s="190"/>
      <c r="G930" s="211"/>
      <c r="H930" s="191"/>
      <c r="I930" s="387"/>
      <c r="J930" s="192"/>
      <c r="K930" s="190"/>
    </row>
    <row r="931" spans="1:11" x14ac:dyDescent="0.2">
      <c r="A931" s="190"/>
      <c r="B931" s="190"/>
      <c r="C931" s="190"/>
      <c r="D931" s="190"/>
      <c r="E931" s="190"/>
      <c r="F931" s="190"/>
      <c r="G931" s="211"/>
      <c r="H931" s="191"/>
      <c r="I931" s="387"/>
      <c r="J931" s="192"/>
      <c r="K931" s="190"/>
    </row>
    <row r="932" spans="1:11" x14ac:dyDescent="0.2">
      <c r="A932" s="190"/>
      <c r="B932" s="190"/>
      <c r="C932" s="190"/>
      <c r="D932" s="190"/>
      <c r="E932" s="190"/>
      <c r="F932" s="190"/>
      <c r="G932" s="211"/>
      <c r="H932" s="191"/>
      <c r="I932" s="387"/>
      <c r="J932" s="192"/>
      <c r="K932" s="190"/>
    </row>
    <row r="933" spans="1:11" x14ac:dyDescent="0.2">
      <c r="A933" s="190"/>
      <c r="B933" s="190"/>
      <c r="C933" s="190"/>
      <c r="D933" s="190"/>
      <c r="E933" s="190"/>
      <c r="F933" s="190"/>
      <c r="G933" s="211"/>
      <c r="H933" s="191"/>
      <c r="I933" s="387"/>
      <c r="J933" s="192"/>
      <c r="K933" s="190"/>
    </row>
    <row r="934" spans="1:11" x14ac:dyDescent="0.2">
      <c r="A934" s="190"/>
      <c r="B934" s="190"/>
      <c r="C934" s="190"/>
      <c r="D934" s="190"/>
      <c r="E934" s="190"/>
      <c r="F934" s="190"/>
      <c r="G934" s="211"/>
      <c r="H934" s="191"/>
      <c r="I934" s="387"/>
      <c r="J934" s="192"/>
      <c r="K934" s="190"/>
    </row>
    <row r="935" spans="1:11" x14ac:dyDescent="0.2">
      <c r="A935" s="190"/>
      <c r="B935" s="190"/>
      <c r="C935" s="190"/>
      <c r="D935" s="190"/>
      <c r="E935" s="190"/>
      <c r="F935" s="190"/>
      <c r="G935" s="211"/>
      <c r="H935" s="191"/>
      <c r="I935" s="387"/>
      <c r="J935" s="192"/>
      <c r="K935" s="190"/>
    </row>
    <row r="936" spans="1:11" x14ac:dyDescent="0.2">
      <c r="A936" s="190"/>
      <c r="B936" s="190"/>
      <c r="C936" s="190"/>
      <c r="D936" s="190"/>
      <c r="E936" s="190"/>
      <c r="F936" s="190"/>
      <c r="G936" s="211"/>
      <c r="H936" s="191"/>
      <c r="I936" s="387"/>
      <c r="J936" s="192"/>
      <c r="K936" s="190"/>
    </row>
    <row r="937" spans="1:11" x14ac:dyDescent="0.2">
      <c r="A937" s="190"/>
      <c r="B937" s="190"/>
      <c r="C937" s="190"/>
      <c r="D937" s="190"/>
      <c r="E937" s="190"/>
      <c r="F937" s="190"/>
      <c r="G937" s="211"/>
      <c r="H937" s="191"/>
      <c r="I937" s="387"/>
      <c r="J937" s="192"/>
      <c r="K937" s="190"/>
    </row>
    <row r="938" spans="1:11" x14ac:dyDescent="0.2">
      <c r="A938" s="190"/>
      <c r="B938" s="190"/>
      <c r="C938" s="190"/>
      <c r="D938" s="190"/>
      <c r="E938" s="190"/>
      <c r="F938" s="190"/>
      <c r="G938" s="211"/>
      <c r="H938" s="191"/>
      <c r="I938" s="387"/>
      <c r="J938" s="192"/>
      <c r="K938" s="190"/>
    </row>
    <row r="939" spans="1:11" x14ac:dyDescent="0.2">
      <c r="A939" s="190"/>
      <c r="B939" s="190"/>
      <c r="C939" s="190"/>
      <c r="D939" s="190"/>
      <c r="E939" s="190"/>
      <c r="F939" s="190"/>
      <c r="G939" s="211"/>
      <c r="H939" s="191"/>
      <c r="I939" s="387"/>
      <c r="J939" s="192"/>
      <c r="K939" s="190"/>
    </row>
    <row r="940" spans="1:11" x14ac:dyDescent="0.2">
      <c r="A940" s="190"/>
      <c r="B940" s="190"/>
      <c r="C940" s="190"/>
      <c r="D940" s="190"/>
      <c r="E940" s="190"/>
      <c r="F940" s="190"/>
      <c r="G940" s="211"/>
      <c r="H940" s="191"/>
      <c r="I940" s="387"/>
      <c r="J940" s="192"/>
      <c r="K940" s="190"/>
    </row>
    <row r="941" spans="1:11" x14ac:dyDescent="0.2">
      <c r="A941" s="190"/>
      <c r="B941" s="190"/>
      <c r="C941" s="190"/>
      <c r="D941" s="190"/>
      <c r="E941" s="190"/>
      <c r="F941" s="190"/>
      <c r="G941" s="211"/>
      <c r="H941" s="191"/>
      <c r="I941" s="387"/>
      <c r="J941" s="192"/>
      <c r="K941" s="190"/>
    </row>
    <row r="942" spans="1:11" x14ac:dyDescent="0.2">
      <c r="A942" s="190"/>
      <c r="B942" s="190"/>
      <c r="C942" s="190"/>
      <c r="D942" s="190"/>
      <c r="E942" s="190"/>
      <c r="F942" s="190"/>
      <c r="G942" s="211"/>
      <c r="H942" s="191"/>
      <c r="I942" s="387"/>
      <c r="J942" s="192"/>
      <c r="K942" s="190"/>
    </row>
    <row r="943" spans="1:11" x14ac:dyDescent="0.2">
      <c r="A943" s="190"/>
      <c r="B943" s="190"/>
      <c r="C943" s="190"/>
      <c r="D943" s="190"/>
      <c r="E943" s="190"/>
      <c r="F943" s="190"/>
      <c r="G943" s="211"/>
      <c r="H943" s="191"/>
      <c r="I943" s="387"/>
      <c r="J943" s="192"/>
      <c r="K943" s="190"/>
    </row>
    <row r="944" spans="1:11" x14ac:dyDescent="0.2">
      <c r="A944" s="190"/>
      <c r="B944" s="190"/>
      <c r="C944" s="190"/>
      <c r="D944" s="190"/>
      <c r="E944" s="190"/>
      <c r="F944" s="190"/>
      <c r="G944" s="211"/>
      <c r="H944" s="191"/>
      <c r="I944" s="387"/>
      <c r="J944" s="192"/>
      <c r="K944" s="190"/>
    </row>
    <row r="945" spans="1:11" x14ac:dyDescent="0.2">
      <c r="A945" s="190"/>
      <c r="B945" s="190"/>
      <c r="C945" s="190"/>
      <c r="D945" s="190"/>
      <c r="E945" s="190"/>
      <c r="F945" s="190"/>
      <c r="G945" s="211"/>
      <c r="H945" s="191"/>
      <c r="I945" s="387"/>
      <c r="J945" s="192"/>
      <c r="K945" s="190"/>
    </row>
    <row r="946" spans="1:11" x14ac:dyDescent="0.2">
      <c r="A946" s="190"/>
      <c r="B946" s="190"/>
      <c r="C946" s="190"/>
      <c r="D946" s="190"/>
      <c r="E946" s="190"/>
      <c r="F946" s="190"/>
      <c r="G946" s="211"/>
      <c r="H946" s="191"/>
      <c r="I946" s="387"/>
      <c r="J946" s="192"/>
      <c r="K946" s="190"/>
    </row>
    <row r="947" spans="1:11" x14ac:dyDescent="0.2">
      <c r="A947" s="190"/>
      <c r="B947" s="190"/>
      <c r="C947" s="190"/>
      <c r="D947" s="190"/>
      <c r="E947" s="190"/>
      <c r="F947" s="190"/>
      <c r="G947" s="211"/>
      <c r="H947" s="191"/>
      <c r="I947" s="387"/>
      <c r="J947" s="192"/>
      <c r="K947" s="190"/>
    </row>
    <row r="948" spans="1:11" x14ac:dyDescent="0.2">
      <c r="A948" s="190"/>
      <c r="B948" s="190"/>
      <c r="C948" s="190"/>
      <c r="D948" s="190"/>
      <c r="E948" s="190"/>
      <c r="F948" s="190"/>
      <c r="G948" s="211"/>
      <c r="H948" s="191"/>
      <c r="I948" s="387"/>
      <c r="J948" s="192"/>
      <c r="K948" s="190"/>
    </row>
    <row r="949" spans="1:11" x14ac:dyDescent="0.2">
      <c r="A949" s="190"/>
      <c r="B949" s="190"/>
      <c r="C949" s="190"/>
      <c r="D949" s="190"/>
      <c r="E949" s="190"/>
      <c r="F949" s="190"/>
      <c r="G949" s="211"/>
      <c r="H949" s="191"/>
      <c r="I949" s="387"/>
      <c r="J949" s="192"/>
      <c r="K949" s="190"/>
    </row>
    <row r="950" spans="1:11" x14ac:dyDescent="0.2">
      <c r="A950" s="190"/>
      <c r="B950" s="190"/>
      <c r="C950" s="190"/>
      <c r="D950" s="190"/>
      <c r="E950" s="190"/>
      <c r="F950" s="190"/>
      <c r="G950" s="211"/>
      <c r="H950" s="191"/>
      <c r="I950" s="387"/>
      <c r="J950" s="192"/>
      <c r="K950" s="190"/>
    </row>
    <row r="951" spans="1:11" x14ac:dyDescent="0.2">
      <c r="A951" s="190"/>
      <c r="B951" s="190"/>
      <c r="C951" s="190"/>
      <c r="D951" s="190"/>
      <c r="E951" s="190"/>
      <c r="F951" s="190"/>
      <c r="G951" s="211"/>
      <c r="H951" s="191"/>
      <c r="I951" s="387"/>
      <c r="J951" s="192"/>
      <c r="K951" s="190"/>
    </row>
    <row r="952" spans="1:11" x14ac:dyDescent="0.2">
      <c r="A952" s="190"/>
      <c r="B952" s="190"/>
      <c r="C952" s="190"/>
      <c r="D952" s="190"/>
      <c r="E952" s="190"/>
      <c r="F952" s="190"/>
      <c r="G952" s="211"/>
      <c r="H952" s="191"/>
      <c r="I952" s="387"/>
      <c r="J952" s="192"/>
      <c r="K952" s="190"/>
    </row>
    <row r="953" spans="1:11" x14ac:dyDescent="0.2">
      <c r="A953" s="190"/>
      <c r="B953" s="190"/>
      <c r="C953" s="190"/>
      <c r="D953" s="190"/>
      <c r="E953" s="190"/>
      <c r="F953" s="190"/>
      <c r="G953" s="211"/>
      <c r="H953" s="191"/>
      <c r="I953" s="387"/>
      <c r="J953" s="192"/>
      <c r="K953" s="190"/>
    </row>
    <row r="954" spans="1:11" x14ac:dyDescent="0.2">
      <c r="A954" s="190"/>
      <c r="B954" s="190"/>
      <c r="C954" s="190"/>
      <c r="D954" s="190"/>
      <c r="E954" s="190"/>
      <c r="F954" s="190"/>
      <c r="G954" s="211"/>
      <c r="H954" s="191"/>
      <c r="I954" s="387"/>
      <c r="J954" s="192"/>
      <c r="K954" s="190"/>
    </row>
    <row r="955" spans="1:11" x14ac:dyDescent="0.2">
      <c r="A955" s="190"/>
      <c r="B955" s="190"/>
      <c r="C955" s="190"/>
      <c r="D955" s="190"/>
      <c r="E955" s="190"/>
      <c r="F955" s="190"/>
      <c r="G955" s="211"/>
      <c r="H955" s="191"/>
      <c r="I955" s="387"/>
      <c r="J955" s="192"/>
      <c r="K955" s="190"/>
    </row>
    <row r="956" spans="1:11" x14ac:dyDescent="0.2">
      <c r="A956" s="190"/>
      <c r="B956" s="190"/>
      <c r="C956" s="190"/>
      <c r="D956" s="190"/>
      <c r="E956" s="190"/>
      <c r="F956" s="190"/>
      <c r="G956" s="211"/>
      <c r="H956" s="191"/>
      <c r="I956" s="387"/>
      <c r="J956" s="192"/>
      <c r="K956" s="190"/>
    </row>
    <row r="957" spans="1:11" x14ac:dyDescent="0.2">
      <c r="A957" s="190"/>
      <c r="B957" s="190"/>
      <c r="C957" s="190"/>
      <c r="D957" s="190"/>
      <c r="E957" s="190"/>
      <c r="F957" s="190"/>
      <c r="G957" s="211"/>
      <c r="H957" s="191"/>
      <c r="I957" s="387"/>
      <c r="J957" s="192"/>
      <c r="K957" s="190"/>
    </row>
    <row r="958" spans="1:11" x14ac:dyDescent="0.2">
      <c r="A958" s="190"/>
      <c r="B958" s="190"/>
      <c r="C958" s="190"/>
      <c r="D958" s="190"/>
      <c r="E958" s="190"/>
      <c r="F958" s="190"/>
      <c r="G958" s="211"/>
      <c r="H958" s="191"/>
      <c r="I958" s="387"/>
      <c r="J958" s="192"/>
      <c r="K958" s="190"/>
    </row>
    <row r="959" spans="1:11" x14ac:dyDescent="0.2">
      <c r="A959" s="190"/>
      <c r="B959" s="190"/>
      <c r="C959" s="190"/>
      <c r="D959" s="190"/>
      <c r="E959" s="190"/>
      <c r="F959" s="190"/>
      <c r="G959" s="211"/>
      <c r="H959" s="191"/>
      <c r="I959" s="387"/>
      <c r="J959" s="192"/>
      <c r="K959" s="190"/>
    </row>
    <row r="960" spans="1:11" x14ac:dyDescent="0.2">
      <c r="A960" s="190"/>
      <c r="B960" s="190"/>
      <c r="C960" s="190"/>
      <c r="D960" s="190"/>
      <c r="E960" s="190"/>
      <c r="F960" s="190"/>
      <c r="G960" s="211"/>
      <c r="H960" s="191"/>
      <c r="I960" s="387"/>
      <c r="J960" s="192"/>
      <c r="K960" s="190"/>
    </row>
    <row r="961" spans="1:11" x14ac:dyDescent="0.2">
      <c r="A961" s="190"/>
      <c r="B961" s="190"/>
      <c r="C961" s="190"/>
      <c r="D961" s="190"/>
      <c r="E961" s="190"/>
      <c r="F961" s="190"/>
      <c r="G961" s="211"/>
      <c r="H961" s="191"/>
      <c r="I961" s="387"/>
      <c r="J961" s="192"/>
      <c r="K961" s="190"/>
    </row>
    <row r="962" spans="1:11" x14ac:dyDescent="0.2">
      <c r="A962" s="190"/>
      <c r="B962" s="190"/>
      <c r="C962" s="190"/>
      <c r="D962" s="190"/>
      <c r="E962" s="190"/>
      <c r="F962" s="190"/>
      <c r="G962" s="211"/>
      <c r="H962" s="191"/>
      <c r="I962" s="387"/>
      <c r="J962" s="192"/>
      <c r="K962" s="190"/>
    </row>
    <row r="963" spans="1:11" x14ac:dyDescent="0.2">
      <c r="A963" s="190"/>
      <c r="B963" s="190"/>
      <c r="C963" s="190"/>
      <c r="D963" s="190"/>
      <c r="E963" s="190"/>
      <c r="F963" s="190"/>
      <c r="G963" s="211"/>
      <c r="H963" s="191"/>
      <c r="I963" s="387"/>
      <c r="J963" s="192"/>
      <c r="K963" s="190"/>
    </row>
    <row r="964" spans="1:11" x14ac:dyDescent="0.2">
      <c r="A964" s="190"/>
      <c r="B964" s="190"/>
      <c r="C964" s="190"/>
      <c r="D964" s="190"/>
      <c r="E964" s="190"/>
      <c r="F964" s="190"/>
      <c r="G964" s="211"/>
      <c r="H964" s="191"/>
      <c r="I964" s="387"/>
      <c r="J964" s="192"/>
      <c r="K964" s="190"/>
    </row>
    <row r="965" spans="1:11" x14ac:dyDescent="0.2">
      <c r="A965" s="190"/>
      <c r="B965" s="190"/>
      <c r="C965" s="190"/>
      <c r="D965" s="190"/>
      <c r="E965" s="190"/>
      <c r="F965" s="190"/>
      <c r="G965" s="211"/>
      <c r="H965" s="191"/>
      <c r="I965" s="387"/>
      <c r="J965" s="192"/>
      <c r="K965" s="190"/>
    </row>
    <row r="966" spans="1:11" x14ac:dyDescent="0.2">
      <c r="A966" s="190"/>
      <c r="B966" s="190"/>
      <c r="C966" s="190"/>
      <c r="D966" s="190"/>
      <c r="E966" s="190"/>
      <c r="F966" s="190"/>
      <c r="G966" s="211"/>
      <c r="H966" s="191"/>
      <c r="I966" s="387"/>
      <c r="J966" s="192"/>
      <c r="K966" s="190"/>
    </row>
    <row r="967" spans="1:11" x14ac:dyDescent="0.2">
      <c r="A967" s="190"/>
      <c r="B967" s="190"/>
      <c r="C967" s="190"/>
      <c r="D967" s="190"/>
      <c r="E967" s="190"/>
      <c r="F967" s="190"/>
      <c r="G967" s="211"/>
      <c r="H967" s="191"/>
      <c r="I967" s="387"/>
      <c r="J967" s="192"/>
      <c r="K967" s="190"/>
    </row>
    <row r="968" spans="1:11" x14ac:dyDescent="0.2">
      <c r="A968" s="190"/>
      <c r="B968" s="190"/>
      <c r="C968" s="190"/>
      <c r="D968" s="190"/>
      <c r="E968" s="190"/>
      <c r="F968" s="190"/>
      <c r="G968" s="211"/>
      <c r="H968" s="191"/>
      <c r="I968" s="387"/>
      <c r="J968" s="192"/>
      <c r="K968" s="190"/>
    </row>
    <row r="969" spans="1:11" x14ac:dyDescent="0.2">
      <c r="A969" s="190"/>
      <c r="B969" s="190"/>
      <c r="C969" s="190"/>
      <c r="D969" s="190"/>
      <c r="E969" s="190"/>
      <c r="F969" s="190"/>
      <c r="G969" s="211"/>
      <c r="H969" s="191"/>
      <c r="I969" s="387"/>
      <c r="J969" s="192"/>
      <c r="K969" s="190"/>
    </row>
    <row r="970" spans="1:11" x14ac:dyDescent="0.2">
      <c r="A970" s="190"/>
      <c r="B970" s="190"/>
      <c r="C970" s="190"/>
      <c r="D970" s="190"/>
      <c r="E970" s="190"/>
      <c r="F970" s="190"/>
      <c r="G970" s="211"/>
      <c r="H970" s="191"/>
      <c r="I970" s="387"/>
      <c r="J970" s="192"/>
      <c r="K970" s="190"/>
    </row>
    <row r="971" spans="1:11" x14ac:dyDescent="0.2">
      <c r="A971" s="190"/>
      <c r="B971" s="190"/>
      <c r="C971" s="190"/>
      <c r="D971" s="190"/>
      <c r="E971" s="190"/>
      <c r="F971" s="190"/>
      <c r="G971" s="211"/>
      <c r="H971" s="191"/>
      <c r="I971" s="387"/>
      <c r="J971" s="192"/>
      <c r="K971" s="190"/>
    </row>
    <row r="972" spans="1:11" x14ac:dyDescent="0.2">
      <c r="A972" s="190"/>
      <c r="B972" s="190"/>
      <c r="C972" s="190"/>
      <c r="D972" s="190"/>
      <c r="E972" s="190"/>
      <c r="F972" s="190"/>
      <c r="G972" s="211"/>
      <c r="H972" s="191"/>
      <c r="I972" s="387"/>
      <c r="J972" s="192"/>
      <c r="K972" s="190"/>
    </row>
    <row r="973" spans="1:11" x14ac:dyDescent="0.2">
      <c r="A973" s="190"/>
      <c r="B973" s="190"/>
      <c r="C973" s="190"/>
      <c r="D973" s="190"/>
      <c r="E973" s="190"/>
      <c r="F973" s="190"/>
      <c r="G973" s="211"/>
      <c r="H973" s="191"/>
      <c r="I973" s="387"/>
      <c r="J973" s="192"/>
      <c r="K973" s="190"/>
    </row>
    <row r="974" spans="1:11" x14ac:dyDescent="0.2">
      <c r="A974" s="190"/>
      <c r="B974" s="190"/>
      <c r="C974" s="190"/>
      <c r="D974" s="190"/>
      <c r="E974" s="190"/>
      <c r="F974" s="190"/>
      <c r="G974" s="211"/>
      <c r="H974" s="191"/>
      <c r="I974" s="387"/>
      <c r="J974" s="192"/>
      <c r="K974" s="190"/>
    </row>
    <row r="975" spans="1:11" x14ac:dyDescent="0.2">
      <c r="A975" s="190"/>
      <c r="B975" s="190"/>
      <c r="C975" s="190"/>
      <c r="D975" s="190"/>
      <c r="E975" s="190"/>
      <c r="F975" s="190"/>
      <c r="G975" s="211"/>
      <c r="H975" s="191"/>
      <c r="I975" s="387"/>
      <c r="J975" s="192"/>
      <c r="K975" s="190"/>
    </row>
    <row r="976" spans="1:11" x14ac:dyDescent="0.2">
      <c r="A976" s="190"/>
      <c r="B976" s="190"/>
      <c r="C976" s="190"/>
      <c r="D976" s="190"/>
      <c r="E976" s="190"/>
      <c r="F976" s="190"/>
      <c r="G976" s="211"/>
      <c r="H976" s="191"/>
      <c r="I976" s="387"/>
      <c r="J976" s="192"/>
      <c r="K976" s="190"/>
    </row>
    <row r="977" spans="1:11" x14ac:dyDescent="0.2">
      <c r="A977" s="190"/>
      <c r="B977" s="190"/>
      <c r="C977" s="190"/>
      <c r="D977" s="190"/>
      <c r="E977" s="190"/>
      <c r="F977" s="190"/>
      <c r="G977" s="211"/>
      <c r="H977" s="191"/>
      <c r="I977" s="387"/>
      <c r="J977" s="192"/>
      <c r="K977" s="190"/>
    </row>
    <row r="978" spans="1:11" x14ac:dyDescent="0.2">
      <c r="A978" s="190"/>
      <c r="B978" s="190"/>
      <c r="C978" s="190"/>
      <c r="D978" s="190"/>
      <c r="E978" s="190"/>
      <c r="F978" s="190"/>
      <c r="G978" s="211"/>
      <c r="H978" s="191"/>
      <c r="I978" s="387"/>
      <c r="J978" s="192"/>
      <c r="K978" s="190"/>
    </row>
    <row r="979" spans="1:11" x14ac:dyDescent="0.2">
      <c r="A979" s="190"/>
      <c r="B979" s="190"/>
      <c r="C979" s="190"/>
      <c r="D979" s="190"/>
      <c r="E979" s="190"/>
      <c r="F979" s="190"/>
      <c r="G979" s="211"/>
      <c r="H979" s="191"/>
      <c r="I979" s="387"/>
      <c r="J979" s="192"/>
      <c r="K979" s="190"/>
    </row>
    <row r="980" spans="1:11" x14ac:dyDescent="0.2">
      <c r="A980" s="190"/>
      <c r="B980" s="190"/>
      <c r="C980" s="190"/>
      <c r="D980" s="190"/>
      <c r="E980" s="190"/>
      <c r="F980" s="190"/>
      <c r="G980" s="211"/>
      <c r="H980" s="191"/>
      <c r="I980" s="387"/>
      <c r="J980" s="192"/>
      <c r="K980" s="190"/>
    </row>
    <row r="981" spans="1:11" x14ac:dyDescent="0.2">
      <c r="A981" s="190"/>
      <c r="B981" s="190"/>
      <c r="C981" s="190"/>
      <c r="D981" s="190"/>
      <c r="E981" s="190"/>
      <c r="F981" s="190"/>
      <c r="G981" s="211"/>
      <c r="H981" s="191"/>
      <c r="I981" s="387"/>
      <c r="J981" s="192"/>
      <c r="K981" s="190"/>
    </row>
    <row r="982" spans="1:11" x14ac:dyDescent="0.2">
      <c r="A982" s="190"/>
      <c r="B982" s="190"/>
      <c r="C982" s="190"/>
      <c r="D982" s="190"/>
      <c r="E982" s="190"/>
      <c r="F982" s="190"/>
      <c r="G982" s="211"/>
      <c r="H982" s="191"/>
      <c r="I982" s="387"/>
      <c r="J982" s="192"/>
      <c r="K982" s="190"/>
    </row>
    <row r="983" spans="1:11" x14ac:dyDescent="0.2">
      <c r="A983" s="190"/>
      <c r="B983" s="190"/>
      <c r="C983" s="190"/>
      <c r="D983" s="190"/>
      <c r="E983" s="190"/>
      <c r="F983" s="190"/>
      <c r="G983" s="211"/>
      <c r="H983" s="191"/>
      <c r="I983" s="387"/>
      <c r="J983" s="192"/>
      <c r="K983" s="190"/>
    </row>
    <row r="984" spans="1:11" x14ac:dyDescent="0.2">
      <c r="A984" s="190"/>
      <c r="B984" s="190"/>
      <c r="C984" s="190"/>
      <c r="D984" s="190"/>
      <c r="E984" s="190"/>
      <c r="F984" s="190"/>
      <c r="G984" s="211"/>
      <c r="H984" s="191"/>
      <c r="I984" s="387"/>
      <c r="J984" s="192"/>
      <c r="K984" s="190"/>
    </row>
    <row r="985" spans="1:11" x14ac:dyDescent="0.2">
      <c r="A985" s="190"/>
      <c r="B985" s="190"/>
      <c r="C985" s="190"/>
      <c r="D985" s="190"/>
      <c r="E985" s="190"/>
      <c r="F985" s="190"/>
      <c r="G985" s="211"/>
      <c r="H985" s="191"/>
      <c r="I985" s="387"/>
      <c r="J985" s="192"/>
      <c r="K985" s="190"/>
    </row>
    <row r="986" spans="1:11" x14ac:dyDescent="0.2">
      <c r="A986" s="190"/>
      <c r="B986" s="190"/>
      <c r="C986" s="190"/>
      <c r="D986" s="190"/>
      <c r="E986" s="190"/>
      <c r="F986" s="190"/>
      <c r="G986" s="211"/>
      <c r="H986" s="191"/>
      <c r="I986" s="387"/>
      <c r="J986" s="192"/>
      <c r="K986" s="190"/>
    </row>
    <row r="987" spans="1:11" x14ac:dyDescent="0.2">
      <c r="A987" s="190"/>
      <c r="B987" s="190"/>
      <c r="C987" s="190"/>
      <c r="D987" s="190"/>
      <c r="E987" s="190"/>
      <c r="F987" s="190"/>
      <c r="G987" s="211"/>
      <c r="H987" s="191"/>
      <c r="I987" s="387"/>
      <c r="J987" s="192"/>
      <c r="K987" s="190"/>
    </row>
    <row r="988" spans="1:11" x14ac:dyDescent="0.2">
      <c r="A988" s="190"/>
      <c r="B988" s="190"/>
      <c r="C988" s="190"/>
      <c r="D988" s="190"/>
      <c r="E988" s="190"/>
      <c r="F988" s="190"/>
      <c r="G988" s="211"/>
      <c r="H988" s="191"/>
      <c r="I988" s="387"/>
      <c r="J988" s="192"/>
      <c r="K988" s="190"/>
    </row>
    <row r="989" spans="1:11" x14ac:dyDescent="0.2">
      <c r="A989" s="190"/>
      <c r="B989" s="190"/>
      <c r="C989" s="190"/>
      <c r="D989" s="190"/>
      <c r="E989" s="190"/>
      <c r="F989" s="190"/>
      <c r="G989" s="211"/>
      <c r="H989" s="191"/>
      <c r="I989" s="387"/>
      <c r="J989" s="192"/>
      <c r="K989" s="190"/>
    </row>
    <row r="990" spans="1:11" x14ac:dyDescent="0.2">
      <c r="A990" s="190"/>
      <c r="B990" s="190"/>
      <c r="C990" s="190"/>
      <c r="D990" s="190"/>
      <c r="E990" s="190"/>
      <c r="F990" s="190"/>
      <c r="G990" s="211"/>
      <c r="H990" s="191"/>
      <c r="I990" s="387"/>
      <c r="J990" s="192"/>
      <c r="K990" s="190"/>
    </row>
    <row r="991" spans="1:11" x14ac:dyDescent="0.2">
      <c r="A991" s="190"/>
      <c r="B991" s="190"/>
      <c r="C991" s="190"/>
      <c r="D991" s="190"/>
      <c r="E991" s="190"/>
      <c r="F991" s="190"/>
      <c r="G991" s="211"/>
      <c r="H991" s="191"/>
      <c r="I991" s="387"/>
      <c r="J991" s="192"/>
      <c r="K991" s="190"/>
    </row>
    <row r="992" spans="1:11" x14ac:dyDescent="0.2">
      <c r="A992" s="190"/>
      <c r="B992" s="190"/>
      <c r="C992" s="190"/>
      <c r="D992" s="190"/>
      <c r="E992" s="190"/>
      <c r="F992" s="190"/>
      <c r="G992" s="211"/>
      <c r="H992" s="191"/>
      <c r="I992" s="387"/>
      <c r="J992" s="192"/>
      <c r="K992" s="190"/>
    </row>
    <row r="993" spans="1:11" x14ac:dyDescent="0.2">
      <c r="A993" s="190"/>
      <c r="B993" s="190"/>
      <c r="C993" s="190"/>
      <c r="D993" s="190"/>
      <c r="E993" s="190"/>
      <c r="F993" s="190"/>
      <c r="G993" s="211"/>
      <c r="H993" s="191"/>
      <c r="I993" s="387"/>
      <c r="J993" s="192"/>
      <c r="K993" s="190"/>
    </row>
    <row r="994" spans="1:11" x14ac:dyDescent="0.2">
      <c r="A994" s="190"/>
      <c r="B994" s="190"/>
      <c r="C994" s="190"/>
      <c r="D994" s="190"/>
      <c r="E994" s="190"/>
      <c r="F994" s="190"/>
      <c r="G994" s="211"/>
      <c r="H994" s="191"/>
      <c r="I994" s="387"/>
      <c r="J994" s="192"/>
      <c r="K994" s="190"/>
    </row>
    <row r="995" spans="1:11" x14ac:dyDescent="0.2">
      <c r="A995" s="190"/>
      <c r="B995" s="190"/>
      <c r="C995" s="190"/>
      <c r="D995" s="190"/>
      <c r="E995" s="190"/>
      <c r="F995" s="190"/>
      <c r="G995" s="211"/>
      <c r="H995" s="191"/>
      <c r="I995" s="387"/>
      <c r="J995" s="192"/>
      <c r="K995" s="190"/>
    </row>
    <row r="996" spans="1:11" x14ac:dyDescent="0.2">
      <c r="A996" s="190"/>
      <c r="B996" s="190"/>
      <c r="C996" s="190"/>
      <c r="D996" s="190"/>
      <c r="E996" s="190"/>
      <c r="F996" s="190"/>
      <c r="G996" s="211"/>
      <c r="H996" s="191"/>
      <c r="I996" s="387"/>
      <c r="J996" s="192"/>
      <c r="K996" s="190"/>
    </row>
    <row r="997" spans="1:11" x14ac:dyDescent="0.2">
      <c r="A997" s="190"/>
      <c r="B997" s="190"/>
      <c r="C997" s="190"/>
      <c r="D997" s="190"/>
      <c r="E997" s="190"/>
      <c r="F997" s="190"/>
      <c r="G997" s="211"/>
      <c r="H997" s="191"/>
      <c r="I997" s="387"/>
      <c r="J997" s="192"/>
      <c r="K997" s="190"/>
    </row>
    <row r="998" spans="1:11" x14ac:dyDescent="0.2">
      <c r="A998" s="190"/>
      <c r="B998" s="190"/>
      <c r="C998" s="190"/>
      <c r="D998" s="190"/>
      <c r="E998" s="190"/>
      <c r="F998" s="190"/>
      <c r="G998" s="211"/>
      <c r="H998" s="191"/>
      <c r="I998" s="387"/>
      <c r="J998" s="192"/>
      <c r="K998" s="190"/>
    </row>
    <row r="999" spans="1:11" x14ac:dyDescent="0.2">
      <c r="A999" s="190"/>
      <c r="B999" s="190"/>
      <c r="C999" s="190"/>
      <c r="D999" s="190"/>
      <c r="E999" s="190"/>
      <c r="F999" s="190"/>
      <c r="G999" s="211"/>
      <c r="H999" s="191"/>
      <c r="I999" s="387"/>
      <c r="J999" s="192"/>
      <c r="K999" s="190"/>
    </row>
    <row r="1000" spans="1:11" x14ac:dyDescent="0.2">
      <c r="A1000" s="190"/>
      <c r="B1000" s="190"/>
      <c r="C1000" s="190"/>
      <c r="D1000" s="190"/>
      <c r="E1000" s="190"/>
      <c r="F1000" s="190"/>
      <c r="G1000" s="211"/>
      <c r="H1000" s="191"/>
      <c r="I1000" s="387"/>
      <c r="J1000" s="192"/>
      <c r="K1000" s="190"/>
    </row>
    <row r="1001" spans="1:11" x14ac:dyDescent="0.2">
      <c r="A1001" s="190"/>
      <c r="B1001" s="190"/>
      <c r="C1001" s="190"/>
      <c r="D1001" s="190"/>
      <c r="E1001" s="190"/>
      <c r="F1001" s="190"/>
      <c r="G1001" s="211"/>
      <c r="H1001" s="191"/>
      <c r="I1001" s="387"/>
      <c r="J1001" s="192"/>
      <c r="K1001" s="190"/>
    </row>
    <row r="1002" spans="1:11" x14ac:dyDescent="0.2">
      <c r="A1002" s="190"/>
      <c r="B1002" s="190"/>
      <c r="C1002" s="190"/>
      <c r="D1002" s="190"/>
      <c r="E1002" s="190"/>
      <c r="F1002" s="190"/>
      <c r="G1002" s="211"/>
      <c r="H1002" s="191"/>
      <c r="I1002" s="387"/>
      <c r="J1002" s="192"/>
      <c r="K1002" s="190"/>
    </row>
    <row r="1003" spans="1:11" x14ac:dyDescent="0.2">
      <c r="A1003" s="190"/>
      <c r="B1003" s="190"/>
      <c r="C1003" s="190"/>
      <c r="D1003" s="190"/>
      <c r="E1003" s="190"/>
      <c r="F1003" s="190"/>
      <c r="G1003" s="211"/>
      <c r="H1003" s="191"/>
      <c r="I1003" s="387"/>
      <c r="J1003" s="192"/>
      <c r="K1003" s="190"/>
    </row>
    <row r="1004" spans="1:11" x14ac:dyDescent="0.2">
      <c r="A1004" s="190"/>
      <c r="B1004" s="190"/>
      <c r="C1004" s="190"/>
      <c r="D1004" s="190"/>
      <c r="E1004" s="190"/>
      <c r="F1004" s="190"/>
      <c r="G1004" s="211"/>
      <c r="H1004" s="191"/>
      <c r="I1004" s="387"/>
      <c r="J1004" s="192"/>
      <c r="K1004" s="190"/>
    </row>
    <row r="1005" spans="1:11" x14ac:dyDescent="0.2">
      <c r="A1005" s="190"/>
      <c r="B1005" s="190"/>
      <c r="C1005" s="190"/>
      <c r="D1005" s="190"/>
      <c r="E1005" s="190"/>
      <c r="F1005" s="190"/>
      <c r="G1005" s="211"/>
      <c r="H1005" s="191"/>
      <c r="I1005" s="387"/>
      <c r="J1005" s="192"/>
      <c r="K1005" s="190"/>
    </row>
    <row r="1006" spans="1:11" x14ac:dyDescent="0.2">
      <c r="A1006" s="190"/>
      <c r="B1006" s="190"/>
      <c r="C1006" s="190"/>
      <c r="D1006" s="190"/>
      <c r="E1006" s="190"/>
      <c r="F1006" s="190"/>
      <c r="G1006" s="211"/>
      <c r="H1006" s="191"/>
      <c r="I1006" s="387"/>
      <c r="J1006" s="192"/>
      <c r="K1006" s="190"/>
    </row>
    <row r="1007" spans="1:11" x14ac:dyDescent="0.2">
      <c r="A1007" s="190"/>
      <c r="B1007" s="190"/>
      <c r="C1007" s="190"/>
      <c r="D1007" s="190"/>
      <c r="E1007" s="190"/>
      <c r="F1007" s="190"/>
      <c r="G1007" s="211"/>
      <c r="H1007" s="191"/>
      <c r="I1007" s="387"/>
      <c r="J1007" s="192"/>
      <c r="K1007" s="190"/>
    </row>
    <row r="1008" spans="1:11" x14ac:dyDescent="0.2">
      <c r="A1008" s="190"/>
      <c r="B1008" s="190"/>
      <c r="C1008" s="190"/>
      <c r="D1008" s="190"/>
      <c r="E1008" s="190"/>
      <c r="F1008" s="190"/>
      <c r="G1008" s="211"/>
      <c r="H1008" s="191"/>
      <c r="I1008" s="387"/>
      <c r="J1008" s="192"/>
      <c r="K1008" s="190"/>
    </row>
    <row r="1009" spans="1:11" x14ac:dyDescent="0.2">
      <c r="A1009" s="190"/>
      <c r="B1009" s="190"/>
      <c r="C1009" s="190"/>
      <c r="D1009" s="190"/>
      <c r="E1009" s="190"/>
      <c r="F1009" s="190"/>
      <c r="G1009" s="211"/>
      <c r="H1009" s="191"/>
      <c r="I1009" s="387"/>
      <c r="J1009" s="192"/>
      <c r="K1009" s="190"/>
    </row>
    <row r="1010" spans="1:11" x14ac:dyDescent="0.2">
      <c r="A1010" s="190"/>
      <c r="B1010" s="190"/>
      <c r="C1010" s="190"/>
      <c r="D1010" s="190"/>
      <c r="E1010" s="190"/>
      <c r="F1010" s="190"/>
      <c r="G1010" s="211"/>
      <c r="H1010" s="191"/>
      <c r="I1010" s="387"/>
      <c r="J1010" s="192"/>
      <c r="K1010" s="190"/>
    </row>
    <row r="1011" spans="1:11" x14ac:dyDescent="0.2">
      <c r="A1011" s="190"/>
      <c r="B1011" s="190"/>
      <c r="C1011" s="190"/>
      <c r="D1011" s="190"/>
      <c r="E1011" s="190"/>
      <c r="F1011" s="190"/>
      <c r="G1011" s="211"/>
      <c r="H1011" s="191"/>
      <c r="I1011" s="387"/>
      <c r="J1011" s="192"/>
      <c r="K1011" s="190"/>
    </row>
    <row r="1012" spans="1:11" x14ac:dyDescent="0.2">
      <c r="A1012" s="190"/>
      <c r="B1012" s="190"/>
      <c r="C1012" s="190"/>
      <c r="D1012" s="190"/>
      <c r="E1012" s="190"/>
      <c r="F1012" s="190"/>
      <c r="G1012" s="211"/>
      <c r="H1012" s="191"/>
      <c r="I1012" s="387"/>
      <c r="J1012" s="192"/>
      <c r="K1012" s="190"/>
    </row>
    <row r="1013" spans="1:11" x14ac:dyDescent="0.2">
      <c r="A1013" s="190"/>
      <c r="B1013" s="190"/>
      <c r="C1013" s="190"/>
      <c r="D1013" s="190"/>
      <c r="E1013" s="190"/>
      <c r="F1013" s="190"/>
      <c r="G1013" s="211"/>
      <c r="H1013" s="191"/>
      <c r="I1013" s="387"/>
      <c r="J1013" s="192"/>
      <c r="K1013" s="190"/>
    </row>
    <row r="1014" spans="1:11" x14ac:dyDescent="0.2">
      <c r="A1014" s="190"/>
      <c r="B1014" s="190"/>
      <c r="C1014" s="190"/>
      <c r="D1014" s="190"/>
      <c r="E1014" s="190"/>
      <c r="F1014" s="190"/>
      <c r="G1014" s="211"/>
      <c r="H1014" s="191"/>
      <c r="I1014" s="387"/>
      <c r="J1014" s="192"/>
      <c r="K1014" s="190"/>
    </row>
    <row r="1015" spans="1:11" x14ac:dyDescent="0.2">
      <c r="A1015" s="190"/>
      <c r="B1015" s="190"/>
      <c r="C1015" s="190"/>
      <c r="D1015" s="190"/>
      <c r="E1015" s="190"/>
      <c r="F1015" s="190"/>
      <c r="G1015" s="211"/>
      <c r="H1015" s="191"/>
      <c r="I1015" s="387"/>
      <c r="J1015" s="192"/>
      <c r="K1015" s="190"/>
    </row>
    <row r="1016" spans="1:11" x14ac:dyDescent="0.2">
      <c r="A1016" s="190"/>
      <c r="B1016" s="190"/>
      <c r="C1016" s="190"/>
      <c r="D1016" s="190"/>
      <c r="E1016" s="190"/>
      <c r="F1016" s="190"/>
      <c r="G1016" s="211"/>
      <c r="H1016" s="191"/>
      <c r="I1016" s="387"/>
      <c r="J1016" s="192"/>
      <c r="K1016" s="190"/>
    </row>
    <row r="1017" spans="1:11" x14ac:dyDescent="0.2">
      <c r="A1017" s="190"/>
      <c r="B1017" s="190"/>
      <c r="C1017" s="190"/>
      <c r="D1017" s="190"/>
      <c r="E1017" s="190"/>
      <c r="F1017" s="190"/>
      <c r="G1017" s="211"/>
      <c r="H1017" s="191"/>
      <c r="I1017" s="387"/>
      <c r="J1017" s="192"/>
      <c r="K1017" s="190"/>
    </row>
    <row r="1018" spans="1:11" x14ac:dyDescent="0.2">
      <c r="A1018" s="190"/>
      <c r="B1018" s="190"/>
      <c r="C1018" s="190"/>
      <c r="D1018" s="190"/>
      <c r="E1018" s="190"/>
      <c r="F1018" s="190"/>
      <c r="G1018" s="211"/>
      <c r="H1018" s="191"/>
      <c r="I1018" s="387"/>
      <c r="J1018" s="192"/>
      <c r="K1018" s="190"/>
    </row>
    <row r="1019" spans="1:11" x14ac:dyDescent="0.2">
      <c r="A1019" s="190"/>
      <c r="B1019" s="190"/>
      <c r="C1019" s="190"/>
      <c r="D1019" s="190"/>
      <c r="E1019" s="190"/>
      <c r="F1019" s="190"/>
      <c r="G1019" s="211"/>
      <c r="H1019" s="191"/>
      <c r="I1019" s="387"/>
      <c r="J1019" s="192"/>
      <c r="K1019" s="190"/>
    </row>
    <row r="1020" spans="1:11" x14ac:dyDescent="0.2">
      <c r="A1020" s="190"/>
      <c r="B1020" s="190"/>
      <c r="C1020" s="190"/>
      <c r="D1020" s="190"/>
      <c r="E1020" s="190"/>
      <c r="F1020" s="190"/>
      <c r="G1020" s="211"/>
      <c r="H1020" s="191"/>
      <c r="I1020" s="387"/>
      <c r="J1020" s="192"/>
      <c r="K1020" s="190"/>
    </row>
    <row r="1021" spans="1:11" x14ac:dyDescent="0.2">
      <c r="A1021" s="190"/>
      <c r="B1021" s="190"/>
      <c r="C1021" s="190"/>
      <c r="D1021" s="190"/>
      <c r="E1021" s="190"/>
      <c r="F1021" s="190"/>
      <c r="G1021" s="211"/>
      <c r="H1021" s="191"/>
      <c r="I1021" s="387"/>
      <c r="J1021" s="192"/>
      <c r="K1021" s="190"/>
    </row>
    <row r="1022" spans="1:11" x14ac:dyDescent="0.2">
      <c r="A1022" s="190"/>
      <c r="B1022" s="190"/>
      <c r="C1022" s="190"/>
      <c r="D1022" s="190"/>
      <c r="E1022" s="190"/>
      <c r="F1022" s="190"/>
      <c r="G1022" s="211"/>
      <c r="H1022" s="191"/>
      <c r="I1022" s="387"/>
      <c r="J1022" s="192"/>
      <c r="K1022" s="190"/>
    </row>
    <row r="1023" spans="1:11" x14ac:dyDescent="0.2">
      <c r="A1023" s="190"/>
      <c r="B1023" s="190"/>
      <c r="C1023" s="190"/>
      <c r="D1023" s="190"/>
      <c r="E1023" s="190"/>
      <c r="F1023" s="190"/>
      <c r="G1023" s="211"/>
      <c r="H1023" s="191"/>
      <c r="I1023" s="387"/>
      <c r="J1023" s="192"/>
      <c r="K1023" s="190"/>
    </row>
    <row r="1024" spans="1:11" x14ac:dyDescent="0.2">
      <c r="A1024" s="190"/>
      <c r="B1024" s="190"/>
      <c r="C1024" s="190"/>
      <c r="D1024" s="190"/>
      <c r="E1024" s="190"/>
      <c r="F1024" s="190"/>
      <c r="G1024" s="211"/>
      <c r="H1024" s="191"/>
      <c r="I1024" s="387"/>
      <c r="J1024" s="192"/>
      <c r="K1024" s="190"/>
    </row>
    <row r="1025" spans="1:11" x14ac:dyDescent="0.2">
      <c r="A1025" s="190"/>
      <c r="B1025" s="190"/>
      <c r="C1025" s="190"/>
      <c r="D1025" s="190"/>
      <c r="E1025" s="190"/>
      <c r="F1025" s="190"/>
      <c r="G1025" s="211"/>
      <c r="H1025" s="191"/>
      <c r="I1025" s="387"/>
      <c r="J1025" s="192"/>
      <c r="K1025" s="190"/>
    </row>
    <row r="1026" spans="1:11" x14ac:dyDescent="0.2">
      <c r="A1026" s="190"/>
      <c r="B1026" s="190"/>
      <c r="C1026" s="190"/>
      <c r="D1026" s="190"/>
      <c r="E1026" s="190"/>
      <c r="F1026" s="190"/>
      <c r="G1026" s="211"/>
      <c r="H1026" s="191"/>
      <c r="I1026" s="387"/>
      <c r="J1026" s="192"/>
      <c r="K1026" s="190"/>
    </row>
    <row r="1027" spans="1:11" x14ac:dyDescent="0.2">
      <c r="A1027" s="190"/>
      <c r="B1027" s="190"/>
      <c r="C1027" s="190"/>
      <c r="D1027" s="190"/>
      <c r="E1027" s="190"/>
      <c r="F1027" s="190"/>
      <c r="G1027" s="211"/>
      <c r="H1027" s="191"/>
      <c r="I1027" s="387"/>
      <c r="J1027" s="192"/>
      <c r="K1027" s="190"/>
    </row>
    <row r="1028" spans="1:11" x14ac:dyDescent="0.2">
      <c r="A1028" s="190"/>
      <c r="B1028" s="190"/>
      <c r="C1028" s="190"/>
      <c r="D1028" s="190"/>
      <c r="E1028" s="190"/>
      <c r="F1028" s="190"/>
      <c r="G1028" s="211"/>
      <c r="H1028" s="191"/>
      <c r="I1028" s="387"/>
      <c r="J1028" s="192"/>
      <c r="K1028" s="190"/>
    </row>
    <row r="1029" spans="1:11" x14ac:dyDescent="0.2">
      <c r="A1029" s="190"/>
      <c r="B1029" s="190"/>
      <c r="C1029" s="190"/>
      <c r="D1029" s="190"/>
      <c r="E1029" s="190"/>
      <c r="F1029" s="190"/>
      <c r="G1029" s="211"/>
      <c r="H1029" s="191"/>
      <c r="I1029" s="387"/>
      <c r="J1029" s="192"/>
      <c r="K1029" s="190"/>
    </row>
    <row r="1030" spans="1:11" x14ac:dyDescent="0.2">
      <c r="A1030" s="190"/>
      <c r="B1030" s="190"/>
      <c r="C1030" s="190"/>
      <c r="D1030" s="190"/>
      <c r="E1030" s="190"/>
      <c r="F1030" s="190"/>
      <c r="G1030" s="211"/>
      <c r="H1030" s="191"/>
      <c r="I1030" s="387"/>
      <c r="J1030" s="192"/>
      <c r="K1030" s="190"/>
    </row>
    <row r="1031" spans="1:11" x14ac:dyDescent="0.2">
      <c r="A1031" s="190"/>
      <c r="B1031" s="190"/>
      <c r="C1031" s="190"/>
      <c r="D1031" s="190"/>
      <c r="E1031" s="190"/>
      <c r="F1031" s="190"/>
      <c r="G1031" s="211"/>
      <c r="H1031" s="191"/>
      <c r="I1031" s="387"/>
      <c r="J1031" s="192"/>
      <c r="K1031" s="190"/>
    </row>
    <row r="1032" spans="1:11" x14ac:dyDescent="0.2">
      <c r="A1032" s="190"/>
      <c r="B1032" s="190"/>
      <c r="C1032" s="190"/>
      <c r="D1032" s="190"/>
      <c r="E1032" s="190"/>
      <c r="F1032" s="190"/>
      <c r="G1032" s="211"/>
      <c r="H1032" s="191"/>
      <c r="I1032" s="387"/>
      <c r="J1032" s="192"/>
      <c r="K1032" s="190"/>
    </row>
    <row r="1033" spans="1:11" x14ac:dyDescent="0.2">
      <c r="A1033" s="190"/>
      <c r="B1033" s="190"/>
      <c r="C1033" s="190"/>
      <c r="D1033" s="190"/>
      <c r="E1033" s="190"/>
      <c r="F1033" s="190"/>
      <c r="G1033" s="211"/>
      <c r="H1033" s="191"/>
      <c r="I1033" s="387"/>
      <c r="J1033" s="192"/>
      <c r="K1033" s="190"/>
    </row>
    <row r="1034" spans="1:11" x14ac:dyDescent="0.2">
      <c r="A1034" s="190"/>
      <c r="B1034" s="190"/>
      <c r="C1034" s="190"/>
      <c r="D1034" s="190"/>
      <c r="E1034" s="190"/>
      <c r="F1034" s="190"/>
      <c r="G1034" s="211"/>
      <c r="H1034" s="191"/>
      <c r="I1034" s="387"/>
      <c r="J1034" s="192"/>
      <c r="K1034" s="190"/>
    </row>
    <row r="1035" spans="1:11" x14ac:dyDescent="0.2">
      <c r="A1035" s="190"/>
      <c r="B1035" s="190"/>
      <c r="C1035" s="190"/>
      <c r="D1035" s="190"/>
      <c r="E1035" s="190"/>
      <c r="F1035" s="190"/>
      <c r="G1035" s="211"/>
      <c r="H1035" s="191"/>
      <c r="I1035" s="387"/>
      <c r="J1035" s="192"/>
      <c r="K1035" s="190"/>
    </row>
    <row r="1036" spans="1:11" x14ac:dyDescent="0.2">
      <c r="A1036" s="190"/>
      <c r="B1036" s="190"/>
      <c r="C1036" s="190"/>
      <c r="D1036" s="190"/>
      <c r="E1036" s="190"/>
      <c r="F1036" s="190"/>
      <c r="G1036" s="211"/>
      <c r="H1036" s="191"/>
      <c r="I1036" s="387"/>
      <c r="J1036" s="192"/>
      <c r="K1036" s="190"/>
    </row>
    <row r="1037" spans="1:11" x14ac:dyDescent="0.2">
      <c r="A1037" s="190"/>
      <c r="B1037" s="190"/>
      <c r="C1037" s="190"/>
      <c r="D1037" s="190"/>
      <c r="E1037" s="190"/>
      <c r="F1037" s="190"/>
      <c r="G1037" s="211"/>
      <c r="H1037" s="191"/>
      <c r="I1037" s="387"/>
      <c r="J1037" s="192"/>
      <c r="K1037" s="190"/>
    </row>
    <row r="1038" spans="1:11" x14ac:dyDescent="0.2">
      <c r="A1038" s="190"/>
      <c r="B1038" s="190"/>
      <c r="C1038" s="190"/>
      <c r="D1038" s="190"/>
      <c r="E1038" s="190"/>
      <c r="F1038" s="190"/>
      <c r="G1038" s="211"/>
      <c r="H1038" s="191"/>
      <c r="I1038" s="387"/>
      <c r="J1038" s="192"/>
      <c r="K1038" s="190"/>
    </row>
    <row r="1039" spans="1:11" x14ac:dyDescent="0.2">
      <c r="A1039" s="190"/>
      <c r="B1039" s="190"/>
      <c r="C1039" s="190"/>
      <c r="D1039" s="190"/>
      <c r="E1039" s="190"/>
      <c r="F1039" s="190"/>
      <c r="G1039" s="211"/>
      <c r="H1039" s="191"/>
      <c r="I1039" s="387"/>
      <c r="J1039" s="192"/>
      <c r="K1039" s="190"/>
    </row>
    <row r="1040" spans="1:11" x14ac:dyDescent="0.2">
      <c r="A1040" s="190"/>
      <c r="B1040" s="190"/>
      <c r="C1040" s="190"/>
      <c r="D1040" s="190"/>
      <c r="E1040" s="190"/>
      <c r="F1040" s="190"/>
      <c r="G1040" s="211"/>
      <c r="H1040" s="191"/>
      <c r="I1040" s="387"/>
      <c r="J1040" s="192"/>
      <c r="K1040" s="190"/>
    </row>
    <row r="1041" spans="1:11" x14ac:dyDescent="0.2">
      <c r="A1041" s="190"/>
      <c r="B1041" s="190"/>
      <c r="C1041" s="190"/>
      <c r="D1041" s="190"/>
      <c r="E1041" s="190"/>
      <c r="F1041" s="190"/>
      <c r="G1041" s="211"/>
      <c r="H1041" s="191"/>
      <c r="I1041" s="387"/>
      <c r="J1041" s="192"/>
      <c r="K1041" s="190"/>
    </row>
    <row r="1042" spans="1:11" x14ac:dyDescent="0.2">
      <c r="A1042" s="190"/>
      <c r="B1042" s="190"/>
      <c r="C1042" s="190"/>
      <c r="D1042" s="190"/>
      <c r="E1042" s="190"/>
      <c r="F1042" s="190"/>
      <c r="G1042" s="211"/>
      <c r="H1042" s="191"/>
      <c r="I1042" s="387"/>
      <c r="J1042" s="192"/>
      <c r="K1042" s="190"/>
    </row>
    <row r="1043" spans="1:11" x14ac:dyDescent="0.2">
      <c r="A1043" s="190"/>
      <c r="B1043" s="190"/>
      <c r="C1043" s="190"/>
      <c r="D1043" s="190"/>
      <c r="E1043" s="190"/>
      <c r="F1043" s="190"/>
      <c r="G1043" s="211"/>
      <c r="H1043" s="191"/>
      <c r="I1043" s="387"/>
      <c r="J1043" s="192"/>
      <c r="K1043" s="190"/>
    </row>
    <row r="1044" spans="1:11" x14ac:dyDescent="0.2">
      <c r="A1044" s="190"/>
      <c r="B1044" s="190"/>
      <c r="C1044" s="190"/>
      <c r="D1044" s="190"/>
      <c r="E1044" s="190"/>
      <c r="F1044" s="190"/>
      <c r="G1044" s="211"/>
      <c r="H1044" s="191"/>
      <c r="I1044" s="387"/>
      <c r="J1044" s="192"/>
      <c r="K1044" s="190"/>
    </row>
    <row r="1045" spans="1:11" x14ac:dyDescent="0.2">
      <c r="A1045" s="190"/>
      <c r="B1045" s="190"/>
      <c r="C1045" s="190"/>
      <c r="D1045" s="190"/>
      <c r="E1045" s="190"/>
      <c r="F1045" s="190"/>
      <c r="G1045" s="211"/>
      <c r="H1045" s="191"/>
      <c r="I1045" s="387"/>
      <c r="J1045" s="192"/>
      <c r="K1045" s="190"/>
    </row>
    <row r="1046" spans="1:11" x14ac:dyDescent="0.2">
      <c r="A1046" s="190"/>
      <c r="B1046" s="190"/>
      <c r="C1046" s="190"/>
      <c r="D1046" s="190"/>
      <c r="E1046" s="190"/>
      <c r="F1046" s="190"/>
      <c r="G1046" s="211"/>
      <c r="H1046" s="191"/>
      <c r="I1046" s="387"/>
      <c r="J1046" s="192"/>
      <c r="K1046" s="190"/>
    </row>
    <row r="1047" spans="1:11" x14ac:dyDescent="0.2">
      <c r="A1047" s="190"/>
      <c r="B1047" s="190"/>
      <c r="C1047" s="190"/>
      <c r="D1047" s="190"/>
      <c r="E1047" s="190"/>
      <c r="F1047" s="190"/>
      <c r="G1047" s="211"/>
      <c r="H1047" s="191"/>
      <c r="I1047" s="387"/>
      <c r="J1047" s="192"/>
      <c r="K1047" s="190"/>
    </row>
    <row r="1048" spans="1:11" x14ac:dyDescent="0.2">
      <c r="A1048" s="190"/>
      <c r="B1048" s="190"/>
      <c r="C1048" s="190"/>
      <c r="D1048" s="190"/>
      <c r="E1048" s="190"/>
      <c r="F1048" s="190"/>
      <c r="G1048" s="211"/>
      <c r="H1048" s="191"/>
      <c r="I1048" s="387"/>
      <c r="J1048" s="192"/>
      <c r="K1048" s="190"/>
    </row>
    <row r="1049" spans="1:11" x14ac:dyDescent="0.2">
      <c r="A1049" s="190"/>
      <c r="B1049" s="190"/>
      <c r="C1049" s="190"/>
      <c r="D1049" s="190"/>
      <c r="E1049" s="190"/>
      <c r="F1049" s="190"/>
      <c r="G1049" s="211"/>
      <c r="H1049" s="191"/>
      <c r="I1049" s="387"/>
      <c r="J1049" s="192"/>
      <c r="K1049" s="190"/>
    </row>
    <row r="1050" spans="1:11" x14ac:dyDescent="0.2">
      <c r="A1050" s="190"/>
      <c r="B1050" s="190"/>
      <c r="C1050" s="190"/>
      <c r="D1050" s="190"/>
      <c r="E1050" s="190"/>
      <c r="F1050" s="190"/>
      <c r="G1050" s="211"/>
      <c r="H1050" s="191"/>
      <c r="I1050" s="387"/>
      <c r="J1050" s="192"/>
      <c r="K1050" s="190"/>
    </row>
    <row r="1051" spans="1:11" x14ac:dyDescent="0.2">
      <c r="A1051" s="190"/>
      <c r="B1051" s="190"/>
      <c r="C1051" s="190"/>
      <c r="D1051" s="190"/>
      <c r="E1051" s="190"/>
      <c r="F1051" s="190"/>
      <c r="G1051" s="211"/>
      <c r="H1051" s="191"/>
      <c r="I1051" s="387"/>
      <c r="J1051" s="192"/>
      <c r="K1051" s="190"/>
    </row>
    <row r="1052" spans="1:11" x14ac:dyDescent="0.2">
      <c r="A1052" s="190"/>
      <c r="B1052" s="190"/>
      <c r="C1052" s="190"/>
      <c r="D1052" s="190"/>
      <c r="E1052" s="190"/>
      <c r="F1052" s="190"/>
      <c r="G1052" s="211"/>
      <c r="H1052" s="191"/>
      <c r="I1052" s="387"/>
      <c r="J1052" s="192"/>
      <c r="K1052" s="190"/>
    </row>
    <row r="1053" spans="1:11" x14ac:dyDescent="0.2">
      <c r="A1053" s="190"/>
      <c r="B1053" s="190"/>
      <c r="C1053" s="190"/>
      <c r="D1053" s="190"/>
      <c r="E1053" s="190"/>
      <c r="F1053" s="190"/>
      <c r="G1053" s="211"/>
      <c r="H1053" s="191"/>
      <c r="I1053" s="387"/>
      <c r="J1053" s="192"/>
      <c r="K1053" s="190"/>
    </row>
    <row r="1054" spans="1:11" x14ac:dyDescent="0.2">
      <c r="A1054" s="190"/>
      <c r="B1054" s="190"/>
      <c r="C1054" s="190"/>
      <c r="D1054" s="190"/>
      <c r="E1054" s="190"/>
      <c r="F1054" s="190"/>
      <c r="G1054" s="211"/>
      <c r="H1054" s="191"/>
      <c r="I1054" s="387"/>
      <c r="J1054" s="192"/>
      <c r="K1054" s="190"/>
    </row>
    <row r="1055" spans="1:11" x14ac:dyDescent="0.2">
      <c r="A1055" s="190"/>
      <c r="B1055" s="190"/>
      <c r="C1055" s="190"/>
      <c r="D1055" s="190"/>
      <c r="E1055" s="190"/>
      <c r="F1055" s="190"/>
      <c r="G1055" s="211"/>
      <c r="H1055" s="191"/>
      <c r="I1055" s="387"/>
      <c r="J1055" s="192"/>
      <c r="K1055" s="190"/>
    </row>
    <row r="1056" spans="1:11" x14ac:dyDescent="0.2">
      <c r="A1056" s="190"/>
      <c r="B1056" s="190"/>
      <c r="C1056" s="190"/>
      <c r="D1056" s="190"/>
      <c r="E1056" s="190"/>
      <c r="F1056" s="190"/>
      <c r="G1056" s="211"/>
      <c r="H1056" s="191"/>
      <c r="I1056" s="387"/>
      <c r="J1056" s="192"/>
      <c r="K1056" s="190"/>
    </row>
    <row r="1057" spans="1:11" x14ac:dyDescent="0.2">
      <c r="A1057" s="190"/>
      <c r="B1057" s="190"/>
      <c r="C1057" s="190"/>
      <c r="D1057" s="190"/>
      <c r="E1057" s="190"/>
      <c r="F1057" s="190"/>
      <c r="G1057" s="211"/>
      <c r="H1057" s="191"/>
      <c r="I1057" s="387"/>
      <c r="J1057" s="192"/>
      <c r="K1057" s="190"/>
    </row>
    <row r="1058" spans="1:11" x14ac:dyDescent="0.2">
      <c r="A1058" s="190"/>
      <c r="B1058" s="190"/>
      <c r="C1058" s="190"/>
      <c r="D1058" s="190"/>
      <c r="E1058" s="190"/>
      <c r="F1058" s="190"/>
      <c r="G1058" s="211"/>
      <c r="H1058" s="191"/>
      <c r="I1058" s="387"/>
      <c r="J1058" s="192"/>
      <c r="K1058" s="190"/>
    </row>
    <row r="1059" spans="1:11" x14ac:dyDescent="0.2">
      <c r="A1059" s="190"/>
      <c r="B1059" s="190"/>
      <c r="C1059" s="190"/>
      <c r="D1059" s="190"/>
      <c r="E1059" s="190"/>
      <c r="F1059" s="190"/>
      <c r="G1059" s="211"/>
      <c r="H1059" s="191"/>
      <c r="I1059" s="387"/>
      <c r="J1059" s="192"/>
      <c r="K1059" s="190"/>
    </row>
    <row r="1060" spans="1:11" x14ac:dyDescent="0.2">
      <c r="A1060" s="190"/>
      <c r="B1060" s="190"/>
      <c r="C1060" s="190"/>
      <c r="D1060" s="190"/>
      <c r="E1060" s="190"/>
      <c r="F1060" s="190"/>
      <c r="G1060" s="211"/>
      <c r="H1060" s="191"/>
      <c r="I1060" s="387"/>
      <c r="J1060" s="192"/>
      <c r="K1060" s="190"/>
    </row>
    <row r="1061" spans="1:11" x14ac:dyDescent="0.2">
      <c r="A1061" s="190"/>
      <c r="B1061" s="190"/>
      <c r="C1061" s="190"/>
      <c r="D1061" s="190"/>
      <c r="E1061" s="190"/>
      <c r="F1061" s="190"/>
      <c r="G1061" s="211"/>
      <c r="H1061" s="191"/>
      <c r="I1061" s="387"/>
      <c r="J1061" s="192"/>
      <c r="K1061" s="190"/>
    </row>
    <row r="1062" spans="1:11" x14ac:dyDescent="0.2">
      <c r="A1062" s="190"/>
      <c r="B1062" s="190"/>
      <c r="C1062" s="190"/>
      <c r="D1062" s="190"/>
      <c r="E1062" s="190"/>
      <c r="F1062" s="190"/>
      <c r="G1062" s="211"/>
      <c r="H1062" s="191"/>
      <c r="I1062" s="387"/>
      <c r="J1062" s="192"/>
      <c r="K1062" s="190"/>
    </row>
    <row r="1063" spans="1:11" x14ac:dyDescent="0.2">
      <c r="A1063" s="190"/>
      <c r="B1063" s="190"/>
      <c r="C1063" s="190"/>
      <c r="D1063" s="190"/>
      <c r="E1063" s="190"/>
      <c r="F1063" s="190"/>
      <c r="G1063" s="211"/>
      <c r="H1063" s="191"/>
      <c r="I1063" s="387"/>
      <c r="J1063" s="192"/>
      <c r="K1063" s="190"/>
    </row>
    <row r="1064" spans="1:11" x14ac:dyDescent="0.2">
      <c r="A1064" s="190"/>
      <c r="B1064" s="190"/>
      <c r="C1064" s="190"/>
      <c r="D1064" s="190"/>
      <c r="E1064" s="190"/>
      <c r="F1064" s="190"/>
      <c r="G1064" s="211"/>
      <c r="H1064" s="191"/>
      <c r="I1064" s="387"/>
      <c r="J1064" s="192"/>
      <c r="K1064" s="190"/>
    </row>
    <row r="1065" spans="1:11" x14ac:dyDescent="0.2">
      <c r="A1065" s="190"/>
      <c r="B1065" s="190"/>
      <c r="C1065" s="190"/>
      <c r="D1065" s="190"/>
      <c r="E1065" s="190"/>
      <c r="F1065" s="190"/>
      <c r="G1065" s="211"/>
      <c r="H1065" s="191"/>
      <c r="I1065" s="387"/>
      <c r="J1065" s="192"/>
      <c r="K1065" s="190"/>
    </row>
    <row r="1066" spans="1:11" x14ac:dyDescent="0.2">
      <c r="A1066" s="190"/>
      <c r="B1066" s="190"/>
      <c r="C1066" s="190"/>
      <c r="D1066" s="190"/>
      <c r="E1066" s="190"/>
      <c r="F1066" s="190"/>
      <c r="G1066" s="211"/>
      <c r="H1066" s="191"/>
      <c r="I1066" s="387"/>
      <c r="J1066" s="192"/>
      <c r="K1066" s="190"/>
    </row>
    <row r="1067" spans="1:11" x14ac:dyDescent="0.2">
      <c r="A1067" s="190"/>
      <c r="B1067" s="190"/>
      <c r="C1067" s="190"/>
      <c r="D1067" s="190"/>
      <c r="E1067" s="190"/>
      <c r="F1067" s="190"/>
      <c r="G1067" s="211"/>
      <c r="H1067" s="191"/>
      <c r="I1067" s="387"/>
      <c r="J1067" s="192"/>
      <c r="K1067" s="190"/>
    </row>
    <row r="1068" spans="1:11" x14ac:dyDescent="0.2">
      <c r="A1068" s="190"/>
      <c r="B1068" s="190"/>
      <c r="C1068" s="190"/>
      <c r="D1068" s="190"/>
      <c r="E1068" s="190"/>
      <c r="F1068" s="190"/>
      <c r="G1068" s="211"/>
      <c r="H1068" s="191"/>
      <c r="I1068" s="387"/>
      <c r="J1068" s="192"/>
      <c r="K1068" s="190"/>
    </row>
    <row r="1069" spans="1:11" x14ac:dyDescent="0.2">
      <c r="A1069" s="190"/>
      <c r="B1069" s="190"/>
      <c r="C1069" s="190"/>
      <c r="D1069" s="190"/>
      <c r="E1069" s="190"/>
      <c r="F1069" s="190"/>
      <c r="G1069" s="211"/>
      <c r="H1069" s="191"/>
      <c r="I1069" s="387"/>
      <c r="J1069" s="192"/>
      <c r="K1069" s="190"/>
    </row>
    <row r="1070" spans="1:11" x14ac:dyDescent="0.2">
      <c r="A1070" s="190"/>
      <c r="B1070" s="190"/>
      <c r="C1070" s="190"/>
      <c r="D1070" s="190"/>
      <c r="E1070" s="190"/>
      <c r="F1070" s="190"/>
      <c r="G1070" s="211"/>
      <c r="H1070" s="191"/>
      <c r="I1070" s="387"/>
      <c r="J1070" s="192"/>
      <c r="K1070" s="190"/>
    </row>
    <row r="1071" spans="1:11" x14ac:dyDescent="0.2">
      <c r="A1071" s="190"/>
      <c r="B1071" s="190"/>
      <c r="C1071" s="190"/>
      <c r="D1071" s="190"/>
      <c r="E1071" s="190"/>
      <c r="F1071" s="190"/>
      <c r="G1071" s="211"/>
      <c r="H1071" s="191"/>
      <c r="I1071" s="387"/>
      <c r="J1071" s="192"/>
      <c r="K1071" s="190"/>
    </row>
    <row r="1072" spans="1:11" x14ac:dyDescent="0.2">
      <c r="A1072" s="190"/>
      <c r="B1072" s="190"/>
      <c r="C1072" s="190"/>
      <c r="D1072" s="190"/>
      <c r="E1072" s="190"/>
      <c r="F1072" s="190"/>
      <c r="G1072" s="211"/>
      <c r="H1072" s="191"/>
      <c r="I1072" s="387"/>
      <c r="J1072" s="192"/>
      <c r="K1072" s="190"/>
    </row>
    <row r="1073" spans="1:11" x14ac:dyDescent="0.2">
      <c r="A1073" s="190"/>
      <c r="B1073" s="190"/>
      <c r="C1073" s="190"/>
      <c r="D1073" s="190"/>
      <c r="E1073" s="190"/>
      <c r="F1073" s="190"/>
      <c r="G1073" s="211"/>
      <c r="H1073" s="191"/>
      <c r="I1073" s="387"/>
      <c r="J1073" s="192"/>
      <c r="K1073" s="190"/>
    </row>
    <row r="1074" spans="1:11" x14ac:dyDescent="0.2">
      <c r="A1074" s="190"/>
      <c r="B1074" s="190"/>
      <c r="C1074" s="190"/>
      <c r="D1074" s="190"/>
      <c r="E1074" s="190"/>
      <c r="F1074" s="190"/>
      <c r="G1074" s="211"/>
      <c r="H1074" s="191"/>
      <c r="I1074" s="387"/>
      <c r="J1074" s="192"/>
      <c r="K1074" s="190"/>
    </row>
    <row r="1075" spans="1:11" x14ac:dyDescent="0.2">
      <c r="A1075" s="190"/>
      <c r="B1075" s="190"/>
      <c r="C1075" s="190"/>
      <c r="D1075" s="190"/>
      <c r="E1075" s="190"/>
      <c r="F1075" s="190"/>
      <c r="G1075" s="211"/>
      <c r="H1075" s="191"/>
      <c r="I1075" s="387"/>
      <c r="J1075" s="192"/>
      <c r="K1075" s="190"/>
    </row>
    <row r="1076" spans="1:11" x14ac:dyDescent="0.2">
      <c r="A1076" s="190"/>
      <c r="B1076" s="190"/>
      <c r="C1076" s="190"/>
      <c r="D1076" s="190"/>
      <c r="E1076" s="190"/>
      <c r="F1076" s="190"/>
      <c r="G1076" s="211"/>
      <c r="H1076" s="191"/>
      <c r="I1076" s="387"/>
      <c r="J1076" s="192"/>
      <c r="K1076" s="190"/>
    </row>
    <row r="1077" spans="1:11" x14ac:dyDescent="0.2">
      <c r="A1077" s="190"/>
      <c r="B1077" s="190"/>
      <c r="C1077" s="190"/>
      <c r="D1077" s="190"/>
      <c r="E1077" s="190"/>
      <c r="F1077" s="190"/>
      <c r="G1077" s="211"/>
      <c r="H1077" s="191"/>
      <c r="I1077" s="387"/>
      <c r="J1077" s="192"/>
      <c r="K1077" s="190"/>
    </row>
    <row r="1078" spans="1:11" x14ac:dyDescent="0.2">
      <c r="A1078" s="190"/>
      <c r="B1078" s="190"/>
      <c r="C1078" s="190"/>
      <c r="D1078" s="190"/>
      <c r="E1078" s="190"/>
      <c r="F1078" s="190"/>
      <c r="G1078" s="211"/>
      <c r="H1078" s="191"/>
      <c r="I1078" s="387"/>
      <c r="J1078" s="192"/>
      <c r="K1078" s="190"/>
    </row>
    <row r="1079" spans="1:11" x14ac:dyDescent="0.2">
      <c r="A1079" s="190"/>
      <c r="B1079" s="190"/>
      <c r="C1079" s="190"/>
      <c r="D1079" s="190"/>
      <c r="E1079" s="190"/>
      <c r="F1079" s="190"/>
      <c r="G1079" s="211"/>
      <c r="H1079" s="191"/>
      <c r="I1079" s="387"/>
      <c r="J1079" s="192"/>
      <c r="K1079" s="190"/>
    </row>
    <row r="1080" spans="1:11" x14ac:dyDescent="0.2">
      <c r="A1080" s="190"/>
      <c r="B1080" s="190"/>
      <c r="C1080" s="190"/>
      <c r="D1080" s="190"/>
      <c r="E1080" s="190"/>
      <c r="F1080" s="190"/>
      <c r="G1080" s="211"/>
      <c r="H1080" s="191"/>
      <c r="I1080" s="387"/>
      <c r="J1080" s="192"/>
      <c r="K1080" s="190"/>
    </row>
    <row r="1081" spans="1:11" x14ac:dyDescent="0.2">
      <c r="A1081" s="190"/>
      <c r="B1081" s="190"/>
      <c r="C1081" s="190"/>
      <c r="D1081" s="190"/>
      <c r="E1081" s="190"/>
      <c r="F1081" s="190"/>
      <c r="G1081" s="211"/>
      <c r="H1081" s="191"/>
      <c r="I1081" s="387"/>
      <c r="J1081" s="192"/>
      <c r="K1081" s="190"/>
    </row>
    <row r="1082" spans="1:11" x14ac:dyDescent="0.2">
      <c r="A1082" s="190"/>
      <c r="B1082" s="190"/>
      <c r="C1082" s="190"/>
      <c r="D1082" s="190"/>
      <c r="E1082" s="190"/>
      <c r="F1082" s="190"/>
      <c r="G1082" s="211"/>
      <c r="H1082" s="191"/>
      <c r="I1082" s="387"/>
      <c r="J1082" s="192"/>
      <c r="K1082" s="190"/>
    </row>
    <row r="1083" spans="1:11" x14ac:dyDescent="0.2">
      <c r="A1083" s="190"/>
      <c r="B1083" s="190"/>
      <c r="C1083" s="190"/>
      <c r="D1083" s="190"/>
      <c r="E1083" s="190"/>
      <c r="F1083" s="190"/>
      <c r="G1083" s="211"/>
      <c r="H1083" s="191"/>
      <c r="I1083" s="387"/>
      <c r="J1083" s="192"/>
      <c r="K1083" s="190"/>
    </row>
    <row r="1084" spans="1:11" x14ac:dyDescent="0.2">
      <c r="A1084" s="190"/>
      <c r="B1084" s="190"/>
      <c r="C1084" s="190"/>
      <c r="D1084" s="190"/>
      <c r="E1084" s="190"/>
      <c r="F1084" s="190"/>
      <c r="G1084" s="211"/>
      <c r="H1084" s="191"/>
      <c r="I1084" s="387"/>
      <c r="J1084" s="192"/>
      <c r="K1084" s="190"/>
    </row>
    <row r="1085" spans="1:11" x14ac:dyDescent="0.2">
      <c r="A1085" s="190"/>
      <c r="B1085" s="190"/>
      <c r="C1085" s="190"/>
      <c r="D1085" s="190"/>
      <c r="E1085" s="190"/>
      <c r="F1085" s="190"/>
      <c r="G1085" s="211"/>
      <c r="H1085" s="191"/>
      <c r="I1085" s="387"/>
      <c r="J1085" s="192"/>
      <c r="K1085" s="190"/>
    </row>
    <row r="1086" spans="1:11" x14ac:dyDescent="0.2">
      <c r="A1086" s="190"/>
      <c r="B1086" s="190"/>
      <c r="C1086" s="190"/>
      <c r="D1086" s="190"/>
      <c r="E1086" s="190"/>
      <c r="F1086" s="190"/>
      <c r="G1086" s="211"/>
      <c r="H1086" s="191"/>
      <c r="I1086" s="387"/>
      <c r="J1086" s="192"/>
      <c r="K1086" s="190"/>
    </row>
    <row r="1087" spans="1:11" x14ac:dyDescent="0.2">
      <c r="A1087" s="190"/>
      <c r="B1087" s="190"/>
      <c r="C1087" s="190"/>
      <c r="D1087" s="190"/>
      <c r="E1087" s="190"/>
      <c r="F1087" s="190"/>
      <c r="G1087" s="211"/>
      <c r="H1087" s="191"/>
      <c r="I1087" s="387"/>
      <c r="J1087" s="192"/>
      <c r="K1087" s="190"/>
    </row>
    <row r="1088" spans="1:11" x14ac:dyDescent="0.2">
      <c r="A1088" s="190"/>
      <c r="B1088" s="190"/>
      <c r="C1088" s="190"/>
      <c r="D1088" s="190"/>
      <c r="E1088" s="190"/>
      <c r="F1088" s="190"/>
      <c r="G1088" s="211"/>
      <c r="H1088" s="191"/>
      <c r="I1088" s="387"/>
      <c r="J1088" s="192"/>
      <c r="K1088" s="190"/>
    </row>
    <row r="1089" spans="1:11" x14ac:dyDescent="0.2">
      <c r="A1089" s="190"/>
      <c r="B1089" s="190"/>
      <c r="C1089" s="190"/>
      <c r="D1089" s="190"/>
      <c r="E1089" s="190"/>
      <c r="F1089" s="190"/>
      <c r="G1089" s="211"/>
      <c r="H1089" s="191"/>
      <c r="I1089" s="387"/>
      <c r="J1089" s="192"/>
      <c r="K1089" s="190"/>
    </row>
    <row r="1090" spans="1:11" x14ac:dyDescent="0.2">
      <c r="A1090" s="190"/>
      <c r="B1090" s="190"/>
      <c r="C1090" s="190"/>
      <c r="D1090" s="190"/>
      <c r="E1090" s="190"/>
      <c r="F1090" s="190"/>
      <c r="G1090" s="211"/>
      <c r="H1090" s="191"/>
      <c r="I1090" s="387"/>
      <c r="J1090" s="192"/>
      <c r="K1090" s="190"/>
    </row>
    <row r="1091" spans="1:11" x14ac:dyDescent="0.2">
      <c r="A1091" s="190"/>
      <c r="B1091" s="190"/>
      <c r="C1091" s="190"/>
      <c r="D1091" s="190"/>
      <c r="E1091" s="190"/>
      <c r="F1091" s="190"/>
      <c r="G1091" s="211"/>
      <c r="H1091" s="191"/>
      <c r="I1091" s="387"/>
      <c r="J1091" s="192"/>
      <c r="K1091" s="190"/>
    </row>
    <row r="1092" spans="1:11" x14ac:dyDescent="0.2">
      <c r="A1092" s="190"/>
      <c r="B1092" s="190"/>
      <c r="C1092" s="190"/>
      <c r="D1092" s="190"/>
      <c r="E1092" s="190"/>
      <c r="F1092" s="190"/>
      <c r="G1092" s="211"/>
      <c r="H1092" s="191"/>
      <c r="I1092" s="387"/>
      <c r="J1092" s="192"/>
      <c r="K1092" s="190"/>
    </row>
    <row r="1093" spans="1:11" x14ac:dyDescent="0.2">
      <c r="A1093" s="190"/>
      <c r="B1093" s="190"/>
      <c r="C1093" s="190"/>
      <c r="D1093" s="190"/>
      <c r="E1093" s="190"/>
      <c r="F1093" s="190"/>
      <c r="G1093" s="211"/>
      <c r="H1093" s="191"/>
      <c r="I1093" s="387"/>
      <c r="J1093" s="192"/>
      <c r="K1093" s="190"/>
    </row>
    <row r="1094" spans="1:11" x14ac:dyDescent="0.2">
      <c r="A1094" s="190"/>
      <c r="B1094" s="190"/>
      <c r="C1094" s="190"/>
      <c r="D1094" s="190"/>
      <c r="E1094" s="190"/>
      <c r="F1094" s="190"/>
      <c r="G1094" s="211"/>
      <c r="H1094" s="191"/>
      <c r="I1094" s="387"/>
      <c r="J1094" s="192"/>
      <c r="K1094" s="190"/>
    </row>
    <row r="1095" spans="1:11" x14ac:dyDescent="0.2">
      <c r="A1095" s="190"/>
      <c r="B1095" s="190"/>
      <c r="C1095" s="190"/>
      <c r="D1095" s="190"/>
      <c r="E1095" s="190"/>
      <c r="F1095" s="190"/>
      <c r="G1095" s="211"/>
      <c r="H1095" s="191"/>
      <c r="I1095" s="387"/>
      <c r="J1095" s="192"/>
      <c r="K1095" s="190"/>
    </row>
    <row r="1096" spans="1:11" x14ac:dyDescent="0.2">
      <c r="A1096" s="190"/>
      <c r="B1096" s="190"/>
      <c r="C1096" s="190"/>
      <c r="D1096" s="190"/>
      <c r="E1096" s="190"/>
      <c r="F1096" s="190"/>
      <c r="G1096" s="211"/>
      <c r="H1096" s="191"/>
      <c r="I1096" s="387"/>
      <c r="J1096" s="192"/>
      <c r="K1096" s="190"/>
    </row>
    <row r="1097" spans="1:11" x14ac:dyDescent="0.2">
      <c r="A1097" s="190"/>
      <c r="B1097" s="190"/>
      <c r="C1097" s="190"/>
      <c r="D1097" s="190"/>
      <c r="E1097" s="190"/>
      <c r="F1097" s="190"/>
      <c r="G1097" s="211"/>
      <c r="H1097" s="191"/>
      <c r="I1097" s="387"/>
      <c r="J1097" s="192"/>
      <c r="K1097" s="190"/>
    </row>
    <row r="1098" spans="1:11" x14ac:dyDescent="0.2">
      <c r="A1098" s="190"/>
      <c r="B1098" s="190"/>
      <c r="C1098" s="190"/>
      <c r="D1098" s="190"/>
      <c r="E1098" s="190"/>
      <c r="F1098" s="190"/>
      <c r="G1098" s="211"/>
      <c r="H1098" s="191"/>
      <c r="I1098" s="387"/>
      <c r="J1098" s="192"/>
      <c r="K1098" s="190"/>
    </row>
    <row r="1099" spans="1:11" x14ac:dyDescent="0.2">
      <c r="A1099" s="190"/>
      <c r="B1099" s="190"/>
      <c r="C1099" s="190"/>
      <c r="D1099" s="190"/>
      <c r="E1099" s="190"/>
      <c r="F1099" s="190"/>
      <c r="G1099" s="211"/>
      <c r="H1099" s="191"/>
      <c r="I1099" s="387"/>
      <c r="J1099" s="192"/>
      <c r="K1099" s="190"/>
    </row>
    <row r="1100" spans="1:11" x14ac:dyDescent="0.2">
      <c r="A1100" s="190"/>
      <c r="B1100" s="190"/>
      <c r="C1100" s="190"/>
      <c r="D1100" s="190"/>
      <c r="E1100" s="190"/>
      <c r="F1100" s="190"/>
      <c r="G1100" s="211"/>
      <c r="H1100" s="191"/>
      <c r="I1100" s="387"/>
      <c r="J1100" s="192"/>
      <c r="K1100" s="190"/>
    </row>
    <row r="1101" spans="1:11" x14ac:dyDescent="0.2">
      <c r="A1101" s="190"/>
      <c r="B1101" s="190"/>
      <c r="C1101" s="190"/>
      <c r="D1101" s="190"/>
      <c r="E1101" s="190"/>
      <c r="F1101" s="190"/>
      <c r="G1101" s="211"/>
      <c r="H1101" s="191"/>
      <c r="I1101" s="387"/>
      <c r="J1101" s="192"/>
      <c r="K1101" s="190"/>
    </row>
    <row r="1102" spans="1:11" x14ac:dyDescent="0.2">
      <c r="A1102" s="190"/>
      <c r="B1102" s="190"/>
      <c r="C1102" s="190"/>
      <c r="D1102" s="190"/>
      <c r="E1102" s="190"/>
      <c r="F1102" s="190"/>
      <c r="G1102" s="211"/>
      <c r="H1102" s="191"/>
      <c r="I1102" s="387"/>
      <c r="J1102" s="192"/>
      <c r="K1102" s="190"/>
    </row>
    <row r="1103" spans="1:11" x14ac:dyDescent="0.2">
      <c r="A1103" s="190"/>
      <c r="B1103" s="190"/>
      <c r="C1103" s="190"/>
      <c r="D1103" s="190"/>
      <c r="E1103" s="190"/>
      <c r="F1103" s="190"/>
      <c r="G1103" s="211"/>
      <c r="H1103" s="191"/>
      <c r="I1103" s="387"/>
      <c r="J1103" s="192"/>
      <c r="K1103" s="190"/>
    </row>
    <row r="1104" spans="1:11" x14ac:dyDescent="0.2">
      <c r="A1104" s="190"/>
      <c r="B1104" s="190"/>
      <c r="C1104" s="190"/>
      <c r="D1104" s="190"/>
      <c r="E1104" s="190"/>
      <c r="F1104" s="190"/>
      <c r="G1104" s="211"/>
      <c r="H1104" s="191"/>
      <c r="I1104" s="387"/>
      <c r="J1104" s="192"/>
      <c r="K1104" s="190"/>
    </row>
    <row r="1105" spans="1:11" x14ac:dyDescent="0.2">
      <c r="A1105" s="190"/>
      <c r="B1105" s="190"/>
      <c r="C1105" s="190"/>
      <c r="D1105" s="190"/>
      <c r="E1105" s="190"/>
      <c r="F1105" s="190"/>
      <c r="G1105" s="211"/>
      <c r="H1105" s="191"/>
      <c r="I1105" s="387"/>
      <c r="J1105" s="192"/>
      <c r="K1105" s="190"/>
    </row>
    <row r="1106" spans="1:11" x14ac:dyDescent="0.2">
      <c r="A1106" s="190"/>
      <c r="B1106" s="190"/>
      <c r="C1106" s="190"/>
      <c r="D1106" s="190"/>
      <c r="E1106" s="190"/>
      <c r="F1106" s="190"/>
      <c r="G1106" s="211"/>
      <c r="H1106" s="191"/>
      <c r="I1106" s="387"/>
      <c r="J1106" s="192"/>
      <c r="K1106" s="190"/>
    </row>
    <row r="1107" spans="1:11" x14ac:dyDescent="0.2">
      <c r="A1107" s="190"/>
      <c r="B1107" s="190"/>
      <c r="C1107" s="190"/>
      <c r="D1107" s="190"/>
      <c r="E1107" s="190"/>
      <c r="F1107" s="190"/>
      <c r="G1107" s="211"/>
      <c r="H1107" s="191"/>
      <c r="I1107" s="387"/>
      <c r="J1107" s="192"/>
      <c r="K1107" s="190"/>
    </row>
    <row r="1108" spans="1:11" x14ac:dyDescent="0.2">
      <c r="A1108" s="190"/>
      <c r="B1108" s="190"/>
      <c r="C1108" s="190"/>
      <c r="D1108" s="190"/>
      <c r="E1108" s="190"/>
      <c r="F1108" s="190"/>
      <c r="G1108" s="211"/>
      <c r="H1108" s="191"/>
      <c r="I1108" s="387"/>
      <c r="J1108" s="192"/>
      <c r="K1108" s="190"/>
    </row>
    <row r="1109" spans="1:11" x14ac:dyDescent="0.2">
      <c r="A1109" s="190"/>
      <c r="B1109" s="190"/>
      <c r="C1109" s="190"/>
      <c r="D1109" s="190"/>
      <c r="E1109" s="190"/>
      <c r="F1109" s="190"/>
      <c r="G1109" s="211"/>
      <c r="H1109" s="191"/>
      <c r="I1109" s="387"/>
      <c r="J1109" s="192"/>
      <c r="K1109" s="190"/>
    </row>
    <row r="1110" spans="1:11" x14ac:dyDescent="0.2">
      <c r="A1110" s="190"/>
      <c r="B1110" s="190"/>
      <c r="C1110" s="190"/>
      <c r="D1110" s="190"/>
      <c r="E1110" s="190"/>
      <c r="F1110" s="190"/>
      <c r="G1110" s="211"/>
      <c r="H1110" s="191"/>
      <c r="I1110" s="387"/>
      <c r="J1110" s="192"/>
      <c r="K1110" s="190"/>
    </row>
    <row r="1111" spans="1:11" x14ac:dyDescent="0.2">
      <c r="A1111" s="190"/>
      <c r="B1111" s="190"/>
      <c r="C1111" s="190"/>
      <c r="D1111" s="190"/>
      <c r="E1111" s="190"/>
      <c r="F1111" s="190"/>
      <c r="G1111" s="211"/>
      <c r="H1111" s="191"/>
      <c r="I1111" s="387"/>
      <c r="J1111" s="192"/>
      <c r="K1111" s="190"/>
    </row>
    <row r="1112" spans="1:11" x14ac:dyDescent="0.2">
      <c r="A1112" s="190"/>
      <c r="B1112" s="190"/>
      <c r="C1112" s="190"/>
      <c r="D1112" s="190"/>
      <c r="E1112" s="190"/>
      <c r="F1112" s="190"/>
      <c r="G1112" s="211"/>
      <c r="H1112" s="191"/>
      <c r="I1112" s="387"/>
      <c r="J1112" s="192"/>
      <c r="K1112" s="190"/>
    </row>
    <row r="1113" spans="1:11" x14ac:dyDescent="0.2">
      <c r="A1113" s="190"/>
      <c r="B1113" s="190"/>
      <c r="C1113" s="190"/>
      <c r="D1113" s="190"/>
      <c r="E1113" s="190"/>
      <c r="F1113" s="190"/>
      <c r="G1113" s="211"/>
      <c r="H1113" s="191"/>
      <c r="I1113" s="387"/>
      <c r="J1113" s="192"/>
      <c r="K1113" s="190"/>
    </row>
    <row r="1114" spans="1:11" x14ac:dyDescent="0.2">
      <c r="A1114" s="190"/>
      <c r="B1114" s="190"/>
      <c r="C1114" s="190"/>
      <c r="D1114" s="190"/>
      <c r="E1114" s="190"/>
      <c r="F1114" s="190"/>
      <c r="G1114" s="211"/>
      <c r="H1114" s="191"/>
      <c r="I1114" s="387"/>
      <c r="J1114" s="192"/>
      <c r="K1114" s="190"/>
    </row>
    <row r="1115" spans="1:11" x14ac:dyDescent="0.2">
      <c r="A1115" s="190"/>
      <c r="B1115" s="190"/>
      <c r="C1115" s="190"/>
      <c r="D1115" s="190"/>
      <c r="E1115" s="190"/>
      <c r="F1115" s="190"/>
      <c r="G1115" s="211"/>
      <c r="H1115" s="191"/>
      <c r="I1115" s="387"/>
      <c r="J1115" s="192"/>
      <c r="K1115" s="190"/>
    </row>
    <row r="1116" spans="1:11" x14ac:dyDescent="0.2">
      <c r="A1116" s="190"/>
      <c r="B1116" s="190"/>
      <c r="C1116" s="190"/>
      <c r="D1116" s="190"/>
      <c r="E1116" s="190"/>
      <c r="F1116" s="190"/>
      <c r="G1116" s="211"/>
      <c r="H1116" s="191"/>
      <c r="I1116" s="387"/>
      <c r="J1116" s="192"/>
      <c r="K1116" s="190"/>
    </row>
    <row r="1117" spans="1:11" x14ac:dyDescent="0.2">
      <c r="A1117" s="190"/>
      <c r="B1117" s="190"/>
      <c r="C1117" s="190"/>
      <c r="D1117" s="190"/>
      <c r="E1117" s="190"/>
      <c r="F1117" s="190"/>
      <c r="G1117" s="211"/>
      <c r="H1117" s="191"/>
      <c r="I1117" s="387"/>
      <c r="J1117" s="192"/>
      <c r="K1117" s="190"/>
    </row>
    <row r="1118" spans="1:11" x14ac:dyDescent="0.2">
      <c r="A1118" s="190"/>
      <c r="B1118" s="190"/>
      <c r="C1118" s="190"/>
      <c r="D1118" s="190"/>
      <c r="E1118" s="190"/>
      <c r="F1118" s="190"/>
      <c r="G1118" s="211"/>
      <c r="H1118" s="191"/>
      <c r="I1118" s="387"/>
      <c r="J1118" s="192"/>
      <c r="K1118" s="190"/>
    </row>
    <row r="1119" spans="1:11" x14ac:dyDescent="0.2">
      <c r="A1119" s="190"/>
      <c r="B1119" s="190"/>
      <c r="C1119" s="190"/>
      <c r="D1119" s="190"/>
      <c r="E1119" s="190"/>
      <c r="F1119" s="190"/>
      <c r="G1119" s="211"/>
      <c r="H1119" s="191"/>
      <c r="I1119" s="387"/>
      <c r="J1119" s="192"/>
      <c r="K1119" s="190"/>
    </row>
    <row r="1120" spans="1:11" x14ac:dyDescent="0.2">
      <c r="A1120" s="190"/>
      <c r="B1120" s="190"/>
      <c r="C1120" s="190"/>
      <c r="D1120" s="190"/>
      <c r="E1120" s="190"/>
      <c r="F1120" s="190"/>
      <c r="G1120" s="211"/>
      <c r="H1120" s="191"/>
      <c r="I1120" s="387"/>
      <c r="J1120" s="192"/>
      <c r="K1120" s="190"/>
    </row>
    <row r="1121" spans="1:11" x14ac:dyDescent="0.2">
      <c r="A1121" s="190"/>
      <c r="B1121" s="190"/>
      <c r="C1121" s="190"/>
      <c r="D1121" s="190"/>
      <c r="E1121" s="190"/>
      <c r="F1121" s="190"/>
      <c r="G1121" s="211"/>
      <c r="H1121" s="191"/>
      <c r="I1121" s="387"/>
      <c r="J1121" s="192"/>
      <c r="K1121" s="190"/>
    </row>
    <row r="1122" spans="1:11" x14ac:dyDescent="0.2">
      <c r="A1122" s="190"/>
      <c r="B1122" s="190"/>
      <c r="C1122" s="190"/>
      <c r="D1122" s="190"/>
      <c r="E1122" s="190"/>
      <c r="F1122" s="190"/>
      <c r="G1122" s="211"/>
      <c r="H1122" s="191"/>
      <c r="I1122" s="387"/>
      <c r="J1122" s="192"/>
      <c r="K1122" s="190"/>
    </row>
    <row r="1123" spans="1:11" x14ac:dyDescent="0.2">
      <c r="A1123" s="190"/>
      <c r="B1123" s="190"/>
      <c r="C1123" s="190"/>
      <c r="D1123" s="190"/>
      <c r="E1123" s="190"/>
      <c r="F1123" s="190"/>
      <c r="G1123" s="211"/>
      <c r="H1123" s="191"/>
      <c r="I1123" s="387"/>
      <c r="J1123" s="192"/>
      <c r="K1123" s="190"/>
    </row>
    <row r="1124" spans="1:11" x14ac:dyDescent="0.2">
      <c r="A1124" s="190"/>
      <c r="B1124" s="190"/>
      <c r="C1124" s="190"/>
      <c r="D1124" s="190"/>
      <c r="E1124" s="190"/>
      <c r="F1124" s="190"/>
      <c r="G1124" s="211"/>
      <c r="H1124" s="191"/>
      <c r="I1124" s="387"/>
      <c r="J1124" s="192"/>
      <c r="K1124" s="190"/>
    </row>
    <row r="1125" spans="1:11" x14ac:dyDescent="0.2">
      <c r="A1125" s="190"/>
      <c r="B1125" s="190"/>
      <c r="C1125" s="190"/>
      <c r="D1125" s="190"/>
      <c r="E1125" s="190"/>
      <c r="F1125" s="190"/>
      <c r="G1125" s="211"/>
      <c r="H1125" s="191"/>
      <c r="I1125" s="387"/>
      <c r="J1125" s="192"/>
      <c r="K1125" s="190"/>
    </row>
    <row r="1126" spans="1:11" x14ac:dyDescent="0.2">
      <c r="A1126" s="190"/>
      <c r="B1126" s="190"/>
      <c r="C1126" s="190"/>
      <c r="D1126" s="190"/>
      <c r="E1126" s="190"/>
      <c r="F1126" s="190"/>
      <c r="G1126" s="211"/>
      <c r="H1126" s="191"/>
      <c r="I1126" s="387"/>
      <c r="J1126" s="192"/>
      <c r="K1126" s="190"/>
    </row>
    <row r="1127" spans="1:11" x14ac:dyDescent="0.2">
      <c r="A1127" s="190"/>
      <c r="B1127" s="190"/>
      <c r="C1127" s="190"/>
      <c r="D1127" s="190"/>
      <c r="E1127" s="190"/>
      <c r="F1127" s="190"/>
      <c r="G1127" s="211"/>
      <c r="H1127" s="191"/>
      <c r="I1127" s="387"/>
      <c r="J1127" s="192"/>
      <c r="K1127" s="190"/>
    </row>
    <row r="1128" spans="1:11" x14ac:dyDescent="0.2">
      <c r="A1128" s="190"/>
      <c r="B1128" s="190"/>
      <c r="C1128" s="190"/>
      <c r="D1128" s="190"/>
      <c r="E1128" s="190"/>
      <c r="F1128" s="190"/>
      <c r="G1128" s="211"/>
      <c r="H1128" s="191"/>
      <c r="I1128" s="387"/>
      <c r="J1128" s="192"/>
      <c r="K1128" s="190"/>
    </row>
    <row r="1129" spans="1:11" x14ac:dyDescent="0.2">
      <c r="A1129" s="190"/>
      <c r="B1129" s="190"/>
      <c r="C1129" s="190"/>
      <c r="D1129" s="190"/>
      <c r="E1129" s="190"/>
      <c r="F1129" s="190"/>
      <c r="G1129" s="211"/>
      <c r="H1129" s="191"/>
      <c r="I1129" s="387"/>
      <c r="J1129" s="192"/>
      <c r="K1129" s="190"/>
    </row>
    <row r="1130" spans="1:11" x14ac:dyDescent="0.2">
      <c r="A1130" s="190"/>
      <c r="B1130" s="190"/>
      <c r="C1130" s="190"/>
      <c r="D1130" s="190"/>
      <c r="E1130" s="190"/>
      <c r="F1130" s="190"/>
      <c r="G1130" s="211"/>
      <c r="H1130" s="191"/>
      <c r="I1130" s="387"/>
      <c r="J1130" s="192"/>
      <c r="K1130" s="190"/>
    </row>
    <row r="1131" spans="1:11" x14ac:dyDescent="0.2">
      <c r="A1131" s="190"/>
      <c r="B1131" s="190"/>
      <c r="C1131" s="190"/>
      <c r="D1131" s="190"/>
      <c r="E1131" s="190"/>
      <c r="F1131" s="190"/>
      <c r="G1131" s="211"/>
      <c r="H1131" s="191"/>
      <c r="I1131" s="387"/>
      <c r="J1131" s="192"/>
      <c r="K1131" s="190"/>
    </row>
    <row r="1132" spans="1:11" x14ac:dyDescent="0.2">
      <c r="A1132" s="190"/>
      <c r="B1132" s="190"/>
      <c r="C1132" s="190"/>
      <c r="D1132" s="190"/>
      <c r="E1132" s="190"/>
      <c r="F1132" s="190"/>
      <c r="G1132" s="211"/>
      <c r="H1132" s="191"/>
      <c r="I1132" s="387"/>
      <c r="J1132" s="192"/>
      <c r="K1132" s="190"/>
    </row>
    <row r="1133" spans="1:11" x14ac:dyDescent="0.2">
      <c r="A1133" s="190"/>
      <c r="B1133" s="190"/>
      <c r="C1133" s="190"/>
      <c r="D1133" s="190"/>
      <c r="E1133" s="190"/>
      <c r="F1133" s="190"/>
      <c r="G1133" s="211"/>
      <c r="H1133" s="191"/>
      <c r="I1133" s="387"/>
      <c r="J1133" s="192"/>
      <c r="K1133" s="190"/>
    </row>
    <row r="1134" spans="1:11" x14ac:dyDescent="0.2">
      <c r="A1134" s="190"/>
      <c r="B1134" s="190"/>
      <c r="C1134" s="190"/>
      <c r="D1134" s="190"/>
      <c r="E1134" s="190"/>
      <c r="F1134" s="190"/>
      <c r="G1134" s="211"/>
      <c r="H1134" s="191"/>
      <c r="I1134" s="387"/>
      <c r="J1134" s="192"/>
      <c r="K1134" s="190"/>
    </row>
    <row r="1135" spans="1:11" x14ac:dyDescent="0.2">
      <c r="A1135" s="190"/>
      <c r="B1135" s="190"/>
      <c r="C1135" s="190"/>
      <c r="D1135" s="190"/>
      <c r="E1135" s="190"/>
      <c r="F1135" s="190"/>
      <c r="G1135" s="211"/>
      <c r="H1135" s="191"/>
      <c r="I1135" s="387"/>
      <c r="J1135" s="192"/>
      <c r="K1135" s="190"/>
    </row>
    <row r="1136" spans="1:11" x14ac:dyDescent="0.2">
      <c r="A1136" s="190"/>
      <c r="B1136" s="190"/>
      <c r="C1136" s="190"/>
      <c r="D1136" s="190"/>
      <c r="E1136" s="190"/>
      <c r="F1136" s="190"/>
      <c r="G1136" s="211"/>
      <c r="H1136" s="191"/>
      <c r="I1136" s="387"/>
      <c r="J1136" s="192"/>
      <c r="K1136" s="190"/>
    </row>
    <row r="1137" spans="1:11" x14ac:dyDescent="0.2">
      <c r="A1137" s="190"/>
      <c r="B1137" s="190"/>
      <c r="C1137" s="190"/>
      <c r="D1137" s="190"/>
      <c r="E1137" s="190"/>
      <c r="F1137" s="190"/>
      <c r="G1137" s="211"/>
      <c r="H1137" s="191"/>
      <c r="I1137" s="387"/>
      <c r="J1137" s="192"/>
      <c r="K1137" s="190"/>
    </row>
    <row r="1138" spans="1:11" x14ac:dyDescent="0.2">
      <c r="A1138" s="190"/>
      <c r="B1138" s="190"/>
      <c r="C1138" s="190"/>
      <c r="D1138" s="190"/>
      <c r="E1138" s="190"/>
      <c r="F1138" s="190"/>
      <c r="G1138" s="211"/>
      <c r="H1138" s="191"/>
      <c r="I1138" s="387"/>
      <c r="J1138" s="192"/>
      <c r="K1138" s="190"/>
    </row>
    <row r="1139" spans="1:11" x14ac:dyDescent="0.2">
      <c r="A1139" s="190"/>
      <c r="B1139" s="190"/>
      <c r="C1139" s="190"/>
      <c r="D1139" s="190"/>
      <c r="E1139" s="190"/>
      <c r="F1139" s="190"/>
      <c r="G1139" s="211"/>
      <c r="H1139" s="191"/>
      <c r="I1139" s="387"/>
      <c r="J1139" s="192"/>
      <c r="K1139" s="190"/>
    </row>
    <row r="1140" spans="1:11" x14ac:dyDescent="0.2">
      <c r="A1140" s="190"/>
      <c r="B1140" s="190"/>
      <c r="C1140" s="190"/>
      <c r="D1140" s="190"/>
      <c r="E1140" s="190"/>
      <c r="F1140" s="190"/>
      <c r="G1140" s="211"/>
      <c r="H1140" s="191"/>
      <c r="I1140" s="387"/>
      <c r="J1140" s="192"/>
      <c r="K1140" s="190"/>
    </row>
    <row r="1141" spans="1:11" x14ac:dyDescent="0.2">
      <c r="A1141" s="190"/>
      <c r="B1141" s="190"/>
      <c r="C1141" s="190"/>
      <c r="D1141" s="190"/>
      <c r="E1141" s="190"/>
      <c r="F1141" s="190"/>
      <c r="G1141" s="211"/>
      <c r="H1141" s="191"/>
      <c r="I1141" s="387"/>
      <c r="J1141" s="192"/>
      <c r="K1141" s="190"/>
    </row>
    <row r="1142" spans="1:11" x14ac:dyDescent="0.2">
      <c r="A1142" s="190"/>
      <c r="B1142" s="190"/>
      <c r="C1142" s="190"/>
      <c r="D1142" s="190"/>
      <c r="E1142" s="190"/>
      <c r="F1142" s="190"/>
      <c r="G1142" s="211"/>
      <c r="H1142" s="191"/>
      <c r="I1142" s="387"/>
      <c r="J1142" s="192"/>
      <c r="K1142" s="190"/>
    </row>
    <row r="1143" spans="1:11" x14ac:dyDescent="0.2">
      <c r="A1143" s="190"/>
      <c r="B1143" s="190"/>
      <c r="C1143" s="190"/>
      <c r="D1143" s="190"/>
      <c r="E1143" s="190"/>
      <c r="F1143" s="190"/>
      <c r="G1143" s="211"/>
      <c r="H1143" s="191"/>
      <c r="I1143" s="387"/>
      <c r="J1143" s="192"/>
      <c r="K1143" s="190"/>
    </row>
    <row r="1144" spans="1:11" x14ac:dyDescent="0.2">
      <c r="A1144" s="190"/>
      <c r="B1144" s="190"/>
      <c r="C1144" s="190"/>
      <c r="D1144" s="190"/>
      <c r="E1144" s="190"/>
      <c r="F1144" s="190"/>
      <c r="G1144" s="211"/>
      <c r="H1144" s="191"/>
      <c r="I1144" s="387"/>
      <c r="J1144" s="192"/>
      <c r="K1144" s="190"/>
    </row>
    <row r="1145" spans="1:11" x14ac:dyDescent="0.2">
      <c r="A1145" s="190"/>
      <c r="B1145" s="190"/>
      <c r="C1145" s="190"/>
      <c r="D1145" s="190"/>
      <c r="E1145" s="190"/>
      <c r="F1145" s="190"/>
      <c r="G1145" s="211"/>
      <c r="H1145" s="191"/>
      <c r="I1145" s="387"/>
      <c r="J1145" s="192"/>
      <c r="K1145" s="190"/>
    </row>
    <row r="1146" spans="1:11" x14ac:dyDescent="0.2">
      <c r="A1146" s="190"/>
      <c r="B1146" s="190"/>
      <c r="C1146" s="190"/>
      <c r="D1146" s="190"/>
      <c r="E1146" s="190"/>
      <c r="F1146" s="190"/>
      <c r="G1146" s="211"/>
      <c r="H1146" s="191"/>
      <c r="I1146" s="387"/>
      <c r="J1146" s="192"/>
      <c r="K1146" s="190"/>
    </row>
    <row r="1147" spans="1:11" x14ac:dyDescent="0.2">
      <c r="A1147" s="190"/>
      <c r="B1147" s="190"/>
      <c r="C1147" s="190"/>
      <c r="D1147" s="190"/>
      <c r="E1147" s="190"/>
      <c r="F1147" s="190"/>
      <c r="G1147" s="211"/>
      <c r="H1147" s="191"/>
      <c r="I1147" s="387"/>
      <c r="J1147" s="192"/>
      <c r="K1147" s="190"/>
    </row>
    <row r="1148" spans="1:11" x14ac:dyDescent="0.2">
      <c r="A1148" s="190"/>
      <c r="B1148" s="190"/>
      <c r="C1148" s="190"/>
      <c r="D1148" s="190"/>
      <c r="E1148" s="190"/>
      <c r="F1148" s="190"/>
      <c r="G1148" s="211"/>
      <c r="H1148" s="191"/>
      <c r="I1148" s="387"/>
      <c r="J1148" s="192"/>
      <c r="K1148" s="190"/>
    </row>
    <row r="1149" spans="1:11" x14ac:dyDescent="0.2">
      <c r="A1149" s="190"/>
      <c r="B1149" s="190"/>
      <c r="C1149" s="190"/>
      <c r="D1149" s="190"/>
      <c r="E1149" s="190"/>
      <c r="F1149" s="190"/>
      <c r="G1149" s="211"/>
      <c r="H1149" s="191"/>
      <c r="I1149" s="387"/>
      <c r="J1149" s="192"/>
      <c r="K1149" s="190"/>
    </row>
    <row r="1150" spans="1:11" x14ac:dyDescent="0.2">
      <c r="A1150" s="190"/>
      <c r="B1150" s="190"/>
      <c r="C1150" s="190"/>
      <c r="D1150" s="190"/>
      <c r="E1150" s="190"/>
      <c r="F1150" s="190"/>
      <c r="G1150" s="211"/>
      <c r="H1150" s="191"/>
      <c r="I1150" s="387"/>
      <c r="J1150" s="192"/>
      <c r="K1150" s="190"/>
    </row>
    <row r="1151" spans="1:11" x14ac:dyDescent="0.2">
      <c r="A1151" s="190"/>
      <c r="B1151" s="190"/>
      <c r="C1151" s="190"/>
      <c r="D1151" s="190"/>
      <c r="E1151" s="190"/>
      <c r="F1151" s="190"/>
      <c r="G1151" s="211"/>
      <c r="H1151" s="191"/>
      <c r="I1151" s="387"/>
      <c r="J1151" s="192"/>
      <c r="K1151" s="190"/>
    </row>
    <row r="1152" spans="1:11" x14ac:dyDescent="0.2">
      <c r="A1152" s="190"/>
      <c r="B1152" s="190"/>
      <c r="C1152" s="190"/>
      <c r="D1152" s="190"/>
      <c r="E1152" s="190"/>
      <c r="F1152" s="190"/>
      <c r="G1152" s="211"/>
      <c r="H1152" s="191"/>
      <c r="I1152" s="387"/>
      <c r="J1152" s="192"/>
      <c r="K1152" s="190"/>
    </row>
    <row r="1153" spans="1:11" x14ac:dyDescent="0.2">
      <c r="A1153" s="190"/>
      <c r="B1153" s="190"/>
      <c r="C1153" s="190"/>
      <c r="D1153" s="190"/>
      <c r="E1153" s="190"/>
      <c r="F1153" s="190"/>
      <c r="G1153" s="211"/>
      <c r="H1153" s="191"/>
      <c r="I1153" s="387"/>
      <c r="J1153" s="192"/>
      <c r="K1153" s="190"/>
    </row>
    <row r="1154" spans="1:11" x14ac:dyDescent="0.2">
      <c r="A1154" s="190"/>
      <c r="B1154" s="190"/>
      <c r="C1154" s="190"/>
      <c r="D1154" s="190"/>
      <c r="E1154" s="190"/>
      <c r="F1154" s="190"/>
      <c r="G1154" s="211"/>
      <c r="H1154" s="191"/>
      <c r="I1154" s="387"/>
      <c r="J1154" s="192"/>
      <c r="K1154" s="190"/>
    </row>
    <row r="1155" spans="1:11" x14ac:dyDescent="0.2">
      <c r="A1155" s="190"/>
      <c r="B1155" s="190"/>
      <c r="C1155" s="190"/>
      <c r="D1155" s="190"/>
      <c r="E1155" s="190"/>
      <c r="F1155" s="190"/>
      <c r="G1155" s="211"/>
      <c r="H1155" s="191"/>
      <c r="I1155" s="387"/>
      <c r="J1155" s="192"/>
      <c r="K1155" s="190"/>
    </row>
    <row r="1156" spans="1:11" x14ac:dyDescent="0.2">
      <c r="A1156" s="190"/>
      <c r="B1156" s="190"/>
      <c r="C1156" s="190"/>
      <c r="D1156" s="190"/>
      <c r="E1156" s="190"/>
      <c r="F1156" s="190"/>
      <c r="G1156" s="211"/>
      <c r="H1156" s="191"/>
      <c r="I1156" s="387"/>
      <c r="J1156" s="192"/>
      <c r="K1156" s="190"/>
    </row>
    <row r="1157" spans="1:11" x14ac:dyDescent="0.2">
      <c r="A1157" s="190"/>
      <c r="B1157" s="190"/>
      <c r="C1157" s="190"/>
      <c r="D1157" s="190"/>
      <c r="E1157" s="190"/>
      <c r="F1157" s="190"/>
      <c r="G1157" s="211"/>
      <c r="H1157" s="191"/>
      <c r="I1157" s="387"/>
      <c r="J1157" s="192"/>
      <c r="K1157" s="190"/>
    </row>
    <row r="1158" spans="1:11" x14ac:dyDescent="0.2">
      <c r="A1158" s="190"/>
      <c r="B1158" s="190"/>
      <c r="C1158" s="190"/>
      <c r="D1158" s="190"/>
      <c r="E1158" s="190"/>
      <c r="F1158" s="190"/>
      <c r="G1158" s="211"/>
      <c r="H1158" s="191"/>
      <c r="I1158" s="387"/>
      <c r="J1158" s="192"/>
      <c r="K1158" s="190"/>
    </row>
    <row r="1159" spans="1:11" x14ac:dyDescent="0.2">
      <c r="A1159" s="190"/>
      <c r="B1159" s="190"/>
      <c r="C1159" s="190"/>
      <c r="D1159" s="190"/>
      <c r="E1159" s="190"/>
      <c r="F1159" s="190"/>
      <c r="G1159" s="211"/>
      <c r="H1159" s="191"/>
      <c r="I1159" s="387"/>
      <c r="J1159" s="192"/>
      <c r="K1159" s="190"/>
    </row>
    <row r="1160" spans="1:11" x14ac:dyDescent="0.2">
      <c r="A1160" s="190"/>
      <c r="B1160" s="190"/>
      <c r="C1160" s="190"/>
      <c r="D1160" s="190"/>
      <c r="E1160" s="190"/>
      <c r="F1160" s="190"/>
      <c r="G1160" s="211"/>
      <c r="H1160" s="191"/>
      <c r="I1160" s="387"/>
      <c r="J1160" s="192"/>
      <c r="K1160" s="190"/>
    </row>
    <row r="1161" spans="1:11" x14ac:dyDescent="0.2">
      <c r="A1161" s="190"/>
      <c r="B1161" s="190"/>
      <c r="C1161" s="190"/>
      <c r="D1161" s="190"/>
      <c r="E1161" s="190"/>
      <c r="F1161" s="190"/>
      <c r="G1161" s="211"/>
      <c r="H1161" s="191"/>
      <c r="I1161" s="387"/>
      <c r="J1161" s="192"/>
      <c r="K1161" s="190"/>
    </row>
    <row r="1162" spans="1:11" x14ac:dyDescent="0.2">
      <c r="A1162" s="190"/>
      <c r="B1162" s="190"/>
      <c r="C1162" s="190"/>
      <c r="D1162" s="190"/>
      <c r="E1162" s="190"/>
      <c r="F1162" s="190"/>
      <c r="G1162" s="211"/>
      <c r="H1162" s="191"/>
      <c r="I1162" s="387"/>
      <c r="J1162" s="192"/>
      <c r="K1162" s="190"/>
    </row>
    <row r="1163" spans="1:11" x14ac:dyDescent="0.2">
      <c r="A1163" s="190"/>
      <c r="B1163" s="190"/>
      <c r="C1163" s="190"/>
      <c r="D1163" s="190"/>
      <c r="E1163" s="190"/>
      <c r="F1163" s="190"/>
      <c r="G1163" s="211"/>
      <c r="H1163" s="191"/>
      <c r="I1163" s="387"/>
      <c r="J1163" s="192"/>
      <c r="K1163" s="190"/>
    </row>
    <row r="1164" spans="1:11" x14ac:dyDescent="0.2">
      <c r="A1164" s="190"/>
      <c r="B1164" s="190"/>
      <c r="C1164" s="190"/>
      <c r="D1164" s="190"/>
      <c r="E1164" s="190"/>
      <c r="F1164" s="190"/>
      <c r="G1164" s="211"/>
      <c r="H1164" s="191"/>
      <c r="I1164" s="387"/>
      <c r="J1164" s="192"/>
      <c r="K1164" s="190"/>
    </row>
    <row r="1165" spans="1:11" x14ac:dyDescent="0.2">
      <c r="A1165" s="190"/>
      <c r="B1165" s="190"/>
      <c r="C1165" s="190"/>
      <c r="D1165" s="190"/>
      <c r="E1165" s="190"/>
      <c r="F1165" s="190"/>
      <c r="G1165" s="211"/>
      <c r="H1165" s="191"/>
      <c r="I1165" s="387"/>
      <c r="J1165" s="192"/>
      <c r="K1165" s="190"/>
    </row>
    <row r="1166" spans="1:11" x14ac:dyDescent="0.2">
      <c r="A1166" s="190"/>
      <c r="B1166" s="190"/>
      <c r="C1166" s="190"/>
      <c r="D1166" s="190"/>
      <c r="E1166" s="190"/>
      <c r="F1166" s="190"/>
      <c r="G1166" s="211"/>
      <c r="H1166" s="191"/>
      <c r="I1166" s="387"/>
      <c r="J1166" s="192"/>
      <c r="K1166" s="190"/>
    </row>
    <row r="1167" spans="1:11" x14ac:dyDescent="0.2">
      <c r="A1167" s="190"/>
      <c r="B1167" s="190"/>
      <c r="C1167" s="190"/>
      <c r="D1167" s="190"/>
      <c r="E1167" s="190"/>
      <c r="F1167" s="190"/>
      <c r="G1167" s="211"/>
      <c r="H1167" s="191"/>
      <c r="I1167" s="387"/>
      <c r="J1167" s="192"/>
      <c r="K1167" s="190"/>
    </row>
    <row r="1168" spans="1:11" x14ac:dyDescent="0.2">
      <c r="A1168" s="190"/>
      <c r="B1168" s="190"/>
      <c r="C1168" s="190"/>
      <c r="D1168" s="190"/>
      <c r="E1168" s="190"/>
      <c r="F1168" s="190"/>
      <c r="G1168" s="211"/>
      <c r="H1168" s="191"/>
      <c r="I1168" s="387"/>
      <c r="J1168" s="192"/>
      <c r="K1168" s="190"/>
    </row>
    <row r="1169" spans="1:11" x14ac:dyDescent="0.2">
      <c r="A1169" s="190"/>
      <c r="B1169" s="190"/>
      <c r="C1169" s="190"/>
      <c r="D1169" s="190"/>
      <c r="E1169" s="190"/>
      <c r="F1169" s="190"/>
      <c r="G1169" s="211"/>
      <c r="H1169" s="191"/>
      <c r="I1169" s="387"/>
      <c r="J1169" s="192"/>
      <c r="K1169" s="190"/>
    </row>
    <row r="1170" spans="1:11" x14ac:dyDescent="0.2">
      <c r="A1170" s="190"/>
      <c r="B1170" s="190"/>
      <c r="C1170" s="190"/>
      <c r="D1170" s="190"/>
      <c r="E1170" s="190"/>
      <c r="F1170" s="190"/>
      <c r="G1170" s="211"/>
      <c r="H1170" s="191"/>
      <c r="I1170" s="387"/>
      <c r="J1170" s="192"/>
      <c r="K1170" s="190"/>
    </row>
    <row r="1171" spans="1:11" x14ac:dyDescent="0.2">
      <c r="A1171" s="190"/>
      <c r="B1171" s="190"/>
      <c r="C1171" s="190"/>
      <c r="D1171" s="190"/>
      <c r="E1171" s="190"/>
      <c r="F1171" s="190"/>
      <c r="G1171" s="211"/>
      <c r="H1171" s="191"/>
      <c r="I1171" s="387"/>
      <c r="J1171" s="192"/>
      <c r="K1171" s="190"/>
    </row>
    <row r="1172" spans="1:11" x14ac:dyDescent="0.2">
      <c r="A1172" s="190"/>
      <c r="B1172" s="190"/>
      <c r="C1172" s="190"/>
      <c r="D1172" s="190"/>
      <c r="E1172" s="190"/>
      <c r="F1172" s="190"/>
      <c r="G1172" s="211"/>
      <c r="H1172" s="191"/>
      <c r="I1172" s="387"/>
      <c r="J1172" s="192"/>
      <c r="K1172" s="190"/>
    </row>
    <row r="1173" spans="1:11" x14ac:dyDescent="0.2">
      <c r="A1173" s="190"/>
      <c r="B1173" s="190"/>
      <c r="C1173" s="190"/>
      <c r="D1173" s="190"/>
      <c r="E1173" s="190"/>
      <c r="F1173" s="190"/>
      <c r="G1173" s="211"/>
      <c r="H1173" s="191"/>
      <c r="I1173" s="387"/>
      <c r="J1173" s="192"/>
      <c r="K1173" s="190"/>
    </row>
    <row r="1174" spans="1:11" x14ac:dyDescent="0.2">
      <c r="A1174" s="190"/>
      <c r="B1174" s="190"/>
      <c r="C1174" s="190"/>
      <c r="D1174" s="190"/>
      <c r="E1174" s="190"/>
      <c r="F1174" s="190"/>
      <c r="G1174" s="211"/>
      <c r="H1174" s="191"/>
      <c r="I1174" s="387"/>
      <c r="J1174" s="192"/>
      <c r="K1174" s="190"/>
    </row>
    <row r="1175" spans="1:11" x14ac:dyDescent="0.2">
      <c r="A1175" s="190"/>
      <c r="B1175" s="190"/>
      <c r="C1175" s="190"/>
      <c r="D1175" s="190"/>
      <c r="E1175" s="190"/>
      <c r="F1175" s="190"/>
      <c r="G1175" s="211"/>
      <c r="H1175" s="191"/>
      <c r="I1175" s="387"/>
      <c r="J1175" s="192"/>
      <c r="K1175" s="190"/>
    </row>
    <row r="1176" spans="1:11" x14ac:dyDescent="0.2">
      <c r="A1176" s="190"/>
      <c r="B1176" s="190"/>
      <c r="C1176" s="190"/>
      <c r="D1176" s="190"/>
      <c r="E1176" s="190"/>
      <c r="F1176" s="190"/>
      <c r="G1176" s="211"/>
      <c r="H1176" s="191"/>
      <c r="I1176" s="387"/>
      <c r="J1176" s="192"/>
      <c r="K1176" s="190"/>
    </row>
    <row r="1177" spans="1:11" x14ac:dyDescent="0.2">
      <c r="A1177" s="190"/>
      <c r="B1177" s="190"/>
      <c r="C1177" s="190"/>
      <c r="D1177" s="190"/>
      <c r="E1177" s="190"/>
      <c r="F1177" s="190"/>
      <c r="G1177" s="211"/>
      <c r="H1177" s="191"/>
      <c r="I1177" s="387"/>
      <c r="J1177" s="192"/>
      <c r="K1177" s="190"/>
    </row>
    <row r="1178" spans="1:11" x14ac:dyDescent="0.2">
      <c r="A1178" s="190"/>
      <c r="B1178" s="190"/>
      <c r="C1178" s="190"/>
      <c r="D1178" s="190"/>
      <c r="E1178" s="190"/>
      <c r="F1178" s="190"/>
      <c r="G1178" s="211"/>
      <c r="H1178" s="191"/>
      <c r="I1178" s="387"/>
      <c r="J1178" s="192"/>
      <c r="K1178" s="190"/>
    </row>
    <row r="1179" spans="1:11" x14ac:dyDescent="0.2">
      <c r="A1179" s="190"/>
      <c r="B1179" s="190"/>
      <c r="C1179" s="190"/>
      <c r="D1179" s="190"/>
      <c r="E1179" s="190"/>
      <c r="F1179" s="190"/>
      <c r="G1179" s="211"/>
      <c r="H1179" s="191"/>
      <c r="I1179" s="387"/>
      <c r="J1179" s="192"/>
      <c r="K1179" s="190"/>
    </row>
    <row r="1180" spans="1:11" x14ac:dyDescent="0.2">
      <c r="A1180" s="190"/>
      <c r="B1180" s="190"/>
      <c r="C1180" s="190"/>
      <c r="D1180" s="190"/>
      <c r="E1180" s="190"/>
      <c r="F1180" s="190"/>
      <c r="G1180" s="212"/>
      <c r="H1180" s="190"/>
      <c r="I1180" s="387"/>
      <c r="J1180" s="193"/>
      <c r="K1180" s="190"/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3"/>
  <dimension ref="A1:M4"/>
  <sheetViews>
    <sheetView workbookViewId="0">
      <selection activeCell="A2" sqref="A2:XFD3"/>
    </sheetView>
  </sheetViews>
  <sheetFormatPr defaultColWidth="11.42578125" defaultRowHeight="12.75" x14ac:dyDescent="0.2"/>
  <cols>
    <col min="1" max="1" width="7.42578125" customWidth="1"/>
    <col min="2" max="2" width="8.42578125" customWidth="1"/>
    <col min="3" max="3" width="3.7109375" customWidth="1"/>
    <col min="5" max="5" width="11.42578125" style="101"/>
    <col min="6" max="6" width="13.85546875" customWidth="1"/>
    <col min="7" max="7" width="11.5703125" customWidth="1"/>
    <col min="8" max="8" width="20.140625" customWidth="1"/>
    <col min="9" max="9" width="11.42578125" style="101"/>
    <col min="10" max="10" width="10.5703125" customWidth="1"/>
    <col min="11" max="11" width="14.5703125" customWidth="1"/>
  </cols>
  <sheetData>
    <row r="1" spans="1:13" x14ac:dyDescent="0.2">
      <c r="A1" s="326" t="s">
        <v>888</v>
      </c>
      <c r="B1" s="326" t="s">
        <v>0</v>
      </c>
      <c r="C1" s="326" t="s">
        <v>889</v>
      </c>
      <c r="D1" s="326" t="s">
        <v>1</v>
      </c>
      <c r="E1" s="326" t="s">
        <v>31</v>
      </c>
      <c r="F1" s="326" t="s">
        <v>32</v>
      </c>
      <c r="G1" s="326" t="s">
        <v>40</v>
      </c>
      <c r="H1" s="326" t="s">
        <v>33</v>
      </c>
      <c r="I1" s="288" t="s">
        <v>2</v>
      </c>
      <c r="J1" s="326" t="s">
        <v>36</v>
      </c>
      <c r="K1" s="326" t="s">
        <v>3</v>
      </c>
      <c r="L1" s="326" t="s">
        <v>34</v>
      </c>
      <c r="M1" s="326" t="s">
        <v>35</v>
      </c>
    </row>
    <row r="2" spans="1:13" x14ac:dyDescent="0.2">
      <c r="A2" s="409" t="s">
        <v>890</v>
      </c>
      <c r="B2" s="409" t="s">
        <v>89</v>
      </c>
      <c r="C2" s="409" t="s">
        <v>891</v>
      </c>
      <c r="D2" s="409" t="s">
        <v>193</v>
      </c>
      <c r="E2" s="409" t="s">
        <v>894</v>
      </c>
      <c r="F2" s="409" t="s">
        <v>194</v>
      </c>
      <c r="G2" s="409" t="s">
        <v>195</v>
      </c>
      <c r="H2" s="410">
        <v>41955</v>
      </c>
      <c r="I2" s="411">
        <v>3872</v>
      </c>
      <c r="J2" s="409"/>
      <c r="K2" s="409" t="s">
        <v>196</v>
      </c>
      <c r="L2" s="410">
        <v>41960</v>
      </c>
      <c r="M2" s="409" t="s">
        <v>72</v>
      </c>
    </row>
    <row r="3" spans="1:13" x14ac:dyDescent="0.2">
      <c r="A3" s="409" t="s">
        <v>890</v>
      </c>
      <c r="B3" s="409" t="s">
        <v>688</v>
      </c>
      <c r="C3" s="409" t="s">
        <v>891</v>
      </c>
      <c r="D3" s="409" t="s">
        <v>90</v>
      </c>
      <c r="E3" s="409" t="s">
        <v>91</v>
      </c>
      <c r="F3" s="409" t="s">
        <v>92</v>
      </c>
      <c r="G3" s="409" t="s">
        <v>729</v>
      </c>
      <c r="H3" s="410">
        <v>40935</v>
      </c>
      <c r="I3" s="411">
        <v>134.44</v>
      </c>
      <c r="J3" s="409" t="s">
        <v>730</v>
      </c>
      <c r="K3" s="409" t="s">
        <v>344</v>
      </c>
      <c r="L3" s="410">
        <v>41955</v>
      </c>
      <c r="M3" s="409" t="s">
        <v>72</v>
      </c>
    </row>
    <row r="4" spans="1:13" x14ac:dyDescent="0.2">
      <c r="I4" s="359">
        <f>SUM(I2:I3)</f>
        <v>4006.44</v>
      </c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5"/>
  <dimension ref="A1:M1401"/>
  <sheetViews>
    <sheetView workbookViewId="0">
      <selection activeCell="A2" sqref="A2:XFD5"/>
    </sheetView>
  </sheetViews>
  <sheetFormatPr defaultColWidth="11.42578125" defaultRowHeight="12.75" x14ac:dyDescent="0.2"/>
  <cols>
    <col min="1" max="1" width="7" customWidth="1"/>
    <col min="2" max="2" width="5.5703125" customWidth="1"/>
    <col min="3" max="3" width="14" customWidth="1"/>
    <col min="4" max="4" width="18.85546875" customWidth="1"/>
    <col min="6" max="6" width="11.42578125" style="101"/>
    <col min="7" max="7" width="19.28515625" style="101" customWidth="1"/>
    <col min="9" max="9" width="20.28515625" style="101" customWidth="1"/>
    <col min="10" max="10" width="21.85546875" customWidth="1"/>
  </cols>
  <sheetData>
    <row r="1" spans="1:13" x14ac:dyDescent="0.2">
      <c r="A1" s="328" t="s">
        <v>888</v>
      </c>
      <c r="B1" s="328" t="s">
        <v>0</v>
      </c>
      <c r="C1" s="328" t="s">
        <v>889</v>
      </c>
      <c r="D1" s="328" t="s">
        <v>1</v>
      </c>
      <c r="E1" s="328" t="s">
        <v>31</v>
      </c>
      <c r="F1" s="328" t="s">
        <v>32</v>
      </c>
      <c r="G1" s="328" t="s">
        <v>40</v>
      </c>
      <c r="H1" s="328" t="s">
        <v>33</v>
      </c>
      <c r="I1" s="288" t="s">
        <v>2</v>
      </c>
      <c r="J1" s="328" t="s">
        <v>36</v>
      </c>
      <c r="K1" s="328" t="s">
        <v>3</v>
      </c>
      <c r="L1" s="328" t="s">
        <v>34</v>
      </c>
      <c r="M1" s="328" t="s">
        <v>35</v>
      </c>
    </row>
    <row r="2" spans="1:13" x14ac:dyDescent="0.2">
      <c r="A2" s="327" t="s">
        <v>890</v>
      </c>
      <c r="B2" s="327" t="s">
        <v>89</v>
      </c>
      <c r="C2" s="327" t="s">
        <v>891</v>
      </c>
      <c r="D2" s="327" t="s">
        <v>222</v>
      </c>
      <c r="E2" s="327" t="s">
        <v>223</v>
      </c>
      <c r="F2" s="327" t="s">
        <v>224</v>
      </c>
      <c r="G2" s="327" t="s">
        <v>225</v>
      </c>
      <c r="H2" s="329">
        <v>41969</v>
      </c>
      <c r="I2" s="289">
        <v>128.63999999999999</v>
      </c>
      <c r="J2" s="327"/>
      <c r="K2" s="327" t="s">
        <v>226</v>
      </c>
      <c r="L2" s="329">
        <v>41991</v>
      </c>
      <c r="M2" s="327" t="s">
        <v>72</v>
      </c>
    </row>
    <row r="3" spans="1:13" x14ac:dyDescent="0.2">
      <c r="A3" s="327" t="s">
        <v>890</v>
      </c>
      <c r="B3" s="327" t="s">
        <v>89</v>
      </c>
      <c r="C3" s="327" t="s">
        <v>892</v>
      </c>
      <c r="D3" s="327" t="s">
        <v>183</v>
      </c>
      <c r="E3" s="327" t="s">
        <v>184</v>
      </c>
      <c r="F3" s="327" t="s">
        <v>185</v>
      </c>
      <c r="G3" s="327" t="s">
        <v>206</v>
      </c>
      <c r="H3" s="329">
        <v>41983</v>
      </c>
      <c r="I3" s="289">
        <f>423.5*-1</f>
        <v>-423.5</v>
      </c>
      <c r="J3" s="327"/>
      <c r="K3" s="327" t="s">
        <v>205</v>
      </c>
      <c r="L3" s="329">
        <v>41984</v>
      </c>
      <c r="M3" s="327" t="s">
        <v>72</v>
      </c>
    </row>
    <row r="4" spans="1:13" x14ac:dyDescent="0.2">
      <c r="A4" s="327" t="s">
        <v>890</v>
      </c>
      <c r="B4" s="327" t="s">
        <v>89</v>
      </c>
      <c r="C4" s="327" t="s">
        <v>892</v>
      </c>
      <c r="D4" s="327" t="s">
        <v>183</v>
      </c>
      <c r="E4" s="327" t="s">
        <v>184</v>
      </c>
      <c r="F4" s="327" t="s">
        <v>185</v>
      </c>
      <c r="G4" s="327" t="s">
        <v>204</v>
      </c>
      <c r="H4" s="329">
        <v>41983</v>
      </c>
      <c r="I4" s="289">
        <f>71.39*-1</f>
        <v>-71.39</v>
      </c>
      <c r="J4" s="327"/>
      <c r="K4" s="327" t="s">
        <v>205</v>
      </c>
      <c r="L4" s="329">
        <v>41984</v>
      </c>
      <c r="M4" s="327" t="s">
        <v>72</v>
      </c>
    </row>
    <row r="5" spans="1:13" x14ac:dyDescent="0.2">
      <c r="A5" s="327" t="s">
        <v>890</v>
      </c>
      <c r="B5" s="327" t="s">
        <v>693</v>
      </c>
      <c r="C5" s="327" t="s">
        <v>891</v>
      </c>
      <c r="D5" s="327" t="s">
        <v>330</v>
      </c>
      <c r="E5" s="327" t="s">
        <v>331</v>
      </c>
      <c r="F5" s="327" t="s">
        <v>332</v>
      </c>
      <c r="G5" s="327" t="s">
        <v>731</v>
      </c>
      <c r="H5" s="329">
        <v>40878</v>
      </c>
      <c r="I5" s="289">
        <v>632.37</v>
      </c>
      <c r="J5" s="327"/>
      <c r="K5" s="327" t="s">
        <v>104</v>
      </c>
      <c r="L5" s="329">
        <v>41978</v>
      </c>
      <c r="M5" s="327" t="s">
        <v>72</v>
      </c>
    </row>
    <row r="6" spans="1:13" x14ac:dyDescent="0.2">
      <c r="A6" s="102"/>
      <c r="B6" s="102"/>
      <c r="C6" s="102"/>
      <c r="D6" s="102"/>
      <c r="E6" s="103"/>
      <c r="F6" s="115"/>
      <c r="G6" s="259"/>
      <c r="H6" s="102"/>
      <c r="I6" s="248">
        <f>SUM(I2:I5)</f>
        <v>266.12</v>
      </c>
      <c r="J6" s="102"/>
    </row>
    <row r="7" spans="1:13" x14ac:dyDescent="0.2">
      <c r="A7" s="102"/>
      <c r="B7" s="102"/>
      <c r="C7" s="102"/>
      <c r="D7" s="102"/>
      <c r="E7" s="103"/>
      <c r="F7" s="115"/>
      <c r="G7" s="259"/>
      <c r="H7" s="102"/>
      <c r="I7" s="289"/>
      <c r="J7" s="102"/>
    </row>
    <row r="8" spans="1:13" x14ac:dyDescent="0.2">
      <c r="A8" s="102"/>
      <c r="B8" s="102"/>
      <c r="C8" s="102"/>
      <c r="D8" s="102"/>
      <c r="E8" s="103"/>
      <c r="F8" s="115"/>
      <c r="G8" s="259"/>
      <c r="H8" s="102"/>
      <c r="I8" s="289"/>
      <c r="J8" s="102"/>
    </row>
    <row r="9" spans="1:13" x14ac:dyDescent="0.2">
      <c r="A9" s="458"/>
      <c r="B9" s="458"/>
      <c r="C9" s="458"/>
      <c r="D9" s="458"/>
      <c r="E9" s="458"/>
      <c r="F9" s="458"/>
      <c r="G9" s="458"/>
      <c r="H9" s="459"/>
      <c r="I9" s="460"/>
      <c r="J9" s="458"/>
      <c r="K9" s="458"/>
      <c r="L9" s="459"/>
      <c r="M9" s="458"/>
    </row>
    <row r="10" spans="1:13" x14ac:dyDescent="0.2">
      <c r="A10" s="458"/>
      <c r="B10" s="458"/>
      <c r="C10" s="458"/>
      <c r="D10" s="458"/>
      <c r="E10" s="458"/>
      <c r="F10" s="458"/>
      <c r="G10" s="458"/>
      <c r="H10" s="459"/>
      <c r="I10" s="460"/>
      <c r="J10" s="458"/>
      <c r="K10" s="458"/>
      <c r="L10" s="459"/>
      <c r="M10" s="458"/>
    </row>
    <row r="11" spans="1:13" x14ac:dyDescent="0.2">
      <c r="A11" s="458"/>
      <c r="B11" s="458"/>
      <c r="C11" s="458"/>
      <c r="D11" s="458"/>
      <c r="E11" s="458"/>
      <c r="F11" s="458"/>
      <c r="G11" s="458"/>
      <c r="H11" s="459"/>
      <c r="I11" s="460"/>
      <c r="J11" s="458"/>
      <c r="K11" s="458"/>
      <c r="L11" s="459"/>
      <c r="M11" s="458"/>
    </row>
    <row r="12" spans="1:13" x14ac:dyDescent="0.2">
      <c r="A12" s="582"/>
      <c r="B12" s="582"/>
      <c r="C12" s="582"/>
      <c r="D12" s="582"/>
      <c r="E12" s="582"/>
      <c r="F12" s="582"/>
      <c r="G12" s="582"/>
      <c r="H12" s="583"/>
      <c r="I12" s="584"/>
      <c r="J12" s="582"/>
      <c r="K12" s="582"/>
      <c r="L12" s="583"/>
      <c r="M12" s="582"/>
    </row>
    <row r="13" spans="1:13" x14ac:dyDescent="0.2">
      <c r="A13" s="582"/>
      <c r="B13" s="582"/>
      <c r="C13" s="582"/>
      <c r="D13" s="582"/>
      <c r="E13" s="582"/>
      <c r="F13" s="582"/>
      <c r="G13" s="582"/>
      <c r="H13" s="583"/>
      <c r="I13" s="584"/>
      <c r="J13" s="582"/>
      <c r="K13" s="582"/>
      <c r="L13" s="583"/>
      <c r="M13" s="582"/>
    </row>
    <row r="14" spans="1:13" x14ac:dyDescent="0.2">
      <c r="A14" s="582"/>
      <c r="B14" s="582"/>
      <c r="C14" s="582"/>
      <c r="D14" s="582"/>
      <c r="E14" s="582"/>
      <c r="F14" s="582"/>
      <c r="G14" s="582"/>
      <c r="H14" s="583"/>
      <c r="I14" s="584"/>
      <c r="J14" s="582"/>
      <c r="K14" s="582"/>
      <c r="L14" s="583"/>
      <c r="M14" s="582"/>
    </row>
    <row r="15" spans="1:13" x14ac:dyDescent="0.2">
      <c r="A15" s="582"/>
      <c r="B15" s="582"/>
      <c r="C15" s="582"/>
      <c r="D15" s="582"/>
      <c r="E15" s="582"/>
      <c r="F15" s="582"/>
      <c r="G15" s="582"/>
      <c r="H15" s="583"/>
      <c r="I15" s="584"/>
      <c r="J15" s="582"/>
      <c r="K15" s="582"/>
      <c r="L15" s="583"/>
      <c r="M15" s="582"/>
    </row>
    <row r="16" spans="1:13" x14ac:dyDescent="0.2">
      <c r="A16" s="582"/>
      <c r="B16" s="582"/>
      <c r="C16" s="582"/>
      <c r="D16" s="582"/>
      <c r="E16" s="582"/>
      <c r="F16" s="582"/>
      <c r="G16" s="582"/>
      <c r="H16" s="583"/>
      <c r="I16" s="584"/>
      <c r="J16" s="582"/>
      <c r="K16" s="582"/>
      <c r="L16" s="583"/>
      <c r="M16" s="582"/>
    </row>
    <row r="17" spans="1:13" x14ac:dyDescent="0.2">
      <c r="A17" s="494"/>
      <c r="B17" s="494"/>
      <c r="C17" s="494"/>
      <c r="D17" s="494"/>
      <c r="E17" s="494"/>
      <c r="F17" s="494"/>
      <c r="G17" s="494"/>
      <c r="H17" s="495"/>
      <c r="I17" s="496"/>
      <c r="J17" s="494"/>
      <c r="K17" s="494"/>
      <c r="L17" s="495"/>
      <c r="M17" s="494"/>
    </row>
    <row r="18" spans="1:13" x14ac:dyDescent="0.2">
      <c r="A18" s="494"/>
      <c r="B18" s="494"/>
      <c r="C18" s="494"/>
      <c r="D18" s="494"/>
      <c r="E18" s="494"/>
      <c r="F18" s="494"/>
      <c r="G18" s="494"/>
      <c r="H18" s="495"/>
      <c r="I18" s="496"/>
      <c r="J18" s="494"/>
      <c r="K18" s="494"/>
      <c r="L18" s="495"/>
      <c r="M18" s="494"/>
    </row>
    <row r="19" spans="1:13" x14ac:dyDescent="0.2">
      <c r="A19" s="88"/>
      <c r="B19" s="88"/>
      <c r="C19" s="88"/>
      <c r="D19" s="89"/>
      <c r="E19" s="90"/>
      <c r="F19" s="100"/>
      <c r="G19" s="100"/>
      <c r="H19" s="89"/>
      <c r="I19" s="100"/>
    </row>
    <row r="20" spans="1:13" x14ac:dyDescent="0.2">
      <c r="A20" s="88"/>
      <c r="B20" s="88"/>
      <c r="C20" s="88"/>
      <c r="D20" s="89"/>
      <c r="E20" s="90"/>
      <c r="F20" s="100"/>
      <c r="G20" s="100"/>
      <c r="H20" s="89"/>
      <c r="I20" s="100"/>
    </row>
    <row r="21" spans="1:13" x14ac:dyDescent="0.2">
      <c r="A21" s="88"/>
      <c r="B21" s="88"/>
      <c r="C21" s="88"/>
      <c r="D21" s="89"/>
      <c r="E21" s="90"/>
      <c r="F21" s="100"/>
      <c r="G21" s="100"/>
      <c r="H21" s="89"/>
      <c r="I21" s="100"/>
    </row>
    <row r="22" spans="1:13" x14ac:dyDescent="0.2">
      <c r="A22" s="88"/>
      <c r="B22" s="88"/>
      <c r="C22" s="88"/>
      <c r="D22" s="89"/>
      <c r="E22" s="90"/>
      <c r="F22" s="100"/>
      <c r="G22" s="100"/>
      <c r="H22" s="89"/>
      <c r="I22" s="100"/>
    </row>
    <row r="23" spans="1:13" x14ac:dyDescent="0.2">
      <c r="A23" s="88"/>
      <c r="B23" s="88"/>
      <c r="C23" s="88"/>
      <c r="D23" s="89"/>
      <c r="E23" s="90"/>
      <c r="F23" s="100"/>
      <c r="G23" s="100"/>
      <c r="H23" s="89"/>
      <c r="I23" s="100"/>
    </row>
    <row r="24" spans="1:13" x14ac:dyDescent="0.2">
      <c r="A24" s="88"/>
      <c r="B24" s="88"/>
      <c r="C24" s="88"/>
      <c r="D24" s="89"/>
      <c r="E24" s="90"/>
      <c r="F24" s="100"/>
      <c r="G24" s="100"/>
      <c r="H24" s="89"/>
      <c r="I24" s="100"/>
    </row>
    <row r="25" spans="1:13" x14ac:dyDescent="0.2">
      <c r="A25" s="88"/>
      <c r="B25" s="88"/>
      <c r="C25" s="88"/>
      <c r="D25" s="89"/>
      <c r="E25" s="90"/>
      <c r="F25" s="100"/>
      <c r="G25" s="100"/>
      <c r="H25" s="89"/>
      <c r="I25" s="100"/>
    </row>
    <row r="26" spans="1:13" x14ac:dyDescent="0.2">
      <c r="A26" s="88"/>
      <c r="B26" s="88"/>
      <c r="C26" s="88"/>
      <c r="D26" s="89"/>
      <c r="E26" s="90"/>
      <c r="F26" s="100"/>
      <c r="G26" s="100"/>
      <c r="H26" s="89"/>
      <c r="I26" s="100"/>
    </row>
    <row r="27" spans="1:13" x14ac:dyDescent="0.2">
      <c r="A27" s="88"/>
      <c r="B27" s="88"/>
      <c r="C27" s="88"/>
      <c r="D27" s="89"/>
      <c r="E27" s="90"/>
      <c r="F27" s="100"/>
      <c r="G27" s="100"/>
      <c r="H27" s="89"/>
      <c r="I27" s="100"/>
    </row>
    <row r="28" spans="1:13" x14ac:dyDescent="0.2">
      <c r="A28" s="88"/>
      <c r="B28" s="88"/>
      <c r="C28" s="88"/>
      <c r="D28" s="89"/>
      <c r="E28" s="90"/>
      <c r="F28" s="100"/>
      <c r="G28" s="100"/>
      <c r="H28" s="89"/>
      <c r="I28" s="100"/>
    </row>
    <row r="29" spans="1:13" x14ac:dyDescent="0.2">
      <c r="A29" s="88"/>
      <c r="B29" s="88"/>
      <c r="C29" s="88"/>
      <c r="D29" s="89"/>
      <c r="E29" s="90"/>
      <c r="F29" s="100"/>
      <c r="G29" s="100"/>
      <c r="H29" s="89"/>
      <c r="I29" s="100"/>
    </row>
    <row r="30" spans="1:13" x14ac:dyDescent="0.2">
      <c r="A30" s="88"/>
      <c r="B30" s="88"/>
      <c r="C30" s="88"/>
      <c r="D30" s="89"/>
      <c r="E30" s="90"/>
      <c r="F30" s="100"/>
      <c r="G30" s="100"/>
      <c r="H30" s="89"/>
      <c r="I30" s="100"/>
    </row>
    <row r="31" spans="1:13" x14ac:dyDescent="0.2">
      <c r="A31" s="88"/>
      <c r="B31" s="88"/>
      <c r="C31" s="88"/>
      <c r="D31" s="89"/>
      <c r="E31" s="90"/>
      <c r="F31" s="100"/>
      <c r="G31" s="100"/>
      <c r="H31" s="89"/>
      <c r="I31" s="100"/>
    </row>
    <row r="32" spans="1:13" x14ac:dyDescent="0.2">
      <c r="A32" s="88"/>
      <c r="B32" s="88"/>
      <c r="C32" s="88"/>
      <c r="D32" s="89"/>
      <c r="E32" s="90"/>
      <c r="F32" s="100"/>
      <c r="G32" s="100"/>
      <c r="H32" s="89"/>
      <c r="I32" s="100"/>
    </row>
    <row r="33" spans="1:9" x14ac:dyDescent="0.2">
      <c r="A33" s="88"/>
      <c r="B33" s="88"/>
      <c r="C33" s="88"/>
      <c r="D33" s="89"/>
      <c r="E33" s="90"/>
      <c r="F33" s="100"/>
      <c r="G33" s="100"/>
      <c r="H33" s="89"/>
      <c r="I33" s="100"/>
    </row>
    <row r="34" spans="1:9" x14ac:dyDescent="0.2">
      <c r="A34" s="88"/>
      <c r="B34" s="88"/>
      <c r="C34" s="88"/>
      <c r="D34" s="89"/>
      <c r="E34" s="90"/>
      <c r="F34" s="100"/>
      <c r="G34" s="100"/>
      <c r="H34" s="89"/>
      <c r="I34" s="100"/>
    </row>
    <row r="35" spans="1:9" x14ac:dyDescent="0.2">
      <c r="A35" s="88"/>
      <c r="B35" s="88"/>
      <c r="C35" s="88"/>
      <c r="D35" s="89"/>
      <c r="E35" s="90"/>
      <c r="F35" s="100"/>
      <c r="G35" s="100"/>
      <c r="H35" s="89"/>
      <c r="I35" s="100"/>
    </row>
    <row r="36" spans="1:9" x14ac:dyDescent="0.2">
      <c r="A36" s="88"/>
      <c r="B36" s="88"/>
      <c r="C36" s="88"/>
      <c r="D36" s="89"/>
      <c r="E36" s="90"/>
      <c r="F36" s="100"/>
      <c r="G36" s="100"/>
      <c r="H36" s="89"/>
      <c r="I36" s="100"/>
    </row>
    <row r="37" spans="1:9" x14ac:dyDescent="0.2">
      <c r="A37" s="88"/>
      <c r="B37" s="88"/>
      <c r="C37" s="88"/>
      <c r="D37" s="89"/>
      <c r="E37" s="90"/>
      <c r="F37" s="100"/>
      <c r="G37" s="100"/>
      <c r="H37" s="89"/>
      <c r="I37" s="100"/>
    </row>
    <row r="38" spans="1:9" x14ac:dyDescent="0.2">
      <c r="A38" s="88"/>
      <c r="B38" s="88"/>
      <c r="C38" s="88"/>
      <c r="D38" s="89"/>
      <c r="E38" s="90"/>
      <c r="F38" s="100"/>
      <c r="G38" s="100"/>
      <c r="H38" s="89"/>
      <c r="I38" s="100"/>
    </row>
    <row r="39" spans="1:9" x14ac:dyDescent="0.2">
      <c r="A39" s="88"/>
      <c r="B39" s="88"/>
      <c r="C39" s="88"/>
      <c r="D39" s="89"/>
      <c r="E39" s="90"/>
      <c r="F39" s="100"/>
      <c r="G39" s="100"/>
      <c r="H39" s="89"/>
      <c r="I39" s="100"/>
    </row>
    <row r="40" spans="1:9" x14ac:dyDescent="0.2">
      <c r="A40" s="88"/>
      <c r="B40" s="88"/>
      <c r="C40" s="88"/>
      <c r="D40" s="89"/>
      <c r="E40" s="90"/>
      <c r="F40" s="100"/>
      <c r="G40" s="100"/>
      <c r="H40" s="89"/>
      <c r="I40" s="100"/>
    </row>
    <row r="41" spans="1:9" x14ac:dyDescent="0.2">
      <c r="A41" s="88"/>
      <c r="B41" s="88"/>
      <c r="C41" s="88"/>
      <c r="D41" s="89"/>
      <c r="E41" s="90"/>
      <c r="F41" s="100"/>
      <c r="G41" s="100"/>
      <c r="H41" s="89"/>
      <c r="I41" s="100"/>
    </row>
    <row r="42" spans="1:9" x14ac:dyDescent="0.2">
      <c r="A42" s="88"/>
      <c r="B42" s="88"/>
      <c r="C42" s="88"/>
      <c r="D42" s="89"/>
      <c r="E42" s="90"/>
      <c r="F42" s="100"/>
      <c r="G42" s="100"/>
      <c r="H42" s="89"/>
      <c r="I42" s="100"/>
    </row>
    <row r="43" spans="1:9" x14ac:dyDescent="0.2">
      <c r="A43" s="88"/>
      <c r="B43" s="88"/>
      <c r="C43" s="88"/>
      <c r="D43" s="89"/>
      <c r="E43" s="90"/>
      <c r="F43" s="100"/>
      <c r="G43" s="100"/>
      <c r="H43" s="89"/>
      <c r="I43" s="100"/>
    </row>
    <row r="44" spans="1:9" x14ac:dyDescent="0.2">
      <c r="A44" s="88"/>
      <c r="B44" s="88"/>
      <c r="C44" s="88"/>
      <c r="D44" s="89"/>
      <c r="E44" s="90"/>
      <c r="F44" s="100"/>
      <c r="G44" s="100"/>
      <c r="H44" s="89"/>
      <c r="I44" s="100"/>
    </row>
    <row r="45" spans="1:9" x14ac:dyDescent="0.2">
      <c r="A45" s="88"/>
      <c r="B45" s="88"/>
      <c r="C45" s="88"/>
      <c r="D45" s="89"/>
      <c r="E45" s="90"/>
      <c r="F45" s="100"/>
      <c r="G45" s="100"/>
      <c r="H45" s="89"/>
      <c r="I45" s="100"/>
    </row>
    <row r="46" spans="1:9" x14ac:dyDescent="0.2">
      <c r="A46" s="88"/>
      <c r="B46" s="88"/>
      <c r="C46" s="88"/>
      <c r="D46" s="89"/>
      <c r="E46" s="90"/>
      <c r="F46" s="100"/>
      <c r="G46" s="100"/>
      <c r="H46" s="89"/>
      <c r="I46" s="100"/>
    </row>
    <row r="47" spans="1:9" x14ac:dyDescent="0.2">
      <c r="A47" s="88"/>
      <c r="B47" s="88"/>
      <c r="C47" s="88"/>
      <c r="D47" s="89"/>
      <c r="E47" s="90"/>
      <c r="F47" s="100"/>
      <c r="G47" s="100"/>
      <c r="H47" s="89"/>
      <c r="I47" s="100"/>
    </row>
    <row r="48" spans="1:9" x14ac:dyDescent="0.2">
      <c r="A48" s="88"/>
      <c r="B48" s="88"/>
      <c r="C48" s="88"/>
      <c r="D48" s="89"/>
      <c r="E48" s="90"/>
      <c r="F48" s="100"/>
      <c r="G48" s="100"/>
      <c r="H48" s="89"/>
      <c r="I48" s="100"/>
    </row>
    <row r="49" spans="1:9" x14ac:dyDescent="0.2">
      <c r="A49" s="88"/>
      <c r="B49" s="88"/>
      <c r="C49" s="88"/>
      <c r="D49" s="89"/>
      <c r="E49" s="90"/>
      <c r="F49" s="100"/>
      <c r="G49" s="100"/>
      <c r="H49" s="89"/>
      <c r="I49" s="100"/>
    </row>
    <row r="50" spans="1:9" x14ac:dyDescent="0.2">
      <c r="A50" s="88"/>
      <c r="B50" s="88"/>
      <c r="C50" s="88"/>
      <c r="D50" s="89"/>
      <c r="E50" s="90"/>
      <c r="F50" s="100"/>
      <c r="G50" s="100"/>
      <c r="H50" s="89"/>
      <c r="I50" s="100"/>
    </row>
    <row r="51" spans="1:9" x14ac:dyDescent="0.2">
      <c r="A51" s="88"/>
      <c r="B51" s="88"/>
      <c r="C51" s="88"/>
      <c r="D51" s="89"/>
      <c r="E51" s="90"/>
      <c r="F51" s="100"/>
      <c r="G51" s="100"/>
      <c r="H51" s="89"/>
      <c r="I51" s="100"/>
    </row>
    <row r="52" spans="1:9" x14ac:dyDescent="0.2">
      <c r="A52" s="88"/>
      <c r="B52" s="88"/>
      <c r="C52" s="88"/>
      <c r="D52" s="89"/>
      <c r="E52" s="90"/>
      <c r="F52" s="100"/>
      <c r="G52" s="100"/>
      <c r="H52" s="89"/>
      <c r="I52" s="100"/>
    </row>
    <row r="53" spans="1:9" x14ac:dyDescent="0.2">
      <c r="A53" s="88"/>
      <c r="B53" s="88"/>
      <c r="C53" s="88"/>
      <c r="D53" s="89"/>
      <c r="E53" s="90"/>
      <c r="F53" s="100"/>
      <c r="G53" s="100"/>
      <c r="H53" s="89"/>
      <c r="I53" s="100"/>
    </row>
    <row r="54" spans="1:9" x14ac:dyDescent="0.2">
      <c r="A54" s="88"/>
      <c r="B54" s="88"/>
      <c r="C54" s="88"/>
      <c r="D54" s="89"/>
      <c r="E54" s="90"/>
      <c r="F54" s="100"/>
      <c r="G54" s="100"/>
      <c r="H54" s="89"/>
      <c r="I54" s="100"/>
    </row>
    <row r="55" spans="1:9" x14ac:dyDescent="0.2">
      <c r="A55" s="88"/>
      <c r="B55" s="88"/>
      <c r="C55" s="88"/>
      <c r="D55" s="89"/>
      <c r="E55" s="90"/>
      <c r="F55" s="100"/>
      <c r="G55" s="100"/>
      <c r="H55" s="89"/>
      <c r="I55" s="100"/>
    </row>
    <row r="56" spans="1:9" x14ac:dyDescent="0.2">
      <c r="A56" s="88"/>
      <c r="B56" s="88"/>
      <c r="C56" s="88"/>
      <c r="D56" s="89"/>
      <c r="E56" s="90"/>
      <c r="F56" s="100"/>
      <c r="G56" s="100"/>
      <c r="H56" s="89"/>
      <c r="I56" s="100"/>
    </row>
    <row r="57" spans="1:9" x14ac:dyDescent="0.2">
      <c r="A57" s="88"/>
      <c r="B57" s="88"/>
      <c r="C57" s="88"/>
      <c r="D57" s="89"/>
      <c r="E57" s="90"/>
      <c r="F57" s="100"/>
      <c r="G57" s="100"/>
      <c r="H57" s="89"/>
      <c r="I57" s="100"/>
    </row>
    <row r="58" spans="1:9" x14ac:dyDescent="0.2">
      <c r="A58" s="88"/>
      <c r="B58" s="88"/>
      <c r="C58" s="88"/>
      <c r="D58" s="89"/>
      <c r="E58" s="90"/>
      <c r="F58" s="100"/>
      <c r="G58" s="100"/>
      <c r="H58" s="89"/>
      <c r="I58" s="100"/>
    </row>
    <row r="59" spans="1:9" x14ac:dyDescent="0.2">
      <c r="A59" s="88"/>
      <c r="B59" s="88"/>
      <c r="C59" s="88"/>
      <c r="D59" s="89"/>
      <c r="E59" s="90"/>
      <c r="F59" s="100"/>
      <c r="G59" s="100"/>
      <c r="H59" s="89"/>
      <c r="I59" s="100"/>
    </row>
    <row r="60" spans="1:9" x14ac:dyDescent="0.2">
      <c r="A60" s="88"/>
      <c r="B60" s="88"/>
      <c r="C60" s="88"/>
      <c r="D60" s="89"/>
      <c r="E60" s="90"/>
      <c r="F60" s="100"/>
      <c r="G60" s="100"/>
      <c r="H60" s="89"/>
      <c r="I60" s="100"/>
    </row>
    <row r="61" spans="1:9" x14ac:dyDescent="0.2">
      <c r="A61" s="88"/>
      <c r="B61" s="88"/>
      <c r="C61" s="88"/>
      <c r="D61" s="89"/>
      <c r="E61" s="90"/>
      <c r="F61" s="100"/>
      <c r="G61" s="100"/>
      <c r="H61" s="89"/>
      <c r="I61" s="100"/>
    </row>
    <row r="62" spans="1:9" x14ac:dyDescent="0.2">
      <c r="A62" s="88"/>
      <c r="B62" s="88"/>
      <c r="C62" s="88"/>
      <c r="D62" s="89"/>
      <c r="E62" s="90"/>
      <c r="F62" s="100"/>
      <c r="G62" s="100"/>
      <c r="H62" s="89"/>
      <c r="I62" s="100"/>
    </row>
    <row r="63" spans="1:9" x14ac:dyDescent="0.2">
      <c r="A63" s="88"/>
      <c r="B63" s="88"/>
      <c r="C63" s="88"/>
      <c r="D63" s="89"/>
      <c r="E63" s="90"/>
      <c r="F63" s="100"/>
      <c r="G63" s="100"/>
      <c r="H63" s="89"/>
      <c r="I63" s="100"/>
    </row>
    <row r="64" spans="1:9" x14ac:dyDescent="0.2">
      <c r="A64" s="88"/>
      <c r="B64" s="88"/>
      <c r="C64" s="88"/>
      <c r="D64" s="89"/>
      <c r="E64" s="90"/>
      <c r="F64" s="100"/>
      <c r="G64" s="100"/>
      <c r="H64" s="89"/>
      <c r="I64" s="100"/>
    </row>
    <row r="65" spans="1:9" x14ac:dyDescent="0.2">
      <c r="A65" s="88"/>
      <c r="B65" s="88"/>
      <c r="C65" s="88"/>
      <c r="D65" s="89"/>
      <c r="E65" s="90"/>
      <c r="F65" s="100"/>
      <c r="G65" s="100"/>
      <c r="H65" s="89"/>
      <c r="I65" s="100"/>
    </row>
    <row r="66" spans="1:9" x14ac:dyDescent="0.2">
      <c r="A66" s="88"/>
      <c r="B66" s="88"/>
      <c r="C66" s="88"/>
      <c r="D66" s="89"/>
      <c r="E66" s="90"/>
      <c r="F66" s="100"/>
      <c r="G66" s="100"/>
      <c r="H66" s="89"/>
      <c r="I66" s="100"/>
    </row>
    <row r="67" spans="1:9" x14ac:dyDescent="0.2">
      <c r="A67" s="88"/>
      <c r="B67" s="88"/>
      <c r="C67" s="88"/>
      <c r="D67" s="89"/>
      <c r="E67" s="90"/>
      <c r="F67" s="100"/>
      <c r="G67" s="100"/>
      <c r="H67" s="89"/>
      <c r="I67" s="100"/>
    </row>
    <row r="68" spans="1:9" x14ac:dyDescent="0.2">
      <c r="A68" s="88"/>
      <c r="B68" s="88"/>
      <c r="C68" s="88"/>
      <c r="D68" s="89"/>
      <c r="E68" s="90"/>
      <c r="F68" s="100"/>
      <c r="G68" s="100"/>
      <c r="H68" s="89"/>
      <c r="I68" s="100"/>
    </row>
    <row r="69" spans="1:9" x14ac:dyDescent="0.2">
      <c r="A69" s="88"/>
      <c r="B69" s="88"/>
      <c r="C69" s="88"/>
      <c r="D69" s="89"/>
      <c r="E69" s="90"/>
      <c r="F69" s="100"/>
      <c r="G69" s="100"/>
      <c r="H69" s="89"/>
      <c r="I69" s="100"/>
    </row>
    <row r="70" spans="1:9" x14ac:dyDescent="0.2">
      <c r="A70" s="88"/>
      <c r="B70" s="88"/>
      <c r="C70" s="88"/>
      <c r="D70" s="89"/>
      <c r="E70" s="90"/>
      <c r="F70" s="100"/>
      <c r="G70" s="100"/>
      <c r="H70" s="89"/>
      <c r="I70" s="100"/>
    </row>
    <row r="71" spans="1:9" x14ac:dyDescent="0.2">
      <c r="A71" s="88"/>
      <c r="B71" s="88"/>
      <c r="C71" s="88"/>
      <c r="D71" s="89"/>
      <c r="E71" s="90"/>
      <c r="F71" s="100"/>
      <c r="G71" s="100"/>
      <c r="H71" s="89"/>
      <c r="I71" s="100"/>
    </row>
    <row r="72" spans="1:9" x14ac:dyDescent="0.2">
      <c r="A72" s="88"/>
      <c r="B72" s="88"/>
      <c r="C72" s="88"/>
      <c r="D72" s="89"/>
      <c r="E72" s="90"/>
      <c r="F72" s="100"/>
      <c r="G72" s="100"/>
      <c r="H72" s="89"/>
      <c r="I72" s="100"/>
    </row>
    <row r="73" spans="1:9" x14ac:dyDescent="0.2">
      <c r="A73" s="88"/>
      <c r="B73" s="88"/>
      <c r="C73" s="88"/>
      <c r="D73" s="89"/>
      <c r="E73" s="90"/>
      <c r="F73" s="100"/>
      <c r="G73" s="100"/>
      <c r="H73" s="89"/>
      <c r="I73" s="100"/>
    </row>
    <row r="74" spans="1:9" x14ac:dyDescent="0.2">
      <c r="A74" s="88"/>
      <c r="B74" s="88"/>
      <c r="C74" s="88"/>
      <c r="D74" s="89"/>
      <c r="E74" s="90"/>
      <c r="F74" s="100"/>
      <c r="G74" s="100"/>
      <c r="H74" s="89"/>
      <c r="I74" s="100"/>
    </row>
    <row r="75" spans="1:9" x14ac:dyDescent="0.2">
      <c r="A75" s="88"/>
      <c r="B75" s="88"/>
      <c r="C75" s="88"/>
      <c r="D75" s="89"/>
      <c r="E75" s="90"/>
      <c r="F75" s="100"/>
      <c r="G75" s="100"/>
      <c r="H75" s="89"/>
      <c r="I75" s="100"/>
    </row>
    <row r="76" spans="1:9" x14ac:dyDescent="0.2">
      <c r="A76" s="88"/>
      <c r="B76" s="88"/>
      <c r="C76" s="88"/>
      <c r="D76" s="89"/>
      <c r="E76" s="90"/>
      <c r="F76" s="100"/>
      <c r="G76" s="100"/>
      <c r="H76" s="89"/>
      <c r="I76" s="100"/>
    </row>
    <row r="77" spans="1:9" x14ac:dyDescent="0.2">
      <c r="A77" s="88"/>
      <c r="B77" s="88"/>
      <c r="C77" s="88"/>
      <c r="D77" s="89"/>
      <c r="E77" s="90"/>
      <c r="F77" s="100"/>
      <c r="G77" s="100"/>
      <c r="H77" s="89"/>
      <c r="I77" s="100"/>
    </row>
    <row r="78" spans="1:9" x14ac:dyDescent="0.2">
      <c r="A78" s="88"/>
      <c r="B78" s="88"/>
      <c r="C78" s="88"/>
      <c r="D78" s="89"/>
      <c r="E78" s="90"/>
      <c r="F78" s="100"/>
      <c r="G78" s="100"/>
      <c r="H78" s="89"/>
      <c r="I78" s="100"/>
    </row>
    <row r="79" spans="1:9" x14ac:dyDescent="0.2">
      <c r="A79" s="88"/>
      <c r="B79" s="88"/>
      <c r="C79" s="88"/>
      <c r="D79" s="89"/>
      <c r="E79" s="90"/>
      <c r="F79" s="100"/>
      <c r="G79" s="100"/>
      <c r="H79" s="89"/>
      <c r="I79" s="100"/>
    </row>
    <row r="80" spans="1:9" x14ac:dyDescent="0.2">
      <c r="A80" s="88"/>
      <c r="B80" s="88"/>
      <c r="C80" s="88"/>
      <c r="D80" s="89"/>
      <c r="E80" s="90"/>
      <c r="F80" s="100"/>
      <c r="G80" s="100"/>
      <c r="H80" s="89"/>
      <c r="I80" s="100"/>
    </row>
    <row r="81" spans="1:9" x14ac:dyDescent="0.2">
      <c r="A81" s="88"/>
      <c r="B81" s="88"/>
      <c r="C81" s="88"/>
      <c r="D81" s="89"/>
      <c r="E81" s="90"/>
      <c r="F81" s="100"/>
      <c r="G81" s="100"/>
      <c r="H81" s="89"/>
      <c r="I81" s="100"/>
    </row>
    <row r="82" spans="1:9" x14ac:dyDescent="0.2">
      <c r="A82" s="88"/>
      <c r="B82" s="88"/>
      <c r="C82" s="88"/>
      <c r="D82" s="89"/>
      <c r="E82" s="90"/>
      <c r="F82" s="100"/>
      <c r="G82" s="100"/>
      <c r="H82" s="89"/>
      <c r="I82" s="100"/>
    </row>
    <row r="83" spans="1:9" x14ac:dyDescent="0.2">
      <c r="A83" s="88"/>
      <c r="B83" s="88"/>
      <c r="C83" s="88"/>
      <c r="D83" s="89"/>
      <c r="E83" s="90"/>
      <c r="F83" s="100"/>
      <c r="G83" s="100"/>
      <c r="H83" s="89"/>
      <c r="I83" s="100"/>
    </row>
    <row r="84" spans="1:9" x14ac:dyDescent="0.2">
      <c r="A84" s="88"/>
      <c r="B84" s="88"/>
      <c r="C84" s="88"/>
      <c r="D84" s="89"/>
      <c r="E84" s="90"/>
      <c r="F84" s="100"/>
      <c r="G84" s="100"/>
      <c r="H84" s="89"/>
      <c r="I84" s="100"/>
    </row>
    <row r="85" spans="1:9" x14ac:dyDescent="0.2">
      <c r="A85" s="88"/>
      <c r="B85" s="88"/>
      <c r="C85" s="88"/>
      <c r="D85" s="89"/>
      <c r="E85" s="90"/>
      <c r="F85" s="100"/>
      <c r="G85" s="100"/>
      <c r="H85" s="89"/>
      <c r="I85" s="100"/>
    </row>
    <row r="86" spans="1:9" x14ac:dyDescent="0.2">
      <c r="A86" s="88"/>
      <c r="B86" s="88"/>
      <c r="C86" s="88"/>
      <c r="D86" s="89"/>
      <c r="E86" s="90"/>
      <c r="F86" s="100"/>
      <c r="G86" s="100"/>
      <c r="H86" s="89"/>
      <c r="I86" s="100"/>
    </row>
    <row r="87" spans="1:9" x14ac:dyDescent="0.2">
      <c r="A87" s="88"/>
      <c r="B87" s="88"/>
      <c r="C87" s="88"/>
      <c r="D87" s="89"/>
      <c r="E87" s="90"/>
      <c r="F87" s="100"/>
      <c r="G87" s="100"/>
      <c r="H87" s="89"/>
      <c r="I87" s="100"/>
    </row>
    <row r="88" spans="1:9" x14ac:dyDescent="0.2">
      <c r="A88" s="88"/>
      <c r="B88" s="88"/>
      <c r="C88" s="88"/>
      <c r="D88" s="89"/>
      <c r="E88" s="90"/>
      <c r="F88" s="100"/>
      <c r="G88" s="100"/>
      <c r="H88" s="89"/>
      <c r="I88" s="100"/>
    </row>
    <row r="89" spans="1:9" x14ac:dyDescent="0.2">
      <c r="A89" s="88"/>
      <c r="B89" s="88"/>
      <c r="C89" s="88"/>
      <c r="D89" s="89"/>
      <c r="E89" s="90"/>
      <c r="F89" s="100"/>
      <c r="G89" s="100"/>
      <c r="H89" s="89"/>
      <c r="I89" s="100"/>
    </row>
    <row r="90" spans="1:9" x14ac:dyDescent="0.2">
      <c r="A90" s="88"/>
      <c r="B90" s="88"/>
      <c r="C90" s="88"/>
      <c r="D90" s="89"/>
      <c r="E90" s="90"/>
      <c r="F90" s="100"/>
      <c r="G90" s="100"/>
      <c r="H90" s="89"/>
      <c r="I90" s="100"/>
    </row>
    <row r="91" spans="1:9" x14ac:dyDescent="0.2">
      <c r="A91" s="88"/>
      <c r="B91" s="88"/>
      <c r="C91" s="88"/>
      <c r="D91" s="89"/>
      <c r="E91" s="90"/>
      <c r="F91" s="100"/>
      <c r="G91" s="100"/>
      <c r="H91" s="89"/>
      <c r="I91" s="100"/>
    </row>
    <row r="92" spans="1:9" x14ac:dyDescent="0.2">
      <c r="A92" s="88"/>
      <c r="B92" s="88"/>
      <c r="C92" s="88"/>
      <c r="D92" s="89"/>
      <c r="E92" s="90"/>
      <c r="F92" s="100"/>
      <c r="G92" s="100"/>
      <c r="H92" s="89"/>
      <c r="I92" s="100"/>
    </row>
    <row r="93" spans="1:9" x14ac:dyDescent="0.2">
      <c r="A93" s="88"/>
      <c r="B93" s="88"/>
      <c r="C93" s="88"/>
      <c r="D93" s="89"/>
      <c r="E93" s="90"/>
      <c r="F93" s="100"/>
      <c r="G93" s="100"/>
      <c r="H93" s="89"/>
      <c r="I93" s="100"/>
    </row>
    <row r="94" spans="1:9" x14ac:dyDescent="0.2">
      <c r="A94" s="88"/>
      <c r="B94" s="88"/>
      <c r="C94" s="88"/>
      <c r="D94" s="89"/>
      <c r="E94" s="90"/>
      <c r="F94" s="100"/>
      <c r="G94" s="100"/>
      <c r="H94" s="89"/>
      <c r="I94" s="100"/>
    </row>
    <row r="95" spans="1:9" x14ac:dyDescent="0.2">
      <c r="A95" s="88"/>
      <c r="B95" s="88"/>
      <c r="C95" s="88"/>
      <c r="D95" s="89"/>
      <c r="E95" s="90"/>
      <c r="F95" s="100"/>
      <c r="G95" s="100"/>
      <c r="H95" s="89"/>
      <c r="I95" s="100"/>
    </row>
    <row r="96" spans="1:9" x14ac:dyDescent="0.2">
      <c r="A96" s="88"/>
      <c r="B96" s="88"/>
      <c r="C96" s="88"/>
      <c r="D96" s="89"/>
      <c r="E96" s="90"/>
      <c r="F96" s="100"/>
      <c r="G96" s="100"/>
      <c r="H96" s="89"/>
      <c r="I96" s="100"/>
    </row>
    <row r="97" spans="1:9" x14ac:dyDescent="0.2">
      <c r="A97" s="88"/>
      <c r="B97" s="88"/>
      <c r="C97" s="88"/>
      <c r="D97" s="89"/>
      <c r="E97" s="90"/>
      <c r="F97" s="100"/>
      <c r="G97" s="100"/>
      <c r="H97" s="89"/>
      <c r="I97" s="100"/>
    </row>
    <row r="98" spans="1:9" x14ac:dyDescent="0.2">
      <c r="A98" s="88"/>
      <c r="B98" s="88"/>
      <c r="C98" s="88"/>
      <c r="D98" s="89"/>
      <c r="E98" s="90"/>
      <c r="F98" s="100"/>
      <c r="G98" s="100"/>
      <c r="H98" s="89"/>
      <c r="I98" s="100"/>
    </row>
    <row r="99" spans="1:9" x14ac:dyDescent="0.2">
      <c r="A99" s="88"/>
      <c r="B99" s="88"/>
      <c r="C99" s="88"/>
      <c r="D99" s="89"/>
      <c r="E99" s="90"/>
      <c r="F99" s="100"/>
      <c r="G99" s="100"/>
      <c r="H99" s="89"/>
      <c r="I99" s="100"/>
    </row>
    <row r="100" spans="1:9" x14ac:dyDescent="0.2">
      <c r="A100" s="88"/>
      <c r="B100" s="88"/>
      <c r="C100" s="88"/>
      <c r="D100" s="89"/>
      <c r="E100" s="90"/>
      <c r="F100" s="100"/>
      <c r="G100" s="100"/>
      <c r="H100" s="89"/>
      <c r="I100" s="100"/>
    </row>
    <row r="101" spans="1:9" x14ac:dyDescent="0.2">
      <c r="A101" s="88"/>
      <c r="B101" s="88"/>
      <c r="C101" s="88"/>
      <c r="D101" s="89"/>
      <c r="E101" s="90"/>
      <c r="F101" s="100"/>
      <c r="G101" s="100"/>
      <c r="H101" s="89"/>
      <c r="I101" s="100"/>
    </row>
    <row r="102" spans="1:9" x14ac:dyDescent="0.2">
      <c r="A102" s="88"/>
      <c r="B102" s="88"/>
      <c r="C102" s="88"/>
      <c r="D102" s="89"/>
      <c r="E102" s="90"/>
      <c r="F102" s="100"/>
      <c r="G102" s="100"/>
      <c r="H102" s="89"/>
      <c r="I102" s="100"/>
    </row>
    <row r="103" spans="1:9" x14ac:dyDescent="0.2">
      <c r="A103" s="88"/>
      <c r="B103" s="88"/>
      <c r="C103" s="88"/>
      <c r="D103" s="89"/>
      <c r="E103" s="90"/>
      <c r="F103" s="100"/>
      <c r="G103" s="100"/>
      <c r="H103" s="89"/>
      <c r="I103" s="100"/>
    </row>
    <row r="104" spans="1:9" x14ac:dyDescent="0.2">
      <c r="A104" s="88"/>
      <c r="B104" s="88"/>
      <c r="C104" s="88"/>
      <c r="D104" s="89"/>
      <c r="E104" s="90"/>
      <c r="F104" s="100"/>
      <c r="G104" s="100"/>
      <c r="H104" s="89"/>
      <c r="I104" s="100"/>
    </row>
    <row r="105" spans="1:9" x14ac:dyDescent="0.2">
      <c r="A105" s="88"/>
      <c r="B105" s="88"/>
      <c r="C105" s="88"/>
      <c r="D105" s="89"/>
      <c r="E105" s="90"/>
      <c r="F105" s="100"/>
      <c r="G105" s="100"/>
      <c r="H105" s="89"/>
      <c r="I105" s="100"/>
    </row>
    <row r="106" spans="1:9" x14ac:dyDescent="0.2">
      <c r="A106" s="88"/>
      <c r="B106" s="88"/>
      <c r="C106" s="88"/>
      <c r="D106" s="89"/>
      <c r="E106" s="90"/>
      <c r="F106" s="100"/>
      <c r="G106" s="100"/>
      <c r="H106" s="89"/>
      <c r="I106" s="100"/>
    </row>
    <row r="107" spans="1:9" x14ac:dyDescent="0.2">
      <c r="A107" s="88"/>
      <c r="B107" s="88"/>
      <c r="C107" s="88"/>
      <c r="D107" s="89"/>
      <c r="E107" s="90"/>
      <c r="F107" s="100"/>
      <c r="G107" s="100"/>
      <c r="H107" s="89"/>
      <c r="I107" s="100"/>
    </row>
    <row r="108" spans="1:9" x14ac:dyDescent="0.2">
      <c r="A108" s="88"/>
      <c r="B108" s="88"/>
      <c r="C108" s="88"/>
      <c r="D108" s="89"/>
      <c r="E108" s="90"/>
      <c r="F108" s="100"/>
      <c r="G108" s="100"/>
      <c r="H108" s="89"/>
      <c r="I108" s="100"/>
    </row>
    <row r="109" spans="1:9" x14ac:dyDescent="0.2">
      <c r="A109" s="88"/>
      <c r="B109" s="88"/>
      <c r="C109" s="88"/>
      <c r="D109" s="89"/>
      <c r="E109" s="90"/>
      <c r="F109" s="100"/>
      <c r="G109" s="100"/>
      <c r="H109" s="89"/>
      <c r="I109" s="100"/>
    </row>
    <row r="110" spans="1:9" x14ac:dyDescent="0.2">
      <c r="A110" s="88"/>
      <c r="B110" s="88"/>
      <c r="C110" s="88"/>
      <c r="D110" s="89"/>
      <c r="E110" s="90"/>
      <c r="F110" s="100"/>
      <c r="G110" s="100"/>
      <c r="H110" s="89"/>
      <c r="I110" s="100"/>
    </row>
    <row r="111" spans="1:9" x14ac:dyDescent="0.2">
      <c r="A111" s="88"/>
      <c r="B111" s="88"/>
      <c r="C111" s="88"/>
      <c r="D111" s="89"/>
      <c r="E111" s="90"/>
      <c r="F111" s="100"/>
      <c r="G111" s="100"/>
      <c r="H111" s="89"/>
      <c r="I111" s="100"/>
    </row>
    <row r="112" spans="1:9" x14ac:dyDescent="0.2">
      <c r="A112" s="88"/>
      <c r="B112" s="88"/>
      <c r="C112" s="88"/>
      <c r="D112" s="89"/>
      <c r="E112" s="90"/>
      <c r="F112" s="100"/>
      <c r="G112" s="100"/>
      <c r="H112" s="89"/>
      <c r="I112" s="100"/>
    </row>
    <row r="113" spans="1:9" x14ac:dyDescent="0.2">
      <c r="A113" s="88"/>
      <c r="B113" s="88"/>
      <c r="C113" s="88"/>
      <c r="D113" s="89"/>
      <c r="E113" s="90"/>
      <c r="F113" s="100"/>
      <c r="G113" s="100"/>
      <c r="H113" s="89"/>
      <c r="I113" s="100"/>
    </row>
    <row r="114" spans="1:9" x14ac:dyDescent="0.2">
      <c r="A114" s="88"/>
      <c r="B114" s="88"/>
      <c r="C114" s="88"/>
      <c r="D114" s="89"/>
      <c r="E114" s="90"/>
      <c r="F114" s="100"/>
      <c r="G114" s="100"/>
      <c r="H114" s="89"/>
      <c r="I114" s="100"/>
    </row>
    <row r="115" spans="1:9" x14ac:dyDescent="0.2">
      <c r="A115" s="88"/>
      <c r="B115" s="88"/>
      <c r="C115" s="88"/>
      <c r="D115" s="89"/>
      <c r="E115" s="90"/>
      <c r="F115" s="100"/>
      <c r="G115" s="100"/>
      <c r="H115" s="89"/>
      <c r="I115" s="100"/>
    </row>
    <row r="116" spans="1:9" x14ac:dyDescent="0.2">
      <c r="A116" s="88"/>
      <c r="B116" s="88"/>
      <c r="C116" s="88"/>
      <c r="D116" s="89"/>
      <c r="E116" s="90"/>
      <c r="F116" s="100"/>
      <c r="G116" s="100"/>
      <c r="H116" s="89"/>
      <c r="I116" s="100"/>
    </row>
    <row r="117" spans="1:9" x14ac:dyDescent="0.2">
      <c r="A117" s="88"/>
      <c r="B117" s="88"/>
      <c r="C117" s="88"/>
      <c r="D117" s="89"/>
      <c r="E117" s="90"/>
      <c r="F117" s="100"/>
      <c r="G117" s="100"/>
      <c r="H117" s="89"/>
      <c r="I117" s="100"/>
    </row>
    <row r="118" spans="1:9" x14ac:dyDescent="0.2">
      <c r="A118" s="88"/>
      <c r="B118" s="88"/>
      <c r="C118" s="88"/>
      <c r="D118" s="89"/>
      <c r="E118" s="90"/>
      <c r="F118" s="100"/>
      <c r="G118" s="100"/>
      <c r="H118" s="89"/>
      <c r="I118" s="100"/>
    </row>
    <row r="119" spans="1:9" x14ac:dyDescent="0.2">
      <c r="A119" s="88"/>
      <c r="B119" s="88"/>
      <c r="C119" s="88"/>
      <c r="D119" s="89"/>
      <c r="E119" s="90"/>
      <c r="F119" s="100"/>
      <c r="G119" s="100"/>
      <c r="H119" s="89"/>
      <c r="I119" s="100"/>
    </row>
    <row r="120" spans="1:9" x14ac:dyDescent="0.2">
      <c r="A120" s="88"/>
      <c r="B120" s="88"/>
      <c r="C120" s="88"/>
      <c r="D120" s="89"/>
      <c r="E120" s="90"/>
      <c r="F120" s="100"/>
      <c r="G120" s="100"/>
      <c r="H120" s="89"/>
      <c r="I120" s="100"/>
    </row>
    <row r="121" spans="1:9" x14ac:dyDescent="0.2">
      <c r="A121" s="88"/>
      <c r="B121" s="88"/>
      <c r="C121" s="88"/>
      <c r="D121" s="89"/>
      <c r="E121" s="90"/>
      <c r="F121" s="100"/>
      <c r="G121" s="100"/>
      <c r="H121" s="89"/>
      <c r="I121" s="100"/>
    </row>
    <row r="122" spans="1:9" x14ac:dyDescent="0.2">
      <c r="A122" s="88"/>
      <c r="B122" s="88"/>
      <c r="C122" s="88"/>
      <c r="D122" s="89"/>
      <c r="E122" s="90"/>
      <c r="F122" s="100"/>
      <c r="G122" s="100"/>
      <c r="H122" s="89"/>
      <c r="I122" s="100"/>
    </row>
    <row r="123" spans="1:9" x14ac:dyDescent="0.2">
      <c r="A123" s="88"/>
      <c r="B123" s="88"/>
      <c r="C123" s="88"/>
      <c r="D123" s="89"/>
      <c r="E123" s="90"/>
      <c r="F123" s="100"/>
      <c r="G123" s="100"/>
      <c r="H123" s="89"/>
      <c r="I123" s="100"/>
    </row>
    <row r="124" spans="1:9" x14ac:dyDescent="0.2">
      <c r="A124" s="88"/>
      <c r="B124" s="88"/>
      <c r="C124" s="88"/>
      <c r="D124" s="89"/>
      <c r="E124" s="90"/>
      <c r="F124" s="100"/>
      <c r="G124" s="100"/>
      <c r="H124" s="89"/>
      <c r="I124" s="100"/>
    </row>
    <row r="125" spans="1:9" x14ac:dyDescent="0.2">
      <c r="A125" s="88"/>
      <c r="B125" s="88"/>
      <c r="C125" s="88"/>
      <c r="D125" s="89"/>
      <c r="E125" s="90"/>
      <c r="F125" s="100"/>
      <c r="G125" s="100"/>
      <c r="H125" s="89"/>
      <c r="I125" s="100"/>
    </row>
    <row r="126" spans="1:9" x14ac:dyDescent="0.2">
      <c r="A126" s="88"/>
      <c r="B126" s="88"/>
      <c r="C126" s="88"/>
      <c r="D126" s="89"/>
      <c r="E126" s="90"/>
      <c r="F126" s="100"/>
      <c r="G126" s="100"/>
      <c r="H126" s="89"/>
      <c r="I126" s="100"/>
    </row>
    <row r="127" spans="1:9" x14ac:dyDescent="0.2">
      <c r="A127" s="88"/>
      <c r="B127" s="88"/>
      <c r="C127" s="88"/>
      <c r="D127" s="89"/>
      <c r="E127" s="90"/>
      <c r="F127" s="100"/>
      <c r="G127" s="100"/>
      <c r="H127" s="89"/>
      <c r="I127" s="100"/>
    </row>
    <row r="128" spans="1:9" x14ac:dyDescent="0.2">
      <c r="A128" s="88"/>
      <c r="B128" s="88"/>
      <c r="C128" s="88"/>
      <c r="D128" s="89"/>
      <c r="E128" s="90"/>
      <c r="F128" s="100"/>
      <c r="G128" s="100"/>
      <c r="H128" s="89"/>
      <c r="I128" s="100"/>
    </row>
    <row r="129" spans="1:9" x14ac:dyDescent="0.2">
      <c r="A129" s="88"/>
      <c r="B129" s="88"/>
      <c r="C129" s="88"/>
      <c r="D129" s="89"/>
      <c r="E129" s="90"/>
      <c r="F129" s="100"/>
      <c r="G129" s="100"/>
      <c r="H129" s="89"/>
      <c r="I129" s="100"/>
    </row>
    <row r="130" spans="1:9" x14ac:dyDescent="0.2">
      <c r="A130" s="88"/>
      <c r="B130" s="88"/>
      <c r="C130" s="88"/>
      <c r="D130" s="89"/>
      <c r="E130" s="90"/>
      <c r="F130" s="100"/>
      <c r="G130" s="100"/>
      <c r="H130" s="89"/>
      <c r="I130" s="100"/>
    </row>
    <row r="131" spans="1:9" x14ac:dyDescent="0.2">
      <c r="A131" s="88"/>
      <c r="B131" s="88"/>
      <c r="C131" s="88"/>
      <c r="D131" s="89"/>
      <c r="E131" s="90"/>
      <c r="F131" s="100"/>
      <c r="G131" s="100"/>
      <c r="H131" s="89"/>
      <c r="I131" s="100"/>
    </row>
    <row r="132" spans="1:9" x14ac:dyDescent="0.2">
      <c r="A132" s="88"/>
      <c r="B132" s="88"/>
      <c r="C132" s="88"/>
      <c r="D132" s="89"/>
      <c r="E132" s="90"/>
      <c r="F132" s="100"/>
      <c r="G132" s="100"/>
      <c r="H132" s="89"/>
      <c r="I132" s="100"/>
    </row>
    <row r="133" spans="1:9" x14ac:dyDescent="0.2">
      <c r="A133" s="88"/>
      <c r="B133" s="88"/>
      <c r="C133" s="88"/>
      <c r="D133" s="89"/>
      <c r="E133" s="90"/>
      <c r="F133" s="100"/>
      <c r="G133" s="100"/>
      <c r="H133" s="89"/>
      <c r="I133" s="100"/>
    </row>
    <row r="134" spans="1:9" x14ac:dyDescent="0.2">
      <c r="A134" s="88"/>
      <c r="B134" s="88"/>
      <c r="C134" s="88"/>
      <c r="D134" s="89"/>
      <c r="E134" s="90"/>
      <c r="F134" s="100"/>
      <c r="G134" s="100"/>
      <c r="H134" s="89"/>
      <c r="I134" s="100"/>
    </row>
    <row r="135" spans="1:9" x14ac:dyDescent="0.2">
      <c r="A135" s="88"/>
      <c r="B135" s="88"/>
      <c r="C135" s="88"/>
      <c r="D135" s="89"/>
      <c r="E135" s="90"/>
      <c r="F135" s="100"/>
      <c r="G135" s="100"/>
      <c r="H135" s="89"/>
      <c r="I135" s="100"/>
    </row>
    <row r="136" spans="1:9" x14ac:dyDescent="0.2">
      <c r="A136" s="88"/>
      <c r="B136" s="88"/>
      <c r="C136" s="88"/>
      <c r="D136" s="89"/>
      <c r="E136" s="90"/>
      <c r="F136" s="100"/>
      <c r="G136" s="100"/>
      <c r="H136" s="89"/>
      <c r="I136" s="100"/>
    </row>
    <row r="137" spans="1:9" x14ac:dyDescent="0.2">
      <c r="A137" s="88"/>
      <c r="B137" s="88"/>
      <c r="C137" s="88"/>
      <c r="D137" s="89"/>
      <c r="E137" s="90"/>
      <c r="F137" s="100"/>
      <c r="G137" s="100"/>
      <c r="H137" s="89"/>
      <c r="I137" s="100"/>
    </row>
    <row r="138" spans="1:9" x14ac:dyDescent="0.2">
      <c r="A138" s="88"/>
      <c r="B138" s="88"/>
      <c r="C138" s="88"/>
      <c r="D138" s="89"/>
      <c r="E138" s="90"/>
      <c r="F138" s="100"/>
      <c r="G138" s="100"/>
      <c r="H138" s="89"/>
      <c r="I138" s="100"/>
    </row>
    <row r="139" spans="1:9" x14ac:dyDescent="0.2">
      <c r="A139" s="88"/>
      <c r="B139" s="88"/>
      <c r="C139" s="88"/>
      <c r="D139" s="89"/>
      <c r="E139" s="90"/>
      <c r="F139" s="100"/>
      <c r="G139" s="100"/>
      <c r="H139" s="89"/>
      <c r="I139" s="100"/>
    </row>
    <row r="140" spans="1:9" x14ac:dyDescent="0.2">
      <c r="A140" s="88"/>
      <c r="B140" s="88"/>
      <c r="C140" s="88"/>
      <c r="D140" s="89"/>
      <c r="E140" s="90"/>
      <c r="F140" s="100"/>
      <c r="G140" s="100"/>
      <c r="H140" s="89"/>
      <c r="I140" s="100"/>
    </row>
    <row r="141" spans="1:9" x14ac:dyDescent="0.2">
      <c r="A141" s="88"/>
      <c r="B141" s="88"/>
      <c r="C141" s="88"/>
      <c r="D141" s="89"/>
      <c r="E141" s="90"/>
      <c r="F141" s="100"/>
      <c r="G141" s="100"/>
      <c r="H141" s="89"/>
      <c r="I141" s="100"/>
    </row>
    <row r="142" spans="1:9" x14ac:dyDescent="0.2">
      <c r="A142" s="88"/>
      <c r="B142" s="88"/>
      <c r="C142" s="88"/>
      <c r="D142" s="89"/>
      <c r="E142" s="90"/>
      <c r="F142" s="100"/>
      <c r="G142" s="100"/>
      <c r="H142" s="89"/>
      <c r="I142" s="100"/>
    </row>
    <row r="143" spans="1:9" x14ac:dyDescent="0.2">
      <c r="A143" s="88"/>
      <c r="B143" s="88"/>
      <c r="C143" s="88"/>
      <c r="D143" s="89"/>
      <c r="E143" s="90"/>
      <c r="F143" s="100"/>
      <c r="G143" s="100"/>
      <c r="H143" s="89"/>
      <c r="I143" s="100"/>
    </row>
    <row r="144" spans="1:9" x14ac:dyDescent="0.2">
      <c r="A144" s="88"/>
      <c r="B144" s="88"/>
      <c r="C144" s="88"/>
      <c r="D144" s="89"/>
      <c r="E144" s="90"/>
      <c r="F144" s="100"/>
      <c r="G144" s="100"/>
      <c r="H144" s="89"/>
      <c r="I144" s="100"/>
    </row>
    <row r="145" spans="1:9" x14ac:dyDescent="0.2">
      <c r="A145" s="88"/>
      <c r="B145" s="88"/>
      <c r="C145" s="88"/>
      <c r="D145" s="89"/>
      <c r="E145" s="90"/>
      <c r="F145" s="100"/>
      <c r="G145" s="100"/>
      <c r="H145" s="89"/>
      <c r="I145" s="100"/>
    </row>
    <row r="146" spans="1:9" x14ac:dyDescent="0.2">
      <c r="A146" s="88"/>
      <c r="B146" s="88"/>
      <c r="C146" s="88"/>
      <c r="D146" s="89"/>
      <c r="E146" s="90"/>
      <c r="F146" s="100"/>
      <c r="G146" s="100"/>
      <c r="H146" s="89"/>
      <c r="I146" s="100"/>
    </row>
    <row r="147" spans="1:9" x14ac:dyDescent="0.2">
      <c r="A147" s="88"/>
      <c r="B147" s="88"/>
      <c r="C147" s="88"/>
      <c r="D147" s="89"/>
      <c r="E147" s="90"/>
      <c r="F147" s="100"/>
      <c r="G147" s="100"/>
      <c r="H147" s="89"/>
      <c r="I147" s="100"/>
    </row>
    <row r="148" spans="1:9" x14ac:dyDescent="0.2">
      <c r="A148" s="88"/>
      <c r="B148" s="88"/>
      <c r="C148" s="88"/>
      <c r="D148" s="89"/>
      <c r="E148" s="90"/>
      <c r="F148" s="100"/>
      <c r="G148" s="100"/>
      <c r="H148" s="89"/>
      <c r="I148" s="100"/>
    </row>
    <row r="149" spans="1:9" x14ac:dyDescent="0.2">
      <c r="A149" s="88"/>
      <c r="B149" s="88"/>
      <c r="C149" s="88"/>
      <c r="D149" s="89"/>
      <c r="E149" s="90"/>
      <c r="F149" s="100"/>
      <c r="G149" s="100"/>
      <c r="H149" s="89"/>
      <c r="I149" s="100"/>
    </row>
    <row r="150" spans="1:9" x14ac:dyDescent="0.2">
      <c r="A150" s="88"/>
      <c r="B150" s="88"/>
      <c r="C150" s="88"/>
      <c r="D150" s="89"/>
      <c r="E150" s="90"/>
      <c r="F150" s="100"/>
      <c r="G150" s="100"/>
      <c r="H150" s="89"/>
      <c r="I150" s="100"/>
    </row>
    <row r="151" spans="1:9" x14ac:dyDescent="0.2">
      <c r="A151" s="88"/>
      <c r="B151" s="88"/>
      <c r="C151" s="88"/>
      <c r="D151" s="89"/>
      <c r="E151" s="90"/>
      <c r="F151" s="100"/>
      <c r="G151" s="100"/>
      <c r="H151" s="89"/>
      <c r="I151" s="100"/>
    </row>
    <row r="152" spans="1:9" x14ac:dyDescent="0.2">
      <c r="A152" s="88"/>
      <c r="B152" s="88"/>
      <c r="C152" s="88"/>
      <c r="D152" s="89"/>
      <c r="E152" s="90"/>
      <c r="F152" s="100"/>
      <c r="G152" s="100"/>
      <c r="H152" s="89"/>
      <c r="I152" s="100"/>
    </row>
    <row r="153" spans="1:9" x14ac:dyDescent="0.2">
      <c r="A153" s="88"/>
      <c r="B153" s="88"/>
      <c r="C153" s="88"/>
      <c r="D153" s="89"/>
      <c r="E153" s="90"/>
      <c r="F153" s="100"/>
      <c r="G153" s="100"/>
      <c r="H153" s="89"/>
      <c r="I153" s="100"/>
    </row>
    <row r="154" spans="1:9" x14ac:dyDescent="0.2">
      <c r="A154" s="88"/>
      <c r="B154" s="88"/>
      <c r="C154" s="88"/>
      <c r="D154" s="89"/>
      <c r="E154" s="90"/>
      <c r="F154" s="100"/>
      <c r="G154" s="100"/>
      <c r="H154" s="89"/>
      <c r="I154" s="100"/>
    </row>
    <row r="155" spans="1:9" x14ac:dyDescent="0.2">
      <c r="A155" s="88"/>
      <c r="B155" s="88"/>
      <c r="C155" s="88"/>
      <c r="D155" s="89"/>
      <c r="E155" s="90"/>
      <c r="F155" s="100"/>
      <c r="G155" s="100"/>
      <c r="H155" s="89"/>
      <c r="I155" s="100"/>
    </row>
    <row r="156" spans="1:9" x14ac:dyDescent="0.2">
      <c r="A156" s="88"/>
      <c r="B156" s="88"/>
      <c r="C156" s="88"/>
      <c r="D156" s="89"/>
      <c r="E156" s="90"/>
      <c r="F156" s="100"/>
      <c r="G156" s="100"/>
      <c r="H156" s="89"/>
      <c r="I156" s="100"/>
    </row>
    <row r="157" spans="1:9" x14ac:dyDescent="0.2">
      <c r="A157" s="88"/>
      <c r="B157" s="88"/>
      <c r="C157" s="88"/>
      <c r="D157" s="89"/>
      <c r="E157" s="90"/>
      <c r="F157" s="100"/>
      <c r="G157" s="100"/>
      <c r="H157" s="89"/>
      <c r="I157" s="100"/>
    </row>
    <row r="158" spans="1:9" x14ac:dyDescent="0.2">
      <c r="A158" s="88"/>
      <c r="B158" s="88"/>
      <c r="C158" s="88"/>
      <c r="D158" s="89"/>
      <c r="E158" s="90"/>
      <c r="F158" s="100"/>
      <c r="G158" s="100"/>
      <c r="H158" s="89"/>
      <c r="I158" s="100"/>
    </row>
    <row r="159" spans="1:9" x14ac:dyDescent="0.2">
      <c r="A159" s="88"/>
      <c r="B159" s="88"/>
      <c r="C159" s="88"/>
      <c r="D159" s="89"/>
      <c r="E159" s="90"/>
      <c r="F159" s="100"/>
      <c r="G159" s="100"/>
      <c r="H159" s="89"/>
      <c r="I159" s="100"/>
    </row>
    <row r="160" spans="1:9" x14ac:dyDescent="0.2">
      <c r="A160" s="88"/>
      <c r="B160" s="88"/>
      <c r="C160" s="88"/>
      <c r="D160" s="89"/>
      <c r="E160" s="90"/>
      <c r="F160" s="100"/>
      <c r="G160" s="100"/>
      <c r="H160" s="89"/>
      <c r="I160" s="100"/>
    </row>
    <row r="161" spans="1:9" x14ac:dyDescent="0.2">
      <c r="A161" s="88"/>
      <c r="B161" s="88"/>
      <c r="C161" s="88"/>
      <c r="D161" s="89"/>
      <c r="E161" s="90"/>
      <c r="F161" s="100"/>
      <c r="G161" s="100"/>
      <c r="H161" s="89"/>
      <c r="I161" s="100"/>
    </row>
    <row r="162" spans="1:9" x14ac:dyDescent="0.2">
      <c r="A162" s="88"/>
      <c r="B162" s="88"/>
      <c r="C162" s="88"/>
      <c r="D162" s="89"/>
      <c r="E162" s="90"/>
      <c r="F162" s="100"/>
      <c r="G162" s="100"/>
      <c r="H162" s="89"/>
      <c r="I162" s="100"/>
    </row>
    <row r="163" spans="1:9" x14ac:dyDescent="0.2">
      <c r="A163" s="88"/>
      <c r="B163" s="88"/>
      <c r="C163" s="88"/>
      <c r="D163" s="89"/>
      <c r="E163" s="90"/>
      <c r="F163" s="100"/>
      <c r="G163" s="100"/>
      <c r="H163" s="89"/>
      <c r="I163" s="100"/>
    </row>
    <row r="164" spans="1:9" x14ac:dyDescent="0.2">
      <c r="A164" s="88"/>
      <c r="B164" s="88"/>
      <c r="C164" s="88"/>
      <c r="D164" s="89"/>
      <c r="E164" s="90"/>
      <c r="F164" s="100"/>
      <c r="G164" s="100"/>
      <c r="H164" s="89"/>
      <c r="I164" s="100"/>
    </row>
    <row r="165" spans="1:9" x14ac:dyDescent="0.2">
      <c r="A165" s="88"/>
      <c r="B165" s="88"/>
      <c r="C165" s="88"/>
      <c r="D165" s="89"/>
      <c r="E165" s="90"/>
      <c r="F165" s="100"/>
      <c r="G165" s="100"/>
      <c r="H165" s="89"/>
      <c r="I165" s="100"/>
    </row>
    <row r="166" spans="1:9" x14ac:dyDescent="0.2">
      <c r="A166" s="88"/>
      <c r="B166" s="88"/>
      <c r="C166" s="88"/>
      <c r="D166" s="89"/>
      <c r="E166" s="90"/>
      <c r="F166" s="100"/>
      <c r="G166" s="100"/>
      <c r="H166" s="89"/>
      <c r="I166" s="100"/>
    </row>
    <row r="167" spans="1:9" x14ac:dyDescent="0.2">
      <c r="A167" s="88"/>
      <c r="B167" s="88"/>
      <c r="C167" s="88"/>
      <c r="D167" s="89"/>
      <c r="E167" s="90"/>
      <c r="F167" s="100"/>
      <c r="G167" s="100"/>
      <c r="H167" s="89"/>
      <c r="I167" s="100"/>
    </row>
    <row r="168" spans="1:9" x14ac:dyDescent="0.2">
      <c r="A168" s="88"/>
      <c r="B168" s="88"/>
      <c r="C168" s="88"/>
      <c r="D168" s="89"/>
      <c r="E168" s="90"/>
      <c r="F168" s="100"/>
      <c r="G168" s="100"/>
      <c r="H168" s="89"/>
      <c r="I168" s="100"/>
    </row>
    <row r="169" spans="1:9" x14ac:dyDescent="0.2">
      <c r="A169" s="88"/>
      <c r="B169" s="88"/>
      <c r="C169" s="88"/>
      <c r="D169" s="89"/>
      <c r="E169" s="90"/>
      <c r="F169" s="100"/>
      <c r="G169" s="100"/>
      <c r="H169" s="89"/>
      <c r="I169" s="100"/>
    </row>
    <row r="170" spans="1:9" x14ac:dyDescent="0.2">
      <c r="A170" s="88"/>
      <c r="B170" s="88"/>
      <c r="C170" s="88"/>
      <c r="D170" s="89"/>
      <c r="E170" s="90"/>
      <c r="F170" s="100"/>
      <c r="G170" s="100"/>
      <c r="H170" s="89"/>
      <c r="I170" s="100"/>
    </row>
    <row r="171" spans="1:9" x14ac:dyDescent="0.2">
      <c r="A171" s="88"/>
      <c r="B171" s="88"/>
      <c r="C171" s="88"/>
      <c r="D171" s="89"/>
      <c r="E171" s="90"/>
      <c r="F171" s="100"/>
      <c r="G171" s="100"/>
      <c r="H171" s="89"/>
      <c r="I171" s="100"/>
    </row>
    <row r="172" spans="1:9" x14ac:dyDescent="0.2">
      <c r="A172" s="88"/>
      <c r="B172" s="88"/>
      <c r="C172" s="88"/>
      <c r="D172" s="89"/>
      <c r="E172" s="90"/>
      <c r="F172" s="100"/>
      <c r="G172" s="100"/>
      <c r="H172" s="89"/>
      <c r="I172" s="100"/>
    </row>
    <row r="173" spans="1:9" x14ac:dyDescent="0.2">
      <c r="A173" s="88"/>
      <c r="B173" s="88"/>
      <c r="C173" s="88"/>
      <c r="D173" s="89"/>
      <c r="E173" s="90"/>
      <c r="F173" s="100"/>
      <c r="G173" s="100"/>
      <c r="H173" s="89"/>
      <c r="I173" s="100"/>
    </row>
    <row r="174" spans="1:9" x14ac:dyDescent="0.2">
      <c r="A174" s="88"/>
      <c r="B174" s="88"/>
      <c r="C174" s="88"/>
      <c r="D174" s="89"/>
      <c r="E174" s="90"/>
      <c r="F174" s="100"/>
      <c r="G174" s="100"/>
      <c r="H174" s="89"/>
      <c r="I174" s="100"/>
    </row>
    <row r="175" spans="1:9" x14ac:dyDescent="0.2">
      <c r="A175" s="88"/>
      <c r="B175" s="88"/>
      <c r="C175" s="88"/>
      <c r="D175" s="89"/>
      <c r="E175" s="90"/>
      <c r="F175" s="100"/>
      <c r="G175" s="100"/>
      <c r="H175" s="89"/>
      <c r="I175" s="100"/>
    </row>
    <row r="176" spans="1:9" x14ac:dyDescent="0.2">
      <c r="A176" s="88"/>
      <c r="B176" s="88"/>
      <c r="C176" s="88"/>
      <c r="D176" s="89"/>
      <c r="E176" s="90"/>
      <c r="F176" s="100"/>
      <c r="G176" s="100"/>
      <c r="H176" s="89"/>
      <c r="I176" s="100"/>
    </row>
    <row r="177" spans="1:9" x14ac:dyDescent="0.2">
      <c r="A177" s="88"/>
      <c r="B177" s="88"/>
      <c r="C177" s="88"/>
      <c r="D177" s="89"/>
      <c r="E177" s="90"/>
      <c r="F177" s="100"/>
      <c r="G177" s="100"/>
      <c r="H177" s="89"/>
      <c r="I177" s="100"/>
    </row>
    <row r="178" spans="1:9" x14ac:dyDescent="0.2">
      <c r="A178" s="88"/>
      <c r="B178" s="88"/>
      <c r="C178" s="88"/>
      <c r="D178" s="89"/>
      <c r="E178" s="90"/>
      <c r="F178" s="100"/>
      <c r="G178" s="100"/>
      <c r="H178" s="89"/>
      <c r="I178" s="100"/>
    </row>
    <row r="179" spans="1:9" x14ac:dyDescent="0.2">
      <c r="A179" s="88"/>
      <c r="B179" s="88"/>
      <c r="C179" s="88"/>
      <c r="D179" s="89"/>
      <c r="E179" s="90"/>
      <c r="F179" s="100"/>
      <c r="G179" s="100"/>
      <c r="H179" s="89"/>
      <c r="I179" s="100"/>
    </row>
    <row r="180" spans="1:9" x14ac:dyDescent="0.2">
      <c r="A180" s="88"/>
      <c r="B180" s="88"/>
      <c r="C180" s="88"/>
      <c r="D180" s="89"/>
      <c r="E180" s="90"/>
      <c r="F180" s="100"/>
      <c r="G180" s="100"/>
      <c r="H180" s="89"/>
      <c r="I180" s="100"/>
    </row>
    <row r="181" spans="1:9" x14ac:dyDescent="0.2">
      <c r="A181" s="88"/>
      <c r="B181" s="88"/>
      <c r="C181" s="88"/>
      <c r="D181" s="89"/>
      <c r="E181" s="90"/>
      <c r="F181" s="100"/>
      <c r="G181" s="100"/>
      <c r="H181" s="89"/>
      <c r="I181" s="100"/>
    </row>
    <row r="182" spans="1:9" x14ac:dyDescent="0.2">
      <c r="A182" s="88"/>
      <c r="B182" s="88"/>
      <c r="C182" s="88"/>
      <c r="D182" s="89"/>
      <c r="E182" s="90"/>
      <c r="F182" s="100"/>
      <c r="G182" s="100"/>
      <c r="H182" s="89"/>
      <c r="I182" s="100"/>
    </row>
    <row r="183" spans="1:9" x14ac:dyDescent="0.2">
      <c r="A183" s="88"/>
      <c r="B183" s="88"/>
      <c r="C183" s="88"/>
      <c r="D183" s="89"/>
      <c r="E183" s="90"/>
      <c r="F183" s="100"/>
      <c r="G183" s="100"/>
      <c r="H183" s="89"/>
      <c r="I183" s="100"/>
    </row>
    <row r="184" spans="1:9" x14ac:dyDescent="0.2">
      <c r="A184" s="88"/>
      <c r="B184" s="88"/>
      <c r="C184" s="88"/>
      <c r="D184" s="89"/>
      <c r="E184" s="90"/>
      <c r="F184" s="100"/>
      <c r="G184" s="100"/>
      <c r="H184" s="89"/>
      <c r="I184" s="100"/>
    </row>
    <row r="185" spans="1:9" x14ac:dyDescent="0.2">
      <c r="A185" s="88"/>
      <c r="B185" s="88"/>
      <c r="C185" s="88"/>
      <c r="D185" s="89"/>
      <c r="E185" s="90"/>
      <c r="F185" s="100"/>
      <c r="G185" s="100"/>
      <c r="H185" s="89"/>
      <c r="I185" s="100"/>
    </row>
    <row r="186" spans="1:9" x14ac:dyDescent="0.2">
      <c r="A186" s="88"/>
      <c r="B186" s="88"/>
      <c r="C186" s="88"/>
      <c r="D186" s="89"/>
      <c r="E186" s="90"/>
      <c r="F186" s="100"/>
      <c r="G186" s="100"/>
      <c r="H186" s="89"/>
      <c r="I186" s="100"/>
    </row>
    <row r="187" spans="1:9" x14ac:dyDescent="0.2">
      <c r="A187" s="88"/>
      <c r="B187" s="88"/>
      <c r="C187" s="88"/>
      <c r="D187" s="89"/>
      <c r="E187" s="90"/>
      <c r="F187" s="100"/>
      <c r="G187" s="100"/>
      <c r="H187" s="89"/>
      <c r="I187" s="100"/>
    </row>
    <row r="188" spans="1:9" x14ac:dyDescent="0.2">
      <c r="A188" s="88"/>
      <c r="B188" s="88"/>
      <c r="C188" s="88"/>
      <c r="D188" s="89"/>
      <c r="E188" s="90"/>
      <c r="F188" s="100"/>
      <c r="G188" s="100"/>
      <c r="H188" s="89"/>
      <c r="I188" s="100"/>
    </row>
    <row r="189" spans="1:9" x14ac:dyDescent="0.2">
      <c r="A189" s="88"/>
      <c r="B189" s="88"/>
      <c r="C189" s="88"/>
      <c r="D189" s="89"/>
      <c r="E189" s="90"/>
      <c r="F189" s="100"/>
      <c r="G189" s="100"/>
      <c r="H189" s="89"/>
      <c r="I189" s="100"/>
    </row>
    <row r="190" spans="1:9" x14ac:dyDescent="0.2">
      <c r="A190" s="88"/>
      <c r="B190" s="88"/>
      <c r="C190" s="88"/>
      <c r="D190" s="89"/>
      <c r="E190" s="90"/>
      <c r="F190" s="100"/>
      <c r="G190" s="100"/>
      <c r="H190" s="89"/>
      <c r="I190" s="100"/>
    </row>
    <row r="191" spans="1:9" x14ac:dyDescent="0.2">
      <c r="A191" s="88"/>
      <c r="B191" s="88"/>
      <c r="C191" s="88"/>
      <c r="D191" s="89"/>
      <c r="E191" s="90"/>
      <c r="F191" s="100"/>
      <c r="G191" s="100"/>
      <c r="H191" s="89"/>
      <c r="I191" s="100"/>
    </row>
    <row r="192" spans="1:9" x14ac:dyDescent="0.2">
      <c r="A192" s="88"/>
      <c r="B192" s="88"/>
      <c r="C192" s="88"/>
      <c r="D192" s="89"/>
      <c r="E192" s="90"/>
      <c r="F192" s="100"/>
      <c r="G192" s="100"/>
      <c r="H192" s="89"/>
      <c r="I192" s="100"/>
    </row>
    <row r="193" spans="1:9" x14ac:dyDescent="0.2">
      <c r="A193" s="88"/>
      <c r="B193" s="88"/>
      <c r="C193" s="88"/>
      <c r="D193" s="89"/>
      <c r="E193" s="90"/>
      <c r="F193" s="100"/>
      <c r="G193" s="100"/>
      <c r="H193" s="89"/>
      <c r="I193" s="100"/>
    </row>
    <row r="194" spans="1:9" x14ac:dyDescent="0.2">
      <c r="A194" s="88"/>
      <c r="B194" s="88"/>
      <c r="C194" s="88"/>
      <c r="D194" s="89"/>
      <c r="E194" s="90"/>
      <c r="F194" s="100"/>
      <c r="G194" s="100"/>
      <c r="H194" s="89"/>
      <c r="I194" s="100"/>
    </row>
    <row r="195" spans="1:9" x14ac:dyDescent="0.2">
      <c r="A195" s="88"/>
      <c r="B195" s="88"/>
      <c r="C195" s="88"/>
      <c r="D195" s="89"/>
      <c r="E195" s="90"/>
      <c r="F195" s="100"/>
      <c r="G195" s="100"/>
      <c r="H195" s="89"/>
      <c r="I195" s="100"/>
    </row>
    <row r="196" spans="1:9" x14ac:dyDescent="0.2">
      <c r="A196" s="88"/>
      <c r="B196" s="88"/>
      <c r="C196" s="88"/>
      <c r="D196" s="89"/>
      <c r="E196" s="90"/>
      <c r="F196" s="100"/>
      <c r="G196" s="100"/>
      <c r="H196" s="89"/>
      <c r="I196" s="100"/>
    </row>
    <row r="197" spans="1:9" x14ac:dyDescent="0.2">
      <c r="A197" s="88"/>
      <c r="B197" s="88"/>
      <c r="C197" s="88"/>
      <c r="D197" s="89"/>
      <c r="E197" s="90"/>
      <c r="F197" s="100"/>
      <c r="G197" s="100"/>
      <c r="H197" s="89"/>
      <c r="I197" s="100"/>
    </row>
    <row r="198" spans="1:9" x14ac:dyDescent="0.2">
      <c r="A198" s="88"/>
      <c r="B198" s="88"/>
      <c r="C198" s="88"/>
      <c r="D198" s="89"/>
      <c r="E198" s="90"/>
      <c r="F198" s="100"/>
      <c r="G198" s="100"/>
      <c r="H198" s="89"/>
      <c r="I198" s="100"/>
    </row>
    <row r="199" spans="1:9" x14ac:dyDescent="0.2">
      <c r="A199" s="88"/>
      <c r="B199" s="88"/>
      <c r="C199" s="88"/>
      <c r="D199" s="89"/>
      <c r="E199" s="90"/>
      <c r="F199" s="100"/>
      <c r="G199" s="100"/>
      <c r="H199" s="89"/>
      <c r="I199" s="100"/>
    </row>
    <row r="200" spans="1:9" x14ac:dyDescent="0.2">
      <c r="A200" s="88"/>
      <c r="B200" s="88"/>
      <c r="C200" s="88"/>
      <c r="D200" s="89"/>
      <c r="E200" s="90"/>
      <c r="F200" s="100"/>
      <c r="G200" s="100"/>
      <c r="H200" s="89"/>
      <c r="I200" s="100"/>
    </row>
    <row r="201" spans="1:9" x14ac:dyDescent="0.2">
      <c r="A201" s="88"/>
      <c r="B201" s="88"/>
      <c r="C201" s="88"/>
      <c r="D201" s="89"/>
      <c r="E201" s="90"/>
      <c r="F201" s="100"/>
      <c r="G201" s="100"/>
      <c r="H201" s="89"/>
      <c r="I201" s="100"/>
    </row>
    <row r="202" spans="1:9" x14ac:dyDescent="0.2">
      <c r="A202" s="88"/>
      <c r="B202" s="88"/>
      <c r="C202" s="88"/>
      <c r="D202" s="89"/>
      <c r="E202" s="90"/>
      <c r="F202" s="100"/>
      <c r="G202" s="100"/>
      <c r="H202" s="89"/>
      <c r="I202" s="100"/>
    </row>
    <row r="203" spans="1:9" x14ac:dyDescent="0.2">
      <c r="A203" s="88"/>
      <c r="B203" s="88"/>
      <c r="C203" s="88"/>
      <c r="D203" s="89"/>
      <c r="E203" s="90"/>
      <c r="F203" s="100"/>
      <c r="G203" s="100"/>
      <c r="H203" s="89"/>
      <c r="I203" s="100"/>
    </row>
    <row r="204" spans="1:9" x14ac:dyDescent="0.2">
      <c r="A204" s="88"/>
      <c r="B204" s="88"/>
      <c r="C204" s="88"/>
      <c r="D204" s="89"/>
      <c r="E204" s="90"/>
      <c r="F204" s="100"/>
      <c r="G204" s="100"/>
      <c r="H204" s="89"/>
      <c r="I204" s="100"/>
    </row>
    <row r="205" spans="1:9" x14ac:dyDescent="0.2">
      <c r="A205" s="88"/>
      <c r="B205" s="88"/>
      <c r="C205" s="88"/>
      <c r="D205" s="89"/>
      <c r="E205" s="90"/>
      <c r="F205" s="100"/>
      <c r="G205" s="100"/>
      <c r="H205" s="89"/>
      <c r="I205" s="100"/>
    </row>
    <row r="206" spans="1:9" x14ac:dyDescent="0.2">
      <c r="A206" s="88"/>
      <c r="B206" s="88"/>
      <c r="C206" s="88"/>
      <c r="D206" s="89"/>
      <c r="E206" s="90"/>
      <c r="F206" s="100"/>
      <c r="G206" s="100"/>
      <c r="H206" s="89"/>
      <c r="I206" s="100"/>
    </row>
    <row r="207" spans="1:9" x14ac:dyDescent="0.2">
      <c r="A207" s="88"/>
      <c r="B207" s="88"/>
      <c r="C207" s="88"/>
      <c r="D207" s="89"/>
      <c r="E207" s="90"/>
      <c r="F207" s="100"/>
      <c r="G207" s="100"/>
      <c r="H207" s="89"/>
      <c r="I207" s="100"/>
    </row>
    <row r="208" spans="1:9" x14ac:dyDescent="0.2">
      <c r="A208" s="88"/>
      <c r="B208" s="88"/>
      <c r="C208" s="88"/>
      <c r="D208" s="89"/>
      <c r="E208" s="90"/>
      <c r="F208" s="100"/>
      <c r="G208" s="100"/>
      <c r="H208" s="89"/>
      <c r="I208" s="100"/>
    </row>
    <row r="209" spans="1:9" x14ac:dyDescent="0.2">
      <c r="A209" s="88"/>
      <c r="B209" s="88"/>
      <c r="C209" s="88"/>
      <c r="D209" s="89"/>
      <c r="E209" s="90"/>
      <c r="F209" s="100"/>
      <c r="G209" s="100"/>
      <c r="H209" s="89"/>
      <c r="I209" s="100"/>
    </row>
    <row r="210" spans="1:9" x14ac:dyDescent="0.2">
      <c r="A210" s="88"/>
      <c r="B210" s="88"/>
      <c r="C210" s="88"/>
      <c r="D210" s="89"/>
      <c r="E210" s="90"/>
      <c r="F210" s="100"/>
      <c r="G210" s="100"/>
      <c r="H210" s="89"/>
      <c r="I210" s="100"/>
    </row>
    <row r="211" spans="1:9" x14ac:dyDescent="0.2">
      <c r="A211" s="88"/>
      <c r="B211" s="88"/>
      <c r="C211" s="88"/>
      <c r="D211" s="89"/>
      <c r="E211" s="90"/>
      <c r="F211" s="100"/>
      <c r="G211" s="100"/>
      <c r="H211" s="89"/>
      <c r="I211" s="100"/>
    </row>
    <row r="212" spans="1:9" x14ac:dyDescent="0.2">
      <c r="A212" s="88"/>
      <c r="B212" s="88"/>
      <c r="C212" s="88"/>
      <c r="D212" s="89"/>
      <c r="E212" s="90"/>
      <c r="F212" s="100"/>
      <c r="G212" s="100"/>
      <c r="H212" s="89"/>
      <c r="I212" s="100"/>
    </row>
    <row r="213" spans="1:9" x14ac:dyDescent="0.2">
      <c r="A213" s="88"/>
      <c r="B213" s="88"/>
      <c r="C213" s="88"/>
      <c r="D213" s="89"/>
      <c r="E213" s="90"/>
      <c r="F213" s="100"/>
      <c r="G213" s="100"/>
      <c r="H213" s="89"/>
      <c r="I213" s="100"/>
    </row>
    <row r="214" spans="1:9" x14ac:dyDescent="0.2">
      <c r="A214" s="88"/>
      <c r="B214" s="88"/>
      <c r="C214" s="88"/>
      <c r="D214" s="89"/>
      <c r="E214" s="90"/>
      <c r="F214" s="100"/>
      <c r="G214" s="100"/>
      <c r="H214" s="89"/>
      <c r="I214" s="100"/>
    </row>
    <row r="215" spans="1:9" x14ac:dyDescent="0.2">
      <c r="A215" s="88"/>
      <c r="B215" s="88"/>
      <c r="C215" s="88"/>
      <c r="D215" s="89"/>
      <c r="E215" s="90"/>
      <c r="F215" s="100"/>
      <c r="G215" s="100"/>
      <c r="H215" s="89"/>
      <c r="I215" s="100"/>
    </row>
    <row r="216" spans="1:9" x14ac:dyDescent="0.2">
      <c r="A216" s="88"/>
      <c r="B216" s="88"/>
      <c r="C216" s="88"/>
      <c r="D216" s="89"/>
      <c r="E216" s="90"/>
      <c r="F216" s="100"/>
      <c r="G216" s="100"/>
      <c r="H216" s="89"/>
      <c r="I216" s="100"/>
    </row>
    <row r="217" spans="1:9" x14ac:dyDescent="0.2">
      <c r="A217" s="88"/>
      <c r="B217" s="88"/>
      <c r="C217" s="88"/>
      <c r="D217" s="89"/>
      <c r="E217" s="90"/>
      <c r="F217" s="100"/>
      <c r="G217" s="100"/>
      <c r="H217" s="89"/>
      <c r="I217" s="100"/>
    </row>
    <row r="218" spans="1:9" x14ac:dyDescent="0.2">
      <c r="A218" s="88"/>
      <c r="B218" s="88"/>
      <c r="C218" s="88"/>
      <c r="D218" s="89"/>
      <c r="E218" s="90"/>
      <c r="F218" s="100"/>
      <c r="G218" s="100"/>
      <c r="H218" s="89"/>
      <c r="I218" s="100"/>
    </row>
    <row r="219" spans="1:9" x14ac:dyDescent="0.2">
      <c r="A219" s="88"/>
      <c r="B219" s="88"/>
      <c r="C219" s="88"/>
      <c r="D219" s="89"/>
      <c r="E219" s="90"/>
      <c r="F219" s="100"/>
      <c r="G219" s="100"/>
      <c r="H219" s="89"/>
      <c r="I219" s="100"/>
    </row>
    <row r="220" spans="1:9" x14ac:dyDescent="0.2">
      <c r="A220" s="88"/>
      <c r="B220" s="88"/>
      <c r="C220" s="88"/>
      <c r="D220" s="89"/>
      <c r="E220" s="90"/>
      <c r="F220" s="100"/>
      <c r="G220" s="100"/>
      <c r="H220" s="89"/>
      <c r="I220" s="100"/>
    </row>
    <row r="221" spans="1:9" x14ac:dyDescent="0.2">
      <c r="A221" s="88"/>
      <c r="B221" s="88"/>
      <c r="C221" s="88"/>
      <c r="D221" s="89"/>
      <c r="E221" s="90"/>
      <c r="F221" s="100"/>
      <c r="G221" s="100"/>
      <c r="H221" s="89"/>
      <c r="I221" s="100"/>
    </row>
    <row r="222" spans="1:9" x14ac:dyDescent="0.2">
      <c r="A222" s="88"/>
      <c r="B222" s="88"/>
      <c r="C222" s="88"/>
      <c r="D222" s="89"/>
      <c r="E222" s="90"/>
      <c r="F222" s="100"/>
      <c r="G222" s="100"/>
      <c r="H222" s="89"/>
      <c r="I222" s="100"/>
    </row>
    <row r="223" spans="1:9" x14ac:dyDescent="0.2">
      <c r="A223" s="88"/>
      <c r="B223" s="88"/>
      <c r="C223" s="88"/>
      <c r="D223" s="89"/>
      <c r="E223" s="90"/>
      <c r="F223" s="100"/>
      <c r="G223" s="100"/>
      <c r="H223" s="89"/>
      <c r="I223" s="100"/>
    </row>
    <row r="224" spans="1:9" x14ac:dyDescent="0.2">
      <c r="A224" s="88"/>
      <c r="B224" s="88"/>
      <c r="C224" s="88"/>
      <c r="D224" s="89"/>
      <c r="E224" s="90"/>
      <c r="F224" s="100"/>
      <c r="G224" s="100"/>
      <c r="H224" s="89"/>
      <c r="I224" s="100"/>
    </row>
    <row r="225" spans="1:9" x14ac:dyDescent="0.2">
      <c r="A225" s="88"/>
      <c r="B225" s="88"/>
      <c r="C225" s="88"/>
      <c r="D225" s="89"/>
      <c r="E225" s="90"/>
      <c r="F225" s="100"/>
      <c r="G225" s="100"/>
      <c r="H225" s="89"/>
      <c r="I225" s="100"/>
    </row>
    <row r="226" spans="1:9" x14ac:dyDescent="0.2">
      <c r="A226" s="88"/>
      <c r="B226" s="88"/>
      <c r="C226" s="88"/>
      <c r="D226" s="89"/>
      <c r="E226" s="90"/>
      <c r="F226" s="100"/>
      <c r="G226" s="100"/>
      <c r="H226" s="89"/>
      <c r="I226" s="100"/>
    </row>
    <row r="227" spans="1:9" x14ac:dyDescent="0.2">
      <c r="A227" s="88"/>
      <c r="B227" s="88"/>
      <c r="C227" s="88"/>
      <c r="D227" s="89"/>
      <c r="E227" s="90"/>
      <c r="F227" s="100"/>
      <c r="G227" s="100"/>
      <c r="H227" s="89"/>
      <c r="I227" s="100"/>
    </row>
    <row r="228" spans="1:9" x14ac:dyDescent="0.2">
      <c r="A228" s="88"/>
      <c r="B228" s="88"/>
      <c r="C228" s="88"/>
      <c r="D228" s="89"/>
      <c r="E228" s="90"/>
      <c r="F228" s="100"/>
      <c r="G228" s="100"/>
      <c r="H228" s="89"/>
      <c r="I228" s="100"/>
    </row>
    <row r="229" spans="1:9" x14ac:dyDescent="0.2">
      <c r="A229" s="88"/>
      <c r="B229" s="88"/>
      <c r="C229" s="88"/>
      <c r="D229" s="89"/>
      <c r="E229" s="90"/>
      <c r="F229" s="100"/>
      <c r="G229" s="100"/>
      <c r="H229" s="89"/>
      <c r="I229" s="100"/>
    </row>
    <row r="230" spans="1:9" x14ac:dyDescent="0.2">
      <c r="A230" s="88"/>
      <c r="B230" s="88"/>
      <c r="C230" s="88"/>
      <c r="D230" s="89"/>
      <c r="E230" s="90"/>
      <c r="F230" s="100"/>
      <c r="G230" s="100"/>
      <c r="H230" s="89"/>
      <c r="I230" s="100"/>
    </row>
    <row r="231" spans="1:9" x14ac:dyDescent="0.2">
      <c r="A231" s="88"/>
      <c r="B231" s="88"/>
      <c r="C231" s="88"/>
      <c r="D231" s="89"/>
      <c r="E231" s="90"/>
      <c r="F231" s="100"/>
      <c r="G231" s="100"/>
      <c r="H231" s="89"/>
      <c r="I231" s="100"/>
    </row>
    <row r="232" spans="1:9" x14ac:dyDescent="0.2">
      <c r="A232" s="88"/>
      <c r="B232" s="88"/>
      <c r="C232" s="88"/>
      <c r="D232" s="89"/>
      <c r="E232" s="90"/>
      <c r="F232" s="100"/>
      <c r="G232" s="100"/>
      <c r="H232" s="89"/>
      <c r="I232" s="100"/>
    </row>
    <row r="233" spans="1:9" x14ac:dyDescent="0.2">
      <c r="A233" s="88"/>
      <c r="B233" s="88"/>
      <c r="C233" s="88"/>
      <c r="D233" s="89"/>
      <c r="E233" s="90"/>
      <c r="F233" s="100"/>
      <c r="G233" s="100"/>
      <c r="H233" s="89"/>
      <c r="I233" s="100"/>
    </row>
    <row r="234" spans="1:9" x14ac:dyDescent="0.2">
      <c r="A234" s="88"/>
      <c r="B234" s="88"/>
      <c r="C234" s="88"/>
      <c r="D234" s="89"/>
      <c r="E234" s="90"/>
      <c r="F234" s="100"/>
      <c r="G234" s="100"/>
      <c r="H234" s="89"/>
      <c r="I234" s="100"/>
    </row>
    <row r="235" spans="1:9" x14ac:dyDescent="0.2">
      <c r="A235" s="88"/>
      <c r="B235" s="88"/>
      <c r="C235" s="88"/>
      <c r="D235" s="89"/>
      <c r="E235" s="90"/>
      <c r="F235" s="100"/>
      <c r="G235" s="100"/>
      <c r="H235" s="89"/>
      <c r="I235" s="100"/>
    </row>
    <row r="236" spans="1:9" x14ac:dyDescent="0.2">
      <c r="A236" s="88"/>
      <c r="B236" s="88"/>
      <c r="C236" s="88"/>
      <c r="D236" s="89"/>
      <c r="E236" s="90"/>
      <c r="F236" s="100"/>
      <c r="G236" s="100"/>
      <c r="H236" s="89"/>
      <c r="I236" s="100"/>
    </row>
    <row r="237" spans="1:9" x14ac:dyDescent="0.2">
      <c r="A237" s="88"/>
      <c r="B237" s="88"/>
      <c r="C237" s="88"/>
      <c r="D237" s="89"/>
      <c r="E237" s="90"/>
      <c r="F237" s="100"/>
      <c r="G237" s="100"/>
      <c r="H237" s="89"/>
      <c r="I237" s="100"/>
    </row>
    <row r="238" spans="1:9" x14ac:dyDescent="0.2">
      <c r="A238" s="88"/>
      <c r="B238" s="88"/>
      <c r="C238" s="88"/>
      <c r="D238" s="89"/>
      <c r="E238" s="90"/>
      <c r="F238" s="100"/>
      <c r="G238" s="100"/>
      <c r="H238" s="89"/>
      <c r="I238" s="100"/>
    </row>
    <row r="239" spans="1:9" x14ac:dyDescent="0.2">
      <c r="A239" s="88"/>
      <c r="B239" s="88"/>
      <c r="C239" s="88"/>
      <c r="D239" s="89"/>
      <c r="E239" s="90"/>
      <c r="F239" s="100"/>
      <c r="G239" s="100"/>
      <c r="H239" s="89"/>
      <c r="I239" s="100"/>
    </row>
    <row r="240" spans="1:9" x14ac:dyDescent="0.2">
      <c r="A240" s="88"/>
      <c r="B240" s="88"/>
      <c r="C240" s="88"/>
      <c r="D240" s="89"/>
      <c r="E240" s="90"/>
      <c r="F240" s="100"/>
      <c r="G240" s="100"/>
      <c r="H240" s="89"/>
      <c r="I240" s="100"/>
    </row>
    <row r="241" spans="1:9" x14ac:dyDescent="0.2">
      <c r="A241" s="88"/>
      <c r="B241" s="88"/>
      <c r="C241" s="88"/>
      <c r="D241" s="89"/>
      <c r="E241" s="90"/>
      <c r="F241" s="100"/>
      <c r="G241" s="100"/>
      <c r="H241" s="89"/>
      <c r="I241" s="100"/>
    </row>
    <row r="242" spans="1:9" x14ac:dyDescent="0.2">
      <c r="A242" s="88"/>
      <c r="B242" s="88"/>
      <c r="C242" s="88"/>
      <c r="D242" s="89"/>
      <c r="E242" s="90"/>
      <c r="F242" s="100"/>
      <c r="G242" s="100"/>
      <c r="H242" s="89"/>
      <c r="I242" s="100"/>
    </row>
    <row r="243" spans="1:9" x14ac:dyDescent="0.2">
      <c r="A243" s="88"/>
      <c r="B243" s="88"/>
      <c r="C243" s="88"/>
      <c r="D243" s="89"/>
      <c r="E243" s="90"/>
      <c r="F243" s="100"/>
      <c r="G243" s="100"/>
      <c r="H243" s="89"/>
      <c r="I243" s="100"/>
    </row>
    <row r="244" spans="1:9" x14ac:dyDescent="0.2">
      <c r="A244" s="88"/>
      <c r="B244" s="88"/>
      <c r="C244" s="88"/>
      <c r="D244" s="89"/>
      <c r="E244" s="90"/>
      <c r="F244" s="100"/>
      <c r="G244" s="100"/>
      <c r="H244" s="89"/>
      <c r="I244" s="100"/>
    </row>
    <row r="245" spans="1:9" x14ac:dyDescent="0.2">
      <c r="A245" s="88"/>
      <c r="B245" s="88"/>
      <c r="C245" s="88"/>
      <c r="D245" s="89"/>
      <c r="E245" s="90"/>
      <c r="F245" s="100"/>
      <c r="G245" s="100"/>
      <c r="H245" s="89"/>
      <c r="I245" s="100"/>
    </row>
    <row r="246" spans="1:9" x14ac:dyDescent="0.2">
      <c r="A246" s="88"/>
      <c r="B246" s="88"/>
      <c r="C246" s="88"/>
      <c r="D246" s="89"/>
      <c r="E246" s="90"/>
      <c r="F246" s="100"/>
      <c r="G246" s="100"/>
      <c r="H246" s="89"/>
      <c r="I246" s="100"/>
    </row>
    <row r="247" spans="1:9" x14ac:dyDescent="0.2">
      <c r="A247" s="88"/>
      <c r="B247" s="88"/>
      <c r="C247" s="88"/>
      <c r="D247" s="89"/>
      <c r="E247" s="90"/>
      <c r="F247" s="100"/>
      <c r="G247" s="100"/>
      <c r="H247" s="89"/>
      <c r="I247" s="100"/>
    </row>
    <row r="248" spans="1:9" x14ac:dyDescent="0.2">
      <c r="A248" s="88"/>
      <c r="B248" s="88"/>
      <c r="C248" s="88"/>
      <c r="D248" s="89"/>
      <c r="E248" s="90"/>
      <c r="F248" s="100"/>
      <c r="G248" s="100"/>
      <c r="H248" s="89"/>
      <c r="I248" s="100"/>
    </row>
    <row r="249" spans="1:9" x14ac:dyDescent="0.2">
      <c r="A249" s="88"/>
      <c r="B249" s="88"/>
      <c r="C249" s="88"/>
      <c r="D249" s="89"/>
      <c r="E249" s="90"/>
      <c r="F249" s="100"/>
      <c r="G249" s="100"/>
      <c r="H249" s="89"/>
      <c r="I249" s="100"/>
    </row>
    <row r="250" spans="1:9" x14ac:dyDescent="0.2">
      <c r="A250" s="88"/>
      <c r="B250" s="88"/>
      <c r="C250" s="88"/>
      <c r="D250" s="89"/>
      <c r="E250" s="90"/>
      <c r="F250" s="100"/>
      <c r="G250" s="100"/>
      <c r="H250" s="89"/>
      <c r="I250" s="100"/>
    </row>
    <row r="251" spans="1:9" x14ac:dyDescent="0.2">
      <c r="A251" s="88"/>
      <c r="B251" s="88"/>
      <c r="C251" s="88"/>
      <c r="D251" s="89"/>
      <c r="E251" s="90"/>
      <c r="F251" s="100"/>
      <c r="G251" s="100"/>
      <c r="H251" s="89"/>
      <c r="I251" s="100"/>
    </row>
    <row r="252" spans="1:9" x14ac:dyDescent="0.2">
      <c r="A252" s="88"/>
      <c r="B252" s="88"/>
      <c r="C252" s="88"/>
      <c r="D252" s="89"/>
      <c r="E252" s="90"/>
      <c r="F252" s="100"/>
      <c r="G252" s="100"/>
      <c r="H252" s="89"/>
      <c r="I252" s="100"/>
    </row>
    <row r="253" spans="1:9" x14ac:dyDescent="0.2">
      <c r="A253" s="88"/>
      <c r="B253" s="88"/>
      <c r="C253" s="88"/>
      <c r="D253" s="89"/>
      <c r="E253" s="90"/>
      <c r="F253" s="100"/>
      <c r="G253" s="100"/>
      <c r="H253" s="89"/>
      <c r="I253" s="100"/>
    </row>
    <row r="254" spans="1:9" x14ac:dyDescent="0.2">
      <c r="A254" s="88"/>
      <c r="B254" s="88"/>
      <c r="C254" s="88"/>
      <c r="D254" s="89"/>
      <c r="E254" s="90"/>
      <c r="F254" s="100"/>
      <c r="G254" s="100"/>
      <c r="H254" s="89"/>
      <c r="I254" s="100"/>
    </row>
    <row r="255" spans="1:9" x14ac:dyDescent="0.2">
      <c r="A255" s="88"/>
      <c r="B255" s="88"/>
      <c r="C255" s="88"/>
      <c r="D255" s="89"/>
      <c r="E255" s="90"/>
      <c r="F255" s="100"/>
      <c r="G255" s="100"/>
      <c r="H255" s="89"/>
      <c r="I255" s="100"/>
    </row>
    <row r="256" spans="1:9" x14ac:dyDescent="0.2">
      <c r="A256" s="88"/>
      <c r="B256" s="88"/>
      <c r="C256" s="88"/>
      <c r="D256" s="89"/>
      <c r="E256" s="90"/>
      <c r="F256" s="100"/>
      <c r="G256" s="100"/>
      <c r="H256" s="89"/>
      <c r="I256" s="100"/>
    </row>
    <row r="257" spans="1:9" x14ac:dyDescent="0.2">
      <c r="A257" s="88"/>
      <c r="B257" s="88"/>
      <c r="C257" s="88"/>
      <c r="D257" s="89"/>
      <c r="E257" s="90"/>
      <c r="F257" s="100"/>
      <c r="G257" s="100"/>
      <c r="H257" s="89"/>
      <c r="I257" s="100"/>
    </row>
    <row r="258" spans="1:9" x14ac:dyDescent="0.2">
      <c r="A258" s="88"/>
      <c r="B258" s="88"/>
      <c r="C258" s="88"/>
      <c r="D258" s="89"/>
      <c r="E258" s="90"/>
      <c r="F258" s="100"/>
      <c r="G258" s="100"/>
      <c r="H258" s="89"/>
      <c r="I258" s="100"/>
    </row>
    <row r="259" spans="1:9" x14ac:dyDescent="0.2">
      <c r="A259" s="88"/>
      <c r="B259" s="88"/>
      <c r="C259" s="88"/>
      <c r="D259" s="89"/>
      <c r="E259" s="90"/>
      <c r="F259" s="100"/>
      <c r="G259" s="100"/>
      <c r="H259" s="89"/>
      <c r="I259" s="100"/>
    </row>
    <row r="260" spans="1:9" x14ac:dyDescent="0.2">
      <c r="A260" s="88"/>
      <c r="B260" s="88"/>
      <c r="C260" s="88"/>
      <c r="D260" s="89"/>
      <c r="E260" s="90"/>
      <c r="F260" s="100"/>
      <c r="G260" s="100"/>
      <c r="H260" s="89"/>
      <c r="I260" s="100"/>
    </row>
    <row r="261" spans="1:9" x14ac:dyDescent="0.2">
      <c r="A261" s="88"/>
      <c r="B261" s="88"/>
      <c r="C261" s="88"/>
      <c r="D261" s="89"/>
      <c r="E261" s="90"/>
      <c r="F261" s="100"/>
      <c r="G261" s="100"/>
      <c r="H261" s="89"/>
      <c r="I261" s="100"/>
    </row>
    <row r="262" spans="1:9" x14ac:dyDescent="0.2">
      <c r="A262" s="88"/>
      <c r="B262" s="88"/>
      <c r="C262" s="88"/>
      <c r="D262" s="89"/>
      <c r="E262" s="90"/>
      <c r="F262" s="100"/>
      <c r="G262" s="100"/>
      <c r="H262" s="89"/>
      <c r="I262" s="100"/>
    </row>
    <row r="263" spans="1:9" x14ac:dyDescent="0.2">
      <c r="A263" s="88"/>
      <c r="B263" s="88"/>
      <c r="C263" s="88"/>
      <c r="D263" s="89"/>
      <c r="E263" s="90"/>
      <c r="F263" s="100"/>
      <c r="G263" s="100"/>
      <c r="H263" s="89"/>
      <c r="I263" s="100"/>
    </row>
    <row r="264" spans="1:9" x14ac:dyDescent="0.2">
      <c r="A264" s="88"/>
      <c r="B264" s="88"/>
      <c r="C264" s="88"/>
      <c r="D264" s="89"/>
      <c r="E264" s="90"/>
      <c r="F264" s="100"/>
      <c r="G264" s="100"/>
      <c r="H264" s="89"/>
      <c r="I264" s="100"/>
    </row>
    <row r="265" spans="1:9" x14ac:dyDescent="0.2">
      <c r="A265" s="88"/>
      <c r="B265" s="88"/>
      <c r="C265" s="88"/>
      <c r="D265" s="89"/>
      <c r="E265" s="90"/>
      <c r="F265" s="100"/>
      <c r="G265" s="100"/>
      <c r="H265" s="89"/>
      <c r="I265" s="100"/>
    </row>
    <row r="266" spans="1:9" x14ac:dyDescent="0.2">
      <c r="A266" s="88"/>
      <c r="B266" s="88"/>
      <c r="C266" s="88"/>
      <c r="D266" s="89"/>
      <c r="E266" s="90"/>
      <c r="F266" s="100"/>
      <c r="G266" s="100"/>
      <c r="H266" s="89"/>
      <c r="I266" s="100"/>
    </row>
    <row r="267" spans="1:9" x14ac:dyDescent="0.2">
      <c r="A267" s="88"/>
      <c r="B267" s="88"/>
      <c r="C267" s="88"/>
      <c r="D267" s="89"/>
      <c r="E267" s="90"/>
      <c r="F267" s="100"/>
      <c r="G267" s="100"/>
      <c r="H267" s="89"/>
      <c r="I267" s="100"/>
    </row>
    <row r="268" spans="1:9" x14ac:dyDescent="0.2">
      <c r="A268" s="88"/>
      <c r="B268" s="88"/>
      <c r="C268" s="88"/>
      <c r="D268" s="89"/>
      <c r="E268" s="90"/>
      <c r="F268" s="100"/>
      <c r="G268" s="100"/>
      <c r="H268" s="89"/>
      <c r="I268" s="100"/>
    </row>
    <row r="269" spans="1:9" x14ac:dyDescent="0.2">
      <c r="A269" s="88"/>
      <c r="B269" s="88"/>
      <c r="C269" s="88"/>
      <c r="D269" s="89"/>
      <c r="E269" s="90"/>
      <c r="F269" s="100"/>
      <c r="G269" s="100"/>
      <c r="H269" s="89"/>
      <c r="I269" s="100"/>
    </row>
    <row r="270" spans="1:9" x14ac:dyDescent="0.2">
      <c r="A270" s="88"/>
      <c r="B270" s="88"/>
      <c r="C270" s="88"/>
      <c r="D270" s="89"/>
      <c r="E270" s="90"/>
      <c r="F270" s="100"/>
      <c r="G270" s="100"/>
      <c r="H270" s="89"/>
      <c r="I270" s="100"/>
    </row>
    <row r="271" spans="1:9" x14ac:dyDescent="0.2">
      <c r="A271" s="88"/>
      <c r="B271" s="88"/>
      <c r="C271" s="88"/>
      <c r="D271" s="89"/>
      <c r="E271" s="90"/>
      <c r="F271" s="100"/>
      <c r="G271" s="100"/>
      <c r="H271" s="89"/>
      <c r="I271" s="100"/>
    </row>
    <row r="272" spans="1:9" x14ac:dyDescent="0.2">
      <c r="A272" s="88"/>
      <c r="B272" s="88"/>
      <c r="C272" s="88"/>
      <c r="D272" s="89"/>
      <c r="E272" s="90"/>
      <c r="F272" s="100"/>
      <c r="G272" s="100"/>
      <c r="H272" s="89"/>
      <c r="I272" s="100"/>
    </row>
    <row r="273" spans="1:9" x14ac:dyDescent="0.2">
      <c r="A273" s="88"/>
      <c r="B273" s="88"/>
      <c r="C273" s="88"/>
      <c r="D273" s="89"/>
      <c r="E273" s="90"/>
      <c r="F273" s="100"/>
      <c r="G273" s="100"/>
      <c r="H273" s="89"/>
      <c r="I273" s="100"/>
    </row>
    <row r="274" spans="1:9" x14ac:dyDescent="0.2">
      <c r="A274" s="88"/>
      <c r="B274" s="88"/>
      <c r="C274" s="88"/>
      <c r="D274" s="89"/>
      <c r="E274" s="90"/>
      <c r="F274" s="100"/>
      <c r="G274" s="100"/>
      <c r="H274" s="89"/>
      <c r="I274" s="100"/>
    </row>
    <row r="275" spans="1:9" x14ac:dyDescent="0.2">
      <c r="A275" s="88"/>
      <c r="B275" s="88"/>
      <c r="C275" s="88"/>
      <c r="D275" s="89"/>
      <c r="E275" s="90"/>
      <c r="F275" s="100"/>
      <c r="G275" s="100"/>
      <c r="H275" s="89"/>
      <c r="I275" s="100"/>
    </row>
    <row r="276" spans="1:9" x14ac:dyDescent="0.2">
      <c r="A276" s="88"/>
      <c r="B276" s="88"/>
      <c r="C276" s="88"/>
      <c r="D276" s="89"/>
      <c r="E276" s="90"/>
      <c r="F276" s="100"/>
      <c r="G276" s="100"/>
      <c r="H276" s="89"/>
      <c r="I276" s="100"/>
    </row>
    <row r="277" spans="1:9" x14ac:dyDescent="0.2">
      <c r="A277" s="88"/>
      <c r="B277" s="88"/>
      <c r="C277" s="88"/>
      <c r="D277" s="89"/>
      <c r="E277" s="90"/>
      <c r="F277" s="100"/>
      <c r="G277" s="100"/>
      <c r="H277" s="89"/>
      <c r="I277" s="100"/>
    </row>
    <row r="278" spans="1:9" x14ac:dyDescent="0.2">
      <c r="A278" s="88"/>
      <c r="B278" s="88"/>
      <c r="C278" s="88"/>
      <c r="D278" s="89"/>
      <c r="E278" s="90"/>
      <c r="F278" s="100"/>
      <c r="G278" s="100"/>
      <c r="H278" s="89"/>
      <c r="I278" s="100"/>
    </row>
    <row r="279" spans="1:9" x14ac:dyDescent="0.2">
      <c r="A279" s="88"/>
      <c r="B279" s="88"/>
      <c r="C279" s="88"/>
      <c r="D279" s="89"/>
      <c r="E279" s="90"/>
      <c r="F279" s="100"/>
      <c r="G279" s="100"/>
      <c r="H279" s="89"/>
      <c r="I279" s="100"/>
    </row>
    <row r="280" spans="1:9" x14ac:dyDescent="0.2">
      <c r="A280" s="88"/>
      <c r="B280" s="88"/>
      <c r="C280" s="88"/>
      <c r="D280" s="89"/>
      <c r="E280" s="90"/>
      <c r="F280" s="100"/>
      <c r="G280" s="100"/>
      <c r="H280" s="89"/>
      <c r="I280" s="100"/>
    </row>
    <row r="281" spans="1:9" x14ac:dyDescent="0.2">
      <c r="A281" s="88"/>
      <c r="B281" s="88"/>
      <c r="C281" s="88"/>
      <c r="D281" s="89"/>
      <c r="E281" s="90"/>
      <c r="F281" s="100"/>
      <c r="G281" s="100"/>
      <c r="H281" s="89"/>
      <c r="I281" s="100"/>
    </row>
    <row r="282" spans="1:9" x14ac:dyDescent="0.2">
      <c r="A282" s="88"/>
      <c r="B282" s="88"/>
      <c r="C282" s="88"/>
      <c r="D282" s="89"/>
      <c r="E282" s="90"/>
      <c r="F282" s="100"/>
      <c r="G282" s="100"/>
      <c r="H282" s="89"/>
      <c r="I282" s="100"/>
    </row>
    <row r="283" spans="1:9" x14ac:dyDescent="0.2">
      <c r="A283" s="88"/>
      <c r="B283" s="88"/>
      <c r="C283" s="88"/>
      <c r="D283" s="89"/>
      <c r="E283" s="90"/>
      <c r="F283" s="100"/>
      <c r="G283" s="100"/>
      <c r="H283" s="89"/>
      <c r="I283" s="100"/>
    </row>
    <row r="284" spans="1:9" x14ac:dyDescent="0.2">
      <c r="A284" s="88"/>
      <c r="B284" s="88"/>
      <c r="C284" s="88"/>
      <c r="D284" s="89"/>
      <c r="E284" s="90"/>
      <c r="F284" s="100"/>
      <c r="G284" s="100"/>
      <c r="H284" s="89"/>
      <c r="I284" s="100"/>
    </row>
    <row r="285" spans="1:9" x14ac:dyDescent="0.2">
      <c r="A285" s="88"/>
      <c r="B285" s="88"/>
      <c r="C285" s="88"/>
      <c r="D285" s="89"/>
      <c r="E285" s="90"/>
      <c r="F285" s="100"/>
      <c r="G285" s="100"/>
      <c r="H285" s="89"/>
      <c r="I285" s="100"/>
    </row>
    <row r="286" spans="1:9" x14ac:dyDescent="0.2">
      <c r="A286" s="88"/>
      <c r="B286" s="88"/>
      <c r="C286" s="88"/>
      <c r="D286" s="89"/>
      <c r="E286" s="90"/>
      <c r="F286" s="100"/>
      <c r="G286" s="100"/>
      <c r="H286" s="89"/>
      <c r="I286" s="100"/>
    </row>
    <row r="287" spans="1:9" x14ac:dyDescent="0.2">
      <c r="A287" s="88"/>
      <c r="B287" s="88"/>
      <c r="C287" s="88"/>
      <c r="D287" s="89"/>
      <c r="E287" s="90"/>
      <c r="F287" s="100"/>
      <c r="G287" s="100"/>
      <c r="H287" s="89"/>
      <c r="I287" s="100"/>
    </row>
    <row r="288" spans="1:9" x14ac:dyDescent="0.2">
      <c r="A288" s="88"/>
      <c r="B288" s="88"/>
      <c r="C288" s="88"/>
      <c r="D288" s="89"/>
      <c r="E288" s="90"/>
      <c r="F288" s="100"/>
      <c r="G288" s="100"/>
      <c r="H288" s="89"/>
      <c r="I288" s="100"/>
    </row>
    <row r="289" spans="1:9" x14ac:dyDescent="0.2">
      <c r="A289" s="88"/>
      <c r="B289" s="88"/>
      <c r="C289" s="88"/>
      <c r="D289" s="89"/>
      <c r="E289" s="90"/>
      <c r="F289" s="100"/>
      <c r="G289" s="100"/>
      <c r="H289" s="89"/>
      <c r="I289" s="100"/>
    </row>
    <row r="290" spans="1:9" x14ac:dyDescent="0.2">
      <c r="A290" s="88"/>
      <c r="B290" s="88"/>
      <c r="C290" s="88"/>
      <c r="D290" s="89"/>
      <c r="E290" s="90"/>
      <c r="F290" s="100"/>
      <c r="G290" s="100"/>
      <c r="H290" s="89"/>
      <c r="I290" s="100"/>
    </row>
    <row r="291" spans="1:9" x14ac:dyDescent="0.2">
      <c r="A291" s="88"/>
      <c r="B291" s="88"/>
      <c r="C291" s="88"/>
      <c r="D291" s="89"/>
      <c r="E291" s="90"/>
      <c r="F291" s="100"/>
      <c r="G291" s="100"/>
      <c r="H291" s="89"/>
      <c r="I291" s="100"/>
    </row>
    <row r="292" spans="1:9" x14ac:dyDescent="0.2">
      <c r="A292" s="88"/>
      <c r="B292" s="88"/>
      <c r="C292" s="88"/>
      <c r="D292" s="89"/>
      <c r="E292" s="90"/>
      <c r="F292" s="100"/>
      <c r="G292" s="100"/>
      <c r="H292" s="89"/>
      <c r="I292" s="100"/>
    </row>
    <row r="293" spans="1:9" x14ac:dyDescent="0.2">
      <c r="A293" s="88"/>
      <c r="B293" s="88"/>
      <c r="C293" s="88"/>
      <c r="D293" s="89"/>
      <c r="E293" s="90"/>
      <c r="F293" s="100"/>
      <c r="G293" s="100"/>
      <c r="H293" s="89"/>
      <c r="I293" s="100"/>
    </row>
    <row r="294" spans="1:9" x14ac:dyDescent="0.2">
      <c r="A294" s="88"/>
      <c r="B294" s="88"/>
      <c r="C294" s="88"/>
      <c r="D294" s="89"/>
      <c r="E294" s="90"/>
      <c r="F294" s="100"/>
      <c r="G294" s="100"/>
      <c r="H294" s="89"/>
      <c r="I294" s="100"/>
    </row>
    <row r="295" spans="1:9" x14ac:dyDescent="0.2">
      <c r="A295" s="88"/>
      <c r="B295" s="88"/>
      <c r="C295" s="88"/>
      <c r="D295" s="89"/>
      <c r="E295" s="90"/>
      <c r="F295" s="100"/>
      <c r="G295" s="100"/>
      <c r="H295" s="89"/>
      <c r="I295" s="100"/>
    </row>
    <row r="296" spans="1:9" x14ac:dyDescent="0.2">
      <c r="A296" s="88"/>
      <c r="B296" s="88"/>
      <c r="C296" s="88"/>
      <c r="D296" s="89"/>
      <c r="E296" s="90"/>
      <c r="F296" s="100"/>
      <c r="G296" s="100"/>
      <c r="H296" s="89"/>
      <c r="I296" s="100"/>
    </row>
    <row r="297" spans="1:9" x14ac:dyDescent="0.2">
      <c r="A297" s="88"/>
      <c r="B297" s="88"/>
      <c r="C297" s="88"/>
      <c r="D297" s="89"/>
      <c r="E297" s="90"/>
      <c r="F297" s="100"/>
      <c r="G297" s="100"/>
      <c r="H297" s="89"/>
      <c r="I297" s="100"/>
    </row>
    <row r="298" spans="1:9" x14ac:dyDescent="0.2">
      <c r="A298" s="88"/>
      <c r="B298" s="88"/>
      <c r="C298" s="88"/>
      <c r="D298" s="89"/>
      <c r="E298" s="90"/>
      <c r="F298" s="100"/>
      <c r="G298" s="100"/>
      <c r="H298" s="89"/>
      <c r="I298" s="100"/>
    </row>
    <row r="299" spans="1:9" x14ac:dyDescent="0.2">
      <c r="A299" s="88"/>
      <c r="B299" s="88"/>
      <c r="C299" s="88"/>
      <c r="D299" s="89"/>
      <c r="E299" s="90"/>
      <c r="F299" s="100"/>
      <c r="G299" s="100"/>
      <c r="H299" s="89"/>
      <c r="I299" s="100"/>
    </row>
    <row r="300" spans="1:9" x14ac:dyDescent="0.2">
      <c r="A300" s="88"/>
      <c r="B300" s="88"/>
      <c r="C300" s="88"/>
      <c r="D300" s="89"/>
      <c r="E300" s="90"/>
      <c r="F300" s="100"/>
      <c r="G300" s="100"/>
      <c r="H300" s="89"/>
      <c r="I300" s="100"/>
    </row>
    <row r="301" spans="1:9" x14ac:dyDescent="0.2">
      <c r="A301" s="88"/>
      <c r="B301" s="88"/>
      <c r="C301" s="88"/>
      <c r="D301" s="89"/>
      <c r="E301" s="90"/>
      <c r="F301" s="100"/>
      <c r="G301" s="100"/>
      <c r="H301" s="89"/>
      <c r="I301" s="100"/>
    </row>
    <row r="302" spans="1:9" x14ac:dyDescent="0.2">
      <c r="A302" s="88"/>
      <c r="B302" s="88"/>
      <c r="C302" s="88"/>
      <c r="D302" s="89"/>
      <c r="E302" s="90"/>
      <c r="F302" s="100"/>
      <c r="G302" s="100"/>
      <c r="H302" s="89"/>
      <c r="I302" s="100"/>
    </row>
    <row r="303" spans="1:9" x14ac:dyDescent="0.2">
      <c r="A303" s="88"/>
      <c r="B303" s="88"/>
      <c r="C303" s="88"/>
      <c r="D303" s="89"/>
      <c r="E303" s="90"/>
      <c r="F303" s="100"/>
      <c r="G303" s="100"/>
      <c r="H303" s="89"/>
      <c r="I303" s="100"/>
    </row>
    <row r="304" spans="1:9" x14ac:dyDescent="0.2">
      <c r="A304" s="88"/>
      <c r="B304" s="88"/>
      <c r="C304" s="88"/>
      <c r="D304" s="89"/>
      <c r="E304" s="90"/>
      <c r="F304" s="100"/>
      <c r="G304" s="100"/>
      <c r="H304" s="89"/>
      <c r="I304" s="100"/>
    </row>
    <row r="305" spans="1:9" x14ac:dyDescent="0.2">
      <c r="A305" s="88"/>
      <c r="B305" s="88"/>
      <c r="C305" s="88"/>
      <c r="D305" s="89"/>
      <c r="E305" s="90"/>
      <c r="F305" s="100"/>
      <c r="G305" s="100"/>
      <c r="H305" s="89"/>
      <c r="I305" s="100"/>
    </row>
    <row r="306" spans="1:9" x14ac:dyDescent="0.2">
      <c r="A306" s="88"/>
      <c r="B306" s="88"/>
      <c r="C306" s="88"/>
      <c r="D306" s="89"/>
      <c r="E306" s="90"/>
      <c r="F306" s="100"/>
      <c r="G306" s="100"/>
      <c r="H306" s="89"/>
      <c r="I306" s="100"/>
    </row>
    <row r="307" spans="1:9" x14ac:dyDescent="0.2">
      <c r="A307" s="88"/>
      <c r="B307" s="88"/>
      <c r="C307" s="88"/>
      <c r="D307" s="89"/>
      <c r="E307" s="90"/>
      <c r="F307" s="100"/>
      <c r="G307" s="100"/>
      <c r="H307" s="89"/>
      <c r="I307" s="100"/>
    </row>
    <row r="308" spans="1:9" x14ac:dyDescent="0.2">
      <c r="A308" s="88"/>
      <c r="B308" s="88"/>
      <c r="C308" s="88"/>
      <c r="D308" s="89"/>
      <c r="E308" s="90"/>
      <c r="F308" s="100"/>
      <c r="G308" s="100"/>
      <c r="H308" s="89"/>
      <c r="I308" s="100"/>
    </row>
    <row r="309" spans="1:9" x14ac:dyDescent="0.2">
      <c r="A309" s="88"/>
      <c r="B309" s="88"/>
      <c r="C309" s="88"/>
      <c r="D309" s="89"/>
      <c r="E309" s="90"/>
      <c r="F309" s="100"/>
      <c r="G309" s="100"/>
      <c r="H309" s="89"/>
      <c r="I309" s="100"/>
    </row>
    <row r="310" spans="1:9" x14ac:dyDescent="0.2">
      <c r="A310" s="88"/>
      <c r="B310" s="88"/>
      <c r="C310" s="88"/>
      <c r="D310" s="89"/>
      <c r="E310" s="90"/>
      <c r="F310" s="100"/>
      <c r="G310" s="100"/>
      <c r="H310" s="89"/>
      <c r="I310" s="100"/>
    </row>
    <row r="311" spans="1:9" x14ac:dyDescent="0.2">
      <c r="A311" s="88"/>
      <c r="B311" s="88"/>
      <c r="C311" s="88"/>
      <c r="D311" s="89"/>
      <c r="E311" s="90"/>
      <c r="F311" s="100"/>
      <c r="G311" s="100"/>
      <c r="H311" s="89"/>
      <c r="I311" s="100"/>
    </row>
    <row r="312" spans="1:9" x14ac:dyDescent="0.2">
      <c r="A312" s="88"/>
      <c r="B312" s="88"/>
      <c r="C312" s="88"/>
      <c r="D312" s="89"/>
      <c r="E312" s="90"/>
      <c r="F312" s="100"/>
      <c r="G312" s="100"/>
      <c r="H312" s="89"/>
      <c r="I312" s="100"/>
    </row>
    <row r="313" spans="1:9" x14ac:dyDescent="0.2">
      <c r="A313" s="88"/>
      <c r="B313" s="88"/>
      <c r="C313" s="88"/>
      <c r="D313" s="89"/>
      <c r="E313" s="90"/>
      <c r="F313" s="100"/>
      <c r="G313" s="100"/>
      <c r="H313" s="89"/>
      <c r="I313" s="100"/>
    </row>
    <row r="314" spans="1:9" x14ac:dyDescent="0.2">
      <c r="A314" s="88"/>
      <c r="B314" s="88"/>
      <c r="C314" s="88"/>
      <c r="D314" s="89"/>
      <c r="E314" s="90"/>
      <c r="F314" s="100"/>
      <c r="G314" s="100"/>
      <c r="H314" s="89"/>
      <c r="I314" s="100"/>
    </row>
    <row r="315" spans="1:9" x14ac:dyDescent="0.2">
      <c r="A315" s="88"/>
      <c r="B315" s="88"/>
      <c r="C315" s="88"/>
      <c r="D315" s="89"/>
      <c r="E315" s="90"/>
      <c r="F315" s="100"/>
      <c r="G315" s="100"/>
      <c r="H315" s="89"/>
      <c r="I315" s="100"/>
    </row>
    <row r="316" spans="1:9" x14ac:dyDescent="0.2">
      <c r="A316" s="88"/>
      <c r="B316" s="88"/>
      <c r="C316" s="88"/>
      <c r="D316" s="89"/>
      <c r="E316" s="90"/>
      <c r="F316" s="100"/>
      <c r="G316" s="100"/>
      <c r="H316" s="89"/>
      <c r="I316" s="100"/>
    </row>
    <row r="317" spans="1:9" x14ac:dyDescent="0.2">
      <c r="A317" s="88"/>
      <c r="B317" s="88"/>
      <c r="C317" s="88"/>
      <c r="D317" s="89"/>
      <c r="E317" s="90"/>
      <c r="F317" s="100"/>
      <c r="G317" s="100"/>
      <c r="H317" s="89"/>
      <c r="I317" s="100"/>
    </row>
    <row r="318" spans="1:9" x14ac:dyDescent="0.2">
      <c r="A318" s="88"/>
      <c r="B318" s="88"/>
      <c r="C318" s="88"/>
      <c r="D318" s="89"/>
      <c r="E318" s="90"/>
      <c r="F318" s="100"/>
      <c r="G318" s="100"/>
      <c r="H318" s="89"/>
      <c r="I318" s="100"/>
    </row>
    <row r="319" spans="1:9" x14ac:dyDescent="0.2">
      <c r="A319" s="88"/>
      <c r="B319" s="88"/>
      <c r="C319" s="88"/>
      <c r="D319" s="89"/>
      <c r="E319" s="90"/>
      <c r="F319" s="100"/>
      <c r="G319" s="100"/>
      <c r="H319" s="89"/>
      <c r="I319" s="100"/>
    </row>
    <row r="320" spans="1:9" x14ac:dyDescent="0.2">
      <c r="A320" s="88"/>
      <c r="B320" s="88"/>
      <c r="C320" s="88"/>
      <c r="D320" s="89"/>
      <c r="E320" s="90"/>
      <c r="F320" s="100"/>
      <c r="G320" s="100"/>
      <c r="H320" s="89"/>
      <c r="I320" s="100"/>
    </row>
    <row r="321" spans="1:9" x14ac:dyDescent="0.2">
      <c r="A321" s="88"/>
      <c r="B321" s="88"/>
      <c r="C321" s="88"/>
      <c r="D321" s="89"/>
      <c r="E321" s="90"/>
      <c r="F321" s="100"/>
      <c r="G321" s="100"/>
      <c r="H321" s="89"/>
      <c r="I321" s="100"/>
    </row>
    <row r="322" spans="1:9" x14ac:dyDescent="0.2">
      <c r="A322" s="88"/>
      <c r="B322" s="88"/>
      <c r="C322" s="88"/>
      <c r="D322" s="89"/>
      <c r="E322" s="90"/>
      <c r="F322" s="100"/>
      <c r="G322" s="100"/>
      <c r="H322" s="89"/>
      <c r="I322" s="100"/>
    </row>
    <row r="323" spans="1:9" x14ac:dyDescent="0.2">
      <c r="A323" s="88"/>
      <c r="B323" s="88"/>
      <c r="C323" s="88"/>
      <c r="D323" s="89"/>
      <c r="E323" s="90"/>
      <c r="F323" s="100"/>
      <c r="G323" s="100"/>
      <c r="H323" s="89"/>
      <c r="I323" s="100"/>
    </row>
    <row r="324" spans="1:9" x14ac:dyDescent="0.2">
      <c r="A324" s="88"/>
      <c r="B324" s="88"/>
      <c r="C324" s="88"/>
      <c r="D324" s="89"/>
      <c r="E324" s="90"/>
      <c r="F324" s="100"/>
      <c r="G324" s="100"/>
      <c r="H324" s="89"/>
      <c r="I324" s="100"/>
    </row>
    <row r="325" spans="1:9" x14ac:dyDescent="0.2">
      <c r="A325" s="88"/>
      <c r="B325" s="88"/>
      <c r="C325" s="88"/>
      <c r="D325" s="89"/>
      <c r="E325" s="90"/>
      <c r="F325" s="100"/>
      <c r="G325" s="100"/>
      <c r="H325" s="89"/>
      <c r="I325" s="100"/>
    </row>
    <row r="326" spans="1:9" x14ac:dyDescent="0.2">
      <c r="A326" s="88"/>
      <c r="B326" s="88"/>
      <c r="C326" s="88"/>
      <c r="D326" s="89"/>
      <c r="E326" s="90"/>
      <c r="F326" s="100"/>
      <c r="G326" s="100"/>
      <c r="H326" s="89"/>
      <c r="I326" s="100"/>
    </row>
    <row r="327" spans="1:9" x14ac:dyDescent="0.2">
      <c r="A327" s="88"/>
      <c r="B327" s="88"/>
      <c r="C327" s="88"/>
      <c r="D327" s="89"/>
      <c r="E327" s="90"/>
      <c r="F327" s="100"/>
      <c r="G327" s="100"/>
      <c r="H327" s="89"/>
      <c r="I327" s="100"/>
    </row>
    <row r="328" spans="1:9" x14ac:dyDescent="0.2">
      <c r="A328" s="88"/>
      <c r="B328" s="88"/>
      <c r="C328" s="88"/>
      <c r="D328" s="89"/>
      <c r="E328" s="90"/>
      <c r="F328" s="100"/>
      <c r="G328" s="100"/>
      <c r="H328" s="89"/>
      <c r="I328" s="100"/>
    </row>
    <row r="329" spans="1:9" x14ac:dyDescent="0.2">
      <c r="A329" s="88"/>
      <c r="B329" s="88"/>
      <c r="C329" s="88"/>
      <c r="D329" s="89"/>
      <c r="E329" s="90"/>
      <c r="F329" s="100"/>
      <c r="G329" s="100"/>
      <c r="H329" s="89"/>
      <c r="I329" s="100"/>
    </row>
    <row r="330" spans="1:9" x14ac:dyDescent="0.2">
      <c r="A330" s="88"/>
      <c r="B330" s="88"/>
      <c r="C330" s="88"/>
      <c r="D330" s="89"/>
      <c r="E330" s="90"/>
      <c r="F330" s="100"/>
      <c r="G330" s="100"/>
      <c r="H330" s="89"/>
      <c r="I330" s="100"/>
    </row>
    <row r="331" spans="1:9" x14ac:dyDescent="0.2">
      <c r="A331" s="88"/>
      <c r="B331" s="88"/>
      <c r="C331" s="88"/>
      <c r="D331" s="89"/>
      <c r="E331" s="90"/>
      <c r="F331" s="100"/>
      <c r="G331" s="100"/>
      <c r="H331" s="89"/>
      <c r="I331" s="100"/>
    </row>
    <row r="332" spans="1:9" x14ac:dyDescent="0.2">
      <c r="A332" s="88"/>
      <c r="B332" s="88"/>
      <c r="C332" s="88"/>
      <c r="D332" s="89"/>
      <c r="E332" s="90"/>
      <c r="F332" s="100"/>
      <c r="G332" s="100"/>
      <c r="H332" s="89"/>
      <c r="I332" s="100"/>
    </row>
    <row r="333" spans="1:9" x14ac:dyDescent="0.2">
      <c r="A333" s="88"/>
      <c r="B333" s="88"/>
      <c r="C333" s="88"/>
      <c r="D333" s="89"/>
      <c r="E333" s="90"/>
      <c r="F333" s="100"/>
      <c r="G333" s="100"/>
      <c r="H333" s="89"/>
      <c r="I333" s="100"/>
    </row>
    <row r="334" spans="1:9" x14ac:dyDescent="0.2">
      <c r="A334" s="88"/>
      <c r="B334" s="88"/>
      <c r="C334" s="88"/>
      <c r="D334" s="89"/>
      <c r="E334" s="90"/>
      <c r="F334" s="100"/>
      <c r="G334" s="100"/>
      <c r="H334" s="89"/>
      <c r="I334" s="100"/>
    </row>
    <row r="335" spans="1:9" x14ac:dyDescent="0.2">
      <c r="A335" s="88"/>
      <c r="B335" s="88"/>
      <c r="C335" s="88"/>
      <c r="D335" s="89"/>
      <c r="E335" s="90"/>
      <c r="F335" s="100"/>
      <c r="G335" s="100"/>
      <c r="H335" s="89"/>
      <c r="I335" s="100"/>
    </row>
    <row r="336" spans="1:9" x14ac:dyDescent="0.2">
      <c r="A336" s="88"/>
      <c r="B336" s="88"/>
      <c r="C336" s="88"/>
      <c r="D336" s="89"/>
      <c r="E336" s="90"/>
      <c r="F336" s="100"/>
      <c r="G336" s="100"/>
      <c r="H336" s="89"/>
      <c r="I336" s="100"/>
    </row>
    <row r="337" spans="1:9" x14ac:dyDescent="0.2">
      <c r="A337" s="88"/>
      <c r="B337" s="88"/>
      <c r="C337" s="88"/>
      <c r="D337" s="89"/>
      <c r="E337" s="90"/>
      <c r="F337" s="100"/>
      <c r="G337" s="100"/>
      <c r="H337" s="89"/>
      <c r="I337" s="100"/>
    </row>
    <row r="338" spans="1:9" x14ac:dyDescent="0.2">
      <c r="A338" s="88"/>
      <c r="B338" s="88"/>
      <c r="C338" s="88"/>
      <c r="D338" s="89"/>
      <c r="E338" s="90"/>
      <c r="F338" s="100"/>
      <c r="G338" s="100"/>
      <c r="H338" s="89"/>
      <c r="I338" s="100"/>
    </row>
    <row r="339" spans="1:9" x14ac:dyDescent="0.2">
      <c r="A339" s="88"/>
      <c r="B339" s="88"/>
      <c r="C339" s="88"/>
      <c r="D339" s="89"/>
      <c r="E339" s="90"/>
      <c r="F339" s="100"/>
      <c r="G339" s="100"/>
      <c r="H339" s="89"/>
      <c r="I339" s="100"/>
    </row>
    <row r="340" spans="1:9" x14ac:dyDescent="0.2">
      <c r="A340" s="88"/>
      <c r="B340" s="88"/>
      <c r="C340" s="88"/>
      <c r="D340" s="89"/>
      <c r="E340" s="90"/>
      <c r="F340" s="100"/>
      <c r="G340" s="100"/>
      <c r="H340" s="89"/>
      <c r="I340" s="100"/>
    </row>
    <row r="341" spans="1:9" x14ac:dyDescent="0.2">
      <c r="A341" s="88"/>
      <c r="B341" s="88"/>
      <c r="C341" s="88"/>
      <c r="D341" s="89"/>
      <c r="E341" s="90"/>
      <c r="F341" s="100"/>
      <c r="G341" s="100"/>
      <c r="H341" s="89"/>
      <c r="I341" s="100"/>
    </row>
    <row r="342" spans="1:9" x14ac:dyDescent="0.2">
      <c r="A342" s="88"/>
      <c r="B342" s="88"/>
      <c r="C342" s="88"/>
      <c r="D342" s="89"/>
      <c r="E342" s="90"/>
      <c r="F342" s="100"/>
      <c r="G342" s="100"/>
      <c r="H342" s="89"/>
      <c r="I342" s="100"/>
    </row>
    <row r="343" spans="1:9" x14ac:dyDescent="0.2">
      <c r="A343" s="88"/>
      <c r="B343" s="88"/>
      <c r="C343" s="88"/>
      <c r="D343" s="89"/>
      <c r="E343" s="90"/>
      <c r="F343" s="100"/>
      <c r="G343" s="100"/>
      <c r="H343" s="89"/>
      <c r="I343" s="100"/>
    </row>
    <row r="344" spans="1:9" x14ac:dyDescent="0.2">
      <c r="A344" s="88"/>
      <c r="B344" s="88"/>
      <c r="C344" s="88"/>
      <c r="D344" s="89"/>
      <c r="E344" s="90"/>
      <c r="F344" s="100"/>
      <c r="G344" s="100"/>
      <c r="H344" s="89"/>
      <c r="I344" s="100"/>
    </row>
    <row r="345" spans="1:9" x14ac:dyDescent="0.2">
      <c r="A345" s="88"/>
      <c r="B345" s="88"/>
      <c r="C345" s="88"/>
      <c r="D345" s="89"/>
      <c r="E345" s="90"/>
      <c r="F345" s="100"/>
      <c r="G345" s="100"/>
      <c r="H345" s="89"/>
      <c r="I345" s="100"/>
    </row>
    <row r="346" spans="1:9" x14ac:dyDescent="0.2">
      <c r="A346" s="88"/>
      <c r="B346" s="88"/>
      <c r="C346" s="88"/>
      <c r="D346" s="89"/>
      <c r="E346" s="90"/>
      <c r="F346" s="100"/>
      <c r="G346" s="100"/>
      <c r="H346" s="89"/>
      <c r="I346" s="100"/>
    </row>
    <row r="347" spans="1:9" x14ac:dyDescent="0.2">
      <c r="A347" s="88"/>
      <c r="B347" s="88"/>
      <c r="C347" s="88"/>
      <c r="D347" s="89"/>
      <c r="E347" s="90"/>
      <c r="F347" s="100"/>
      <c r="G347" s="100"/>
      <c r="H347" s="89"/>
      <c r="I347" s="100"/>
    </row>
    <row r="348" spans="1:9" x14ac:dyDescent="0.2">
      <c r="A348" s="88"/>
      <c r="B348" s="88"/>
      <c r="C348" s="88"/>
      <c r="D348" s="89"/>
      <c r="E348" s="90"/>
      <c r="F348" s="100"/>
      <c r="G348" s="100"/>
      <c r="H348" s="89"/>
      <c r="I348" s="100"/>
    </row>
    <row r="349" spans="1:9" x14ac:dyDescent="0.2">
      <c r="A349" s="88"/>
      <c r="B349" s="88"/>
      <c r="C349" s="88"/>
      <c r="D349" s="89"/>
      <c r="E349" s="90"/>
      <c r="F349" s="100"/>
      <c r="G349" s="100"/>
      <c r="H349" s="89"/>
      <c r="I349" s="100"/>
    </row>
    <row r="350" spans="1:9" x14ac:dyDescent="0.2">
      <c r="A350" s="88"/>
      <c r="B350" s="88"/>
      <c r="C350" s="88"/>
      <c r="D350" s="89"/>
      <c r="E350" s="90"/>
      <c r="F350" s="100"/>
      <c r="G350" s="100"/>
      <c r="H350" s="89"/>
      <c r="I350" s="100"/>
    </row>
    <row r="351" spans="1:9" x14ac:dyDescent="0.2">
      <c r="A351" s="88"/>
      <c r="B351" s="88"/>
      <c r="C351" s="88"/>
      <c r="D351" s="89"/>
      <c r="E351" s="90"/>
      <c r="F351" s="100"/>
      <c r="G351" s="100"/>
      <c r="H351" s="89"/>
      <c r="I351" s="100"/>
    </row>
    <row r="352" spans="1:9" x14ac:dyDescent="0.2">
      <c r="A352" s="88"/>
      <c r="B352" s="88"/>
      <c r="C352" s="88"/>
      <c r="D352" s="89"/>
      <c r="E352" s="90"/>
      <c r="F352" s="100"/>
      <c r="G352" s="100"/>
      <c r="H352" s="89"/>
      <c r="I352" s="100"/>
    </row>
    <row r="353" spans="1:9" x14ac:dyDescent="0.2">
      <c r="A353" s="88"/>
      <c r="B353" s="88"/>
      <c r="C353" s="88"/>
      <c r="D353" s="89"/>
      <c r="E353" s="90"/>
      <c r="F353" s="100"/>
      <c r="G353" s="100"/>
      <c r="H353" s="89"/>
      <c r="I353" s="100"/>
    </row>
    <row r="354" spans="1:9" x14ac:dyDescent="0.2">
      <c r="A354" s="88"/>
      <c r="B354" s="88"/>
      <c r="C354" s="88"/>
      <c r="D354" s="89"/>
      <c r="E354" s="90"/>
      <c r="F354" s="100"/>
      <c r="G354" s="100"/>
      <c r="H354" s="89"/>
      <c r="I354" s="100"/>
    </row>
    <row r="355" spans="1:9" x14ac:dyDescent="0.2">
      <c r="A355" s="88"/>
      <c r="B355" s="88"/>
      <c r="C355" s="88"/>
      <c r="D355" s="89"/>
      <c r="E355" s="90"/>
      <c r="F355" s="100"/>
      <c r="G355" s="100"/>
      <c r="H355" s="89"/>
      <c r="I355" s="100"/>
    </row>
    <row r="356" spans="1:9" x14ac:dyDescent="0.2">
      <c r="A356" s="88"/>
      <c r="B356" s="88"/>
      <c r="C356" s="88"/>
      <c r="D356" s="89"/>
      <c r="E356" s="90"/>
      <c r="F356" s="100"/>
      <c r="G356" s="100"/>
      <c r="H356" s="89"/>
      <c r="I356" s="100"/>
    </row>
    <row r="357" spans="1:9" x14ac:dyDescent="0.2">
      <c r="A357" s="88"/>
      <c r="B357" s="88"/>
      <c r="C357" s="88"/>
      <c r="D357" s="89"/>
      <c r="E357" s="90"/>
      <c r="F357" s="100"/>
      <c r="G357" s="100"/>
      <c r="H357" s="89"/>
      <c r="I357" s="100"/>
    </row>
    <row r="358" spans="1:9" x14ac:dyDescent="0.2">
      <c r="A358" s="88"/>
      <c r="B358" s="88"/>
      <c r="C358" s="88"/>
      <c r="D358" s="89"/>
      <c r="E358" s="90"/>
      <c r="F358" s="100"/>
      <c r="G358" s="100"/>
      <c r="H358" s="89"/>
      <c r="I358" s="100"/>
    </row>
    <row r="359" spans="1:9" x14ac:dyDescent="0.2">
      <c r="A359" s="88"/>
      <c r="B359" s="88"/>
      <c r="C359" s="88"/>
      <c r="D359" s="89"/>
      <c r="E359" s="90"/>
      <c r="F359" s="100"/>
      <c r="G359" s="100"/>
      <c r="H359" s="89"/>
      <c r="I359" s="100"/>
    </row>
    <row r="360" spans="1:9" x14ac:dyDescent="0.2">
      <c r="A360" s="88"/>
      <c r="B360" s="88"/>
      <c r="C360" s="88"/>
      <c r="D360" s="89"/>
      <c r="E360" s="90"/>
      <c r="F360" s="100"/>
      <c r="G360" s="100"/>
      <c r="H360" s="89"/>
      <c r="I360" s="100"/>
    </row>
    <row r="361" spans="1:9" x14ac:dyDescent="0.2">
      <c r="A361" s="88"/>
      <c r="B361" s="88"/>
      <c r="C361" s="88"/>
      <c r="D361" s="89"/>
      <c r="E361" s="90"/>
      <c r="F361" s="100"/>
      <c r="G361" s="100"/>
      <c r="H361" s="89"/>
      <c r="I361" s="100"/>
    </row>
    <row r="362" spans="1:9" x14ac:dyDescent="0.2">
      <c r="A362" s="88"/>
      <c r="B362" s="88"/>
      <c r="C362" s="88"/>
      <c r="D362" s="89"/>
      <c r="E362" s="90"/>
      <c r="F362" s="100"/>
      <c r="G362" s="100"/>
      <c r="H362" s="89"/>
      <c r="I362" s="100"/>
    </row>
    <row r="363" spans="1:9" x14ac:dyDescent="0.2">
      <c r="A363" s="88"/>
      <c r="B363" s="88"/>
      <c r="C363" s="88"/>
      <c r="D363" s="89"/>
      <c r="E363" s="90"/>
      <c r="F363" s="100"/>
      <c r="G363" s="100"/>
      <c r="H363" s="89"/>
      <c r="I363" s="100"/>
    </row>
    <row r="364" spans="1:9" x14ac:dyDescent="0.2">
      <c r="A364" s="88"/>
      <c r="B364" s="88"/>
      <c r="C364" s="88"/>
      <c r="D364" s="89"/>
      <c r="E364" s="90"/>
      <c r="F364" s="100"/>
      <c r="G364" s="100"/>
      <c r="H364" s="89"/>
      <c r="I364" s="100"/>
    </row>
    <row r="365" spans="1:9" x14ac:dyDescent="0.2">
      <c r="A365" s="88"/>
      <c r="B365" s="88"/>
      <c r="C365" s="88"/>
      <c r="D365" s="89"/>
      <c r="E365" s="90"/>
      <c r="F365" s="100"/>
      <c r="G365" s="100"/>
      <c r="H365" s="89"/>
      <c r="I365" s="100"/>
    </row>
    <row r="366" spans="1:9" x14ac:dyDescent="0.2">
      <c r="A366" s="88"/>
      <c r="B366" s="88"/>
      <c r="C366" s="88"/>
      <c r="D366" s="89"/>
      <c r="E366" s="90"/>
      <c r="F366" s="100"/>
      <c r="G366" s="100"/>
      <c r="H366" s="89"/>
      <c r="I366" s="100"/>
    </row>
    <row r="367" spans="1:9" x14ac:dyDescent="0.2">
      <c r="A367" s="88"/>
      <c r="B367" s="88"/>
      <c r="C367" s="88"/>
      <c r="D367" s="89"/>
      <c r="E367" s="90"/>
      <c r="F367" s="100"/>
      <c r="G367" s="100"/>
      <c r="H367" s="89"/>
      <c r="I367" s="100"/>
    </row>
    <row r="368" spans="1:9" x14ac:dyDescent="0.2">
      <c r="A368" s="88"/>
      <c r="B368" s="88"/>
      <c r="C368" s="88"/>
      <c r="D368" s="89"/>
      <c r="E368" s="90"/>
      <c r="F368" s="100"/>
      <c r="G368" s="100"/>
      <c r="H368" s="89"/>
      <c r="I368" s="100"/>
    </row>
    <row r="369" spans="1:9" x14ac:dyDescent="0.2">
      <c r="A369" s="88"/>
      <c r="B369" s="88"/>
      <c r="C369" s="88"/>
      <c r="D369" s="89"/>
      <c r="E369" s="90"/>
      <c r="F369" s="100"/>
      <c r="G369" s="100"/>
      <c r="H369" s="89"/>
      <c r="I369" s="100"/>
    </row>
    <row r="370" spans="1:9" x14ac:dyDescent="0.2">
      <c r="A370" s="88"/>
      <c r="B370" s="88"/>
      <c r="C370" s="88"/>
      <c r="D370" s="89"/>
      <c r="E370" s="90"/>
      <c r="F370" s="100"/>
      <c r="G370" s="100"/>
      <c r="H370" s="89"/>
      <c r="I370" s="100"/>
    </row>
    <row r="371" spans="1:9" x14ac:dyDescent="0.2">
      <c r="A371" s="88"/>
      <c r="B371" s="88"/>
      <c r="C371" s="88"/>
      <c r="D371" s="89"/>
      <c r="E371" s="90"/>
      <c r="F371" s="100"/>
      <c r="G371" s="100"/>
      <c r="H371" s="89"/>
      <c r="I371" s="100"/>
    </row>
    <row r="372" spans="1:9" x14ac:dyDescent="0.2">
      <c r="A372" s="88"/>
      <c r="B372" s="88"/>
      <c r="C372" s="88"/>
      <c r="D372" s="89"/>
      <c r="E372" s="90"/>
      <c r="F372" s="100"/>
      <c r="G372" s="100"/>
      <c r="H372" s="89"/>
      <c r="I372" s="100"/>
    </row>
    <row r="373" spans="1:9" x14ac:dyDescent="0.2">
      <c r="A373" s="88"/>
      <c r="B373" s="88"/>
      <c r="C373" s="88"/>
      <c r="D373" s="89"/>
      <c r="E373" s="90"/>
      <c r="F373" s="100"/>
      <c r="G373" s="100"/>
      <c r="H373" s="89"/>
      <c r="I373" s="100"/>
    </row>
    <row r="374" spans="1:9" x14ac:dyDescent="0.2">
      <c r="A374" s="88"/>
      <c r="B374" s="88"/>
      <c r="C374" s="88"/>
      <c r="D374" s="89"/>
      <c r="E374" s="90"/>
      <c r="F374" s="100"/>
      <c r="G374" s="100"/>
      <c r="H374" s="89"/>
      <c r="I374" s="100"/>
    </row>
    <row r="375" spans="1:9" x14ac:dyDescent="0.2">
      <c r="A375" s="88"/>
      <c r="B375" s="88"/>
      <c r="C375" s="88"/>
      <c r="D375" s="89"/>
      <c r="E375" s="90"/>
      <c r="F375" s="100"/>
      <c r="G375" s="100"/>
      <c r="H375" s="89"/>
      <c r="I375" s="100"/>
    </row>
    <row r="376" spans="1:9" x14ac:dyDescent="0.2">
      <c r="A376" s="88"/>
      <c r="B376" s="88"/>
      <c r="C376" s="88"/>
      <c r="D376" s="89"/>
      <c r="E376" s="90"/>
      <c r="F376" s="100"/>
      <c r="G376" s="100"/>
      <c r="H376" s="89"/>
      <c r="I376" s="100"/>
    </row>
    <row r="377" spans="1:9" x14ac:dyDescent="0.2">
      <c r="A377" s="88"/>
      <c r="B377" s="88"/>
      <c r="C377" s="88"/>
      <c r="D377" s="89"/>
      <c r="E377" s="90"/>
      <c r="F377" s="100"/>
      <c r="G377" s="100"/>
      <c r="H377" s="89"/>
      <c r="I377" s="100"/>
    </row>
    <row r="378" spans="1:9" x14ac:dyDescent="0.2">
      <c r="A378" s="88"/>
      <c r="B378" s="88"/>
      <c r="C378" s="88"/>
      <c r="D378" s="89"/>
      <c r="E378" s="90"/>
      <c r="F378" s="100"/>
      <c r="G378" s="100"/>
      <c r="H378" s="89"/>
      <c r="I378" s="100"/>
    </row>
    <row r="379" spans="1:9" x14ac:dyDescent="0.2">
      <c r="A379" s="88"/>
      <c r="B379" s="88"/>
      <c r="C379" s="88"/>
      <c r="D379" s="89"/>
      <c r="E379" s="90"/>
      <c r="F379" s="100"/>
      <c r="G379" s="100"/>
      <c r="H379" s="89"/>
      <c r="I379" s="100"/>
    </row>
    <row r="380" spans="1:9" x14ac:dyDescent="0.2">
      <c r="A380" s="88"/>
      <c r="B380" s="88"/>
      <c r="C380" s="88"/>
      <c r="D380" s="89"/>
      <c r="E380" s="90"/>
      <c r="F380" s="100"/>
      <c r="G380" s="100"/>
      <c r="H380" s="89"/>
      <c r="I380" s="100"/>
    </row>
    <row r="381" spans="1:9" x14ac:dyDescent="0.2">
      <c r="A381" s="88"/>
      <c r="B381" s="88"/>
      <c r="C381" s="88"/>
      <c r="D381" s="89"/>
      <c r="E381" s="90"/>
      <c r="F381" s="100"/>
      <c r="G381" s="100"/>
      <c r="H381" s="89"/>
      <c r="I381" s="100"/>
    </row>
    <row r="382" spans="1:9" x14ac:dyDescent="0.2">
      <c r="A382" s="88"/>
      <c r="B382" s="88"/>
      <c r="C382" s="88"/>
      <c r="D382" s="89"/>
      <c r="E382" s="90"/>
      <c r="F382" s="100"/>
      <c r="G382" s="100"/>
      <c r="H382" s="89"/>
      <c r="I382" s="100"/>
    </row>
    <row r="383" spans="1:9" x14ac:dyDescent="0.2">
      <c r="A383" s="88"/>
      <c r="B383" s="88"/>
      <c r="C383" s="88"/>
      <c r="D383" s="89"/>
      <c r="E383" s="90"/>
      <c r="F383" s="100"/>
      <c r="G383" s="100"/>
      <c r="H383" s="89"/>
      <c r="I383" s="100"/>
    </row>
    <row r="384" spans="1:9" x14ac:dyDescent="0.2">
      <c r="A384" s="88"/>
      <c r="B384" s="88"/>
      <c r="C384" s="88"/>
      <c r="D384" s="89"/>
      <c r="E384" s="90"/>
      <c r="F384" s="100"/>
      <c r="G384" s="100"/>
      <c r="H384" s="89"/>
      <c r="I384" s="100"/>
    </row>
    <row r="385" spans="1:9" x14ac:dyDescent="0.2">
      <c r="A385" s="88"/>
      <c r="B385" s="88"/>
      <c r="C385" s="88"/>
      <c r="D385" s="89"/>
      <c r="E385" s="90"/>
      <c r="F385" s="100"/>
      <c r="G385" s="100"/>
      <c r="H385" s="89"/>
      <c r="I385" s="100"/>
    </row>
    <row r="386" spans="1:9" x14ac:dyDescent="0.2">
      <c r="A386" s="88"/>
      <c r="B386" s="88"/>
      <c r="C386" s="88"/>
      <c r="D386" s="89"/>
      <c r="E386" s="90"/>
      <c r="F386" s="100"/>
      <c r="G386" s="100"/>
      <c r="H386" s="89"/>
      <c r="I386" s="100"/>
    </row>
    <row r="387" spans="1:9" x14ac:dyDescent="0.2">
      <c r="A387" s="88"/>
      <c r="B387" s="88"/>
      <c r="C387" s="88"/>
      <c r="D387" s="89"/>
      <c r="E387" s="90"/>
      <c r="F387" s="100"/>
      <c r="G387" s="100"/>
      <c r="H387" s="89"/>
      <c r="I387" s="100"/>
    </row>
    <row r="388" spans="1:9" x14ac:dyDescent="0.2">
      <c r="A388" s="88"/>
      <c r="B388" s="88"/>
      <c r="C388" s="88"/>
      <c r="D388" s="89"/>
      <c r="E388" s="90"/>
      <c r="F388" s="100"/>
      <c r="G388" s="100"/>
      <c r="H388" s="89"/>
      <c r="I388" s="100"/>
    </row>
    <row r="389" spans="1:9" x14ac:dyDescent="0.2">
      <c r="A389" s="88"/>
      <c r="B389" s="88"/>
      <c r="C389" s="88"/>
      <c r="D389" s="89"/>
      <c r="E389" s="90"/>
      <c r="F389" s="100"/>
      <c r="G389" s="100"/>
      <c r="H389" s="89"/>
      <c r="I389" s="100"/>
    </row>
    <row r="390" spans="1:9" x14ac:dyDescent="0.2">
      <c r="A390" s="88"/>
      <c r="B390" s="88"/>
      <c r="C390" s="88"/>
      <c r="D390" s="89"/>
      <c r="E390" s="90"/>
      <c r="F390" s="100"/>
      <c r="G390" s="100"/>
      <c r="H390" s="89"/>
      <c r="I390" s="100"/>
    </row>
    <row r="391" spans="1:9" x14ac:dyDescent="0.2">
      <c r="A391" s="88"/>
      <c r="B391" s="88"/>
      <c r="C391" s="88"/>
      <c r="D391" s="89"/>
      <c r="E391" s="90"/>
      <c r="F391" s="100"/>
      <c r="G391" s="100"/>
      <c r="H391" s="89"/>
      <c r="I391" s="100"/>
    </row>
    <row r="392" spans="1:9" x14ac:dyDescent="0.2">
      <c r="A392" s="88"/>
      <c r="B392" s="88"/>
      <c r="C392" s="88"/>
      <c r="D392" s="89"/>
      <c r="E392" s="90"/>
      <c r="F392" s="100"/>
      <c r="G392" s="100"/>
      <c r="H392" s="89"/>
      <c r="I392" s="100"/>
    </row>
    <row r="393" spans="1:9" x14ac:dyDescent="0.2">
      <c r="A393" s="88"/>
      <c r="B393" s="88"/>
      <c r="C393" s="88"/>
      <c r="D393" s="89"/>
      <c r="E393" s="90"/>
      <c r="F393" s="100"/>
      <c r="G393" s="100"/>
      <c r="H393" s="89"/>
      <c r="I393" s="100"/>
    </row>
    <row r="394" spans="1:9" x14ac:dyDescent="0.2">
      <c r="A394" s="88"/>
      <c r="B394" s="88"/>
      <c r="C394" s="88"/>
      <c r="D394" s="89"/>
      <c r="E394" s="90"/>
      <c r="F394" s="100"/>
      <c r="G394" s="100"/>
      <c r="H394" s="89"/>
      <c r="I394" s="100"/>
    </row>
    <row r="395" spans="1:9" x14ac:dyDescent="0.2">
      <c r="A395" s="88"/>
      <c r="B395" s="88"/>
      <c r="C395" s="88"/>
      <c r="D395" s="89"/>
      <c r="E395" s="90"/>
      <c r="F395" s="100"/>
      <c r="G395" s="100"/>
      <c r="H395" s="89"/>
      <c r="I395" s="100"/>
    </row>
    <row r="396" spans="1:9" x14ac:dyDescent="0.2">
      <c r="A396" s="88"/>
      <c r="B396" s="88"/>
      <c r="C396" s="88"/>
      <c r="D396" s="89"/>
      <c r="E396" s="90"/>
      <c r="F396" s="100"/>
      <c r="G396" s="100"/>
      <c r="H396" s="89"/>
      <c r="I396" s="100"/>
    </row>
    <row r="397" spans="1:9" x14ac:dyDescent="0.2">
      <c r="A397" s="88"/>
      <c r="B397" s="88"/>
      <c r="C397" s="88"/>
      <c r="D397" s="89"/>
      <c r="E397" s="90"/>
      <c r="F397" s="100"/>
      <c r="G397" s="100"/>
      <c r="H397" s="89"/>
      <c r="I397" s="100"/>
    </row>
    <row r="398" spans="1:9" x14ac:dyDescent="0.2">
      <c r="A398" s="88"/>
      <c r="B398" s="88"/>
      <c r="C398" s="88"/>
      <c r="D398" s="89"/>
      <c r="E398" s="90"/>
      <c r="F398" s="100"/>
      <c r="G398" s="100"/>
      <c r="H398" s="89"/>
      <c r="I398" s="100"/>
    </row>
    <row r="399" spans="1:9" x14ac:dyDescent="0.2">
      <c r="A399" s="88"/>
      <c r="B399" s="88"/>
      <c r="C399" s="88"/>
      <c r="D399" s="89"/>
      <c r="E399" s="90"/>
      <c r="F399" s="100"/>
      <c r="G399" s="100"/>
      <c r="H399" s="89"/>
      <c r="I399" s="100"/>
    </row>
    <row r="400" spans="1:9" x14ac:dyDescent="0.2">
      <c r="A400" s="88"/>
      <c r="B400" s="88"/>
      <c r="C400" s="88"/>
      <c r="D400" s="89"/>
      <c r="E400" s="90"/>
      <c r="F400" s="100"/>
      <c r="G400" s="100"/>
      <c r="H400" s="89"/>
      <c r="I400" s="100"/>
    </row>
    <row r="401" spans="1:9" x14ac:dyDescent="0.2">
      <c r="A401" s="88"/>
      <c r="B401" s="88"/>
      <c r="C401" s="88"/>
      <c r="D401" s="89"/>
      <c r="E401" s="90"/>
      <c r="F401" s="100"/>
      <c r="G401" s="100"/>
      <c r="H401" s="89"/>
      <c r="I401" s="100"/>
    </row>
    <row r="402" spans="1:9" x14ac:dyDescent="0.2">
      <c r="A402" s="88"/>
      <c r="B402" s="88"/>
      <c r="C402" s="88"/>
      <c r="D402" s="89"/>
      <c r="E402" s="90"/>
      <c r="F402" s="100"/>
      <c r="G402" s="100"/>
      <c r="H402" s="89"/>
      <c r="I402" s="100"/>
    </row>
    <row r="403" spans="1:9" x14ac:dyDescent="0.2">
      <c r="A403" s="88"/>
      <c r="B403" s="88"/>
      <c r="C403" s="88"/>
      <c r="D403" s="89"/>
      <c r="E403" s="90"/>
      <c r="F403" s="100"/>
      <c r="G403" s="100"/>
      <c r="H403" s="89"/>
      <c r="I403" s="100"/>
    </row>
    <row r="404" spans="1:9" x14ac:dyDescent="0.2">
      <c r="A404" s="88"/>
      <c r="B404" s="88"/>
      <c r="C404" s="88"/>
      <c r="D404" s="89"/>
      <c r="E404" s="90"/>
      <c r="F404" s="100"/>
      <c r="G404" s="100"/>
      <c r="H404" s="89"/>
      <c r="I404" s="100"/>
    </row>
    <row r="405" spans="1:9" x14ac:dyDescent="0.2">
      <c r="A405" s="88"/>
      <c r="B405" s="88"/>
      <c r="C405" s="88"/>
      <c r="D405" s="89"/>
      <c r="E405" s="90"/>
      <c r="F405" s="100"/>
      <c r="G405" s="100"/>
      <c r="H405" s="89"/>
      <c r="I405" s="100"/>
    </row>
    <row r="406" spans="1:9" x14ac:dyDescent="0.2">
      <c r="A406" s="88"/>
      <c r="B406" s="88"/>
      <c r="C406" s="88"/>
      <c r="D406" s="89"/>
      <c r="E406" s="90"/>
      <c r="F406" s="100"/>
      <c r="G406" s="100"/>
      <c r="H406" s="89"/>
      <c r="I406" s="100"/>
    </row>
    <row r="407" spans="1:9" x14ac:dyDescent="0.2">
      <c r="A407" s="88"/>
      <c r="B407" s="88"/>
      <c r="C407" s="88"/>
      <c r="D407" s="89"/>
      <c r="E407" s="90"/>
      <c r="F407" s="100"/>
      <c r="G407" s="100"/>
      <c r="H407" s="89"/>
      <c r="I407" s="100"/>
    </row>
    <row r="408" spans="1:9" x14ac:dyDescent="0.2">
      <c r="A408" s="88"/>
      <c r="B408" s="88"/>
      <c r="C408" s="88"/>
      <c r="D408" s="89"/>
      <c r="E408" s="90"/>
      <c r="F408" s="100"/>
      <c r="G408" s="100"/>
      <c r="H408" s="89"/>
      <c r="I408" s="100"/>
    </row>
    <row r="409" spans="1:9" x14ac:dyDescent="0.2">
      <c r="A409" s="88"/>
      <c r="B409" s="88"/>
      <c r="C409" s="88"/>
      <c r="D409" s="89"/>
      <c r="E409" s="90"/>
      <c r="F409" s="100"/>
      <c r="G409" s="100"/>
      <c r="H409" s="89"/>
      <c r="I409" s="100"/>
    </row>
    <row r="410" spans="1:9" x14ac:dyDescent="0.2">
      <c r="A410" s="88"/>
      <c r="B410" s="88"/>
      <c r="C410" s="88"/>
      <c r="D410" s="89"/>
      <c r="E410" s="90"/>
      <c r="F410" s="100"/>
      <c r="G410" s="100"/>
      <c r="H410" s="89"/>
      <c r="I410" s="100"/>
    </row>
    <row r="411" spans="1:9" x14ac:dyDescent="0.2">
      <c r="A411" s="88"/>
      <c r="B411" s="88"/>
      <c r="C411" s="88"/>
      <c r="D411" s="89"/>
      <c r="E411" s="90"/>
      <c r="F411" s="100"/>
      <c r="G411" s="100"/>
      <c r="H411" s="89"/>
      <c r="I411" s="100"/>
    </row>
    <row r="412" spans="1:9" x14ac:dyDescent="0.2">
      <c r="A412" s="88"/>
      <c r="B412" s="88"/>
      <c r="C412" s="88"/>
      <c r="D412" s="89"/>
      <c r="E412" s="90"/>
      <c r="F412" s="100"/>
      <c r="G412" s="100"/>
      <c r="H412" s="89"/>
      <c r="I412" s="100"/>
    </row>
    <row r="413" spans="1:9" x14ac:dyDescent="0.2">
      <c r="A413" s="88"/>
      <c r="B413" s="88"/>
      <c r="C413" s="88"/>
      <c r="D413" s="89"/>
      <c r="E413" s="90"/>
      <c r="F413" s="100"/>
      <c r="G413" s="100"/>
      <c r="H413" s="89"/>
      <c r="I413" s="100"/>
    </row>
    <row r="414" spans="1:9" x14ac:dyDescent="0.2">
      <c r="A414" s="88"/>
      <c r="B414" s="88"/>
      <c r="C414" s="88"/>
      <c r="D414" s="89"/>
      <c r="E414" s="90"/>
      <c r="F414" s="100"/>
      <c r="G414" s="100"/>
      <c r="H414" s="89"/>
      <c r="I414" s="100"/>
    </row>
    <row r="415" spans="1:9" x14ac:dyDescent="0.2">
      <c r="A415" s="88"/>
      <c r="B415" s="88"/>
      <c r="C415" s="88"/>
      <c r="D415" s="89"/>
      <c r="E415" s="90"/>
      <c r="F415" s="100"/>
      <c r="G415" s="100"/>
      <c r="H415" s="89"/>
      <c r="I415" s="100"/>
    </row>
    <row r="416" spans="1:9" x14ac:dyDescent="0.2">
      <c r="A416" s="88"/>
      <c r="B416" s="88"/>
      <c r="C416" s="88"/>
      <c r="D416" s="89"/>
      <c r="E416" s="90"/>
      <c r="F416" s="100"/>
      <c r="G416" s="100"/>
      <c r="H416" s="89"/>
      <c r="I416" s="100"/>
    </row>
    <row r="417" spans="1:9" x14ac:dyDescent="0.2">
      <c r="A417" s="88"/>
      <c r="B417" s="88"/>
      <c r="C417" s="88"/>
      <c r="D417" s="89"/>
      <c r="E417" s="90"/>
      <c r="F417" s="100"/>
      <c r="G417" s="100"/>
      <c r="H417" s="89"/>
      <c r="I417" s="100"/>
    </row>
    <row r="418" spans="1:9" x14ac:dyDescent="0.2">
      <c r="A418" s="88"/>
      <c r="B418" s="88"/>
      <c r="C418" s="88"/>
      <c r="D418" s="89"/>
      <c r="E418" s="90"/>
      <c r="F418" s="100"/>
      <c r="G418" s="100"/>
      <c r="H418" s="89"/>
      <c r="I418" s="100"/>
    </row>
    <row r="419" spans="1:9" x14ac:dyDescent="0.2">
      <c r="A419" s="88"/>
      <c r="B419" s="88"/>
      <c r="C419" s="88"/>
      <c r="D419" s="89"/>
      <c r="E419" s="90"/>
      <c r="F419" s="100"/>
      <c r="G419" s="100"/>
      <c r="H419" s="89"/>
      <c r="I419" s="100"/>
    </row>
    <row r="420" spans="1:9" x14ac:dyDescent="0.2">
      <c r="A420" s="88"/>
      <c r="B420" s="88"/>
      <c r="C420" s="88"/>
      <c r="D420" s="89"/>
      <c r="E420" s="90"/>
      <c r="F420" s="100"/>
      <c r="G420" s="100"/>
      <c r="H420" s="89"/>
      <c r="I420" s="100"/>
    </row>
    <row r="421" spans="1:9" x14ac:dyDescent="0.2">
      <c r="A421" s="88"/>
      <c r="B421" s="88"/>
      <c r="C421" s="88"/>
      <c r="D421" s="89"/>
      <c r="E421" s="90"/>
      <c r="F421" s="100"/>
      <c r="G421" s="100"/>
      <c r="H421" s="89"/>
      <c r="I421" s="100"/>
    </row>
    <row r="422" spans="1:9" x14ac:dyDescent="0.2">
      <c r="A422" s="88"/>
      <c r="B422" s="88"/>
      <c r="C422" s="88"/>
      <c r="D422" s="89"/>
      <c r="E422" s="90"/>
      <c r="F422" s="100"/>
      <c r="G422" s="100"/>
      <c r="H422" s="89"/>
      <c r="I422" s="100"/>
    </row>
    <row r="423" spans="1:9" x14ac:dyDescent="0.2">
      <c r="A423" s="88"/>
      <c r="B423" s="88"/>
      <c r="C423" s="88"/>
      <c r="D423" s="89"/>
      <c r="E423" s="90"/>
      <c r="F423" s="100"/>
      <c r="G423" s="100"/>
      <c r="H423" s="89"/>
      <c r="I423" s="100"/>
    </row>
    <row r="424" spans="1:9" x14ac:dyDescent="0.2">
      <c r="A424" s="88"/>
      <c r="B424" s="88"/>
      <c r="C424" s="88"/>
      <c r="D424" s="89"/>
      <c r="E424" s="90"/>
      <c r="F424" s="100"/>
      <c r="G424" s="100"/>
      <c r="H424" s="89"/>
      <c r="I424" s="100"/>
    </row>
    <row r="425" spans="1:9" x14ac:dyDescent="0.2">
      <c r="A425" s="88"/>
      <c r="B425" s="88"/>
      <c r="C425" s="88"/>
      <c r="D425" s="89"/>
      <c r="E425" s="90"/>
      <c r="F425" s="100"/>
      <c r="G425" s="100"/>
      <c r="H425" s="89"/>
      <c r="I425" s="100"/>
    </row>
    <row r="426" spans="1:9" x14ac:dyDescent="0.2">
      <c r="A426" s="88"/>
      <c r="B426" s="88"/>
      <c r="C426" s="88"/>
      <c r="D426" s="89"/>
      <c r="E426" s="90"/>
      <c r="F426" s="100"/>
      <c r="G426" s="100"/>
      <c r="H426" s="89"/>
      <c r="I426" s="100"/>
    </row>
    <row r="427" spans="1:9" x14ac:dyDescent="0.2">
      <c r="A427" s="88"/>
      <c r="B427" s="88"/>
      <c r="C427" s="88"/>
      <c r="D427" s="89"/>
      <c r="E427" s="90"/>
      <c r="F427" s="100"/>
      <c r="G427" s="100"/>
      <c r="H427" s="89"/>
      <c r="I427" s="100"/>
    </row>
    <row r="428" spans="1:9" x14ac:dyDescent="0.2">
      <c r="A428" s="88"/>
      <c r="B428" s="88"/>
      <c r="C428" s="88"/>
      <c r="D428" s="89"/>
      <c r="E428" s="90"/>
      <c r="F428" s="100"/>
      <c r="G428" s="100"/>
      <c r="H428" s="89"/>
      <c r="I428" s="100"/>
    </row>
    <row r="429" spans="1:9" x14ac:dyDescent="0.2">
      <c r="A429" s="88"/>
      <c r="B429" s="88"/>
      <c r="C429" s="88"/>
      <c r="D429" s="89"/>
      <c r="E429" s="90"/>
      <c r="F429" s="100"/>
      <c r="G429" s="100"/>
      <c r="H429" s="89"/>
      <c r="I429" s="100"/>
    </row>
    <row r="430" spans="1:9" x14ac:dyDescent="0.2">
      <c r="A430" s="88"/>
      <c r="B430" s="88"/>
      <c r="C430" s="88"/>
      <c r="D430" s="89"/>
      <c r="E430" s="90"/>
      <c r="F430" s="100"/>
      <c r="G430" s="100"/>
      <c r="H430" s="89"/>
      <c r="I430" s="100"/>
    </row>
    <row r="431" spans="1:9" x14ac:dyDescent="0.2">
      <c r="A431" s="88"/>
      <c r="B431" s="88"/>
      <c r="C431" s="88"/>
      <c r="D431" s="89"/>
      <c r="E431" s="90"/>
      <c r="F431" s="100"/>
      <c r="G431" s="100"/>
      <c r="H431" s="89"/>
      <c r="I431" s="100"/>
    </row>
    <row r="432" spans="1:9" x14ac:dyDescent="0.2">
      <c r="A432" s="88"/>
      <c r="B432" s="88"/>
      <c r="C432" s="88"/>
      <c r="D432" s="89"/>
      <c r="E432" s="90"/>
      <c r="F432" s="100"/>
      <c r="G432" s="100"/>
      <c r="H432" s="89"/>
      <c r="I432" s="100"/>
    </row>
    <row r="433" spans="1:9" x14ac:dyDescent="0.2">
      <c r="A433" s="88"/>
      <c r="B433" s="88"/>
      <c r="C433" s="88"/>
      <c r="D433" s="89"/>
      <c r="E433" s="90"/>
      <c r="F433" s="100"/>
      <c r="G433" s="100"/>
      <c r="H433" s="89"/>
      <c r="I433" s="100"/>
    </row>
    <row r="434" spans="1:9" x14ac:dyDescent="0.2">
      <c r="A434" s="88"/>
      <c r="B434" s="88"/>
      <c r="C434" s="88"/>
      <c r="D434" s="89"/>
      <c r="E434" s="90"/>
      <c r="F434" s="100"/>
      <c r="G434" s="100"/>
      <c r="H434" s="89"/>
      <c r="I434" s="100"/>
    </row>
    <row r="435" spans="1:9" x14ac:dyDescent="0.2">
      <c r="A435" s="88"/>
      <c r="B435" s="88"/>
      <c r="C435" s="88"/>
      <c r="D435" s="89"/>
      <c r="E435" s="90"/>
      <c r="F435" s="100"/>
      <c r="G435" s="100"/>
      <c r="H435" s="89"/>
      <c r="I435" s="100"/>
    </row>
    <row r="436" spans="1:9" x14ac:dyDescent="0.2">
      <c r="A436" s="88"/>
      <c r="B436" s="88"/>
      <c r="C436" s="88"/>
      <c r="D436" s="89"/>
      <c r="E436" s="90"/>
      <c r="F436" s="100"/>
      <c r="G436" s="100"/>
      <c r="H436" s="89"/>
      <c r="I436" s="100"/>
    </row>
    <row r="437" spans="1:9" x14ac:dyDescent="0.2">
      <c r="A437" s="88"/>
      <c r="B437" s="88"/>
      <c r="C437" s="88"/>
      <c r="D437" s="89"/>
      <c r="E437" s="90"/>
      <c r="F437" s="100"/>
      <c r="G437" s="100"/>
      <c r="H437" s="89"/>
      <c r="I437" s="100"/>
    </row>
    <row r="438" spans="1:9" x14ac:dyDescent="0.2">
      <c r="A438" s="88"/>
      <c r="B438" s="88"/>
      <c r="C438" s="88"/>
      <c r="D438" s="89"/>
      <c r="E438" s="90"/>
      <c r="F438" s="100"/>
      <c r="G438" s="100"/>
      <c r="H438" s="89"/>
      <c r="I438" s="100"/>
    </row>
    <row r="439" spans="1:9" x14ac:dyDescent="0.2">
      <c r="A439" s="88"/>
      <c r="B439" s="88"/>
      <c r="C439" s="88"/>
      <c r="D439" s="89"/>
      <c r="E439" s="90"/>
      <c r="F439" s="100"/>
      <c r="G439" s="100"/>
      <c r="H439" s="89"/>
      <c r="I439" s="100"/>
    </row>
    <row r="440" spans="1:9" x14ac:dyDescent="0.2">
      <c r="A440" s="88"/>
      <c r="B440" s="88"/>
      <c r="C440" s="88"/>
      <c r="D440" s="89"/>
      <c r="E440" s="90"/>
      <c r="F440" s="100"/>
      <c r="G440" s="100"/>
      <c r="H440" s="89"/>
      <c r="I440" s="100"/>
    </row>
    <row r="441" spans="1:9" x14ac:dyDescent="0.2">
      <c r="A441" s="88"/>
      <c r="B441" s="88"/>
      <c r="C441" s="88"/>
      <c r="D441" s="89"/>
      <c r="E441" s="90"/>
      <c r="F441" s="100"/>
      <c r="G441" s="100"/>
      <c r="H441" s="89"/>
      <c r="I441" s="100"/>
    </row>
    <row r="442" spans="1:9" x14ac:dyDescent="0.2">
      <c r="A442" s="88"/>
      <c r="B442" s="88"/>
      <c r="C442" s="88"/>
      <c r="D442" s="89"/>
      <c r="E442" s="90"/>
      <c r="F442" s="100"/>
      <c r="G442" s="100"/>
      <c r="H442" s="89"/>
      <c r="I442" s="100"/>
    </row>
    <row r="443" spans="1:9" x14ac:dyDescent="0.2">
      <c r="A443" s="88"/>
      <c r="B443" s="88"/>
      <c r="C443" s="88"/>
      <c r="D443" s="89"/>
      <c r="E443" s="90"/>
      <c r="F443" s="100"/>
      <c r="G443" s="100"/>
      <c r="H443" s="89"/>
      <c r="I443" s="100"/>
    </row>
    <row r="444" spans="1:9" x14ac:dyDescent="0.2">
      <c r="A444" s="88"/>
      <c r="B444" s="88"/>
      <c r="C444" s="88"/>
      <c r="D444" s="89"/>
      <c r="E444" s="90"/>
      <c r="F444" s="100"/>
      <c r="G444" s="100"/>
      <c r="H444" s="89"/>
      <c r="I444" s="100"/>
    </row>
    <row r="445" spans="1:9" x14ac:dyDescent="0.2">
      <c r="A445" s="88"/>
      <c r="B445" s="88"/>
      <c r="C445" s="88"/>
      <c r="D445" s="89"/>
      <c r="E445" s="90"/>
      <c r="F445" s="100"/>
      <c r="G445" s="100"/>
      <c r="H445" s="89"/>
      <c r="I445" s="100"/>
    </row>
    <row r="446" spans="1:9" x14ac:dyDescent="0.2">
      <c r="A446" s="88"/>
      <c r="B446" s="88"/>
      <c r="C446" s="88"/>
      <c r="D446" s="89"/>
      <c r="E446" s="90"/>
      <c r="F446" s="100"/>
      <c r="G446" s="100"/>
      <c r="H446" s="89"/>
      <c r="I446" s="100"/>
    </row>
    <row r="447" spans="1:9" x14ac:dyDescent="0.2">
      <c r="A447" s="88"/>
      <c r="B447" s="88"/>
      <c r="C447" s="88"/>
      <c r="D447" s="89"/>
      <c r="E447" s="90"/>
      <c r="F447" s="100"/>
      <c r="G447" s="100"/>
      <c r="H447" s="89"/>
      <c r="I447" s="100"/>
    </row>
    <row r="448" spans="1:9" x14ac:dyDescent="0.2">
      <c r="A448" s="88"/>
      <c r="B448" s="88"/>
      <c r="C448" s="88"/>
      <c r="D448" s="89"/>
      <c r="E448" s="90"/>
      <c r="F448" s="100"/>
      <c r="G448" s="100"/>
      <c r="H448" s="89"/>
      <c r="I448" s="100"/>
    </row>
    <row r="449" spans="1:9" x14ac:dyDescent="0.2">
      <c r="A449" s="88"/>
      <c r="B449" s="88"/>
      <c r="C449" s="88"/>
      <c r="D449" s="89"/>
      <c r="E449" s="90"/>
      <c r="F449" s="100"/>
      <c r="G449" s="100"/>
      <c r="H449" s="89"/>
      <c r="I449" s="100"/>
    </row>
    <row r="450" spans="1:9" x14ac:dyDescent="0.2">
      <c r="A450" s="88"/>
      <c r="B450" s="88"/>
      <c r="C450" s="88"/>
      <c r="D450" s="89"/>
      <c r="E450" s="90"/>
      <c r="F450" s="100"/>
      <c r="G450" s="100"/>
      <c r="H450" s="89"/>
      <c r="I450" s="100"/>
    </row>
    <row r="451" spans="1:9" x14ac:dyDescent="0.2">
      <c r="A451" s="88"/>
      <c r="B451" s="88"/>
      <c r="C451" s="88"/>
      <c r="D451" s="89"/>
      <c r="E451" s="90"/>
      <c r="F451" s="100"/>
      <c r="G451" s="100"/>
      <c r="H451" s="89"/>
      <c r="I451" s="100"/>
    </row>
    <row r="452" spans="1:9" x14ac:dyDescent="0.2">
      <c r="A452" s="88"/>
      <c r="B452" s="88"/>
      <c r="C452" s="88"/>
      <c r="D452" s="89"/>
      <c r="E452" s="90"/>
      <c r="F452" s="100"/>
      <c r="G452" s="100"/>
      <c r="H452" s="89"/>
      <c r="I452" s="100"/>
    </row>
    <row r="453" spans="1:9" x14ac:dyDescent="0.2">
      <c r="A453" s="88"/>
      <c r="B453" s="88"/>
      <c r="C453" s="88"/>
      <c r="D453" s="89"/>
      <c r="E453" s="90"/>
      <c r="F453" s="100"/>
      <c r="G453" s="100"/>
      <c r="H453" s="89"/>
      <c r="I453" s="100"/>
    </row>
    <row r="454" spans="1:9" x14ac:dyDescent="0.2">
      <c r="A454" s="88"/>
      <c r="B454" s="88"/>
      <c r="C454" s="88"/>
      <c r="D454" s="89"/>
      <c r="E454" s="90"/>
      <c r="F454" s="100"/>
      <c r="G454" s="100"/>
      <c r="H454" s="89"/>
      <c r="I454" s="100"/>
    </row>
    <row r="455" spans="1:9" x14ac:dyDescent="0.2">
      <c r="A455" s="88"/>
      <c r="B455" s="88"/>
      <c r="C455" s="88"/>
      <c r="D455" s="89"/>
      <c r="E455" s="90"/>
      <c r="F455" s="100"/>
      <c r="G455" s="100"/>
      <c r="H455" s="89"/>
      <c r="I455" s="100"/>
    </row>
    <row r="456" spans="1:9" x14ac:dyDescent="0.2">
      <c r="A456" s="88"/>
      <c r="B456" s="88"/>
      <c r="C456" s="88"/>
      <c r="D456" s="89"/>
      <c r="E456" s="90"/>
      <c r="F456" s="100"/>
      <c r="G456" s="100"/>
      <c r="H456" s="89"/>
      <c r="I456" s="100"/>
    </row>
    <row r="457" spans="1:9" x14ac:dyDescent="0.2">
      <c r="A457" s="88"/>
      <c r="B457" s="88"/>
      <c r="C457" s="88"/>
      <c r="D457" s="89"/>
      <c r="E457" s="90"/>
      <c r="F457" s="100"/>
      <c r="G457" s="100"/>
      <c r="H457" s="89"/>
      <c r="I457" s="100"/>
    </row>
    <row r="458" spans="1:9" x14ac:dyDescent="0.2">
      <c r="A458" s="88"/>
      <c r="B458" s="88"/>
      <c r="C458" s="88"/>
      <c r="D458" s="89"/>
      <c r="E458" s="90"/>
      <c r="F458" s="100"/>
      <c r="G458" s="100"/>
      <c r="H458" s="89"/>
      <c r="I458" s="100"/>
    </row>
    <row r="459" spans="1:9" x14ac:dyDescent="0.2">
      <c r="A459" s="88"/>
      <c r="B459" s="88"/>
      <c r="C459" s="88"/>
      <c r="D459" s="89"/>
      <c r="E459" s="90"/>
      <c r="F459" s="100"/>
      <c r="G459" s="100"/>
      <c r="H459" s="89"/>
      <c r="I459" s="100"/>
    </row>
    <row r="460" spans="1:9" x14ac:dyDescent="0.2">
      <c r="A460" s="88"/>
      <c r="B460" s="88"/>
      <c r="C460" s="88"/>
      <c r="D460" s="89"/>
      <c r="E460" s="90"/>
      <c r="F460" s="100"/>
      <c r="G460" s="100"/>
      <c r="H460" s="89"/>
      <c r="I460" s="100"/>
    </row>
    <row r="461" spans="1:9" x14ac:dyDescent="0.2">
      <c r="A461" s="88"/>
      <c r="B461" s="88"/>
      <c r="C461" s="88"/>
      <c r="D461" s="89"/>
      <c r="E461" s="90"/>
      <c r="F461" s="100"/>
      <c r="G461" s="100"/>
      <c r="H461" s="89"/>
      <c r="I461" s="100"/>
    </row>
    <row r="462" spans="1:9" x14ac:dyDescent="0.2">
      <c r="A462" s="88"/>
      <c r="B462" s="88"/>
      <c r="C462" s="88"/>
      <c r="D462" s="89"/>
      <c r="E462" s="90"/>
      <c r="F462" s="100"/>
      <c r="G462" s="100"/>
      <c r="H462" s="89"/>
      <c r="I462" s="100"/>
    </row>
    <row r="463" spans="1:9" x14ac:dyDescent="0.2">
      <c r="A463" s="88"/>
      <c r="B463" s="88"/>
      <c r="C463" s="88"/>
      <c r="D463" s="89"/>
      <c r="E463" s="90"/>
      <c r="F463" s="100"/>
      <c r="G463" s="100"/>
      <c r="H463" s="89"/>
      <c r="I463" s="100"/>
    </row>
    <row r="464" spans="1:9" x14ac:dyDescent="0.2">
      <c r="A464" s="88"/>
      <c r="B464" s="88"/>
      <c r="C464" s="88"/>
      <c r="D464" s="89"/>
      <c r="E464" s="90"/>
      <c r="F464" s="100"/>
      <c r="G464" s="100"/>
      <c r="H464" s="89"/>
      <c r="I464" s="100"/>
    </row>
    <row r="465" spans="1:9" x14ac:dyDescent="0.2">
      <c r="A465" s="88"/>
      <c r="B465" s="88"/>
      <c r="C465" s="88"/>
      <c r="D465" s="89"/>
      <c r="E465" s="90"/>
      <c r="F465" s="100"/>
      <c r="G465" s="100"/>
      <c r="H465" s="89"/>
      <c r="I465" s="100"/>
    </row>
    <row r="466" spans="1:9" x14ac:dyDescent="0.2">
      <c r="A466" s="88"/>
      <c r="B466" s="88"/>
      <c r="C466" s="88"/>
      <c r="D466" s="89"/>
      <c r="E466" s="90"/>
      <c r="F466" s="100"/>
      <c r="G466" s="100"/>
      <c r="H466" s="89"/>
      <c r="I466" s="100"/>
    </row>
    <row r="467" spans="1:9" x14ac:dyDescent="0.2">
      <c r="A467" s="88"/>
      <c r="B467" s="88"/>
      <c r="C467" s="88"/>
      <c r="D467" s="89"/>
      <c r="E467" s="90"/>
      <c r="F467" s="100"/>
      <c r="G467" s="100"/>
      <c r="H467" s="89"/>
      <c r="I467" s="100"/>
    </row>
    <row r="468" spans="1:9" x14ac:dyDescent="0.2">
      <c r="A468" s="88"/>
      <c r="B468" s="88"/>
      <c r="C468" s="88"/>
      <c r="D468" s="89"/>
      <c r="E468" s="90"/>
      <c r="F468" s="100"/>
      <c r="G468" s="100"/>
      <c r="H468" s="89"/>
      <c r="I468" s="100"/>
    </row>
    <row r="469" spans="1:9" x14ac:dyDescent="0.2">
      <c r="A469" s="88"/>
      <c r="B469" s="88"/>
      <c r="C469" s="88"/>
      <c r="D469" s="89"/>
      <c r="E469" s="90"/>
      <c r="F469" s="100"/>
      <c r="G469" s="100"/>
      <c r="H469" s="89"/>
      <c r="I469" s="100"/>
    </row>
    <row r="470" spans="1:9" x14ac:dyDescent="0.2">
      <c r="A470" s="88"/>
      <c r="B470" s="88"/>
      <c r="C470" s="88"/>
      <c r="D470" s="89"/>
      <c r="E470" s="90"/>
      <c r="F470" s="100"/>
      <c r="G470" s="100"/>
      <c r="H470" s="89"/>
      <c r="I470" s="100"/>
    </row>
    <row r="471" spans="1:9" x14ac:dyDescent="0.2">
      <c r="A471" s="88"/>
      <c r="B471" s="88"/>
      <c r="C471" s="88"/>
      <c r="D471" s="89"/>
      <c r="E471" s="90"/>
      <c r="F471" s="100"/>
      <c r="G471" s="100"/>
      <c r="H471" s="89"/>
      <c r="I471" s="100"/>
    </row>
    <row r="472" spans="1:9" x14ac:dyDescent="0.2">
      <c r="A472" s="88"/>
      <c r="B472" s="88"/>
      <c r="C472" s="88"/>
      <c r="D472" s="89"/>
      <c r="E472" s="90"/>
      <c r="F472" s="100"/>
      <c r="G472" s="100"/>
      <c r="H472" s="89"/>
      <c r="I472" s="100"/>
    </row>
    <row r="473" spans="1:9" x14ac:dyDescent="0.2">
      <c r="A473" s="88"/>
      <c r="B473" s="88"/>
      <c r="C473" s="88"/>
      <c r="D473" s="89"/>
      <c r="E473" s="90"/>
      <c r="F473" s="100"/>
      <c r="G473" s="100"/>
      <c r="H473" s="89"/>
      <c r="I473" s="100"/>
    </row>
    <row r="474" spans="1:9" x14ac:dyDescent="0.2">
      <c r="A474" s="88"/>
      <c r="B474" s="88"/>
      <c r="C474" s="88"/>
      <c r="D474" s="89"/>
      <c r="E474" s="90"/>
      <c r="F474" s="100"/>
      <c r="G474" s="100"/>
      <c r="H474" s="89"/>
      <c r="I474" s="100"/>
    </row>
    <row r="475" spans="1:9" x14ac:dyDescent="0.2">
      <c r="A475" s="88"/>
      <c r="B475" s="88"/>
      <c r="C475" s="88"/>
      <c r="D475" s="89"/>
      <c r="E475" s="90"/>
      <c r="F475" s="100"/>
      <c r="G475" s="100"/>
      <c r="H475" s="89"/>
      <c r="I475" s="100"/>
    </row>
    <row r="476" spans="1:9" x14ac:dyDescent="0.2">
      <c r="A476" s="88"/>
      <c r="B476" s="88"/>
      <c r="C476" s="88"/>
      <c r="D476" s="89"/>
      <c r="E476" s="90"/>
      <c r="F476" s="100"/>
      <c r="G476" s="100"/>
      <c r="H476" s="89"/>
      <c r="I476" s="100"/>
    </row>
    <row r="477" spans="1:9" x14ac:dyDescent="0.2">
      <c r="A477" s="88"/>
      <c r="B477" s="88"/>
      <c r="C477" s="88"/>
      <c r="D477" s="89"/>
      <c r="E477" s="90"/>
      <c r="F477" s="100"/>
      <c r="G477" s="100"/>
      <c r="H477" s="89"/>
      <c r="I477" s="100"/>
    </row>
    <row r="478" spans="1:9" x14ac:dyDescent="0.2">
      <c r="A478" s="88"/>
      <c r="B478" s="88"/>
      <c r="C478" s="88"/>
      <c r="D478" s="89"/>
      <c r="E478" s="90"/>
      <c r="F478" s="100"/>
      <c r="G478" s="100"/>
      <c r="H478" s="89"/>
      <c r="I478" s="100"/>
    </row>
    <row r="479" spans="1:9" x14ac:dyDescent="0.2">
      <c r="A479" s="88"/>
      <c r="B479" s="88"/>
      <c r="C479" s="88"/>
      <c r="D479" s="89"/>
      <c r="E479" s="90"/>
      <c r="F479" s="100"/>
      <c r="G479" s="100"/>
      <c r="H479" s="89"/>
      <c r="I479" s="100"/>
    </row>
    <row r="480" spans="1:9" x14ac:dyDescent="0.2">
      <c r="A480" s="88"/>
      <c r="B480" s="88"/>
      <c r="C480" s="88"/>
      <c r="D480" s="89"/>
      <c r="E480" s="90"/>
      <c r="F480" s="100"/>
      <c r="G480" s="100"/>
      <c r="H480" s="89"/>
      <c r="I480" s="100"/>
    </row>
    <row r="481" spans="1:9" x14ac:dyDescent="0.2">
      <c r="A481" s="88"/>
      <c r="B481" s="88"/>
      <c r="C481" s="88"/>
      <c r="D481" s="89"/>
      <c r="E481" s="90"/>
      <c r="F481" s="100"/>
      <c r="G481" s="100"/>
      <c r="H481" s="89"/>
      <c r="I481" s="100"/>
    </row>
    <row r="482" spans="1:9" x14ac:dyDescent="0.2">
      <c r="A482" s="88"/>
      <c r="B482" s="88"/>
      <c r="C482" s="88"/>
      <c r="D482" s="89"/>
      <c r="E482" s="90"/>
      <c r="F482" s="100"/>
      <c r="G482" s="100"/>
      <c r="H482" s="89"/>
      <c r="I482" s="100"/>
    </row>
    <row r="483" spans="1:9" x14ac:dyDescent="0.2">
      <c r="A483" s="88"/>
      <c r="B483" s="88"/>
      <c r="C483" s="88"/>
      <c r="D483" s="89"/>
      <c r="E483" s="90"/>
      <c r="F483" s="100"/>
      <c r="G483" s="100"/>
      <c r="H483" s="89"/>
      <c r="I483" s="100"/>
    </row>
    <row r="484" spans="1:9" x14ac:dyDescent="0.2">
      <c r="A484" s="88"/>
      <c r="B484" s="88"/>
      <c r="C484" s="88"/>
      <c r="D484" s="89"/>
      <c r="E484" s="90"/>
      <c r="F484" s="100"/>
      <c r="G484" s="100"/>
      <c r="H484" s="89"/>
      <c r="I484" s="100"/>
    </row>
    <row r="485" spans="1:9" x14ac:dyDescent="0.2">
      <c r="A485" s="88"/>
      <c r="B485" s="88"/>
      <c r="C485" s="88"/>
      <c r="D485" s="89"/>
      <c r="E485" s="90"/>
      <c r="F485" s="100"/>
      <c r="G485" s="100"/>
      <c r="H485" s="89"/>
      <c r="I485" s="100"/>
    </row>
    <row r="486" spans="1:9" x14ac:dyDescent="0.2">
      <c r="A486" s="88"/>
      <c r="B486" s="88"/>
      <c r="C486" s="88"/>
      <c r="D486" s="89"/>
      <c r="E486" s="90"/>
      <c r="F486" s="100"/>
      <c r="G486" s="100"/>
      <c r="H486" s="89"/>
      <c r="I486" s="100"/>
    </row>
    <row r="487" spans="1:9" x14ac:dyDescent="0.2">
      <c r="A487" s="88"/>
      <c r="B487" s="88"/>
      <c r="C487" s="88"/>
      <c r="D487" s="89"/>
      <c r="E487" s="90"/>
      <c r="F487" s="100"/>
      <c r="G487" s="100"/>
      <c r="H487" s="89"/>
      <c r="I487" s="100"/>
    </row>
    <row r="488" spans="1:9" x14ac:dyDescent="0.2">
      <c r="A488" s="88"/>
      <c r="B488" s="88"/>
      <c r="C488" s="88"/>
      <c r="D488" s="89"/>
      <c r="E488" s="90"/>
      <c r="F488" s="100"/>
      <c r="G488" s="100"/>
      <c r="H488" s="89"/>
      <c r="I488" s="100"/>
    </row>
    <row r="489" spans="1:9" x14ac:dyDescent="0.2">
      <c r="A489" s="88"/>
      <c r="B489" s="88"/>
      <c r="C489" s="88"/>
      <c r="D489" s="89"/>
      <c r="E489" s="90"/>
      <c r="F489" s="100"/>
      <c r="G489" s="100"/>
      <c r="H489" s="89"/>
      <c r="I489" s="100"/>
    </row>
    <row r="490" spans="1:9" x14ac:dyDescent="0.2">
      <c r="A490" s="88"/>
      <c r="B490" s="88"/>
      <c r="C490" s="88"/>
      <c r="D490" s="89"/>
      <c r="E490" s="90"/>
      <c r="F490" s="100"/>
      <c r="G490" s="100"/>
      <c r="H490" s="89"/>
      <c r="I490" s="100"/>
    </row>
    <row r="491" spans="1:9" x14ac:dyDescent="0.2">
      <c r="A491" s="88"/>
      <c r="B491" s="88"/>
      <c r="C491" s="88"/>
      <c r="D491" s="89"/>
      <c r="E491" s="90"/>
      <c r="F491" s="100"/>
      <c r="G491" s="100"/>
      <c r="H491" s="89"/>
      <c r="I491" s="100"/>
    </row>
    <row r="492" spans="1:9" x14ac:dyDescent="0.2">
      <c r="A492" s="88"/>
      <c r="B492" s="88"/>
      <c r="C492" s="88"/>
      <c r="D492" s="89"/>
      <c r="E492" s="90"/>
      <c r="F492" s="100"/>
      <c r="G492" s="100"/>
      <c r="H492" s="89"/>
      <c r="I492" s="100"/>
    </row>
    <row r="493" spans="1:9" x14ac:dyDescent="0.2">
      <c r="A493" s="88"/>
      <c r="B493" s="88"/>
      <c r="C493" s="88"/>
      <c r="D493" s="89"/>
      <c r="E493" s="90"/>
      <c r="F493" s="100"/>
      <c r="G493" s="100"/>
      <c r="H493" s="89"/>
      <c r="I493" s="100"/>
    </row>
    <row r="494" spans="1:9" x14ac:dyDescent="0.2">
      <c r="A494" s="88"/>
      <c r="B494" s="88"/>
      <c r="C494" s="88"/>
      <c r="D494" s="89"/>
      <c r="E494" s="90"/>
      <c r="F494" s="100"/>
      <c r="G494" s="100"/>
      <c r="H494" s="89"/>
      <c r="I494" s="100"/>
    </row>
    <row r="495" spans="1:9" x14ac:dyDescent="0.2">
      <c r="A495" s="88"/>
      <c r="B495" s="88"/>
      <c r="C495" s="88"/>
      <c r="D495" s="89"/>
      <c r="E495" s="90"/>
      <c r="F495" s="100"/>
      <c r="G495" s="100"/>
      <c r="H495" s="89"/>
      <c r="I495" s="100"/>
    </row>
    <row r="496" spans="1:9" x14ac:dyDescent="0.2">
      <c r="A496" s="88"/>
      <c r="B496" s="88"/>
      <c r="C496" s="88"/>
      <c r="D496" s="89"/>
      <c r="E496" s="90"/>
      <c r="F496" s="100"/>
      <c r="G496" s="100"/>
      <c r="H496" s="89"/>
      <c r="I496" s="100"/>
    </row>
    <row r="497" spans="1:9" x14ac:dyDescent="0.2">
      <c r="A497" s="88"/>
      <c r="B497" s="88"/>
      <c r="C497" s="88"/>
      <c r="D497" s="89"/>
      <c r="E497" s="90"/>
      <c r="F497" s="100"/>
      <c r="G497" s="100"/>
      <c r="H497" s="89"/>
      <c r="I497" s="100"/>
    </row>
    <row r="498" spans="1:9" x14ac:dyDescent="0.2">
      <c r="A498" s="88"/>
      <c r="B498" s="88"/>
      <c r="C498" s="88"/>
      <c r="D498" s="89"/>
      <c r="E498" s="90"/>
      <c r="F498" s="100"/>
      <c r="G498" s="100"/>
      <c r="H498" s="89"/>
      <c r="I498" s="100"/>
    </row>
    <row r="499" spans="1:9" x14ac:dyDescent="0.2">
      <c r="A499" s="88"/>
      <c r="B499" s="88"/>
      <c r="C499" s="88"/>
      <c r="D499" s="89"/>
      <c r="E499" s="90"/>
      <c r="F499" s="100"/>
      <c r="G499" s="100"/>
      <c r="H499" s="89"/>
      <c r="I499" s="100"/>
    </row>
    <row r="500" spans="1:9" x14ac:dyDescent="0.2">
      <c r="A500" s="88"/>
      <c r="B500" s="88"/>
      <c r="C500" s="88"/>
      <c r="D500" s="89"/>
      <c r="E500" s="90"/>
      <c r="F500" s="100"/>
      <c r="G500" s="100"/>
      <c r="H500" s="89"/>
      <c r="I500" s="100"/>
    </row>
    <row r="501" spans="1:9" x14ac:dyDescent="0.2">
      <c r="A501" s="88"/>
      <c r="B501" s="88"/>
      <c r="C501" s="88"/>
      <c r="D501" s="89"/>
      <c r="E501" s="90"/>
      <c r="F501" s="100"/>
      <c r="G501" s="100"/>
      <c r="H501" s="89"/>
      <c r="I501" s="100"/>
    </row>
    <row r="502" spans="1:9" x14ac:dyDescent="0.2">
      <c r="A502" s="88"/>
      <c r="B502" s="88"/>
      <c r="C502" s="88"/>
      <c r="D502" s="89"/>
      <c r="E502" s="90"/>
      <c r="F502" s="100"/>
      <c r="G502" s="100"/>
      <c r="H502" s="89"/>
      <c r="I502" s="100"/>
    </row>
    <row r="503" spans="1:9" x14ac:dyDescent="0.2">
      <c r="A503" s="88"/>
      <c r="B503" s="88"/>
      <c r="C503" s="88"/>
      <c r="D503" s="89"/>
      <c r="E503" s="90"/>
      <c r="F503" s="100"/>
      <c r="G503" s="100"/>
      <c r="H503" s="89"/>
      <c r="I503" s="100"/>
    </row>
    <row r="504" spans="1:9" x14ac:dyDescent="0.2">
      <c r="A504" s="88"/>
      <c r="B504" s="88"/>
      <c r="C504" s="88"/>
      <c r="D504" s="89"/>
      <c r="E504" s="90"/>
      <c r="F504" s="100"/>
      <c r="G504" s="100"/>
      <c r="H504" s="89"/>
      <c r="I504" s="100"/>
    </row>
    <row r="505" spans="1:9" x14ac:dyDescent="0.2">
      <c r="A505" s="88"/>
      <c r="B505" s="88"/>
      <c r="C505" s="88"/>
      <c r="D505" s="89"/>
      <c r="E505" s="90"/>
      <c r="F505" s="100"/>
      <c r="G505" s="100"/>
      <c r="H505" s="89"/>
      <c r="I505" s="100"/>
    </row>
    <row r="506" spans="1:9" x14ac:dyDescent="0.2">
      <c r="A506" s="88"/>
      <c r="B506" s="88"/>
      <c r="C506" s="88"/>
      <c r="D506" s="89"/>
      <c r="E506" s="90"/>
      <c r="F506" s="100"/>
      <c r="G506" s="100"/>
      <c r="H506" s="89"/>
      <c r="I506" s="100"/>
    </row>
    <row r="507" spans="1:9" x14ac:dyDescent="0.2">
      <c r="A507" s="88"/>
      <c r="B507" s="88"/>
      <c r="C507" s="88"/>
      <c r="D507" s="89"/>
      <c r="E507" s="90"/>
      <c r="F507" s="100"/>
      <c r="G507" s="100"/>
      <c r="H507" s="89"/>
      <c r="I507" s="100"/>
    </row>
    <row r="508" spans="1:9" x14ac:dyDescent="0.2">
      <c r="A508" s="88"/>
      <c r="B508" s="88"/>
      <c r="C508" s="88"/>
      <c r="D508" s="89"/>
      <c r="E508" s="90"/>
      <c r="F508" s="100"/>
      <c r="G508" s="100"/>
      <c r="H508" s="89"/>
      <c r="I508" s="100"/>
    </row>
    <row r="509" spans="1:9" x14ac:dyDescent="0.2">
      <c r="A509" s="88"/>
      <c r="B509" s="88"/>
      <c r="C509" s="88"/>
      <c r="D509" s="89"/>
      <c r="E509" s="90"/>
      <c r="F509" s="100"/>
      <c r="G509" s="100"/>
      <c r="H509" s="89"/>
      <c r="I509" s="100"/>
    </row>
    <row r="510" spans="1:9" x14ac:dyDescent="0.2">
      <c r="A510" s="88"/>
      <c r="B510" s="88"/>
      <c r="C510" s="88"/>
      <c r="D510" s="89"/>
      <c r="E510" s="90"/>
      <c r="F510" s="100"/>
      <c r="G510" s="100"/>
      <c r="H510" s="89"/>
      <c r="I510" s="100"/>
    </row>
    <row r="511" spans="1:9" x14ac:dyDescent="0.2">
      <c r="A511" s="88"/>
      <c r="B511" s="88"/>
      <c r="C511" s="88"/>
      <c r="D511" s="89"/>
      <c r="E511" s="90"/>
      <c r="F511" s="100"/>
      <c r="G511" s="100"/>
      <c r="H511" s="89"/>
      <c r="I511" s="100"/>
    </row>
    <row r="512" spans="1:9" x14ac:dyDescent="0.2">
      <c r="A512" s="88"/>
      <c r="B512" s="88"/>
      <c r="C512" s="88"/>
      <c r="D512" s="89"/>
      <c r="E512" s="90"/>
      <c r="F512" s="100"/>
      <c r="G512" s="100"/>
      <c r="H512" s="89"/>
      <c r="I512" s="100"/>
    </row>
    <row r="513" spans="1:9" x14ac:dyDescent="0.2">
      <c r="A513" s="88"/>
      <c r="B513" s="88"/>
      <c r="C513" s="88"/>
      <c r="D513" s="89"/>
      <c r="E513" s="90"/>
      <c r="F513" s="100"/>
      <c r="G513" s="100"/>
      <c r="H513" s="89"/>
      <c r="I513" s="100"/>
    </row>
    <row r="514" spans="1:9" x14ac:dyDescent="0.2">
      <c r="A514" s="88"/>
      <c r="B514" s="88"/>
      <c r="C514" s="88"/>
      <c r="D514" s="89"/>
      <c r="E514" s="90"/>
      <c r="F514" s="100"/>
      <c r="G514" s="100"/>
      <c r="H514" s="89"/>
      <c r="I514" s="100"/>
    </row>
    <row r="515" spans="1:9" x14ac:dyDescent="0.2">
      <c r="A515" s="88"/>
      <c r="B515" s="88"/>
      <c r="C515" s="88"/>
      <c r="D515" s="89"/>
      <c r="E515" s="90"/>
      <c r="F515" s="100"/>
      <c r="G515" s="100"/>
      <c r="H515" s="89"/>
      <c r="I515" s="100"/>
    </row>
    <row r="516" spans="1:9" x14ac:dyDescent="0.2">
      <c r="A516" s="88"/>
      <c r="B516" s="88"/>
      <c r="C516" s="88"/>
      <c r="D516" s="89"/>
      <c r="E516" s="90"/>
      <c r="F516" s="100"/>
      <c r="G516" s="100"/>
      <c r="H516" s="89"/>
      <c r="I516" s="100"/>
    </row>
    <row r="517" spans="1:9" x14ac:dyDescent="0.2">
      <c r="A517" s="88"/>
      <c r="B517" s="88"/>
      <c r="C517" s="88"/>
      <c r="D517" s="89"/>
      <c r="E517" s="90"/>
      <c r="F517" s="100"/>
      <c r="G517" s="100"/>
      <c r="H517" s="89"/>
      <c r="I517" s="100"/>
    </row>
    <row r="518" spans="1:9" x14ac:dyDescent="0.2">
      <c r="A518" s="88"/>
      <c r="B518" s="88"/>
      <c r="C518" s="88"/>
      <c r="D518" s="89"/>
      <c r="E518" s="90"/>
      <c r="F518" s="100"/>
      <c r="G518" s="100"/>
      <c r="H518" s="89"/>
      <c r="I518" s="100"/>
    </row>
    <row r="519" spans="1:9" x14ac:dyDescent="0.2">
      <c r="A519" s="88"/>
      <c r="B519" s="88"/>
      <c r="C519" s="88"/>
      <c r="D519" s="89"/>
      <c r="E519" s="90"/>
      <c r="F519" s="100"/>
      <c r="G519" s="100"/>
      <c r="H519" s="89"/>
      <c r="I519" s="100"/>
    </row>
    <row r="520" spans="1:9" x14ac:dyDescent="0.2">
      <c r="A520" s="88"/>
      <c r="B520" s="88"/>
      <c r="C520" s="88"/>
      <c r="D520" s="89"/>
      <c r="E520" s="90"/>
      <c r="F520" s="100"/>
      <c r="G520" s="100"/>
      <c r="H520" s="89"/>
      <c r="I520" s="100"/>
    </row>
    <row r="521" spans="1:9" x14ac:dyDescent="0.2">
      <c r="A521" s="88"/>
      <c r="B521" s="88"/>
      <c r="C521" s="88"/>
      <c r="D521" s="89"/>
      <c r="E521" s="90"/>
      <c r="F521" s="100"/>
      <c r="G521" s="100"/>
      <c r="H521" s="89"/>
      <c r="I521" s="100"/>
    </row>
    <row r="522" spans="1:9" x14ac:dyDescent="0.2">
      <c r="A522" s="88"/>
      <c r="B522" s="88"/>
      <c r="C522" s="88"/>
      <c r="D522" s="89"/>
      <c r="E522" s="90"/>
      <c r="F522" s="100"/>
      <c r="G522" s="100"/>
      <c r="H522" s="89"/>
      <c r="I522" s="100"/>
    </row>
    <row r="523" spans="1:9" x14ac:dyDescent="0.2">
      <c r="A523" s="88"/>
      <c r="B523" s="88"/>
      <c r="C523" s="88"/>
      <c r="D523" s="89"/>
      <c r="E523" s="90"/>
      <c r="F523" s="100"/>
      <c r="G523" s="100"/>
      <c r="H523" s="89"/>
      <c r="I523" s="100"/>
    </row>
    <row r="524" spans="1:9" x14ac:dyDescent="0.2">
      <c r="A524" s="88"/>
      <c r="B524" s="88"/>
      <c r="C524" s="88"/>
      <c r="D524" s="89"/>
      <c r="E524" s="90"/>
      <c r="F524" s="100"/>
      <c r="G524" s="100"/>
      <c r="H524" s="89"/>
      <c r="I524" s="100"/>
    </row>
    <row r="525" spans="1:9" x14ac:dyDescent="0.2">
      <c r="A525" s="88"/>
      <c r="B525" s="88"/>
      <c r="C525" s="88"/>
      <c r="D525" s="89"/>
      <c r="E525" s="90"/>
      <c r="F525" s="100"/>
      <c r="G525" s="100"/>
      <c r="H525" s="89"/>
      <c r="I525" s="100"/>
    </row>
    <row r="526" spans="1:9" x14ac:dyDescent="0.2">
      <c r="A526" s="88"/>
      <c r="B526" s="88"/>
      <c r="C526" s="88"/>
      <c r="D526" s="89"/>
      <c r="E526" s="90"/>
      <c r="F526" s="100"/>
      <c r="G526" s="100"/>
      <c r="H526" s="89"/>
      <c r="I526" s="100"/>
    </row>
    <row r="527" spans="1:9" x14ac:dyDescent="0.2">
      <c r="A527" s="88"/>
      <c r="B527" s="88"/>
      <c r="C527" s="88"/>
      <c r="D527" s="89"/>
      <c r="E527" s="90"/>
      <c r="F527" s="100"/>
      <c r="G527" s="100"/>
      <c r="H527" s="89"/>
      <c r="I527" s="100"/>
    </row>
    <row r="528" spans="1:9" x14ac:dyDescent="0.2">
      <c r="A528" s="88"/>
      <c r="B528" s="88"/>
      <c r="C528" s="88"/>
      <c r="D528" s="89"/>
      <c r="E528" s="90"/>
      <c r="F528" s="100"/>
      <c r="G528" s="100"/>
      <c r="H528" s="89"/>
      <c r="I528" s="100"/>
    </row>
    <row r="529" spans="1:9" x14ac:dyDescent="0.2">
      <c r="A529" s="88"/>
      <c r="B529" s="88"/>
      <c r="C529" s="88"/>
      <c r="D529" s="89"/>
      <c r="E529" s="90"/>
      <c r="F529" s="100"/>
      <c r="G529" s="100"/>
      <c r="H529" s="89"/>
      <c r="I529" s="100"/>
    </row>
    <row r="530" spans="1:9" x14ac:dyDescent="0.2">
      <c r="A530" s="88"/>
      <c r="B530" s="88"/>
      <c r="C530" s="88"/>
      <c r="D530" s="89"/>
      <c r="E530" s="90"/>
      <c r="F530" s="100"/>
      <c r="G530" s="100"/>
      <c r="H530" s="89"/>
      <c r="I530" s="100"/>
    </row>
    <row r="531" spans="1:9" x14ac:dyDescent="0.2">
      <c r="A531" s="88"/>
      <c r="B531" s="88"/>
      <c r="C531" s="88"/>
      <c r="D531" s="89"/>
      <c r="E531" s="90"/>
      <c r="F531" s="100"/>
      <c r="G531" s="100"/>
      <c r="H531" s="89"/>
      <c r="I531" s="100"/>
    </row>
    <row r="532" spans="1:9" x14ac:dyDescent="0.2">
      <c r="A532" s="88"/>
      <c r="B532" s="88"/>
      <c r="C532" s="88"/>
      <c r="D532" s="89"/>
      <c r="E532" s="90"/>
      <c r="F532" s="100"/>
      <c r="G532" s="100"/>
      <c r="H532" s="89"/>
      <c r="I532" s="100"/>
    </row>
    <row r="533" spans="1:9" x14ac:dyDescent="0.2">
      <c r="A533" s="88"/>
      <c r="B533" s="88"/>
      <c r="C533" s="88"/>
      <c r="D533" s="89"/>
      <c r="E533" s="90"/>
      <c r="F533" s="100"/>
      <c r="G533" s="100"/>
      <c r="H533" s="89"/>
      <c r="I533" s="100"/>
    </row>
    <row r="534" spans="1:9" x14ac:dyDescent="0.2">
      <c r="A534" s="88"/>
      <c r="B534" s="88"/>
      <c r="C534" s="88"/>
      <c r="D534" s="89"/>
      <c r="E534" s="90"/>
      <c r="F534" s="100"/>
      <c r="G534" s="100"/>
      <c r="H534" s="89"/>
      <c r="I534" s="100"/>
    </row>
    <row r="535" spans="1:9" x14ac:dyDescent="0.2">
      <c r="A535" s="88"/>
      <c r="B535" s="88"/>
      <c r="C535" s="88"/>
      <c r="D535" s="89"/>
      <c r="E535" s="90"/>
      <c r="F535" s="100"/>
      <c r="G535" s="100"/>
      <c r="H535" s="89"/>
      <c r="I535" s="100"/>
    </row>
    <row r="536" spans="1:9" x14ac:dyDescent="0.2">
      <c r="A536" s="88"/>
      <c r="B536" s="88"/>
      <c r="C536" s="88"/>
      <c r="D536" s="89"/>
      <c r="E536" s="90"/>
      <c r="F536" s="100"/>
      <c r="G536" s="100"/>
      <c r="H536" s="89"/>
      <c r="I536" s="100"/>
    </row>
    <row r="537" spans="1:9" x14ac:dyDescent="0.2">
      <c r="A537" s="88"/>
      <c r="B537" s="88"/>
      <c r="C537" s="88"/>
      <c r="D537" s="89"/>
      <c r="E537" s="90"/>
      <c r="F537" s="100"/>
      <c r="G537" s="100"/>
      <c r="H537" s="89"/>
      <c r="I537" s="100"/>
    </row>
    <row r="538" spans="1:9" x14ac:dyDescent="0.2">
      <c r="A538" s="88"/>
      <c r="B538" s="88"/>
      <c r="C538" s="88"/>
      <c r="D538" s="89"/>
      <c r="E538" s="90"/>
      <c r="F538" s="100"/>
      <c r="G538" s="100"/>
      <c r="H538" s="89"/>
      <c r="I538" s="100"/>
    </row>
    <row r="539" spans="1:9" x14ac:dyDescent="0.2">
      <c r="A539" s="88"/>
      <c r="B539" s="88"/>
      <c r="C539" s="88"/>
      <c r="D539" s="89"/>
      <c r="E539" s="90"/>
      <c r="F539" s="100"/>
      <c r="G539" s="100"/>
      <c r="H539" s="89"/>
      <c r="I539" s="100"/>
    </row>
    <row r="540" spans="1:9" x14ac:dyDescent="0.2">
      <c r="A540" s="88"/>
      <c r="B540" s="88"/>
      <c r="C540" s="88"/>
      <c r="D540" s="89"/>
      <c r="E540" s="90"/>
      <c r="F540" s="100"/>
      <c r="G540" s="100"/>
      <c r="H540" s="89"/>
      <c r="I540" s="100"/>
    </row>
    <row r="541" spans="1:9" x14ac:dyDescent="0.2">
      <c r="A541" s="88"/>
      <c r="B541" s="88"/>
      <c r="C541" s="88"/>
      <c r="D541" s="89"/>
      <c r="E541" s="90"/>
      <c r="F541" s="100"/>
      <c r="G541" s="100"/>
      <c r="H541" s="89"/>
      <c r="I541" s="100"/>
    </row>
    <row r="542" spans="1:9" x14ac:dyDescent="0.2">
      <c r="A542" s="88"/>
      <c r="B542" s="88"/>
      <c r="C542" s="88"/>
      <c r="D542" s="89"/>
      <c r="E542" s="90"/>
      <c r="F542" s="100"/>
      <c r="G542" s="100"/>
      <c r="H542" s="89"/>
      <c r="I542" s="100"/>
    </row>
    <row r="543" spans="1:9" x14ac:dyDescent="0.2">
      <c r="A543" s="88"/>
      <c r="B543" s="88"/>
      <c r="C543" s="88"/>
      <c r="D543" s="89"/>
      <c r="E543" s="90"/>
      <c r="F543" s="100"/>
      <c r="G543" s="100"/>
      <c r="H543" s="89"/>
      <c r="I543" s="100"/>
    </row>
    <row r="544" spans="1:9" x14ac:dyDescent="0.2">
      <c r="A544" s="88"/>
      <c r="B544" s="88"/>
      <c r="C544" s="88"/>
      <c r="D544" s="89"/>
      <c r="E544" s="90"/>
      <c r="F544" s="100"/>
      <c r="G544" s="100"/>
      <c r="H544" s="89"/>
      <c r="I544" s="100"/>
    </row>
    <row r="545" spans="1:9" x14ac:dyDescent="0.2">
      <c r="A545" s="88"/>
      <c r="B545" s="88"/>
      <c r="C545" s="88"/>
      <c r="D545" s="89"/>
      <c r="E545" s="90"/>
      <c r="F545" s="100"/>
      <c r="G545" s="100"/>
      <c r="H545" s="89"/>
      <c r="I545" s="100"/>
    </row>
    <row r="546" spans="1:9" x14ac:dyDescent="0.2">
      <c r="A546" s="88"/>
      <c r="B546" s="88"/>
      <c r="C546" s="88"/>
      <c r="D546" s="89"/>
      <c r="E546" s="90"/>
      <c r="F546" s="100"/>
      <c r="G546" s="100"/>
      <c r="H546" s="89"/>
      <c r="I546" s="100"/>
    </row>
    <row r="547" spans="1:9" x14ac:dyDescent="0.2">
      <c r="A547" s="88"/>
      <c r="B547" s="88"/>
      <c r="C547" s="88"/>
      <c r="D547" s="89"/>
      <c r="E547" s="90"/>
      <c r="F547" s="100"/>
      <c r="G547" s="100"/>
      <c r="H547" s="89"/>
      <c r="I547" s="100"/>
    </row>
    <row r="548" spans="1:9" x14ac:dyDescent="0.2">
      <c r="A548" s="88"/>
      <c r="B548" s="88"/>
      <c r="C548" s="88"/>
      <c r="D548" s="89"/>
      <c r="E548" s="90"/>
      <c r="F548" s="100"/>
      <c r="G548" s="100"/>
      <c r="H548" s="89"/>
      <c r="I548" s="100"/>
    </row>
    <row r="549" spans="1:9" x14ac:dyDescent="0.2">
      <c r="A549" s="88"/>
      <c r="B549" s="88"/>
      <c r="C549" s="88"/>
      <c r="D549" s="89"/>
      <c r="E549" s="90"/>
      <c r="F549" s="100"/>
      <c r="G549" s="100"/>
      <c r="H549" s="89"/>
      <c r="I549" s="100"/>
    </row>
    <row r="550" spans="1:9" x14ac:dyDescent="0.2">
      <c r="A550" s="88"/>
      <c r="B550" s="88"/>
      <c r="C550" s="88"/>
      <c r="D550" s="89"/>
      <c r="E550" s="90"/>
      <c r="F550" s="100"/>
      <c r="G550" s="100"/>
      <c r="H550" s="89"/>
      <c r="I550" s="100"/>
    </row>
    <row r="551" spans="1:9" x14ac:dyDescent="0.2">
      <c r="A551" s="88"/>
      <c r="B551" s="88"/>
      <c r="C551" s="88"/>
      <c r="D551" s="89"/>
      <c r="E551" s="90"/>
      <c r="F551" s="100"/>
      <c r="G551" s="100"/>
      <c r="H551" s="89"/>
      <c r="I551" s="100"/>
    </row>
    <row r="552" spans="1:9" x14ac:dyDescent="0.2">
      <c r="A552" s="88"/>
      <c r="B552" s="88"/>
      <c r="C552" s="88"/>
      <c r="D552" s="89"/>
      <c r="E552" s="90"/>
      <c r="F552" s="100"/>
      <c r="G552" s="100"/>
      <c r="H552" s="89"/>
      <c r="I552" s="100"/>
    </row>
    <row r="553" spans="1:9" x14ac:dyDescent="0.2">
      <c r="A553" s="88"/>
      <c r="B553" s="88"/>
      <c r="C553" s="88"/>
      <c r="D553" s="89"/>
      <c r="E553" s="90"/>
      <c r="F553" s="100"/>
      <c r="G553" s="100"/>
      <c r="H553" s="89"/>
      <c r="I553" s="100"/>
    </row>
    <row r="554" spans="1:9" x14ac:dyDescent="0.2">
      <c r="A554" s="88"/>
      <c r="B554" s="88"/>
      <c r="C554" s="88"/>
      <c r="D554" s="89"/>
      <c r="E554" s="90"/>
      <c r="F554" s="100"/>
      <c r="G554" s="100"/>
      <c r="H554" s="89"/>
      <c r="I554" s="100"/>
    </row>
    <row r="555" spans="1:9" x14ac:dyDescent="0.2">
      <c r="A555" s="88"/>
      <c r="B555" s="88"/>
      <c r="C555" s="88"/>
      <c r="D555" s="89"/>
      <c r="E555" s="90"/>
      <c r="F555" s="100"/>
      <c r="G555" s="100"/>
      <c r="H555" s="89"/>
      <c r="I555" s="100"/>
    </row>
    <row r="556" spans="1:9" x14ac:dyDescent="0.2">
      <c r="A556" s="88"/>
      <c r="B556" s="88"/>
      <c r="C556" s="88"/>
      <c r="D556" s="89"/>
      <c r="E556" s="90"/>
      <c r="F556" s="100"/>
      <c r="G556" s="100"/>
      <c r="H556" s="89"/>
      <c r="I556" s="100"/>
    </row>
    <row r="557" spans="1:9" x14ac:dyDescent="0.2">
      <c r="A557" s="88"/>
      <c r="B557" s="88"/>
      <c r="C557" s="88"/>
      <c r="D557" s="89"/>
      <c r="E557" s="90"/>
      <c r="F557" s="100"/>
      <c r="G557" s="100"/>
      <c r="H557" s="89"/>
      <c r="I557" s="100"/>
    </row>
    <row r="558" spans="1:9" x14ac:dyDescent="0.2">
      <c r="A558" s="88"/>
      <c r="B558" s="88"/>
      <c r="C558" s="88"/>
      <c r="D558" s="89"/>
      <c r="E558" s="90"/>
      <c r="F558" s="100"/>
      <c r="G558" s="100"/>
      <c r="H558" s="89"/>
      <c r="I558" s="100"/>
    </row>
    <row r="559" spans="1:9" x14ac:dyDescent="0.2">
      <c r="A559" s="88"/>
      <c r="B559" s="88"/>
      <c r="C559" s="88"/>
      <c r="D559" s="89"/>
      <c r="E559" s="90"/>
      <c r="F559" s="100"/>
      <c r="G559" s="100"/>
      <c r="H559" s="89"/>
      <c r="I559" s="100"/>
    </row>
    <row r="560" spans="1:9" x14ac:dyDescent="0.2">
      <c r="A560" s="88"/>
      <c r="B560" s="88"/>
      <c r="C560" s="88"/>
      <c r="D560" s="89"/>
      <c r="E560" s="90"/>
      <c r="F560" s="100"/>
      <c r="G560" s="100"/>
      <c r="H560" s="89"/>
      <c r="I560" s="100"/>
    </row>
    <row r="561" spans="1:9" x14ac:dyDescent="0.2">
      <c r="A561" s="88"/>
      <c r="B561" s="88"/>
      <c r="C561" s="88"/>
      <c r="D561" s="89"/>
      <c r="E561" s="90"/>
      <c r="F561" s="100"/>
      <c r="G561" s="100"/>
      <c r="H561" s="89"/>
      <c r="I561" s="100"/>
    </row>
    <row r="562" spans="1:9" x14ac:dyDescent="0.2">
      <c r="A562" s="88"/>
      <c r="B562" s="88"/>
      <c r="C562" s="88"/>
      <c r="D562" s="89"/>
      <c r="E562" s="90"/>
      <c r="F562" s="100"/>
      <c r="G562" s="100"/>
      <c r="H562" s="89"/>
      <c r="I562" s="100"/>
    </row>
    <row r="563" spans="1:9" x14ac:dyDescent="0.2">
      <c r="A563" s="88"/>
      <c r="B563" s="88"/>
      <c r="C563" s="88"/>
      <c r="D563" s="89"/>
      <c r="E563" s="90"/>
      <c r="F563" s="100"/>
      <c r="G563" s="100"/>
      <c r="H563" s="89"/>
      <c r="I563" s="100"/>
    </row>
    <row r="564" spans="1:9" x14ac:dyDescent="0.2">
      <c r="A564" s="88"/>
      <c r="B564" s="88"/>
      <c r="C564" s="88"/>
      <c r="D564" s="89"/>
      <c r="E564" s="90"/>
      <c r="F564" s="100"/>
      <c r="G564" s="100"/>
      <c r="H564" s="89"/>
      <c r="I564" s="100"/>
    </row>
    <row r="565" spans="1:9" x14ac:dyDescent="0.2">
      <c r="A565" s="88"/>
      <c r="B565" s="88"/>
      <c r="C565" s="88"/>
      <c r="D565" s="89"/>
      <c r="E565" s="90"/>
      <c r="F565" s="100"/>
      <c r="G565" s="100"/>
      <c r="H565" s="89"/>
      <c r="I565" s="100"/>
    </row>
    <row r="566" spans="1:9" x14ac:dyDescent="0.2">
      <c r="A566" s="88"/>
      <c r="B566" s="88"/>
      <c r="C566" s="88"/>
      <c r="D566" s="89"/>
      <c r="E566" s="90"/>
      <c r="F566" s="100"/>
      <c r="G566" s="100"/>
      <c r="H566" s="89"/>
      <c r="I566" s="100"/>
    </row>
    <row r="567" spans="1:9" x14ac:dyDescent="0.2">
      <c r="A567" s="88"/>
      <c r="B567" s="88"/>
      <c r="C567" s="88"/>
      <c r="D567" s="89"/>
      <c r="E567" s="90"/>
      <c r="F567" s="100"/>
      <c r="G567" s="100"/>
      <c r="H567" s="89"/>
      <c r="I567" s="100"/>
    </row>
    <row r="568" spans="1:9" x14ac:dyDescent="0.2">
      <c r="A568" s="88"/>
      <c r="B568" s="88"/>
      <c r="C568" s="88"/>
      <c r="D568" s="89"/>
      <c r="E568" s="90"/>
      <c r="F568" s="100"/>
      <c r="G568" s="100"/>
      <c r="H568" s="89"/>
      <c r="I568" s="100"/>
    </row>
    <row r="569" spans="1:9" x14ac:dyDescent="0.2">
      <c r="A569" s="88"/>
      <c r="B569" s="88"/>
      <c r="C569" s="88"/>
      <c r="D569" s="89"/>
      <c r="E569" s="90"/>
      <c r="F569" s="100"/>
      <c r="G569" s="100"/>
      <c r="H569" s="89"/>
      <c r="I569" s="100"/>
    </row>
    <row r="570" spans="1:9" x14ac:dyDescent="0.2">
      <c r="A570" s="88"/>
      <c r="B570" s="88"/>
      <c r="C570" s="88"/>
      <c r="D570" s="89"/>
      <c r="E570" s="90"/>
      <c r="F570" s="100"/>
      <c r="G570" s="100"/>
      <c r="H570" s="89"/>
      <c r="I570" s="100"/>
    </row>
    <row r="571" spans="1:9" x14ac:dyDescent="0.2">
      <c r="A571" s="88"/>
      <c r="B571" s="88"/>
      <c r="C571" s="88"/>
      <c r="D571" s="89"/>
      <c r="E571" s="90"/>
      <c r="F571" s="100"/>
      <c r="G571" s="100"/>
      <c r="H571" s="89"/>
      <c r="I571" s="100"/>
    </row>
    <row r="572" spans="1:9" x14ac:dyDescent="0.2">
      <c r="A572" s="88"/>
      <c r="B572" s="88"/>
      <c r="C572" s="88"/>
      <c r="D572" s="89"/>
      <c r="E572" s="90"/>
      <c r="F572" s="100"/>
      <c r="G572" s="100"/>
      <c r="H572" s="89"/>
      <c r="I572" s="100"/>
    </row>
    <row r="573" spans="1:9" x14ac:dyDescent="0.2">
      <c r="A573" s="88"/>
      <c r="B573" s="88"/>
      <c r="C573" s="88"/>
      <c r="D573" s="89"/>
      <c r="E573" s="90"/>
      <c r="F573" s="100"/>
      <c r="G573" s="100"/>
      <c r="H573" s="89"/>
      <c r="I573" s="100"/>
    </row>
    <row r="574" spans="1:9" x14ac:dyDescent="0.2">
      <c r="A574" s="88"/>
      <c r="B574" s="88"/>
      <c r="C574" s="88"/>
      <c r="D574" s="89"/>
      <c r="E574" s="90"/>
      <c r="F574" s="100"/>
      <c r="G574" s="100"/>
      <c r="H574" s="89"/>
      <c r="I574" s="100"/>
    </row>
    <row r="575" spans="1:9" x14ac:dyDescent="0.2">
      <c r="A575" s="88"/>
      <c r="B575" s="88"/>
      <c r="C575" s="88"/>
      <c r="D575" s="89"/>
      <c r="E575" s="90"/>
      <c r="F575" s="100"/>
      <c r="G575" s="100"/>
      <c r="H575" s="89"/>
      <c r="I575" s="100"/>
    </row>
    <row r="576" spans="1:9" x14ac:dyDescent="0.2">
      <c r="A576" s="88"/>
      <c r="B576" s="88"/>
      <c r="C576" s="88"/>
      <c r="D576" s="89"/>
      <c r="E576" s="90"/>
      <c r="F576" s="100"/>
      <c r="G576" s="100"/>
      <c r="H576" s="89"/>
      <c r="I576" s="100"/>
    </row>
    <row r="577" spans="1:9" x14ac:dyDescent="0.2">
      <c r="A577" s="88"/>
      <c r="B577" s="88"/>
      <c r="C577" s="88"/>
      <c r="D577" s="89"/>
      <c r="E577" s="90"/>
      <c r="F577" s="100"/>
      <c r="G577" s="100"/>
      <c r="H577" s="89"/>
      <c r="I577" s="100"/>
    </row>
    <row r="578" spans="1:9" x14ac:dyDescent="0.2">
      <c r="A578" s="88"/>
      <c r="B578" s="88"/>
      <c r="C578" s="88"/>
      <c r="D578" s="89"/>
      <c r="E578" s="90"/>
      <c r="F578" s="100"/>
      <c r="G578" s="100"/>
      <c r="H578" s="89"/>
      <c r="I578" s="100"/>
    </row>
    <row r="579" spans="1:9" x14ac:dyDescent="0.2">
      <c r="A579" s="88"/>
      <c r="B579" s="88"/>
      <c r="C579" s="88"/>
      <c r="D579" s="89"/>
      <c r="E579" s="90"/>
      <c r="F579" s="100"/>
      <c r="G579" s="100"/>
      <c r="H579" s="89"/>
      <c r="I579" s="100"/>
    </row>
    <row r="580" spans="1:9" x14ac:dyDescent="0.2">
      <c r="A580" s="88"/>
      <c r="B580" s="88"/>
      <c r="C580" s="88"/>
      <c r="D580" s="89"/>
      <c r="E580" s="90"/>
      <c r="F580" s="100"/>
      <c r="G580" s="100"/>
      <c r="H580" s="89"/>
      <c r="I580" s="100"/>
    </row>
    <row r="581" spans="1:9" x14ac:dyDescent="0.2">
      <c r="A581" s="88"/>
      <c r="B581" s="88"/>
      <c r="C581" s="88"/>
      <c r="D581" s="89"/>
      <c r="E581" s="90"/>
      <c r="F581" s="100"/>
      <c r="G581" s="100"/>
      <c r="H581" s="89"/>
      <c r="I581" s="100"/>
    </row>
    <row r="582" spans="1:9" x14ac:dyDescent="0.2">
      <c r="A582" s="88"/>
      <c r="B582" s="88"/>
      <c r="C582" s="88"/>
      <c r="D582" s="89"/>
      <c r="E582" s="90"/>
      <c r="F582" s="100"/>
      <c r="G582" s="100"/>
      <c r="H582" s="89"/>
      <c r="I582" s="100"/>
    </row>
    <row r="583" spans="1:9" x14ac:dyDescent="0.2">
      <c r="A583" s="88"/>
      <c r="B583" s="88"/>
      <c r="C583" s="88"/>
      <c r="D583" s="89"/>
      <c r="E583" s="90"/>
      <c r="F583" s="100"/>
      <c r="G583" s="100"/>
      <c r="H583" s="89"/>
      <c r="I583" s="100"/>
    </row>
    <row r="584" spans="1:9" x14ac:dyDescent="0.2">
      <c r="A584" s="88"/>
      <c r="B584" s="88"/>
      <c r="C584" s="88"/>
      <c r="D584" s="89"/>
      <c r="E584" s="90"/>
      <c r="F584" s="100"/>
      <c r="G584" s="100"/>
      <c r="H584" s="89"/>
      <c r="I584" s="100"/>
    </row>
    <row r="585" spans="1:9" x14ac:dyDescent="0.2">
      <c r="A585" s="88"/>
      <c r="B585" s="88"/>
      <c r="C585" s="88"/>
      <c r="D585" s="89"/>
      <c r="E585" s="90"/>
      <c r="F585" s="100"/>
      <c r="G585" s="100"/>
      <c r="H585" s="89"/>
      <c r="I585" s="100"/>
    </row>
    <row r="586" spans="1:9" x14ac:dyDescent="0.2">
      <c r="A586" s="88"/>
      <c r="B586" s="88"/>
      <c r="C586" s="88"/>
      <c r="D586" s="89"/>
      <c r="E586" s="90"/>
      <c r="F586" s="100"/>
      <c r="G586" s="100"/>
      <c r="H586" s="89"/>
      <c r="I586" s="100"/>
    </row>
    <row r="587" spans="1:9" x14ac:dyDescent="0.2">
      <c r="A587" s="88"/>
      <c r="B587" s="88"/>
      <c r="C587" s="88"/>
      <c r="D587" s="89"/>
      <c r="E587" s="90"/>
      <c r="F587" s="100"/>
      <c r="G587" s="100"/>
      <c r="H587" s="89"/>
      <c r="I587" s="100"/>
    </row>
    <row r="588" spans="1:9" x14ac:dyDescent="0.2">
      <c r="A588" s="88"/>
      <c r="B588" s="88"/>
      <c r="C588" s="88"/>
      <c r="D588" s="89"/>
      <c r="E588" s="90"/>
      <c r="F588" s="100"/>
      <c r="G588" s="100"/>
      <c r="H588" s="89"/>
      <c r="I588" s="100"/>
    </row>
    <row r="589" spans="1:9" x14ac:dyDescent="0.2">
      <c r="A589" s="88"/>
      <c r="B589" s="88"/>
      <c r="C589" s="88"/>
      <c r="D589" s="89"/>
      <c r="E589" s="90"/>
      <c r="F589" s="100"/>
      <c r="G589" s="100"/>
      <c r="H589" s="89"/>
      <c r="I589" s="100"/>
    </row>
    <row r="590" spans="1:9" x14ac:dyDescent="0.2">
      <c r="A590" s="88"/>
      <c r="B590" s="88"/>
      <c r="C590" s="88"/>
      <c r="D590" s="89"/>
      <c r="E590" s="90"/>
      <c r="F590" s="100"/>
      <c r="G590" s="100"/>
      <c r="H590" s="89"/>
      <c r="I590" s="100"/>
    </row>
    <row r="591" spans="1:9" x14ac:dyDescent="0.2">
      <c r="A591" s="88"/>
      <c r="B591" s="88"/>
      <c r="C591" s="88"/>
      <c r="D591" s="89"/>
      <c r="E591" s="90"/>
      <c r="F591" s="100"/>
      <c r="G591" s="100"/>
      <c r="H591" s="89"/>
      <c r="I591" s="100"/>
    </row>
    <row r="592" spans="1:9" x14ac:dyDescent="0.2">
      <c r="A592" s="88"/>
      <c r="B592" s="88"/>
      <c r="C592" s="88"/>
      <c r="D592" s="89"/>
      <c r="E592" s="90"/>
      <c r="F592" s="100"/>
      <c r="G592" s="100"/>
      <c r="H592" s="89"/>
      <c r="I592" s="100"/>
    </row>
    <row r="593" spans="1:9" x14ac:dyDescent="0.2">
      <c r="A593" s="88"/>
      <c r="B593" s="88"/>
      <c r="C593" s="88"/>
      <c r="D593" s="89"/>
      <c r="E593" s="90"/>
      <c r="F593" s="100"/>
      <c r="G593" s="100"/>
      <c r="H593" s="89"/>
      <c r="I593" s="100"/>
    </row>
    <row r="594" spans="1:9" x14ac:dyDescent="0.2">
      <c r="A594" s="88"/>
      <c r="B594" s="88"/>
      <c r="C594" s="88"/>
      <c r="D594" s="89"/>
      <c r="E594" s="90"/>
      <c r="F594" s="100"/>
      <c r="G594" s="100"/>
      <c r="H594" s="89"/>
      <c r="I594" s="100"/>
    </row>
    <row r="595" spans="1:9" x14ac:dyDescent="0.2">
      <c r="A595" s="88"/>
      <c r="B595" s="88"/>
      <c r="C595" s="88"/>
      <c r="D595" s="89"/>
      <c r="E595" s="90"/>
      <c r="F595" s="100"/>
      <c r="G595" s="100"/>
      <c r="H595" s="89"/>
      <c r="I595" s="100"/>
    </row>
    <row r="596" spans="1:9" x14ac:dyDescent="0.2">
      <c r="A596" s="88"/>
      <c r="B596" s="88"/>
      <c r="C596" s="88"/>
      <c r="D596" s="89"/>
      <c r="E596" s="90"/>
      <c r="F596" s="100"/>
      <c r="G596" s="100"/>
      <c r="H596" s="89"/>
      <c r="I596" s="100"/>
    </row>
    <row r="597" spans="1:9" x14ac:dyDescent="0.2">
      <c r="A597" s="88"/>
      <c r="B597" s="88"/>
      <c r="C597" s="88"/>
      <c r="D597" s="89"/>
      <c r="E597" s="90"/>
      <c r="F597" s="100"/>
      <c r="G597" s="100"/>
      <c r="H597" s="89"/>
      <c r="I597" s="100"/>
    </row>
    <row r="598" spans="1:9" x14ac:dyDescent="0.2">
      <c r="A598" s="88"/>
      <c r="B598" s="88"/>
      <c r="C598" s="88"/>
      <c r="D598" s="89"/>
      <c r="E598" s="90"/>
      <c r="F598" s="100"/>
      <c r="G598" s="100"/>
      <c r="H598" s="89"/>
      <c r="I598" s="100"/>
    </row>
    <row r="599" spans="1:9" x14ac:dyDescent="0.2">
      <c r="A599" s="88"/>
      <c r="B599" s="88"/>
      <c r="C599" s="88"/>
      <c r="D599" s="89"/>
      <c r="E599" s="90"/>
      <c r="F599" s="100"/>
      <c r="G599" s="100"/>
      <c r="H599" s="89"/>
      <c r="I599" s="100"/>
    </row>
    <row r="600" spans="1:9" x14ac:dyDescent="0.2">
      <c r="A600" s="88"/>
      <c r="B600" s="88"/>
      <c r="C600" s="88"/>
      <c r="D600" s="89"/>
      <c r="E600" s="90"/>
      <c r="F600" s="100"/>
      <c r="G600" s="100"/>
      <c r="H600" s="89"/>
      <c r="I600" s="100"/>
    </row>
    <row r="601" spans="1:9" x14ac:dyDescent="0.2">
      <c r="A601" s="88"/>
      <c r="B601" s="88"/>
      <c r="C601" s="88"/>
      <c r="D601" s="89"/>
      <c r="E601" s="90"/>
      <c r="F601" s="100"/>
      <c r="G601" s="100"/>
      <c r="H601" s="89"/>
      <c r="I601" s="100"/>
    </row>
    <row r="602" spans="1:9" x14ac:dyDescent="0.2">
      <c r="A602" s="88"/>
      <c r="B602" s="88"/>
      <c r="C602" s="88"/>
      <c r="D602" s="89"/>
      <c r="E602" s="90"/>
      <c r="F602" s="100"/>
      <c r="G602" s="100"/>
      <c r="H602" s="89"/>
      <c r="I602" s="100"/>
    </row>
    <row r="603" spans="1:9" x14ac:dyDescent="0.2">
      <c r="A603" s="88"/>
      <c r="B603" s="88"/>
      <c r="C603" s="88"/>
      <c r="D603" s="89"/>
      <c r="E603" s="90"/>
      <c r="F603" s="100"/>
      <c r="G603" s="100"/>
      <c r="H603" s="89"/>
      <c r="I603" s="100"/>
    </row>
    <row r="604" spans="1:9" x14ac:dyDescent="0.2">
      <c r="A604" s="88"/>
      <c r="B604" s="88"/>
      <c r="C604" s="88"/>
      <c r="D604" s="89"/>
      <c r="E604" s="90"/>
      <c r="F604" s="100"/>
      <c r="G604" s="100"/>
      <c r="H604" s="89"/>
      <c r="I604" s="100"/>
    </row>
    <row r="605" spans="1:9" x14ac:dyDescent="0.2">
      <c r="A605" s="88"/>
      <c r="B605" s="88"/>
      <c r="C605" s="88"/>
      <c r="D605" s="89"/>
      <c r="E605" s="90"/>
      <c r="F605" s="100"/>
      <c r="G605" s="100"/>
      <c r="H605" s="89"/>
      <c r="I605" s="100"/>
    </row>
    <row r="606" spans="1:9" x14ac:dyDescent="0.2">
      <c r="A606" s="88"/>
      <c r="B606" s="88"/>
      <c r="C606" s="88"/>
      <c r="D606" s="89"/>
      <c r="E606" s="90"/>
      <c r="F606" s="100"/>
      <c r="G606" s="100"/>
      <c r="H606" s="89"/>
      <c r="I606" s="100"/>
    </row>
    <row r="607" spans="1:9" x14ac:dyDescent="0.2">
      <c r="A607" s="88"/>
      <c r="B607" s="88"/>
      <c r="C607" s="88"/>
      <c r="D607" s="89"/>
      <c r="E607" s="90"/>
      <c r="F607" s="100"/>
      <c r="G607" s="100"/>
      <c r="H607" s="89"/>
      <c r="I607" s="100"/>
    </row>
    <row r="608" spans="1:9" x14ac:dyDescent="0.2">
      <c r="A608" s="88"/>
      <c r="B608" s="88"/>
      <c r="C608" s="88"/>
      <c r="D608" s="89"/>
      <c r="E608" s="90"/>
      <c r="F608" s="100"/>
      <c r="G608" s="100"/>
      <c r="H608" s="89"/>
      <c r="I608" s="100"/>
    </row>
    <row r="609" spans="1:9" x14ac:dyDescent="0.2">
      <c r="A609" s="88"/>
      <c r="B609" s="88"/>
      <c r="C609" s="88"/>
      <c r="D609" s="89"/>
      <c r="E609" s="90"/>
      <c r="F609" s="100"/>
      <c r="G609" s="100"/>
      <c r="H609" s="89"/>
      <c r="I609" s="100"/>
    </row>
    <row r="610" spans="1:9" x14ac:dyDescent="0.2">
      <c r="A610" s="88"/>
      <c r="B610" s="88"/>
      <c r="C610" s="88"/>
      <c r="D610" s="89"/>
      <c r="E610" s="90"/>
      <c r="F610" s="100"/>
      <c r="G610" s="100"/>
      <c r="H610" s="89"/>
      <c r="I610" s="100"/>
    </row>
    <row r="611" spans="1:9" x14ac:dyDescent="0.2">
      <c r="A611" s="88"/>
      <c r="B611" s="88"/>
      <c r="C611" s="88"/>
      <c r="D611" s="89"/>
      <c r="E611" s="90"/>
      <c r="F611" s="100"/>
      <c r="G611" s="100"/>
      <c r="H611" s="89"/>
      <c r="I611" s="100"/>
    </row>
    <row r="612" spans="1:9" x14ac:dyDescent="0.2">
      <c r="A612" s="88"/>
      <c r="B612" s="88"/>
      <c r="C612" s="88"/>
      <c r="D612" s="89"/>
      <c r="E612" s="90"/>
      <c r="F612" s="100"/>
      <c r="G612" s="100"/>
      <c r="H612" s="89"/>
      <c r="I612" s="100"/>
    </row>
    <row r="613" spans="1:9" x14ac:dyDescent="0.2">
      <c r="A613" s="88"/>
      <c r="B613" s="88"/>
      <c r="C613" s="88"/>
      <c r="D613" s="89"/>
      <c r="E613" s="90"/>
      <c r="F613" s="100"/>
      <c r="G613" s="100"/>
      <c r="H613" s="89"/>
      <c r="I613" s="100"/>
    </row>
    <row r="614" spans="1:9" x14ac:dyDescent="0.2">
      <c r="A614" s="88"/>
      <c r="B614" s="88"/>
      <c r="C614" s="88"/>
      <c r="D614" s="89"/>
      <c r="E614" s="90"/>
      <c r="F614" s="100"/>
      <c r="G614" s="100"/>
      <c r="H614" s="89"/>
      <c r="I614" s="100"/>
    </row>
    <row r="615" spans="1:9" x14ac:dyDescent="0.2">
      <c r="A615" s="88"/>
      <c r="B615" s="88"/>
      <c r="C615" s="88"/>
      <c r="D615" s="89"/>
      <c r="E615" s="90"/>
      <c r="F615" s="100"/>
      <c r="G615" s="100"/>
      <c r="H615" s="89"/>
      <c r="I615" s="100"/>
    </row>
    <row r="616" spans="1:9" x14ac:dyDescent="0.2">
      <c r="A616" s="88"/>
      <c r="B616" s="88"/>
      <c r="C616" s="88"/>
      <c r="D616" s="89"/>
      <c r="E616" s="90"/>
      <c r="F616" s="100"/>
      <c r="G616" s="100"/>
      <c r="H616" s="89"/>
      <c r="I616" s="100"/>
    </row>
    <row r="617" spans="1:9" x14ac:dyDescent="0.2">
      <c r="A617" s="88"/>
      <c r="B617" s="88"/>
      <c r="C617" s="88"/>
      <c r="D617" s="89"/>
      <c r="E617" s="90"/>
      <c r="F617" s="100"/>
      <c r="G617" s="100"/>
      <c r="H617" s="89"/>
      <c r="I617" s="100"/>
    </row>
    <row r="618" spans="1:9" x14ac:dyDescent="0.2">
      <c r="A618" s="88"/>
      <c r="B618" s="88"/>
      <c r="C618" s="88"/>
      <c r="D618" s="89"/>
      <c r="E618" s="90"/>
      <c r="F618" s="100"/>
      <c r="G618" s="100"/>
      <c r="H618" s="89"/>
      <c r="I618" s="100"/>
    </row>
    <row r="619" spans="1:9" x14ac:dyDescent="0.2">
      <c r="A619" s="88"/>
      <c r="B619" s="88"/>
      <c r="C619" s="88"/>
      <c r="D619" s="89"/>
      <c r="E619" s="90"/>
      <c r="F619" s="100"/>
      <c r="G619" s="100"/>
      <c r="H619" s="89"/>
      <c r="I619" s="100"/>
    </row>
    <row r="620" spans="1:9" x14ac:dyDescent="0.2">
      <c r="A620" s="88"/>
      <c r="B620" s="88"/>
      <c r="C620" s="88"/>
      <c r="D620" s="89"/>
      <c r="E620" s="90"/>
      <c r="F620" s="100"/>
      <c r="G620" s="100"/>
      <c r="H620" s="89"/>
      <c r="I620" s="100"/>
    </row>
    <row r="621" spans="1:9" x14ac:dyDescent="0.2">
      <c r="A621" s="88"/>
      <c r="B621" s="88"/>
      <c r="C621" s="88"/>
      <c r="D621" s="89"/>
      <c r="E621" s="90"/>
      <c r="F621" s="100"/>
      <c r="G621" s="100"/>
      <c r="H621" s="89"/>
      <c r="I621" s="100"/>
    </row>
    <row r="622" spans="1:9" x14ac:dyDescent="0.2">
      <c r="A622" s="88"/>
      <c r="B622" s="88"/>
      <c r="C622" s="88"/>
      <c r="D622" s="89"/>
      <c r="E622" s="90"/>
      <c r="F622" s="100"/>
      <c r="G622" s="100"/>
      <c r="H622" s="89"/>
      <c r="I622" s="100"/>
    </row>
    <row r="623" spans="1:9" x14ac:dyDescent="0.2">
      <c r="A623" s="88"/>
      <c r="B623" s="88"/>
      <c r="C623" s="88"/>
      <c r="D623" s="89"/>
      <c r="E623" s="90"/>
      <c r="F623" s="100"/>
      <c r="G623" s="100"/>
      <c r="H623" s="89"/>
      <c r="I623" s="100"/>
    </row>
    <row r="624" spans="1:9" x14ac:dyDescent="0.2">
      <c r="A624" s="88"/>
      <c r="B624" s="88"/>
      <c r="C624" s="88"/>
      <c r="D624" s="89"/>
      <c r="E624" s="90"/>
      <c r="F624" s="100"/>
      <c r="G624" s="100"/>
      <c r="H624" s="89"/>
      <c r="I624" s="100"/>
    </row>
    <row r="625" spans="1:9" x14ac:dyDescent="0.2">
      <c r="A625" s="88"/>
      <c r="B625" s="88"/>
      <c r="C625" s="88"/>
      <c r="D625" s="89"/>
      <c r="E625" s="90"/>
      <c r="F625" s="100"/>
      <c r="G625" s="100"/>
      <c r="H625" s="89"/>
      <c r="I625" s="100"/>
    </row>
    <row r="626" spans="1:9" x14ac:dyDescent="0.2">
      <c r="A626" s="88"/>
      <c r="B626" s="88"/>
      <c r="C626" s="88"/>
      <c r="D626" s="89"/>
      <c r="E626" s="90"/>
      <c r="F626" s="100"/>
      <c r="G626" s="100"/>
      <c r="H626" s="89"/>
      <c r="I626" s="100"/>
    </row>
    <row r="627" spans="1:9" x14ac:dyDescent="0.2">
      <c r="A627" s="88"/>
      <c r="B627" s="88"/>
      <c r="C627" s="88"/>
      <c r="D627" s="89"/>
      <c r="E627" s="90"/>
      <c r="F627" s="100"/>
      <c r="G627" s="100"/>
      <c r="H627" s="89"/>
      <c r="I627" s="100"/>
    </row>
    <row r="628" spans="1:9" x14ac:dyDescent="0.2">
      <c r="A628" s="88"/>
      <c r="B628" s="88"/>
      <c r="C628" s="88"/>
      <c r="D628" s="89"/>
      <c r="E628" s="90"/>
      <c r="F628" s="100"/>
      <c r="G628" s="100"/>
      <c r="H628" s="89"/>
      <c r="I628" s="100"/>
    </row>
    <row r="629" spans="1:9" x14ac:dyDescent="0.2">
      <c r="A629" s="88"/>
      <c r="B629" s="88"/>
      <c r="C629" s="88"/>
      <c r="D629" s="89"/>
      <c r="E629" s="90"/>
      <c r="F629" s="100"/>
      <c r="G629" s="100"/>
      <c r="H629" s="89"/>
      <c r="I629" s="100"/>
    </row>
    <row r="630" spans="1:9" x14ac:dyDescent="0.2">
      <c r="A630" s="88"/>
      <c r="B630" s="88"/>
      <c r="C630" s="88"/>
      <c r="D630" s="89"/>
      <c r="E630" s="90"/>
      <c r="F630" s="100"/>
      <c r="G630" s="100"/>
      <c r="H630" s="89"/>
      <c r="I630" s="100"/>
    </row>
    <row r="631" spans="1:9" x14ac:dyDescent="0.2">
      <c r="A631" s="88"/>
      <c r="B631" s="88"/>
      <c r="C631" s="88"/>
      <c r="D631" s="89"/>
      <c r="E631" s="90"/>
      <c r="F631" s="100"/>
      <c r="G631" s="100"/>
      <c r="H631" s="89"/>
      <c r="I631" s="100"/>
    </row>
    <row r="632" spans="1:9" x14ac:dyDescent="0.2">
      <c r="A632" s="88"/>
      <c r="B632" s="88"/>
      <c r="C632" s="88"/>
      <c r="D632" s="89"/>
      <c r="E632" s="90"/>
      <c r="F632" s="100"/>
      <c r="G632" s="100"/>
      <c r="H632" s="89"/>
      <c r="I632" s="100"/>
    </row>
    <row r="633" spans="1:9" x14ac:dyDescent="0.2">
      <c r="A633" s="88"/>
      <c r="B633" s="88"/>
      <c r="C633" s="88"/>
      <c r="D633" s="89"/>
      <c r="E633" s="90"/>
      <c r="F633" s="100"/>
      <c r="G633" s="100"/>
      <c r="H633" s="89"/>
      <c r="I633" s="100"/>
    </row>
    <row r="634" spans="1:9" x14ac:dyDescent="0.2">
      <c r="A634" s="88"/>
      <c r="B634" s="88"/>
      <c r="C634" s="88"/>
      <c r="D634" s="89"/>
      <c r="E634" s="90"/>
      <c r="F634" s="100"/>
      <c r="G634" s="100"/>
      <c r="H634" s="89"/>
      <c r="I634" s="100"/>
    </row>
    <row r="635" spans="1:9" x14ac:dyDescent="0.2">
      <c r="A635" s="88"/>
      <c r="B635" s="88"/>
      <c r="C635" s="88"/>
      <c r="D635" s="89"/>
      <c r="E635" s="90"/>
      <c r="F635" s="100"/>
      <c r="G635" s="100"/>
      <c r="H635" s="89"/>
      <c r="I635" s="100"/>
    </row>
    <row r="636" spans="1:9" x14ac:dyDescent="0.2">
      <c r="A636" s="88"/>
      <c r="B636" s="88"/>
      <c r="C636" s="88"/>
      <c r="D636" s="89"/>
      <c r="E636" s="90"/>
      <c r="F636" s="100"/>
      <c r="G636" s="100"/>
      <c r="H636" s="89"/>
      <c r="I636" s="100"/>
    </row>
    <row r="637" spans="1:9" x14ac:dyDescent="0.2">
      <c r="A637" s="88"/>
      <c r="B637" s="88"/>
      <c r="C637" s="88"/>
      <c r="D637" s="89"/>
      <c r="E637" s="90"/>
      <c r="F637" s="100"/>
      <c r="G637" s="100"/>
      <c r="H637" s="89"/>
      <c r="I637" s="100"/>
    </row>
    <row r="638" spans="1:9" x14ac:dyDescent="0.2">
      <c r="A638" s="88"/>
      <c r="B638" s="88"/>
      <c r="C638" s="88"/>
      <c r="D638" s="89"/>
      <c r="E638" s="90"/>
      <c r="F638" s="100"/>
      <c r="G638" s="100"/>
      <c r="H638" s="89"/>
      <c r="I638" s="100"/>
    </row>
    <row r="639" spans="1:9" x14ac:dyDescent="0.2">
      <c r="A639" s="88"/>
      <c r="B639" s="88"/>
      <c r="C639" s="88"/>
      <c r="D639" s="89"/>
      <c r="E639" s="90"/>
      <c r="F639" s="100"/>
      <c r="G639" s="100"/>
      <c r="H639" s="89"/>
      <c r="I639" s="100"/>
    </row>
    <row r="640" spans="1:9" x14ac:dyDescent="0.2">
      <c r="A640" s="88"/>
      <c r="B640" s="88"/>
      <c r="C640" s="88"/>
      <c r="D640" s="89"/>
      <c r="E640" s="90"/>
      <c r="F640" s="100"/>
      <c r="G640" s="100"/>
      <c r="H640" s="89"/>
      <c r="I640" s="100"/>
    </row>
    <row r="641" spans="1:9" x14ac:dyDescent="0.2">
      <c r="A641" s="88"/>
      <c r="B641" s="88"/>
      <c r="C641" s="88"/>
      <c r="D641" s="89"/>
      <c r="E641" s="90"/>
      <c r="F641" s="100"/>
      <c r="G641" s="100"/>
      <c r="H641" s="89"/>
      <c r="I641" s="100"/>
    </row>
    <row r="642" spans="1:9" x14ac:dyDescent="0.2">
      <c r="A642" s="88"/>
      <c r="B642" s="88"/>
      <c r="C642" s="88"/>
      <c r="D642" s="89"/>
      <c r="E642" s="90"/>
      <c r="F642" s="100"/>
      <c r="G642" s="100"/>
      <c r="H642" s="89"/>
      <c r="I642" s="100"/>
    </row>
    <row r="643" spans="1:9" x14ac:dyDescent="0.2">
      <c r="A643" s="88"/>
      <c r="B643" s="88"/>
      <c r="C643" s="88"/>
      <c r="D643" s="89"/>
      <c r="E643" s="90"/>
      <c r="F643" s="100"/>
      <c r="G643" s="100"/>
      <c r="H643" s="89"/>
      <c r="I643" s="100"/>
    </row>
    <row r="644" spans="1:9" x14ac:dyDescent="0.2">
      <c r="A644" s="88"/>
      <c r="B644" s="88"/>
      <c r="C644" s="88"/>
      <c r="D644" s="89"/>
      <c r="E644" s="90"/>
      <c r="F644" s="100"/>
      <c r="G644" s="100"/>
      <c r="H644" s="89"/>
      <c r="I644" s="100"/>
    </row>
    <row r="645" spans="1:9" x14ac:dyDescent="0.2">
      <c r="A645" s="88"/>
      <c r="B645" s="88"/>
      <c r="C645" s="88"/>
      <c r="D645" s="89"/>
      <c r="E645" s="90"/>
      <c r="F645" s="100"/>
      <c r="G645" s="100"/>
      <c r="H645" s="89"/>
      <c r="I645" s="100"/>
    </row>
    <row r="646" spans="1:9" x14ac:dyDescent="0.2">
      <c r="A646" s="88"/>
      <c r="B646" s="88"/>
      <c r="C646" s="88"/>
      <c r="D646" s="89"/>
      <c r="E646" s="90"/>
      <c r="F646" s="100"/>
      <c r="G646" s="100"/>
      <c r="H646" s="89"/>
      <c r="I646" s="100"/>
    </row>
    <row r="647" spans="1:9" x14ac:dyDescent="0.2">
      <c r="A647" s="88"/>
      <c r="B647" s="88"/>
      <c r="C647" s="88"/>
      <c r="D647" s="89"/>
      <c r="E647" s="90"/>
      <c r="F647" s="100"/>
      <c r="G647" s="100"/>
      <c r="H647" s="89"/>
      <c r="I647" s="100"/>
    </row>
    <row r="648" spans="1:9" x14ac:dyDescent="0.2">
      <c r="A648" s="88"/>
      <c r="B648" s="88"/>
      <c r="C648" s="88"/>
      <c r="D648" s="89"/>
      <c r="E648" s="90"/>
      <c r="F648" s="100"/>
      <c r="G648" s="100"/>
      <c r="H648" s="89"/>
      <c r="I648" s="100"/>
    </row>
    <row r="649" spans="1:9" x14ac:dyDescent="0.2">
      <c r="A649" s="88"/>
      <c r="B649" s="88"/>
      <c r="C649" s="88"/>
      <c r="D649" s="89"/>
      <c r="E649" s="90"/>
      <c r="F649" s="100"/>
      <c r="G649" s="100"/>
      <c r="H649" s="89"/>
      <c r="I649" s="100"/>
    </row>
    <row r="650" spans="1:9" x14ac:dyDescent="0.2">
      <c r="A650" s="88"/>
      <c r="B650" s="88"/>
      <c r="C650" s="88"/>
      <c r="D650" s="89"/>
      <c r="E650" s="90"/>
      <c r="F650" s="100"/>
      <c r="G650" s="100"/>
      <c r="H650" s="89"/>
      <c r="I650" s="100"/>
    </row>
    <row r="651" spans="1:9" x14ac:dyDescent="0.2">
      <c r="A651" s="88"/>
      <c r="B651" s="88"/>
      <c r="C651" s="88"/>
      <c r="D651" s="89"/>
      <c r="E651" s="90"/>
      <c r="F651" s="100"/>
      <c r="G651" s="100"/>
      <c r="H651" s="89"/>
      <c r="I651" s="100"/>
    </row>
    <row r="652" spans="1:9" x14ac:dyDescent="0.2">
      <c r="A652" s="88"/>
      <c r="B652" s="88"/>
      <c r="C652" s="88"/>
      <c r="D652" s="89"/>
      <c r="E652" s="90"/>
      <c r="F652" s="100"/>
      <c r="G652" s="100"/>
      <c r="H652" s="89"/>
      <c r="I652" s="100"/>
    </row>
    <row r="653" spans="1:9" x14ac:dyDescent="0.2">
      <c r="A653" s="88"/>
      <c r="B653" s="88"/>
      <c r="C653" s="88"/>
      <c r="D653" s="89"/>
      <c r="E653" s="90"/>
      <c r="F653" s="100"/>
      <c r="G653" s="100"/>
      <c r="H653" s="89"/>
      <c r="I653" s="100"/>
    </row>
    <row r="654" spans="1:9" x14ac:dyDescent="0.2">
      <c r="A654" s="88"/>
      <c r="B654" s="88"/>
      <c r="C654" s="88"/>
      <c r="D654" s="89"/>
      <c r="E654" s="90"/>
      <c r="F654" s="100"/>
      <c r="G654" s="100"/>
      <c r="H654" s="89"/>
      <c r="I654" s="100"/>
    </row>
    <row r="655" spans="1:9" x14ac:dyDescent="0.2">
      <c r="A655" s="88"/>
      <c r="B655" s="88"/>
      <c r="C655" s="88"/>
      <c r="D655" s="89"/>
      <c r="E655" s="90"/>
      <c r="F655" s="100"/>
      <c r="G655" s="100"/>
      <c r="H655" s="89"/>
      <c r="I655" s="100"/>
    </row>
    <row r="656" spans="1:9" x14ac:dyDescent="0.2">
      <c r="A656" s="88"/>
      <c r="B656" s="88"/>
      <c r="C656" s="88"/>
      <c r="D656" s="89"/>
      <c r="E656" s="90"/>
      <c r="F656" s="100"/>
      <c r="G656" s="100"/>
      <c r="H656" s="89"/>
      <c r="I656" s="100"/>
    </row>
    <row r="657" spans="1:9" x14ac:dyDescent="0.2">
      <c r="A657" s="88"/>
      <c r="B657" s="88"/>
      <c r="C657" s="88"/>
      <c r="D657" s="89"/>
      <c r="E657" s="90"/>
      <c r="F657" s="100"/>
      <c r="G657" s="100"/>
      <c r="H657" s="89"/>
      <c r="I657" s="100"/>
    </row>
    <row r="658" spans="1:9" x14ac:dyDescent="0.2">
      <c r="A658" s="88"/>
      <c r="B658" s="88"/>
      <c r="C658" s="88"/>
      <c r="D658" s="89"/>
      <c r="E658" s="90"/>
      <c r="F658" s="100"/>
      <c r="G658" s="100"/>
      <c r="H658" s="89"/>
      <c r="I658" s="100"/>
    </row>
    <row r="659" spans="1:9" x14ac:dyDescent="0.2">
      <c r="A659" s="88"/>
      <c r="B659" s="88"/>
      <c r="C659" s="88"/>
      <c r="D659" s="89"/>
      <c r="E659" s="90"/>
      <c r="F659" s="100"/>
      <c r="G659" s="100"/>
      <c r="H659" s="89"/>
      <c r="I659" s="100"/>
    </row>
    <row r="660" spans="1:9" x14ac:dyDescent="0.2">
      <c r="A660" s="88"/>
      <c r="B660" s="88"/>
      <c r="C660" s="88"/>
      <c r="D660" s="89"/>
      <c r="E660" s="90"/>
      <c r="F660" s="100"/>
      <c r="G660" s="100"/>
      <c r="H660" s="89"/>
      <c r="I660" s="100"/>
    </row>
    <row r="661" spans="1:9" x14ac:dyDescent="0.2">
      <c r="A661" s="88"/>
      <c r="B661" s="88"/>
      <c r="C661" s="88"/>
      <c r="D661" s="89"/>
      <c r="E661" s="90"/>
      <c r="F661" s="100"/>
      <c r="G661" s="100"/>
      <c r="H661" s="89"/>
      <c r="I661" s="100"/>
    </row>
    <row r="662" spans="1:9" x14ac:dyDescent="0.2">
      <c r="A662" s="88"/>
      <c r="B662" s="88"/>
      <c r="C662" s="88"/>
      <c r="D662" s="89"/>
      <c r="E662" s="90"/>
      <c r="F662" s="100"/>
      <c r="G662" s="100"/>
      <c r="H662" s="89"/>
      <c r="I662" s="100"/>
    </row>
    <row r="663" spans="1:9" x14ac:dyDescent="0.2">
      <c r="A663" s="88"/>
      <c r="B663" s="88"/>
      <c r="C663" s="88"/>
      <c r="D663" s="89"/>
      <c r="E663" s="90"/>
      <c r="F663" s="100"/>
      <c r="G663" s="100"/>
      <c r="H663" s="89"/>
      <c r="I663" s="100"/>
    </row>
    <row r="664" spans="1:9" x14ac:dyDescent="0.2">
      <c r="A664" s="88"/>
      <c r="B664" s="88"/>
      <c r="C664" s="88"/>
      <c r="D664" s="89"/>
      <c r="E664" s="90"/>
      <c r="F664" s="100"/>
      <c r="G664" s="100"/>
      <c r="H664" s="89"/>
      <c r="I664" s="100"/>
    </row>
    <row r="665" spans="1:9" x14ac:dyDescent="0.2">
      <c r="A665" s="88"/>
      <c r="B665" s="88"/>
      <c r="C665" s="88"/>
      <c r="D665" s="89"/>
      <c r="E665" s="90"/>
      <c r="F665" s="100"/>
      <c r="G665" s="100"/>
      <c r="H665" s="89"/>
      <c r="I665" s="100"/>
    </row>
    <row r="666" spans="1:9" x14ac:dyDescent="0.2">
      <c r="A666" s="88"/>
      <c r="B666" s="88"/>
      <c r="C666" s="88"/>
      <c r="D666" s="89"/>
      <c r="E666" s="90"/>
      <c r="F666" s="100"/>
      <c r="G666" s="100"/>
      <c r="H666" s="89"/>
      <c r="I666" s="100"/>
    </row>
    <row r="667" spans="1:9" x14ac:dyDescent="0.2">
      <c r="A667" s="88"/>
      <c r="B667" s="88"/>
      <c r="C667" s="88"/>
      <c r="D667" s="89"/>
      <c r="E667" s="90"/>
      <c r="F667" s="100"/>
      <c r="G667" s="100"/>
      <c r="H667" s="89"/>
      <c r="I667" s="100"/>
    </row>
    <row r="668" spans="1:9" x14ac:dyDescent="0.2">
      <c r="A668" s="88"/>
      <c r="B668" s="88"/>
      <c r="C668" s="88"/>
      <c r="D668" s="89"/>
      <c r="E668" s="90"/>
      <c r="F668" s="100"/>
      <c r="G668" s="100"/>
      <c r="H668" s="89"/>
      <c r="I668" s="100"/>
    </row>
    <row r="669" spans="1:9" x14ac:dyDescent="0.2">
      <c r="A669" s="88"/>
      <c r="B669" s="88"/>
      <c r="C669" s="88"/>
      <c r="D669" s="89"/>
      <c r="E669" s="90"/>
      <c r="F669" s="100"/>
      <c r="G669" s="100"/>
      <c r="H669" s="89"/>
      <c r="I669" s="100"/>
    </row>
    <row r="670" spans="1:9" x14ac:dyDescent="0.2">
      <c r="A670" s="88"/>
      <c r="B670" s="88"/>
      <c r="C670" s="88"/>
      <c r="D670" s="89"/>
      <c r="E670" s="90"/>
      <c r="F670" s="100"/>
      <c r="G670" s="100"/>
      <c r="H670" s="89"/>
      <c r="I670" s="100"/>
    </row>
    <row r="671" spans="1:9" x14ac:dyDescent="0.2">
      <c r="A671" s="88"/>
      <c r="B671" s="88"/>
      <c r="C671" s="88"/>
      <c r="D671" s="89"/>
      <c r="E671" s="90"/>
      <c r="F671" s="100"/>
      <c r="G671" s="100"/>
      <c r="H671" s="89"/>
      <c r="I671" s="100"/>
    </row>
    <row r="672" spans="1:9" x14ac:dyDescent="0.2">
      <c r="A672" s="88"/>
      <c r="B672" s="88"/>
      <c r="C672" s="88"/>
      <c r="D672" s="89"/>
      <c r="E672" s="90"/>
      <c r="F672" s="100"/>
      <c r="G672" s="100"/>
      <c r="H672" s="89"/>
      <c r="I672" s="100"/>
    </row>
    <row r="673" spans="1:9" x14ac:dyDescent="0.2">
      <c r="A673" s="88"/>
      <c r="B673" s="88"/>
      <c r="C673" s="88"/>
      <c r="D673" s="89"/>
      <c r="E673" s="90"/>
      <c r="F673" s="100"/>
      <c r="G673" s="100"/>
      <c r="H673" s="89"/>
      <c r="I673" s="100"/>
    </row>
    <row r="674" spans="1:9" x14ac:dyDescent="0.2">
      <c r="A674" s="88"/>
      <c r="B674" s="88"/>
      <c r="C674" s="88"/>
      <c r="D674" s="89"/>
      <c r="E674" s="90"/>
      <c r="F674" s="100"/>
      <c r="G674" s="100"/>
      <c r="H674" s="89"/>
      <c r="I674" s="100"/>
    </row>
    <row r="675" spans="1:9" x14ac:dyDescent="0.2">
      <c r="A675" s="88"/>
      <c r="B675" s="88"/>
      <c r="C675" s="88"/>
      <c r="D675" s="89"/>
      <c r="E675" s="90"/>
      <c r="F675" s="100"/>
      <c r="G675" s="100"/>
      <c r="H675" s="89"/>
      <c r="I675" s="100"/>
    </row>
    <row r="676" spans="1:9" x14ac:dyDescent="0.2">
      <c r="A676" s="88"/>
      <c r="B676" s="88"/>
      <c r="C676" s="88"/>
      <c r="D676" s="89"/>
      <c r="E676" s="90"/>
      <c r="F676" s="100"/>
      <c r="G676" s="100"/>
      <c r="H676" s="89"/>
      <c r="I676" s="100"/>
    </row>
    <row r="677" spans="1:9" x14ac:dyDescent="0.2">
      <c r="A677" s="88"/>
      <c r="B677" s="88"/>
      <c r="C677" s="88"/>
      <c r="D677" s="89"/>
      <c r="E677" s="90"/>
      <c r="F677" s="100"/>
      <c r="G677" s="100"/>
      <c r="H677" s="89"/>
      <c r="I677" s="100"/>
    </row>
    <row r="678" spans="1:9" x14ac:dyDescent="0.2">
      <c r="A678" s="88"/>
      <c r="B678" s="88"/>
      <c r="C678" s="88"/>
      <c r="D678" s="89"/>
      <c r="E678" s="90"/>
      <c r="F678" s="100"/>
      <c r="G678" s="100"/>
      <c r="H678" s="89"/>
      <c r="I678" s="100"/>
    </row>
    <row r="679" spans="1:9" x14ac:dyDescent="0.2">
      <c r="A679" s="88"/>
      <c r="B679" s="88"/>
      <c r="C679" s="88"/>
      <c r="D679" s="89"/>
      <c r="E679" s="90"/>
      <c r="F679" s="100"/>
      <c r="G679" s="100"/>
      <c r="H679" s="89"/>
      <c r="I679" s="100"/>
    </row>
    <row r="680" spans="1:9" x14ac:dyDescent="0.2">
      <c r="A680" s="88"/>
      <c r="B680" s="88"/>
      <c r="C680" s="88"/>
      <c r="D680" s="89"/>
      <c r="E680" s="90"/>
      <c r="F680" s="100"/>
      <c r="G680" s="100"/>
      <c r="H680" s="89"/>
      <c r="I680" s="100"/>
    </row>
    <row r="681" spans="1:9" x14ac:dyDescent="0.2">
      <c r="A681" s="88"/>
      <c r="B681" s="88"/>
      <c r="C681" s="88"/>
      <c r="D681" s="89"/>
      <c r="E681" s="90"/>
      <c r="F681" s="100"/>
      <c r="G681" s="100"/>
      <c r="H681" s="89"/>
      <c r="I681" s="100"/>
    </row>
    <row r="682" spans="1:9" x14ac:dyDescent="0.2">
      <c r="A682" s="88"/>
      <c r="B682" s="88"/>
      <c r="C682" s="88"/>
      <c r="D682" s="89"/>
      <c r="E682" s="90"/>
      <c r="F682" s="100"/>
      <c r="G682" s="100"/>
      <c r="H682" s="89"/>
      <c r="I682" s="100"/>
    </row>
    <row r="683" spans="1:9" x14ac:dyDescent="0.2">
      <c r="A683" s="88"/>
      <c r="B683" s="88"/>
      <c r="C683" s="88"/>
      <c r="D683" s="89"/>
      <c r="E683" s="90"/>
      <c r="F683" s="100"/>
      <c r="G683" s="100"/>
      <c r="H683" s="89"/>
      <c r="I683" s="100"/>
    </row>
    <row r="684" spans="1:9" x14ac:dyDescent="0.2">
      <c r="A684" s="88"/>
      <c r="B684" s="88"/>
      <c r="C684" s="88"/>
      <c r="D684" s="89"/>
      <c r="E684" s="90"/>
      <c r="F684" s="100"/>
      <c r="G684" s="100"/>
      <c r="H684" s="89"/>
      <c r="I684" s="100"/>
    </row>
    <row r="685" spans="1:9" x14ac:dyDescent="0.2">
      <c r="A685" s="88"/>
      <c r="B685" s="88"/>
      <c r="C685" s="88"/>
      <c r="D685" s="89"/>
      <c r="E685" s="90"/>
      <c r="F685" s="100"/>
      <c r="G685" s="100"/>
      <c r="H685" s="89"/>
      <c r="I685" s="100"/>
    </row>
    <row r="686" spans="1:9" x14ac:dyDescent="0.2">
      <c r="A686" s="88"/>
      <c r="B686" s="88"/>
      <c r="C686" s="88"/>
      <c r="D686" s="89"/>
      <c r="E686" s="90"/>
      <c r="F686" s="100"/>
      <c r="G686" s="100"/>
      <c r="H686" s="89"/>
      <c r="I686" s="100"/>
    </row>
    <row r="687" spans="1:9" x14ac:dyDescent="0.2">
      <c r="A687" s="88"/>
      <c r="B687" s="88"/>
      <c r="C687" s="88"/>
      <c r="D687" s="89"/>
      <c r="E687" s="90"/>
      <c r="F687" s="100"/>
      <c r="G687" s="100"/>
      <c r="H687" s="89"/>
      <c r="I687" s="100"/>
    </row>
    <row r="688" spans="1:9" x14ac:dyDescent="0.2">
      <c r="A688" s="88"/>
      <c r="B688" s="88"/>
      <c r="C688" s="88"/>
      <c r="D688" s="89"/>
      <c r="E688" s="90"/>
      <c r="F688" s="100"/>
      <c r="G688" s="100"/>
      <c r="H688" s="89"/>
      <c r="I688" s="100"/>
    </row>
    <row r="689" spans="1:9" x14ac:dyDescent="0.2">
      <c r="A689" s="88"/>
      <c r="B689" s="88"/>
      <c r="C689" s="88"/>
      <c r="D689" s="89"/>
      <c r="E689" s="90"/>
      <c r="F689" s="100"/>
      <c r="G689" s="100"/>
      <c r="H689" s="89"/>
      <c r="I689" s="100"/>
    </row>
    <row r="690" spans="1:9" x14ac:dyDescent="0.2">
      <c r="A690" s="88"/>
      <c r="B690" s="88"/>
      <c r="C690" s="88"/>
      <c r="D690" s="89"/>
      <c r="E690" s="90"/>
      <c r="F690" s="100"/>
      <c r="G690" s="100"/>
      <c r="H690" s="89"/>
      <c r="I690" s="100"/>
    </row>
    <row r="691" spans="1:9" x14ac:dyDescent="0.2">
      <c r="A691" s="88"/>
      <c r="B691" s="88"/>
      <c r="C691" s="88"/>
      <c r="D691" s="89"/>
      <c r="E691" s="90"/>
      <c r="F691" s="100"/>
      <c r="G691" s="100"/>
      <c r="H691" s="89"/>
      <c r="I691" s="100"/>
    </row>
    <row r="692" spans="1:9" x14ac:dyDescent="0.2">
      <c r="A692" s="88"/>
      <c r="B692" s="88"/>
      <c r="C692" s="88"/>
      <c r="D692" s="89"/>
      <c r="E692" s="90"/>
      <c r="F692" s="100"/>
      <c r="G692" s="100"/>
      <c r="H692" s="89"/>
      <c r="I692" s="100"/>
    </row>
    <row r="693" spans="1:9" x14ac:dyDescent="0.2">
      <c r="A693" s="88"/>
      <c r="B693" s="88"/>
      <c r="C693" s="88"/>
      <c r="D693" s="89"/>
      <c r="E693" s="90"/>
      <c r="F693" s="100"/>
      <c r="G693" s="100"/>
      <c r="H693" s="89"/>
      <c r="I693" s="100"/>
    </row>
    <row r="694" spans="1:9" x14ac:dyDescent="0.2">
      <c r="A694" s="88"/>
      <c r="B694" s="88"/>
      <c r="C694" s="88"/>
      <c r="D694" s="89"/>
      <c r="E694" s="90"/>
      <c r="F694" s="100"/>
      <c r="G694" s="100"/>
      <c r="H694" s="89"/>
      <c r="I694" s="100"/>
    </row>
    <row r="695" spans="1:9" x14ac:dyDescent="0.2">
      <c r="A695" s="88"/>
      <c r="B695" s="88"/>
      <c r="C695" s="88"/>
      <c r="D695" s="89"/>
      <c r="E695" s="90"/>
      <c r="F695" s="100"/>
      <c r="G695" s="100"/>
      <c r="H695" s="89"/>
      <c r="I695" s="100"/>
    </row>
    <row r="696" spans="1:9" x14ac:dyDescent="0.2">
      <c r="A696" s="88"/>
      <c r="B696" s="88"/>
      <c r="C696" s="88"/>
      <c r="D696" s="89"/>
      <c r="E696" s="90"/>
      <c r="F696" s="100"/>
      <c r="G696" s="100"/>
      <c r="H696" s="89"/>
      <c r="I696" s="100"/>
    </row>
    <row r="697" spans="1:9" x14ac:dyDescent="0.2">
      <c r="A697" s="88"/>
      <c r="B697" s="88"/>
      <c r="C697" s="88"/>
      <c r="D697" s="89"/>
      <c r="E697" s="90"/>
      <c r="F697" s="100"/>
      <c r="G697" s="100"/>
      <c r="H697" s="89"/>
      <c r="I697" s="100"/>
    </row>
    <row r="698" spans="1:9" x14ac:dyDescent="0.2">
      <c r="A698" s="88"/>
      <c r="B698" s="88"/>
      <c r="C698" s="88"/>
      <c r="D698" s="89"/>
      <c r="E698" s="90"/>
      <c r="F698" s="100"/>
      <c r="G698" s="100"/>
      <c r="H698" s="89"/>
      <c r="I698" s="100"/>
    </row>
    <row r="699" spans="1:9" x14ac:dyDescent="0.2">
      <c r="A699" s="88"/>
      <c r="B699" s="88"/>
      <c r="C699" s="88"/>
      <c r="D699" s="89"/>
      <c r="E699" s="90"/>
      <c r="F699" s="100"/>
      <c r="G699" s="100"/>
      <c r="H699" s="89"/>
      <c r="I699" s="100"/>
    </row>
    <row r="700" spans="1:9" x14ac:dyDescent="0.2">
      <c r="A700" s="88"/>
      <c r="B700" s="88"/>
      <c r="C700" s="88"/>
      <c r="D700" s="89"/>
      <c r="E700" s="90"/>
      <c r="F700" s="100"/>
      <c r="G700" s="100"/>
      <c r="H700" s="89"/>
      <c r="I700" s="100"/>
    </row>
    <row r="701" spans="1:9" x14ac:dyDescent="0.2">
      <c r="A701" s="88"/>
      <c r="B701" s="88"/>
      <c r="C701" s="88"/>
      <c r="D701" s="89"/>
      <c r="E701" s="90"/>
      <c r="F701" s="100"/>
      <c r="G701" s="100"/>
      <c r="H701" s="89"/>
      <c r="I701" s="100"/>
    </row>
    <row r="702" spans="1:9" x14ac:dyDescent="0.2">
      <c r="A702" s="88"/>
      <c r="B702" s="88"/>
      <c r="C702" s="88"/>
      <c r="D702" s="89"/>
      <c r="E702" s="90"/>
      <c r="F702" s="100"/>
      <c r="G702" s="100"/>
      <c r="H702" s="89"/>
      <c r="I702" s="100"/>
    </row>
    <row r="703" spans="1:9" x14ac:dyDescent="0.2">
      <c r="A703" s="88"/>
      <c r="B703" s="88"/>
      <c r="C703" s="88"/>
      <c r="D703" s="89"/>
      <c r="E703" s="90"/>
      <c r="F703" s="100"/>
      <c r="G703" s="100"/>
      <c r="H703" s="89"/>
      <c r="I703" s="100"/>
    </row>
    <row r="704" spans="1:9" x14ac:dyDescent="0.2">
      <c r="A704" s="88"/>
      <c r="B704" s="88"/>
      <c r="C704" s="88"/>
      <c r="D704" s="89"/>
      <c r="E704" s="90"/>
      <c r="F704" s="100"/>
      <c r="G704" s="100"/>
      <c r="H704" s="89"/>
      <c r="I704" s="100"/>
    </row>
    <row r="705" spans="1:9" x14ac:dyDescent="0.2">
      <c r="A705" s="88"/>
      <c r="B705" s="88"/>
      <c r="C705" s="88"/>
      <c r="D705" s="89"/>
      <c r="E705" s="90"/>
      <c r="F705" s="100"/>
      <c r="G705" s="100"/>
      <c r="H705" s="89"/>
      <c r="I705" s="100"/>
    </row>
    <row r="706" spans="1:9" x14ac:dyDescent="0.2">
      <c r="A706" s="88"/>
      <c r="B706" s="88"/>
      <c r="C706" s="88"/>
      <c r="D706" s="89"/>
      <c r="E706" s="90"/>
      <c r="F706" s="100"/>
      <c r="G706" s="100"/>
      <c r="H706" s="89"/>
      <c r="I706" s="100"/>
    </row>
    <row r="707" spans="1:9" x14ac:dyDescent="0.2">
      <c r="A707" s="88"/>
      <c r="B707" s="88"/>
      <c r="C707" s="88"/>
      <c r="D707" s="89"/>
      <c r="E707" s="90"/>
      <c r="F707" s="100"/>
      <c r="G707" s="100"/>
      <c r="H707" s="89"/>
      <c r="I707" s="100"/>
    </row>
    <row r="708" spans="1:9" x14ac:dyDescent="0.2">
      <c r="A708" s="88"/>
      <c r="B708" s="88"/>
      <c r="C708" s="88"/>
      <c r="D708" s="89"/>
      <c r="E708" s="90"/>
      <c r="F708" s="100"/>
      <c r="G708" s="100"/>
      <c r="H708" s="89"/>
      <c r="I708" s="100"/>
    </row>
    <row r="709" spans="1:9" x14ac:dyDescent="0.2">
      <c r="A709" s="88"/>
      <c r="B709" s="88"/>
      <c r="C709" s="88"/>
      <c r="D709" s="89"/>
      <c r="E709" s="90"/>
      <c r="F709" s="100"/>
      <c r="G709" s="100"/>
      <c r="H709" s="89"/>
      <c r="I709" s="100"/>
    </row>
    <row r="710" spans="1:9" x14ac:dyDescent="0.2">
      <c r="A710" s="88"/>
      <c r="B710" s="88"/>
      <c r="C710" s="88"/>
      <c r="D710" s="89"/>
      <c r="E710" s="90"/>
      <c r="F710" s="100"/>
      <c r="G710" s="100"/>
      <c r="H710" s="89"/>
      <c r="I710" s="100"/>
    </row>
    <row r="711" spans="1:9" x14ac:dyDescent="0.2">
      <c r="A711" s="88"/>
      <c r="B711" s="88"/>
      <c r="C711" s="88"/>
      <c r="D711" s="89"/>
      <c r="E711" s="90"/>
      <c r="F711" s="100"/>
      <c r="G711" s="100"/>
      <c r="H711" s="89"/>
      <c r="I711" s="100"/>
    </row>
    <row r="712" spans="1:9" x14ac:dyDescent="0.2">
      <c r="A712" s="88"/>
      <c r="B712" s="88"/>
      <c r="C712" s="88"/>
      <c r="D712" s="89"/>
      <c r="E712" s="90"/>
      <c r="F712" s="100"/>
      <c r="G712" s="100"/>
      <c r="H712" s="89"/>
      <c r="I712" s="100"/>
    </row>
    <row r="713" spans="1:9" x14ac:dyDescent="0.2">
      <c r="A713" s="88"/>
      <c r="B713" s="88"/>
      <c r="C713" s="88"/>
      <c r="D713" s="89"/>
      <c r="E713" s="90"/>
      <c r="F713" s="100"/>
      <c r="G713" s="100"/>
      <c r="H713" s="89"/>
      <c r="I713" s="100"/>
    </row>
    <row r="714" spans="1:9" x14ac:dyDescent="0.2">
      <c r="A714" s="88"/>
      <c r="B714" s="88"/>
      <c r="C714" s="88"/>
      <c r="D714" s="89"/>
      <c r="E714" s="90"/>
      <c r="F714" s="100"/>
      <c r="G714" s="100"/>
      <c r="H714" s="89"/>
      <c r="I714" s="100"/>
    </row>
    <row r="715" spans="1:9" x14ac:dyDescent="0.2">
      <c r="A715" s="88"/>
      <c r="B715" s="88"/>
      <c r="C715" s="88"/>
      <c r="D715" s="89"/>
      <c r="E715" s="90"/>
      <c r="F715" s="100"/>
      <c r="G715" s="100"/>
      <c r="H715" s="89"/>
      <c r="I715" s="100"/>
    </row>
    <row r="716" spans="1:9" x14ac:dyDescent="0.2">
      <c r="A716" s="88"/>
      <c r="B716" s="88"/>
      <c r="C716" s="88"/>
      <c r="D716" s="89"/>
      <c r="E716" s="90"/>
      <c r="F716" s="100"/>
      <c r="G716" s="100"/>
      <c r="H716" s="89"/>
      <c r="I716" s="100"/>
    </row>
    <row r="717" spans="1:9" x14ac:dyDescent="0.2">
      <c r="A717" s="88"/>
      <c r="B717" s="88"/>
      <c r="C717" s="88"/>
      <c r="D717" s="89"/>
      <c r="E717" s="90"/>
      <c r="F717" s="100"/>
      <c r="G717" s="100"/>
      <c r="H717" s="89"/>
      <c r="I717" s="100"/>
    </row>
    <row r="718" spans="1:9" x14ac:dyDescent="0.2">
      <c r="A718" s="88"/>
      <c r="B718" s="88"/>
      <c r="C718" s="88"/>
      <c r="D718" s="89"/>
      <c r="E718" s="90"/>
      <c r="F718" s="100"/>
      <c r="G718" s="100"/>
      <c r="H718" s="89"/>
      <c r="I718" s="100"/>
    </row>
    <row r="719" spans="1:9" x14ac:dyDescent="0.2">
      <c r="A719" s="88"/>
      <c r="B719" s="88"/>
      <c r="C719" s="88"/>
      <c r="D719" s="89"/>
      <c r="E719" s="90"/>
      <c r="F719" s="100"/>
      <c r="G719" s="100"/>
      <c r="H719" s="89"/>
      <c r="I719" s="100"/>
    </row>
    <row r="720" spans="1:9" x14ac:dyDescent="0.2">
      <c r="A720" s="88"/>
      <c r="B720" s="88"/>
      <c r="C720" s="88"/>
      <c r="D720" s="89"/>
      <c r="E720" s="90"/>
      <c r="F720" s="100"/>
      <c r="G720" s="100"/>
      <c r="H720" s="89"/>
      <c r="I720" s="100"/>
    </row>
    <row r="721" spans="1:9" x14ac:dyDescent="0.2">
      <c r="A721" s="88"/>
      <c r="B721" s="88"/>
      <c r="C721" s="88"/>
      <c r="D721" s="89"/>
      <c r="E721" s="90"/>
      <c r="F721" s="100"/>
      <c r="G721" s="100"/>
      <c r="H721" s="89"/>
      <c r="I721" s="100"/>
    </row>
    <row r="722" spans="1:9" x14ac:dyDescent="0.2">
      <c r="A722" s="88"/>
      <c r="B722" s="88"/>
      <c r="C722" s="88"/>
      <c r="D722" s="89"/>
      <c r="E722" s="90"/>
      <c r="F722" s="100"/>
      <c r="G722" s="100"/>
      <c r="H722" s="89"/>
      <c r="I722" s="100"/>
    </row>
    <row r="723" spans="1:9" x14ac:dyDescent="0.2">
      <c r="A723" s="88"/>
      <c r="B723" s="88"/>
      <c r="C723" s="88"/>
      <c r="D723" s="89"/>
      <c r="E723" s="90"/>
      <c r="F723" s="100"/>
      <c r="G723" s="100"/>
      <c r="H723" s="89"/>
      <c r="I723" s="100"/>
    </row>
    <row r="724" spans="1:9" x14ac:dyDescent="0.2">
      <c r="A724" s="88"/>
      <c r="B724" s="88"/>
      <c r="C724" s="88"/>
      <c r="D724" s="89"/>
      <c r="E724" s="90"/>
      <c r="F724" s="100"/>
      <c r="G724" s="100"/>
      <c r="H724" s="89"/>
      <c r="I724" s="100"/>
    </row>
    <row r="725" spans="1:9" x14ac:dyDescent="0.2">
      <c r="A725" s="88"/>
      <c r="B725" s="88"/>
      <c r="C725" s="88"/>
      <c r="D725" s="89"/>
      <c r="E725" s="90"/>
      <c r="F725" s="100"/>
      <c r="G725" s="100"/>
      <c r="H725" s="89"/>
      <c r="I725" s="100"/>
    </row>
    <row r="726" spans="1:9" x14ac:dyDescent="0.2">
      <c r="A726" s="88"/>
      <c r="B726" s="88"/>
      <c r="C726" s="88"/>
      <c r="D726" s="89"/>
      <c r="E726" s="90"/>
      <c r="F726" s="100"/>
      <c r="G726" s="100"/>
      <c r="H726" s="89"/>
      <c r="I726" s="100"/>
    </row>
    <row r="727" spans="1:9" x14ac:dyDescent="0.2">
      <c r="A727" s="88"/>
      <c r="B727" s="88"/>
      <c r="C727" s="88"/>
      <c r="D727" s="89"/>
      <c r="E727" s="90"/>
      <c r="F727" s="100"/>
      <c r="G727" s="100"/>
      <c r="H727" s="89"/>
      <c r="I727" s="100"/>
    </row>
    <row r="728" spans="1:9" x14ac:dyDescent="0.2">
      <c r="A728" s="88"/>
      <c r="B728" s="88"/>
      <c r="C728" s="88"/>
      <c r="D728" s="89"/>
      <c r="E728" s="90"/>
      <c r="F728" s="100"/>
      <c r="G728" s="100"/>
      <c r="H728" s="89"/>
      <c r="I728" s="100"/>
    </row>
    <row r="729" spans="1:9" x14ac:dyDescent="0.2">
      <c r="A729" s="88"/>
      <c r="B729" s="88"/>
      <c r="C729" s="88"/>
      <c r="D729" s="89"/>
      <c r="E729" s="90"/>
      <c r="F729" s="100"/>
      <c r="G729" s="100"/>
      <c r="H729" s="89"/>
      <c r="I729" s="100"/>
    </row>
    <row r="730" spans="1:9" x14ac:dyDescent="0.2">
      <c r="A730" s="88"/>
      <c r="B730" s="88"/>
      <c r="C730" s="88"/>
      <c r="D730" s="89"/>
      <c r="E730" s="90"/>
      <c r="F730" s="100"/>
      <c r="G730" s="100"/>
      <c r="H730" s="89"/>
      <c r="I730" s="100"/>
    </row>
    <row r="731" spans="1:9" x14ac:dyDescent="0.2">
      <c r="A731" s="88"/>
      <c r="B731" s="88"/>
      <c r="C731" s="88"/>
      <c r="D731" s="89"/>
      <c r="E731" s="90"/>
      <c r="F731" s="100"/>
      <c r="G731" s="100"/>
      <c r="H731" s="89"/>
      <c r="I731" s="100"/>
    </row>
    <row r="732" spans="1:9" x14ac:dyDescent="0.2">
      <c r="A732" s="88"/>
      <c r="B732" s="88"/>
      <c r="C732" s="88"/>
      <c r="D732" s="89"/>
      <c r="E732" s="90"/>
      <c r="F732" s="100"/>
      <c r="G732" s="100"/>
      <c r="H732" s="89"/>
      <c r="I732" s="100"/>
    </row>
    <row r="733" spans="1:9" x14ac:dyDescent="0.2">
      <c r="A733" s="88"/>
      <c r="B733" s="88"/>
      <c r="C733" s="88"/>
      <c r="D733" s="89"/>
      <c r="E733" s="90"/>
      <c r="F733" s="100"/>
      <c r="G733" s="100"/>
      <c r="H733" s="89"/>
      <c r="I733" s="100"/>
    </row>
    <row r="734" spans="1:9" x14ac:dyDescent="0.2">
      <c r="A734" s="88"/>
      <c r="B734" s="88"/>
      <c r="C734" s="88"/>
      <c r="D734" s="89"/>
      <c r="E734" s="90"/>
      <c r="F734" s="100"/>
      <c r="G734" s="100"/>
      <c r="H734" s="89"/>
      <c r="I734" s="100"/>
    </row>
    <row r="735" spans="1:9" x14ac:dyDescent="0.2">
      <c r="A735" s="88"/>
      <c r="B735" s="88"/>
      <c r="C735" s="88"/>
      <c r="D735" s="89"/>
      <c r="E735" s="90"/>
      <c r="F735" s="100"/>
      <c r="G735" s="100"/>
      <c r="H735" s="89"/>
      <c r="I735" s="100"/>
    </row>
    <row r="736" spans="1:9" x14ac:dyDescent="0.2">
      <c r="A736" s="88"/>
      <c r="B736" s="88"/>
      <c r="C736" s="88"/>
      <c r="D736" s="89"/>
      <c r="E736" s="90"/>
      <c r="F736" s="100"/>
      <c r="G736" s="100"/>
      <c r="H736" s="89"/>
      <c r="I736" s="100"/>
    </row>
    <row r="737" spans="1:9" x14ac:dyDescent="0.2">
      <c r="A737" s="88"/>
      <c r="B737" s="88"/>
      <c r="C737" s="88"/>
      <c r="D737" s="89"/>
      <c r="E737" s="90"/>
      <c r="F737" s="100"/>
      <c r="G737" s="100"/>
      <c r="H737" s="89"/>
      <c r="I737" s="100"/>
    </row>
    <row r="738" spans="1:9" x14ac:dyDescent="0.2">
      <c r="A738" s="88"/>
      <c r="B738" s="88"/>
      <c r="C738" s="88"/>
      <c r="D738" s="89"/>
      <c r="E738" s="90"/>
      <c r="F738" s="100"/>
      <c r="G738" s="100"/>
      <c r="H738" s="89"/>
      <c r="I738" s="100"/>
    </row>
    <row r="739" spans="1:9" x14ac:dyDescent="0.2">
      <c r="A739" s="88"/>
      <c r="B739" s="88"/>
      <c r="C739" s="88"/>
      <c r="D739" s="89"/>
      <c r="E739" s="90"/>
      <c r="F739" s="100"/>
      <c r="G739" s="100"/>
      <c r="H739" s="89"/>
      <c r="I739" s="100"/>
    </row>
    <row r="740" spans="1:9" x14ac:dyDescent="0.2">
      <c r="A740" s="88"/>
      <c r="B740" s="88"/>
      <c r="C740" s="88"/>
      <c r="D740" s="89"/>
      <c r="E740" s="90"/>
      <c r="F740" s="100"/>
      <c r="G740" s="100"/>
      <c r="H740" s="89"/>
      <c r="I740" s="100"/>
    </row>
    <row r="741" spans="1:9" x14ac:dyDescent="0.2">
      <c r="A741" s="88"/>
      <c r="B741" s="88"/>
      <c r="C741" s="88"/>
      <c r="D741" s="89"/>
      <c r="E741" s="90"/>
      <c r="F741" s="100"/>
      <c r="G741" s="100"/>
      <c r="H741" s="89"/>
      <c r="I741" s="100"/>
    </row>
    <row r="742" spans="1:9" x14ac:dyDescent="0.2">
      <c r="A742" s="88"/>
      <c r="B742" s="88"/>
      <c r="C742" s="88"/>
      <c r="D742" s="89"/>
      <c r="E742" s="90"/>
      <c r="F742" s="100"/>
      <c r="G742" s="100"/>
      <c r="H742" s="89"/>
      <c r="I742" s="100"/>
    </row>
    <row r="743" spans="1:9" x14ac:dyDescent="0.2">
      <c r="A743" s="88"/>
      <c r="B743" s="88"/>
      <c r="C743" s="88"/>
      <c r="D743" s="89"/>
      <c r="E743" s="90"/>
      <c r="F743" s="100"/>
      <c r="G743" s="100"/>
      <c r="H743" s="89"/>
      <c r="I743" s="100"/>
    </row>
    <row r="744" spans="1:9" x14ac:dyDescent="0.2">
      <c r="A744" s="88"/>
      <c r="B744" s="88"/>
      <c r="C744" s="88"/>
      <c r="D744" s="89"/>
      <c r="E744" s="90"/>
      <c r="F744" s="100"/>
      <c r="G744" s="100"/>
      <c r="H744" s="89"/>
      <c r="I744" s="100"/>
    </row>
    <row r="745" spans="1:9" x14ac:dyDescent="0.2">
      <c r="A745" s="88"/>
      <c r="B745" s="88"/>
      <c r="C745" s="88"/>
      <c r="D745" s="89"/>
      <c r="E745" s="90"/>
      <c r="F745" s="100"/>
      <c r="G745" s="100"/>
      <c r="H745" s="89"/>
      <c r="I745" s="100"/>
    </row>
    <row r="746" spans="1:9" x14ac:dyDescent="0.2">
      <c r="A746" s="88"/>
      <c r="B746" s="88"/>
      <c r="C746" s="88"/>
      <c r="D746" s="89"/>
      <c r="E746" s="90"/>
      <c r="F746" s="100"/>
      <c r="G746" s="100"/>
      <c r="H746" s="89"/>
      <c r="I746" s="100"/>
    </row>
    <row r="747" spans="1:9" x14ac:dyDescent="0.2">
      <c r="A747" s="88"/>
      <c r="B747" s="88"/>
      <c r="C747" s="88"/>
      <c r="D747" s="89"/>
      <c r="E747" s="90"/>
      <c r="F747" s="100"/>
      <c r="G747" s="100"/>
      <c r="H747" s="89"/>
      <c r="I747" s="100"/>
    </row>
    <row r="748" spans="1:9" x14ac:dyDescent="0.2">
      <c r="A748" s="88"/>
      <c r="B748" s="88"/>
      <c r="C748" s="88"/>
      <c r="D748" s="89"/>
      <c r="E748" s="90"/>
      <c r="F748" s="100"/>
      <c r="G748" s="100"/>
      <c r="H748" s="89"/>
      <c r="I748" s="100"/>
    </row>
    <row r="749" spans="1:9" x14ac:dyDescent="0.2">
      <c r="A749" s="88"/>
      <c r="B749" s="88"/>
      <c r="C749" s="88"/>
      <c r="D749" s="89"/>
      <c r="E749" s="90"/>
      <c r="F749" s="100"/>
      <c r="G749" s="100"/>
      <c r="H749" s="89"/>
      <c r="I749" s="100"/>
    </row>
    <row r="750" spans="1:9" x14ac:dyDescent="0.2">
      <c r="A750" s="88"/>
      <c r="B750" s="88"/>
      <c r="C750" s="88"/>
      <c r="D750" s="89"/>
      <c r="E750" s="90"/>
      <c r="F750" s="100"/>
      <c r="G750" s="100"/>
      <c r="H750" s="89"/>
      <c r="I750" s="100"/>
    </row>
    <row r="751" spans="1:9" x14ac:dyDescent="0.2">
      <c r="A751" s="88"/>
      <c r="B751" s="88"/>
      <c r="C751" s="88"/>
      <c r="D751" s="89"/>
      <c r="E751" s="90"/>
      <c r="F751" s="100"/>
      <c r="G751" s="100"/>
      <c r="H751" s="89"/>
      <c r="I751" s="100"/>
    </row>
    <row r="752" spans="1:9" x14ac:dyDescent="0.2">
      <c r="A752" s="88"/>
      <c r="B752" s="88"/>
      <c r="C752" s="88"/>
      <c r="D752" s="89"/>
      <c r="E752" s="90"/>
      <c r="F752" s="100"/>
      <c r="G752" s="100"/>
      <c r="H752" s="89"/>
      <c r="I752" s="100"/>
    </row>
    <row r="753" spans="1:9" x14ac:dyDescent="0.2">
      <c r="A753" s="88"/>
      <c r="B753" s="88"/>
      <c r="C753" s="88"/>
      <c r="D753" s="89"/>
      <c r="E753" s="90"/>
      <c r="F753" s="100"/>
      <c r="G753" s="100"/>
      <c r="H753" s="89"/>
      <c r="I753" s="100"/>
    </row>
    <row r="754" spans="1:9" x14ac:dyDescent="0.2">
      <c r="A754" s="88"/>
      <c r="B754" s="88"/>
      <c r="C754" s="88"/>
      <c r="D754" s="89"/>
      <c r="E754" s="90"/>
      <c r="F754" s="100"/>
      <c r="G754" s="100"/>
      <c r="H754" s="89"/>
      <c r="I754" s="100"/>
    </row>
    <row r="755" spans="1:9" x14ac:dyDescent="0.2">
      <c r="A755" s="88"/>
      <c r="B755" s="88"/>
      <c r="C755" s="88"/>
      <c r="D755" s="89"/>
      <c r="E755" s="90"/>
      <c r="F755" s="100"/>
      <c r="G755" s="100"/>
      <c r="H755" s="89"/>
      <c r="I755" s="100"/>
    </row>
    <row r="756" spans="1:9" x14ac:dyDescent="0.2">
      <c r="A756" s="88"/>
      <c r="B756" s="88"/>
      <c r="C756" s="88"/>
      <c r="D756" s="89"/>
      <c r="E756" s="90"/>
      <c r="F756" s="100"/>
      <c r="G756" s="100"/>
      <c r="H756" s="89"/>
      <c r="I756" s="100"/>
    </row>
    <row r="757" spans="1:9" x14ac:dyDescent="0.2">
      <c r="A757" s="88"/>
      <c r="B757" s="88"/>
      <c r="C757" s="88"/>
      <c r="D757" s="89"/>
      <c r="E757" s="90"/>
      <c r="F757" s="100"/>
      <c r="G757" s="100"/>
      <c r="H757" s="89"/>
      <c r="I757" s="100"/>
    </row>
    <row r="758" spans="1:9" x14ac:dyDescent="0.2">
      <c r="A758" s="88"/>
      <c r="B758" s="88"/>
      <c r="C758" s="88"/>
      <c r="D758" s="89"/>
      <c r="E758" s="90"/>
      <c r="F758" s="100"/>
      <c r="G758" s="100"/>
      <c r="H758" s="89"/>
      <c r="I758" s="100"/>
    </row>
    <row r="759" spans="1:9" x14ac:dyDescent="0.2">
      <c r="A759" s="88"/>
      <c r="B759" s="88"/>
      <c r="C759" s="88"/>
      <c r="D759" s="89"/>
      <c r="E759" s="90"/>
      <c r="F759" s="100"/>
      <c r="G759" s="100"/>
      <c r="H759" s="89"/>
      <c r="I759" s="100"/>
    </row>
    <row r="760" spans="1:9" x14ac:dyDescent="0.2">
      <c r="A760" s="88"/>
      <c r="B760" s="88"/>
      <c r="C760" s="88"/>
      <c r="D760" s="89"/>
      <c r="E760" s="90"/>
      <c r="F760" s="100"/>
      <c r="G760" s="100"/>
      <c r="H760" s="89"/>
      <c r="I760" s="100"/>
    </row>
    <row r="761" spans="1:9" x14ac:dyDescent="0.2">
      <c r="A761" s="88"/>
      <c r="B761" s="88"/>
      <c r="C761" s="88"/>
      <c r="D761" s="89"/>
      <c r="E761" s="90"/>
      <c r="F761" s="100"/>
      <c r="G761" s="100"/>
      <c r="H761" s="89"/>
      <c r="I761" s="100"/>
    </row>
    <row r="762" spans="1:9" x14ac:dyDescent="0.2">
      <c r="A762" s="88"/>
      <c r="B762" s="88"/>
      <c r="C762" s="88"/>
      <c r="D762" s="89"/>
      <c r="E762" s="90"/>
      <c r="F762" s="100"/>
      <c r="G762" s="100"/>
      <c r="H762" s="89"/>
      <c r="I762" s="100"/>
    </row>
    <row r="763" spans="1:9" x14ac:dyDescent="0.2">
      <c r="A763" s="88"/>
      <c r="B763" s="88"/>
      <c r="C763" s="88"/>
      <c r="D763" s="89"/>
      <c r="E763" s="90"/>
      <c r="F763" s="100"/>
      <c r="G763" s="100"/>
      <c r="H763" s="89"/>
      <c r="I763" s="100"/>
    </row>
    <row r="764" spans="1:9" x14ac:dyDescent="0.2">
      <c r="A764" s="88"/>
      <c r="B764" s="88"/>
      <c r="C764" s="88"/>
      <c r="D764" s="89"/>
      <c r="E764" s="90"/>
      <c r="F764" s="100"/>
      <c r="G764" s="100"/>
      <c r="H764" s="89"/>
      <c r="I764" s="100"/>
    </row>
    <row r="765" spans="1:9" x14ac:dyDescent="0.2">
      <c r="A765" s="88"/>
      <c r="B765" s="88"/>
      <c r="C765" s="88"/>
      <c r="D765" s="89"/>
      <c r="E765" s="90"/>
      <c r="F765" s="100"/>
      <c r="G765" s="100"/>
      <c r="H765" s="89"/>
      <c r="I765" s="100"/>
    </row>
    <row r="766" spans="1:9" x14ac:dyDescent="0.2">
      <c r="A766" s="88"/>
      <c r="B766" s="88"/>
      <c r="C766" s="88"/>
      <c r="D766" s="89"/>
      <c r="E766" s="90"/>
      <c r="F766" s="100"/>
      <c r="G766" s="100"/>
      <c r="H766" s="89"/>
      <c r="I766" s="100"/>
    </row>
    <row r="767" spans="1:9" x14ac:dyDescent="0.2">
      <c r="A767" s="88"/>
      <c r="B767" s="88"/>
      <c r="C767" s="88"/>
      <c r="D767" s="89"/>
      <c r="E767" s="90"/>
      <c r="F767" s="100"/>
      <c r="G767" s="100"/>
      <c r="H767" s="89"/>
      <c r="I767" s="100"/>
    </row>
    <row r="768" spans="1:9" x14ac:dyDescent="0.2">
      <c r="A768" s="88"/>
      <c r="B768" s="88"/>
      <c r="C768" s="88"/>
      <c r="D768" s="89"/>
      <c r="E768" s="90"/>
      <c r="F768" s="100"/>
      <c r="G768" s="100"/>
      <c r="H768" s="89"/>
      <c r="I768" s="100"/>
    </row>
    <row r="769" spans="1:9" x14ac:dyDescent="0.2">
      <c r="A769" s="88"/>
      <c r="B769" s="88"/>
      <c r="C769" s="88"/>
      <c r="D769" s="89"/>
      <c r="E769" s="90"/>
      <c r="F769" s="100"/>
      <c r="G769" s="100"/>
      <c r="H769" s="89"/>
      <c r="I769" s="100"/>
    </row>
    <row r="770" spans="1:9" x14ac:dyDescent="0.2">
      <c r="A770" s="88"/>
      <c r="B770" s="88"/>
      <c r="C770" s="88"/>
      <c r="D770" s="89"/>
      <c r="E770" s="90"/>
      <c r="F770" s="100"/>
      <c r="G770" s="100"/>
      <c r="H770" s="89"/>
      <c r="I770" s="100"/>
    </row>
    <row r="771" spans="1:9" x14ac:dyDescent="0.2">
      <c r="A771" s="88"/>
      <c r="B771" s="88"/>
      <c r="C771" s="88"/>
      <c r="D771" s="89"/>
      <c r="E771" s="90"/>
      <c r="F771" s="100"/>
      <c r="G771" s="100"/>
      <c r="H771" s="89"/>
      <c r="I771" s="100"/>
    </row>
    <row r="772" spans="1:9" x14ac:dyDescent="0.2">
      <c r="A772" s="88"/>
      <c r="B772" s="88"/>
      <c r="C772" s="88"/>
      <c r="D772" s="89"/>
      <c r="E772" s="90"/>
      <c r="F772" s="100"/>
      <c r="G772" s="100"/>
      <c r="H772" s="89"/>
      <c r="I772" s="100"/>
    </row>
    <row r="773" spans="1:9" x14ac:dyDescent="0.2">
      <c r="A773" s="88"/>
      <c r="B773" s="88"/>
      <c r="C773" s="88"/>
      <c r="D773" s="89"/>
      <c r="E773" s="90"/>
      <c r="F773" s="100"/>
      <c r="G773" s="100"/>
      <c r="H773" s="89"/>
      <c r="I773" s="100"/>
    </row>
    <row r="774" spans="1:9" x14ac:dyDescent="0.2">
      <c r="A774" s="88"/>
      <c r="B774" s="88"/>
      <c r="C774" s="88"/>
      <c r="D774" s="89"/>
      <c r="E774" s="90"/>
      <c r="F774" s="100"/>
      <c r="G774" s="100"/>
      <c r="H774" s="89"/>
      <c r="I774" s="100"/>
    </row>
    <row r="775" spans="1:9" x14ac:dyDescent="0.2">
      <c r="A775" s="88"/>
      <c r="B775" s="88"/>
      <c r="C775" s="88"/>
      <c r="D775" s="89"/>
      <c r="E775" s="90"/>
      <c r="F775" s="100"/>
      <c r="G775" s="100"/>
      <c r="H775" s="89"/>
      <c r="I775" s="100"/>
    </row>
    <row r="776" spans="1:9" x14ac:dyDescent="0.2">
      <c r="A776" s="88"/>
      <c r="B776" s="88"/>
      <c r="C776" s="88"/>
      <c r="D776" s="89"/>
      <c r="E776" s="90"/>
      <c r="F776" s="100"/>
      <c r="G776" s="100"/>
      <c r="H776" s="89"/>
      <c r="I776" s="100"/>
    </row>
    <row r="777" spans="1:9" x14ac:dyDescent="0.2">
      <c r="A777" s="88"/>
      <c r="B777" s="88"/>
      <c r="C777" s="88"/>
      <c r="D777" s="89"/>
      <c r="E777" s="90"/>
      <c r="F777" s="100"/>
      <c r="G777" s="100"/>
      <c r="H777" s="89"/>
      <c r="I777" s="100"/>
    </row>
    <row r="778" spans="1:9" x14ac:dyDescent="0.2">
      <c r="A778" s="88"/>
      <c r="B778" s="88"/>
      <c r="C778" s="88"/>
      <c r="D778" s="89"/>
      <c r="E778" s="90"/>
      <c r="F778" s="100"/>
      <c r="G778" s="100"/>
      <c r="H778" s="89"/>
      <c r="I778" s="100"/>
    </row>
    <row r="779" spans="1:9" x14ac:dyDescent="0.2">
      <c r="A779" s="88"/>
      <c r="B779" s="88"/>
      <c r="C779" s="88"/>
      <c r="D779" s="89"/>
      <c r="E779" s="90"/>
      <c r="F779" s="100"/>
      <c r="G779" s="100"/>
      <c r="H779" s="89"/>
      <c r="I779" s="100"/>
    </row>
    <row r="780" spans="1:9" x14ac:dyDescent="0.2">
      <c r="A780" s="88"/>
      <c r="B780" s="88"/>
      <c r="C780" s="88"/>
      <c r="D780" s="89"/>
      <c r="E780" s="90"/>
      <c r="F780" s="100"/>
      <c r="G780" s="100"/>
      <c r="H780" s="89"/>
      <c r="I780" s="100"/>
    </row>
    <row r="781" spans="1:9" x14ac:dyDescent="0.2">
      <c r="A781" s="88"/>
      <c r="B781" s="88"/>
      <c r="C781" s="88"/>
      <c r="D781" s="89"/>
      <c r="E781" s="90"/>
      <c r="F781" s="100"/>
      <c r="G781" s="100"/>
      <c r="H781" s="89"/>
      <c r="I781" s="100"/>
    </row>
    <row r="782" spans="1:9" x14ac:dyDescent="0.2">
      <c r="A782" s="88"/>
      <c r="B782" s="88"/>
      <c r="C782" s="88"/>
      <c r="D782" s="89"/>
      <c r="E782" s="90"/>
      <c r="F782" s="100"/>
      <c r="G782" s="100"/>
      <c r="H782" s="89"/>
      <c r="I782" s="100"/>
    </row>
    <row r="783" spans="1:9" x14ac:dyDescent="0.2">
      <c r="A783" s="88"/>
      <c r="B783" s="88"/>
      <c r="C783" s="88"/>
      <c r="D783" s="89"/>
      <c r="E783" s="90"/>
      <c r="F783" s="100"/>
      <c r="G783" s="100"/>
      <c r="H783" s="89"/>
      <c r="I783" s="100"/>
    </row>
    <row r="784" spans="1:9" x14ac:dyDescent="0.2">
      <c r="A784" s="88"/>
      <c r="B784" s="88"/>
      <c r="C784" s="88"/>
      <c r="D784" s="89"/>
      <c r="E784" s="90"/>
      <c r="F784" s="100"/>
      <c r="G784" s="100"/>
      <c r="H784" s="89"/>
      <c r="I784" s="100"/>
    </row>
    <row r="785" spans="1:9" x14ac:dyDescent="0.2">
      <c r="A785" s="88"/>
      <c r="B785" s="88"/>
      <c r="C785" s="88"/>
      <c r="D785" s="89"/>
      <c r="E785" s="90"/>
      <c r="F785" s="100"/>
      <c r="G785" s="100"/>
      <c r="H785" s="89"/>
      <c r="I785" s="100"/>
    </row>
    <row r="786" spans="1:9" x14ac:dyDescent="0.2">
      <c r="A786" s="88"/>
      <c r="B786" s="88"/>
      <c r="C786" s="88"/>
      <c r="D786" s="89"/>
      <c r="E786" s="90"/>
      <c r="F786" s="100"/>
      <c r="G786" s="100"/>
      <c r="H786" s="89"/>
      <c r="I786" s="100"/>
    </row>
    <row r="787" spans="1:9" x14ac:dyDescent="0.2">
      <c r="A787" s="88"/>
      <c r="B787" s="88"/>
      <c r="C787" s="88"/>
      <c r="D787" s="89"/>
      <c r="E787" s="90"/>
      <c r="F787" s="100"/>
      <c r="G787" s="100"/>
      <c r="H787" s="89"/>
      <c r="I787" s="100"/>
    </row>
    <row r="788" spans="1:9" x14ac:dyDescent="0.2">
      <c r="A788" s="88"/>
      <c r="B788" s="88"/>
      <c r="C788" s="88"/>
      <c r="D788" s="89"/>
      <c r="E788" s="90"/>
      <c r="F788" s="100"/>
      <c r="G788" s="100"/>
      <c r="H788" s="89"/>
      <c r="I788" s="100"/>
    </row>
    <row r="789" spans="1:9" x14ac:dyDescent="0.2">
      <c r="A789" s="88"/>
      <c r="B789" s="88"/>
      <c r="C789" s="88"/>
      <c r="D789" s="89"/>
      <c r="E789" s="90"/>
      <c r="F789" s="100"/>
      <c r="G789" s="100"/>
      <c r="H789" s="89"/>
      <c r="I789" s="100"/>
    </row>
    <row r="790" spans="1:9" x14ac:dyDescent="0.2">
      <c r="A790" s="88"/>
      <c r="B790" s="88"/>
      <c r="C790" s="88"/>
      <c r="D790" s="89"/>
      <c r="E790" s="90"/>
      <c r="F790" s="100"/>
      <c r="G790" s="100"/>
      <c r="H790" s="89"/>
      <c r="I790" s="100"/>
    </row>
    <row r="791" spans="1:9" x14ac:dyDescent="0.2">
      <c r="A791" s="88"/>
      <c r="B791" s="88"/>
      <c r="C791" s="88"/>
      <c r="D791" s="89"/>
      <c r="E791" s="90"/>
      <c r="F791" s="100"/>
      <c r="G791" s="100"/>
      <c r="H791" s="89"/>
      <c r="I791" s="100"/>
    </row>
    <row r="792" spans="1:9" x14ac:dyDescent="0.2">
      <c r="A792" s="88"/>
      <c r="B792" s="88"/>
      <c r="C792" s="88"/>
      <c r="D792" s="89"/>
      <c r="E792" s="90"/>
      <c r="F792" s="100"/>
      <c r="G792" s="100"/>
      <c r="H792" s="89"/>
      <c r="I792" s="100"/>
    </row>
    <row r="793" spans="1:9" x14ac:dyDescent="0.2">
      <c r="A793" s="88"/>
      <c r="B793" s="88"/>
      <c r="C793" s="88"/>
      <c r="D793" s="89"/>
      <c r="E793" s="90"/>
      <c r="F793" s="100"/>
      <c r="G793" s="100"/>
      <c r="H793" s="89"/>
      <c r="I793" s="100"/>
    </row>
    <row r="794" spans="1:9" x14ac:dyDescent="0.2">
      <c r="A794" s="88"/>
      <c r="B794" s="88"/>
      <c r="C794" s="88"/>
      <c r="D794" s="89"/>
      <c r="E794" s="90"/>
      <c r="F794" s="100"/>
      <c r="G794" s="100"/>
      <c r="H794" s="89"/>
      <c r="I794" s="100"/>
    </row>
    <row r="795" spans="1:9" x14ac:dyDescent="0.2">
      <c r="A795" s="88"/>
      <c r="B795" s="88"/>
      <c r="C795" s="88"/>
      <c r="D795" s="89"/>
      <c r="E795" s="90"/>
      <c r="F795" s="100"/>
      <c r="G795" s="100"/>
      <c r="H795" s="89"/>
      <c r="I795" s="100"/>
    </row>
    <row r="796" spans="1:9" x14ac:dyDescent="0.2">
      <c r="A796" s="88"/>
      <c r="B796" s="88"/>
      <c r="C796" s="88"/>
      <c r="D796" s="89"/>
      <c r="E796" s="90"/>
      <c r="F796" s="100"/>
      <c r="G796" s="100"/>
      <c r="H796" s="89"/>
      <c r="I796" s="100"/>
    </row>
    <row r="797" spans="1:9" x14ac:dyDescent="0.2">
      <c r="A797" s="88"/>
      <c r="B797" s="88"/>
      <c r="C797" s="88"/>
      <c r="D797" s="89"/>
      <c r="E797" s="90"/>
      <c r="F797" s="100"/>
      <c r="G797" s="100"/>
      <c r="H797" s="89"/>
      <c r="I797" s="100"/>
    </row>
    <row r="798" spans="1:9" x14ac:dyDescent="0.2">
      <c r="A798" s="88"/>
      <c r="B798" s="88"/>
      <c r="C798" s="88"/>
      <c r="D798" s="89"/>
      <c r="E798" s="90"/>
      <c r="F798" s="100"/>
      <c r="G798" s="100"/>
      <c r="H798" s="89"/>
      <c r="I798" s="100"/>
    </row>
    <row r="799" spans="1:9" x14ac:dyDescent="0.2">
      <c r="A799" s="88"/>
      <c r="B799" s="88"/>
      <c r="C799" s="88"/>
      <c r="D799" s="89"/>
      <c r="E799" s="90"/>
      <c r="F799" s="100"/>
      <c r="G799" s="100"/>
      <c r="H799" s="89"/>
      <c r="I799" s="100"/>
    </row>
    <row r="800" spans="1:9" x14ac:dyDescent="0.2">
      <c r="A800" s="88"/>
      <c r="B800" s="88"/>
      <c r="C800" s="88"/>
      <c r="D800" s="89"/>
      <c r="E800" s="90"/>
      <c r="F800" s="100"/>
      <c r="G800" s="100"/>
      <c r="H800" s="89"/>
      <c r="I800" s="100"/>
    </row>
    <row r="801" spans="1:9" x14ac:dyDescent="0.2">
      <c r="A801" s="88"/>
      <c r="B801" s="88"/>
      <c r="C801" s="88"/>
      <c r="D801" s="89"/>
      <c r="E801" s="90"/>
      <c r="F801" s="100"/>
      <c r="G801" s="100"/>
      <c r="H801" s="89"/>
      <c r="I801" s="100"/>
    </row>
    <row r="802" spans="1:9" x14ac:dyDescent="0.2">
      <c r="A802" s="88"/>
      <c r="B802" s="88"/>
      <c r="C802" s="88"/>
      <c r="D802" s="89"/>
      <c r="E802" s="90"/>
      <c r="F802" s="100"/>
      <c r="G802" s="100"/>
      <c r="H802" s="89"/>
      <c r="I802" s="100"/>
    </row>
    <row r="803" spans="1:9" x14ac:dyDescent="0.2">
      <c r="A803" s="88"/>
      <c r="B803" s="88"/>
      <c r="C803" s="88"/>
      <c r="D803" s="89"/>
      <c r="E803" s="90"/>
      <c r="F803" s="100"/>
      <c r="G803" s="100"/>
      <c r="H803" s="89"/>
      <c r="I803" s="100"/>
    </row>
    <row r="804" spans="1:9" x14ac:dyDescent="0.2">
      <c r="A804" s="88"/>
      <c r="B804" s="88"/>
      <c r="C804" s="88"/>
      <c r="D804" s="89"/>
      <c r="E804" s="90"/>
      <c r="F804" s="100"/>
      <c r="G804" s="100"/>
      <c r="H804" s="89"/>
      <c r="I804" s="100"/>
    </row>
    <row r="805" spans="1:9" x14ac:dyDescent="0.2">
      <c r="A805" s="88"/>
      <c r="B805" s="88"/>
      <c r="C805" s="88"/>
      <c r="D805" s="89"/>
      <c r="E805" s="90"/>
      <c r="F805" s="100"/>
      <c r="G805" s="100"/>
      <c r="H805" s="89"/>
      <c r="I805" s="100"/>
    </row>
    <row r="806" spans="1:9" x14ac:dyDescent="0.2">
      <c r="A806" s="88"/>
      <c r="B806" s="88"/>
      <c r="C806" s="88"/>
      <c r="D806" s="89"/>
      <c r="E806" s="90"/>
      <c r="F806" s="100"/>
      <c r="G806" s="100"/>
      <c r="H806" s="89"/>
      <c r="I806" s="100"/>
    </row>
    <row r="807" spans="1:9" x14ac:dyDescent="0.2">
      <c r="A807" s="88"/>
      <c r="B807" s="88"/>
      <c r="C807" s="88"/>
      <c r="D807" s="89"/>
      <c r="E807" s="90"/>
      <c r="F807" s="100"/>
      <c r="G807" s="100"/>
      <c r="H807" s="89"/>
      <c r="I807" s="100"/>
    </row>
    <row r="808" spans="1:9" x14ac:dyDescent="0.2">
      <c r="A808" s="88"/>
      <c r="B808" s="88"/>
      <c r="C808" s="88"/>
      <c r="D808" s="89"/>
      <c r="E808" s="90"/>
      <c r="F808" s="100"/>
      <c r="G808" s="100"/>
      <c r="H808" s="89"/>
      <c r="I808" s="100"/>
    </row>
    <row r="809" spans="1:9" x14ac:dyDescent="0.2">
      <c r="A809" s="88"/>
      <c r="B809" s="88"/>
      <c r="C809" s="88"/>
      <c r="D809" s="89"/>
      <c r="E809" s="90"/>
      <c r="F809" s="100"/>
      <c r="G809" s="100"/>
      <c r="H809" s="89"/>
      <c r="I809" s="100"/>
    </row>
    <row r="810" spans="1:9" x14ac:dyDescent="0.2">
      <c r="A810" s="88"/>
      <c r="B810" s="88"/>
      <c r="C810" s="88"/>
      <c r="D810" s="89"/>
      <c r="E810" s="90"/>
      <c r="F810" s="100"/>
      <c r="G810" s="100"/>
      <c r="H810" s="89"/>
      <c r="I810" s="100"/>
    </row>
    <row r="811" spans="1:9" x14ac:dyDescent="0.2">
      <c r="A811" s="88"/>
      <c r="B811" s="88"/>
      <c r="C811" s="88"/>
      <c r="D811" s="89"/>
      <c r="E811" s="90"/>
      <c r="F811" s="100"/>
      <c r="G811" s="100"/>
      <c r="H811" s="89"/>
      <c r="I811" s="100"/>
    </row>
    <row r="812" spans="1:9" x14ac:dyDescent="0.2">
      <c r="A812" s="88"/>
      <c r="B812" s="88"/>
      <c r="C812" s="88"/>
      <c r="D812" s="89"/>
      <c r="E812" s="90"/>
      <c r="F812" s="100"/>
      <c r="G812" s="100"/>
      <c r="H812" s="89"/>
      <c r="I812" s="100"/>
    </row>
    <row r="813" spans="1:9" x14ac:dyDescent="0.2">
      <c r="A813" s="88"/>
      <c r="B813" s="88"/>
      <c r="C813" s="88"/>
      <c r="D813" s="89"/>
      <c r="E813" s="90"/>
      <c r="F813" s="100"/>
      <c r="G813" s="100"/>
      <c r="H813" s="89"/>
      <c r="I813" s="100"/>
    </row>
    <row r="814" spans="1:9" x14ac:dyDescent="0.2">
      <c r="A814" s="88"/>
      <c r="B814" s="88"/>
      <c r="C814" s="88"/>
      <c r="D814" s="89"/>
      <c r="E814" s="90"/>
      <c r="F814" s="100"/>
      <c r="G814" s="100"/>
      <c r="H814" s="89"/>
      <c r="I814" s="100"/>
    </row>
    <row r="815" spans="1:9" x14ac:dyDescent="0.2">
      <c r="A815" s="88"/>
      <c r="B815" s="88"/>
      <c r="C815" s="88"/>
      <c r="D815" s="89"/>
      <c r="E815" s="90"/>
      <c r="F815" s="100"/>
      <c r="G815" s="100"/>
      <c r="H815" s="89"/>
      <c r="I815" s="100"/>
    </row>
    <row r="816" spans="1:9" x14ac:dyDescent="0.2">
      <c r="A816" s="88"/>
      <c r="B816" s="88"/>
      <c r="C816" s="88"/>
      <c r="D816" s="89"/>
      <c r="E816" s="90"/>
      <c r="F816" s="100"/>
      <c r="G816" s="100"/>
      <c r="H816" s="89"/>
      <c r="I816" s="100"/>
    </row>
    <row r="817" spans="1:9" x14ac:dyDescent="0.2">
      <c r="A817" s="88"/>
      <c r="B817" s="88"/>
      <c r="C817" s="88"/>
      <c r="D817" s="89"/>
      <c r="E817" s="90"/>
      <c r="F817" s="100"/>
      <c r="G817" s="100"/>
      <c r="H817" s="89"/>
      <c r="I817" s="100"/>
    </row>
    <row r="818" spans="1:9" x14ac:dyDescent="0.2">
      <c r="A818" s="88"/>
      <c r="B818" s="88"/>
      <c r="C818" s="88"/>
      <c r="D818" s="89"/>
      <c r="E818" s="90"/>
      <c r="F818" s="100"/>
      <c r="G818" s="100"/>
      <c r="H818" s="89"/>
      <c r="I818" s="100"/>
    </row>
    <row r="819" spans="1:9" x14ac:dyDescent="0.2">
      <c r="A819" s="88"/>
      <c r="B819" s="88"/>
      <c r="C819" s="88"/>
      <c r="D819" s="89"/>
      <c r="E819" s="90"/>
      <c r="F819" s="100"/>
      <c r="G819" s="100"/>
      <c r="H819" s="89"/>
      <c r="I819" s="100"/>
    </row>
    <row r="820" spans="1:9" x14ac:dyDescent="0.2">
      <c r="A820" s="88"/>
      <c r="B820" s="88"/>
      <c r="C820" s="88"/>
      <c r="D820" s="89"/>
      <c r="E820" s="90"/>
      <c r="F820" s="100"/>
      <c r="G820" s="100"/>
      <c r="H820" s="89"/>
      <c r="I820" s="100"/>
    </row>
    <row r="821" spans="1:9" x14ac:dyDescent="0.2">
      <c r="A821" s="88"/>
      <c r="B821" s="88"/>
      <c r="C821" s="88"/>
      <c r="D821" s="89"/>
      <c r="E821" s="90"/>
      <c r="F821" s="100"/>
      <c r="G821" s="100"/>
      <c r="H821" s="89"/>
      <c r="I821" s="100"/>
    </row>
    <row r="822" spans="1:9" x14ac:dyDescent="0.2">
      <c r="A822" s="88"/>
      <c r="B822" s="88"/>
      <c r="C822" s="88"/>
      <c r="D822" s="89"/>
      <c r="E822" s="90"/>
      <c r="F822" s="100"/>
      <c r="G822" s="100"/>
      <c r="H822" s="89"/>
      <c r="I822" s="100"/>
    </row>
    <row r="823" spans="1:9" x14ac:dyDescent="0.2">
      <c r="A823" s="88"/>
      <c r="B823" s="88"/>
      <c r="C823" s="88"/>
      <c r="D823" s="89"/>
      <c r="E823" s="90"/>
      <c r="F823" s="100"/>
      <c r="G823" s="100"/>
      <c r="H823" s="89"/>
      <c r="I823" s="100"/>
    </row>
    <row r="824" spans="1:9" x14ac:dyDescent="0.2">
      <c r="A824" s="88"/>
      <c r="B824" s="88"/>
      <c r="C824" s="88"/>
      <c r="D824" s="89"/>
      <c r="E824" s="90"/>
      <c r="F824" s="100"/>
      <c r="G824" s="100"/>
      <c r="H824" s="89"/>
      <c r="I824" s="100"/>
    </row>
    <row r="825" spans="1:9" x14ac:dyDescent="0.2">
      <c r="A825" s="88"/>
      <c r="B825" s="88"/>
      <c r="C825" s="88"/>
      <c r="D825" s="89"/>
      <c r="E825" s="90"/>
      <c r="F825" s="100"/>
      <c r="G825" s="100"/>
      <c r="H825" s="89"/>
      <c r="I825" s="100"/>
    </row>
    <row r="826" spans="1:9" x14ac:dyDescent="0.2">
      <c r="A826" s="88"/>
      <c r="B826" s="88"/>
      <c r="C826" s="88"/>
      <c r="D826" s="89"/>
      <c r="E826" s="90"/>
      <c r="F826" s="100"/>
      <c r="G826" s="100"/>
      <c r="H826" s="89"/>
      <c r="I826" s="100"/>
    </row>
    <row r="827" spans="1:9" x14ac:dyDescent="0.2">
      <c r="A827" s="88"/>
      <c r="B827" s="88"/>
      <c r="C827" s="88"/>
      <c r="D827" s="89"/>
      <c r="E827" s="90"/>
      <c r="F827" s="100"/>
      <c r="G827" s="100"/>
      <c r="H827" s="89"/>
      <c r="I827" s="100"/>
    </row>
    <row r="828" spans="1:9" x14ac:dyDescent="0.2">
      <c r="A828" s="88"/>
      <c r="B828" s="88"/>
      <c r="C828" s="88"/>
      <c r="D828" s="89"/>
      <c r="E828" s="90"/>
      <c r="F828" s="100"/>
      <c r="G828" s="100"/>
      <c r="H828" s="89"/>
      <c r="I828" s="100"/>
    </row>
    <row r="829" spans="1:9" x14ac:dyDescent="0.2">
      <c r="A829" s="88"/>
      <c r="B829" s="88"/>
      <c r="C829" s="88"/>
      <c r="D829" s="89"/>
      <c r="E829" s="90"/>
      <c r="F829" s="100"/>
      <c r="G829" s="100"/>
      <c r="H829" s="89"/>
      <c r="I829" s="100"/>
    </row>
    <row r="830" spans="1:9" x14ac:dyDescent="0.2">
      <c r="A830" s="88"/>
      <c r="B830" s="88"/>
      <c r="C830" s="88"/>
      <c r="D830" s="89"/>
      <c r="E830" s="90"/>
      <c r="F830" s="100"/>
      <c r="G830" s="100"/>
      <c r="H830" s="89"/>
      <c r="I830" s="100"/>
    </row>
    <row r="831" spans="1:9" x14ac:dyDescent="0.2">
      <c r="A831" s="88"/>
      <c r="B831" s="88"/>
      <c r="C831" s="88"/>
      <c r="D831" s="89"/>
      <c r="E831" s="90"/>
      <c r="F831" s="100"/>
      <c r="G831" s="100"/>
      <c r="H831" s="89"/>
      <c r="I831" s="100"/>
    </row>
    <row r="832" spans="1:9" x14ac:dyDescent="0.2">
      <c r="A832" s="88"/>
      <c r="B832" s="88"/>
      <c r="C832" s="88"/>
      <c r="D832" s="89"/>
      <c r="E832" s="90"/>
      <c r="F832" s="100"/>
      <c r="G832" s="100"/>
      <c r="H832" s="89"/>
      <c r="I832" s="100"/>
    </row>
    <row r="833" spans="1:9" x14ac:dyDescent="0.2">
      <c r="A833" s="88"/>
      <c r="B833" s="88"/>
      <c r="C833" s="88"/>
      <c r="D833" s="89"/>
      <c r="E833" s="90"/>
      <c r="F833" s="100"/>
      <c r="G833" s="100"/>
      <c r="H833" s="89"/>
      <c r="I833" s="100"/>
    </row>
    <row r="834" spans="1:9" x14ac:dyDescent="0.2">
      <c r="A834" s="88"/>
      <c r="B834" s="88"/>
      <c r="C834" s="88"/>
      <c r="D834" s="89"/>
      <c r="E834" s="90"/>
      <c r="F834" s="100"/>
      <c r="G834" s="100"/>
      <c r="H834" s="89"/>
      <c r="I834" s="100"/>
    </row>
    <row r="835" spans="1:9" x14ac:dyDescent="0.2">
      <c r="A835" s="88"/>
      <c r="B835" s="88"/>
      <c r="C835" s="88"/>
      <c r="D835" s="89"/>
      <c r="E835" s="90"/>
      <c r="F835" s="100"/>
      <c r="G835" s="100"/>
      <c r="H835" s="89"/>
      <c r="I835" s="100"/>
    </row>
    <row r="836" spans="1:9" x14ac:dyDescent="0.2">
      <c r="A836" s="88"/>
      <c r="B836" s="88"/>
      <c r="C836" s="88"/>
      <c r="D836" s="89"/>
      <c r="E836" s="90"/>
      <c r="F836" s="100"/>
      <c r="G836" s="100"/>
      <c r="H836" s="89"/>
      <c r="I836" s="100"/>
    </row>
    <row r="837" spans="1:9" x14ac:dyDescent="0.2">
      <c r="A837" s="88"/>
      <c r="B837" s="88"/>
      <c r="C837" s="88"/>
      <c r="D837" s="89"/>
      <c r="E837" s="90"/>
      <c r="F837" s="100"/>
      <c r="G837" s="100"/>
      <c r="H837" s="89"/>
      <c r="I837" s="100"/>
    </row>
    <row r="838" spans="1:9" x14ac:dyDescent="0.2">
      <c r="A838" s="88"/>
      <c r="B838" s="88"/>
      <c r="C838" s="88"/>
      <c r="D838" s="89"/>
      <c r="E838" s="90"/>
      <c r="F838" s="100"/>
      <c r="G838" s="100"/>
      <c r="H838" s="89"/>
      <c r="I838" s="100"/>
    </row>
    <row r="839" spans="1:9" x14ac:dyDescent="0.2">
      <c r="A839" s="88"/>
      <c r="B839" s="88"/>
      <c r="C839" s="88"/>
      <c r="D839" s="89"/>
      <c r="E839" s="90"/>
      <c r="F839" s="100"/>
      <c r="G839" s="100"/>
      <c r="H839" s="89"/>
      <c r="I839" s="100"/>
    </row>
    <row r="840" spans="1:9" x14ac:dyDescent="0.2">
      <c r="A840" s="88"/>
      <c r="B840" s="88"/>
      <c r="C840" s="88"/>
      <c r="D840" s="89"/>
      <c r="E840" s="90"/>
      <c r="F840" s="100"/>
      <c r="G840" s="100"/>
      <c r="H840" s="89"/>
      <c r="I840" s="100"/>
    </row>
    <row r="841" spans="1:9" x14ac:dyDescent="0.2">
      <c r="A841" s="88"/>
      <c r="B841" s="88"/>
      <c r="C841" s="88"/>
      <c r="D841" s="89"/>
      <c r="E841" s="90"/>
      <c r="F841" s="100"/>
      <c r="G841" s="100"/>
      <c r="H841" s="89"/>
      <c r="I841" s="100"/>
    </row>
    <row r="842" spans="1:9" x14ac:dyDescent="0.2">
      <c r="A842" s="88"/>
      <c r="B842" s="88"/>
      <c r="C842" s="88"/>
      <c r="D842" s="89"/>
      <c r="E842" s="90"/>
      <c r="F842" s="100"/>
      <c r="G842" s="100"/>
      <c r="H842" s="89"/>
      <c r="I842" s="100"/>
    </row>
    <row r="843" spans="1:9" x14ac:dyDescent="0.2">
      <c r="A843" s="88"/>
      <c r="B843" s="88"/>
      <c r="C843" s="88"/>
      <c r="D843" s="89"/>
      <c r="E843" s="90"/>
      <c r="F843" s="100"/>
      <c r="G843" s="100"/>
      <c r="H843" s="89"/>
      <c r="I843" s="100"/>
    </row>
    <row r="844" spans="1:9" x14ac:dyDescent="0.2">
      <c r="A844" s="88"/>
      <c r="B844" s="88"/>
      <c r="C844" s="88"/>
      <c r="D844" s="89"/>
      <c r="E844" s="90"/>
      <c r="F844" s="100"/>
      <c r="G844" s="100"/>
      <c r="H844" s="89"/>
      <c r="I844" s="100"/>
    </row>
    <row r="845" spans="1:9" x14ac:dyDescent="0.2">
      <c r="A845" s="88"/>
      <c r="B845" s="88"/>
      <c r="C845" s="88"/>
      <c r="D845" s="89"/>
      <c r="E845" s="90"/>
      <c r="F845" s="100"/>
      <c r="G845" s="100"/>
      <c r="H845" s="89"/>
      <c r="I845" s="100"/>
    </row>
    <row r="846" spans="1:9" x14ac:dyDescent="0.2">
      <c r="A846" s="88"/>
      <c r="B846" s="88"/>
      <c r="C846" s="88"/>
      <c r="D846" s="89"/>
      <c r="E846" s="90"/>
      <c r="F846" s="100"/>
      <c r="G846" s="100"/>
      <c r="H846" s="89"/>
      <c r="I846" s="100"/>
    </row>
    <row r="847" spans="1:9" x14ac:dyDescent="0.2">
      <c r="A847" s="88"/>
      <c r="B847" s="88"/>
      <c r="C847" s="88"/>
      <c r="D847" s="89"/>
      <c r="E847" s="90"/>
      <c r="F847" s="100"/>
      <c r="G847" s="100"/>
      <c r="H847" s="89"/>
      <c r="I847" s="100"/>
    </row>
    <row r="848" spans="1:9" x14ac:dyDescent="0.2">
      <c r="A848" s="88"/>
      <c r="B848" s="88"/>
      <c r="C848" s="88"/>
      <c r="D848" s="89"/>
      <c r="E848" s="90"/>
      <c r="F848" s="100"/>
      <c r="G848" s="100"/>
      <c r="H848" s="89"/>
      <c r="I848" s="100"/>
    </row>
    <row r="849" spans="1:9" x14ac:dyDescent="0.2">
      <c r="A849" s="88"/>
      <c r="B849" s="88"/>
      <c r="C849" s="88"/>
      <c r="D849" s="89"/>
      <c r="E849" s="90"/>
      <c r="F849" s="100"/>
      <c r="G849" s="100"/>
      <c r="H849" s="89"/>
      <c r="I849" s="100"/>
    </row>
    <row r="850" spans="1:9" x14ac:dyDescent="0.2">
      <c r="A850" s="88"/>
      <c r="B850" s="88"/>
      <c r="C850" s="88"/>
      <c r="D850" s="89"/>
      <c r="E850" s="90"/>
      <c r="F850" s="100"/>
      <c r="G850" s="100"/>
      <c r="H850" s="89"/>
      <c r="I850" s="100"/>
    </row>
    <row r="851" spans="1:9" x14ac:dyDescent="0.2">
      <c r="A851" s="88"/>
      <c r="B851" s="88"/>
      <c r="C851" s="88"/>
      <c r="D851" s="89"/>
      <c r="E851" s="90"/>
      <c r="F851" s="100"/>
      <c r="G851" s="100"/>
      <c r="H851" s="89"/>
      <c r="I851" s="100"/>
    </row>
    <row r="852" spans="1:9" x14ac:dyDescent="0.2">
      <c r="A852" s="88"/>
      <c r="B852" s="88"/>
      <c r="C852" s="88"/>
      <c r="D852" s="89"/>
      <c r="E852" s="90"/>
      <c r="F852" s="100"/>
      <c r="G852" s="100"/>
      <c r="H852" s="89"/>
      <c r="I852" s="100"/>
    </row>
    <row r="853" spans="1:9" x14ac:dyDescent="0.2">
      <c r="A853" s="88"/>
      <c r="B853" s="88"/>
      <c r="C853" s="88"/>
      <c r="D853" s="89"/>
      <c r="E853" s="90"/>
      <c r="F853" s="100"/>
      <c r="G853" s="100"/>
      <c r="H853" s="89"/>
      <c r="I853" s="100"/>
    </row>
    <row r="854" spans="1:9" x14ac:dyDescent="0.2">
      <c r="A854" s="88"/>
      <c r="B854" s="88"/>
      <c r="C854" s="88"/>
      <c r="D854" s="89"/>
      <c r="E854" s="90"/>
      <c r="F854" s="100"/>
      <c r="G854" s="100"/>
      <c r="H854" s="89"/>
      <c r="I854" s="100"/>
    </row>
    <row r="855" spans="1:9" x14ac:dyDescent="0.2">
      <c r="A855" s="88"/>
      <c r="B855" s="88"/>
      <c r="C855" s="88"/>
      <c r="D855" s="89"/>
      <c r="E855" s="90"/>
      <c r="F855" s="100"/>
      <c r="G855" s="100"/>
      <c r="H855" s="89"/>
      <c r="I855" s="100"/>
    </row>
    <row r="856" spans="1:9" x14ac:dyDescent="0.2">
      <c r="A856" s="88"/>
      <c r="B856" s="88"/>
      <c r="C856" s="88"/>
      <c r="D856" s="89"/>
      <c r="E856" s="90"/>
      <c r="F856" s="100"/>
      <c r="G856" s="100"/>
      <c r="H856" s="89"/>
      <c r="I856" s="100"/>
    </row>
    <row r="857" spans="1:9" x14ac:dyDescent="0.2">
      <c r="A857" s="88"/>
      <c r="B857" s="88"/>
      <c r="C857" s="88"/>
      <c r="D857" s="89"/>
      <c r="E857" s="90"/>
      <c r="F857" s="100"/>
      <c r="G857" s="100"/>
      <c r="H857" s="89"/>
      <c r="I857" s="100"/>
    </row>
    <row r="858" spans="1:9" x14ac:dyDescent="0.2">
      <c r="A858" s="88"/>
      <c r="B858" s="88"/>
      <c r="C858" s="88"/>
      <c r="D858" s="89"/>
      <c r="E858" s="90"/>
      <c r="F858" s="100"/>
      <c r="G858" s="100"/>
      <c r="H858" s="89"/>
      <c r="I858" s="100"/>
    </row>
    <row r="859" spans="1:9" x14ac:dyDescent="0.2">
      <c r="A859" s="88"/>
      <c r="B859" s="88"/>
      <c r="C859" s="88"/>
      <c r="D859" s="89"/>
      <c r="E859" s="90"/>
      <c r="F859" s="100"/>
      <c r="G859" s="100"/>
      <c r="H859" s="89"/>
      <c r="I859" s="100"/>
    </row>
    <row r="860" spans="1:9" x14ac:dyDescent="0.2">
      <c r="A860" s="88"/>
      <c r="B860" s="88"/>
      <c r="C860" s="88"/>
      <c r="D860" s="89"/>
      <c r="E860" s="90"/>
      <c r="F860" s="100"/>
      <c r="G860" s="100"/>
      <c r="H860" s="89"/>
      <c r="I860" s="100"/>
    </row>
    <row r="861" spans="1:9" x14ac:dyDescent="0.2">
      <c r="A861" s="88"/>
      <c r="B861" s="88"/>
      <c r="C861" s="88"/>
      <c r="D861" s="89"/>
      <c r="E861" s="90"/>
      <c r="F861" s="100"/>
      <c r="G861" s="100"/>
      <c r="H861" s="89"/>
      <c r="I861" s="100"/>
    </row>
    <row r="862" spans="1:9" x14ac:dyDescent="0.2">
      <c r="A862" s="88"/>
      <c r="B862" s="88"/>
      <c r="C862" s="88"/>
      <c r="D862" s="89"/>
      <c r="E862" s="90"/>
      <c r="F862" s="100"/>
      <c r="G862" s="100"/>
      <c r="H862" s="89"/>
      <c r="I862" s="100"/>
    </row>
    <row r="863" spans="1:9" x14ac:dyDescent="0.2">
      <c r="A863" s="88"/>
      <c r="B863" s="88"/>
      <c r="C863" s="88"/>
      <c r="D863" s="89"/>
      <c r="E863" s="90"/>
      <c r="F863" s="100"/>
      <c r="G863" s="100"/>
      <c r="H863" s="89"/>
      <c r="I863" s="100"/>
    </row>
    <row r="864" spans="1:9" x14ac:dyDescent="0.2">
      <c r="A864" s="88"/>
      <c r="B864" s="88"/>
      <c r="C864" s="88"/>
      <c r="D864" s="89"/>
      <c r="E864" s="90"/>
      <c r="F864" s="100"/>
      <c r="G864" s="100"/>
      <c r="H864" s="89"/>
      <c r="I864" s="100"/>
    </row>
    <row r="865" spans="1:9" x14ac:dyDescent="0.2">
      <c r="A865" s="88"/>
      <c r="B865" s="88"/>
      <c r="C865" s="88"/>
      <c r="D865" s="89"/>
      <c r="E865" s="90"/>
      <c r="F865" s="100"/>
      <c r="G865" s="100"/>
      <c r="H865" s="89"/>
      <c r="I865" s="100"/>
    </row>
    <row r="866" spans="1:9" x14ac:dyDescent="0.2">
      <c r="A866" s="88"/>
      <c r="B866" s="88"/>
      <c r="C866" s="88"/>
      <c r="D866" s="89"/>
      <c r="E866" s="90"/>
      <c r="F866" s="100"/>
      <c r="G866" s="100"/>
      <c r="H866" s="89"/>
      <c r="I866" s="100"/>
    </row>
    <row r="867" spans="1:9" x14ac:dyDescent="0.2">
      <c r="A867" s="88"/>
      <c r="B867" s="88"/>
      <c r="C867" s="88"/>
      <c r="D867" s="89"/>
      <c r="E867" s="90"/>
      <c r="F867" s="100"/>
      <c r="G867" s="100"/>
      <c r="H867" s="89"/>
      <c r="I867" s="100"/>
    </row>
    <row r="868" spans="1:9" x14ac:dyDescent="0.2">
      <c r="A868" s="88"/>
      <c r="B868" s="88"/>
      <c r="C868" s="88"/>
      <c r="D868" s="89"/>
      <c r="E868" s="90"/>
      <c r="F868" s="100"/>
      <c r="G868" s="100"/>
      <c r="H868" s="89"/>
      <c r="I868" s="100"/>
    </row>
    <row r="869" spans="1:9" x14ac:dyDescent="0.2">
      <c r="A869" s="88"/>
      <c r="B869" s="88"/>
      <c r="C869" s="88"/>
      <c r="D869" s="89"/>
      <c r="E869" s="90"/>
      <c r="F869" s="100"/>
      <c r="G869" s="100"/>
      <c r="H869" s="89"/>
      <c r="I869" s="100"/>
    </row>
    <row r="870" spans="1:9" x14ac:dyDescent="0.2">
      <c r="A870" s="88"/>
      <c r="B870" s="88"/>
      <c r="C870" s="88"/>
      <c r="D870" s="89"/>
      <c r="E870" s="90"/>
      <c r="F870" s="100"/>
      <c r="G870" s="100"/>
      <c r="H870" s="89"/>
      <c r="I870" s="100"/>
    </row>
    <row r="871" spans="1:9" x14ac:dyDescent="0.2">
      <c r="A871" s="88"/>
      <c r="B871" s="88"/>
      <c r="C871" s="88"/>
      <c r="D871" s="89"/>
      <c r="E871" s="90"/>
      <c r="F871" s="100"/>
      <c r="G871" s="100"/>
      <c r="H871" s="89"/>
      <c r="I871" s="100"/>
    </row>
    <row r="872" spans="1:9" x14ac:dyDescent="0.2">
      <c r="A872" s="88"/>
      <c r="B872" s="88"/>
      <c r="C872" s="88"/>
      <c r="D872" s="89"/>
      <c r="E872" s="90"/>
      <c r="F872" s="100"/>
      <c r="G872" s="100"/>
      <c r="H872" s="89"/>
      <c r="I872" s="100"/>
    </row>
    <row r="873" spans="1:9" x14ac:dyDescent="0.2">
      <c r="A873" s="88"/>
      <c r="B873" s="88"/>
      <c r="C873" s="88"/>
      <c r="D873" s="89"/>
      <c r="E873" s="90"/>
      <c r="F873" s="100"/>
      <c r="G873" s="100"/>
      <c r="H873" s="89"/>
      <c r="I873" s="100"/>
    </row>
    <row r="874" spans="1:9" x14ac:dyDescent="0.2">
      <c r="A874" s="88"/>
      <c r="B874" s="88"/>
      <c r="C874" s="88"/>
      <c r="D874" s="89"/>
      <c r="E874" s="90"/>
      <c r="F874" s="100"/>
      <c r="G874" s="100"/>
      <c r="H874" s="89"/>
      <c r="I874" s="100"/>
    </row>
    <row r="875" spans="1:9" x14ac:dyDescent="0.2">
      <c r="A875" s="88"/>
      <c r="B875" s="88"/>
      <c r="C875" s="88"/>
      <c r="D875" s="89"/>
      <c r="E875" s="90"/>
      <c r="F875" s="100"/>
      <c r="G875" s="100"/>
      <c r="H875" s="89"/>
      <c r="I875" s="100"/>
    </row>
    <row r="876" spans="1:9" x14ac:dyDescent="0.2">
      <c r="A876" s="88"/>
      <c r="B876" s="88"/>
      <c r="C876" s="88"/>
      <c r="D876" s="89"/>
      <c r="E876" s="90"/>
      <c r="F876" s="100"/>
      <c r="G876" s="100"/>
      <c r="H876" s="89"/>
      <c r="I876" s="100"/>
    </row>
    <row r="877" spans="1:9" x14ac:dyDescent="0.2">
      <c r="A877" s="88"/>
      <c r="B877" s="88"/>
      <c r="C877" s="88"/>
      <c r="D877" s="89"/>
      <c r="E877" s="90"/>
      <c r="F877" s="100"/>
      <c r="G877" s="100"/>
      <c r="H877" s="89"/>
      <c r="I877" s="100"/>
    </row>
    <row r="878" spans="1:9" x14ac:dyDescent="0.2">
      <c r="A878" s="88"/>
      <c r="B878" s="88"/>
      <c r="C878" s="88"/>
      <c r="D878" s="89"/>
      <c r="E878" s="90"/>
      <c r="F878" s="100"/>
      <c r="G878" s="100"/>
      <c r="H878" s="89"/>
      <c r="I878" s="100"/>
    </row>
    <row r="879" spans="1:9" x14ac:dyDescent="0.2">
      <c r="A879" s="88"/>
      <c r="B879" s="88"/>
      <c r="C879" s="88"/>
      <c r="D879" s="89"/>
      <c r="E879" s="90"/>
      <c r="F879" s="100"/>
      <c r="G879" s="100"/>
      <c r="H879" s="89"/>
      <c r="I879" s="100"/>
    </row>
    <row r="880" spans="1:9" x14ac:dyDescent="0.2">
      <c r="A880" s="88"/>
      <c r="B880" s="88"/>
      <c r="C880" s="88"/>
      <c r="D880" s="89"/>
      <c r="E880" s="90"/>
      <c r="F880" s="100"/>
      <c r="G880" s="100"/>
      <c r="H880" s="89"/>
      <c r="I880" s="100"/>
    </row>
    <row r="881" spans="1:9" x14ac:dyDescent="0.2">
      <c r="A881" s="88"/>
      <c r="B881" s="88"/>
      <c r="C881" s="88"/>
      <c r="D881" s="89"/>
      <c r="E881" s="90"/>
      <c r="F881" s="100"/>
      <c r="G881" s="100"/>
      <c r="H881" s="89"/>
      <c r="I881" s="100"/>
    </row>
    <row r="882" spans="1:9" x14ac:dyDescent="0.2">
      <c r="A882" s="88"/>
      <c r="B882" s="88"/>
      <c r="C882" s="88"/>
      <c r="D882" s="89"/>
      <c r="E882" s="90"/>
      <c r="F882" s="100"/>
      <c r="G882" s="100"/>
      <c r="H882" s="89"/>
      <c r="I882" s="100"/>
    </row>
    <row r="883" spans="1:9" x14ac:dyDescent="0.2">
      <c r="A883" s="88"/>
      <c r="B883" s="88"/>
      <c r="C883" s="88"/>
      <c r="D883" s="89"/>
      <c r="E883" s="90"/>
      <c r="F883" s="100"/>
      <c r="G883" s="100"/>
      <c r="H883" s="89"/>
      <c r="I883" s="100"/>
    </row>
    <row r="884" spans="1:9" x14ac:dyDescent="0.2">
      <c r="A884" s="88"/>
      <c r="B884" s="88"/>
      <c r="C884" s="88"/>
      <c r="D884" s="89"/>
      <c r="E884" s="90"/>
      <c r="F884" s="100"/>
      <c r="G884" s="100"/>
      <c r="H884" s="89"/>
      <c r="I884" s="100"/>
    </row>
    <row r="885" spans="1:9" x14ac:dyDescent="0.2">
      <c r="A885" s="88"/>
      <c r="B885" s="88"/>
      <c r="C885" s="88"/>
      <c r="D885" s="89"/>
      <c r="E885" s="90"/>
      <c r="F885" s="100"/>
      <c r="G885" s="100"/>
      <c r="H885" s="89"/>
      <c r="I885" s="100"/>
    </row>
    <row r="886" spans="1:9" x14ac:dyDescent="0.2">
      <c r="A886" s="88"/>
      <c r="B886" s="88"/>
      <c r="C886" s="88"/>
      <c r="D886" s="89"/>
      <c r="E886" s="90"/>
      <c r="F886" s="100"/>
      <c r="G886" s="100"/>
      <c r="H886" s="89"/>
      <c r="I886" s="100"/>
    </row>
    <row r="887" spans="1:9" x14ac:dyDescent="0.2">
      <c r="A887" s="88"/>
      <c r="B887" s="88"/>
      <c r="C887" s="88"/>
      <c r="D887" s="89"/>
      <c r="E887" s="90"/>
      <c r="F887" s="100"/>
      <c r="G887" s="100"/>
      <c r="H887" s="89"/>
      <c r="I887" s="100"/>
    </row>
    <row r="888" spans="1:9" x14ac:dyDescent="0.2">
      <c r="A888" s="88"/>
      <c r="B888" s="88"/>
      <c r="C888" s="88"/>
      <c r="D888" s="89"/>
      <c r="E888" s="90"/>
      <c r="F888" s="100"/>
      <c r="G888" s="100"/>
      <c r="H888" s="89"/>
      <c r="I888" s="100"/>
    </row>
    <row r="889" spans="1:9" x14ac:dyDescent="0.2">
      <c r="A889" s="88"/>
      <c r="B889" s="88"/>
      <c r="C889" s="88"/>
      <c r="D889" s="89"/>
      <c r="E889" s="90"/>
      <c r="F889" s="100"/>
      <c r="G889" s="100"/>
      <c r="H889" s="89"/>
      <c r="I889" s="100"/>
    </row>
    <row r="890" spans="1:9" x14ac:dyDescent="0.2">
      <c r="A890" s="88"/>
      <c r="B890" s="88"/>
      <c r="C890" s="88"/>
      <c r="D890" s="89"/>
      <c r="E890" s="90"/>
      <c r="F890" s="100"/>
      <c r="G890" s="100"/>
      <c r="H890" s="89"/>
      <c r="I890" s="100"/>
    </row>
    <row r="891" spans="1:9" x14ac:dyDescent="0.2">
      <c r="A891" s="88"/>
      <c r="B891" s="88"/>
      <c r="C891" s="88"/>
      <c r="D891" s="89"/>
      <c r="E891" s="90"/>
      <c r="F891" s="100"/>
      <c r="G891" s="100"/>
      <c r="H891" s="89"/>
      <c r="I891" s="100"/>
    </row>
    <row r="892" spans="1:9" x14ac:dyDescent="0.2">
      <c r="A892" s="88"/>
      <c r="B892" s="88"/>
      <c r="C892" s="88"/>
      <c r="D892" s="89"/>
      <c r="E892" s="90"/>
      <c r="F892" s="100"/>
      <c r="G892" s="100"/>
      <c r="H892" s="89"/>
      <c r="I892" s="100"/>
    </row>
    <row r="893" spans="1:9" x14ac:dyDescent="0.2">
      <c r="A893" s="88"/>
      <c r="B893" s="88"/>
      <c r="C893" s="88"/>
      <c r="D893" s="89"/>
      <c r="E893" s="90"/>
      <c r="F893" s="100"/>
      <c r="G893" s="100"/>
      <c r="H893" s="89"/>
      <c r="I893" s="100"/>
    </row>
    <row r="894" spans="1:9" x14ac:dyDescent="0.2">
      <c r="A894" s="88"/>
      <c r="B894" s="88"/>
      <c r="C894" s="88"/>
      <c r="D894" s="89"/>
      <c r="E894" s="90"/>
      <c r="F894" s="100"/>
      <c r="G894" s="100"/>
      <c r="H894" s="89"/>
      <c r="I894" s="100"/>
    </row>
    <row r="895" spans="1:9" x14ac:dyDescent="0.2">
      <c r="A895" s="88"/>
      <c r="B895" s="88"/>
      <c r="C895" s="88"/>
      <c r="D895" s="89"/>
      <c r="E895" s="90"/>
      <c r="F895" s="100"/>
      <c r="G895" s="100"/>
      <c r="H895" s="89"/>
      <c r="I895" s="100"/>
    </row>
    <row r="896" spans="1:9" x14ac:dyDescent="0.2">
      <c r="A896" s="88"/>
      <c r="B896" s="88"/>
      <c r="C896" s="88"/>
      <c r="D896" s="89"/>
      <c r="E896" s="90"/>
      <c r="F896" s="100"/>
      <c r="G896" s="100"/>
      <c r="H896" s="89"/>
      <c r="I896" s="100"/>
    </row>
    <row r="897" spans="1:9" x14ac:dyDescent="0.2">
      <c r="A897" s="88"/>
      <c r="B897" s="88"/>
      <c r="C897" s="88"/>
      <c r="D897" s="89"/>
      <c r="E897" s="90"/>
      <c r="F897" s="100"/>
      <c r="G897" s="100"/>
      <c r="H897" s="89"/>
      <c r="I897" s="100"/>
    </row>
    <row r="898" spans="1:9" x14ac:dyDescent="0.2">
      <c r="A898" s="88"/>
      <c r="B898" s="88"/>
      <c r="C898" s="88"/>
      <c r="D898" s="89"/>
      <c r="E898" s="90"/>
      <c r="F898" s="100"/>
      <c r="G898" s="100"/>
      <c r="H898" s="89"/>
      <c r="I898" s="100"/>
    </row>
    <row r="899" spans="1:9" x14ac:dyDescent="0.2">
      <c r="A899" s="88"/>
      <c r="B899" s="88"/>
      <c r="C899" s="88"/>
      <c r="D899" s="89"/>
      <c r="E899" s="90"/>
      <c r="F899" s="100"/>
      <c r="G899" s="100"/>
      <c r="H899" s="89"/>
      <c r="I899" s="100"/>
    </row>
    <row r="900" spans="1:9" x14ac:dyDescent="0.2">
      <c r="A900" s="88"/>
      <c r="B900" s="88"/>
      <c r="C900" s="88"/>
      <c r="D900" s="89"/>
      <c r="E900" s="90"/>
      <c r="F900" s="100"/>
      <c r="G900" s="100"/>
      <c r="H900" s="89"/>
      <c r="I900" s="100"/>
    </row>
    <row r="901" spans="1:9" x14ac:dyDescent="0.2">
      <c r="A901" s="88"/>
      <c r="B901" s="88"/>
      <c r="C901" s="88"/>
      <c r="D901" s="89"/>
      <c r="E901" s="90"/>
      <c r="F901" s="100"/>
      <c r="G901" s="100"/>
      <c r="H901" s="89"/>
      <c r="I901" s="100"/>
    </row>
    <row r="902" spans="1:9" x14ac:dyDescent="0.2">
      <c r="A902" s="88"/>
      <c r="B902" s="88"/>
      <c r="C902" s="88"/>
      <c r="D902" s="89"/>
      <c r="E902" s="90"/>
      <c r="F902" s="100"/>
      <c r="G902" s="100"/>
      <c r="H902" s="89"/>
      <c r="I902" s="100"/>
    </row>
    <row r="903" spans="1:9" x14ac:dyDescent="0.2">
      <c r="A903" s="88"/>
      <c r="B903" s="88"/>
      <c r="C903" s="88"/>
      <c r="D903" s="89"/>
      <c r="E903" s="90"/>
      <c r="F903" s="100"/>
      <c r="G903" s="100"/>
      <c r="H903" s="89"/>
      <c r="I903" s="100"/>
    </row>
    <row r="904" spans="1:9" x14ac:dyDescent="0.2">
      <c r="A904" s="88"/>
      <c r="B904" s="88"/>
      <c r="C904" s="88"/>
      <c r="D904" s="89"/>
      <c r="E904" s="90"/>
      <c r="F904" s="100"/>
      <c r="G904" s="100"/>
      <c r="H904" s="89"/>
      <c r="I904" s="100"/>
    </row>
    <row r="905" spans="1:9" x14ac:dyDescent="0.2">
      <c r="A905" s="88"/>
      <c r="B905" s="88"/>
      <c r="C905" s="88"/>
      <c r="D905" s="89"/>
      <c r="E905" s="90"/>
      <c r="F905" s="100"/>
      <c r="G905" s="100"/>
      <c r="H905" s="89"/>
      <c r="I905" s="100"/>
    </row>
    <row r="906" spans="1:9" x14ac:dyDescent="0.2">
      <c r="A906" s="88"/>
      <c r="B906" s="88"/>
      <c r="C906" s="88"/>
      <c r="D906" s="89"/>
      <c r="E906" s="90"/>
      <c r="F906" s="100"/>
      <c r="G906" s="100"/>
      <c r="H906" s="89"/>
      <c r="I906" s="100"/>
    </row>
    <row r="907" spans="1:9" x14ac:dyDescent="0.2">
      <c r="A907" s="88"/>
      <c r="B907" s="88"/>
      <c r="C907" s="88"/>
      <c r="D907" s="89"/>
      <c r="E907" s="90"/>
      <c r="F907" s="100"/>
      <c r="G907" s="100"/>
      <c r="H907" s="89"/>
      <c r="I907" s="100"/>
    </row>
    <row r="908" spans="1:9" x14ac:dyDescent="0.2">
      <c r="A908" s="88"/>
      <c r="B908" s="88"/>
      <c r="C908" s="88"/>
      <c r="D908" s="89"/>
      <c r="E908" s="90"/>
      <c r="F908" s="100"/>
      <c r="G908" s="100"/>
      <c r="H908" s="89"/>
      <c r="I908" s="100"/>
    </row>
    <row r="909" spans="1:9" x14ac:dyDescent="0.2">
      <c r="A909" s="88"/>
      <c r="B909" s="88"/>
      <c r="C909" s="88"/>
      <c r="D909" s="89"/>
      <c r="E909" s="90"/>
      <c r="F909" s="100"/>
      <c r="G909" s="100"/>
      <c r="H909" s="89"/>
      <c r="I909" s="100"/>
    </row>
    <row r="910" spans="1:9" x14ac:dyDescent="0.2">
      <c r="A910" s="88"/>
      <c r="B910" s="88"/>
      <c r="C910" s="88"/>
      <c r="D910" s="89"/>
      <c r="E910" s="90"/>
      <c r="F910" s="100"/>
      <c r="G910" s="100"/>
      <c r="H910" s="89"/>
      <c r="I910" s="100"/>
    </row>
    <row r="911" spans="1:9" x14ac:dyDescent="0.2">
      <c r="A911" s="88"/>
      <c r="B911" s="88"/>
      <c r="C911" s="88"/>
      <c r="D911" s="89"/>
      <c r="E911" s="90"/>
      <c r="F911" s="100"/>
      <c r="G911" s="100"/>
      <c r="H911" s="89"/>
      <c r="I911" s="100"/>
    </row>
    <row r="912" spans="1:9" x14ac:dyDescent="0.2">
      <c r="A912" s="88"/>
      <c r="B912" s="88"/>
      <c r="C912" s="88"/>
      <c r="D912" s="89"/>
      <c r="E912" s="90"/>
      <c r="F912" s="100"/>
      <c r="G912" s="100"/>
      <c r="H912" s="89"/>
      <c r="I912" s="100"/>
    </row>
    <row r="913" spans="1:9" x14ac:dyDescent="0.2">
      <c r="A913" s="88"/>
      <c r="B913" s="88"/>
      <c r="C913" s="88"/>
      <c r="D913" s="89"/>
      <c r="E913" s="90"/>
      <c r="F913" s="100"/>
      <c r="G913" s="100"/>
      <c r="H913" s="89"/>
      <c r="I913" s="100"/>
    </row>
    <row r="914" spans="1:9" x14ac:dyDescent="0.2">
      <c r="A914" s="88"/>
      <c r="B914" s="88"/>
      <c r="C914" s="88"/>
      <c r="D914" s="89"/>
      <c r="E914" s="90"/>
      <c r="F914" s="100"/>
      <c r="G914" s="100"/>
      <c r="H914" s="89"/>
      <c r="I914" s="100"/>
    </row>
    <row r="915" spans="1:9" x14ac:dyDescent="0.2">
      <c r="A915" s="88"/>
      <c r="B915" s="88"/>
      <c r="C915" s="88"/>
      <c r="D915" s="89"/>
      <c r="E915" s="90"/>
      <c r="F915" s="100"/>
      <c r="G915" s="100"/>
      <c r="H915" s="89"/>
      <c r="I915" s="100"/>
    </row>
    <row r="916" spans="1:9" x14ac:dyDescent="0.2">
      <c r="A916" s="88"/>
      <c r="B916" s="88"/>
      <c r="C916" s="88"/>
      <c r="D916" s="89"/>
      <c r="E916" s="90"/>
      <c r="F916" s="100"/>
      <c r="G916" s="100"/>
      <c r="H916" s="89"/>
      <c r="I916" s="100"/>
    </row>
    <row r="917" spans="1:9" x14ac:dyDescent="0.2">
      <c r="A917" s="88"/>
      <c r="B917" s="88"/>
      <c r="C917" s="88"/>
      <c r="D917" s="89"/>
      <c r="E917" s="90"/>
      <c r="F917" s="100"/>
      <c r="G917" s="100"/>
      <c r="H917" s="89"/>
      <c r="I917" s="100"/>
    </row>
    <row r="918" spans="1:9" x14ac:dyDescent="0.2">
      <c r="A918" s="88"/>
      <c r="B918" s="88"/>
      <c r="C918" s="88"/>
      <c r="D918" s="89"/>
      <c r="E918" s="90"/>
      <c r="F918" s="100"/>
      <c r="G918" s="100"/>
      <c r="H918" s="89"/>
      <c r="I918" s="100"/>
    </row>
    <row r="919" spans="1:9" x14ac:dyDescent="0.2">
      <c r="A919" s="88"/>
      <c r="B919" s="88"/>
      <c r="C919" s="88"/>
      <c r="D919" s="89"/>
      <c r="E919" s="90"/>
      <c r="F919" s="100"/>
      <c r="G919" s="100"/>
      <c r="H919" s="89"/>
      <c r="I919" s="100"/>
    </row>
    <row r="920" spans="1:9" x14ac:dyDescent="0.2">
      <c r="A920" s="88"/>
      <c r="B920" s="88"/>
      <c r="C920" s="88"/>
      <c r="D920" s="89"/>
      <c r="E920" s="90"/>
      <c r="F920" s="100"/>
      <c r="G920" s="100"/>
      <c r="H920" s="89"/>
      <c r="I920" s="100"/>
    </row>
    <row r="921" spans="1:9" x14ac:dyDescent="0.2">
      <c r="A921" s="88"/>
      <c r="B921" s="88"/>
      <c r="C921" s="88"/>
      <c r="D921" s="89"/>
      <c r="E921" s="90"/>
      <c r="F921" s="100"/>
      <c r="G921" s="100"/>
      <c r="H921" s="89"/>
      <c r="I921" s="100"/>
    </row>
    <row r="922" spans="1:9" x14ac:dyDescent="0.2">
      <c r="A922" s="88"/>
      <c r="B922" s="88"/>
      <c r="C922" s="88"/>
      <c r="D922" s="89"/>
      <c r="E922" s="90"/>
      <c r="F922" s="100"/>
      <c r="G922" s="100"/>
      <c r="H922" s="89"/>
      <c r="I922" s="100"/>
    </row>
    <row r="923" spans="1:9" x14ac:dyDescent="0.2">
      <c r="A923" s="88"/>
      <c r="B923" s="88"/>
      <c r="C923" s="88"/>
      <c r="D923" s="89"/>
      <c r="E923" s="90"/>
      <c r="F923" s="100"/>
      <c r="G923" s="100"/>
      <c r="H923" s="89"/>
      <c r="I923" s="100"/>
    </row>
    <row r="924" spans="1:9" x14ac:dyDescent="0.2">
      <c r="A924" s="88"/>
      <c r="B924" s="88"/>
      <c r="C924" s="88"/>
      <c r="D924" s="89"/>
      <c r="E924" s="90"/>
      <c r="F924" s="100"/>
      <c r="G924" s="100"/>
      <c r="H924" s="89"/>
      <c r="I924" s="100"/>
    </row>
    <row r="925" spans="1:9" x14ac:dyDescent="0.2">
      <c r="A925" s="88"/>
      <c r="B925" s="88"/>
      <c r="C925" s="88"/>
      <c r="D925" s="89"/>
      <c r="E925" s="90"/>
      <c r="F925" s="100"/>
      <c r="G925" s="100"/>
      <c r="H925" s="89"/>
      <c r="I925" s="100"/>
    </row>
    <row r="926" spans="1:9" x14ac:dyDescent="0.2">
      <c r="A926" s="88"/>
      <c r="B926" s="88"/>
      <c r="C926" s="88"/>
      <c r="D926" s="89"/>
      <c r="E926" s="90"/>
      <c r="F926" s="100"/>
      <c r="G926" s="100"/>
      <c r="H926" s="89"/>
      <c r="I926" s="100"/>
    </row>
    <row r="927" spans="1:9" x14ac:dyDescent="0.2">
      <c r="A927" s="88"/>
      <c r="B927" s="88"/>
      <c r="C927" s="88"/>
      <c r="D927" s="89"/>
      <c r="E927" s="90"/>
      <c r="F927" s="100"/>
      <c r="G927" s="100"/>
      <c r="H927" s="89"/>
      <c r="I927" s="100"/>
    </row>
    <row r="928" spans="1:9" x14ac:dyDescent="0.2">
      <c r="A928" s="88"/>
      <c r="B928" s="88"/>
      <c r="C928" s="88"/>
      <c r="D928" s="89"/>
      <c r="E928" s="90"/>
      <c r="F928" s="100"/>
      <c r="G928" s="100"/>
      <c r="H928" s="89"/>
      <c r="I928" s="100"/>
    </row>
    <row r="929" spans="1:9" x14ac:dyDescent="0.2">
      <c r="A929" s="88"/>
      <c r="B929" s="88"/>
      <c r="C929" s="88"/>
      <c r="D929" s="89"/>
      <c r="E929" s="90"/>
      <c r="F929" s="100"/>
      <c r="G929" s="100"/>
      <c r="H929" s="89"/>
      <c r="I929" s="100"/>
    </row>
    <row r="930" spans="1:9" x14ac:dyDescent="0.2">
      <c r="A930" s="88"/>
      <c r="B930" s="88"/>
      <c r="C930" s="88"/>
      <c r="D930" s="89"/>
      <c r="E930" s="90"/>
      <c r="F930" s="100"/>
      <c r="G930" s="100"/>
      <c r="H930" s="89"/>
      <c r="I930" s="100"/>
    </row>
    <row r="931" spans="1:9" x14ac:dyDescent="0.2">
      <c r="A931" s="88"/>
      <c r="B931" s="88"/>
      <c r="C931" s="88"/>
      <c r="D931" s="89"/>
      <c r="E931" s="90"/>
      <c r="F931" s="100"/>
      <c r="G931" s="100"/>
      <c r="H931" s="89"/>
      <c r="I931" s="100"/>
    </row>
    <row r="932" spans="1:9" x14ac:dyDescent="0.2">
      <c r="A932" s="88"/>
      <c r="B932" s="88"/>
      <c r="C932" s="88"/>
      <c r="D932" s="89"/>
      <c r="E932" s="90"/>
      <c r="F932" s="100"/>
      <c r="G932" s="100"/>
      <c r="H932" s="89"/>
      <c r="I932" s="100"/>
    </row>
    <row r="933" spans="1:9" x14ac:dyDescent="0.2">
      <c r="A933" s="88"/>
      <c r="B933" s="88"/>
      <c r="C933" s="88"/>
      <c r="D933" s="89"/>
      <c r="E933" s="90"/>
      <c r="F933" s="100"/>
      <c r="G933" s="100"/>
      <c r="H933" s="89"/>
      <c r="I933" s="100"/>
    </row>
    <row r="934" spans="1:9" x14ac:dyDescent="0.2">
      <c r="A934" s="88"/>
      <c r="B934" s="88"/>
      <c r="C934" s="88"/>
      <c r="D934" s="89"/>
      <c r="E934" s="90"/>
      <c r="F934" s="100"/>
      <c r="G934" s="100"/>
      <c r="H934" s="89"/>
      <c r="I934" s="100"/>
    </row>
    <row r="935" spans="1:9" x14ac:dyDescent="0.2">
      <c r="A935" s="88"/>
      <c r="B935" s="88"/>
      <c r="C935" s="88"/>
      <c r="D935" s="89"/>
      <c r="E935" s="90"/>
      <c r="F935" s="100"/>
      <c r="G935" s="100"/>
      <c r="H935" s="89"/>
      <c r="I935" s="100"/>
    </row>
    <row r="936" spans="1:9" x14ac:dyDescent="0.2">
      <c r="A936" s="88"/>
      <c r="B936" s="88"/>
      <c r="C936" s="88"/>
      <c r="D936" s="89"/>
      <c r="E936" s="90"/>
      <c r="F936" s="100"/>
      <c r="G936" s="100"/>
      <c r="H936" s="89"/>
      <c r="I936" s="100"/>
    </row>
    <row r="937" spans="1:9" x14ac:dyDescent="0.2">
      <c r="A937" s="88"/>
      <c r="B937" s="88"/>
      <c r="C937" s="88"/>
      <c r="D937" s="89"/>
      <c r="E937" s="90"/>
      <c r="F937" s="100"/>
      <c r="G937" s="100"/>
      <c r="H937" s="89"/>
      <c r="I937" s="100"/>
    </row>
    <row r="938" spans="1:9" x14ac:dyDescent="0.2">
      <c r="A938" s="88"/>
      <c r="B938" s="88"/>
      <c r="C938" s="88"/>
      <c r="D938" s="89"/>
      <c r="E938" s="90"/>
      <c r="F938" s="100"/>
      <c r="G938" s="100"/>
      <c r="H938" s="89"/>
      <c r="I938" s="100"/>
    </row>
    <row r="939" spans="1:9" x14ac:dyDescent="0.2">
      <c r="A939" s="88"/>
      <c r="B939" s="88"/>
      <c r="C939" s="88"/>
      <c r="D939" s="89"/>
      <c r="E939" s="90"/>
      <c r="F939" s="100"/>
      <c r="G939" s="100"/>
      <c r="H939" s="89"/>
      <c r="I939" s="100"/>
    </row>
    <row r="940" spans="1:9" x14ac:dyDescent="0.2">
      <c r="A940" s="88"/>
      <c r="B940" s="88"/>
      <c r="C940" s="88"/>
      <c r="D940" s="89"/>
      <c r="E940" s="90"/>
      <c r="F940" s="100"/>
      <c r="G940" s="100"/>
      <c r="H940" s="89"/>
      <c r="I940" s="100"/>
    </row>
    <row r="941" spans="1:9" x14ac:dyDescent="0.2">
      <c r="A941" s="88"/>
      <c r="B941" s="88"/>
      <c r="C941" s="88"/>
      <c r="D941" s="89"/>
      <c r="E941" s="90"/>
      <c r="F941" s="100"/>
      <c r="G941" s="100"/>
      <c r="H941" s="89"/>
      <c r="I941" s="100"/>
    </row>
    <row r="942" spans="1:9" x14ac:dyDescent="0.2">
      <c r="A942" s="88"/>
      <c r="B942" s="88"/>
      <c r="C942" s="88"/>
      <c r="D942" s="89"/>
      <c r="E942" s="90"/>
      <c r="F942" s="100"/>
      <c r="G942" s="100"/>
      <c r="H942" s="89"/>
      <c r="I942" s="100"/>
    </row>
    <row r="943" spans="1:9" x14ac:dyDescent="0.2">
      <c r="A943" s="88"/>
      <c r="B943" s="88"/>
      <c r="C943" s="88"/>
      <c r="D943" s="89"/>
      <c r="E943" s="90"/>
      <c r="F943" s="100"/>
      <c r="G943" s="100"/>
      <c r="H943" s="89"/>
      <c r="I943" s="100"/>
    </row>
    <row r="944" spans="1:9" x14ac:dyDescent="0.2">
      <c r="A944" s="88"/>
      <c r="B944" s="88"/>
      <c r="C944" s="88"/>
      <c r="D944" s="89"/>
      <c r="E944" s="90"/>
      <c r="F944" s="100"/>
      <c r="G944" s="100"/>
      <c r="H944" s="89"/>
      <c r="I944" s="100"/>
    </row>
    <row r="945" spans="1:9" x14ac:dyDescent="0.2">
      <c r="A945" s="88"/>
      <c r="B945" s="88"/>
      <c r="C945" s="88"/>
      <c r="D945" s="89"/>
      <c r="E945" s="90"/>
      <c r="F945" s="100"/>
      <c r="G945" s="100"/>
      <c r="H945" s="89"/>
      <c r="I945" s="100"/>
    </row>
    <row r="946" spans="1:9" x14ac:dyDescent="0.2">
      <c r="A946" s="88"/>
      <c r="B946" s="88"/>
      <c r="C946" s="88"/>
      <c r="D946" s="89"/>
      <c r="E946" s="90"/>
      <c r="F946" s="100"/>
      <c r="G946" s="100"/>
      <c r="H946" s="89"/>
      <c r="I946" s="100"/>
    </row>
    <row r="947" spans="1:9" x14ac:dyDescent="0.2">
      <c r="A947" s="88"/>
      <c r="B947" s="88"/>
      <c r="C947" s="88"/>
      <c r="D947" s="89"/>
      <c r="E947" s="90"/>
      <c r="F947" s="100"/>
      <c r="G947" s="100"/>
      <c r="H947" s="89"/>
      <c r="I947" s="100"/>
    </row>
    <row r="948" spans="1:9" x14ac:dyDescent="0.2">
      <c r="A948" s="88"/>
      <c r="B948" s="88"/>
      <c r="C948" s="88"/>
      <c r="D948" s="89"/>
      <c r="E948" s="90"/>
      <c r="F948" s="100"/>
      <c r="G948" s="100"/>
      <c r="H948" s="89"/>
      <c r="I948" s="100"/>
    </row>
    <row r="949" spans="1:9" x14ac:dyDescent="0.2">
      <c r="A949" s="88"/>
      <c r="B949" s="88"/>
      <c r="C949" s="88"/>
      <c r="D949" s="89"/>
      <c r="E949" s="90"/>
      <c r="F949" s="100"/>
      <c r="G949" s="100"/>
      <c r="H949" s="89"/>
      <c r="I949" s="100"/>
    </row>
    <row r="950" spans="1:9" x14ac:dyDescent="0.2">
      <c r="A950" s="88"/>
      <c r="B950" s="88"/>
      <c r="C950" s="88"/>
      <c r="D950" s="89"/>
      <c r="E950" s="90"/>
      <c r="F950" s="100"/>
      <c r="G950" s="100"/>
      <c r="H950" s="89"/>
      <c r="I950" s="100"/>
    </row>
    <row r="951" spans="1:9" x14ac:dyDescent="0.2">
      <c r="A951" s="88"/>
      <c r="B951" s="88"/>
      <c r="C951" s="88"/>
      <c r="D951" s="89"/>
      <c r="E951" s="90"/>
      <c r="F951" s="100"/>
      <c r="G951" s="100"/>
      <c r="H951" s="89"/>
      <c r="I951" s="100"/>
    </row>
    <row r="952" spans="1:9" x14ac:dyDescent="0.2">
      <c r="A952" s="88"/>
      <c r="B952" s="88"/>
      <c r="C952" s="88"/>
      <c r="D952" s="89"/>
      <c r="E952" s="90"/>
      <c r="F952" s="100"/>
      <c r="G952" s="100"/>
      <c r="H952" s="89"/>
      <c r="I952" s="100"/>
    </row>
    <row r="953" spans="1:9" x14ac:dyDescent="0.2">
      <c r="A953" s="88"/>
      <c r="B953" s="88"/>
      <c r="C953" s="88"/>
      <c r="D953" s="89"/>
      <c r="E953" s="90"/>
      <c r="F953" s="100"/>
      <c r="G953" s="100"/>
      <c r="H953" s="89"/>
      <c r="I953" s="100"/>
    </row>
    <row r="954" spans="1:9" x14ac:dyDescent="0.2">
      <c r="A954" s="88"/>
      <c r="B954" s="88"/>
      <c r="C954" s="88"/>
      <c r="D954" s="89"/>
      <c r="E954" s="90"/>
      <c r="F954" s="100"/>
      <c r="G954" s="100"/>
      <c r="H954" s="89"/>
      <c r="I954" s="100"/>
    </row>
    <row r="955" spans="1:9" x14ac:dyDescent="0.2">
      <c r="A955" s="88"/>
      <c r="B955" s="88"/>
      <c r="C955" s="88"/>
      <c r="D955" s="89"/>
      <c r="E955" s="90"/>
      <c r="F955" s="100"/>
      <c r="G955" s="100"/>
      <c r="H955" s="89"/>
      <c r="I955" s="100"/>
    </row>
    <row r="956" spans="1:9" x14ac:dyDescent="0.2">
      <c r="A956" s="88"/>
      <c r="B956" s="88"/>
      <c r="C956" s="88"/>
      <c r="D956" s="89"/>
      <c r="E956" s="90"/>
      <c r="F956" s="100"/>
      <c r="G956" s="100"/>
      <c r="H956" s="89"/>
      <c r="I956" s="100"/>
    </row>
    <row r="957" spans="1:9" x14ac:dyDescent="0.2">
      <c r="A957" s="88"/>
      <c r="B957" s="88"/>
      <c r="C957" s="88"/>
      <c r="D957" s="89"/>
      <c r="E957" s="90"/>
      <c r="F957" s="100"/>
      <c r="G957" s="100"/>
      <c r="H957" s="89"/>
      <c r="I957" s="100"/>
    </row>
    <row r="958" spans="1:9" x14ac:dyDescent="0.2">
      <c r="A958" s="88"/>
      <c r="B958" s="88"/>
      <c r="C958" s="88"/>
      <c r="D958" s="89"/>
      <c r="E958" s="90"/>
      <c r="F958" s="100"/>
      <c r="G958" s="100"/>
      <c r="H958" s="89"/>
      <c r="I958" s="100"/>
    </row>
    <row r="959" spans="1:9" x14ac:dyDescent="0.2">
      <c r="A959" s="88"/>
      <c r="B959" s="88"/>
      <c r="C959" s="88"/>
      <c r="D959" s="89"/>
      <c r="E959" s="90"/>
      <c r="F959" s="100"/>
      <c r="G959" s="100"/>
      <c r="H959" s="89"/>
      <c r="I959" s="100"/>
    </row>
    <row r="960" spans="1:9" x14ac:dyDescent="0.2">
      <c r="A960" s="88"/>
      <c r="B960" s="88"/>
      <c r="C960" s="88"/>
      <c r="D960" s="89"/>
      <c r="E960" s="90"/>
      <c r="F960" s="100"/>
      <c r="G960" s="100"/>
      <c r="H960" s="89"/>
      <c r="I960" s="100"/>
    </row>
    <row r="961" spans="1:9" x14ac:dyDescent="0.2">
      <c r="A961" s="88"/>
      <c r="B961" s="88"/>
      <c r="C961" s="88"/>
      <c r="D961" s="89"/>
      <c r="E961" s="90"/>
      <c r="F961" s="100"/>
      <c r="G961" s="100"/>
      <c r="H961" s="89"/>
      <c r="I961" s="100"/>
    </row>
    <row r="962" spans="1:9" x14ac:dyDescent="0.2">
      <c r="A962" s="88"/>
      <c r="B962" s="88"/>
      <c r="C962" s="88"/>
      <c r="D962" s="89"/>
      <c r="E962" s="90"/>
      <c r="F962" s="100"/>
      <c r="G962" s="100"/>
      <c r="H962" s="89"/>
      <c r="I962" s="100"/>
    </row>
    <row r="963" spans="1:9" x14ac:dyDescent="0.2">
      <c r="A963" s="88"/>
      <c r="B963" s="88"/>
      <c r="C963" s="88"/>
      <c r="D963" s="89"/>
      <c r="E963" s="90"/>
      <c r="F963" s="100"/>
      <c r="G963" s="100"/>
      <c r="H963" s="89"/>
      <c r="I963" s="100"/>
    </row>
    <row r="964" spans="1:9" x14ac:dyDescent="0.2">
      <c r="A964" s="88"/>
      <c r="B964" s="88"/>
      <c r="C964" s="88"/>
      <c r="D964" s="89"/>
      <c r="E964" s="90"/>
      <c r="F964" s="100"/>
      <c r="G964" s="100"/>
      <c r="H964" s="89"/>
      <c r="I964" s="100"/>
    </row>
    <row r="965" spans="1:9" x14ac:dyDescent="0.2">
      <c r="A965" s="88"/>
      <c r="B965" s="88"/>
      <c r="C965" s="88"/>
      <c r="D965" s="89"/>
      <c r="E965" s="90"/>
      <c r="F965" s="100"/>
      <c r="G965" s="100"/>
      <c r="H965" s="89"/>
      <c r="I965" s="100"/>
    </row>
    <row r="966" spans="1:9" x14ac:dyDescent="0.2">
      <c r="A966" s="88"/>
      <c r="B966" s="88"/>
      <c r="C966" s="88"/>
      <c r="D966" s="89"/>
      <c r="E966" s="90"/>
      <c r="F966" s="100"/>
      <c r="G966" s="100"/>
      <c r="H966" s="89"/>
      <c r="I966" s="100"/>
    </row>
    <row r="967" spans="1:9" x14ac:dyDescent="0.2">
      <c r="A967" s="88"/>
      <c r="B967" s="88"/>
      <c r="C967" s="88"/>
      <c r="D967" s="89"/>
      <c r="E967" s="90"/>
      <c r="F967" s="100"/>
      <c r="G967" s="100"/>
      <c r="H967" s="89"/>
      <c r="I967" s="100"/>
    </row>
    <row r="968" spans="1:9" x14ac:dyDescent="0.2">
      <c r="A968" s="88"/>
      <c r="B968" s="88"/>
      <c r="C968" s="88"/>
      <c r="D968" s="89"/>
      <c r="E968" s="90"/>
      <c r="F968" s="100"/>
      <c r="G968" s="100"/>
      <c r="H968" s="89"/>
      <c r="I968" s="100"/>
    </row>
    <row r="969" spans="1:9" x14ac:dyDescent="0.2">
      <c r="A969" s="88"/>
      <c r="B969" s="88"/>
      <c r="C969" s="88"/>
      <c r="D969" s="89"/>
      <c r="E969" s="90"/>
      <c r="F969" s="100"/>
      <c r="G969" s="100"/>
      <c r="H969" s="89"/>
      <c r="I969" s="100"/>
    </row>
    <row r="970" spans="1:9" x14ac:dyDescent="0.2">
      <c r="A970" s="88"/>
      <c r="B970" s="88"/>
      <c r="C970" s="88"/>
      <c r="D970" s="89"/>
      <c r="E970" s="90"/>
      <c r="F970" s="100"/>
      <c r="G970" s="100"/>
      <c r="H970" s="89"/>
      <c r="I970" s="100"/>
    </row>
    <row r="971" spans="1:9" x14ac:dyDescent="0.2">
      <c r="A971" s="88"/>
      <c r="B971" s="88"/>
      <c r="C971" s="88"/>
      <c r="D971" s="89"/>
      <c r="E971" s="90"/>
      <c r="F971" s="100"/>
      <c r="G971" s="100"/>
      <c r="H971" s="89"/>
      <c r="I971" s="100"/>
    </row>
    <row r="972" spans="1:9" x14ac:dyDescent="0.2">
      <c r="A972" s="88"/>
      <c r="B972" s="88"/>
      <c r="C972" s="88"/>
      <c r="D972" s="89"/>
      <c r="E972" s="90"/>
      <c r="F972" s="100"/>
      <c r="G972" s="100"/>
      <c r="H972" s="89"/>
      <c r="I972" s="100"/>
    </row>
    <row r="973" spans="1:9" x14ac:dyDescent="0.2">
      <c r="A973" s="88"/>
      <c r="B973" s="88"/>
      <c r="C973" s="88"/>
      <c r="D973" s="89"/>
      <c r="E973" s="90"/>
      <c r="F973" s="100"/>
      <c r="G973" s="100"/>
      <c r="H973" s="89"/>
      <c r="I973" s="100"/>
    </row>
    <row r="974" spans="1:9" x14ac:dyDescent="0.2">
      <c r="A974" s="88"/>
      <c r="B974" s="88"/>
      <c r="C974" s="88"/>
      <c r="D974" s="89"/>
      <c r="E974" s="90"/>
      <c r="F974" s="100"/>
      <c r="G974" s="100"/>
      <c r="H974" s="89"/>
      <c r="I974" s="100"/>
    </row>
    <row r="975" spans="1:9" x14ac:dyDescent="0.2">
      <c r="A975" s="88"/>
      <c r="B975" s="88"/>
      <c r="C975" s="88"/>
      <c r="D975" s="89"/>
      <c r="E975" s="90"/>
      <c r="F975" s="100"/>
      <c r="G975" s="100"/>
      <c r="H975" s="89"/>
      <c r="I975" s="100"/>
    </row>
    <row r="976" spans="1:9" x14ac:dyDescent="0.2">
      <c r="A976" s="88"/>
      <c r="B976" s="88"/>
      <c r="C976" s="88"/>
      <c r="D976" s="89"/>
      <c r="E976" s="90"/>
      <c r="F976" s="100"/>
      <c r="G976" s="100"/>
      <c r="H976" s="89"/>
      <c r="I976" s="100"/>
    </row>
    <row r="977" spans="1:9" x14ac:dyDescent="0.2">
      <c r="A977" s="88"/>
      <c r="B977" s="88"/>
      <c r="C977" s="88"/>
      <c r="D977" s="89"/>
      <c r="E977" s="90"/>
      <c r="F977" s="100"/>
      <c r="G977" s="100"/>
      <c r="H977" s="89"/>
      <c r="I977" s="100"/>
    </row>
    <row r="978" spans="1:9" x14ac:dyDescent="0.2">
      <c r="A978" s="88"/>
      <c r="B978" s="88"/>
      <c r="C978" s="88"/>
      <c r="D978" s="89"/>
      <c r="E978" s="90"/>
      <c r="F978" s="100"/>
      <c r="G978" s="100"/>
      <c r="H978" s="89"/>
      <c r="I978" s="100"/>
    </row>
    <row r="979" spans="1:9" x14ac:dyDescent="0.2">
      <c r="A979" s="88"/>
      <c r="B979" s="88"/>
      <c r="C979" s="88"/>
      <c r="D979" s="89"/>
      <c r="E979" s="90"/>
      <c r="F979" s="100"/>
      <c r="G979" s="100"/>
      <c r="H979" s="89"/>
      <c r="I979" s="100"/>
    </row>
    <row r="980" spans="1:9" x14ac:dyDescent="0.2">
      <c r="A980" s="88"/>
      <c r="B980" s="88"/>
      <c r="C980" s="88"/>
      <c r="D980" s="89"/>
      <c r="E980" s="90"/>
      <c r="F980" s="100"/>
      <c r="G980" s="100"/>
      <c r="H980" s="89"/>
      <c r="I980" s="100"/>
    </row>
    <row r="981" spans="1:9" x14ac:dyDescent="0.2">
      <c r="A981" s="88"/>
      <c r="B981" s="88"/>
      <c r="C981" s="88"/>
      <c r="D981" s="89"/>
      <c r="E981" s="90"/>
      <c r="F981" s="100"/>
      <c r="G981" s="100"/>
      <c r="H981" s="89"/>
      <c r="I981" s="100"/>
    </row>
    <row r="982" spans="1:9" x14ac:dyDescent="0.2">
      <c r="A982" s="88"/>
      <c r="B982" s="88"/>
      <c r="C982" s="88"/>
      <c r="D982" s="89"/>
      <c r="E982" s="90"/>
      <c r="F982" s="100"/>
      <c r="G982" s="100"/>
      <c r="H982" s="89"/>
      <c r="I982" s="100"/>
    </row>
    <row r="983" spans="1:9" x14ac:dyDescent="0.2">
      <c r="A983" s="88"/>
      <c r="B983" s="88"/>
      <c r="C983" s="88"/>
      <c r="D983" s="89"/>
      <c r="E983" s="90"/>
      <c r="F983" s="100"/>
      <c r="G983" s="100"/>
      <c r="H983" s="89"/>
      <c r="I983" s="100"/>
    </row>
    <row r="984" spans="1:9" x14ac:dyDescent="0.2">
      <c r="A984" s="88"/>
      <c r="B984" s="88"/>
      <c r="C984" s="88"/>
      <c r="D984" s="89"/>
      <c r="E984" s="90"/>
      <c r="F984" s="100"/>
      <c r="G984" s="100"/>
      <c r="H984" s="89"/>
      <c r="I984" s="100"/>
    </row>
    <row r="985" spans="1:9" x14ac:dyDescent="0.2">
      <c r="A985" s="88"/>
      <c r="B985" s="88"/>
      <c r="C985" s="88"/>
      <c r="D985" s="89"/>
      <c r="E985" s="90"/>
      <c r="F985" s="100"/>
      <c r="G985" s="100"/>
      <c r="H985" s="89"/>
      <c r="I985" s="100"/>
    </row>
    <row r="986" spans="1:9" x14ac:dyDescent="0.2">
      <c r="A986" s="88"/>
      <c r="B986" s="88"/>
      <c r="C986" s="88"/>
      <c r="D986" s="89"/>
      <c r="E986" s="90"/>
      <c r="F986" s="100"/>
      <c r="G986" s="100"/>
      <c r="H986" s="89"/>
      <c r="I986" s="100"/>
    </row>
    <row r="987" spans="1:9" x14ac:dyDescent="0.2">
      <c r="A987" s="88"/>
      <c r="B987" s="88"/>
      <c r="C987" s="88"/>
      <c r="D987" s="89"/>
      <c r="E987" s="90"/>
      <c r="F987" s="100"/>
      <c r="G987" s="100"/>
      <c r="H987" s="89"/>
      <c r="I987" s="100"/>
    </row>
    <row r="988" spans="1:9" x14ac:dyDescent="0.2">
      <c r="A988" s="88"/>
      <c r="B988" s="88"/>
      <c r="C988" s="88"/>
      <c r="D988" s="89"/>
      <c r="E988" s="90"/>
      <c r="F988" s="100"/>
      <c r="G988" s="100"/>
      <c r="H988" s="89"/>
      <c r="I988" s="100"/>
    </row>
    <row r="989" spans="1:9" x14ac:dyDescent="0.2">
      <c r="A989" s="88"/>
      <c r="B989" s="88"/>
      <c r="C989" s="88"/>
      <c r="D989" s="89"/>
      <c r="E989" s="90"/>
      <c r="F989" s="100"/>
      <c r="G989" s="100"/>
      <c r="H989" s="89"/>
      <c r="I989" s="100"/>
    </row>
    <row r="990" spans="1:9" x14ac:dyDescent="0.2">
      <c r="A990" s="88"/>
      <c r="B990" s="88"/>
      <c r="C990" s="88"/>
      <c r="D990" s="89"/>
      <c r="E990" s="90"/>
      <c r="F990" s="100"/>
      <c r="G990" s="100"/>
      <c r="H990" s="89"/>
      <c r="I990" s="100"/>
    </row>
    <row r="991" spans="1:9" x14ac:dyDescent="0.2">
      <c r="A991" s="88"/>
      <c r="B991" s="88"/>
      <c r="C991" s="88"/>
      <c r="D991" s="89"/>
      <c r="E991" s="90"/>
      <c r="F991" s="100"/>
      <c r="G991" s="100"/>
      <c r="H991" s="89"/>
      <c r="I991" s="100"/>
    </row>
    <row r="992" spans="1:9" x14ac:dyDescent="0.2">
      <c r="A992" s="88"/>
      <c r="B992" s="88"/>
      <c r="C992" s="88"/>
      <c r="D992" s="89"/>
      <c r="E992" s="90"/>
      <c r="F992" s="100"/>
      <c r="G992" s="100"/>
      <c r="H992" s="89"/>
      <c r="I992" s="100"/>
    </row>
    <row r="993" spans="1:9" x14ac:dyDescent="0.2">
      <c r="A993" s="88"/>
      <c r="B993" s="88"/>
      <c r="C993" s="88"/>
      <c r="D993" s="89"/>
      <c r="E993" s="90"/>
      <c r="F993" s="100"/>
      <c r="G993" s="100"/>
      <c r="H993" s="89"/>
      <c r="I993" s="100"/>
    </row>
    <row r="994" spans="1:9" x14ac:dyDescent="0.2">
      <c r="A994" s="88"/>
      <c r="B994" s="88"/>
      <c r="C994" s="88"/>
      <c r="D994" s="89"/>
      <c r="E994" s="90"/>
      <c r="F994" s="100"/>
      <c r="G994" s="100"/>
      <c r="H994" s="89"/>
      <c r="I994" s="100"/>
    </row>
    <row r="995" spans="1:9" x14ac:dyDescent="0.2">
      <c r="A995" s="88"/>
      <c r="B995" s="88"/>
      <c r="C995" s="88"/>
      <c r="D995" s="89"/>
      <c r="E995" s="90"/>
      <c r="F995" s="100"/>
      <c r="G995" s="100"/>
      <c r="H995" s="89"/>
      <c r="I995" s="100"/>
    </row>
    <row r="996" spans="1:9" x14ac:dyDescent="0.2">
      <c r="A996" s="88"/>
      <c r="B996" s="88"/>
      <c r="C996" s="88"/>
      <c r="D996" s="89"/>
      <c r="E996" s="90"/>
      <c r="F996" s="100"/>
      <c r="G996" s="100"/>
      <c r="H996" s="89"/>
      <c r="I996" s="100"/>
    </row>
    <row r="997" spans="1:9" x14ac:dyDescent="0.2">
      <c r="A997" s="88"/>
      <c r="B997" s="88"/>
      <c r="C997" s="88"/>
      <c r="D997" s="89"/>
      <c r="E997" s="90"/>
      <c r="F997" s="100"/>
      <c r="G997" s="100"/>
      <c r="H997" s="89"/>
      <c r="I997" s="100"/>
    </row>
    <row r="998" spans="1:9" x14ac:dyDescent="0.2">
      <c r="A998" s="88"/>
      <c r="B998" s="88"/>
      <c r="C998" s="88"/>
      <c r="D998" s="89"/>
      <c r="E998" s="90"/>
      <c r="F998" s="100"/>
      <c r="G998" s="100"/>
      <c r="H998" s="89"/>
      <c r="I998" s="100"/>
    </row>
    <row r="999" spans="1:9" x14ac:dyDescent="0.2">
      <c r="A999" s="88"/>
      <c r="B999" s="88"/>
      <c r="C999" s="88"/>
      <c r="D999" s="89"/>
      <c r="E999" s="90"/>
      <c r="F999" s="100"/>
      <c r="G999" s="100"/>
      <c r="H999" s="89"/>
      <c r="I999" s="100"/>
    </row>
    <row r="1000" spans="1:9" x14ac:dyDescent="0.2">
      <c r="A1000" s="88"/>
      <c r="B1000" s="88"/>
      <c r="C1000" s="88"/>
      <c r="D1000" s="89"/>
      <c r="E1000" s="90"/>
      <c r="F1000" s="100"/>
      <c r="G1000" s="100"/>
      <c r="H1000" s="89"/>
      <c r="I1000" s="100"/>
    </row>
    <row r="1001" spans="1:9" x14ac:dyDescent="0.2">
      <c r="A1001" s="88"/>
      <c r="B1001" s="88"/>
      <c r="C1001" s="88"/>
      <c r="D1001" s="89"/>
      <c r="E1001" s="90"/>
      <c r="F1001" s="100"/>
      <c r="G1001" s="100"/>
      <c r="H1001" s="89"/>
      <c r="I1001" s="100"/>
    </row>
    <row r="1002" spans="1:9" x14ac:dyDescent="0.2">
      <c r="A1002" s="88"/>
      <c r="B1002" s="88"/>
      <c r="C1002" s="88"/>
      <c r="D1002" s="89"/>
      <c r="E1002" s="90"/>
      <c r="F1002" s="100"/>
      <c r="G1002" s="100"/>
      <c r="H1002" s="89"/>
      <c r="I1002" s="100"/>
    </row>
    <row r="1003" spans="1:9" x14ac:dyDescent="0.2">
      <c r="A1003" s="88"/>
      <c r="B1003" s="88"/>
      <c r="C1003" s="88"/>
      <c r="D1003" s="89"/>
      <c r="E1003" s="90"/>
      <c r="F1003" s="100"/>
      <c r="G1003" s="100"/>
      <c r="H1003" s="89"/>
      <c r="I1003" s="100"/>
    </row>
    <row r="1004" spans="1:9" x14ac:dyDescent="0.2">
      <c r="A1004" s="88"/>
      <c r="B1004" s="88"/>
      <c r="C1004" s="88"/>
      <c r="D1004" s="89"/>
      <c r="E1004" s="90"/>
      <c r="F1004" s="100"/>
      <c r="G1004" s="100"/>
      <c r="H1004" s="89"/>
      <c r="I1004" s="100"/>
    </row>
    <row r="1005" spans="1:9" x14ac:dyDescent="0.2">
      <c r="A1005" s="88"/>
      <c r="B1005" s="88"/>
      <c r="C1005" s="88"/>
      <c r="D1005" s="89"/>
      <c r="E1005" s="90"/>
      <c r="F1005" s="100"/>
      <c r="G1005" s="100"/>
      <c r="H1005" s="89"/>
      <c r="I1005" s="100"/>
    </row>
    <row r="1006" spans="1:9" x14ac:dyDescent="0.2">
      <c r="A1006" s="88"/>
      <c r="B1006" s="88"/>
      <c r="C1006" s="88"/>
      <c r="D1006" s="89"/>
      <c r="E1006" s="90"/>
      <c r="F1006" s="100"/>
      <c r="G1006" s="100"/>
      <c r="H1006" s="89"/>
      <c r="I1006" s="100"/>
    </row>
    <row r="1007" spans="1:9" x14ac:dyDescent="0.2">
      <c r="A1007" s="88"/>
      <c r="B1007" s="88"/>
      <c r="C1007" s="88"/>
      <c r="D1007" s="89"/>
      <c r="E1007" s="90"/>
      <c r="F1007" s="100"/>
      <c r="G1007" s="100"/>
      <c r="H1007" s="89"/>
      <c r="I1007" s="100"/>
    </row>
    <row r="1008" spans="1:9" x14ac:dyDescent="0.2">
      <c r="A1008" s="88"/>
      <c r="B1008" s="88"/>
      <c r="C1008" s="88"/>
      <c r="D1008" s="89"/>
      <c r="E1008" s="90"/>
      <c r="F1008" s="100"/>
      <c r="G1008" s="100"/>
      <c r="H1008" s="89"/>
      <c r="I1008" s="100"/>
    </row>
    <row r="1009" spans="1:9" x14ac:dyDescent="0.2">
      <c r="A1009" s="88"/>
      <c r="B1009" s="88"/>
      <c r="C1009" s="88"/>
      <c r="D1009" s="89"/>
      <c r="E1009" s="90"/>
      <c r="F1009" s="100"/>
      <c r="G1009" s="100"/>
      <c r="H1009" s="89"/>
      <c r="I1009" s="100"/>
    </row>
    <row r="1010" spans="1:9" x14ac:dyDescent="0.2">
      <c r="A1010" s="88"/>
      <c r="B1010" s="88"/>
      <c r="C1010" s="88"/>
      <c r="D1010" s="89"/>
      <c r="E1010" s="90"/>
      <c r="F1010" s="100"/>
      <c r="G1010" s="100"/>
      <c r="H1010" s="89"/>
      <c r="I1010" s="100"/>
    </row>
    <row r="1011" spans="1:9" x14ac:dyDescent="0.2">
      <c r="A1011" s="88"/>
      <c r="B1011" s="88"/>
      <c r="C1011" s="88"/>
      <c r="D1011" s="89"/>
      <c r="E1011" s="90"/>
      <c r="F1011" s="100"/>
      <c r="G1011" s="100"/>
      <c r="H1011" s="89"/>
      <c r="I1011" s="100"/>
    </row>
    <row r="1012" spans="1:9" x14ac:dyDescent="0.2">
      <c r="A1012" s="88"/>
      <c r="B1012" s="88"/>
      <c r="C1012" s="88"/>
      <c r="D1012" s="89"/>
      <c r="E1012" s="90"/>
      <c r="F1012" s="100"/>
      <c r="G1012" s="100"/>
      <c r="H1012" s="89"/>
      <c r="I1012" s="100"/>
    </row>
    <row r="1013" spans="1:9" x14ac:dyDescent="0.2">
      <c r="A1013" s="88"/>
      <c r="B1013" s="88"/>
      <c r="C1013" s="88"/>
      <c r="D1013" s="89"/>
      <c r="E1013" s="90"/>
      <c r="F1013" s="100"/>
      <c r="G1013" s="100"/>
      <c r="H1013" s="89"/>
      <c r="I1013" s="100"/>
    </row>
    <row r="1014" spans="1:9" x14ac:dyDescent="0.2">
      <c r="A1014" s="88"/>
      <c r="B1014" s="88"/>
      <c r="C1014" s="88"/>
      <c r="D1014" s="89"/>
      <c r="E1014" s="90"/>
      <c r="F1014" s="100"/>
      <c r="G1014" s="100"/>
      <c r="H1014" s="89"/>
      <c r="I1014" s="100"/>
    </row>
    <row r="1015" spans="1:9" x14ac:dyDescent="0.2">
      <c r="A1015" s="88"/>
      <c r="B1015" s="88"/>
      <c r="C1015" s="88"/>
      <c r="D1015" s="89"/>
      <c r="E1015" s="90"/>
      <c r="F1015" s="100"/>
      <c r="G1015" s="100"/>
      <c r="H1015" s="89"/>
      <c r="I1015" s="100"/>
    </row>
    <row r="1016" spans="1:9" x14ac:dyDescent="0.2">
      <c r="A1016" s="88"/>
      <c r="B1016" s="88"/>
      <c r="C1016" s="88"/>
      <c r="D1016" s="89"/>
      <c r="E1016" s="90"/>
      <c r="F1016" s="100"/>
      <c r="G1016" s="100"/>
      <c r="H1016" s="89"/>
      <c r="I1016" s="100"/>
    </row>
    <row r="1017" spans="1:9" x14ac:dyDescent="0.2">
      <c r="A1017" s="88"/>
      <c r="B1017" s="88"/>
      <c r="C1017" s="88"/>
      <c r="D1017" s="89"/>
      <c r="E1017" s="90"/>
      <c r="F1017" s="100"/>
      <c r="G1017" s="100"/>
      <c r="H1017" s="89"/>
      <c r="I1017" s="100"/>
    </row>
    <row r="1018" spans="1:9" x14ac:dyDescent="0.2">
      <c r="A1018" s="88"/>
      <c r="B1018" s="88"/>
      <c r="C1018" s="88"/>
      <c r="D1018" s="89"/>
      <c r="E1018" s="90"/>
      <c r="F1018" s="100"/>
      <c r="G1018" s="100"/>
      <c r="H1018" s="89"/>
      <c r="I1018" s="100"/>
    </row>
    <row r="1019" spans="1:9" x14ac:dyDescent="0.2">
      <c r="A1019" s="88"/>
      <c r="B1019" s="88"/>
      <c r="C1019" s="88"/>
      <c r="D1019" s="89"/>
      <c r="E1019" s="90"/>
      <c r="F1019" s="100"/>
      <c r="G1019" s="100"/>
      <c r="H1019" s="89"/>
      <c r="I1019" s="100"/>
    </row>
    <row r="1020" spans="1:9" x14ac:dyDescent="0.2">
      <c r="A1020" s="88"/>
      <c r="B1020" s="88"/>
      <c r="C1020" s="88"/>
      <c r="D1020" s="89"/>
      <c r="E1020" s="90"/>
      <c r="F1020" s="100"/>
      <c r="G1020" s="100"/>
      <c r="H1020" s="89"/>
      <c r="I1020" s="100"/>
    </row>
    <row r="1021" spans="1:9" x14ac:dyDescent="0.2">
      <c r="A1021" s="88"/>
      <c r="B1021" s="88"/>
      <c r="C1021" s="88"/>
      <c r="D1021" s="89"/>
      <c r="E1021" s="90"/>
      <c r="F1021" s="100"/>
      <c r="G1021" s="100"/>
      <c r="H1021" s="89"/>
      <c r="I1021" s="100"/>
    </row>
    <row r="1022" spans="1:9" x14ac:dyDescent="0.2">
      <c r="A1022" s="88"/>
      <c r="B1022" s="88"/>
      <c r="C1022" s="88"/>
      <c r="D1022" s="89"/>
      <c r="E1022" s="90"/>
      <c r="F1022" s="100"/>
      <c r="G1022" s="100"/>
      <c r="H1022" s="89"/>
      <c r="I1022" s="100"/>
    </row>
    <row r="1023" spans="1:9" x14ac:dyDescent="0.2">
      <c r="A1023" s="88"/>
      <c r="B1023" s="88"/>
      <c r="C1023" s="88"/>
      <c r="D1023" s="89"/>
      <c r="E1023" s="90"/>
      <c r="F1023" s="100"/>
      <c r="G1023" s="100"/>
      <c r="H1023" s="89"/>
      <c r="I1023" s="100"/>
    </row>
    <row r="1024" spans="1:9" x14ac:dyDescent="0.2">
      <c r="A1024" s="88"/>
      <c r="B1024" s="88"/>
      <c r="C1024" s="88"/>
      <c r="D1024" s="89"/>
      <c r="E1024" s="90"/>
      <c r="F1024" s="100"/>
      <c r="G1024" s="100"/>
      <c r="H1024" s="89"/>
      <c r="I1024" s="100"/>
    </row>
    <row r="1025" spans="1:9" x14ac:dyDescent="0.2">
      <c r="A1025" s="88"/>
      <c r="B1025" s="88"/>
      <c r="C1025" s="88"/>
      <c r="D1025" s="89"/>
      <c r="E1025" s="90"/>
      <c r="F1025" s="100"/>
      <c r="G1025" s="100"/>
      <c r="H1025" s="89"/>
      <c r="I1025" s="100"/>
    </row>
    <row r="1026" spans="1:9" x14ac:dyDescent="0.2">
      <c r="A1026" s="88"/>
      <c r="B1026" s="88"/>
      <c r="C1026" s="88"/>
      <c r="D1026" s="89"/>
      <c r="E1026" s="90"/>
      <c r="F1026" s="100"/>
      <c r="G1026" s="100"/>
      <c r="H1026" s="89"/>
      <c r="I1026" s="100"/>
    </row>
    <row r="1027" spans="1:9" x14ac:dyDescent="0.2">
      <c r="A1027" s="88"/>
      <c r="B1027" s="88"/>
      <c r="C1027" s="88"/>
      <c r="D1027" s="89"/>
      <c r="E1027" s="90"/>
      <c r="F1027" s="100"/>
      <c r="G1027" s="100"/>
      <c r="H1027" s="89"/>
      <c r="I1027" s="100"/>
    </row>
    <row r="1028" spans="1:9" x14ac:dyDescent="0.2">
      <c r="A1028" s="88"/>
      <c r="B1028" s="88"/>
      <c r="C1028" s="88"/>
      <c r="D1028" s="89"/>
      <c r="E1028" s="90"/>
      <c r="F1028" s="100"/>
      <c r="G1028" s="100"/>
      <c r="H1028" s="89"/>
      <c r="I1028" s="100"/>
    </row>
    <row r="1029" spans="1:9" x14ac:dyDescent="0.2">
      <c r="A1029" s="88"/>
      <c r="B1029" s="88"/>
      <c r="C1029" s="88"/>
      <c r="D1029" s="89"/>
      <c r="E1029" s="90"/>
      <c r="F1029" s="100"/>
      <c r="G1029" s="100"/>
      <c r="H1029" s="89"/>
      <c r="I1029" s="100"/>
    </row>
    <row r="1030" spans="1:9" x14ac:dyDescent="0.2">
      <c r="A1030" s="88"/>
      <c r="B1030" s="88"/>
      <c r="C1030" s="88"/>
      <c r="D1030" s="89"/>
      <c r="E1030" s="90"/>
      <c r="F1030" s="100"/>
      <c r="G1030" s="100"/>
      <c r="H1030" s="89"/>
      <c r="I1030" s="100"/>
    </row>
    <row r="1031" spans="1:9" x14ac:dyDescent="0.2">
      <c r="A1031" s="88"/>
      <c r="B1031" s="88"/>
      <c r="C1031" s="88"/>
      <c r="D1031" s="89"/>
      <c r="E1031" s="90"/>
      <c r="F1031" s="100"/>
      <c r="G1031" s="100"/>
      <c r="H1031" s="89"/>
      <c r="I1031" s="100"/>
    </row>
    <row r="1032" spans="1:9" x14ac:dyDescent="0.2">
      <c r="A1032" s="88"/>
      <c r="B1032" s="88"/>
      <c r="C1032" s="88"/>
      <c r="D1032" s="89"/>
      <c r="E1032" s="90"/>
      <c r="F1032" s="100"/>
      <c r="G1032" s="100"/>
      <c r="H1032" s="89"/>
      <c r="I1032" s="100"/>
    </row>
    <row r="1033" spans="1:9" x14ac:dyDescent="0.2">
      <c r="A1033" s="88"/>
      <c r="B1033" s="88"/>
      <c r="C1033" s="88"/>
      <c r="D1033" s="89"/>
      <c r="E1033" s="90"/>
      <c r="F1033" s="100"/>
      <c r="G1033" s="100"/>
      <c r="H1033" s="89"/>
      <c r="I1033" s="100"/>
    </row>
    <row r="1034" spans="1:9" x14ac:dyDescent="0.2">
      <c r="A1034" s="88"/>
      <c r="B1034" s="88"/>
      <c r="C1034" s="88"/>
      <c r="D1034" s="89"/>
      <c r="E1034" s="90"/>
      <c r="F1034" s="100"/>
      <c r="G1034" s="100"/>
      <c r="H1034" s="89"/>
      <c r="I1034" s="100"/>
    </row>
    <row r="1035" spans="1:9" x14ac:dyDescent="0.2">
      <c r="A1035" s="88"/>
      <c r="B1035" s="88"/>
      <c r="C1035" s="88"/>
      <c r="D1035" s="89"/>
      <c r="E1035" s="90"/>
      <c r="F1035" s="100"/>
      <c r="G1035" s="100"/>
      <c r="H1035" s="89"/>
      <c r="I1035" s="100"/>
    </row>
    <row r="1036" spans="1:9" x14ac:dyDescent="0.2">
      <c r="A1036" s="88"/>
      <c r="B1036" s="88"/>
      <c r="C1036" s="88"/>
      <c r="D1036" s="89"/>
      <c r="E1036" s="90"/>
      <c r="F1036" s="100"/>
      <c r="G1036" s="100"/>
      <c r="H1036" s="89"/>
      <c r="I1036" s="100"/>
    </row>
    <row r="1037" spans="1:9" x14ac:dyDescent="0.2">
      <c r="A1037" s="88"/>
      <c r="B1037" s="88"/>
      <c r="C1037" s="88"/>
      <c r="D1037" s="89"/>
      <c r="E1037" s="90"/>
      <c r="F1037" s="100"/>
      <c r="G1037" s="100"/>
      <c r="H1037" s="89"/>
      <c r="I1037" s="100"/>
    </row>
    <row r="1038" spans="1:9" x14ac:dyDescent="0.2">
      <c r="A1038" s="88"/>
      <c r="B1038" s="88"/>
      <c r="C1038" s="88"/>
      <c r="D1038" s="89"/>
      <c r="E1038" s="90"/>
      <c r="F1038" s="100"/>
      <c r="G1038" s="100"/>
      <c r="H1038" s="89"/>
      <c r="I1038" s="100"/>
    </row>
    <row r="1039" spans="1:9" x14ac:dyDescent="0.2">
      <c r="A1039" s="88"/>
      <c r="B1039" s="88"/>
      <c r="C1039" s="88"/>
      <c r="D1039" s="89"/>
      <c r="E1039" s="90"/>
      <c r="F1039" s="100"/>
      <c r="G1039" s="100"/>
      <c r="H1039" s="89"/>
      <c r="I1039" s="100"/>
    </row>
    <row r="1040" spans="1:9" x14ac:dyDescent="0.2">
      <c r="A1040" s="88"/>
      <c r="B1040" s="88"/>
      <c r="C1040" s="88"/>
      <c r="D1040" s="89"/>
      <c r="E1040" s="90"/>
      <c r="F1040" s="100"/>
      <c r="G1040" s="100"/>
      <c r="H1040" s="89"/>
      <c r="I1040" s="100"/>
    </row>
    <row r="1041" spans="1:9" x14ac:dyDescent="0.2">
      <c r="A1041" s="88"/>
      <c r="B1041" s="88"/>
      <c r="C1041" s="88"/>
      <c r="D1041" s="89"/>
      <c r="E1041" s="90"/>
      <c r="F1041" s="100"/>
      <c r="G1041" s="100"/>
      <c r="H1041" s="89"/>
      <c r="I1041" s="100"/>
    </row>
    <row r="1042" spans="1:9" x14ac:dyDescent="0.2">
      <c r="A1042" s="88"/>
      <c r="B1042" s="88"/>
      <c r="C1042" s="88"/>
      <c r="D1042" s="89"/>
      <c r="E1042" s="90"/>
      <c r="F1042" s="100"/>
      <c r="G1042" s="100"/>
      <c r="H1042" s="89"/>
      <c r="I1042" s="100"/>
    </row>
    <row r="1043" spans="1:9" x14ac:dyDescent="0.2">
      <c r="A1043" s="88"/>
      <c r="B1043" s="88"/>
      <c r="C1043" s="88"/>
      <c r="D1043" s="89"/>
      <c r="E1043" s="90"/>
      <c r="F1043" s="100"/>
      <c r="G1043" s="100"/>
      <c r="H1043" s="89"/>
      <c r="I1043" s="100"/>
    </row>
    <row r="1044" spans="1:9" x14ac:dyDescent="0.2">
      <c r="A1044" s="88"/>
      <c r="B1044" s="88"/>
      <c r="C1044" s="88"/>
      <c r="D1044" s="89"/>
      <c r="E1044" s="90"/>
      <c r="F1044" s="100"/>
      <c r="G1044" s="100"/>
      <c r="H1044" s="89"/>
      <c r="I1044" s="100"/>
    </row>
    <row r="1045" spans="1:9" x14ac:dyDescent="0.2">
      <c r="A1045" s="88"/>
      <c r="B1045" s="88"/>
      <c r="C1045" s="88"/>
      <c r="D1045" s="89"/>
      <c r="E1045" s="90"/>
      <c r="F1045" s="100"/>
      <c r="G1045" s="100"/>
      <c r="H1045" s="89"/>
      <c r="I1045" s="100"/>
    </row>
    <row r="1046" spans="1:9" x14ac:dyDescent="0.2">
      <c r="A1046" s="88"/>
      <c r="B1046" s="88"/>
      <c r="C1046" s="88"/>
      <c r="D1046" s="89"/>
      <c r="E1046" s="90"/>
      <c r="F1046" s="100"/>
      <c r="G1046" s="100"/>
      <c r="H1046" s="89"/>
      <c r="I1046" s="100"/>
    </row>
    <row r="1047" spans="1:9" x14ac:dyDescent="0.2">
      <c r="A1047" s="88"/>
      <c r="B1047" s="88"/>
      <c r="C1047" s="88"/>
      <c r="D1047" s="89"/>
      <c r="E1047" s="90"/>
      <c r="F1047" s="100"/>
      <c r="G1047" s="100"/>
      <c r="H1047" s="89"/>
      <c r="I1047" s="100"/>
    </row>
    <row r="1048" spans="1:9" x14ac:dyDescent="0.2">
      <c r="A1048" s="88"/>
      <c r="B1048" s="88"/>
      <c r="C1048" s="88"/>
      <c r="D1048" s="89"/>
      <c r="E1048" s="90"/>
      <c r="F1048" s="100"/>
      <c r="G1048" s="100"/>
      <c r="H1048" s="89"/>
      <c r="I1048" s="100"/>
    </row>
    <row r="1049" spans="1:9" x14ac:dyDescent="0.2">
      <c r="A1049" s="88"/>
      <c r="B1049" s="88"/>
      <c r="C1049" s="88"/>
      <c r="D1049" s="89"/>
      <c r="E1049" s="90"/>
      <c r="F1049" s="100"/>
      <c r="G1049" s="100"/>
      <c r="H1049" s="89"/>
      <c r="I1049" s="100"/>
    </row>
    <row r="1050" spans="1:9" x14ac:dyDescent="0.2">
      <c r="A1050" s="88"/>
      <c r="B1050" s="88"/>
      <c r="C1050" s="88"/>
      <c r="D1050" s="89"/>
      <c r="E1050" s="90"/>
      <c r="F1050" s="100"/>
      <c r="G1050" s="100"/>
      <c r="H1050" s="89"/>
      <c r="I1050" s="100"/>
    </row>
    <row r="1051" spans="1:9" x14ac:dyDescent="0.2">
      <c r="A1051" s="88"/>
      <c r="B1051" s="88"/>
      <c r="C1051" s="88"/>
      <c r="D1051" s="89"/>
      <c r="E1051" s="90"/>
      <c r="F1051" s="100"/>
      <c r="G1051" s="100"/>
      <c r="H1051" s="89"/>
      <c r="I1051" s="100"/>
    </row>
    <row r="1052" spans="1:9" x14ac:dyDescent="0.2">
      <c r="A1052" s="88"/>
      <c r="B1052" s="88"/>
      <c r="C1052" s="88"/>
      <c r="D1052" s="89"/>
      <c r="E1052" s="90"/>
      <c r="F1052" s="100"/>
      <c r="G1052" s="100"/>
      <c r="H1052" s="89"/>
      <c r="I1052" s="100"/>
    </row>
    <row r="1053" spans="1:9" x14ac:dyDescent="0.2">
      <c r="A1053" s="88"/>
      <c r="B1053" s="88"/>
      <c r="C1053" s="88"/>
      <c r="D1053" s="89"/>
      <c r="E1053" s="90"/>
      <c r="F1053" s="100"/>
      <c r="G1053" s="100"/>
      <c r="H1053" s="89"/>
      <c r="I1053" s="100"/>
    </row>
    <row r="1054" spans="1:9" x14ac:dyDescent="0.2">
      <c r="A1054" s="88"/>
      <c r="B1054" s="88"/>
      <c r="C1054" s="88"/>
      <c r="D1054" s="89"/>
      <c r="E1054" s="90"/>
      <c r="F1054" s="100"/>
      <c r="G1054" s="100"/>
      <c r="H1054" s="89"/>
      <c r="I1054" s="100"/>
    </row>
    <row r="1055" spans="1:9" x14ac:dyDescent="0.2">
      <c r="A1055" s="88"/>
      <c r="B1055" s="88"/>
      <c r="C1055" s="88"/>
      <c r="D1055" s="89"/>
      <c r="E1055" s="90"/>
      <c r="F1055" s="100"/>
      <c r="G1055" s="100"/>
      <c r="H1055" s="89"/>
      <c r="I1055" s="100"/>
    </row>
    <row r="1056" spans="1:9" x14ac:dyDescent="0.2">
      <c r="A1056" s="88"/>
      <c r="B1056" s="88"/>
      <c r="C1056" s="88"/>
      <c r="D1056" s="89"/>
      <c r="E1056" s="90"/>
      <c r="F1056" s="100"/>
      <c r="G1056" s="100"/>
      <c r="H1056" s="89"/>
      <c r="I1056" s="100"/>
    </row>
    <row r="1057" spans="1:9" x14ac:dyDescent="0.2">
      <c r="A1057" s="88"/>
      <c r="B1057" s="88"/>
      <c r="C1057" s="88"/>
      <c r="D1057" s="89"/>
      <c r="E1057" s="90"/>
      <c r="F1057" s="100"/>
      <c r="G1057" s="100"/>
      <c r="H1057" s="89"/>
      <c r="I1057" s="100"/>
    </row>
    <row r="1058" spans="1:9" x14ac:dyDescent="0.2">
      <c r="A1058" s="88"/>
      <c r="B1058" s="88"/>
      <c r="C1058" s="88"/>
      <c r="D1058" s="89"/>
      <c r="E1058" s="90"/>
      <c r="F1058" s="100"/>
      <c r="G1058" s="100"/>
      <c r="H1058" s="89"/>
      <c r="I1058" s="100"/>
    </row>
    <row r="1059" spans="1:9" x14ac:dyDescent="0.2">
      <c r="A1059" s="88"/>
      <c r="B1059" s="88"/>
      <c r="C1059" s="88"/>
      <c r="D1059" s="89"/>
      <c r="E1059" s="90"/>
      <c r="F1059" s="100"/>
      <c r="G1059" s="100"/>
      <c r="H1059" s="89"/>
      <c r="I1059" s="100"/>
    </row>
    <row r="1060" spans="1:9" x14ac:dyDescent="0.2">
      <c r="A1060" s="88"/>
      <c r="B1060" s="88"/>
      <c r="C1060" s="88"/>
      <c r="D1060" s="89"/>
      <c r="E1060" s="90"/>
      <c r="F1060" s="100"/>
      <c r="G1060" s="100"/>
      <c r="H1060" s="89"/>
      <c r="I1060" s="100"/>
    </row>
    <row r="1061" spans="1:9" x14ac:dyDescent="0.2">
      <c r="A1061" s="88"/>
      <c r="B1061" s="88"/>
      <c r="C1061" s="88"/>
      <c r="D1061" s="89"/>
      <c r="E1061" s="90"/>
      <c r="F1061" s="100"/>
      <c r="G1061" s="100"/>
      <c r="H1061" s="89"/>
      <c r="I1061" s="100"/>
    </row>
    <row r="1062" spans="1:9" x14ac:dyDescent="0.2">
      <c r="A1062" s="88"/>
      <c r="B1062" s="88"/>
      <c r="C1062" s="88"/>
      <c r="D1062" s="89"/>
      <c r="E1062" s="90"/>
      <c r="F1062" s="100"/>
      <c r="G1062" s="100"/>
      <c r="H1062" s="89"/>
      <c r="I1062" s="100"/>
    </row>
    <row r="1063" spans="1:9" x14ac:dyDescent="0.2">
      <c r="A1063" s="88"/>
      <c r="B1063" s="88"/>
      <c r="C1063" s="88"/>
      <c r="D1063" s="89"/>
      <c r="E1063" s="90"/>
      <c r="F1063" s="100"/>
      <c r="G1063" s="100"/>
      <c r="H1063" s="89"/>
      <c r="I1063" s="100"/>
    </row>
    <row r="1064" spans="1:9" x14ac:dyDescent="0.2">
      <c r="A1064" s="88"/>
      <c r="B1064" s="88"/>
      <c r="C1064" s="88"/>
      <c r="D1064" s="89"/>
      <c r="E1064" s="90"/>
      <c r="F1064" s="100"/>
      <c r="G1064" s="100"/>
      <c r="H1064" s="89"/>
      <c r="I1064" s="100"/>
    </row>
    <row r="1065" spans="1:9" x14ac:dyDescent="0.2">
      <c r="A1065" s="88"/>
      <c r="B1065" s="88"/>
      <c r="C1065" s="88"/>
      <c r="D1065" s="89"/>
      <c r="E1065" s="90"/>
      <c r="F1065" s="100"/>
      <c r="G1065" s="100"/>
      <c r="H1065" s="89"/>
      <c r="I1065" s="100"/>
    </row>
    <row r="1066" spans="1:9" x14ac:dyDescent="0.2">
      <c r="A1066" s="88"/>
      <c r="B1066" s="88"/>
      <c r="C1066" s="88"/>
      <c r="D1066" s="89"/>
      <c r="E1066" s="90"/>
      <c r="F1066" s="100"/>
      <c r="G1066" s="100"/>
      <c r="H1066" s="89"/>
      <c r="I1066" s="100"/>
    </row>
    <row r="1067" spans="1:9" x14ac:dyDescent="0.2">
      <c r="A1067" s="88"/>
      <c r="B1067" s="88"/>
      <c r="C1067" s="88"/>
      <c r="D1067" s="89"/>
      <c r="E1067" s="90"/>
      <c r="F1067" s="100"/>
      <c r="G1067" s="100"/>
      <c r="H1067" s="89"/>
      <c r="I1067" s="100"/>
    </row>
    <row r="1068" spans="1:9" x14ac:dyDescent="0.2">
      <c r="A1068" s="88"/>
      <c r="B1068" s="88"/>
      <c r="C1068" s="88"/>
      <c r="D1068" s="89"/>
      <c r="E1068" s="90"/>
      <c r="F1068" s="100"/>
      <c r="G1068" s="100"/>
      <c r="H1068" s="89"/>
      <c r="I1068" s="100"/>
    </row>
    <row r="1069" spans="1:9" x14ac:dyDescent="0.2">
      <c r="A1069" s="88"/>
      <c r="B1069" s="88"/>
      <c r="C1069" s="88"/>
      <c r="D1069" s="89"/>
      <c r="E1069" s="90"/>
      <c r="F1069" s="100"/>
      <c r="G1069" s="100"/>
      <c r="H1069" s="89"/>
      <c r="I1069" s="100"/>
    </row>
    <row r="1070" spans="1:9" x14ac:dyDescent="0.2">
      <c r="A1070" s="88"/>
      <c r="B1070" s="88"/>
      <c r="C1070" s="88"/>
      <c r="D1070" s="89"/>
      <c r="E1070" s="90"/>
      <c r="F1070" s="100"/>
      <c r="G1070" s="100"/>
      <c r="H1070" s="89"/>
      <c r="I1070" s="100"/>
    </row>
    <row r="1071" spans="1:9" x14ac:dyDescent="0.2">
      <c r="A1071" s="88"/>
      <c r="B1071" s="88"/>
      <c r="C1071" s="88"/>
      <c r="D1071" s="89"/>
      <c r="E1071" s="90"/>
      <c r="F1071" s="100"/>
      <c r="G1071" s="100"/>
      <c r="H1071" s="89"/>
      <c r="I1071" s="100"/>
    </row>
    <row r="1072" spans="1:9" x14ac:dyDescent="0.2">
      <c r="A1072" s="88"/>
      <c r="B1072" s="88"/>
      <c r="C1072" s="88"/>
      <c r="D1072" s="89"/>
      <c r="E1072" s="90"/>
      <c r="F1072" s="100"/>
      <c r="G1072" s="100"/>
      <c r="H1072" s="89"/>
      <c r="I1072" s="100"/>
    </row>
    <row r="1073" spans="1:9" x14ac:dyDescent="0.2">
      <c r="A1073" s="88"/>
      <c r="B1073" s="88"/>
      <c r="C1073" s="88"/>
      <c r="D1073" s="89"/>
      <c r="E1073" s="90"/>
      <c r="F1073" s="100"/>
      <c r="G1073" s="100"/>
      <c r="H1073" s="89"/>
      <c r="I1073" s="100"/>
    </row>
    <row r="1074" spans="1:9" x14ac:dyDescent="0.2">
      <c r="A1074" s="88"/>
      <c r="B1074" s="88"/>
      <c r="C1074" s="88"/>
      <c r="D1074" s="89"/>
      <c r="E1074" s="90"/>
      <c r="F1074" s="100"/>
      <c r="G1074" s="100"/>
      <c r="H1074" s="89"/>
      <c r="I1074" s="100"/>
    </row>
    <row r="1075" spans="1:9" x14ac:dyDescent="0.2">
      <c r="A1075" s="88"/>
      <c r="B1075" s="88"/>
      <c r="C1075" s="88"/>
      <c r="D1075" s="89"/>
      <c r="E1075" s="90"/>
      <c r="F1075" s="100"/>
      <c r="G1075" s="100"/>
      <c r="H1075" s="89"/>
      <c r="I1075" s="100"/>
    </row>
    <row r="1076" spans="1:9" x14ac:dyDescent="0.2">
      <c r="A1076" s="88"/>
      <c r="B1076" s="88"/>
      <c r="C1076" s="88"/>
      <c r="D1076" s="89"/>
      <c r="E1076" s="90"/>
      <c r="F1076" s="100"/>
      <c r="G1076" s="100"/>
      <c r="H1076" s="89"/>
      <c r="I1076" s="100"/>
    </row>
    <row r="1077" spans="1:9" x14ac:dyDescent="0.2">
      <c r="A1077" s="88"/>
      <c r="B1077" s="88"/>
      <c r="C1077" s="88"/>
      <c r="D1077" s="89"/>
      <c r="E1077" s="90"/>
      <c r="F1077" s="100"/>
      <c r="G1077" s="100"/>
      <c r="H1077" s="89"/>
      <c r="I1077" s="100"/>
    </row>
    <row r="1078" spans="1:9" x14ac:dyDescent="0.2">
      <c r="A1078" s="88"/>
      <c r="B1078" s="88"/>
      <c r="C1078" s="88"/>
      <c r="D1078" s="89"/>
      <c r="E1078" s="90"/>
      <c r="F1078" s="100"/>
      <c r="G1078" s="100"/>
      <c r="H1078" s="89"/>
      <c r="I1078" s="100"/>
    </row>
    <row r="1079" spans="1:9" x14ac:dyDescent="0.2">
      <c r="A1079" s="88"/>
      <c r="B1079" s="88"/>
      <c r="C1079" s="88"/>
      <c r="D1079" s="89"/>
      <c r="E1079" s="90"/>
      <c r="F1079" s="100"/>
      <c r="G1079" s="100"/>
      <c r="H1079" s="89"/>
      <c r="I1079" s="100"/>
    </row>
    <row r="1080" spans="1:9" x14ac:dyDescent="0.2">
      <c r="A1080" s="88"/>
      <c r="B1080" s="88"/>
      <c r="C1080" s="88"/>
      <c r="D1080" s="89"/>
      <c r="E1080" s="90"/>
      <c r="F1080" s="100"/>
      <c r="G1080" s="100"/>
      <c r="H1080" s="89"/>
      <c r="I1080" s="100"/>
    </row>
    <row r="1081" spans="1:9" x14ac:dyDescent="0.2">
      <c r="A1081" s="88"/>
      <c r="B1081" s="88"/>
      <c r="C1081" s="88"/>
      <c r="D1081" s="89"/>
      <c r="E1081" s="90"/>
      <c r="F1081" s="100"/>
      <c r="G1081" s="100"/>
      <c r="H1081" s="89"/>
      <c r="I1081" s="100"/>
    </row>
    <row r="1082" spans="1:9" x14ac:dyDescent="0.2">
      <c r="A1082" s="88"/>
      <c r="B1082" s="88"/>
      <c r="C1082" s="88"/>
      <c r="D1082" s="89"/>
      <c r="E1082" s="90"/>
      <c r="F1082" s="100"/>
      <c r="G1082" s="100"/>
      <c r="H1082" s="89"/>
      <c r="I1082" s="100"/>
    </row>
    <row r="1083" spans="1:9" x14ac:dyDescent="0.2">
      <c r="A1083" s="88"/>
      <c r="B1083" s="88"/>
      <c r="C1083" s="88"/>
      <c r="D1083" s="89"/>
      <c r="E1083" s="90"/>
      <c r="F1083" s="100"/>
      <c r="G1083" s="100"/>
      <c r="H1083" s="89"/>
      <c r="I1083" s="100"/>
    </row>
    <row r="1084" spans="1:9" x14ac:dyDescent="0.2">
      <c r="A1084" s="88"/>
      <c r="B1084" s="88"/>
      <c r="C1084" s="88"/>
      <c r="D1084" s="89"/>
      <c r="E1084" s="90"/>
      <c r="F1084" s="100"/>
      <c r="G1084" s="100"/>
      <c r="H1084" s="89"/>
      <c r="I1084" s="100"/>
    </row>
    <row r="1085" spans="1:9" x14ac:dyDescent="0.2">
      <c r="A1085" s="88"/>
      <c r="B1085" s="88"/>
      <c r="C1085" s="88"/>
      <c r="D1085" s="89"/>
      <c r="E1085" s="90"/>
      <c r="F1085" s="100"/>
      <c r="G1085" s="100"/>
      <c r="H1085" s="89"/>
      <c r="I1085" s="100"/>
    </row>
    <row r="1086" spans="1:9" x14ac:dyDescent="0.2">
      <c r="A1086" s="88"/>
      <c r="B1086" s="88"/>
      <c r="C1086" s="88"/>
      <c r="D1086" s="89"/>
      <c r="E1086" s="90"/>
      <c r="F1086" s="100"/>
      <c r="G1086" s="100"/>
      <c r="H1086" s="89"/>
      <c r="I1086" s="100"/>
    </row>
    <row r="1087" spans="1:9" x14ac:dyDescent="0.2">
      <c r="A1087" s="88"/>
      <c r="B1087" s="88"/>
      <c r="C1087" s="88"/>
      <c r="D1087" s="89"/>
      <c r="E1087" s="90"/>
      <c r="F1087" s="100"/>
      <c r="G1087" s="100"/>
      <c r="H1087" s="89"/>
      <c r="I1087" s="100"/>
    </row>
    <row r="1088" spans="1:9" x14ac:dyDescent="0.2">
      <c r="A1088" s="88"/>
      <c r="B1088" s="88"/>
      <c r="C1088" s="88"/>
      <c r="D1088" s="89"/>
      <c r="E1088" s="90"/>
      <c r="F1088" s="100"/>
      <c r="G1088" s="100"/>
      <c r="H1088" s="89"/>
      <c r="I1088" s="100"/>
    </row>
    <row r="1089" spans="1:9" x14ac:dyDescent="0.2">
      <c r="A1089" s="88"/>
      <c r="B1089" s="88"/>
      <c r="C1089" s="88"/>
      <c r="D1089" s="89"/>
      <c r="E1089" s="90"/>
      <c r="F1089" s="100"/>
      <c r="G1089" s="100"/>
      <c r="H1089" s="89"/>
      <c r="I1089" s="100"/>
    </row>
    <row r="1090" spans="1:9" x14ac:dyDescent="0.2">
      <c r="A1090" s="88"/>
      <c r="B1090" s="88"/>
      <c r="C1090" s="88"/>
      <c r="D1090" s="89"/>
      <c r="E1090" s="90"/>
      <c r="F1090" s="100"/>
      <c r="G1090" s="100"/>
      <c r="H1090" s="89"/>
      <c r="I1090" s="100"/>
    </row>
    <row r="1091" spans="1:9" x14ac:dyDescent="0.2">
      <c r="A1091" s="88"/>
      <c r="B1091" s="88"/>
      <c r="C1091" s="88"/>
      <c r="D1091" s="89"/>
      <c r="E1091" s="90"/>
      <c r="F1091" s="100"/>
      <c r="G1091" s="100"/>
      <c r="H1091" s="89"/>
      <c r="I1091" s="100"/>
    </row>
    <row r="1092" spans="1:9" x14ac:dyDescent="0.2">
      <c r="A1092" s="88"/>
      <c r="B1092" s="88"/>
      <c r="C1092" s="88"/>
      <c r="D1092" s="89"/>
      <c r="E1092" s="90"/>
      <c r="F1092" s="100"/>
      <c r="G1092" s="100"/>
      <c r="H1092" s="89"/>
      <c r="I1092" s="100"/>
    </row>
    <row r="1093" spans="1:9" x14ac:dyDescent="0.2">
      <c r="A1093" s="88"/>
      <c r="B1093" s="88"/>
      <c r="C1093" s="88"/>
      <c r="D1093" s="89"/>
      <c r="E1093" s="90"/>
      <c r="F1093" s="100"/>
      <c r="G1093" s="100"/>
      <c r="H1093" s="89"/>
      <c r="I1093" s="100"/>
    </row>
    <row r="1094" spans="1:9" x14ac:dyDescent="0.2">
      <c r="A1094" s="88"/>
      <c r="B1094" s="88"/>
      <c r="C1094" s="88"/>
      <c r="D1094" s="89"/>
      <c r="E1094" s="90"/>
      <c r="F1094" s="100"/>
      <c r="G1094" s="100"/>
      <c r="H1094" s="89"/>
      <c r="I1094" s="100"/>
    </row>
    <row r="1095" spans="1:9" x14ac:dyDescent="0.2">
      <c r="A1095" s="88"/>
      <c r="B1095" s="88"/>
      <c r="C1095" s="88"/>
      <c r="D1095" s="89"/>
      <c r="E1095" s="90"/>
      <c r="F1095" s="100"/>
      <c r="G1095" s="100"/>
      <c r="H1095" s="89"/>
      <c r="I1095" s="100"/>
    </row>
    <row r="1096" spans="1:9" x14ac:dyDescent="0.2">
      <c r="A1096" s="88"/>
      <c r="B1096" s="88"/>
      <c r="C1096" s="88"/>
      <c r="D1096" s="89"/>
      <c r="E1096" s="90"/>
      <c r="F1096" s="100"/>
      <c r="G1096" s="100"/>
      <c r="H1096" s="89"/>
      <c r="I1096" s="100"/>
    </row>
    <row r="1097" spans="1:9" x14ac:dyDescent="0.2">
      <c r="A1097" s="88"/>
      <c r="B1097" s="88"/>
      <c r="C1097" s="88"/>
      <c r="D1097" s="89"/>
      <c r="E1097" s="90"/>
      <c r="F1097" s="100"/>
      <c r="G1097" s="100"/>
      <c r="H1097" s="89"/>
      <c r="I1097" s="100"/>
    </row>
    <row r="1098" spans="1:9" x14ac:dyDescent="0.2">
      <c r="A1098" s="88"/>
      <c r="B1098" s="88"/>
      <c r="C1098" s="88"/>
      <c r="D1098" s="89"/>
      <c r="E1098" s="90"/>
      <c r="F1098" s="100"/>
      <c r="G1098" s="100"/>
      <c r="H1098" s="89"/>
      <c r="I1098" s="100"/>
    </row>
    <row r="1099" spans="1:9" x14ac:dyDescent="0.2">
      <c r="A1099" s="88"/>
      <c r="B1099" s="88"/>
      <c r="C1099" s="88"/>
      <c r="D1099" s="89"/>
      <c r="E1099" s="90"/>
      <c r="F1099" s="100"/>
      <c r="G1099" s="100"/>
      <c r="H1099" s="89"/>
      <c r="I1099" s="100"/>
    </row>
    <row r="1100" spans="1:9" x14ac:dyDescent="0.2">
      <c r="A1100" s="88"/>
      <c r="B1100" s="88"/>
      <c r="C1100" s="88"/>
      <c r="D1100" s="89"/>
      <c r="E1100" s="90"/>
      <c r="F1100" s="100"/>
      <c r="G1100" s="100"/>
      <c r="H1100" s="89"/>
      <c r="I1100" s="100"/>
    </row>
    <row r="1101" spans="1:9" x14ac:dyDescent="0.2">
      <c r="A1101" s="88"/>
      <c r="B1101" s="88"/>
      <c r="C1101" s="88"/>
      <c r="D1101" s="89"/>
      <c r="E1101" s="90"/>
      <c r="F1101" s="100"/>
      <c r="G1101" s="100"/>
      <c r="H1101" s="89"/>
      <c r="I1101" s="100"/>
    </row>
    <row r="1102" spans="1:9" x14ac:dyDescent="0.2">
      <c r="A1102" s="88"/>
      <c r="B1102" s="88"/>
      <c r="C1102" s="88"/>
      <c r="D1102" s="89"/>
      <c r="E1102" s="90"/>
      <c r="F1102" s="100"/>
      <c r="G1102" s="100"/>
      <c r="H1102" s="89"/>
      <c r="I1102" s="100"/>
    </row>
    <row r="1103" spans="1:9" x14ac:dyDescent="0.2">
      <c r="A1103" s="88"/>
      <c r="B1103" s="88"/>
      <c r="C1103" s="88"/>
      <c r="D1103" s="89"/>
      <c r="E1103" s="90"/>
      <c r="F1103" s="100"/>
      <c r="G1103" s="100"/>
      <c r="H1103" s="89"/>
      <c r="I1103" s="100"/>
    </row>
    <row r="1104" spans="1:9" x14ac:dyDescent="0.2">
      <c r="A1104" s="88"/>
      <c r="B1104" s="88"/>
      <c r="C1104" s="88"/>
      <c r="D1104" s="89"/>
      <c r="E1104" s="90"/>
      <c r="F1104" s="100"/>
      <c r="G1104" s="100"/>
      <c r="H1104" s="89"/>
      <c r="I1104" s="100"/>
    </row>
    <row r="1105" spans="1:9" x14ac:dyDescent="0.2">
      <c r="A1105" s="88"/>
      <c r="B1105" s="88"/>
      <c r="C1105" s="88"/>
      <c r="D1105" s="89"/>
      <c r="E1105" s="90"/>
      <c r="F1105" s="100"/>
      <c r="G1105" s="100"/>
      <c r="H1105" s="89"/>
      <c r="I1105" s="100"/>
    </row>
    <row r="1106" spans="1:9" x14ac:dyDescent="0.2">
      <c r="A1106" s="88"/>
      <c r="B1106" s="88"/>
      <c r="C1106" s="88"/>
      <c r="D1106" s="89"/>
      <c r="E1106" s="90"/>
      <c r="F1106" s="100"/>
      <c r="G1106" s="100"/>
      <c r="H1106" s="89"/>
      <c r="I1106" s="100"/>
    </row>
    <row r="1107" spans="1:9" x14ac:dyDescent="0.2">
      <c r="A1107" s="88"/>
      <c r="B1107" s="88"/>
      <c r="C1107" s="88"/>
      <c r="D1107" s="89"/>
      <c r="E1107" s="90"/>
      <c r="F1107" s="100"/>
      <c r="G1107" s="100"/>
      <c r="H1107" s="89"/>
      <c r="I1107" s="100"/>
    </row>
    <row r="1108" spans="1:9" x14ac:dyDescent="0.2">
      <c r="A1108" s="88"/>
      <c r="B1108" s="88"/>
      <c r="C1108" s="88"/>
      <c r="D1108" s="89"/>
      <c r="E1108" s="90"/>
      <c r="F1108" s="100"/>
      <c r="G1108" s="100"/>
      <c r="H1108" s="89"/>
      <c r="I1108" s="100"/>
    </row>
    <row r="1109" spans="1:9" x14ac:dyDescent="0.2">
      <c r="A1109" s="88"/>
      <c r="B1109" s="88"/>
      <c r="C1109" s="88"/>
      <c r="D1109" s="89"/>
      <c r="E1109" s="90"/>
      <c r="F1109" s="100"/>
      <c r="G1109" s="100"/>
      <c r="H1109" s="89"/>
      <c r="I1109" s="100"/>
    </row>
    <row r="1110" spans="1:9" x14ac:dyDescent="0.2">
      <c r="A1110" s="88"/>
      <c r="B1110" s="88"/>
      <c r="C1110" s="88"/>
      <c r="D1110" s="89"/>
      <c r="E1110" s="90"/>
      <c r="F1110" s="100"/>
      <c r="G1110" s="100"/>
      <c r="H1110" s="89"/>
      <c r="I1110" s="100"/>
    </row>
    <row r="1111" spans="1:9" x14ac:dyDescent="0.2">
      <c r="A1111" s="88"/>
      <c r="B1111" s="88"/>
      <c r="C1111" s="88"/>
      <c r="D1111" s="89"/>
      <c r="E1111" s="90"/>
      <c r="F1111" s="100"/>
      <c r="G1111" s="100"/>
      <c r="H1111" s="89"/>
      <c r="I1111" s="100"/>
    </row>
    <row r="1112" spans="1:9" x14ac:dyDescent="0.2">
      <c r="A1112" s="88"/>
      <c r="B1112" s="88"/>
      <c r="C1112" s="88"/>
      <c r="D1112" s="89"/>
      <c r="E1112" s="90"/>
      <c r="F1112" s="100"/>
      <c r="G1112" s="100"/>
      <c r="H1112" s="89"/>
      <c r="I1112" s="100"/>
    </row>
    <row r="1113" spans="1:9" x14ac:dyDescent="0.2">
      <c r="A1113" s="88"/>
      <c r="B1113" s="88"/>
      <c r="C1113" s="88"/>
      <c r="D1113" s="89"/>
      <c r="E1113" s="90"/>
      <c r="F1113" s="100"/>
      <c r="G1113" s="100"/>
      <c r="H1113" s="89"/>
      <c r="I1113" s="100"/>
    </row>
    <row r="1114" spans="1:9" x14ac:dyDescent="0.2">
      <c r="A1114" s="88"/>
      <c r="B1114" s="88"/>
      <c r="C1114" s="88"/>
      <c r="D1114" s="89"/>
      <c r="E1114" s="90"/>
      <c r="F1114" s="100"/>
      <c r="G1114" s="100"/>
      <c r="H1114" s="89"/>
      <c r="I1114" s="100"/>
    </row>
    <row r="1115" spans="1:9" x14ac:dyDescent="0.2">
      <c r="A1115" s="88"/>
      <c r="B1115" s="88"/>
      <c r="C1115" s="88"/>
      <c r="D1115" s="89"/>
      <c r="E1115" s="90"/>
      <c r="F1115" s="100"/>
      <c r="G1115" s="100"/>
      <c r="H1115" s="89"/>
      <c r="I1115" s="100"/>
    </row>
    <row r="1116" spans="1:9" x14ac:dyDescent="0.2">
      <c r="A1116" s="88"/>
      <c r="B1116" s="88"/>
      <c r="C1116" s="88"/>
      <c r="D1116" s="89"/>
      <c r="E1116" s="90"/>
      <c r="F1116" s="100"/>
      <c r="G1116" s="100"/>
      <c r="H1116" s="89"/>
      <c r="I1116" s="100"/>
    </row>
    <row r="1117" spans="1:9" x14ac:dyDescent="0.2">
      <c r="A1117" s="88"/>
      <c r="B1117" s="88"/>
      <c r="C1117" s="88"/>
      <c r="D1117" s="89"/>
      <c r="E1117" s="90"/>
      <c r="F1117" s="100"/>
      <c r="G1117" s="100"/>
      <c r="H1117" s="89"/>
      <c r="I1117" s="100"/>
    </row>
    <row r="1118" spans="1:9" x14ac:dyDescent="0.2">
      <c r="A1118" s="88"/>
      <c r="B1118" s="88"/>
      <c r="C1118" s="88"/>
      <c r="D1118" s="89"/>
      <c r="E1118" s="90"/>
      <c r="F1118" s="100"/>
      <c r="G1118" s="100"/>
      <c r="H1118" s="89"/>
      <c r="I1118" s="100"/>
    </row>
    <row r="1119" spans="1:9" x14ac:dyDescent="0.2">
      <c r="A1119" s="88"/>
      <c r="B1119" s="88"/>
      <c r="C1119" s="88"/>
      <c r="D1119" s="89"/>
      <c r="E1119" s="90"/>
      <c r="F1119" s="100"/>
      <c r="G1119" s="100"/>
      <c r="H1119" s="89"/>
      <c r="I1119" s="100"/>
    </row>
    <row r="1120" spans="1:9" x14ac:dyDescent="0.2">
      <c r="A1120" s="88"/>
      <c r="B1120" s="88"/>
      <c r="C1120" s="88"/>
      <c r="D1120" s="89"/>
      <c r="E1120" s="90"/>
      <c r="F1120" s="100"/>
      <c r="G1120" s="100"/>
      <c r="H1120" s="89"/>
      <c r="I1120" s="100"/>
    </row>
    <row r="1121" spans="1:9" x14ac:dyDescent="0.2">
      <c r="A1121" s="88"/>
      <c r="B1121" s="88"/>
      <c r="C1121" s="88"/>
      <c r="D1121" s="89"/>
      <c r="E1121" s="90"/>
      <c r="F1121" s="100"/>
      <c r="G1121" s="100"/>
      <c r="H1121" s="89"/>
      <c r="I1121" s="100"/>
    </row>
    <row r="1122" spans="1:9" x14ac:dyDescent="0.2">
      <c r="A1122" s="88"/>
      <c r="B1122" s="88"/>
      <c r="C1122" s="88"/>
      <c r="D1122" s="89"/>
      <c r="E1122" s="90"/>
      <c r="F1122" s="100"/>
      <c r="G1122" s="100"/>
      <c r="H1122" s="89"/>
      <c r="I1122" s="100"/>
    </row>
    <row r="1123" spans="1:9" x14ac:dyDescent="0.2">
      <c r="A1123" s="88"/>
      <c r="B1123" s="88"/>
      <c r="C1123" s="88"/>
      <c r="D1123" s="89"/>
      <c r="E1123" s="90"/>
      <c r="F1123" s="100"/>
      <c r="G1123" s="100"/>
      <c r="H1123" s="89"/>
      <c r="I1123" s="100"/>
    </row>
    <row r="1124" spans="1:9" x14ac:dyDescent="0.2">
      <c r="A1124" s="88"/>
      <c r="B1124" s="88"/>
      <c r="C1124" s="88"/>
      <c r="D1124" s="89"/>
      <c r="E1124" s="90"/>
      <c r="F1124" s="100"/>
      <c r="G1124" s="100"/>
      <c r="H1124" s="89"/>
      <c r="I1124" s="100"/>
    </row>
    <row r="1125" spans="1:9" x14ac:dyDescent="0.2">
      <c r="A1125" s="88"/>
      <c r="B1125" s="88"/>
      <c r="C1125" s="88"/>
      <c r="D1125" s="89"/>
      <c r="E1125" s="90"/>
      <c r="F1125" s="100"/>
      <c r="G1125" s="100"/>
      <c r="H1125" s="89"/>
      <c r="I1125" s="100"/>
    </row>
    <row r="1126" spans="1:9" x14ac:dyDescent="0.2">
      <c r="A1126" s="88"/>
      <c r="B1126" s="88"/>
      <c r="C1126" s="88"/>
      <c r="D1126" s="89"/>
      <c r="E1126" s="90"/>
      <c r="F1126" s="100"/>
      <c r="G1126" s="100"/>
      <c r="H1126" s="89"/>
      <c r="I1126" s="100"/>
    </row>
    <row r="1127" spans="1:9" x14ac:dyDescent="0.2">
      <c r="A1127" s="88"/>
      <c r="B1127" s="88"/>
      <c r="C1127" s="88"/>
      <c r="D1127" s="89"/>
      <c r="E1127" s="90"/>
      <c r="F1127" s="100"/>
      <c r="G1127" s="100"/>
      <c r="H1127" s="89"/>
      <c r="I1127" s="100"/>
    </row>
    <row r="1128" spans="1:9" x14ac:dyDescent="0.2">
      <c r="A1128" s="88"/>
      <c r="B1128" s="88"/>
      <c r="C1128" s="88"/>
      <c r="D1128" s="89"/>
      <c r="E1128" s="90"/>
      <c r="F1128" s="100"/>
      <c r="G1128" s="100"/>
      <c r="H1128" s="89"/>
      <c r="I1128" s="100"/>
    </row>
    <row r="1129" spans="1:9" x14ac:dyDescent="0.2">
      <c r="A1129" s="88"/>
      <c r="B1129" s="88"/>
      <c r="C1129" s="88"/>
      <c r="D1129" s="89"/>
      <c r="E1129" s="90"/>
      <c r="F1129" s="100"/>
      <c r="G1129" s="100"/>
      <c r="H1129" s="89"/>
      <c r="I1129" s="100"/>
    </row>
    <row r="1130" spans="1:9" x14ac:dyDescent="0.2">
      <c r="A1130" s="88"/>
      <c r="B1130" s="88"/>
      <c r="C1130" s="88"/>
      <c r="D1130" s="89"/>
      <c r="E1130" s="90"/>
      <c r="F1130" s="100"/>
      <c r="G1130" s="100"/>
      <c r="H1130" s="89"/>
      <c r="I1130" s="100"/>
    </row>
    <row r="1131" spans="1:9" x14ac:dyDescent="0.2">
      <c r="A1131" s="88"/>
      <c r="B1131" s="88"/>
      <c r="C1131" s="88"/>
      <c r="D1131" s="89"/>
      <c r="E1131" s="90"/>
      <c r="F1131" s="100"/>
      <c r="G1131" s="100"/>
      <c r="H1131" s="89"/>
      <c r="I1131" s="100"/>
    </row>
    <row r="1132" spans="1:9" x14ac:dyDescent="0.2">
      <c r="A1132" s="88"/>
      <c r="B1132" s="88"/>
      <c r="C1132" s="88"/>
      <c r="D1132" s="89"/>
      <c r="E1132" s="90"/>
      <c r="F1132" s="100"/>
      <c r="G1132" s="100"/>
      <c r="H1132" s="89"/>
      <c r="I1132" s="100"/>
    </row>
    <row r="1133" spans="1:9" x14ac:dyDescent="0.2">
      <c r="A1133" s="88"/>
      <c r="B1133" s="88"/>
      <c r="C1133" s="88"/>
      <c r="D1133" s="89"/>
      <c r="E1133" s="90"/>
      <c r="F1133" s="100"/>
      <c r="G1133" s="100"/>
      <c r="H1133" s="89"/>
      <c r="I1133" s="100"/>
    </row>
    <row r="1134" spans="1:9" x14ac:dyDescent="0.2">
      <c r="A1134" s="88"/>
      <c r="B1134" s="88"/>
      <c r="C1134" s="88"/>
      <c r="D1134" s="89"/>
      <c r="E1134" s="90"/>
      <c r="F1134" s="100"/>
      <c r="G1134" s="100"/>
      <c r="H1134" s="89"/>
      <c r="I1134" s="100"/>
    </row>
    <row r="1135" spans="1:9" x14ac:dyDescent="0.2">
      <c r="A1135" s="88"/>
      <c r="B1135" s="88"/>
      <c r="C1135" s="88"/>
      <c r="D1135" s="89"/>
      <c r="E1135" s="90"/>
      <c r="F1135" s="100"/>
      <c r="G1135" s="100"/>
      <c r="H1135" s="89"/>
      <c r="I1135" s="100"/>
    </row>
    <row r="1136" spans="1:9" x14ac:dyDescent="0.2">
      <c r="A1136" s="88"/>
      <c r="B1136" s="88"/>
      <c r="C1136" s="88"/>
      <c r="D1136" s="89"/>
      <c r="E1136" s="90"/>
      <c r="F1136" s="100"/>
      <c r="G1136" s="100"/>
      <c r="H1136" s="89"/>
      <c r="I1136" s="100"/>
    </row>
    <row r="1137" spans="1:9" x14ac:dyDescent="0.2">
      <c r="A1137" s="88"/>
      <c r="B1137" s="88"/>
      <c r="C1137" s="88"/>
      <c r="D1137" s="89"/>
      <c r="E1137" s="90"/>
      <c r="F1137" s="100"/>
      <c r="G1137" s="100"/>
      <c r="H1137" s="89"/>
      <c r="I1137" s="100"/>
    </row>
    <row r="1138" spans="1:9" x14ac:dyDescent="0.2">
      <c r="A1138" s="88"/>
      <c r="B1138" s="88"/>
      <c r="C1138" s="88"/>
      <c r="D1138" s="89"/>
      <c r="E1138" s="90"/>
      <c r="F1138" s="100"/>
      <c r="G1138" s="100"/>
      <c r="H1138" s="89"/>
      <c r="I1138" s="100"/>
    </row>
    <row r="1139" spans="1:9" x14ac:dyDescent="0.2">
      <c r="A1139" s="88"/>
      <c r="B1139" s="88"/>
      <c r="C1139" s="88"/>
      <c r="D1139" s="89"/>
      <c r="E1139" s="90"/>
      <c r="F1139" s="100"/>
      <c r="G1139" s="100"/>
      <c r="H1139" s="89"/>
      <c r="I1139" s="100"/>
    </row>
    <row r="1140" spans="1:9" x14ac:dyDescent="0.2">
      <c r="A1140" s="88"/>
      <c r="B1140" s="88"/>
      <c r="C1140" s="88"/>
      <c r="D1140" s="89"/>
      <c r="E1140" s="90"/>
      <c r="F1140" s="100"/>
      <c r="G1140" s="100"/>
      <c r="H1140" s="89"/>
      <c r="I1140" s="100"/>
    </row>
    <row r="1141" spans="1:9" x14ac:dyDescent="0.2">
      <c r="A1141" s="88"/>
      <c r="B1141" s="88"/>
      <c r="C1141" s="88"/>
      <c r="D1141" s="89"/>
      <c r="E1141" s="90"/>
      <c r="F1141" s="100"/>
      <c r="G1141" s="100"/>
      <c r="H1141" s="89"/>
      <c r="I1141" s="100"/>
    </row>
    <row r="1142" spans="1:9" x14ac:dyDescent="0.2">
      <c r="A1142" s="88"/>
      <c r="B1142" s="88"/>
      <c r="C1142" s="88"/>
      <c r="D1142" s="89"/>
      <c r="E1142" s="90"/>
      <c r="F1142" s="100"/>
      <c r="G1142" s="100"/>
      <c r="H1142" s="89"/>
      <c r="I1142" s="100"/>
    </row>
    <row r="1143" spans="1:9" x14ac:dyDescent="0.2">
      <c r="A1143" s="88"/>
      <c r="B1143" s="88"/>
      <c r="C1143" s="88"/>
      <c r="D1143" s="89"/>
      <c r="E1143" s="90"/>
      <c r="F1143" s="100"/>
      <c r="G1143" s="100"/>
      <c r="H1143" s="89"/>
      <c r="I1143" s="100"/>
    </row>
    <row r="1144" spans="1:9" x14ac:dyDescent="0.2">
      <c r="A1144" s="88"/>
      <c r="B1144" s="88"/>
      <c r="C1144" s="88"/>
      <c r="D1144" s="89"/>
      <c r="E1144" s="90"/>
      <c r="F1144" s="100"/>
      <c r="G1144" s="100"/>
      <c r="H1144" s="89"/>
      <c r="I1144" s="100"/>
    </row>
    <row r="1145" spans="1:9" x14ac:dyDescent="0.2">
      <c r="A1145" s="88"/>
      <c r="B1145" s="88"/>
      <c r="C1145" s="88"/>
      <c r="D1145" s="89"/>
      <c r="E1145" s="90"/>
      <c r="F1145" s="100"/>
      <c r="G1145" s="100"/>
      <c r="H1145" s="89"/>
      <c r="I1145" s="100"/>
    </row>
    <row r="1146" spans="1:9" x14ac:dyDescent="0.2">
      <c r="A1146" s="88"/>
      <c r="B1146" s="88"/>
      <c r="C1146" s="88"/>
      <c r="D1146" s="89"/>
      <c r="E1146" s="90"/>
      <c r="F1146" s="100"/>
      <c r="G1146" s="100"/>
      <c r="H1146" s="89"/>
      <c r="I1146" s="100"/>
    </row>
    <row r="1147" spans="1:9" x14ac:dyDescent="0.2">
      <c r="A1147" s="88"/>
      <c r="B1147" s="88"/>
      <c r="C1147" s="88"/>
      <c r="D1147" s="89"/>
      <c r="E1147" s="90"/>
      <c r="F1147" s="100"/>
      <c r="G1147" s="100"/>
      <c r="H1147" s="89"/>
      <c r="I1147" s="100"/>
    </row>
    <row r="1148" spans="1:9" x14ac:dyDescent="0.2">
      <c r="A1148" s="88"/>
      <c r="B1148" s="88"/>
      <c r="C1148" s="88"/>
      <c r="D1148" s="89"/>
      <c r="E1148" s="90"/>
      <c r="F1148" s="100"/>
      <c r="G1148" s="100"/>
      <c r="H1148" s="89"/>
      <c r="I1148" s="100"/>
    </row>
    <row r="1149" spans="1:9" x14ac:dyDescent="0.2">
      <c r="A1149" s="88"/>
      <c r="B1149" s="88"/>
      <c r="C1149" s="88"/>
      <c r="D1149" s="89"/>
      <c r="E1149" s="90"/>
      <c r="F1149" s="100"/>
      <c r="G1149" s="100"/>
      <c r="H1149" s="89"/>
      <c r="I1149" s="100"/>
    </row>
    <row r="1150" spans="1:9" x14ac:dyDescent="0.2">
      <c r="A1150" s="88"/>
      <c r="B1150" s="88"/>
      <c r="C1150" s="88"/>
      <c r="D1150" s="89"/>
      <c r="E1150" s="90"/>
      <c r="F1150" s="100"/>
      <c r="G1150" s="100"/>
      <c r="H1150" s="89"/>
      <c r="I1150" s="100"/>
    </row>
    <row r="1151" spans="1:9" x14ac:dyDescent="0.2">
      <c r="A1151" s="88"/>
      <c r="B1151" s="88"/>
      <c r="C1151" s="88"/>
      <c r="D1151" s="89"/>
      <c r="E1151" s="90"/>
      <c r="F1151" s="100"/>
      <c r="G1151" s="100"/>
      <c r="H1151" s="89"/>
      <c r="I1151" s="100"/>
    </row>
    <row r="1152" spans="1:9" x14ac:dyDescent="0.2">
      <c r="A1152" s="88"/>
      <c r="B1152" s="88"/>
      <c r="C1152" s="88"/>
      <c r="D1152" s="89"/>
      <c r="E1152" s="90"/>
      <c r="F1152" s="100"/>
      <c r="G1152" s="100"/>
      <c r="H1152" s="89"/>
      <c r="I1152" s="100"/>
    </row>
    <row r="1153" spans="1:9" x14ac:dyDescent="0.2">
      <c r="A1153" s="88"/>
      <c r="B1153" s="88"/>
      <c r="C1153" s="88"/>
      <c r="D1153" s="89"/>
      <c r="E1153" s="90"/>
      <c r="F1153" s="100"/>
      <c r="G1153" s="100"/>
      <c r="H1153" s="89"/>
      <c r="I1153" s="100"/>
    </row>
    <row r="1154" spans="1:9" x14ac:dyDescent="0.2">
      <c r="A1154" s="88"/>
      <c r="B1154" s="88"/>
      <c r="C1154" s="88"/>
      <c r="D1154" s="89"/>
      <c r="E1154" s="90"/>
      <c r="F1154" s="100"/>
      <c r="G1154" s="100"/>
      <c r="H1154" s="89"/>
      <c r="I1154" s="100"/>
    </row>
    <row r="1155" spans="1:9" x14ac:dyDescent="0.2">
      <c r="A1155" s="88"/>
      <c r="B1155" s="88"/>
      <c r="C1155" s="88"/>
      <c r="D1155" s="89"/>
      <c r="E1155" s="90"/>
      <c r="F1155" s="100"/>
      <c r="G1155" s="100"/>
      <c r="H1155" s="89"/>
      <c r="I1155" s="100"/>
    </row>
    <row r="1156" spans="1:9" x14ac:dyDescent="0.2">
      <c r="A1156" s="88"/>
      <c r="B1156" s="88"/>
      <c r="C1156" s="88"/>
      <c r="D1156" s="89"/>
      <c r="E1156" s="90"/>
      <c r="F1156" s="100"/>
      <c r="G1156" s="100"/>
      <c r="H1156" s="89"/>
      <c r="I1156" s="100"/>
    </row>
    <row r="1157" spans="1:9" x14ac:dyDescent="0.2">
      <c r="A1157" s="88"/>
      <c r="B1157" s="88"/>
      <c r="C1157" s="88"/>
      <c r="D1157" s="89"/>
      <c r="E1157" s="90"/>
      <c r="F1157" s="100"/>
      <c r="G1157" s="100"/>
      <c r="H1157" s="89"/>
      <c r="I1157" s="100"/>
    </row>
    <row r="1158" spans="1:9" x14ac:dyDescent="0.2">
      <c r="A1158" s="88"/>
      <c r="B1158" s="88"/>
      <c r="C1158" s="88"/>
      <c r="D1158" s="89"/>
      <c r="E1158" s="90"/>
      <c r="F1158" s="100"/>
      <c r="G1158" s="100"/>
      <c r="H1158" s="89"/>
      <c r="I1158" s="100"/>
    </row>
    <row r="1159" spans="1:9" x14ac:dyDescent="0.2">
      <c r="A1159" s="88"/>
      <c r="B1159" s="88"/>
      <c r="C1159" s="88"/>
      <c r="D1159" s="89"/>
      <c r="E1159" s="90"/>
      <c r="F1159" s="100"/>
      <c r="G1159" s="100"/>
      <c r="H1159" s="89"/>
      <c r="I1159" s="100"/>
    </row>
    <row r="1160" spans="1:9" x14ac:dyDescent="0.2">
      <c r="A1160" s="88"/>
      <c r="B1160" s="88"/>
      <c r="C1160" s="88"/>
      <c r="D1160" s="89"/>
      <c r="E1160" s="90"/>
      <c r="F1160" s="100"/>
      <c r="G1160" s="100"/>
      <c r="H1160" s="89"/>
      <c r="I1160" s="100"/>
    </row>
    <row r="1161" spans="1:9" x14ac:dyDescent="0.2">
      <c r="A1161" s="88"/>
      <c r="B1161" s="88"/>
      <c r="C1161" s="88"/>
      <c r="D1161" s="89"/>
      <c r="E1161" s="90"/>
      <c r="F1161" s="100"/>
      <c r="G1161" s="100"/>
      <c r="H1161" s="89"/>
      <c r="I1161" s="100"/>
    </row>
    <row r="1162" spans="1:9" x14ac:dyDescent="0.2">
      <c r="A1162" s="88"/>
      <c r="B1162" s="88"/>
      <c r="C1162" s="88"/>
      <c r="D1162" s="89"/>
      <c r="E1162" s="90"/>
      <c r="F1162" s="100"/>
      <c r="G1162" s="100"/>
      <c r="H1162" s="89"/>
      <c r="I1162" s="100"/>
    </row>
    <row r="1163" spans="1:9" x14ac:dyDescent="0.2">
      <c r="A1163" s="88"/>
      <c r="B1163" s="88"/>
      <c r="C1163" s="88"/>
      <c r="D1163" s="89"/>
      <c r="E1163" s="90"/>
      <c r="F1163" s="100"/>
      <c r="G1163" s="100"/>
      <c r="H1163" s="89"/>
      <c r="I1163" s="100"/>
    </row>
    <row r="1164" spans="1:9" x14ac:dyDescent="0.2">
      <c r="A1164" s="88"/>
      <c r="B1164" s="88"/>
      <c r="C1164" s="88"/>
      <c r="D1164" s="89"/>
      <c r="E1164" s="90"/>
      <c r="F1164" s="100"/>
      <c r="G1164" s="100"/>
      <c r="H1164" s="89"/>
      <c r="I1164" s="100"/>
    </row>
    <row r="1165" spans="1:9" x14ac:dyDescent="0.2">
      <c r="A1165" s="88"/>
      <c r="B1165" s="88"/>
      <c r="C1165" s="88"/>
      <c r="D1165" s="89"/>
      <c r="E1165" s="90"/>
      <c r="F1165" s="100"/>
      <c r="G1165" s="100"/>
      <c r="H1165" s="89"/>
      <c r="I1165" s="100"/>
    </row>
    <row r="1166" spans="1:9" x14ac:dyDescent="0.2">
      <c r="A1166" s="88"/>
      <c r="B1166" s="88"/>
      <c r="C1166" s="88"/>
      <c r="D1166" s="89"/>
      <c r="E1166" s="90"/>
      <c r="F1166" s="100"/>
      <c r="G1166" s="100"/>
      <c r="H1166" s="89"/>
      <c r="I1166" s="100"/>
    </row>
    <row r="1167" spans="1:9" x14ac:dyDescent="0.2">
      <c r="A1167" s="88"/>
      <c r="B1167" s="88"/>
      <c r="C1167" s="88"/>
      <c r="D1167" s="89"/>
      <c r="E1167" s="90"/>
      <c r="F1167" s="100"/>
      <c r="G1167" s="100"/>
      <c r="H1167" s="89"/>
      <c r="I1167" s="100"/>
    </row>
    <row r="1168" spans="1:9" x14ac:dyDescent="0.2">
      <c r="A1168" s="88"/>
      <c r="B1168" s="88"/>
      <c r="C1168" s="88"/>
      <c r="D1168" s="89"/>
      <c r="E1168" s="90"/>
      <c r="F1168" s="100"/>
      <c r="G1168" s="100"/>
      <c r="H1168" s="89"/>
      <c r="I1168" s="100"/>
    </row>
    <row r="1169" spans="1:9" x14ac:dyDescent="0.2">
      <c r="A1169" s="88"/>
      <c r="B1169" s="88"/>
      <c r="C1169" s="88"/>
      <c r="D1169" s="89"/>
      <c r="E1169" s="90"/>
      <c r="F1169" s="100"/>
      <c r="G1169" s="100"/>
      <c r="H1169" s="89"/>
      <c r="I1169" s="100"/>
    </row>
    <row r="1170" spans="1:9" x14ac:dyDescent="0.2">
      <c r="A1170" s="88"/>
      <c r="B1170" s="88"/>
      <c r="C1170" s="88"/>
      <c r="D1170" s="89"/>
      <c r="E1170" s="90"/>
      <c r="F1170" s="100"/>
      <c r="G1170" s="100"/>
      <c r="H1170" s="89"/>
      <c r="I1170" s="100"/>
    </row>
    <row r="1171" spans="1:9" x14ac:dyDescent="0.2">
      <c r="A1171" s="88"/>
      <c r="B1171" s="88"/>
      <c r="C1171" s="88"/>
      <c r="D1171" s="89"/>
      <c r="E1171" s="90"/>
      <c r="F1171" s="100"/>
      <c r="G1171" s="100"/>
      <c r="H1171" s="89"/>
      <c r="I1171" s="100"/>
    </row>
    <row r="1172" spans="1:9" x14ac:dyDescent="0.2">
      <c r="A1172" s="88"/>
      <c r="B1172" s="88"/>
      <c r="C1172" s="88"/>
      <c r="D1172" s="89"/>
      <c r="E1172" s="90"/>
      <c r="F1172" s="100"/>
      <c r="G1172" s="100"/>
      <c r="H1172" s="89"/>
      <c r="I1172" s="100"/>
    </row>
    <row r="1173" spans="1:9" x14ac:dyDescent="0.2">
      <c r="A1173" s="88"/>
      <c r="B1173" s="88"/>
      <c r="C1173" s="88"/>
      <c r="D1173" s="89"/>
      <c r="E1173" s="90"/>
      <c r="F1173" s="100"/>
      <c r="G1173" s="100"/>
      <c r="H1173" s="89"/>
      <c r="I1173" s="100"/>
    </row>
    <row r="1174" spans="1:9" x14ac:dyDescent="0.2">
      <c r="A1174" s="88"/>
      <c r="B1174" s="88"/>
      <c r="C1174" s="88"/>
      <c r="D1174" s="89"/>
      <c r="E1174" s="90"/>
      <c r="F1174" s="100"/>
      <c r="G1174" s="100"/>
      <c r="H1174" s="89"/>
      <c r="I1174" s="100"/>
    </row>
    <row r="1175" spans="1:9" x14ac:dyDescent="0.2">
      <c r="A1175" s="88"/>
      <c r="B1175" s="88"/>
      <c r="C1175" s="88"/>
      <c r="D1175" s="89"/>
      <c r="E1175" s="90"/>
      <c r="F1175" s="100"/>
      <c r="G1175" s="100"/>
      <c r="H1175" s="89"/>
      <c r="I1175" s="100"/>
    </row>
    <row r="1176" spans="1:9" x14ac:dyDescent="0.2">
      <c r="A1176" s="88"/>
      <c r="B1176" s="88"/>
      <c r="C1176" s="88"/>
      <c r="D1176" s="89"/>
      <c r="E1176" s="90"/>
      <c r="F1176" s="100"/>
      <c r="G1176" s="100"/>
      <c r="H1176" s="89"/>
      <c r="I1176" s="100"/>
    </row>
    <row r="1177" spans="1:9" x14ac:dyDescent="0.2">
      <c r="A1177" s="88"/>
      <c r="B1177" s="88"/>
      <c r="C1177" s="88"/>
      <c r="D1177" s="89"/>
      <c r="E1177" s="90"/>
      <c r="F1177" s="100"/>
      <c r="G1177" s="100"/>
      <c r="H1177" s="89"/>
      <c r="I1177" s="100"/>
    </row>
    <row r="1178" spans="1:9" x14ac:dyDescent="0.2">
      <c r="A1178" s="88"/>
      <c r="B1178" s="88"/>
      <c r="C1178" s="88"/>
      <c r="D1178" s="89"/>
      <c r="E1178" s="90"/>
      <c r="F1178" s="100"/>
      <c r="G1178" s="100"/>
      <c r="H1178" s="89"/>
      <c r="I1178" s="100"/>
    </row>
    <row r="1179" spans="1:9" x14ac:dyDescent="0.2">
      <c r="A1179" s="88"/>
      <c r="B1179" s="88"/>
      <c r="C1179" s="88"/>
      <c r="D1179" s="89"/>
      <c r="E1179" s="90"/>
      <c r="F1179" s="100"/>
      <c r="G1179" s="100"/>
      <c r="H1179" s="89"/>
      <c r="I1179" s="100"/>
    </row>
    <row r="1180" spans="1:9" x14ac:dyDescent="0.2">
      <c r="A1180" s="88"/>
      <c r="B1180" s="88"/>
      <c r="C1180" s="88"/>
      <c r="D1180" s="89"/>
      <c r="E1180" s="90"/>
      <c r="F1180" s="100"/>
      <c r="G1180" s="100"/>
      <c r="H1180" s="89"/>
      <c r="I1180" s="100"/>
    </row>
    <row r="1181" spans="1:9" x14ac:dyDescent="0.2">
      <c r="A1181" s="88"/>
      <c r="B1181" s="88"/>
      <c r="C1181" s="88"/>
      <c r="D1181" s="89"/>
      <c r="E1181" s="90"/>
      <c r="F1181" s="100"/>
      <c r="G1181" s="100"/>
      <c r="H1181" s="89"/>
      <c r="I1181" s="100"/>
    </row>
    <row r="1182" spans="1:9" x14ac:dyDescent="0.2">
      <c r="A1182" s="88"/>
      <c r="B1182" s="88"/>
      <c r="C1182" s="88"/>
      <c r="D1182" s="89"/>
      <c r="E1182" s="90"/>
      <c r="F1182" s="100"/>
      <c r="G1182" s="100"/>
      <c r="H1182" s="89"/>
      <c r="I1182" s="100"/>
    </row>
    <row r="1183" spans="1:9" x14ac:dyDescent="0.2">
      <c r="A1183" s="88"/>
      <c r="B1183" s="88"/>
      <c r="C1183" s="88"/>
      <c r="D1183" s="89"/>
      <c r="E1183" s="90"/>
      <c r="F1183" s="100"/>
      <c r="G1183" s="100"/>
      <c r="H1183" s="89"/>
      <c r="I1183" s="100"/>
    </row>
    <row r="1184" spans="1:9" x14ac:dyDescent="0.2">
      <c r="A1184" s="88"/>
      <c r="B1184" s="88"/>
      <c r="C1184" s="88"/>
      <c r="D1184" s="89"/>
      <c r="E1184" s="90"/>
      <c r="F1184" s="100"/>
      <c r="G1184" s="100"/>
      <c r="H1184" s="89"/>
      <c r="I1184" s="100"/>
    </row>
    <row r="1185" spans="1:9" x14ac:dyDescent="0.2">
      <c r="A1185" s="88"/>
      <c r="B1185" s="88"/>
      <c r="C1185" s="88"/>
      <c r="D1185" s="89"/>
      <c r="E1185" s="90"/>
      <c r="F1185" s="100"/>
      <c r="G1185" s="100"/>
      <c r="H1185" s="89"/>
      <c r="I1185" s="100"/>
    </row>
    <row r="1186" spans="1:9" x14ac:dyDescent="0.2">
      <c r="A1186" s="88"/>
      <c r="B1186" s="88"/>
      <c r="C1186" s="88"/>
      <c r="D1186" s="89"/>
      <c r="E1186" s="90"/>
      <c r="F1186" s="100"/>
      <c r="G1186" s="100"/>
      <c r="H1186" s="89"/>
      <c r="I1186" s="100"/>
    </row>
    <row r="1187" spans="1:9" x14ac:dyDescent="0.2">
      <c r="A1187" s="88"/>
      <c r="B1187" s="88"/>
      <c r="C1187" s="88"/>
      <c r="D1187" s="89"/>
      <c r="E1187" s="90"/>
      <c r="F1187" s="100"/>
      <c r="G1187" s="100"/>
      <c r="H1187" s="89"/>
      <c r="I1187" s="100"/>
    </row>
    <row r="1188" spans="1:9" x14ac:dyDescent="0.2">
      <c r="A1188" s="88"/>
      <c r="B1188" s="88"/>
      <c r="C1188" s="88"/>
      <c r="D1188" s="89"/>
      <c r="E1188" s="90"/>
      <c r="F1188" s="100"/>
      <c r="G1188" s="100"/>
      <c r="H1188" s="89"/>
      <c r="I1188" s="100"/>
    </row>
    <row r="1189" spans="1:9" x14ac:dyDescent="0.2">
      <c r="A1189" s="88"/>
      <c r="B1189" s="88"/>
      <c r="C1189" s="88"/>
      <c r="D1189" s="89"/>
      <c r="E1189" s="90"/>
      <c r="F1189" s="100"/>
      <c r="G1189" s="100"/>
      <c r="H1189" s="89"/>
      <c r="I1189" s="100"/>
    </row>
    <row r="1190" spans="1:9" x14ac:dyDescent="0.2">
      <c r="A1190" s="88"/>
      <c r="B1190" s="88"/>
      <c r="C1190" s="88"/>
      <c r="D1190" s="89"/>
      <c r="E1190" s="90"/>
      <c r="F1190" s="100"/>
      <c r="G1190" s="100"/>
      <c r="H1190" s="89"/>
      <c r="I1190" s="100"/>
    </row>
    <row r="1191" spans="1:9" x14ac:dyDescent="0.2">
      <c r="A1191" s="88"/>
      <c r="B1191" s="88"/>
      <c r="C1191" s="88"/>
      <c r="D1191" s="89"/>
      <c r="E1191" s="90"/>
      <c r="F1191" s="100"/>
      <c r="G1191" s="100"/>
      <c r="H1191" s="89"/>
      <c r="I1191" s="100"/>
    </row>
    <row r="1192" spans="1:9" x14ac:dyDescent="0.2">
      <c r="A1192" s="88"/>
      <c r="B1192" s="88"/>
      <c r="C1192" s="88"/>
      <c r="D1192" s="89"/>
      <c r="E1192" s="90"/>
      <c r="F1192" s="100"/>
      <c r="G1192" s="100"/>
      <c r="H1192" s="89"/>
      <c r="I1192" s="100"/>
    </row>
    <row r="1193" spans="1:9" x14ac:dyDescent="0.2">
      <c r="A1193" s="88"/>
      <c r="B1193" s="88"/>
      <c r="C1193" s="88"/>
      <c r="D1193" s="89"/>
      <c r="E1193" s="90"/>
      <c r="F1193" s="100"/>
      <c r="G1193" s="100"/>
      <c r="H1193" s="89"/>
      <c r="I1193" s="100"/>
    </row>
    <row r="1194" spans="1:9" x14ac:dyDescent="0.2">
      <c r="A1194" s="88"/>
      <c r="B1194" s="88"/>
      <c r="C1194" s="88"/>
      <c r="D1194" s="89"/>
      <c r="E1194" s="90"/>
      <c r="F1194" s="100"/>
      <c r="G1194" s="100"/>
      <c r="H1194" s="89"/>
      <c r="I1194" s="100"/>
    </row>
    <row r="1195" spans="1:9" x14ac:dyDescent="0.2">
      <c r="A1195" s="88"/>
      <c r="B1195" s="88"/>
      <c r="C1195" s="88"/>
      <c r="D1195" s="89"/>
      <c r="E1195" s="90"/>
      <c r="F1195" s="100"/>
      <c r="G1195" s="100"/>
      <c r="H1195" s="89"/>
      <c r="I1195" s="100"/>
    </row>
    <row r="1196" spans="1:9" x14ac:dyDescent="0.2">
      <c r="A1196" s="88"/>
      <c r="B1196" s="88"/>
      <c r="C1196" s="88"/>
      <c r="D1196" s="89"/>
      <c r="E1196" s="90"/>
      <c r="F1196" s="100"/>
      <c r="G1196" s="100"/>
      <c r="H1196" s="89"/>
      <c r="I1196" s="100"/>
    </row>
    <row r="1197" spans="1:9" x14ac:dyDescent="0.2">
      <c r="A1197" s="88"/>
      <c r="B1197" s="88"/>
      <c r="C1197" s="88"/>
      <c r="D1197" s="89"/>
      <c r="E1197" s="90"/>
      <c r="F1197" s="100"/>
      <c r="G1197" s="100"/>
      <c r="H1197" s="89"/>
      <c r="I1197" s="100"/>
    </row>
    <row r="1198" spans="1:9" x14ac:dyDescent="0.2">
      <c r="A1198" s="88"/>
      <c r="B1198" s="88"/>
      <c r="C1198" s="88"/>
      <c r="D1198" s="89"/>
      <c r="E1198" s="90"/>
      <c r="F1198" s="100"/>
      <c r="G1198" s="100"/>
      <c r="H1198" s="89"/>
      <c r="I1198" s="100"/>
    </row>
    <row r="1199" spans="1:9" x14ac:dyDescent="0.2">
      <c r="A1199" s="88"/>
      <c r="B1199" s="88"/>
      <c r="C1199" s="88"/>
      <c r="D1199" s="89"/>
      <c r="E1199" s="90"/>
      <c r="F1199" s="100"/>
      <c r="G1199" s="100"/>
      <c r="H1199" s="89"/>
      <c r="I1199" s="100"/>
    </row>
    <row r="1200" spans="1:9" x14ac:dyDescent="0.2">
      <c r="A1200" s="88"/>
      <c r="B1200" s="88"/>
      <c r="C1200" s="88"/>
      <c r="D1200" s="89"/>
      <c r="E1200" s="90"/>
      <c r="F1200" s="100"/>
      <c r="G1200" s="100"/>
      <c r="H1200" s="89"/>
      <c r="I1200" s="100"/>
    </row>
    <row r="1201" spans="1:9" x14ac:dyDescent="0.2">
      <c r="A1201" s="88"/>
      <c r="B1201" s="88"/>
      <c r="C1201" s="88"/>
      <c r="D1201" s="89"/>
      <c r="E1201" s="90"/>
      <c r="F1201" s="100"/>
      <c r="G1201" s="100"/>
      <c r="H1201" s="89"/>
      <c r="I1201" s="100"/>
    </row>
    <row r="1202" spans="1:9" x14ac:dyDescent="0.2">
      <c r="A1202" s="88"/>
      <c r="B1202" s="88"/>
      <c r="C1202" s="88"/>
      <c r="D1202" s="89"/>
      <c r="E1202" s="90"/>
      <c r="F1202" s="100"/>
      <c r="G1202" s="100"/>
      <c r="H1202" s="89"/>
      <c r="I1202" s="100"/>
    </row>
    <row r="1203" spans="1:9" x14ac:dyDescent="0.2">
      <c r="A1203" s="88"/>
      <c r="B1203" s="88"/>
      <c r="C1203" s="88"/>
      <c r="D1203" s="89"/>
      <c r="E1203" s="90"/>
      <c r="F1203" s="100"/>
      <c r="G1203" s="100"/>
      <c r="H1203" s="89"/>
      <c r="I1203" s="100"/>
    </row>
    <row r="1204" spans="1:9" x14ac:dyDescent="0.2">
      <c r="A1204" s="88"/>
      <c r="B1204" s="88"/>
      <c r="C1204" s="88"/>
      <c r="D1204" s="89"/>
      <c r="E1204" s="90"/>
      <c r="F1204" s="100"/>
      <c r="G1204" s="100"/>
      <c r="H1204" s="89"/>
      <c r="I1204" s="100"/>
    </row>
    <row r="1205" spans="1:9" x14ac:dyDescent="0.2">
      <c r="A1205" s="88"/>
      <c r="B1205" s="88"/>
      <c r="C1205" s="88"/>
      <c r="D1205" s="89"/>
      <c r="E1205" s="90"/>
      <c r="F1205" s="100"/>
      <c r="G1205" s="100"/>
      <c r="H1205" s="89"/>
      <c r="I1205" s="100"/>
    </row>
    <row r="1206" spans="1:9" x14ac:dyDescent="0.2">
      <c r="A1206" s="88"/>
      <c r="B1206" s="88"/>
      <c r="C1206" s="88"/>
      <c r="D1206" s="89"/>
      <c r="E1206" s="90"/>
      <c r="F1206" s="100"/>
      <c r="G1206" s="100"/>
      <c r="H1206" s="89"/>
      <c r="I1206" s="100"/>
    </row>
    <row r="1207" spans="1:9" x14ac:dyDescent="0.2">
      <c r="A1207" s="88"/>
      <c r="B1207" s="88"/>
      <c r="C1207" s="88"/>
      <c r="D1207" s="89"/>
      <c r="E1207" s="90"/>
      <c r="F1207" s="100"/>
      <c r="G1207" s="100"/>
      <c r="H1207" s="89"/>
      <c r="I1207" s="100"/>
    </row>
    <row r="1208" spans="1:9" x14ac:dyDescent="0.2">
      <c r="A1208" s="88"/>
      <c r="B1208" s="88"/>
      <c r="C1208" s="88"/>
      <c r="D1208" s="89"/>
      <c r="E1208" s="90"/>
      <c r="F1208" s="100"/>
      <c r="G1208" s="100"/>
      <c r="H1208" s="89"/>
      <c r="I1208" s="100"/>
    </row>
    <row r="1209" spans="1:9" x14ac:dyDescent="0.2">
      <c r="A1209" s="88"/>
      <c r="B1209" s="88"/>
      <c r="C1209" s="88"/>
      <c r="D1209" s="89"/>
      <c r="E1209" s="90"/>
      <c r="F1209" s="100"/>
      <c r="G1209" s="100"/>
      <c r="H1209" s="89"/>
      <c r="I1209" s="100"/>
    </row>
    <row r="1210" spans="1:9" x14ac:dyDescent="0.2">
      <c r="A1210" s="88"/>
      <c r="B1210" s="88"/>
      <c r="C1210" s="88"/>
      <c r="D1210" s="89"/>
      <c r="E1210" s="90"/>
      <c r="F1210" s="100"/>
      <c r="G1210" s="100"/>
      <c r="H1210" s="89"/>
      <c r="I1210" s="100"/>
    </row>
    <row r="1211" spans="1:9" x14ac:dyDescent="0.2">
      <c r="A1211" s="88"/>
      <c r="B1211" s="88"/>
      <c r="C1211" s="88"/>
      <c r="D1211" s="89"/>
      <c r="E1211" s="90"/>
      <c r="F1211" s="100"/>
      <c r="G1211" s="100"/>
      <c r="H1211" s="89"/>
      <c r="I1211" s="100"/>
    </row>
    <row r="1212" spans="1:9" x14ac:dyDescent="0.2">
      <c r="A1212" s="88"/>
      <c r="B1212" s="88"/>
      <c r="C1212" s="88"/>
      <c r="D1212" s="89"/>
      <c r="E1212" s="90"/>
      <c r="F1212" s="100"/>
      <c r="G1212" s="100"/>
      <c r="H1212" s="89"/>
      <c r="I1212" s="100"/>
    </row>
    <row r="1213" spans="1:9" x14ac:dyDescent="0.2">
      <c r="A1213" s="88"/>
      <c r="B1213" s="88"/>
      <c r="C1213" s="88"/>
      <c r="D1213" s="89"/>
      <c r="E1213" s="90"/>
      <c r="F1213" s="100"/>
      <c r="G1213" s="100"/>
      <c r="H1213" s="89"/>
      <c r="I1213" s="100"/>
    </row>
    <row r="1214" spans="1:9" x14ac:dyDescent="0.2">
      <c r="A1214" s="88"/>
      <c r="B1214" s="88"/>
      <c r="C1214" s="88"/>
      <c r="D1214" s="89"/>
      <c r="E1214" s="90"/>
      <c r="F1214" s="100"/>
      <c r="G1214" s="100"/>
      <c r="H1214" s="89"/>
      <c r="I1214" s="100"/>
    </row>
    <row r="1215" spans="1:9" x14ac:dyDescent="0.2">
      <c r="A1215" s="88"/>
      <c r="B1215" s="88"/>
      <c r="C1215" s="88"/>
      <c r="D1215" s="89"/>
      <c r="E1215" s="90"/>
      <c r="F1215" s="100"/>
      <c r="G1215" s="100"/>
      <c r="H1215" s="89"/>
      <c r="I1215" s="100"/>
    </row>
    <row r="1216" spans="1:9" x14ac:dyDescent="0.2">
      <c r="A1216" s="88"/>
      <c r="B1216" s="88"/>
      <c r="C1216" s="88"/>
      <c r="D1216" s="89"/>
      <c r="E1216" s="90"/>
      <c r="F1216" s="100"/>
      <c r="G1216" s="100"/>
      <c r="H1216" s="89"/>
      <c r="I1216" s="100"/>
    </row>
    <row r="1217" spans="1:9" x14ac:dyDescent="0.2">
      <c r="A1217" s="88"/>
      <c r="B1217" s="88"/>
      <c r="C1217" s="88"/>
      <c r="D1217" s="89"/>
      <c r="E1217" s="90"/>
      <c r="F1217" s="100"/>
      <c r="G1217" s="100"/>
      <c r="H1217" s="89"/>
      <c r="I1217" s="100"/>
    </row>
    <row r="1218" spans="1:9" x14ac:dyDescent="0.2">
      <c r="A1218" s="88"/>
      <c r="B1218" s="88"/>
      <c r="C1218" s="88"/>
      <c r="D1218" s="89"/>
      <c r="E1218" s="90"/>
      <c r="F1218" s="100"/>
      <c r="G1218" s="100"/>
      <c r="H1218" s="89"/>
      <c r="I1218" s="100"/>
    </row>
    <row r="1219" spans="1:9" x14ac:dyDescent="0.2">
      <c r="A1219" s="88"/>
      <c r="B1219" s="88"/>
      <c r="C1219" s="88"/>
      <c r="D1219" s="89"/>
      <c r="E1219" s="90"/>
      <c r="F1219" s="100"/>
      <c r="G1219" s="100"/>
      <c r="H1219" s="89"/>
      <c r="I1219" s="100"/>
    </row>
    <row r="1220" spans="1:9" x14ac:dyDescent="0.2">
      <c r="A1220" s="88"/>
      <c r="B1220" s="88"/>
      <c r="C1220" s="88"/>
      <c r="D1220" s="89"/>
      <c r="E1220" s="90"/>
      <c r="F1220" s="100"/>
      <c r="G1220" s="100"/>
      <c r="H1220" s="89"/>
      <c r="I1220" s="100"/>
    </row>
    <row r="1221" spans="1:9" x14ac:dyDescent="0.2">
      <c r="A1221" s="88"/>
      <c r="B1221" s="88"/>
      <c r="C1221" s="88"/>
      <c r="D1221" s="89"/>
      <c r="E1221" s="90"/>
      <c r="F1221" s="100"/>
      <c r="G1221" s="100"/>
      <c r="H1221" s="89"/>
      <c r="I1221" s="100"/>
    </row>
    <row r="1222" spans="1:9" x14ac:dyDescent="0.2">
      <c r="A1222" s="88"/>
      <c r="B1222" s="88"/>
      <c r="C1222" s="88"/>
      <c r="D1222" s="89"/>
      <c r="E1222" s="90"/>
      <c r="F1222" s="100"/>
      <c r="G1222" s="100"/>
      <c r="H1222" s="89"/>
      <c r="I1222" s="100"/>
    </row>
    <row r="1223" spans="1:9" x14ac:dyDescent="0.2">
      <c r="A1223" s="88"/>
      <c r="B1223" s="88"/>
      <c r="C1223" s="88"/>
      <c r="D1223" s="89"/>
      <c r="E1223" s="90"/>
      <c r="F1223" s="100"/>
      <c r="G1223" s="100"/>
      <c r="H1223" s="89"/>
      <c r="I1223" s="100"/>
    </row>
    <row r="1224" spans="1:9" x14ac:dyDescent="0.2">
      <c r="A1224" s="88"/>
      <c r="B1224" s="88"/>
      <c r="C1224" s="88"/>
      <c r="D1224" s="89"/>
      <c r="E1224" s="90"/>
      <c r="F1224" s="100"/>
      <c r="G1224" s="100"/>
      <c r="H1224" s="89"/>
      <c r="I1224" s="100"/>
    </row>
    <row r="1225" spans="1:9" x14ac:dyDescent="0.2">
      <c r="A1225" s="88"/>
      <c r="B1225" s="88"/>
      <c r="C1225" s="88"/>
      <c r="D1225" s="89"/>
      <c r="E1225" s="90"/>
      <c r="F1225" s="100"/>
      <c r="G1225" s="100"/>
      <c r="H1225" s="89"/>
      <c r="I1225" s="100"/>
    </row>
    <row r="1226" spans="1:9" x14ac:dyDescent="0.2">
      <c r="A1226" s="88"/>
      <c r="B1226" s="88"/>
      <c r="C1226" s="88"/>
      <c r="D1226" s="89"/>
      <c r="E1226" s="90"/>
      <c r="F1226" s="100"/>
      <c r="G1226" s="100"/>
      <c r="H1226" s="89"/>
      <c r="I1226" s="100"/>
    </row>
    <row r="1227" spans="1:9" x14ac:dyDescent="0.2">
      <c r="A1227" s="88"/>
      <c r="B1227" s="88"/>
      <c r="C1227" s="88"/>
      <c r="D1227" s="89"/>
      <c r="E1227" s="90"/>
      <c r="F1227" s="100"/>
      <c r="G1227" s="100"/>
      <c r="H1227" s="89"/>
      <c r="I1227" s="100"/>
    </row>
    <row r="1228" spans="1:9" x14ac:dyDescent="0.2">
      <c r="A1228" s="88"/>
      <c r="B1228" s="88"/>
      <c r="C1228" s="88"/>
      <c r="D1228" s="89"/>
      <c r="E1228" s="90"/>
      <c r="F1228" s="100"/>
      <c r="G1228" s="100"/>
      <c r="H1228" s="89"/>
      <c r="I1228" s="100"/>
    </row>
    <row r="1229" spans="1:9" x14ac:dyDescent="0.2">
      <c r="A1229" s="88"/>
      <c r="B1229" s="88"/>
      <c r="C1229" s="88"/>
      <c r="D1229" s="89"/>
      <c r="E1229" s="90"/>
      <c r="F1229" s="100"/>
      <c r="G1229" s="100"/>
      <c r="H1229" s="89"/>
      <c r="I1229" s="100"/>
    </row>
    <row r="1230" spans="1:9" x14ac:dyDescent="0.2">
      <c r="A1230" s="88"/>
      <c r="B1230" s="88"/>
      <c r="C1230" s="88"/>
      <c r="D1230" s="89"/>
      <c r="E1230" s="90"/>
      <c r="F1230" s="100"/>
      <c r="G1230" s="100"/>
      <c r="H1230" s="89"/>
      <c r="I1230" s="100"/>
    </row>
    <row r="1231" spans="1:9" x14ac:dyDescent="0.2">
      <c r="A1231" s="88"/>
      <c r="B1231" s="88"/>
      <c r="C1231" s="88"/>
      <c r="D1231" s="89"/>
      <c r="E1231" s="90"/>
      <c r="F1231" s="100"/>
      <c r="G1231" s="100"/>
      <c r="H1231" s="89"/>
      <c r="I1231" s="100"/>
    </row>
    <row r="1232" spans="1:9" x14ac:dyDescent="0.2">
      <c r="A1232" s="88"/>
      <c r="B1232" s="88"/>
      <c r="C1232" s="88"/>
      <c r="D1232" s="89"/>
      <c r="E1232" s="90"/>
      <c r="F1232" s="100"/>
      <c r="G1232" s="100"/>
      <c r="H1232" s="89"/>
      <c r="I1232" s="100"/>
    </row>
    <row r="1233" spans="1:9" x14ac:dyDescent="0.2">
      <c r="A1233" s="88"/>
      <c r="B1233" s="88"/>
      <c r="C1233" s="88"/>
      <c r="D1233" s="89"/>
      <c r="E1233" s="90"/>
      <c r="F1233" s="100"/>
      <c r="G1233" s="100"/>
      <c r="H1233" s="89"/>
      <c r="I1233" s="100"/>
    </row>
    <row r="1234" spans="1:9" x14ac:dyDescent="0.2">
      <c r="A1234" s="88"/>
      <c r="B1234" s="88"/>
      <c r="C1234" s="88"/>
      <c r="D1234" s="89"/>
      <c r="E1234" s="90"/>
      <c r="F1234" s="100"/>
      <c r="G1234" s="100"/>
      <c r="H1234" s="89"/>
      <c r="I1234" s="100"/>
    </row>
    <row r="1235" spans="1:9" x14ac:dyDescent="0.2">
      <c r="A1235" s="88"/>
      <c r="B1235" s="88"/>
      <c r="C1235" s="88"/>
      <c r="D1235" s="89"/>
      <c r="E1235" s="90"/>
      <c r="F1235" s="100"/>
      <c r="G1235" s="100"/>
      <c r="H1235" s="89"/>
      <c r="I1235" s="100"/>
    </row>
    <row r="1236" spans="1:9" x14ac:dyDescent="0.2">
      <c r="A1236" s="88"/>
      <c r="B1236" s="88"/>
      <c r="C1236" s="88"/>
      <c r="D1236" s="89"/>
      <c r="E1236" s="90"/>
      <c r="F1236" s="100"/>
      <c r="G1236" s="100"/>
      <c r="H1236" s="89"/>
      <c r="I1236" s="100"/>
    </row>
    <row r="1237" spans="1:9" x14ac:dyDescent="0.2">
      <c r="A1237" s="88"/>
      <c r="B1237" s="88"/>
      <c r="C1237" s="88"/>
      <c r="D1237" s="89"/>
      <c r="E1237" s="90"/>
      <c r="F1237" s="100"/>
      <c r="G1237" s="100"/>
      <c r="H1237" s="89"/>
      <c r="I1237" s="100"/>
    </row>
    <row r="1238" spans="1:9" x14ac:dyDescent="0.2">
      <c r="A1238" s="88"/>
      <c r="B1238" s="88"/>
      <c r="C1238" s="88"/>
      <c r="D1238" s="89"/>
      <c r="E1238" s="90"/>
      <c r="F1238" s="100"/>
      <c r="G1238" s="100"/>
      <c r="H1238" s="89"/>
      <c r="I1238" s="100"/>
    </row>
    <row r="1239" spans="1:9" x14ac:dyDescent="0.2">
      <c r="A1239" s="88"/>
      <c r="B1239" s="88"/>
      <c r="C1239" s="88"/>
      <c r="D1239" s="89"/>
      <c r="E1239" s="90"/>
      <c r="F1239" s="100"/>
      <c r="G1239" s="100"/>
      <c r="H1239" s="89"/>
      <c r="I1239" s="100"/>
    </row>
    <row r="1240" spans="1:9" x14ac:dyDescent="0.2">
      <c r="A1240" s="88"/>
      <c r="B1240" s="88"/>
      <c r="C1240" s="88"/>
      <c r="D1240" s="89"/>
      <c r="E1240" s="90"/>
      <c r="F1240" s="100"/>
      <c r="G1240" s="100"/>
      <c r="H1240" s="89"/>
      <c r="I1240" s="100"/>
    </row>
    <row r="1241" spans="1:9" x14ac:dyDescent="0.2">
      <c r="A1241" s="88"/>
      <c r="B1241" s="88"/>
      <c r="C1241" s="88"/>
      <c r="D1241" s="89"/>
      <c r="E1241" s="90"/>
      <c r="F1241" s="100"/>
      <c r="G1241" s="100"/>
      <c r="H1241" s="89"/>
      <c r="I1241" s="100"/>
    </row>
    <row r="1242" spans="1:9" x14ac:dyDescent="0.2">
      <c r="A1242" s="88"/>
      <c r="B1242" s="88"/>
      <c r="C1242" s="88"/>
      <c r="D1242" s="89"/>
      <c r="E1242" s="90"/>
      <c r="F1242" s="100"/>
      <c r="G1242" s="100"/>
      <c r="H1242" s="89"/>
      <c r="I1242" s="100"/>
    </row>
    <row r="1243" spans="1:9" x14ac:dyDescent="0.2">
      <c r="A1243" s="88"/>
      <c r="B1243" s="88"/>
      <c r="C1243" s="88"/>
      <c r="D1243" s="89"/>
      <c r="E1243" s="90"/>
      <c r="F1243" s="100"/>
      <c r="G1243" s="100"/>
      <c r="H1243" s="89"/>
      <c r="I1243" s="100"/>
    </row>
    <row r="1244" spans="1:9" x14ac:dyDescent="0.2">
      <c r="A1244" s="88"/>
      <c r="B1244" s="88"/>
      <c r="C1244" s="88"/>
      <c r="D1244" s="89"/>
      <c r="E1244" s="90"/>
      <c r="F1244" s="100"/>
      <c r="G1244" s="100"/>
      <c r="H1244" s="89"/>
      <c r="I1244" s="100"/>
    </row>
    <row r="1245" spans="1:9" x14ac:dyDescent="0.2">
      <c r="A1245" s="88"/>
      <c r="B1245" s="88"/>
      <c r="C1245" s="88"/>
      <c r="D1245" s="89"/>
      <c r="E1245" s="90"/>
      <c r="F1245" s="100"/>
      <c r="G1245" s="100"/>
      <c r="H1245" s="89"/>
      <c r="I1245" s="100"/>
    </row>
    <row r="1246" spans="1:9" x14ac:dyDescent="0.2">
      <c r="A1246" s="88"/>
      <c r="B1246" s="88"/>
      <c r="C1246" s="88"/>
      <c r="D1246" s="89"/>
      <c r="E1246" s="90"/>
      <c r="F1246" s="100"/>
      <c r="G1246" s="100"/>
      <c r="H1246" s="89"/>
      <c r="I1246" s="100"/>
    </row>
    <row r="1247" spans="1:9" x14ac:dyDescent="0.2">
      <c r="A1247" s="88"/>
      <c r="B1247" s="88"/>
      <c r="C1247" s="88"/>
      <c r="D1247" s="89"/>
      <c r="E1247" s="90"/>
      <c r="F1247" s="100"/>
      <c r="G1247" s="100"/>
      <c r="H1247" s="89"/>
      <c r="I1247" s="100"/>
    </row>
    <row r="1248" spans="1:9" x14ac:dyDescent="0.2">
      <c r="A1248" s="88"/>
      <c r="B1248" s="88"/>
      <c r="C1248" s="88"/>
      <c r="D1248" s="89"/>
      <c r="E1248" s="90"/>
      <c r="F1248" s="100"/>
      <c r="G1248" s="100"/>
      <c r="H1248" s="89"/>
      <c r="I1248" s="100"/>
    </row>
    <row r="1249" spans="1:9" x14ac:dyDescent="0.2">
      <c r="A1249" s="88"/>
      <c r="B1249" s="88"/>
      <c r="C1249" s="88"/>
      <c r="D1249" s="89"/>
      <c r="E1249" s="90"/>
      <c r="F1249" s="100"/>
      <c r="G1249" s="100"/>
      <c r="H1249" s="89"/>
      <c r="I1249" s="100"/>
    </row>
    <row r="1250" spans="1:9" x14ac:dyDescent="0.2">
      <c r="A1250" s="88"/>
      <c r="B1250" s="88"/>
      <c r="C1250" s="88"/>
      <c r="D1250" s="89"/>
      <c r="E1250" s="90"/>
      <c r="F1250" s="100"/>
      <c r="G1250" s="100"/>
      <c r="H1250" s="89"/>
      <c r="I1250" s="100"/>
    </row>
    <row r="1251" spans="1:9" x14ac:dyDescent="0.2">
      <c r="A1251" s="88"/>
      <c r="B1251" s="88"/>
      <c r="C1251" s="88"/>
      <c r="D1251" s="89"/>
      <c r="E1251" s="90"/>
      <c r="F1251" s="100"/>
      <c r="G1251" s="100"/>
      <c r="H1251" s="89"/>
      <c r="I1251" s="100"/>
    </row>
    <row r="1252" spans="1:9" x14ac:dyDescent="0.2">
      <c r="A1252" s="88"/>
      <c r="B1252" s="88"/>
      <c r="C1252" s="88"/>
      <c r="D1252" s="89"/>
      <c r="E1252" s="90"/>
      <c r="F1252" s="100"/>
      <c r="G1252" s="100"/>
      <c r="H1252" s="89"/>
      <c r="I1252" s="100"/>
    </row>
    <row r="1253" spans="1:9" x14ac:dyDescent="0.2">
      <c r="A1253" s="88"/>
      <c r="B1253" s="88"/>
      <c r="C1253" s="88"/>
      <c r="D1253" s="89"/>
      <c r="E1253" s="90"/>
      <c r="F1253" s="100"/>
      <c r="G1253" s="100"/>
      <c r="H1253" s="89"/>
      <c r="I1253" s="100"/>
    </row>
    <row r="1254" spans="1:9" x14ac:dyDescent="0.2">
      <c r="A1254" s="88"/>
      <c r="B1254" s="88"/>
      <c r="C1254" s="88"/>
      <c r="D1254" s="89"/>
      <c r="E1254" s="90"/>
      <c r="F1254" s="100"/>
      <c r="G1254" s="100"/>
      <c r="H1254" s="89"/>
      <c r="I1254" s="100"/>
    </row>
    <row r="1255" spans="1:9" x14ac:dyDescent="0.2">
      <c r="A1255" s="88"/>
      <c r="B1255" s="88"/>
      <c r="C1255" s="88"/>
      <c r="D1255" s="89"/>
      <c r="E1255" s="90"/>
      <c r="F1255" s="100"/>
      <c r="G1255" s="100"/>
      <c r="H1255" s="89"/>
      <c r="I1255" s="100"/>
    </row>
    <row r="1256" spans="1:9" x14ac:dyDescent="0.2">
      <c r="A1256" s="88"/>
      <c r="B1256" s="88"/>
      <c r="C1256" s="88"/>
      <c r="D1256" s="89"/>
      <c r="E1256" s="90"/>
      <c r="F1256" s="100"/>
      <c r="G1256" s="100"/>
      <c r="H1256" s="89"/>
      <c r="I1256" s="100"/>
    </row>
    <row r="1257" spans="1:9" x14ac:dyDescent="0.2">
      <c r="A1257" s="88"/>
      <c r="B1257" s="88"/>
      <c r="C1257" s="88"/>
      <c r="D1257" s="89"/>
      <c r="E1257" s="90"/>
      <c r="F1257" s="100"/>
      <c r="G1257" s="100"/>
      <c r="H1257" s="89"/>
      <c r="I1257" s="100"/>
    </row>
    <row r="1258" spans="1:9" x14ac:dyDescent="0.2">
      <c r="A1258" s="88"/>
      <c r="B1258" s="88"/>
      <c r="C1258" s="88"/>
      <c r="D1258" s="89"/>
      <c r="E1258" s="90"/>
      <c r="F1258" s="100"/>
      <c r="G1258" s="100"/>
      <c r="H1258" s="89"/>
      <c r="I1258" s="100"/>
    </row>
    <row r="1259" spans="1:9" x14ac:dyDescent="0.2">
      <c r="A1259" s="88"/>
      <c r="B1259" s="88"/>
      <c r="C1259" s="88"/>
      <c r="D1259" s="89"/>
      <c r="E1259" s="90"/>
      <c r="F1259" s="100"/>
      <c r="G1259" s="100"/>
      <c r="H1259" s="89"/>
      <c r="I1259" s="100"/>
    </row>
    <row r="1260" spans="1:9" x14ac:dyDescent="0.2">
      <c r="A1260" s="88"/>
      <c r="B1260" s="88"/>
      <c r="C1260" s="88"/>
      <c r="D1260" s="89"/>
      <c r="E1260" s="90"/>
      <c r="F1260" s="100"/>
      <c r="G1260" s="100"/>
      <c r="H1260" s="89"/>
      <c r="I1260" s="100"/>
    </row>
    <row r="1261" spans="1:9" x14ac:dyDescent="0.2">
      <c r="A1261" s="88"/>
      <c r="B1261" s="88"/>
      <c r="C1261" s="88"/>
      <c r="D1261" s="89"/>
      <c r="E1261" s="90"/>
      <c r="F1261" s="100"/>
      <c r="G1261" s="100"/>
      <c r="H1261" s="89"/>
      <c r="I1261" s="100"/>
    </row>
    <row r="1262" spans="1:9" x14ac:dyDescent="0.2">
      <c r="A1262" s="88"/>
      <c r="B1262" s="88"/>
      <c r="C1262" s="88"/>
      <c r="D1262" s="89"/>
      <c r="E1262" s="90"/>
      <c r="F1262" s="100"/>
      <c r="G1262" s="100"/>
      <c r="H1262" s="89"/>
      <c r="I1262" s="100"/>
    </row>
    <row r="1263" spans="1:9" x14ac:dyDescent="0.2">
      <c r="A1263" s="88"/>
      <c r="B1263" s="88"/>
      <c r="C1263" s="88"/>
      <c r="D1263" s="89"/>
      <c r="E1263" s="90"/>
      <c r="F1263" s="100"/>
      <c r="G1263" s="100"/>
      <c r="H1263" s="89"/>
      <c r="I1263" s="100"/>
    </row>
    <row r="1264" spans="1:9" x14ac:dyDescent="0.2">
      <c r="A1264" s="88"/>
      <c r="B1264" s="88"/>
      <c r="C1264" s="88"/>
      <c r="D1264" s="89"/>
      <c r="E1264" s="90"/>
      <c r="F1264" s="100"/>
      <c r="G1264" s="100"/>
      <c r="H1264" s="89"/>
      <c r="I1264" s="100"/>
    </row>
    <row r="1265" spans="1:9" x14ac:dyDescent="0.2">
      <c r="A1265" s="88"/>
      <c r="B1265" s="88"/>
      <c r="C1265" s="88"/>
      <c r="D1265" s="89"/>
      <c r="E1265" s="90"/>
      <c r="F1265" s="100"/>
      <c r="G1265" s="100"/>
      <c r="H1265" s="89"/>
      <c r="I1265" s="100"/>
    </row>
    <row r="1266" spans="1:9" x14ac:dyDescent="0.2">
      <c r="A1266" s="88"/>
      <c r="B1266" s="88"/>
      <c r="C1266" s="88"/>
      <c r="D1266" s="89"/>
      <c r="E1266" s="90"/>
      <c r="F1266" s="100"/>
      <c r="G1266" s="100"/>
      <c r="H1266" s="89"/>
      <c r="I1266" s="100"/>
    </row>
    <row r="1267" spans="1:9" x14ac:dyDescent="0.2">
      <c r="A1267" s="88"/>
      <c r="B1267" s="88"/>
      <c r="C1267" s="88"/>
      <c r="D1267" s="89"/>
      <c r="E1267" s="90"/>
      <c r="F1267" s="100"/>
      <c r="G1267" s="100"/>
      <c r="H1267" s="89"/>
      <c r="I1267" s="100"/>
    </row>
    <row r="1268" spans="1:9" x14ac:dyDescent="0.2">
      <c r="A1268" s="88"/>
      <c r="B1268" s="88"/>
      <c r="C1268" s="88"/>
      <c r="D1268" s="89"/>
      <c r="E1268" s="90"/>
      <c r="F1268" s="100"/>
      <c r="G1268" s="100"/>
      <c r="H1268" s="89"/>
      <c r="I1268" s="100"/>
    </row>
    <row r="1269" spans="1:9" x14ac:dyDescent="0.2">
      <c r="A1269" s="88"/>
      <c r="B1269" s="88"/>
      <c r="C1269" s="88"/>
      <c r="D1269" s="89"/>
      <c r="E1269" s="90"/>
      <c r="F1269" s="100"/>
      <c r="G1269" s="100"/>
      <c r="H1269" s="89"/>
      <c r="I1269" s="100"/>
    </row>
    <row r="1270" spans="1:9" x14ac:dyDescent="0.2">
      <c r="A1270" s="88"/>
      <c r="B1270" s="88"/>
      <c r="C1270" s="88"/>
      <c r="D1270" s="89"/>
      <c r="E1270" s="90"/>
      <c r="F1270" s="100"/>
      <c r="G1270" s="100"/>
      <c r="H1270" s="89"/>
      <c r="I1270" s="100"/>
    </row>
    <row r="1271" spans="1:9" x14ac:dyDescent="0.2">
      <c r="A1271" s="88"/>
      <c r="B1271" s="88"/>
      <c r="C1271" s="88"/>
      <c r="D1271" s="89"/>
      <c r="E1271" s="90"/>
      <c r="F1271" s="100"/>
      <c r="G1271" s="100"/>
      <c r="H1271" s="89"/>
      <c r="I1271" s="100"/>
    </row>
    <row r="1272" spans="1:9" x14ac:dyDescent="0.2">
      <c r="A1272" s="88"/>
      <c r="B1272" s="88"/>
      <c r="C1272" s="88"/>
      <c r="D1272" s="89"/>
      <c r="E1272" s="90"/>
      <c r="F1272" s="100"/>
      <c r="G1272" s="100"/>
      <c r="H1272" s="89"/>
      <c r="I1272" s="100"/>
    </row>
    <row r="1273" spans="1:9" x14ac:dyDescent="0.2">
      <c r="A1273" s="88"/>
      <c r="B1273" s="88"/>
      <c r="C1273" s="88"/>
      <c r="D1273" s="89"/>
      <c r="E1273" s="90"/>
      <c r="F1273" s="100"/>
      <c r="G1273" s="100"/>
      <c r="H1273" s="89"/>
      <c r="I1273" s="100"/>
    </row>
    <row r="1274" spans="1:9" x14ac:dyDescent="0.2">
      <c r="A1274" s="88"/>
      <c r="B1274" s="88"/>
      <c r="C1274" s="88"/>
      <c r="D1274" s="89"/>
      <c r="E1274" s="90"/>
      <c r="F1274" s="100"/>
      <c r="G1274" s="100"/>
      <c r="H1274" s="89"/>
      <c r="I1274" s="100"/>
    </row>
    <row r="1275" spans="1:9" x14ac:dyDescent="0.2">
      <c r="A1275" s="88"/>
      <c r="B1275" s="88"/>
      <c r="C1275" s="88"/>
      <c r="D1275" s="89"/>
      <c r="E1275" s="90"/>
      <c r="F1275" s="100"/>
      <c r="G1275" s="100"/>
      <c r="H1275" s="89"/>
      <c r="I1275" s="100"/>
    </row>
    <row r="1276" spans="1:9" x14ac:dyDescent="0.2">
      <c r="A1276" s="88"/>
      <c r="B1276" s="88"/>
      <c r="C1276" s="88"/>
      <c r="D1276" s="89"/>
      <c r="E1276" s="90"/>
      <c r="F1276" s="100"/>
      <c r="G1276" s="100"/>
      <c r="H1276" s="89"/>
      <c r="I1276" s="100"/>
    </row>
    <row r="1277" spans="1:9" x14ac:dyDescent="0.2">
      <c r="A1277" s="88"/>
      <c r="B1277" s="88"/>
      <c r="C1277" s="88"/>
      <c r="D1277" s="89"/>
      <c r="E1277" s="90"/>
      <c r="F1277" s="100"/>
      <c r="G1277" s="100"/>
      <c r="H1277" s="89"/>
      <c r="I1277" s="100"/>
    </row>
    <row r="1278" spans="1:9" x14ac:dyDescent="0.2">
      <c r="A1278" s="88"/>
      <c r="B1278" s="88"/>
      <c r="C1278" s="88"/>
      <c r="D1278" s="89"/>
      <c r="E1278" s="90"/>
      <c r="F1278" s="100"/>
      <c r="G1278" s="100"/>
      <c r="H1278" s="89"/>
      <c r="I1278" s="100"/>
    </row>
    <row r="1279" spans="1:9" x14ac:dyDescent="0.2">
      <c r="A1279" s="88"/>
      <c r="B1279" s="88"/>
      <c r="C1279" s="88"/>
      <c r="D1279" s="89"/>
      <c r="E1279" s="90"/>
      <c r="F1279" s="100"/>
      <c r="G1279" s="100"/>
      <c r="H1279" s="89"/>
      <c r="I1279" s="100"/>
    </row>
    <row r="1280" spans="1:9" x14ac:dyDescent="0.2">
      <c r="A1280" s="88"/>
      <c r="B1280" s="88"/>
      <c r="C1280" s="88"/>
      <c r="D1280" s="89"/>
      <c r="E1280" s="90"/>
      <c r="F1280" s="100"/>
      <c r="G1280" s="100"/>
      <c r="H1280" s="89"/>
      <c r="I1280" s="100"/>
    </row>
    <row r="1281" spans="1:9" x14ac:dyDescent="0.2">
      <c r="A1281" s="88"/>
      <c r="B1281" s="88"/>
      <c r="C1281" s="88"/>
      <c r="D1281" s="89"/>
      <c r="E1281" s="90"/>
      <c r="F1281" s="100"/>
      <c r="G1281" s="100"/>
      <c r="H1281" s="89"/>
      <c r="I1281" s="100"/>
    </row>
    <row r="1282" spans="1:9" x14ac:dyDescent="0.2">
      <c r="A1282" s="88"/>
      <c r="B1282" s="88"/>
      <c r="C1282" s="88"/>
      <c r="D1282" s="89"/>
      <c r="E1282" s="90"/>
      <c r="F1282" s="100"/>
      <c r="G1282" s="100"/>
      <c r="H1282" s="89"/>
      <c r="I1282" s="100"/>
    </row>
    <row r="1283" spans="1:9" x14ac:dyDescent="0.2">
      <c r="A1283" s="88"/>
      <c r="B1283" s="88"/>
      <c r="C1283" s="88"/>
      <c r="D1283" s="89"/>
      <c r="E1283" s="90"/>
      <c r="F1283" s="100"/>
      <c r="G1283" s="100"/>
      <c r="H1283" s="89"/>
      <c r="I1283" s="100"/>
    </row>
    <row r="1284" spans="1:9" x14ac:dyDescent="0.2">
      <c r="A1284" s="88"/>
      <c r="B1284" s="88"/>
      <c r="C1284" s="88"/>
      <c r="D1284" s="89"/>
      <c r="E1284" s="90"/>
      <c r="F1284" s="100"/>
      <c r="G1284" s="100"/>
      <c r="H1284" s="89"/>
      <c r="I1284" s="100"/>
    </row>
    <row r="1285" spans="1:9" x14ac:dyDescent="0.2">
      <c r="A1285" s="88"/>
      <c r="B1285" s="88"/>
      <c r="C1285" s="88"/>
      <c r="D1285" s="89"/>
      <c r="E1285" s="90"/>
      <c r="F1285" s="100"/>
      <c r="G1285" s="100"/>
      <c r="H1285" s="89"/>
      <c r="I1285" s="100"/>
    </row>
    <row r="1286" spans="1:9" x14ac:dyDescent="0.2">
      <c r="A1286" s="88"/>
      <c r="B1286" s="88"/>
      <c r="C1286" s="88"/>
      <c r="D1286" s="89"/>
      <c r="E1286" s="90"/>
      <c r="F1286" s="100"/>
      <c r="G1286" s="100"/>
      <c r="H1286" s="89"/>
      <c r="I1286" s="100"/>
    </row>
    <row r="1287" spans="1:9" x14ac:dyDescent="0.2">
      <c r="A1287" s="88"/>
      <c r="B1287" s="88"/>
      <c r="C1287" s="88"/>
      <c r="D1287" s="89"/>
      <c r="E1287" s="90"/>
      <c r="F1287" s="100"/>
      <c r="G1287" s="100"/>
      <c r="H1287" s="89"/>
      <c r="I1287" s="100"/>
    </row>
    <row r="1288" spans="1:9" x14ac:dyDescent="0.2">
      <c r="A1288" s="88"/>
      <c r="B1288" s="88"/>
      <c r="C1288" s="88"/>
      <c r="D1288" s="89"/>
      <c r="E1288" s="90"/>
      <c r="F1288" s="100"/>
      <c r="G1288" s="100"/>
      <c r="H1288" s="89"/>
      <c r="I1288" s="100"/>
    </row>
    <row r="1289" spans="1:9" x14ac:dyDescent="0.2">
      <c r="A1289" s="88"/>
      <c r="B1289" s="88"/>
      <c r="C1289" s="88"/>
      <c r="D1289" s="89"/>
      <c r="E1289" s="90"/>
      <c r="F1289" s="100"/>
      <c r="G1289" s="100"/>
      <c r="H1289" s="89"/>
      <c r="I1289" s="100"/>
    </row>
    <row r="1290" spans="1:9" x14ac:dyDescent="0.2">
      <c r="A1290" s="88"/>
      <c r="B1290" s="88"/>
      <c r="C1290" s="88"/>
      <c r="D1290" s="89"/>
      <c r="E1290" s="90"/>
      <c r="F1290" s="100"/>
      <c r="G1290" s="100"/>
      <c r="H1290" s="89"/>
      <c r="I1290" s="100"/>
    </row>
    <row r="1291" spans="1:9" x14ac:dyDescent="0.2">
      <c r="A1291" s="88"/>
      <c r="B1291" s="88"/>
      <c r="C1291" s="88"/>
      <c r="D1291" s="89"/>
      <c r="E1291" s="90"/>
      <c r="F1291" s="100"/>
      <c r="G1291" s="100"/>
      <c r="H1291" s="89"/>
      <c r="I1291" s="100"/>
    </row>
    <row r="1292" spans="1:9" x14ac:dyDescent="0.2">
      <c r="A1292" s="88"/>
      <c r="B1292" s="88"/>
      <c r="C1292" s="88"/>
      <c r="D1292" s="89"/>
      <c r="E1292" s="90"/>
      <c r="F1292" s="100"/>
      <c r="G1292" s="100"/>
      <c r="H1292" s="89"/>
      <c r="I1292" s="100"/>
    </row>
    <row r="1293" spans="1:9" x14ac:dyDescent="0.2">
      <c r="A1293" s="88"/>
      <c r="B1293" s="88"/>
      <c r="C1293" s="88"/>
      <c r="D1293" s="89"/>
      <c r="E1293" s="90"/>
      <c r="F1293" s="100"/>
      <c r="G1293" s="100"/>
      <c r="H1293" s="89"/>
      <c r="I1293" s="100"/>
    </row>
    <row r="1294" spans="1:9" x14ac:dyDescent="0.2">
      <c r="A1294" s="88"/>
      <c r="B1294" s="88"/>
      <c r="C1294" s="88"/>
      <c r="D1294" s="89"/>
      <c r="E1294" s="90"/>
      <c r="F1294" s="100"/>
      <c r="G1294" s="100"/>
      <c r="H1294" s="89"/>
      <c r="I1294" s="100"/>
    </row>
    <row r="1295" spans="1:9" x14ac:dyDescent="0.2">
      <c r="A1295" s="88"/>
      <c r="B1295" s="88"/>
      <c r="C1295" s="88"/>
      <c r="D1295" s="89"/>
      <c r="E1295" s="90"/>
      <c r="F1295" s="100"/>
      <c r="G1295" s="100"/>
      <c r="H1295" s="89"/>
      <c r="I1295" s="100"/>
    </row>
    <row r="1296" spans="1:9" x14ac:dyDescent="0.2">
      <c r="A1296" s="88"/>
      <c r="B1296" s="88"/>
      <c r="C1296" s="88"/>
      <c r="D1296" s="89"/>
      <c r="E1296" s="90"/>
      <c r="F1296" s="100"/>
      <c r="G1296" s="100"/>
      <c r="H1296" s="89"/>
      <c r="I1296" s="100"/>
    </row>
    <row r="1297" spans="1:9" x14ac:dyDescent="0.2">
      <c r="A1297" s="88"/>
      <c r="B1297" s="88"/>
      <c r="C1297" s="88"/>
      <c r="D1297" s="89"/>
      <c r="E1297" s="90"/>
      <c r="F1297" s="100"/>
      <c r="G1297" s="100"/>
      <c r="H1297" s="89"/>
      <c r="I1297" s="100"/>
    </row>
    <row r="1298" spans="1:9" x14ac:dyDescent="0.2">
      <c r="A1298" s="88"/>
      <c r="B1298" s="88"/>
      <c r="C1298" s="88"/>
      <c r="D1298" s="89"/>
      <c r="E1298" s="90"/>
      <c r="F1298" s="100"/>
      <c r="G1298" s="100"/>
      <c r="H1298" s="89"/>
      <c r="I1298" s="100"/>
    </row>
    <row r="1299" spans="1:9" x14ac:dyDescent="0.2">
      <c r="A1299" s="88"/>
      <c r="B1299" s="88"/>
      <c r="C1299" s="88"/>
      <c r="D1299" s="89"/>
      <c r="E1299" s="90"/>
      <c r="F1299" s="100"/>
      <c r="G1299" s="100"/>
      <c r="H1299" s="89"/>
      <c r="I1299" s="100"/>
    </row>
    <row r="1300" spans="1:9" x14ac:dyDescent="0.2">
      <c r="A1300" s="88"/>
      <c r="B1300" s="88"/>
      <c r="C1300" s="88"/>
      <c r="D1300" s="89"/>
      <c r="E1300" s="90"/>
      <c r="F1300" s="100"/>
      <c r="G1300" s="100"/>
      <c r="H1300" s="89"/>
      <c r="I1300" s="100"/>
    </row>
    <row r="1301" spans="1:9" x14ac:dyDescent="0.2">
      <c r="A1301" s="88"/>
      <c r="B1301" s="88"/>
      <c r="C1301" s="88"/>
      <c r="D1301" s="89"/>
      <c r="E1301" s="90"/>
      <c r="F1301" s="100"/>
      <c r="G1301" s="100"/>
      <c r="H1301" s="89"/>
      <c r="I1301" s="100"/>
    </row>
    <row r="1302" spans="1:9" x14ac:dyDescent="0.2">
      <c r="A1302" s="88"/>
      <c r="B1302" s="88"/>
      <c r="C1302" s="88"/>
      <c r="D1302" s="89"/>
      <c r="E1302" s="90"/>
      <c r="F1302" s="100"/>
      <c r="G1302" s="100"/>
      <c r="H1302" s="89"/>
      <c r="I1302" s="100"/>
    </row>
    <row r="1303" spans="1:9" x14ac:dyDescent="0.2">
      <c r="A1303" s="88"/>
      <c r="B1303" s="88"/>
      <c r="C1303" s="88"/>
      <c r="D1303" s="89"/>
      <c r="E1303" s="90"/>
      <c r="F1303" s="100"/>
      <c r="G1303" s="100"/>
      <c r="H1303" s="89"/>
      <c r="I1303" s="100"/>
    </row>
    <row r="1304" spans="1:9" x14ac:dyDescent="0.2">
      <c r="A1304" s="88"/>
      <c r="B1304" s="88"/>
      <c r="C1304" s="88"/>
      <c r="D1304" s="89"/>
      <c r="E1304" s="90"/>
      <c r="F1304" s="100"/>
      <c r="G1304" s="100"/>
      <c r="H1304" s="89"/>
      <c r="I1304" s="100"/>
    </row>
    <row r="1305" spans="1:9" x14ac:dyDescent="0.2">
      <c r="A1305" s="88"/>
      <c r="B1305" s="88"/>
      <c r="C1305" s="88"/>
      <c r="D1305" s="89"/>
      <c r="E1305" s="90"/>
      <c r="F1305" s="100"/>
      <c r="G1305" s="100"/>
      <c r="H1305" s="89"/>
      <c r="I1305" s="100"/>
    </row>
    <row r="1306" spans="1:9" x14ac:dyDescent="0.2">
      <c r="A1306" s="88"/>
      <c r="B1306" s="88"/>
      <c r="C1306" s="88"/>
      <c r="D1306" s="89"/>
      <c r="E1306" s="90"/>
      <c r="F1306" s="100"/>
      <c r="G1306" s="100"/>
      <c r="H1306" s="89"/>
      <c r="I1306" s="100"/>
    </row>
    <row r="1307" spans="1:9" x14ac:dyDescent="0.2">
      <c r="A1307" s="88"/>
      <c r="B1307" s="88"/>
      <c r="C1307" s="88"/>
      <c r="D1307" s="89"/>
      <c r="E1307" s="90"/>
      <c r="F1307" s="100"/>
      <c r="G1307" s="100"/>
      <c r="H1307" s="89"/>
      <c r="I1307" s="100"/>
    </row>
    <row r="1308" spans="1:9" x14ac:dyDescent="0.2">
      <c r="A1308" s="88"/>
      <c r="B1308" s="88"/>
      <c r="C1308" s="88"/>
      <c r="D1308" s="89"/>
      <c r="E1308" s="90"/>
      <c r="F1308" s="100"/>
      <c r="G1308" s="100"/>
      <c r="H1308" s="89"/>
      <c r="I1308" s="100"/>
    </row>
    <row r="1309" spans="1:9" x14ac:dyDescent="0.2">
      <c r="A1309" s="88"/>
      <c r="B1309" s="88"/>
      <c r="C1309" s="88"/>
      <c r="D1309" s="89"/>
      <c r="E1309" s="90"/>
      <c r="F1309" s="100"/>
      <c r="G1309" s="100"/>
      <c r="H1309" s="89"/>
      <c r="I1309" s="100"/>
    </row>
    <row r="1310" spans="1:9" x14ac:dyDescent="0.2">
      <c r="A1310" s="88"/>
      <c r="B1310" s="88"/>
      <c r="C1310" s="88"/>
      <c r="D1310" s="89"/>
      <c r="E1310" s="90"/>
      <c r="F1310" s="100"/>
      <c r="G1310" s="100"/>
      <c r="H1310" s="89"/>
      <c r="I1310" s="100"/>
    </row>
    <row r="1311" spans="1:9" x14ac:dyDescent="0.2">
      <c r="A1311" s="88"/>
      <c r="B1311" s="88"/>
      <c r="C1311" s="88"/>
      <c r="D1311" s="89"/>
      <c r="E1311" s="90"/>
      <c r="F1311" s="100"/>
      <c r="G1311" s="100"/>
      <c r="H1311" s="89"/>
      <c r="I1311" s="100"/>
    </row>
    <row r="1312" spans="1:9" x14ac:dyDescent="0.2">
      <c r="A1312" s="88"/>
      <c r="B1312" s="88"/>
      <c r="C1312" s="88"/>
      <c r="D1312" s="89"/>
      <c r="E1312" s="90"/>
      <c r="F1312" s="100"/>
      <c r="G1312" s="100"/>
      <c r="H1312" s="89"/>
      <c r="I1312" s="100"/>
    </row>
    <row r="1313" spans="1:9" x14ac:dyDescent="0.2">
      <c r="A1313" s="88"/>
      <c r="B1313" s="88"/>
      <c r="C1313" s="88"/>
      <c r="D1313" s="89"/>
      <c r="E1313" s="90"/>
      <c r="F1313" s="100"/>
      <c r="G1313" s="100"/>
      <c r="H1313" s="89"/>
      <c r="I1313" s="100"/>
    </row>
    <row r="1314" spans="1:9" x14ac:dyDescent="0.2">
      <c r="A1314" s="88"/>
      <c r="B1314" s="88"/>
      <c r="C1314" s="88"/>
      <c r="D1314" s="89"/>
      <c r="E1314" s="90"/>
      <c r="F1314" s="100"/>
      <c r="G1314" s="100"/>
      <c r="H1314" s="89"/>
      <c r="I1314" s="100"/>
    </row>
    <row r="1315" spans="1:9" x14ac:dyDescent="0.2">
      <c r="A1315" s="88"/>
      <c r="B1315" s="88"/>
      <c r="C1315" s="88"/>
      <c r="D1315" s="89"/>
      <c r="E1315" s="90"/>
      <c r="F1315" s="100"/>
      <c r="G1315" s="100"/>
      <c r="H1315" s="89"/>
      <c r="I1315" s="100"/>
    </row>
    <row r="1316" spans="1:9" x14ac:dyDescent="0.2">
      <c r="A1316" s="88"/>
      <c r="B1316" s="88"/>
      <c r="C1316" s="88"/>
      <c r="D1316" s="89"/>
      <c r="E1316" s="90"/>
      <c r="F1316" s="100"/>
      <c r="G1316" s="100"/>
      <c r="H1316" s="89"/>
      <c r="I1316" s="100"/>
    </row>
    <row r="1317" spans="1:9" x14ac:dyDescent="0.2">
      <c r="A1317" s="88"/>
      <c r="B1317" s="88"/>
      <c r="C1317" s="88"/>
      <c r="D1317" s="89"/>
      <c r="E1317" s="90"/>
      <c r="F1317" s="100"/>
      <c r="G1317" s="100"/>
      <c r="H1317" s="89"/>
      <c r="I1317" s="100"/>
    </row>
    <row r="1318" spans="1:9" x14ac:dyDescent="0.2">
      <c r="A1318" s="88"/>
      <c r="B1318" s="88"/>
      <c r="C1318" s="88"/>
      <c r="D1318" s="89"/>
      <c r="E1318" s="90"/>
      <c r="F1318" s="100"/>
      <c r="G1318" s="100"/>
      <c r="H1318" s="89"/>
      <c r="I1318" s="100"/>
    </row>
    <row r="1319" spans="1:9" x14ac:dyDescent="0.2">
      <c r="A1319" s="88"/>
      <c r="B1319" s="88"/>
      <c r="C1319" s="88"/>
      <c r="D1319" s="89"/>
      <c r="E1319" s="90"/>
      <c r="F1319" s="100"/>
      <c r="G1319" s="100"/>
      <c r="H1319" s="89"/>
      <c r="I1319" s="100"/>
    </row>
    <row r="1320" spans="1:9" x14ac:dyDescent="0.2">
      <c r="A1320" s="88"/>
      <c r="B1320" s="88"/>
      <c r="C1320" s="88"/>
      <c r="D1320" s="89"/>
      <c r="E1320" s="90"/>
      <c r="F1320" s="100"/>
      <c r="G1320" s="100"/>
      <c r="H1320" s="89"/>
      <c r="I1320" s="100"/>
    </row>
    <row r="1321" spans="1:9" x14ac:dyDescent="0.2">
      <c r="A1321" s="88"/>
      <c r="B1321" s="88"/>
      <c r="C1321" s="88"/>
      <c r="D1321" s="89"/>
      <c r="E1321" s="90"/>
      <c r="F1321" s="100"/>
      <c r="G1321" s="100"/>
      <c r="H1321" s="89"/>
      <c r="I1321" s="100"/>
    </row>
    <row r="1322" spans="1:9" x14ac:dyDescent="0.2">
      <c r="A1322" s="88"/>
      <c r="B1322" s="88"/>
      <c r="C1322" s="88"/>
      <c r="D1322" s="89"/>
      <c r="E1322" s="90"/>
      <c r="F1322" s="100"/>
      <c r="G1322" s="100"/>
      <c r="H1322" s="89"/>
      <c r="I1322" s="100"/>
    </row>
    <row r="1323" spans="1:9" x14ac:dyDescent="0.2">
      <c r="A1323" s="88"/>
      <c r="B1323" s="88"/>
      <c r="C1323" s="88"/>
      <c r="D1323" s="89"/>
      <c r="E1323" s="90"/>
      <c r="F1323" s="100"/>
      <c r="G1323" s="100"/>
      <c r="H1323" s="89"/>
      <c r="I1323" s="100"/>
    </row>
    <row r="1324" spans="1:9" x14ac:dyDescent="0.2">
      <c r="A1324" s="88"/>
      <c r="B1324" s="88"/>
      <c r="C1324" s="88"/>
      <c r="D1324" s="89"/>
      <c r="E1324" s="90"/>
      <c r="F1324" s="100"/>
      <c r="G1324" s="100"/>
      <c r="H1324" s="89"/>
      <c r="I1324" s="100"/>
    </row>
    <row r="1325" spans="1:9" x14ac:dyDescent="0.2">
      <c r="A1325" s="88"/>
      <c r="B1325" s="88"/>
      <c r="C1325" s="88"/>
      <c r="D1325" s="89"/>
      <c r="E1325" s="90"/>
      <c r="F1325" s="100"/>
      <c r="G1325" s="100"/>
      <c r="H1325" s="89"/>
      <c r="I1325" s="100"/>
    </row>
    <row r="1326" spans="1:9" x14ac:dyDescent="0.2">
      <c r="A1326" s="88"/>
      <c r="B1326" s="88"/>
      <c r="C1326" s="88"/>
      <c r="D1326" s="89"/>
      <c r="E1326" s="90"/>
      <c r="F1326" s="100"/>
      <c r="G1326" s="100"/>
      <c r="H1326" s="89"/>
      <c r="I1326" s="100"/>
    </row>
    <row r="1327" spans="1:9" x14ac:dyDescent="0.2">
      <c r="A1327" s="88"/>
      <c r="B1327" s="88"/>
      <c r="C1327" s="88"/>
      <c r="D1327" s="89"/>
      <c r="E1327" s="90"/>
      <c r="F1327" s="100"/>
      <c r="G1327" s="100"/>
      <c r="H1327" s="89"/>
      <c r="I1327" s="100"/>
    </row>
    <row r="1328" spans="1:9" x14ac:dyDescent="0.2">
      <c r="A1328" s="88"/>
      <c r="B1328" s="88"/>
      <c r="C1328" s="88"/>
      <c r="D1328" s="89"/>
      <c r="E1328" s="90"/>
      <c r="F1328" s="100"/>
      <c r="G1328" s="100"/>
      <c r="H1328" s="89"/>
      <c r="I1328" s="100"/>
    </row>
    <row r="1329" spans="1:9" x14ac:dyDescent="0.2">
      <c r="A1329" s="88"/>
      <c r="B1329" s="88"/>
      <c r="C1329" s="88"/>
      <c r="D1329" s="89"/>
      <c r="E1329" s="90"/>
      <c r="F1329" s="100"/>
      <c r="G1329" s="100"/>
      <c r="H1329" s="89"/>
      <c r="I1329" s="100"/>
    </row>
    <row r="1330" spans="1:9" x14ac:dyDescent="0.2">
      <c r="A1330" s="88"/>
      <c r="B1330" s="88"/>
      <c r="C1330" s="88"/>
      <c r="D1330" s="89"/>
      <c r="E1330" s="90"/>
      <c r="F1330" s="100"/>
      <c r="G1330" s="100"/>
      <c r="H1330" s="89"/>
      <c r="I1330" s="100"/>
    </row>
    <row r="1331" spans="1:9" x14ac:dyDescent="0.2">
      <c r="A1331" s="88"/>
      <c r="B1331" s="88"/>
      <c r="C1331" s="88"/>
      <c r="D1331" s="89"/>
      <c r="E1331" s="90"/>
      <c r="F1331" s="100"/>
      <c r="G1331" s="100"/>
      <c r="H1331" s="89"/>
      <c r="I1331" s="100"/>
    </row>
    <row r="1332" spans="1:9" x14ac:dyDescent="0.2">
      <c r="A1332" s="88"/>
      <c r="B1332" s="88"/>
      <c r="C1332" s="88"/>
      <c r="D1332" s="89"/>
      <c r="E1332" s="90"/>
      <c r="F1332" s="100"/>
      <c r="G1332" s="100"/>
      <c r="H1332" s="89"/>
      <c r="I1332" s="100"/>
    </row>
    <row r="1333" spans="1:9" x14ac:dyDescent="0.2">
      <c r="A1333" s="88"/>
      <c r="B1333" s="88"/>
      <c r="C1333" s="88"/>
      <c r="D1333" s="89"/>
      <c r="E1333" s="90"/>
      <c r="F1333" s="100"/>
      <c r="G1333" s="100"/>
      <c r="H1333" s="89"/>
      <c r="I1333" s="100"/>
    </row>
    <row r="1334" spans="1:9" x14ac:dyDescent="0.2">
      <c r="A1334" s="88"/>
      <c r="B1334" s="88"/>
      <c r="C1334" s="88"/>
      <c r="D1334" s="89"/>
      <c r="E1334" s="90"/>
      <c r="F1334" s="100"/>
      <c r="G1334" s="100"/>
      <c r="H1334" s="89"/>
      <c r="I1334" s="100"/>
    </row>
    <row r="1335" spans="1:9" x14ac:dyDescent="0.2">
      <c r="A1335" s="88"/>
      <c r="B1335" s="88"/>
      <c r="C1335" s="88"/>
      <c r="D1335" s="89"/>
      <c r="E1335" s="90"/>
      <c r="F1335" s="100"/>
      <c r="G1335" s="100"/>
      <c r="H1335" s="89"/>
      <c r="I1335" s="100"/>
    </row>
    <row r="1336" spans="1:9" x14ac:dyDescent="0.2">
      <c r="A1336" s="88"/>
      <c r="B1336" s="88"/>
      <c r="C1336" s="88"/>
      <c r="D1336" s="89"/>
      <c r="E1336" s="90"/>
      <c r="F1336" s="100"/>
      <c r="G1336" s="100"/>
      <c r="H1336" s="89"/>
      <c r="I1336" s="100"/>
    </row>
    <row r="1337" spans="1:9" x14ac:dyDescent="0.2">
      <c r="A1337" s="88"/>
      <c r="B1337" s="88"/>
      <c r="C1337" s="88"/>
      <c r="D1337" s="89"/>
      <c r="E1337" s="90"/>
      <c r="F1337" s="100"/>
      <c r="G1337" s="100"/>
      <c r="H1337" s="89"/>
      <c r="I1337" s="100"/>
    </row>
    <row r="1338" spans="1:9" x14ac:dyDescent="0.2">
      <c r="A1338" s="88"/>
      <c r="B1338" s="88"/>
      <c r="C1338" s="88"/>
      <c r="D1338" s="89"/>
      <c r="E1338" s="90"/>
      <c r="F1338" s="100"/>
      <c r="G1338" s="100"/>
      <c r="H1338" s="89"/>
      <c r="I1338" s="100"/>
    </row>
    <row r="1339" spans="1:9" x14ac:dyDescent="0.2">
      <c r="A1339" s="88"/>
      <c r="B1339" s="88"/>
      <c r="C1339" s="88"/>
      <c r="D1339" s="89"/>
      <c r="E1339" s="90"/>
      <c r="F1339" s="100"/>
      <c r="G1339" s="100"/>
      <c r="H1339" s="89"/>
      <c r="I1339" s="100"/>
    </row>
    <row r="1340" spans="1:9" x14ac:dyDescent="0.2">
      <c r="A1340" s="88"/>
      <c r="B1340" s="88"/>
      <c r="C1340" s="88"/>
      <c r="D1340" s="89"/>
      <c r="E1340" s="90"/>
      <c r="F1340" s="100"/>
      <c r="G1340" s="100"/>
      <c r="H1340" s="89"/>
      <c r="I1340" s="100"/>
    </row>
    <row r="1341" spans="1:9" x14ac:dyDescent="0.2">
      <c r="A1341" s="88"/>
      <c r="B1341" s="88"/>
      <c r="C1341" s="88"/>
      <c r="D1341" s="89"/>
      <c r="E1341" s="90"/>
      <c r="F1341" s="100"/>
      <c r="G1341" s="100"/>
      <c r="H1341" s="89"/>
      <c r="I1341" s="100"/>
    </row>
    <row r="1342" spans="1:9" x14ac:dyDescent="0.2">
      <c r="A1342" s="88"/>
      <c r="B1342" s="88"/>
      <c r="C1342" s="88"/>
      <c r="D1342" s="89"/>
      <c r="E1342" s="90"/>
      <c r="F1342" s="100"/>
      <c r="G1342" s="100"/>
      <c r="H1342" s="89"/>
      <c r="I1342" s="100"/>
    </row>
    <row r="1343" spans="1:9" x14ac:dyDescent="0.2">
      <c r="A1343" s="88"/>
      <c r="B1343" s="88"/>
      <c r="C1343" s="88"/>
      <c r="D1343" s="89"/>
      <c r="E1343" s="90"/>
      <c r="F1343" s="100"/>
      <c r="G1343" s="100"/>
      <c r="H1343" s="89"/>
      <c r="I1343" s="100"/>
    </row>
    <row r="1344" spans="1:9" x14ac:dyDescent="0.2">
      <c r="A1344" s="88"/>
      <c r="B1344" s="88"/>
      <c r="C1344" s="88"/>
      <c r="D1344" s="89"/>
      <c r="E1344" s="90"/>
      <c r="F1344" s="100"/>
      <c r="G1344" s="100"/>
      <c r="H1344" s="89"/>
      <c r="I1344" s="100"/>
    </row>
    <row r="1345" spans="1:9" x14ac:dyDescent="0.2">
      <c r="A1345" s="88"/>
      <c r="B1345" s="88"/>
      <c r="C1345" s="88"/>
      <c r="D1345" s="89"/>
      <c r="E1345" s="90"/>
      <c r="F1345" s="100"/>
      <c r="G1345" s="100"/>
      <c r="H1345" s="89"/>
      <c r="I1345" s="100"/>
    </row>
    <row r="1346" spans="1:9" x14ac:dyDescent="0.2">
      <c r="A1346" s="88"/>
      <c r="B1346" s="88"/>
      <c r="C1346" s="88"/>
      <c r="D1346" s="89"/>
      <c r="E1346" s="90"/>
      <c r="F1346" s="100"/>
      <c r="G1346" s="100"/>
      <c r="H1346" s="89"/>
      <c r="I1346" s="100"/>
    </row>
    <row r="1347" spans="1:9" x14ac:dyDescent="0.2">
      <c r="A1347" s="88"/>
      <c r="B1347" s="88"/>
      <c r="C1347" s="88"/>
      <c r="D1347" s="89"/>
      <c r="E1347" s="90"/>
      <c r="F1347" s="100"/>
      <c r="G1347" s="100"/>
      <c r="H1347" s="89"/>
      <c r="I1347" s="100"/>
    </row>
    <row r="1348" spans="1:9" x14ac:dyDescent="0.2">
      <c r="A1348" s="88"/>
      <c r="B1348" s="88"/>
      <c r="C1348" s="88"/>
      <c r="D1348" s="89"/>
      <c r="E1348" s="90"/>
      <c r="F1348" s="100"/>
      <c r="G1348" s="100"/>
      <c r="H1348" s="89"/>
      <c r="I1348" s="100"/>
    </row>
    <row r="1349" spans="1:9" x14ac:dyDescent="0.2">
      <c r="A1349" s="88"/>
      <c r="B1349" s="88"/>
      <c r="C1349" s="88"/>
      <c r="D1349" s="89"/>
      <c r="E1349" s="90"/>
      <c r="F1349" s="100"/>
      <c r="G1349" s="100"/>
      <c r="H1349" s="89"/>
      <c r="I1349" s="100"/>
    </row>
    <row r="1350" spans="1:9" x14ac:dyDescent="0.2">
      <c r="A1350" s="88"/>
      <c r="B1350" s="88"/>
      <c r="C1350" s="88"/>
      <c r="D1350" s="89"/>
      <c r="E1350" s="90"/>
      <c r="F1350" s="100"/>
      <c r="G1350" s="100"/>
      <c r="H1350" s="89"/>
      <c r="I1350" s="100"/>
    </row>
    <row r="1351" spans="1:9" x14ac:dyDescent="0.2">
      <c r="A1351" s="88"/>
      <c r="B1351" s="88"/>
      <c r="C1351" s="88"/>
      <c r="D1351" s="89"/>
      <c r="E1351" s="90"/>
      <c r="F1351" s="100"/>
      <c r="G1351" s="100"/>
      <c r="H1351" s="89"/>
      <c r="I1351" s="100"/>
    </row>
    <row r="1352" spans="1:9" x14ac:dyDescent="0.2">
      <c r="A1352" s="88"/>
      <c r="B1352" s="88"/>
      <c r="C1352" s="88"/>
      <c r="D1352" s="89"/>
      <c r="E1352" s="90"/>
      <c r="F1352" s="100"/>
      <c r="G1352" s="100"/>
      <c r="H1352" s="89"/>
      <c r="I1352" s="100"/>
    </row>
    <row r="1353" spans="1:9" x14ac:dyDescent="0.2">
      <c r="A1353" s="88"/>
      <c r="B1353" s="88"/>
      <c r="C1353" s="88"/>
      <c r="D1353" s="89"/>
      <c r="E1353" s="90"/>
      <c r="F1353" s="100"/>
      <c r="G1353" s="100"/>
      <c r="H1353" s="89"/>
      <c r="I1353" s="100"/>
    </row>
    <row r="1354" spans="1:9" x14ac:dyDescent="0.2">
      <c r="A1354" s="88"/>
      <c r="B1354" s="88"/>
      <c r="C1354" s="88"/>
      <c r="D1354" s="89"/>
      <c r="E1354" s="90"/>
      <c r="F1354" s="100"/>
      <c r="G1354" s="100"/>
      <c r="H1354" s="89"/>
      <c r="I1354" s="100"/>
    </row>
    <row r="1355" spans="1:9" x14ac:dyDescent="0.2">
      <c r="A1355" s="88"/>
      <c r="B1355" s="88"/>
      <c r="C1355" s="88"/>
      <c r="D1355" s="89"/>
      <c r="E1355" s="90"/>
      <c r="F1355" s="100"/>
      <c r="G1355" s="100"/>
      <c r="H1355" s="89"/>
      <c r="I1355" s="100"/>
    </row>
    <row r="1356" spans="1:9" x14ac:dyDescent="0.2">
      <c r="A1356" s="88"/>
      <c r="B1356" s="88"/>
      <c r="C1356" s="88"/>
      <c r="D1356" s="89"/>
      <c r="E1356" s="90"/>
      <c r="F1356" s="100"/>
      <c r="G1356" s="100"/>
      <c r="H1356" s="89"/>
      <c r="I1356" s="100"/>
    </row>
    <row r="1357" spans="1:9" x14ac:dyDescent="0.2">
      <c r="A1357" s="88"/>
      <c r="B1357" s="88"/>
      <c r="C1357" s="88"/>
      <c r="D1357" s="89"/>
      <c r="E1357" s="90"/>
      <c r="F1357" s="100"/>
      <c r="G1357" s="100"/>
      <c r="H1357" s="89"/>
      <c r="I1357" s="100"/>
    </row>
    <row r="1358" spans="1:9" x14ac:dyDescent="0.2">
      <c r="A1358" s="88"/>
      <c r="B1358" s="88"/>
      <c r="C1358" s="88"/>
      <c r="D1358" s="89"/>
      <c r="E1358" s="90"/>
      <c r="F1358" s="100"/>
      <c r="G1358" s="100"/>
      <c r="H1358" s="89"/>
      <c r="I1358" s="100"/>
    </row>
    <row r="1359" spans="1:9" x14ac:dyDescent="0.2">
      <c r="A1359" s="88"/>
      <c r="B1359" s="88"/>
      <c r="C1359" s="88"/>
      <c r="D1359" s="89"/>
      <c r="E1359" s="90"/>
      <c r="F1359" s="100"/>
      <c r="G1359" s="100"/>
      <c r="H1359" s="89"/>
      <c r="I1359" s="100"/>
    </row>
    <row r="1360" spans="1:9" x14ac:dyDescent="0.2">
      <c r="A1360" s="88"/>
      <c r="B1360" s="88"/>
      <c r="C1360" s="88"/>
      <c r="D1360" s="89"/>
      <c r="E1360" s="90"/>
      <c r="F1360" s="100"/>
      <c r="G1360" s="100"/>
      <c r="H1360" s="89"/>
      <c r="I1360" s="100"/>
    </row>
    <row r="1361" spans="1:9" x14ac:dyDescent="0.2">
      <c r="A1361" s="88"/>
      <c r="B1361" s="88"/>
      <c r="C1361" s="88"/>
      <c r="D1361" s="89"/>
      <c r="E1361" s="90"/>
      <c r="F1361" s="100"/>
      <c r="G1361" s="100"/>
      <c r="H1361" s="89"/>
      <c r="I1361" s="100"/>
    </row>
    <row r="1362" spans="1:9" x14ac:dyDescent="0.2">
      <c r="A1362" s="88"/>
      <c r="B1362" s="88"/>
      <c r="C1362" s="88"/>
      <c r="D1362" s="89"/>
      <c r="E1362" s="90"/>
      <c r="F1362" s="100"/>
      <c r="G1362" s="100"/>
      <c r="H1362" s="89"/>
      <c r="I1362" s="100"/>
    </row>
    <row r="1363" spans="1:9" x14ac:dyDescent="0.2">
      <c r="A1363" s="88"/>
      <c r="B1363" s="88"/>
      <c r="C1363" s="88"/>
      <c r="D1363" s="89"/>
      <c r="E1363" s="90"/>
      <c r="F1363" s="100"/>
      <c r="G1363" s="100"/>
      <c r="H1363" s="89"/>
      <c r="I1363" s="100"/>
    </row>
    <row r="1364" spans="1:9" x14ac:dyDescent="0.2">
      <c r="A1364" s="88"/>
      <c r="B1364" s="88"/>
      <c r="C1364" s="88"/>
      <c r="D1364" s="89"/>
      <c r="E1364" s="90"/>
      <c r="F1364" s="100"/>
      <c r="G1364" s="100"/>
      <c r="H1364" s="89"/>
      <c r="I1364" s="100"/>
    </row>
    <row r="1365" spans="1:9" x14ac:dyDescent="0.2">
      <c r="A1365" s="88"/>
      <c r="B1365" s="88"/>
      <c r="C1365" s="88"/>
      <c r="D1365" s="89"/>
      <c r="E1365" s="90"/>
      <c r="F1365" s="100"/>
      <c r="G1365" s="100"/>
      <c r="H1365" s="89"/>
      <c r="I1365" s="100"/>
    </row>
    <row r="1366" spans="1:9" x14ac:dyDescent="0.2">
      <c r="A1366" s="88"/>
      <c r="B1366" s="88"/>
      <c r="C1366" s="88"/>
      <c r="D1366" s="89"/>
      <c r="E1366" s="90"/>
      <c r="F1366" s="100"/>
      <c r="G1366" s="100"/>
      <c r="H1366" s="89"/>
      <c r="I1366" s="100"/>
    </row>
    <row r="1367" spans="1:9" x14ac:dyDescent="0.2">
      <c r="A1367" s="88"/>
      <c r="B1367" s="88"/>
      <c r="C1367" s="88"/>
      <c r="D1367" s="89"/>
      <c r="E1367" s="90"/>
      <c r="F1367" s="100"/>
      <c r="G1367" s="100"/>
      <c r="H1367" s="89"/>
      <c r="I1367" s="100"/>
    </row>
    <row r="1368" spans="1:9" x14ac:dyDescent="0.2">
      <c r="A1368" s="88"/>
      <c r="B1368" s="88"/>
      <c r="C1368" s="88"/>
      <c r="D1368" s="89"/>
      <c r="E1368" s="90"/>
      <c r="F1368" s="100"/>
      <c r="G1368" s="100"/>
      <c r="H1368" s="89"/>
      <c r="I1368" s="100"/>
    </row>
    <row r="1369" spans="1:9" x14ac:dyDescent="0.2">
      <c r="A1369" s="88"/>
      <c r="B1369" s="88"/>
      <c r="C1369" s="88"/>
      <c r="D1369" s="89"/>
      <c r="E1369" s="90"/>
      <c r="F1369" s="100"/>
      <c r="G1369" s="100"/>
      <c r="H1369" s="89"/>
      <c r="I1369" s="100"/>
    </row>
    <row r="1370" spans="1:9" x14ac:dyDescent="0.2">
      <c r="A1370" s="88"/>
      <c r="B1370" s="88"/>
      <c r="C1370" s="88"/>
      <c r="D1370" s="89"/>
      <c r="E1370" s="90"/>
      <c r="F1370" s="100"/>
      <c r="G1370" s="100"/>
      <c r="H1370" s="89"/>
      <c r="I1370" s="100"/>
    </row>
    <row r="1371" spans="1:9" x14ac:dyDescent="0.2">
      <c r="A1371" s="88"/>
      <c r="B1371" s="88"/>
      <c r="C1371" s="88"/>
      <c r="D1371" s="89"/>
      <c r="E1371" s="90"/>
      <c r="F1371" s="100"/>
      <c r="G1371" s="100"/>
      <c r="H1371" s="89"/>
      <c r="I1371" s="100"/>
    </row>
    <row r="1372" spans="1:9" x14ac:dyDescent="0.2">
      <c r="A1372" s="88"/>
      <c r="B1372" s="88"/>
      <c r="C1372" s="88"/>
      <c r="D1372" s="89"/>
      <c r="E1372" s="90"/>
      <c r="F1372" s="100"/>
      <c r="G1372" s="100"/>
      <c r="H1372" s="89"/>
      <c r="I1372" s="100"/>
    </row>
    <row r="1373" spans="1:9" x14ac:dyDescent="0.2">
      <c r="A1373" s="88"/>
      <c r="B1373" s="88"/>
      <c r="C1373" s="88"/>
      <c r="D1373" s="89"/>
      <c r="E1373" s="90"/>
      <c r="F1373" s="100"/>
      <c r="G1373" s="100"/>
      <c r="H1373" s="89"/>
      <c r="I1373" s="100"/>
    </row>
    <row r="1374" spans="1:9" x14ac:dyDescent="0.2">
      <c r="A1374" s="88"/>
      <c r="B1374" s="88"/>
      <c r="C1374" s="88"/>
      <c r="D1374" s="89"/>
      <c r="E1374" s="90"/>
      <c r="F1374" s="100"/>
      <c r="G1374" s="100"/>
      <c r="H1374" s="89"/>
      <c r="I1374" s="100"/>
    </row>
    <row r="1375" spans="1:9" x14ac:dyDescent="0.2">
      <c r="A1375" s="88"/>
      <c r="B1375" s="88"/>
      <c r="C1375" s="88"/>
      <c r="D1375" s="89"/>
      <c r="E1375" s="90"/>
      <c r="F1375" s="100"/>
      <c r="G1375" s="100"/>
      <c r="H1375" s="89"/>
      <c r="I1375" s="100"/>
    </row>
    <row r="1376" spans="1:9" x14ac:dyDescent="0.2">
      <c r="A1376" s="88"/>
      <c r="B1376" s="88"/>
      <c r="C1376" s="88"/>
      <c r="D1376" s="89"/>
      <c r="E1376" s="90"/>
      <c r="F1376" s="100"/>
      <c r="G1376" s="100"/>
      <c r="H1376" s="89"/>
      <c r="I1376" s="100"/>
    </row>
    <row r="1377" spans="1:9" x14ac:dyDescent="0.2">
      <c r="A1377" s="88"/>
      <c r="B1377" s="88"/>
      <c r="C1377" s="88"/>
      <c r="D1377" s="89"/>
      <c r="E1377" s="90"/>
      <c r="F1377" s="100"/>
      <c r="G1377" s="100"/>
      <c r="H1377" s="89"/>
      <c r="I1377" s="100"/>
    </row>
    <row r="1378" spans="1:9" x14ac:dyDescent="0.2">
      <c r="A1378" s="88"/>
      <c r="B1378" s="88"/>
      <c r="C1378" s="88"/>
      <c r="D1378" s="89"/>
      <c r="E1378" s="90"/>
      <c r="F1378" s="100"/>
      <c r="G1378" s="100"/>
      <c r="H1378" s="89"/>
      <c r="I1378" s="100"/>
    </row>
    <row r="1379" spans="1:9" x14ac:dyDescent="0.2">
      <c r="A1379" s="88"/>
      <c r="B1379" s="88"/>
      <c r="C1379" s="88"/>
      <c r="D1379" s="89"/>
      <c r="E1379" s="90"/>
      <c r="F1379" s="100"/>
      <c r="G1379" s="100"/>
      <c r="H1379" s="89"/>
      <c r="I1379" s="100"/>
    </row>
    <row r="1380" spans="1:9" x14ac:dyDescent="0.2">
      <c r="A1380" s="88"/>
      <c r="B1380" s="88"/>
      <c r="C1380" s="88"/>
      <c r="D1380" s="89"/>
      <c r="E1380" s="90"/>
      <c r="F1380" s="100"/>
      <c r="G1380" s="100"/>
      <c r="H1380" s="89"/>
      <c r="I1380" s="100"/>
    </row>
    <row r="1381" spans="1:9" x14ac:dyDescent="0.2">
      <c r="A1381" s="88"/>
      <c r="B1381" s="88"/>
      <c r="C1381" s="88"/>
      <c r="D1381" s="89"/>
      <c r="E1381" s="90"/>
      <c r="F1381" s="100"/>
      <c r="G1381" s="100"/>
      <c r="H1381" s="89"/>
      <c r="I1381" s="100"/>
    </row>
    <row r="1382" spans="1:9" x14ac:dyDescent="0.2">
      <c r="A1382" s="88"/>
      <c r="B1382" s="88"/>
      <c r="C1382" s="88"/>
      <c r="D1382" s="89"/>
      <c r="E1382" s="90"/>
      <c r="F1382" s="100"/>
      <c r="G1382" s="100"/>
      <c r="H1382" s="89"/>
      <c r="I1382" s="100"/>
    </row>
    <row r="1383" spans="1:9" x14ac:dyDescent="0.2">
      <c r="A1383" s="88"/>
      <c r="B1383" s="88"/>
      <c r="C1383" s="88"/>
      <c r="D1383" s="89"/>
      <c r="E1383" s="90"/>
      <c r="F1383" s="100"/>
      <c r="G1383" s="100"/>
      <c r="H1383" s="89"/>
      <c r="I1383" s="100"/>
    </row>
    <row r="1384" spans="1:9" x14ac:dyDescent="0.2">
      <c r="A1384" s="88"/>
      <c r="B1384" s="88"/>
      <c r="C1384" s="88"/>
      <c r="D1384" s="89"/>
      <c r="E1384" s="90"/>
      <c r="F1384" s="100"/>
      <c r="G1384" s="100"/>
      <c r="H1384" s="89"/>
      <c r="I1384" s="100"/>
    </row>
    <row r="1385" spans="1:9" x14ac:dyDescent="0.2">
      <c r="A1385" s="88"/>
      <c r="B1385" s="88"/>
      <c r="C1385" s="88"/>
      <c r="D1385" s="89"/>
      <c r="E1385" s="90"/>
      <c r="F1385" s="100"/>
      <c r="G1385" s="100"/>
      <c r="H1385" s="89"/>
      <c r="I1385" s="100"/>
    </row>
    <row r="1386" spans="1:9" x14ac:dyDescent="0.2">
      <c r="A1386" s="88"/>
      <c r="B1386" s="88"/>
      <c r="C1386" s="88"/>
      <c r="D1386" s="89"/>
      <c r="E1386" s="90"/>
      <c r="F1386" s="100"/>
      <c r="G1386" s="100"/>
      <c r="H1386" s="89"/>
      <c r="I1386" s="100"/>
    </row>
    <row r="1387" spans="1:9" x14ac:dyDescent="0.2">
      <c r="A1387" s="88"/>
      <c r="B1387" s="88"/>
      <c r="C1387" s="88"/>
      <c r="D1387" s="89"/>
      <c r="E1387" s="90"/>
      <c r="F1387" s="100"/>
      <c r="G1387" s="100"/>
      <c r="H1387" s="89"/>
      <c r="I1387" s="100"/>
    </row>
    <row r="1388" spans="1:9" x14ac:dyDescent="0.2">
      <c r="A1388" s="88"/>
      <c r="B1388" s="88"/>
      <c r="C1388" s="88"/>
      <c r="D1388" s="89"/>
      <c r="E1388" s="90"/>
      <c r="F1388" s="100"/>
      <c r="G1388" s="100"/>
      <c r="H1388" s="89"/>
      <c r="I1388" s="100"/>
    </row>
    <row r="1389" spans="1:9" x14ac:dyDescent="0.2">
      <c r="A1389" s="88"/>
      <c r="B1389" s="88"/>
      <c r="C1389" s="88"/>
      <c r="D1389" s="89"/>
      <c r="E1389" s="90"/>
      <c r="F1389" s="100"/>
      <c r="G1389" s="100"/>
      <c r="H1389" s="89"/>
      <c r="I1389" s="100"/>
    </row>
    <row r="1390" spans="1:9" x14ac:dyDescent="0.2">
      <c r="A1390" s="88"/>
      <c r="B1390" s="88"/>
      <c r="C1390" s="88"/>
      <c r="D1390" s="89"/>
      <c r="E1390" s="90"/>
      <c r="F1390" s="100"/>
      <c r="G1390" s="100"/>
      <c r="H1390" s="89"/>
      <c r="I1390" s="100"/>
    </row>
    <row r="1391" spans="1:9" x14ac:dyDescent="0.2">
      <c r="A1391" s="88"/>
      <c r="B1391" s="88"/>
      <c r="C1391" s="88"/>
      <c r="D1391" s="89"/>
      <c r="E1391" s="90"/>
      <c r="F1391" s="100"/>
      <c r="G1391" s="100"/>
      <c r="H1391" s="89"/>
      <c r="I1391" s="100"/>
    </row>
    <row r="1392" spans="1:9" x14ac:dyDescent="0.2">
      <c r="A1392" s="88"/>
      <c r="B1392" s="88"/>
      <c r="C1392" s="88"/>
      <c r="D1392" s="89"/>
      <c r="E1392" s="90"/>
      <c r="F1392" s="100"/>
      <c r="G1392" s="100"/>
      <c r="H1392" s="89"/>
      <c r="I1392" s="100"/>
    </row>
    <row r="1393" spans="1:9" x14ac:dyDescent="0.2">
      <c r="A1393" s="88"/>
      <c r="B1393" s="88"/>
      <c r="C1393" s="88"/>
      <c r="D1393" s="89"/>
      <c r="E1393" s="90"/>
      <c r="F1393" s="100"/>
      <c r="G1393" s="100"/>
      <c r="H1393" s="89"/>
      <c r="I1393" s="100"/>
    </row>
    <row r="1394" spans="1:9" x14ac:dyDescent="0.2">
      <c r="A1394" s="88"/>
      <c r="B1394" s="88"/>
      <c r="C1394" s="88"/>
      <c r="D1394" s="89"/>
      <c r="E1394" s="90"/>
      <c r="F1394" s="100"/>
      <c r="G1394" s="100"/>
      <c r="H1394" s="89"/>
      <c r="I1394" s="100"/>
    </row>
    <row r="1395" spans="1:9" x14ac:dyDescent="0.2">
      <c r="A1395" s="88"/>
      <c r="B1395" s="88"/>
      <c r="C1395" s="88"/>
      <c r="D1395" s="89"/>
      <c r="E1395" s="90"/>
      <c r="F1395" s="100"/>
      <c r="G1395" s="100"/>
      <c r="H1395" s="89"/>
      <c r="I1395" s="100"/>
    </row>
    <row r="1396" spans="1:9" x14ac:dyDescent="0.2">
      <c r="A1396" s="88"/>
      <c r="B1396" s="88"/>
      <c r="C1396" s="88"/>
      <c r="D1396" s="89"/>
      <c r="E1396" s="90"/>
      <c r="F1396" s="100"/>
      <c r="G1396" s="100"/>
      <c r="H1396" s="89"/>
      <c r="I1396" s="100"/>
    </row>
    <row r="1397" spans="1:9" x14ac:dyDescent="0.2">
      <c r="A1397" s="88"/>
      <c r="B1397" s="88"/>
      <c r="C1397" s="88"/>
      <c r="D1397" s="89"/>
      <c r="E1397" s="90"/>
      <c r="F1397" s="100"/>
      <c r="G1397" s="100"/>
      <c r="H1397" s="89"/>
      <c r="I1397" s="100"/>
    </row>
    <row r="1398" spans="1:9" x14ac:dyDescent="0.2">
      <c r="A1398" s="88"/>
      <c r="B1398" s="88"/>
      <c r="C1398" s="88"/>
      <c r="D1398" s="89"/>
      <c r="E1398" s="90"/>
      <c r="F1398" s="100"/>
      <c r="G1398" s="100"/>
      <c r="H1398" s="89"/>
      <c r="I1398" s="100"/>
    </row>
    <row r="1399" spans="1:9" x14ac:dyDescent="0.2">
      <c r="A1399" s="88"/>
      <c r="B1399" s="88"/>
      <c r="C1399" s="88"/>
      <c r="D1399" s="89"/>
      <c r="E1399" s="90"/>
      <c r="F1399" s="100"/>
      <c r="G1399" s="100"/>
      <c r="H1399" s="89"/>
      <c r="I1399" s="100"/>
    </row>
    <row r="1400" spans="1:9" x14ac:dyDescent="0.2">
      <c r="A1400" s="88"/>
      <c r="B1400" s="88"/>
      <c r="C1400" s="88"/>
      <c r="D1400" s="89"/>
      <c r="E1400" s="90"/>
      <c r="F1400" s="100"/>
      <c r="G1400" s="100"/>
      <c r="H1400" s="89"/>
      <c r="I1400" s="100"/>
    </row>
    <row r="1401" spans="1:9" x14ac:dyDescent="0.2">
      <c r="A1401" s="88"/>
      <c r="B1401" s="88"/>
      <c r="C1401" s="88"/>
      <c r="D1401" s="89"/>
      <c r="E1401" s="90"/>
      <c r="F1401" s="100"/>
      <c r="G1401" s="100"/>
      <c r="H1401" s="89"/>
      <c r="I1401" s="100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4"/>
  <dimension ref="A1:M29"/>
  <sheetViews>
    <sheetView workbookViewId="0">
      <selection activeCell="D35" sqref="D35"/>
    </sheetView>
  </sheetViews>
  <sheetFormatPr defaultColWidth="11.42578125" defaultRowHeight="12.75" x14ac:dyDescent="0.2"/>
  <cols>
    <col min="1" max="1" width="6.42578125" customWidth="1"/>
    <col min="2" max="2" width="8.5703125" customWidth="1"/>
    <col min="3" max="3" width="3.85546875" customWidth="1"/>
    <col min="5" max="5" width="17" customWidth="1"/>
    <col min="7" max="7" width="11.42578125" style="101"/>
    <col min="8" max="8" width="18.85546875" customWidth="1"/>
    <col min="9" max="9" width="18.42578125" customWidth="1"/>
    <col min="10" max="10" width="13.140625" customWidth="1"/>
    <col min="11" max="11" width="21.5703125" customWidth="1"/>
  </cols>
  <sheetData>
    <row r="1" spans="1:13" x14ac:dyDescent="0.2">
      <c r="A1" s="331" t="s">
        <v>888</v>
      </c>
      <c r="B1" s="331" t="s">
        <v>0</v>
      </c>
      <c r="C1" s="331" t="s">
        <v>889</v>
      </c>
      <c r="D1" s="331" t="s">
        <v>1</v>
      </c>
      <c r="E1" s="331" t="s">
        <v>31</v>
      </c>
      <c r="F1" s="331" t="s">
        <v>32</v>
      </c>
      <c r="G1" s="331" t="s">
        <v>40</v>
      </c>
      <c r="H1" s="331" t="s">
        <v>33</v>
      </c>
      <c r="I1" s="331" t="s">
        <v>2</v>
      </c>
      <c r="J1" s="331" t="s">
        <v>36</v>
      </c>
      <c r="K1" s="331" t="s">
        <v>3</v>
      </c>
      <c r="L1" s="331" t="s">
        <v>34</v>
      </c>
      <c r="M1" s="331" t="s">
        <v>35</v>
      </c>
    </row>
    <row r="2" spans="1:13" x14ac:dyDescent="0.2">
      <c r="A2" s="330" t="s">
        <v>890</v>
      </c>
      <c r="B2" s="330" t="s">
        <v>89</v>
      </c>
      <c r="C2" s="330" t="s">
        <v>891</v>
      </c>
      <c r="D2" s="330" t="s">
        <v>215</v>
      </c>
      <c r="E2" s="330" t="s">
        <v>216</v>
      </c>
      <c r="F2" s="330" t="s">
        <v>217</v>
      </c>
      <c r="G2" s="330" t="s">
        <v>895</v>
      </c>
      <c r="H2" s="332">
        <v>41990</v>
      </c>
      <c r="I2" s="333">
        <v>32.6</v>
      </c>
      <c r="J2" s="330"/>
      <c r="K2" s="330" t="s">
        <v>304</v>
      </c>
      <c r="L2" s="332">
        <v>41990</v>
      </c>
      <c r="M2" s="330" t="s">
        <v>4</v>
      </c>
    </row>
    <row r="3" spans="1:13" x14ac:dyDescent="0.2">
      <c r="A3" s="117"/>
      <c r="B3" s="117"/>
      <c r="C3" s="117"/>
      <c r="D3" s="117"/>
      <c r="E3" s="117"/>
      <c r="F3" s="118"/>
      <c r="G3" s="115"/>
      <c r="H3" s="117"/>
      <c r="I3" s="284">
        <f>SUM(I2:I2)</f>
        <v>32.6</v>
      </c>
      <c r="J3" s="118"/>
      <c r="K3" s="117"/>
    </row>
    <row r="4" spans="1:13" x14ac:dyDescent="0.2">
      <c r="A4" s="117"/>
      <c r="B4" s="117"/>
      <c r="C4" s="117"/>
      <c r="D4" s="117"/>
      <c r="E4" s="117"/>
      <c r="F4" s="118"/>
      <c r="G4" s="115"/>
      <c r="H4" s="117"/>
      <c r="I4" s="117"/>
      <c r="J4" s="118"/>
      <c r="K4" s="117"/>
    </row>
    <row r="5" spans="1:13" x14ac:dyDescent="0.2">
      <c r="A5" s="412"/>
      <c r="B5" s="412"/>
      <c r="C5" s="412"/>
      <c r="D5" s="412"/>
      <c r="E5" s="412"/>
      <c r="F5" s="412"/>
      <c r="G5" s="412"/>
      <c r="H5" s="413"/>
      <c r="I5" s="414"/>
      <c r="J5" s="412"/>
      <c r="K5" s="412"/>
      <c r="L5" s="413"/>
      <c r="M5" s="412"/>
    </row>
    <row r="6" spans="1:13" x14ac:dyDescent="0.2">
      <c r="A6" s="412"/>
      <c r="B6" s="412"/>
      <c r="C6" s="412"/>
      <c r="D6" s="412"/>
      <c r="E6" s="412"/>
      <c r="F6" s="412"/>
      <c r="G6" s="412"/>
      <c r="H6" s="413"/>
      <c r="I6" s="414"/>
      <c r="J6" s="412"/>
      <c r="K6" s="412"/>
      <c r="L6" s="413"/>
      <c r="M6" s="412"/>
    </row>
    <row r="7" spans="1:13" x14ac:dyDescent="0.2">
      <c r="A7" s="117"/>
      <c r="B7" s="117"/>
      <c r="C7" s="117"/>
      <c r="D7" s="117"/>
      <c r="E7" s="117"/>
      <c r="F7" s="118"/>
      <c r="G7" s="115"/>
      <c r="H7" s="117"/>
      <c r="I7" s="117"/>
      <c r="J7" s="118"/>
      <c r="K7" s="117"/>
    </row>
    <row r="8" spans="1:13" x14ac:dyDescent="0.2">
      <c r="A8" s="117"/>
      <c r="B8" s="117"/>
      <c r="C8" s="117"/>
      <c r="D8" s="117"/>
      <c r="E8" s="117"/>
      <c r="F8" s="118"/>
      <c r="G8" s="115"/>
      <c r="H8" s="117"/>
      <c r="I8" s="117"/>
      <c r="J8" s="118"/>
      <c r="K8" s="117"/>
    </row>
    <row r="9" spans="1:13" x14ac:dyDescent="0.2">
      <c r="A9" s="117"/>
      <c r="B9" s="117"/>
      <c r="C9" s="117"/>
      <c r="D9" s="117"/>
      <c r="E9" s="117"/>
      <c r="F9" s="118"/>
      <c r="G9" s="115"/>
      <c r="H9" s="117"/>
      <c r="I9" s="117"/>
      <c r="J9" s="118"/>
      <c r="K9" s="117"/>
    </row>
    <row r="10" spans="1:13" x14ac:dyDescent="0.2">
      <c r="A10" s="117"/>
      <c r="B10" s="117"/>
      <c r="C10" s="117"/>
      <c r="D10" s="117"/>
      <c r="E10" s="117"/>
      <c r="F10" s="118"/>
      <c r="G10" s="115"/>
      <c r="H10" s="117"/>
      <c r="I10" s="117"/>
      <c r="J10" s="118"/>
      <c r="K10" s="117"/>
    </row>
    <row r="11" spans="1:13" x14ac:dyDescent="0.2">
      <c r="A11" s="117"/>
      <c r="B11" s="117"/>
      <c r="C11" s="117"/>
      <c r="D11" s="117"/>
      <c r="E11" s="117"/>
      <c r="F11" s="118"/>
      <c r="G11" s="115"/>
      <c r="H11" s="117"/>
      <c r="I11" s="117"/>
      <c r="J11" s="118"/>
      <c r="K11" s="117"/>
    </row>
    <row r="12" spans="1:13" x14ac:dyDescent="0.2">
      <c r="A12" s="117"/>
      <c r="B12" s="117"/>
      <c r="C12" s="117"/>
      <c r="D12" s="117"/>
      <c r="E12" s="117"/>
      <c r="F12" s="118"/>
      <c r="G12" s="115"/>
      <c r="H12" s="117"/>
      <c r="I12" s="199"/>
      <c r="J12" s="118"/>
      <c r="K12" s="117"/>
    </row>
    <row r="13" spans="1:13" x14ac:dyDescent="0.2">
      <c r="A13" s="117"/>
      <c r="B13" s="117"/>
      <c r="C13" s="117"/>
      <c r="D13" s="117"/>
      <c r="E13" s="117"/>
      <c r="F13" s="118"/>
      <c r="G13" s="115"/>
      <c r="H13" s="117"/>
      <c r="I13" s="117"/>
      <c r="J13" s="118"/>
      <c r="K13" s="117"/>
    </row>
    <row r="14" spans="1:13" x14ac:dyDescent="0.2">
      <c r="A14" s="117"/>
      <c r="B14" s="117"/>
      <c r="C14" s="117"/>
      <c r="D14" s="117"/>
      <c r="E14" s="117"/>
      <c r="F14" s="118"/>
      <c r="G14" s="115"/>
      <c r="H14" s="117"/>
      <c r="I14" s="117"/>
      <c r="J14" s="118"/>
      <c r="K14" s="117"/>
    </row>
    <row r="15" spans="1:13" x14ac:dyDescent="0.2">
      <c r="A15" s="117"/>
      <c r="B15" s="117"/>
      <c r="C15" s="117"/>
      <c r="D15" s="117"/>
      <c r="E15" s="117"/>
      <c r="F15" s="118"/>
      <c r="G15" s="115"/>
      <c r="H15" s="117"/>
      <c r="I15" s="117"/>
      <c r="J15" s="118"/>
      <c r="K15" s="117"/>
    </row>
    <row r="16" spans="1:13" x14ac:dyDescent="0.2">
      <c r="A16" s="117"/>
      <c r="B16" s="117"/>
      <c r="C16" s="117"/>
      <c r="D16" s="117"/>
      <c r="E16" s="117"/>
      <c r="F16" s="118"/>
      <c r="G16" s="115"/>
      <c r="H16" s="117"/>
      <c r="I16" s="117"/>
      <c r="J16" s="118"/>
      <c r="K16" s="117"/>
    </row>
    <row r="17" spans="1:11" x14ac:dyDescent="0.2">
      <c r="A17" s="117"/>
      <c r="B17" s="117"/>
      <c r="C17" s="117"/>
      <c r="D17" s="117"/>
      <c r="E17" s="117"/>
      <c r="F17" s="118"/>
      <c r="G17" s="115"/>
      <c r="H17" s="117"/>
      <c r="I17" s="117"/>
      <c r="J17" s="118"/>
      <c r="K17" s="117"/>
    </row>
    <row r="18" spans="1:11" x14ac:dyDescent="0.2">
      <c r="A18" s="117"/>
      <c r="B18" s="117"/>
      <c r="C18" s="117"/>
      <c r="D18" s="117"/>
      <c r="E18" s="117"/>
      <c r="F18" s="118"/>
      <c r="G18" s="115"/>
      <c r="H18" s="117"/>
      <c r="I18" s="117"/>
      <c r="J18" s="118"/>
      <c r="K18" s="117"/>
    </row>
    <row r="19" spans="1:11" x14ac:dyDescent="0.2">
      <c r="A19" s="117"/>
      <c r="B19" s="117"/>
      <c r="C19" s="117"/>
      <c r="D19" s="117"/>
      <c r="E19" s="117"/>
      <c r="F19" s="118"/>
      <c r="G19" s="115"/>
      <c r="H19" s="117"/>
      <c r="I19" s="117"/>
      <c r="J19" s="118"/>
      <c r="K19" s="117"/>
    </row>
    <row r="20" spans="1:11" x14ac:dyDescent="0.2">
      <c r="A20" s="117"/>
      <c r="B20" s="117"/>
      <c r="C20" s="117"/>
      <c r="D20" s="117"/>
      <c r="E20" s="117"/>
      <c r="F20" s="118"/>
      <c r="G20" s="115"/>
      <c r="H20" s="117"/>
      <c r="I20" s="117"/>
      <c r="J20" s="118"/>
      <c r="K20" s="117"/>
    </row>
    <row r="21" spans="1:11" x14ac:dyDescent="0.2">
      <c r="A21" s="117"/>
      <c r="B21" s="117"/>
      <c r="C21" s="117"/>
      <c r="D21" s="117"/>
      <c r="E21" s="117"/>
      <c r="F21" s="118"/>
      <c r="G21" s="115"/>
      <c r="H21" s="117"/>
      <c r="I21" s="117"/>
      <c r="J21" s="118"/>
      <c r="K21" s="117"/>
    </row>
    <row r="22" spans="1:11" x14ac:dyDescent="0.2">
      <c r="A22" s="117"/>
      <c r="B22" s="117"/>
      <c r="C22" s="117"/>
      <c r="D22" s="117"/>
      <c r="E22" s="117"/>
      <c r="F22" s="118"/>
      <c r="G22" s="115"/>
      <c r="H22" s="117"/>
      <c r="I22" s="117"/>
      <c r="J22" s="118"/>
      <c r="K22" s="117"/>
    </row>
    <row r="23" spans="1:11" x14ac:dyDescent="0.2">
      <c r="A23" s="117"/>
      <c r="B23" s="117"/>
      <c r="C23" s="117"/>
      <c r="D23" s="117"/>
      <c r="E23" s="117"/>
      <c r="F23" s="118"/>
      <c r="G23" s="115"/>
      <c r="H23" s="117"/>
      <c r="I23" s="117"/>
      <c r="J23" s="118"/>
      <c r="K23" s="117"/>
    </row>
    <row r="24" spans="1:11" x14ac:dyDescent="0.2">
      <c r="A24" s="117"/>
      <c r="B24" s="117"/>
      <c r="C24" s="117"/>
      <c r="D24" s="117"/>
      <c r="E24" s="117"/>
      <c r="F24" s="118"/>
      <c r="G24" s="115"/>
      <c r="H24" s="117"/>
      <c r="I24" s="117"/>
      <c r="J24" s="118"/>
      <c r="K24" s="117"/>
    </row>
    <row r="25" spans="1:11" x14ac:dyDescent="0.2">
      <c r="A25" s="117"/>
      <c r="B25" s="117"/>
      <c r="C25" s="117"/>
      <c r="D25" s="117"/>
      <c r="E25" s="117"/>
      <c r="F25" s="118"/>
      <c r="G25" s="115"/>
      <c r="H25" s="117"/>
      <c r="I25" s="117"/>
      <c r="J25" s="118"/>
      <c r="K25" s="117"/>
    </row>
    <row r="26" spans="1:11" x14ac:dyDescent="0.2">
      <c r="A26" s="117"/>
      <c r="B26" s="117"/>
      <c r="C26" s="117"/>
      <c r="D26" s="117"/>
      <c r="E26" s="117"/>
      <c r="F26" s="118"/>
      <c r="G26" s="115"/>
      <c r="H26" s="117"/>
      <c r="I26" s="117"/>
      <c r="J26" s="118"/>
      <c r="K26" s="117"/>
    </row>
    <row r="27" spans="1:11" x14ac:dyDescent="0.2">
      <c r="A27" s="117"/>
      <c r="B27" s="117"/>
      <c r="C27" s="117"/>
      <c r="D27" s="117"/>
      <c r="E27" s="117"/>
      <c r="F27" s="118"/>
      <c r="G27" s="115"/>
      <c r="H27" s="117"/>
      <c r="I27" s="117"/>
      <c r="J27" s="118"/>
      <c r="K27" s="117"/>
    </row>
    <row r="28" spans="1:11" x14ac:dyDescent="0.2">
      <c r="A28" s="117"/>
      <c r="B28" s="117"/>
      <c r="C28" s="117"/>
      <c r="D28" s="117"/>
      <c r="E28" s="117"/>
      <c r="F28" s="118"/>
      <c r="G28" s="115"/>
      <c r="H28" s="117"/>
      <c r="I28" s="117"/>
      <c r="J28" s="118"/>
      <c r="K28" s="117"/>
    </row>
    <row r="29" spans="1:11" x14ac:dyDescent="0.2">
      <c r="A29" s="117"/>
      <c r="B29" s="117"/>
      <c r="C29" s="117"/>
      <c r="D29" s="117"/>
      <c r="E29" s="117"/>
      <c r="F29" s="118"/>
      <c r="G29" s="115"/>
      <c r="H29" s="117"/>
      <c r="I29" s="117"/>
      <c r="J29" s="118"/>
      <c r="K29" s="117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20"/>
  <sheetViews>
    <sheetView workbookViewId="0">
      <selection activeCell="A2" sqref="A2:XFD12"/>
    </sheetView>
  </sheetViews>
  <sheetFormatPr defaultColWidth="9.140625" defaultRowHeight="12.75" x14ac:dyDescent="0.2"/>
  <cols>
    <col min="3" max="3" width="5.7109375" customWidth="1"/>
    <col min="6" max="6" width="15" customWidth="1"/>
    <col min="7" max="7" width="14" style="101" customWidth="1"/>
    <col min="8" max="8" width="11.5703125" customWidth="1"/>
    <col min="9" max="9" width="11.85546875" style="363" customWidth="1"/>
    <col min="10" max="10" width="14.28515625" customWidth="1"/>
    <col min="11" max="11" width="21.5703125" customWidth="1"/>
    <col min="12" max="12" width="11.140625" customWidth="1"/>
    <col min="13" max="13" width="17.85546875" customWidth="1"/>
  </cols>
  <sheetData>
    <row r="1" spans="1:13" ht="13.5" customHeight="1" x14ac:dyDescent="0.2">
      <c r="A1" s="367" t="s">
        <v>888</v>
      </c>
      <c r="B1" s="367" t="s">
        <v>0</v>
      </c>
      <c r="C1" s="367" t="s">
        <v>889</v>
      </c>
      <c r="D1" s="367" t="s">
        <v>1</v>
      </c>
      <c r="E1" s="367" t="s">
        <v>31</v>
      </c>
      <c r="F1" s="367" t="s">
        <v>32</v>
      </c>
      <c r="G1" s="367" t="s">
        <v>40</v>
      </c>
      <c r="H1" s="367" t="s">
        <v>33</v>
      </c>
      <c r="I1" s="385" t="s">
        <v>2</v>
      </c>
      <c r="J1" s="367" t="s">
        <v>36</v>
      </c>
      <c r="K1" s="367" t="s">
        <v>3</v>
      </c>
      <c r="L1" s="367" t="s">
        <v>34</v>
      </c>
      <c r="M1" s="367" t="s">
        <v>35</v>
      </c>
    </row>
    <row r="2" spans="1:13" x14ac:dyDescent="0.2">
      <c r="A2" s="662" t="s">
        <v>890</v>
      </c>
      <c r="B2" s="662" t="s">
        <v>282</v>
      </c>
      <c r="C2" s="662" t="s">
        <v>891</v>
      </c>
      <c r="D2" s="662" t="s">
        <v>632</v>
      </c>
      <c r="E2" s="662" t="s">
        <v>633</v>
      </c>
      <c r="F2" s="662" t="s">
        <v>634</v>
      </c>
      <c r="G2" s="662" t="s">
        <v>635</v>
      </c>
      <c r="H2" s="663">
        <v>42212</v>
      </c>
      <c r="I2" s="664">
        <v>80</v>
      </c>
      <c r="J2" s="662"/>
      <c r="K2" s="662" t="s">
        <v>112</v>
      </c>
      <c r="L2" s="663">
        <v>42249</v>
      </c>
      <c r="M2" s="662" t="s">
        <v>72</v>
      </c>
    </row>
    <row r="3" spans="1:13" x14ac:dyDescent="0.2">
      <c r="A3" s="662" t="s">
        <v>890</v>
      </c>
      <c r="B3" s="662" t="s">
        <v>282</v>
      </c>
      <c r="C3" s="662" t="s">
        <v>891</v>
      </c>
      <c r="D3" s="662" t="s">
        <v>566</v>
      </c>
      <c r="E3" s="662" t="s">
        <v>567</v>
      </c>
      <c r="F3" s="662" t="s">
        <v>568</v>
      </c>
      <c r="G3" s="662" t="s">
        <v>637</v>
      </c>
      <c r="H3" s="663">
        <v>42255</v>
      </c>
      <c r="I3" s="664">
        <v>31.29</v>
      </c>
      <c r="J3" s="662" t="s">
        <v>636</v>
      </c>
      <c r="K3" s="662" t="s">
        <v>434</v>
      </c>
      <c r="L3" s="663">
        <v>42255</v>
      </c>
      <c r="M3" s="662" t="s">
        <v>72</v>
      </c>
    </row>
    <row r="4" spans="1:13" x14ac:dyDescent="0.2">
      <c r="A4" s="662" t="s">
        <v>890</v>
      </c>
      <c r="B4" s="662" t="s">
        <v>282</v>
      </c>
      <c r="C4" s="662" t="s">
        <v>892</v>
      </c>
      <c r="D4" s="662" t="s">
        <v>90</v>
      </c>
      <c r="E4" s="662" t="s">
        <v>91</v>
      </c>
      <c r="F4" s="662" t="s">
        <v>92</v>
      </c>
      <c r="G4" s="662" t="s">
        <v>625</v>
      </c>
      <c r="H4" s="663">
        <v>42270</v>
      </c>
      <c r="I4" s="664">
        <v>-64.17</v>
      </c>
      <c r="J4" s="662"/>
      <c r="K4" s="662" t="s">
        <v>248</v>
      </c>
      <c r="L4" s="663">
        <v>42272</v>
      </c>
      <c r="M4" s="662" t="s">
        <v>72</v>
      </c>
    </row>
    <row r="5" spans="1:13" x14ac:dyDescent="0.2">
      <c r="A5" s="662" t="s">
        <v>890</v>
      </c>
      <c r="B5" s="662" t="s">
        <v>282</v>
      </c>
      <c r="C5" s="662" t="s">
        <v>892</v>
      </c>
      <c r="D5" s="662" t="s">
        <v>90</v>
      </c>
      <c r="E5" s="662" t="s">
        <v>91</v>
      </c>
      <c r="F5" s="662" t="s">
        <v>92</v>
      </c>
      <c r="G5" s="662" t="s">
        <v>623</v>
      </c>
      <c r="H5" s="663">
        <v>42254</v>
      </c>
      <c r="I5" s="664">
        <v>-25.22</v>
      </c>
      <c r="J5" s="662"/>
      <c r="K5" s="662" t="s">
        <v>248</v>
      </c>
      <c r="L5" s="663">
        <v>42255</v>
      </c>
      <c r="M5" s="662" t="s">
        <v>72</v>
      </c>
    </row>
    <row r="6" spans="1:13" x14ac:dyDescent="0.2">
      <c r="A6" s="662" t="s">
        <v>890</v>
      </c>
      <c r="B6" s="662" t="s">
        <v>282</v>
      </c>
      <c r="C6" s="662" t="s">
        <v>892</v>
      </c>
      <c r="D6" s="662" t="s">
        <v>90</v>
      </c>
      <c r="E6" s="662" t="s">
        <v>91</v>
      </c>
      <c r="F6" s="662" t="s">
        <v>92</v>
      </c>
      <c r="G6" s="662" t="s">
        <v>624</v>
      </c>
      <c r="H6" s="663">
        <v>42254</v>
      </c>
      <c r="I6" s="664">
        <v>-60.31</v>
      </c>
      <c r="J6" s="662"/>
      <c r="K6" s="662" t="s">
        <v>248</v>
      </c>
      <c r="L6" s="663">
        <v>42255</v>
      </c>
      <c r="M6" s="662" t="s">
        <v>72</v>
      </c>
    </row>
    <row r="7" spans="1:13" x14ac:dyDescent="0.2">
      <c r="A7" s="662" t="s">
        <v>890</v>
      </c>
      <c r="B7" s="662" t="s">
        <v>282</v>
      </c>
      <c r="C7" s="662" t="s">
        <v>891</v>
      </c>
      <c r="D7" s="662" t="s">
        <v>290</v>
      </c>
      <c r="E7" s="662" t="s">
        <v>1034</v>
      </c>
      <c r="F7" s="662" t="s">
        <v>291</v>
      </c>
      <c r="G7" s="662" t="s">
        <v>644</v>
      </c>
      <c r="H7" s="663">
        <v>42157</v>
      </c>
      <c r="I7" s="664">
        <v>102.83</v>
      </c>
      <c r="J7" s="662"/>
      <c r="K7" s="662" t="s">
        <v>145</v>
      </c>
      <c r="L7" s="663">
        <v>42248</v>
      </c>
      <c r="M7" s="662" t="s">
        <v>72</v>
      </c>
    </row>
    <row r="8" spans="1:13" x14ac:dyDescent="0.2">
      <c r="A8" s="662" t="s">
        <v>890</v>
      </c>
      <c r="B8" s="662" t="s">
        <v>89</v>
      </c>
      <c r="C8" s="662" t="s">
        <v>891</v>
      </c>
      <c r="D8" s="662" t="s">
        <v>149</v>
      </c>
      <c r="E8" s="662" t="s">
        <v>150</v>
      </c>
      <c r="F8" s="662" t="s">
        <v>151</v>
      </c>
      <c r="G8" s="662" t="s">
        <v>645</v>
      </c>
      <c r="H8" s="663">
        <v>41794</v>
      </c>
      <c r="I8" s="664">
        <v>36.049999999999997</v>
      </c>
      <c r="J8" s="662"/>
      <c r="K8" s="662" t="s">
        <v>619</v>
      </c>
      <c r="L8" s="663">
        <v>42277</v>
      </c>
      <c r="M8" s="662" t="s">
        <v>72</v>
      </c>
    </row>
    <row r="9" spans="1:13" x14ac:dyDescent="0.2">
      <c r="A9" s="662" t="s">
        <v>890</v>
      </c>
      <c r="B9" s="662" t="s">
        <v>67</v>
      </c>
      <c r="C9" s="662" t="s">
        <v>891</v>
      </c>
      <c r="D9" s="662" t="s">
        <v>629</v>
      </c>
      <c r="E9" s="662" t="s">
        <v>630</v>
      </c>
      <c r="F9" s="662" t="s">
        <v>631</v>
      </c>
      <c r="G9" s="662" t="s">
        <v>650</v>
      </c>
      <c r="H9" s="663">
        <v>41386</v>
      </c>
      <c r="I9" s="664">
        <v>1187.8699999999999</v>
      </c>
      <c r="J9" s="662"/>
      <c r="K9" s="662" t="s">
        <v>248</v>
      </c>
      <c r="L9" s="663">
        <v>42263</v>
      </c>
      <c r="M9" s="662" t="s">
        <v>72</v>
      </c>
    </row>
    <row r="10" spans="1:13" x14ac:dyDescent="0.2">
      <c r="A10" s="662" t="s">
        <v>890</v>
      </c>
      <c r="B10" s="662" t="s">
        <v>688</v>
      </c>
      <c r="C10" s="662" t="s">
        <v>891</v>
      </c>
      <c r="D10" s="662" t="s">
        <v>629</v>
      </c>
      <c r="E10" s="662" t="s">
        <v>630</v>
      </c>
      <c r="F10" s="662" t="s">
        <v>631</v>
      </c>
      <c r="G10" s="662" t="s">
        <v>739</v>
      </c>
      <c r="H10" s="663">
        <v>41243</v>
      </c>
      <c r="I10" s="664">
        <v>91.97</v>
      </c>
      <c r="J10" s="662" t="s">
        <v>740</v>
      </c>
      <c r="K10" s="662" t="s">
        <v>248</v>
      </c>
      <c r="L10" s="663">
        <v>42263</v>
      </c>
      <c r="M10" s="662" t="s">
        <v>72</v>
      </c>
    </row>
    <row r="11" spans="1:13" x14ac:dyDescent="0.2">
      <c r="A11" s="662" t="s">
        <v>890</v>
      </c>
      <c r="B11" s="662" t="s">
        <v>688</v>
      </c>
      <c r="C11" s="662" t="s">
        <v>891</v>
      </c>
      <c r="D11" s="662" t="s">
        <v>629</v>
      </c>
      <c r="E11" s="662" t="s">
        <v>630</v>
      </c>
      <c r="F11" s="662" t="s">
        <v>631</v>
      </c>
      <c r="G11" s="662" t="s">
        <v>741</v>
      </c>
      <c r="H11" s="663">
        <v>41079</v>
      </c>
      <c r="I11" s="664">
        <v>611.97</v>
      </c>
      <c r="J11" s="662" t="s">
        <v>742</v>
      </c>
      <c r="K11" s="662" t="s">
        <v>546</v>
      </c>
      <c r="L11" s="663">
        <v>42263</v>
      </c>
      <c r="M11" s="662" t="s">
        <v>72</v>
      </c>
    </row>
    <row r="12" spans="1:13" x14ac:dyDescent="0.2">
      <c r="A12" s="662" t="s">
        <v>890</v>
      </c>
      <c r="B12" s="662" t="s">
        <v>688</v>
      </c>
      <c r="C12" s="662" t="s">
        <v>891</v>
      </c>
      <c r="D12" s="662" t="s">
        <v>629</v>
      </c>
      <c r="E12" s="662" t="s">
        <v>630</v>
      </c>
      <c r="F12" s="662" t="s">
        <v>631</v>
      </c>
      <c r="G12" s="662" t="s">
        <v>743</v>
      </c>
      <c r="H12" s="663">
        <v>40931</v>
      </c>
      <c r="I12" s="664">
        <v>618</v>
      </c>
      <c r="J12" s="662"/>
      <c r="K12" s="662" t="s">
        <v>163</v>
      </c>
      <c r="L12" s="663">
        <v>42263</v>
      </c>
      <c r="M12" s="662" t="s">
        <v>72</v>
      </c>
    </row>
    <row r="13" spans="1:13" x14ac:dyDescent="0.2">
      <c r="A13" s="662"/>
      <c r="B13" s="662"/>
      <c r="C13" s="662"/>
      <c r="D13" s="662"/>
      <c r="E13" s="662"/>
      <c r="F13" s="662"/>
      <c r="G13" s="662"/>
      <c r="H13" s="662"/>
      <c r="I13" s="665">
        <v>2610.2799999999997</v>
      </c>
      <c r="J13" s="662"/>
      <c r="K13" s="662"/>
      <c r="L13" s="662"/>
      <c r="M13" s="662"/>
    </row>
    <row r="14" spans="1:13" x14ac:dyDescent="0.2">
      <c r="A14" s="222"/>
      <c r="B14" s="222"/>
      <c r="C14" s="222"/>
      <c r="D14" s="222"/>
      <c r="E14" s="222"/>
      <c r="F14" s="223"/>
      <c r="G14" s="269"/>
      <c r="H14" s="222"/>
      <c r="I14" s="388"/>
      <c r="J14" s="223"/>
      <c r="K14" s="222"/>
    </row>
    <row r="15" spans="1:13" x14ac:dyDescent="0.2">
      <c r="A15" s="222"/>
      <c r="B15" s="222"/>
      <c r="C15" s="222"/>
      <c r="D15" s="222"/>
      <c r="E15" s="222"/>
      <c r="F15" s="223"/>
      <c r="G15" s="269"/>
      <c r="H15" s="222"/>
      <c r="I15" s="388"/>
      <c r="J15" s="223"/>
      <c r="K15" s="222"/>
    </row>
    <row r="16" spans="1:13" x14ac:dyDescent="0.2">
      <c r="A16" s="222"/>
      <c r="B16" s="222"/>
      <c r="C16" s="222"/>
      <c r="D16" s="222"/>
      <c r="E16" s="222"/>
      <c r="F16" s="223"/>
      <c r="G16" s="269"/>
      <c r="H16" s="222"/>
      <c r="I16" s="388"/>
      <c r="J16" s="223"/>
      <c r="K16" s="222"/>
    </row>
    <row r="17" spans="1:11" x14ac:dyDescent="0.2">
      <c r="A17" s="222"/>
      <c r="B17" s="222"/>
      <c r="C17" s="222"/>
      <c r="D17" s="222"/>
      <c r="E17" s="222"/>
      <c r="F17" s="223"/>
      <c r="G17" s="269"/>
      <c r="H17" s="222"/>
      <c r="I17" s="388"/>
      <c r="J17" s="223"/>
      <c r="K17" s="222"/>
    </row>
    <row r="18" spans="1:11" x14ac:dyDescent="0.2">
      <c r="A18" s="222"/>
      <c r="B18" s="222"/>
      <c r="C18" s="222"/>
      <c r="D18" s="222"/>
      <c r="E18" s="222"/>
      <c r="F18" s="223"/>
      <c r="G18" s="269"/>
      <c r="H18" s="222"/>
      <c r="I18" s="388"/>
      <c r="J18" s="223"/>
      <c r="K18" s="222"/>
    </row>
    <row r="19" spans="1:11" x14ac:dyDescent="0.2">
      <c r="A19" s="222"/>
      <c r="B19" s="222"/>
      <c r="C19" s="222"/>
      <c r="D19" s="222"/>
      <c r="E19" s="222"/>
      <c r="F19" s="223"/>
      <c r="G19" s="269"/>
      <c r="H19" s="222"/>
      <c r="I19" s="388"/>
      <c r="J19" s="223"/>
      <c r="K19" s="222"/>
    </row>
    <row r="20" spans="1:11" x14ac:dyDescent="0.2">
      <c r="A20" s="222"/>
      <c r="B20" s="222"/>
      <c r="C20" s="222"/>
      <c r="D20" s="222"/>
      <c r="E20" s="222"/>
      <c r="F20" s="223"/>
      <c r="G20" s="269"/>
      <c r="H20" s="222"/>
      <c r="I20" s="388"/>
      <c r="J20" s="223"/>
      <c r="K20" s="222"/>
    </row>
    <row r="21" spans="1:11" x14ac:dyDescent="0.2">
      <c r="A21" s="222"/>
      <c r="B21" s="222"/>
      <c r="C21" s="222"/>
      <c r="D21" s="222"/>
      <c r="E21" s="222"/>
      <c r="F21" s="223"/>
      <c r="G21" s="269"/>
      <c r="H21" s="222"/>
      <c r="I21" s="388"/>
      <c r="J21" s="223"/>
      <c r="K21" s="222"/>
    </row>
    <row r="22" spans="1:11" x14ac:dyDescent="0.2">
      <c r="A22" s="222"/>
      <c r="B22" s="222"/>
      <c r="C22" s="222"/>
      <c r="D22" s="222"/>
      <c r="E22" s="222"/>
      <c r="F22" s="223"/>
      <c r="G22" s="269"/>
      <c r="H22" s="222"/>
      <c r="I22" s="388"/>
      <c r="J22" s="223"/>
      <c r="K22" s="222"/>
    </row>
    <row r="23" spans="1:11" x14ac:dyDescent="0.2">
      <c r="A23" s="222"/>
      <c r="B23" s="222"/>
      <c r="C23" s="222"/>
      <c r="D23" s="222"/>
      <c r="E23" s="222"/>
      <c r="F23" s="223"/>
      <c r="G23" s="269"/>
      <c r="H23" s="222"/>
      <c r="I23" s="388"/>
      <c r="J23" s="223"/>
      <c r="K23" s="222"/>
    </row>
    <row r="24" spans="1:11" x14ac:dyDescent="0.2">
      <c r="A24" s="222"/>
      <c r="B24" s="222"/>
      <c r="C24" s="222"/>
      <c r="D24" s="222"/>
      <c r="E24" s="222"/>
      <c r="F24" s="223"/>
      <c r="G24" s="269"/>
      <c r="H24" s="222"/>
      <c r="I24" s="388"/>
      <c r="J24" s="223"/>
      <c r="K24" s="222"/>
    </row>
    <row r="25" spans="1:11" x14ac:dyDescent="0.2">
      <c r="A25" s="222"/>
      <c r="B25" s="222"/>
      <c r="C25" s="222"/>
      <c r="D25" s="222"/>
      <c r="E25" s="222"/>
      <c r="F25" s="223"/>
      <c r="G25" s="269"/>
      <c r="H25" s="222"/>
      <c r="I25" s="388"/>
      <c r="J25" s="223"/>
      <c r="K25" s="222"/>
    </row>
    <row r="26" spans="1:11" x14ac:dyDescent="0.2">
      <c r="A26" s="222"/>
      <c r="B26" s="222"/>
      <c r="C26" s="222"/>
      <c r="D26" s="222"/>
      <c r="E26" s="222"/>
      <c r="F26" s="223"/>
      <c r="G26" s="269"/>
      <c r="H26" s="222"/>
      <c r="I26" s="388"/>
      <c r="J26" s="223"/>
      <c r="K26" s="222"/>
    </row>
    <row r="27" spans="1:11" x14ac:dyDescent="0.2">
      <c r="A27" s="222"/>
      <c r="B27" s="222"/>
      <c r="C27" s="222"/>
      <c r="D27" s="222"/>
      <c r="E27" s="222"/>
      <c r="F27" s="223"/>
      <c r="G27" s="269"/>
      <c r="H27" s="222"/>
      <c r="I27" s="388"/>
      <c r="J27" s="223"/>
      <c r="K27" s="222"/>
    </row>
    <row r="28" spans="1:11" x14ac:dyDescent="0.2">
      <c r="A28" s="222"/>
      <c r="B28" s="222"/>
      <c r="C28" s="222"/>
      <c r="D28" s="222"/>
      <c r="E28" s="222"/>
      <c r="F28" s="223"/>
      <c r="G28" s="269"/>
      <c r="H28" s="222"/>
      <c r="I28" s="388"/>
      <c r="J28" s="223"/>
      <c r="K28" s="222"/>
    </row>
    <row r="29" spans="1:11" x14ac:dyDescent="0.2">
      <c r="A29" s="222"/>
      <c r="B29" s="222"/>
      <c r="C29" s="222"/>
      <c r="D29" s="222"/>
      <c r="E29" s="222"/>
      <c r="F29" s="223"/>
      <c r="G29" s="269"/>
      <c r="H29" s="222"/>
      <c r="I29" s="388"/>
      <c r="J29" s="223"/>
      <c r="K29" s="222"/>
    </row>
    <row r="30" spans="1:11" x14ac:dyDescent="0.2">
      <c r="A30" s="222"/>
      <c r="B30" s="222"/>
      <c r="C30" s="222"/>
      <c r="D30" s="222"/>
      <c r="E30" s="222"/>
      <c r="F30" s="223"/>
      <c r="G30" s="269"/>
      <c r="H30" s="222"/>
      <c r="I30" s="388"/>
      <c r="J30" s="223"/>
      <c r="K30" s="222"/>
    </row>
    <row r="31" spans="1:11" x14ac:dyDescent="0.2">
      <c r="A31" s="222"/>
      <c r="B31" s="222"/>
      <c r="C31" s="222"/>
      <c r="D31" s="222"/>
      <c r="E31" s="222"/>
      <c r="F31" s="223"/>
      <c r="G31" s="269"/>
      <c r="H31" s="222"/>
      <c r="I31" s="388"/>
      <c r="J31" s="223"/>
      <c r="K31" s="222"/>
    </row>
    <row r="32" spans="1:11" x14ac:dyDescent="0.2">
      <c r="A32" s="222"/>
      <c r="B32" s="222"/>
      <c r="C32" s="222"/>
      <c r="D32" s="222"/>
      <c r="E32" s="222"/>
      <c r="F32" s="223"/>
      <c r="G32" s="269"/>
      <c r="H32" s="222"/>
      <c r="I32" s="388"/>
      <c r="J32" s="223"/>
      <c r="K32" s="222"/>
    </row>
    <row r="33" spans="1:11" x14ac:dyDescent="0.2">
      <c r="A33" s="222"/>
      <c r="B33" s="222"/>
      <c r="C33" s="222"/>
      <c r="D33" s="222"/>
      <c r="E33" s="222"/>
      <c r="F33" s="223"/>
      <c r="G33" s="269"/>
      <c r="H33" s="222"/>
      <c r="I33" s="388"/>
      <c r="J33" s="223"/>
      <c r="K33" s="222"/>
    </row>
    <row r="34" spans="1:11" x14ac:dyDescent="0.2">
      <c r="A34" s="222"/>
      <c r="B34" s="222"/>
      <c r="C34" s="222"/>
      <c r="D34" s="222"/>
      <c r="E34" s="222"/>
      <c r="F34" s="223"/>
      <c r="G34" s="269"/>
      <c r="H34" s="222"/>
      <c r="I34" s="388"/>
      <c r="J34" s="223"/>
      <c r="K34" s="222"/>
    </row>
    <row r="35" spans="1:11" x14ac:dyDescent="0.2">
      <c r="A35" s="222"/>
      <c r="B35" s="222"/>
      <c r="C35" s="222"/>
      <c r="D35" s="222"/>
      <c r="E35" s="222"/>
      <c r="F35" s="223"/>
      <c r="G35" s="269"/>
      <c r="H35" s="222"/>
      <c r="I35" s="388"/>
      <c r="J35" s="223"/>
      <c r="K35" s="222"/>
    </row>
    <row r="36" spans="1:11" x14ac:dyDescent="0.2">
      <c r="A36" s="222"/>
      <c r="B36" s="222"/>
      <c r="C36" s="222"/>
      <c r="D36" s="222"/>
      <c r="E36" s="222"/>
      <c r="F36" s="223"/>
      <c r="G36" s="269"/>
      <c r="H36" s="222"/>
      <c r="I36" s="388"/>
      <c r="J36" s="223"/>
      <c r="K36" s="222"/>
    </row>
    <row r="37" spans="1:11" x14ac:dyDescent="0.2">
      <c r="A37" s="222"/>
      <c r="B37" s="222"/>
      <c r="C37" s="222"/>
      <c r="D37" s="222"/>
      <c r="E37" s="222"/>
      <c r="F37" s="223"/>
      <c r="G37" s="269"/>
      <c r="H37" s="222"/>
      <c r="I37" s="388"/>
      <c r="J37" s="223"/>
      <c r="K37" s="222"/>
    </row>
    <row r="38" spans="1:11" x14ac:dyDescent="0.2">
      <c r="A38" s="222"/>
      <c r="B38" s="222"/>
      <c r="C38" s="222"/>
      <c r="D38" s="222"/>
      <c r="E38" s="222"/>
      <c r="F38" s="223"/>
      <c r="G38" s="269"/>
      <c r="H38" s="222"/>
      <c r="I38" s="388"/>
      <c r="J38" s="223"/>
      <c r="K38" s="222"/>
    </row>
    <row r="39" spans="1:11" x14ac:dyDescent="0.2">
      <c r="A39" s="222"/>
      <c r="B39" s="222"/>
      <c r="C39" s="222"/>
      <c r="D39" s="222"/>
      <c r="E39" s="222"/>
      <c r="F39" s="223"/>
      <c r="G39" s="269"/>
      <c r="H39" s="222"/>
      <c r="I39" s="388"/>
      <c r="J39" s="223"/>
      <c r="K39" s="222"/>
    </row>
    <row r="40" spans="1:11" x14ac:dyDescent="0.2">
      <c r="A40" s="222"/>
      <c r="B40" s="222"/>
      <c r="C40" s="222"/>
      <c r="D40" s="222"/>
      <c r="E40" s="222"/>
      <c r="F40" s="223"/>
      <c r="G40" s="269"/>
      <c r="H40" s="222"/>
      <c r="I40" s="388"/>
      <c r="J40" s="223"/>
      <c r="K40" s="222"/>
    </row>
    <row r="41" spans="1:11" x14ac:dyDescent="0.2">
      <c r="A41" s="222"/>
      <c r="B41" s="222"/>
      <c r="C41" s="222"/>
      <c r="D41" s="222"/>
      <c r="E41" s="222"/>
      <c r="F41" s="223"/>
      <c r="G41" s="269"/>
      <c r="H41" s="222"/>
      <c r="I41" s="388"/>
      <c r="J41" s="223"/>
      <c r="K41" s="222"/>
    </row>
    <row r="42" spans="1:11" x14ac:dyDescent="0.2">
      <c r="A42" s="222"/>
      <c r="B42" s="222"/>
      <c r="C42" s="222"/>
      <c r="D42" s="222"/>
      <c r="E42" s="222"/>
      <c r="F42" s="223"/>
      <c r="G42" s="269"/>
      <c r="H42" s="222"/>
      <c r="I42" s="388"/>
      <c r="J42" s="223"/>
      <c r="K42" s="222"/>
    </row>
    <row r="43" spans="1:11" x14ac:dyDescent="0.2">
      <c r="A43" s="222"/>
      <c r="B43" s="222"/>
      <c r="C43" s="222"/>
      <c r="D43" s="222"/>
      <c r="E43" s="222"/>
      <c r="F43" s="223"/>
      <c r="G43" s="269"/>
      <c r="H43" s="222"/>
      <c r="I43" s="388"/>
      <c r="J43" s="223"/>
      <c r="K43" s="222"/>
    </row>
    <row r="44" spans="1:11" x14ac:dyDescent="0.2">
      <c r="A44" s="222"/>
      <c r="B44" s="222"/>
      <c r="C44" s="222"/>
      <c r="D44" s="222"/>
      <c r="E44" s="222"/>
      <c r="F44" s="223"/>
      <c r="G44" s="269"/>
      <c r="H44" s="222"/>
      <c r="I44" s="388"/>
      <c r="J44" s="223"/>
      <c r="K44" s="222"/>
    </row>
    <row r="45" spans="1:11" x14ac:dyDescent="0.2">
      <c r="A45" s="222"/>
      <c r="B45" s="222"/>
      <c r="C45" s="222"/>
      <c r="D45" s="222"/>
      <c r="E45" s="222"/>
      <c r="F45" s="223"/>
      <c r="G45" s="269"/>
      <c r="H45" s="222"/>
      <c r="I45" s="388"/>
      <c r="J45" s="223"/>
      <c r="K45" s="222"/>
    </row>
    <row r="46" spans="1:11" x14ac:dyDescent="0.2">
      <c r="A46" s="222"/>
      <c r="B46" s="222"/>
      <c r="C46" s="222"/>
      <c r="D46" s="222"/>
      <c r="E46" s="222"/>
      <c r="F46" s="223"/>
      <c r="G46" s="269"/>
      <c r="H46" s="222"/>
      <c r="I46" s="388"/>
      <c r="J46" s="223"/>
      <c r="K46" s="222"/>
    </row>
    <row r="47" spans="1:11" x14ac:dyDescent="0.2">
      <c r="A47" s="222"/>
      <c r="B47" s="222"/>
      <c r="C47" s="222"/>
      <c r="D47" s="222"/>
      <c r="E47" s="222"/>
      <c r="F47" s="223"/>
      <c r="G47" s="269"/>
      <c r="H47" s="222"/>
      <c r="I47" s="388"/>
      <c r="J47" s="223"/>
      <c r="K47" s="222"/>
    </row>
    <row r="48" spans="1:11" x14ac:dyDescent="0.2">
      <c r="A48" s="222"/>
      <c r="B48" s="222"/>
      <c r="C48" s="222"/>
      <c r="D48" s="222"/>
      <c r="E48" s="222"/>
      <c r="F48" s="223"/>
      <c r="G48" s="269"/>
      <c r="H48" s="222"/>
      <c r="I48" s="388"/>
      <c r="J48" s="223"/>
      <c r="K48" s="222"/>
    </row>
    <row r="49" spans="1:11" x14ac:dyDescent="0.2">
      <c r="A49" s="222"/>
      <c r="B49" s="222"/>
      <c r="C49" s="222"/>
      <c r="D49" s="222"/>
      <c r="E49" s="222"/>
      <c r="F49" s="223"/>
      <c r="G49" s="269"/>
      <c r="H49" s="222"/>
      <c r="I49" s="388"/>
      <c r="J49" s="223"/>
      <c r="K49" s="222"/>
    </row>
    <row r="50" spans="1:11" x14ac:dyDescent="0.2">
      <c r="A50" s="222"/>
      <c r="B50" s="222"/>
      <c r="C50" s="222"/>
      <c r="D50" s="222"/>
      <c r="E50" s="222"/>
      <c r="F50" s="223"/>
      <c r="G50" s="269"/>
      <c r="H50" s="222"/>
      <c r="I50" s="388"/>
      <c r="J50" s="223"/>
      <c r="K50" s="222"/>
    </row>
    <row r="51" spans="1:11" x14ac:dyDescent="0.2">
      <c r="A51" s="222"/>
      <c r="B51" s="222"/>
      <c r="C51" s="222"/>
      <c r="D51" s="222"/>
      <c r="E51" s="222"/>
      <c r="F51" s="223"/>
      <c r="G51" s="269"/>
      <c r="H51" s="222"/>
      <c r="I51" s="388"/>
      <c r="J51" s="223"/>
      <c r="K51" s="222"/>
    </row>
    <row r="52" spans="1:11" x14ac:dyDescent="0.2">
      <c r="A52" s="222"/>
      <c r="B52" s="222"/>
      <c r="C52" s="222"/>
      <c r="D52" s="222"/>
      <c r="E52" s="222"/>
      <c r="F52" s="223"/>
      <c r="G52" s="269"/>
      <c r="H52" s="222"/>
      <c r="I52" s="388"/>
      <c r="J52" s="223"/>
      <c r="K52" s="222"/>
    </row>
    <row r="53" spans="1:11" x14ac:dyDescent="0.2">
      <c r="A53" s="222"/>
      <c r="B53" s="222"/>
      <c r="C53" s="222"/>
      <c r="D53" s="222"/>
      <c r="E53" s="222"/>
      <c r="F53" s="223"/>
      <c r="G53" s="269"/>
      <c r="H53" s="222"/>
      <c r="I53" s="388"/>
      <c r="J53" s="223"/>
      <c r="K53" s="222"/>
    </row>
    <row r="54" spans="1:11" x14ac:dyDescent="0.2">
      <c r="A54" s="222"/>
      <c r="B54" s="222"/>
      <c r="C54" s="222"/>
      <c r="D54" s="222"/>
      <c r="E54" s="222"/>
      <c r="F54" s="223"/>
      <c r="G54" s="269"/>
      <c r="H54" s="222"/>
      <c r="I54" s="388"/>
      <c r="J54" s="223"/>
      <c r="K54" s="222"/>
    </row>
    <row r="55" spans="1:11" x14ac:dyDescent="0.2">
      <c r="A55" s="222"/>
      <c r="B55" s="222"/>
      <c r="C55" s="222"/>
      <c r="D55" s="222"/>
      <c r="E55" s="222"/>
      <c r="F55" s="223"/>
      <c r="G55" s="269"/>
      <c r="H55" s="222"/>
      <c r="I55" s="388"/>
      <c r="J55" s="223"/>
      <c r="K55" s="222"/>
    </row>
    <row r="56" spans="1:11" x14ac:dyDescent="0.2">
      <c r="A56" s="222"/>
      <c r="B56" s="222"/>
      <c r="C56" s="222"/>
      <c r="D56" s="222"/>
      <c r="E56" s="222"/>
      <c r="F56" s="223"/>
      <c r="G56" s="269"/>
      <c r="H56" s="222"/>
      <c r="I56" s="388"/>
      <c r="J56" s="223"/>
      <c r="K56" s="222"/>
    </row>
    <row r="57" spans="1:11" x14ac:dyDescent="0.2">
      <c r="A57" s="222"/>
      <c r="B57" s="222"/>
      <c r="C57" s="222"/>
      <c r="D57" s="222"/>
      <c r="E57" s="222"/>
      <c r="F57" s="223"/>
      <c r="G57" s="269"/>
      <c r="H57" s="222"/>
      <c r="I57" s="388"/>
      <c r="J57" s="223"/>
      <c r="K57" s="222"/>
    </row>
    <row r="58" spans="1:11" x14ac:dyDescent="0.2">
      <c r="A58" s="222"/>
      <c r="B58" s="222"/>
      <c r="C58" s="222"/>
      <c r="D58" s="222"/>
      <c r="E58" s="222"/>
      <c r="F58" s="223"/>
      <c r="G58" s="269"/>
      <c r="H58" s="222"/>
      <c r="I58" s="388"/>
      <c r="J58" s="223"/>
      <c r="K58" s="222"/>
    </row>
    <row r="59" spans="1:11" x14ac:dyDescent="0.2">
      <c r="A59" s="222"/>
      <c r="B59" s="222"/>
      <c r="C59" s="222"/>
      <c r="D59" s="222"/>
      <c r="E59" s="222"/>
      <c r="F59" s="223"/>
      <c r="G59" s="269"/>
      <c r="H59" s="222"/>
      <c r="I59" s="388"/>
      <c r="J59" s="223"/>
      <c r="K59" s="222"/>
    </row>
    <row r="60" spans="1:11" x14ac:dyDescent="0.2">
      <c r="A60" s="222"/>
      <c r="B60" s="222"/>
      <c r="C60" s="222"/>
      <c r="D60" s="222"/>
      <c r="E60" s="222"/>
      <c r="F60" s="223"/>
      <c r="G60" s="269"/>
      <c r="H60" s="222"/>
      <c r="I60" s="388"/>
      <c r="J60" s="223"/>
      <c r="K60" s="222"/>
    </row>
    <row r="61" spans="1:11" x14ac:dyDescent="0.2">
      <c r="A61" s="222"/>
      <c r="B61" s="222"/>
      <c r="C61" s="222"/>
      <c r="D61" s="222"/>
      <c r="E61" s="222"/>
      <c r="F61" s="223"/>
      <c r="G61" s="269"/>
      <c r="H61" s="222"/>
      <c r="I61" s="388"/>
      <c r="J61" s="223"/>
      <c r="K61" s="222"/>
    </row>
    <row r="62" spans="1:11" x14ac:dyDescent="0.2">
      <c r="A62" s="222"/>
      <c r="B62" s="222"/>
      <c r="C62" s="222"/>
      <c r="D62" s="222"/>
      <c r="E62" s="222"/>
      <c r="F62" s="223"/>
      <c r="G62" s="269"/>
      <c r="H62" s="222"/>
      <c r="I62" s="388"/>
      <c r="J62" s="223"/>
      <c r="K62" s="222"/>
    </row>
    <row r="63" spans="1:11" x14ac:dyDescent="0.2">
      <c r="A63" s="222"/>
      <c r="B63" s="222"/>
      <c r="C63" s="222"/>
      <c r="D63" s="222"/>
      <c r="E63" s="222"/>
      <c r="F63" s="223"/>
      <c r="G63" s="269"/>
      <c r="H63" s="222"/>
      <c r="I63" s="388"/>
      <c r="J63" s="223"/>
      <c r="K63" s="222"/>
    </row>
    <row r="64" spans="1:11" x14ac:dyDescent="0.2">
      <c r="A64" s="222"/>
      <c r="B64" s="222"/>
      <c r="C64" s="222"/>
      <c r="D64" s="222"/>
      <c r="E64" s="222"/>
      <c r="F64" s="223"/>
      <c r="G64" s="269"/>
      <c r="H64" s="222"/>
      <c r="I64" s="388"/>
      <c r="J64" s="223"/>
      <c r="K64" s="222"/>
    </row>
    <row r="65" spans="1:11" x14ac:dyDescent="0.2">
      <c r="A65" s="222"/>
      <c r="B65" s="222"/>
      <c r="C65" s="222"/>
      <c r="D65" s="222"/>
      <c r="E65" s="222"/>
      <c r="F65" s="223"/>
      <c r="G65" s="269"/>
      <c r="H65" s="222"/>
      <c r="I65" s="388"/>
      <c r="J65" s="223"/>
      <c r="K65" s="222"/>
    </row>
    <row r="66" spans="1:11" x14ac:dyDescent="0.2">
      <c r="A66" s="222"/>
      <c r="B66" s="222"/>
      <c r="C66" s="222"/>
      <c r="D66" s="222"/>
      <c r="E66" s="222"/>
      <c r="F66" s="223"/>
      <c r="G66" s="269"/>
      <c r="H66" s="222"/>
      <c r="I66" s="388"/>
      <c r="J66" s="223"/>
      <c r="K66" s="222"/>
    </row>
    <row r="67" spans="1:11" x14ac:dyDescent="0.2">
      <c r="A67" s="222"/>
      <c r="B67" s="222"/>
      <c r="C67" s="222"/>
      <c r="D67" s="222"/>
      <c r="E67" s="222"/>
      <c r="F67" s="223"/>
      <c r="G67" s="269"/>
      <c r="H67" s="222"/>
      <c r="I67" s="388"/>
      <c r="J67" s="223"/>
      <c r="K67" s="222"/>
    </row>
    <row r="68" spans="1:11" x14ac:dyDescent="0.2">
      <c r="A68" s="222"/>
      <c r="B68" s="222"/>
      <c r="C68" s="222"/>
      <c r="D68" s="222"/>
      <c r="E68" s="222"/>
      <c r="F68" s="223"/>
      <c r="G68" s="269"/>
      <c r="H68" s="222"/>
      <c r="I68" s="388"/>
      <c r="J68" s="223"/>
      <c r="K68" s="222"/>
    </row>
    <row r="69" spans="1:11" x14ac:dyDescent="0.2">
      <c r="A69" s="222"/>
      <c r="B69" s="222"/>
      <c r="C69" s="222"/>
      <c r="D69" s="222"/>
      <c r="E69" s="222"/>
      <c r="F69" s="223"/>
      <c r="G69" s="269"/>
      <c r="H69" s="222"/>
      <c r="I69" s="388"/>
      <c r="J69" s="223"/>
      <c r="K69" s="222"/>
    </row>
    <row r="70" spans="1:11" x14ac:dyDescent="0.2">
      <c r="A70" s="222"/>
      <c r="B70" s="222"/>
      <c r="C70" s="222"/>
      <c r="D70" s="222"/>
      <c r="E70" s="222"/>
      <c r="F70" s="223"/>
      <c r="G70" s="269"/>
      <c r="H70" s="222"/>
      <c r="I70" s="388"/>
      <c r="J70" s="223"/>
      <c r="K70" s="222"/>
    </row>
    <row r="71" spans="1:11" x14ac:dyDescent="0.2">
      <c r="A71" s="222"/>
      <c r="B71" s="222"/>
      <c r="C71" s="222"/>
      <c r="D71" s="222"/>
      <c r="E71" s="222"/>
      <c r="F71" s="223"/>
      <c r="G71" s="269"/>
      <c r="H71" s="222"/>
      <c r="I71" s="388"/>
      <c r="J71" s="223"/>
      <c r="K71" s="222"/>
    </row>
    <row r="72" spans="1:11" x14ac:dyDescent="0.2">
      <c r="A72" s="222"/>
      <c r="B72" s="222"/>
      <c r="C72" s="222"/>
      <c r="D72" s="222"/>
      <c r="E72" s="222"/>
      <c r="F72" s="223"/>
      <c r="G72" s="269"/>
      <c r="H72" s="222"/>
      <c r="I72" s="388"/>
      <c r="J72" s="223"/>
      <c r="K72" s="222"/>
    </row>
    <row r="73" spans="1:11" x14ac:dyDescent="0.2">
      <c r="A73" s="222"/>
      <c r="B73" s="222"/>
      <c r="C73" s="222"/>
      <c r="D73" s="222"/>
      <c r="E73" s="222"/>
      <c r="F73" s="223"/>
      <c r="G73" s="269"/>
      <c r="H73" s="222"/>
      <c r="I73" s="388"/>
      <c r="J73" s="223"/>
      <c r="K73" s="222"/>
    </row>
    <row r="74" spans="1:11" x14ac:dyDescent="0.2">
      <c r="A74" s="222"/>
      <c r="B74" s="222"/>
      <c r="C74" s="222"/>
      <c r="D74" s="222"/>
      <c r="E74" s="222"/>
      <c r="F74" s="223"/>
      <c r="G74" s="269"/>
      <c r="H74" s="222"/>
      <c r="I74" s="388"/>
      <c r="J74" s="223"/>
      <c r="K74" s="222"/>
    </row>
    <row r="75" spans="1:11" x14ac:dyDescent="0.2">
      <c r="A75" s="222"/>
      <c r="B75" s="222"/>
      <c r="C75" s="222"/>
      <c r="D75" s="222"/>
      <c r="E75" s="222"/>
      <c r="F75" s="223"/>
      <c r="G75" s="269"/>
      <c r="H75" s="222"/>
      <c r="I75" s="388"/>
      <c r="J75" s="223"/>
      <c r="K75" s="222"/>
    </row>
    <row r="76" spans="1:11" x14ac:dyDescent="0.2">
      <c r="A76" s="222"/>
      <c r="B76" s="222"/>
      <c r="C76" s="222"/>
      <c r="D76" s="222"/>
      <c r="E76" s="222"/>
      <c r="F76" s="223"/>
      <c r="G76" s="269"/>
      <c r="H76" s="222"/>
      <c r="I76" s="388"/>
      <c r="J76" s="223"/>
      <c r="K76" s="222"/>
    </row>
    <row r="77" spans="1:11" x14ac:dyDescent="0.2">
      <c r="A77" s="222"/>
      <c r="B77" s="222"/>
      <c r="C77" s="222"/>
      <c r="D77" s="222"/>
      <c r="E77" s="222"/>
      <c r="F77" s="223"/>
      <c r="G77" s="269"/>
      <c r="H77" s="222"/>
      <c r="I77" s="388"/>
      <c r="J77" s="223"/>
      <c r="K77" s="222"/>
    </row>
    <row r="78" spans="1:11" x14ac:dyDescent="0.2">
      <c r="A78" s="222"/>
      <c r="B78" s="222"/>
      <c r="C78" s="222"/>
      <c r="D78" s="222"/>
      <c r="E78" s="222"/>
      <c r="F78" s="223"/>
      <c r="G78" s="269"/>
      <c r="H78" s="222"/>
      <c r="I78" s="388"/>
      <c r="J78" s="223"/>
      <c r="K78" s="222"/>
    </row>
    <row r="79" spans="1:11" x14ac:dyDescent="0.2">
      <c r="A79" s="222"/>
      <c r="B79" s="222"/>
      <c r="C79" s="222"/>
      <c r="D79" s="222"/>
      <c r="E79" s="222"/>
      <c r="F79" s="223"/>
      <c r="G79" s="269"/>
      <c r="H79" s="222"/>
      <c r="I79" s="388"/>
      <c r="J79" s="223"/>
      <c r="K79" s="222"/>
    </row>
    <row r="80" spans="1:11" x14ac:dyDescent="0.2">
      <c r="A80" s="222"/>
      <c r="B80" s="222"/>
      <c r="C80" s="222"/>
      <c r="D80" s="222"/>
      <c r="E80" s="222"/>
      <c r="F80" s="223"/>
      <c r="G80" s="269"/>
      <c r="H80" s="222"/>
      <c r="I80" s="388"/>
      <c r="J80" s="223"/>
      <c r="K80" s="222"/>
    </row>
    <row r="81" spans="1:11" x14ac:dyDescent="0.2">
      <c r="A81" s="222"/>
      <c r="B81" s="222"/>
      <c r="C81" s="222"/>
      <c r="D81" s="222"/>
      <c r="E81" s="222"/>
      <c r="F81" s="223"/>
      <c r="G81" s="269"/>
      <c r="H81" s="222"/>
      <c r="I81" s="388"/>
      <c r="J81" s="223"/>
      <c r="K81" s="222"/>
    </row>
    <row r="82" spans="1:11" x14ac:dyDescent="0.2">
      <c r="A82" s="222"/>
      <c r="B82" s="222"/>
      <c r="C82" s="222"/>
      <c r="D82" s="222"/>
      <c r="E82" s="222"/>
      <c r="F82" s="223"/>
      <c r="G82" s="269"/>
      <c r="H82" s="222"/>
      <c r="I82" s="388"/>
      <c r="J82" s="223"/>
      <c r="K82" s="222"/>
    </row>
    <row r="83" spans="1:11" x14ac:dyDescent="0.2">
      <c r="A83" s="222"/>
      <c r="B83" s="222"/>
      <c r="C83" s="222"/>
      <c r="D83" s="222"/>
      <c r="E83" s="222"/>
      <c r="F83" s="223"/>
      <c r="G83" s="269"/>
      <c r="H83" s="222"/>
      <c r="I83" s="388"/>
      <c r="J83" s="223"/>
      <c r="K83" s="222"/>
    </row>
    <row r="84" spans="1:11" x14ac:dyDescent="0.2">
      <c r="A84" s="222"/>
      <c r="B84" s="222"/>
      <c r="C84" s="222"/>
      <c r="D84" s="222"/>
      <c r="E84" s="222"/>
      <c r="F84" s="223"/>
      <c r="G84" s="269"/>
      <c r="H84" s="222"/>
      <c r="I84" s="388"/>
      <c r="J84" s="223"/>
      <c r="K84" s="222"/>
    </row>
    <row r="85" spans="1:11" x14ac:dyDescent="0.2">
      <c r="A85" s="222"/>
      <c r="B85" s="222"/>
      <c r="C85" s="222"/>
      <c r="D85" s="222"/>
      <c r="E85" s="222"/>
      <c r="F85" s="223"/>
      <c r="G85" s="269"/>
      <c r="H85" s="222"/>
      <c r="I85" s="388"/>
      <c r="J85" s="223"/>
      <c r="K85" s="222"/>
    </row>
    <row r="86" spans="1:11" x14ac:dyDescent="0.2">
      <c r="A86" s="222"/>
      <c r="B86" s="222"/>
      <c r="C86" s="222"/>
      <c r="D86" s="222"/>
      <c r="E86" s="222"/>
      <c r="F86" s="223"/>
      <c r="G86" s="269"/>
      <c r="H86" s="222"/>
      <c r="I86" s="388"/>
      <c r="J86" s="223"/>
      <c r="K86" s="222"/>
    </row>
    <row r="87" spans="1:11" x14ac:dyDescent="0.2">
      <c r="A87" s="222"/>
      <c r="B87" s="222"/>
      <c r="C87" s="222"/>
      <c r="D87" s="222"/>
      <c r="E87" s="222"/>
      <c r="F87" s="223"/>
      <c r="G87" s="269"/>
      <c r="H87" s="222"/>
      <c r="I87" s="388"/>
      <c r="J87" s="223"/>
      <c r="K87" s="222"/>
    </row>
    <row r="88" spans="1:11" x14ac:dyDescent="0.2">
      <c r="A88" s="222"/>
      <c r="B88" s="222"/>
      <c r="C88" s="222"/>
      <c r="D88" s="222"/>
      <c r="E88" s="222"/>
      <c r="F88" s="223"/>
      <c r="G88" s="269"/>
      <c r="H88" s="222"/>
      <c r="I88" s="388"/>
      <c r="J88" s="223"/>
      <c r="K88" s="222"/>
    </row>
    <row r="89" spans="1:11" x14ac:dyDescent="0.2">
      <c r="A89" s="222"/>
      <c r="B89" s="222"/>
      <c r="C89" s="222"/>
      <c r="D89" s="222"/>
      <c r="E89" s="222"/>
      <c r="F89" s="223"/>
      <c r="G89" s="269"/>
      <c r="H89" s="222"/>
      <c r="I89" s="388"/>
      <c r="J89" s="223"/>
      <c r="K89" s="222"/>
    </row>
    <row r="90" spans="1:11" x14ac:dyDescent="0.2">
      <c r="A90" s="222"/>
      <c r="B90" s="222"/>
      <c r="C90" s="222"/>
      <c r="D90" s="222"/>
      <c r="E90" s="222"/>
      <c r="F90" s="223"/>
      <c r="G90" s="269"/>
      <c r="H90" s="222"/>
      <c r="I90" s="388"/>
      <c r="J90" s="223"/>
      <c r="K90" s="222"/>
    </row>
    <row r="91" spans="1:11" x14ac:dyDescent="0.2">
      <c r="A91" s="222"/>
      <c r="B91" s="222"/>
      <c r="C91" s="222"/>
      <c r="D91" s="222"/>
      <c r="E91" s="222"/>
      <c r="F91" s="223"/>
      <c r="G91" s="269"/>
      <c r="H91" s="222"/>
      <c r="I91" s="388"/>
      <c r="J91" s="223"/>
      <c r="K91" s="222"/>
    </row>
    <row r="92" spans="1:11" x14ac:dyDescent="0.2">
      <c r="A92" s="222"/>
      <c r="B92" s="222"/>
      <c r="C92" s="222"/>
      <c r="D92" s="222"/>
      <c r="E92" s="222"/>
      <c r="F92" s="223"/>
      <c r="G92" s="269"/>
      <c r="H92" s="222"/>
      <c r="I92" s="388"/>
      <c r="J92" s="223"/>
      <c r="K92" s="222"/>
    </row>
    <row r="93" spans="1:11" x14ac:dyDescent="0.2">
      <c r="A93" s="222"/>
      <c r="B93" s="222"/>
      <c r="C93" s="222"/>
      <c r="D93" s="222"/>
      <c r="E93" s="222"/>
      <c r="F93" s="223"/>
      <c r="G93" s="269"/>
      <c r="H93" s="222"/>
      <c r="I93" s="388"/>
      <c r="J93" s="223"/>
      <c r="K93" s="222"/>
    </row>
    <row r="94" spans="1:11" x14ac:dyDescent="0.2">
      <c r="A94" s="222"/>
      <c r="B94" s="222"/>
      <c r="C94" s="222"/>
      <c r="D94" s="222"/>
      <c r="E94" s="222"/>
      <c r="F94" s="223"/>
      <c r="G94" s="269"/>
      <c r="H94" s="222"/>
      <c r="I94" s="388"/>
      <c r="J94" s="223"/>
      <c r="K94" s="222"/>
    </row>
    <row r="95" spans="1:11" x14ac:dyDescent="0.2">
      <c r="A95" s="222"/>
      <c r="B95" s="222"/>
      <c r="C95" s="222"/>
      <c r="D95" s="222"/>
      <c r="E95" s="222"/>
      <c r="F95" s="223"/>
      <c r="G95" s="269"/>
      <c r="H95" s="222"/>
      <c r="I95" s="388"/>
      <c r="J95" s="223"/>
      <c r="K95" s="222"/>
    </row>
    <row r="96" spans="1:11" x14ac:dyDescent="0.2">
      <c r="A96" s="222"/>
      <c r="B96" s="222"/>
      <c r="C96" s="222"/>
      <c r="D96" s="222"/>
      <c r="E96" s="222"/>
      <c r="F96" s="223"/>
      <c r="G96" s="269"/>
      <c r="H96" s="222"/>
      <c r="I96" s="388"/>
      <c r="J96" s="223"/>
      <c r="K96" s="222"/>
    </row>
    <row r="97" spans="1:11" x14ac:dyDescent="0.2">
      <c r="A97" s="222"/>
      <c r="B97" s="222"/>
      <c r="C97" s="222"/>
      <c r="D97" s="222"/>
      <c r="E97" s="222"/>
      <c r="F97" s="223"/>
      <c r="G97" s="269"/>
      <c r="H97" s="222"/>
      <c r="I97" s="388"/>
      <c r="J97" s="223"/>
      <c r="K97" s="222"/>
    </row>
    <row r="98" spans="1:11" x14ac:dyDescent="0.2">
      <c r="A98" s="222"/>
      <c r="B98" s="222"/>
      <c r="C98" s="222"/>
      <c r="D98" s="222"/>
      <c r="E98" s="222"/>
      <c r="F98" s="223"/>
      <c r="G98" s="269"/>
      <c r="H98" s="222"/>
      <c r="I98" s="388"/>
      <c r="J98" s="223"/>
      <c r="K98" s="222"/>
    </row>
    <row r="99" spans="1:11" x14ac:dyDescent="0.2">
      <c r="A99" s="222"/>
      <c r="B99" s="222"/>
      <c r="C99" s="222"/>
      <c r="D99" s="222"/>
      <c r="E99" s="222"/>
      <c r="F99" s="223"/>
      <c r="G99" s="269"/>
      <c r="H99" s="222"/>
      <c r="I99" s="388"/>
      <c r="J99" s="223"/>
      <c r="K99" s="222"/>
    </row>
    <row r="100" spans="1:11" x14ac:dyDescent="0.2">
      <c r="A100" s="222"/>
      <c r="B100" s="222"/>
      <c r="C100" s="222"/>
      <c r="D100" s="222"/>
      <c r="E100" s="222"/>
      <c r="F100" s="223"/>
      <c r="G100" s="269"/>
      <c r="H100" s="222"/>
      <c r="I100" s="388"/>
      <c r="J100" s="223"/>
      <c r="K100" s="222"/>
    </row>
    <row r="101" spans="1:11" x14ac:dyDescent="0.2">
      <c r="A101" s="222"/>
      <c r="B101" s="222"/>
      <c r="C101" s="222"/>
      <c r="D101" s="222"/>
      <c r="E101" s="222"/>
      <c r="F101" s="223"/>
      <c r="G101" s="269"/>
      <c r="H101" s="222"/>
      <c r="I101" s="388"/>
      <c r="J101" s="223"/>
      <c r="K101" s="222"/>
    </row>
    <row r="102" spans="1:11" x14ac:dyDescent="0.2">
      <c r="A102" s="222"/>
      <c r="B102" s="222"/>
      <c r="C102" s="222"/>
      <c r="D102" s="222"/>
      <c r="E102" s="222"/>
      <c r="F102" s="223"/>
      <c r="G102" s="269"/>
      <c r="H102" s="222"/>
      <c r="I102" s="388"/>
      <c r="J102" s="223"/>
      <c r="K102" s="222"/>
    </row>
    <row r="103" spans="1:11" x14ac:dyDescent="0.2">
      <c r="A103" s="222"/>
      <c r="B103" s="222"/>
      <c r="C103" s="222"/>
      <c r="D103" s="222"/>
      <c r="E103" s="222"/>
      <c r="F103" s="223"/>
      <c r="G103" s="269"/>
      <c r="H103" s="222"/>
      <c r="I103" s="388"/>
      <c r="J103" s="223"/>
      <c r="K103" s="222"/>
    </row>
    <row r="104" spans="1:11" x14ac:dyDescent="0.2">
      <c r="A104" s="222"/>
      <c r="B104" s="222"/>
      <c r="C104" s="222"/>
      <c r="D104" s="222"/>
      <c r="E104" s="222"/>
      <c r="F104" s="223"/>
      <c r="G104" s="269"/>
      <c r="H104" s="222"/>
      <c r="I104" s="388"/>
      <c r="J104" s="223"/>
      <c r="K104" s="222"/>
    </row>
    <row r="105" spans="1:11" x14ac:dyDescent="0.2">
      <c r="A105" s="222"/>
      <c r="B105" s="222"/>
      <c r="C105" s="222"/>
      <c r="D105" s="222"/>
      <c r="E105" s="222"/>
      <c r="F105" s="223"/>
      <c r="G105" s="269"/>
      <c r="H105" s="222"/>
      <c r="I105" s="388"/>
      <c r="J105" s="223"/>
      <c r="K105" s="222"/>
    </row>
    <row r="106" spans="1:11" x14ac:dyDescent="0.2">
      <c r="A106" s="222"/>
      <c r="B106" s="222"/>
      <c r="C106" s="222"/>
      <c r="D106" s="222"/>
      <c r="E106" s="222"/>
      <c r="F106" s="223"/>
      <c r="G106" s="269"/>
      <c r="H106" s="222"/>
      <c r="I106" s="388"/>
      <c r="J106" s="223"/>
      <c r="K106" s="222"/>
    </row>
    <row r="107" spans="1:11" x14ac:dyDescent="0.2">
      <c r="A107" s="222"/>
      <c r="B107" s="222"/>
      <c r="C107" s="222"/>
      <c r="D107" s="222"/>
      <c r="E107" s="222"/>
      <c r="F107" s="223"/>
      <c r="G107" s="269"/>
      <c r="H107" s="222"/>
      <c r="I107" s="388"/>
      <c r="J107" s="223"/>
      <c r="K107" s="222"/>
    </row>
    <row r="108" spans="1:11" x14ac:dyDescent="0.2">
      <c r="A108" s="222"/>
      <c r="B108" s="222"/>
      <c r="C108" s="222"/>
      <c r="D108" s="222"/>
      <c r="E108" s="222"/>
      <c r="F108" s="223"/>
      <c r="G108" s="269"/>
      <c r="H108" s="222"/>
      <c r="I108" s="388"/>
      <c r="J108" s="223"/>
      <c r="K108" s="222"/>
    </row>
    <row r="109" spans="1:11" x14ac:dyDescent="0.2">
      <c r="A109" s="222"/>
      <c r="B109" s="222"/>
      <c r="C109" s="222"/>
      <c r="D109" s="222"/>
      <c r="E109" s="222"/>
      <c r="F109" s="223"/>
      <c r="G109" s="269"/>
      <c r="H109" s="222"/>
      <c r="I109" s="388"/>
      <c r="J109" s="223"/>
      <c r="K109" s="222"/>
    </row>
    <row r="110" spans="1:11" x14ac:dyDescent="0.2">
      <c r="A110" s="222"/>
      <c r="B110" s="222"/>
      <c r="C110" s="222"/>
      <c r="D110" s="222"/>
      <c r="E110" s="222"/>
      <c r="F110" s="223"/>
      <c r="G110" s="269"/>
      <c r="H110" s="222"/>
      <c r="I110" s="388"/>
      <c r="J110" s="223"/>
      <c r="K110" s="222"/>
    </row>
    <row r="111" spans="1:11" x14ac:dyDescent="0.2">
      <c r="A111" s="222"/>
      <c r="B111" s="222"/>
      <c r="C111" s="222"/>
      <c r="D111" s="222"/>
      <c r="E111" s="222"/>
      <c r="F111" s="223"/>
      <c r="G111" s="269"/>
      <c r="H111" s="222"/>
      <c r="I111" s="388"/>
      <c r="J111" s="223"/>
      <c r="K111" s="222"/>
    </row>
    <row r="112" spans="1:11" x14ac:dyDescent="0.2">
      <c r="A112" s="222"/>
      <c r="B112" s="222"/>
      <c r="C112" s="222"/>
      <c r="D112" s="222"/>
      <c r="E112" s="222"/>
      <c r="F112" s="223"/>
      <c r="G112" s="269"/>
      <c r="H112" s="222"/>
      <c r="I112" s="388"/>
      <c r="J112" s="223"/>
      <c r="K112" s="222"/>
    </row>
    <row r="113" spans="1:11" x14ac:dyDescent="0.2">
      <c r="A113" s="222"/>
      <c r="B113" s="222"/>
      <c r="C113" s="222"/>
      <c r="D113" s="222"/>
      <c r="E113" s="222"/>
      <c r="F113" s="223"/>
      <c r="G113" s="269"/>
      <c r="H113" s="222"/>
      <c r="I113" s="388"/>
      <c r="J113" s="223"/>
      <c r="K113" s="222"/>
    </row>
    <row r="114" spans="1:11" x14ac:dyDescent="0.2">
      <c r="A114" s="222"/>
      <c r="B114" s="222"/>
      <c r="C114" s="222"/>
      <c r="D114" s="222"/>
      <c r="E114" s="222"/>
      <c r="F114" s="223"/>
      <c r="G114" s="269"/>
      <c r="H114" s="222"/>
      <c r="I114" s="388"/>
      <c r="J114" s="223"/>
      <c r="K114" s="222"/>
    </row>
    <row r="115" spans="1:11" x14ac:dyDescent="0.2">
      <c r="A115" s="222"/>
      <c r="B115" s="222"/>
      <c r="C115" s="222"/>
      <c r="D115" s="222"/>
      <c r="E115" s="222"/>
      <c r="F115" s="223"/>
      <c r="G115" s="269"/>
      <c r="H115" s="222"/>
      <c r="I115" s="388"/>
      <c r="J115" s="223"/>
      <c r="K115" s="222"/>
    </row>
    <row r="116" spans="1:11" x14ac:dyDescent="0.2">
      <c r="A116" s="222"/>
      <c r="B116" s="222"/>
      <c r="C116" s="222"/>
      <c r="D116" s="222"/>
      <c r="E116" s="222"/>
      <c r="F116" s="223"/>
      <c r="G116" s="269"/>
      <c r="H116" s="222"/>
      <c r="I116" s="388"/>
      <c r="J116" s="223"/>
      <c r="K116" s="222"/>
    </row>
    <row r="117" spans="1:11" x14ac:dyDescent="0.2">
      <c r="A117" s="222"/>
      <c r="B117" s="222"/>
      <c r="C117" s="222"/>
      <c r="D117" s="222"/>
      <c r="E117" s="222"/>
      <c r="F117" s="223"/>
      <c r="G117" s="269"/>
      <c r="H117" s="222"/>
      <c r="I117" s="388"/>
      <c r="J117" s="223"/>
      <c r="K117" s="222"/>
    </row>
    <row r="118" spans="1:11" x14ac:dyDescent="0.2">
      <c r="A118" s="222"/>
      <c r="B118" s="222"/>
      <c r="C118" s="222"/>
      <c r="D118" s="222"/>
      <c r="E118" s="222"/>
      <c r="F118" s="223"/>
      <c r="G118" s="269"/>
      <c r="H118" s="222"/>
      <c r="I118" s="388"/>
      <c r="J118" s="223"/>
      <c r="K118" s="222"/>
    </row>
    <row r="119" spans="1:11" x14ac:dyDescent="0.2">
      <c r="A119" s="222"/>
      <c r="B119" s="222"/>
      <c r="C119" s="222"/>
      <c r="D119" s="222"/>
      <c r="E119" s="222"/>
      <c r="F119" s="223"/>
      <c r="G119" s="269"/>
      <c r="H119" s="222"/>
      <c r="I119" s="388"/>
      <c r="J119" s="223"/>
      <c r="K119" s="222"/>
    </row>
    <row r="120" spans="1:11" x14ac:dyDescent="0.2">
      <c r="A120" s="222"/>
      <c r="B120" s="222"/>
      <c r="C120" s="222"/>
      <c r="D120" s="222"/>
      <c r="E120" s="222"/>
      <c r="F120" s="223"/>
      <c r="G120" s="269"/>
      <c r="H120" s="222"/>
      <c r="I120" s="388"/>
      <c r="J120" s="223"/>
      <c r="K120" s="222"/>
    </row>
    <row r="121" spans="1:11" x14ac:dyDescent="0.2">
      <c r="A121" s="222"/>
      <c r="B121" s="222"/>
      <c r="C121" s="222"/>
      <c r="D121" s="222"/>
      <c r="E121" s="222"/>
      <c r="F121" s="223"/>
      <c r="G121" s="269"/>
      <c r="H121" s="222"/>
      <c r="I121" s="388"/>
      <c r="J121" s="223"/>
      <c r="K121" s="222"/>
    </row>
    <row r="122" spans="1:11" x14ac:dyDescent="0.2">
      <c r="A122" s="222"/>
      <c r="B122" s="222"/>
      <c r="C122" s="222"/>
      <c r="D122" s="222"/>
      <c r="E122" s="222"/>
      <c r="F122" s="223"/>
      <c r="G122" s="269"/>
      <c r="H122" s="222"/>
      <c r="I122" s="388"/>
      <c r="J122" s="223"/>
      <c r="K122" s="222"/>
    </row>
    <row r="123" spans="1:11" x14ac:dyDescent="0.2">
      <c r="A123" s="222"/>
      <c r="B123" s="222"/>
      <c r="C123" s="222"/>
      <c r="D123" s="222"/>
      <c r="E123" s="222"/>
      <c r="F123" s="223"/>
      <c r="G123" s="269"/>
      <c r="H123" s="222"/>
      <c r="I123" s="388"/>
      <c r="J123" s="223"/>
      <c r="K123" s="222"/>
    </row>
    <row r="124" spans="1:11" x14ac:dyDescent="0.2">
      <c r="A124" s="222"/>
      <c r="B124" s="222"/>
      <c r="C124" s="222"/>
      <c r="D124" s="222"/>
      <c r="E124" s="222"/>
      <c r="F124" s="223"/>
      <c r="G124" s="269"/>
      <c r="H124" s="222"/>
      <c r="I124" s="388"/>
      <c r="J124" s="223"/>
      <c r="K124" s="222"/>
    </row>
    <row r="125" spans="1:11" x14ac:dyDescent="0.2">
      <c r="A125" s="222"/>
      <c r="B125" s="222"/>
      <c r="C125" s="222"/>
      <c r="D125" s="222"/>
      <c r="E125" s="222"/>
      <c r="F125" s="223"/>
      <c r="G125" s="269"/>
      <c r="H125" s="222"/>
      <c r="I125" s="388"/>
      <c r="J125" s="223"/>
      <c r="K125" s="222"/>
    </row>
    <row r="126" spans="1:11" x14ac:dyDescent="0.2">
      <c r="A126" s="222"/>
      <c r="B126" s="222"/>
      <c r="C126" s="222"/>
      <c r="D126" s="222"/>
      <c r="E126" s="222"/>
      <c r="F126" s="223"/>
      <c r="G126" s="269"/>
      <c r="H126" s="222"/>
      <c r="I126" s="388"/>
      <c r="J126" s="223"/>
      <c r="K126" s="222"/>
    </row>
    <row r="127" spans="1:11" x14ac:dyDescent="0.2">
      <c r="A127" s="222"/>
      <c r="B127" s="222"/>
      <c r="C127" s="222"/>
      <c r="D127" s="222"/>
      <c r="E127" s="222"/>
      <c r="F127" s="223"/>
      <c r="G127" s="269"/>
      <c r="H127" s="222"/>
      <c r="I127" s="388"/>
      <c r="J127" s="223"/>
      <c r="K127" s="222"/>
    </row>
    <row r="128" spans="1:11" x14ac:dyDescent="0.2">
      <c r="A128" s="222"/>
      <c r="B128" s="222"/>
      <c r="C128" s="222"/>
      <c r="D128" s="222"/>
      <c r="E128" s="222"/>
      <c r="F128" s="223"/>
      <c r="G128" s="269"/>
      <c r="H128" s="222"/>
      <c r="I128" s="388"/>
      <c r="J128" s="223"/>
      <c r="K128" s="222"/>
    </row>
    <row r="129" spans="1:11" x14ac:dyDescent="0.2">
      <c r="A129" s="222"/>
      <c r="B129" s="222"/>
      <c r="C129" s="222"/>
      <c r="D129" s="222"/>
      <c r="E129" s="222"/>
      <c r="F129" s="223"/>
      <c r="G129" s="269"/>
      <c r="H129" s="222"/>
      <c r="I129" s="388"/>
      <c r="J129" s="223"/>
      <c r="K129" s="222"/>
    </row>
    <row r="130" spans="1:11" x14ac:dyDescent="0.2">
      <c r="A130" s="222"/>
      <c r="B130" s="222"/>
      <c r="C130" s="222"/>
      <c r="D130" s="222"/>
      <c r="E130" s="222"/>
      <c r="F130" s="223"/>
      <c r="G130" s="269"/>
      <c r="H130" s="222"/>
      <c r="I130" s="388"/>
      <c r="J130" s="223"/>
      <c r="K130" s="222"/>
    </row>
    <row r="131" spans="1:11" x14ac:dyDescent="0.2">
      <c r="A131" s="222"/>
      <c r="B131" s="222"/>
      <c r="C131" s="222"/>
      <c r="D131" s="222"/>
      <c r="E131" s="222"/>
      <c r="F131" s="223"/>
      <c r="G131" s="269"/>
      <c r="H131" s="222"/>
      <c r="I131" s="388"/>
      <c r="J131" s="223"/>
      <c r="K131" s="222"/>
    </row>
    <row r="132" spans="1:11" x14ac:dyDescent="0.2">
      <c r="A132" s="222"/>
      <c r="B132" s="222"/>
      <c r="C132" s="222"/>
      <c r="D132" s="222"/>
      <c r="E132" s="222"/>
      <c r="F132" s="223"/>
      <c r="G132" s="269"/>
      <c r="H132" s="222"/>
      <c r="I132" s="388"/>
      <c r="J132" s="223"/>
      <c r="K132" s="222"/>
    </row>
    <row r="133" spans="1:11" x14ac:dyDescent="0.2">
      <c r="A133" s="222"/>
      <c r="B133" s="222"/>
      <c r="C133" s="222"/>
      <c r="D133" s="222"/>
      <c r="E133" s="222"/>
      <c r="F133" s="223"/>
      <c r="G133" s="269"/>
      <c r="H133" s="222"/>
      <c r="I133" s="388"/>
      <c r="J133" s="223"/>
      <c r="K133" s="222"/>
    </row>
    <row r="134" spans="1:11" x14ac:dyDescent="0.2">
      <c r="A134" s="222"/>
      <c r="B134" s="222"/>
      <c r="C134" s="222"/>
      <c r="D134" s="222"/>
      <c r="E134" s="222"/>
      <c r="F134" s="223"/>
      <c r="G134" s="269"/>
      <c r="H134" s="222"/>
      <c r="I134" s="388"/>
      <c r="J134" s="223"/>
      <c r="K134" s="222"/>
    </row>
    <row r="135" spans="1:11" x14ac:dyDescent="0.2">
      <c r="A135" s="222"/>
      <c r="B135" s="222"/>
      <c r="C135" s="222"/>
      <c r="D135" s="222"/>
      <c r="E135" s="222"/>
      <c r="F135" s="223"/>
      <c r="G135" s="269"/>
      <c r="H135" s="222"/>
      <c r="I135" s="388"/>
      <c r="J135" s="223"/>
      <c r="K135" s="222"/>
    </row>
    <row r="136" spans="1:11" x14ac:dyDescent="0.2">
      <c r="A136" s="222"/>
      <c r="B136" s="222"/>
      <c r="C136" s="222"/>
      <c r="D136" s="222"/>
      <c r="E136" s="222"/>
      <c r="F136" s="223"/>
      <c r="G136" s="269"/>
      <c r="H136" s="222"/>
      <c r="I136" s="388"/>
      <c r="J136" s="223"/>
      <c r="K136" s="222"/>
    </row>
    <row r="137" spans="1:11" x14ac:dyDescent="0.2">
      <c r="A137" s="222"/>
      <c r="B137" s="222"/>
      <c r="C137" s="222"/>
      <c r="D137" s="222"/>
      <c r="E137" s="222"/>
      <c r="F137" s="223"/>
      <c r="G137" s="269"/>
      <c r="H137" s="222"/>
      <c r="I137" s="388"/>
      <c r="J137" s="223"/>
      <c r="K137" s="222"/>
    </row>
    <row r="138" spans="1:11" x14ac:dyDescent="0.2">
      <c r="A138" s="222"/>
      <c r="B138" s="222"/>
      <c r="C138" s="222"/>
      <c r="D138" s="222"/>
      <c r="E138" s="222"/>
      <c r="F138" s="223"/>
      <c r="G138" s="269"/>
      <c r="H138" s="222"/>
      <c r="I138" s="388"/>
      <c r="J138" s="223"/>
      <c r="K138" s="222"/>
    </row>
    <row r="139" spans="1:11" x14ac:dyDescent="0.2">
      <c r="A139" s="222"/>
      <c r="B139" s="222"/>
      <c r="C139" s="222"/>
      <c r="D139" s="222"/>
      <c r="E139" s="222"/>
      <c r="F139" s="223"/>
      <c r="G139" s="269"/>
      <c r="H139" s="222"/>
      <c r="I139" s="388"/>
      <c r="J139" s="223"/>
      <c r="K139" s="222"/>
    </row>
    <row r="140" spans="1:11" x14ac:dyDescent="0.2">
      <c r="A140" s="222"/>
      <c r="B140" s="222"/>
      <c r="C140" s="222"/>
      <c r="D140" s="222"/>
      <c r="E140" s="222"/>
      <c r="F140" s="223"/>
      <c r="G140" s="269"/>
      <c r="H140" s="222"/>
      <c r="I140" s="388"/>
      <c r="J140" s="223"/>
      <c r="K140" s="222"/>
    </row>
    <row r="141" spans="1:11" x14ac:dyDescent="0.2">
      <c r="A141" s="222"/>
      <c r="B141" s="222"/>
      <c r="C141" s="222"/>
      <c r="D141" s="222"/>
      <c r="E141" s="222"/>
      <c r="F141" s="223"/>
      <c r="G141" s="269"/>
      <c r="H141" s="222"/>
      <c r="I141" s="388"/>
      <c r="J141" s="223"/>
      <c r="K141" s="222"/>
    </row>
    <row r="142" spans="1:11" x14ac:dyDescent="0.2">
      <c r="A142" s="222"/>
      <c r="B142" s="222"/>
      <c r="C142" s="222"/>
      <c r="D142" s="222"/>
      <c r="E142" s="222"/>
      <c r="F142" s="223"/>
      <c r="G142" s="269"/>
      <c r="H142" s="222"/>
      <c r="I142" s="388"/>
      <c r="J142" s="223"/>
      <c r="K142" s="222"/>
    </row>
    <row r="143" spans="1:11" x14ac:dyDescent="0.2">
      <c r="A143" s="222"/>
      <c r="B143" s="222"/>
      <c r="C143" s="222"/>
      <c r="D143" s="222"/>
      <c r="E143" s="222"/>
      <c r="F143" s="223"/>
      <c r="G143" s="269"/>
      <c r="H143" s="222"/>
      <c r="I143" s="388"/>
      <c r="J143" s="223"/>
      <c r="K143" s="222"/>
    </row>
    <row r="144" spans="1:11" x14ac:dyDescent="0.2">
      <c r="A144" s="222"/>
      <c r="B144" s="222"/>
      <c r="C144" s="222"/>
      <c r="D144" s="222"/>
      <c r="E144" s="222"/>
      <c r="F144" s="223"/>
      <c r="G144" s="269"/>
      <c r="H144" s="222"/>
      <c r="I144" s="388"/>
      <c r="J144" s="223"/>
      <c r="K144" s="222"/>
    </row>
    <row r="145" spans="1:11" x14ac:dyDescent="0.2">
      <c r="A145" s="222"/>
      <c r="B145" s="222"/>
      <c r="C145" s="222"/>
      <c r="D145" s="222"/>
      <c r="E145" s="222"/>
      <c r="F145" s="223"/>
      <c r="G145" s="269"/>
      <c r="H145" s="222"/>
      <c r="I145" s="388"/>
      <c r="J145" s="223"/>
      <c r="K145" s="222"/>
    </row>
    <row r="146" spans="1:11" x14ac:dyDescent="0.2">
      <c r="A146" s="222"/>
      <c r="B146" s="222"/>
      <c r="C146" s="222"/>
      <c r="D146" s="222"/>
      <c r="E146" s="222"/>
      <c r="F146" s="223"/>
      <c r="G146" s="269"/>
      <c r="H146" s="222"/>
      <c r="I146" s="388"/>
      <c r="J146" s="223"/>
      <c r="K146" s="222"/>
    </row>
    <row r="147" spans="1:11" x14ac:dyDescent="0.2">
      <c r="A147" s="222"/>
      <c r="B147" s="222"/>
      <c r="C147" s="222"/>
      <c r="D147" s="222"/>
      <c r="E147" s="222"/>
      <c r="F147" s="223"/>
      <c r="G147" s="269"/>
      <c r="H147" s="222"/>
      <c r="I147" s="388"/>
      <c r="J147" s="223"/>
      <c r="K147" s="222"/>
    </row>
    <row r="148" spans="1:11" x14ac:dyDescent="0.2">
      <c r="A148" s="222"/>
      <c r="B148" s="222"/>
      <c r="C148" s="222"/>
      <c r="D148" s="222"/>
      <c r="E148" s="222"/>
      <c r="F148" s="223"/>
      <c r="G148" s="269"/>
      <c r="H148" s="222"/>
      <c r="I148" s="388"/>
      <c r="J148" s="223"/>
      <c r="K148" s="222"/>
    </row>
    <row r="149" spans="1:11" x14ac:dyDescent="0.2">
      <c r="A149" s="222"/>
      <c r="B149" s="222"/>
      <c r="C149" s="222"/>
      <c r="D149" s="222"/>
      <c r="E149" s="222"/>
      <c r="F149" s="223"/>
      <c r="G149" s="269"/>
      <c r="H149" s="222"/>
      <c r="I149" s="388"/>
      <c r="J149" s="223"/>
      <c r="K149" s="222"/>
    </row>
    <row r="150" spans="1:11" x14ac:dyDescent="0.2">
      <c r="A150" s="222"/>
      <c r="B150" s="222"/>
      <c r="C150" s="222"/>
      <c r="D150" s="222"/>
      <c r="E150" s="222"/>
      <c r="F150" s="223"/>
      <c r="G150" s="269"/>
      <c r="H150" s="222"/>
      <c r="I150" s="388"/>
      <c r="J150" s="223"/>
      <c r="K150" s="222"/>
    </row>
    <row r="151" spans="1:11" x14ac:dyDescent="0.2">
      <c r="A151" s="222"/>
      <c r="B151" s="222"/>
      <c r="C151" s="222"/>
      <c r="D151" s="222"/>
      <c r="E151" s="222"/>
      <c r="F151" s="223"/>
      <c r="G151" s="269"/>
      <c r="H151" s="222"/>
      <c r="I151" s="388"/>
      <c r="J151" s="223"/>
      <c r="K151" s="222"/>
    </row>
    <row r="152" spans="1:11" x14ac:dyDescent="0.2">
      <c r="A152" s="222"/>
      <c r="B152" s="222"/>
      <c r="C152" s="222"/>
      <c r="D152" s="222"/>
      <c r="E152" s="222"/>
      <c r="F152" s="223"/>
      <c r="G152" s="269"/>
      <c r="H152" s="222"/>
      <c r="I152" s="388"/>
      <c r="J152" s="223"/>
      <c r="K152" s="222"/>
    </row>
    <row r="153" spans="1:11" x14ac:dyDescent="0.2">
      <c r="A153" s="222"/>
      <c r="B153" s="222"/>
      <c r="C153" s="222"/>
      <c r="D153" s="222"/>
      <c r="E153" s="222"/>
      <c r="F153" s="223"/>
      <c r="G153" s="269"/>
      <c r="H153" s="222"/>
      <c r="I153" s="388"/>
      <c r="J153" s="223"/>
      <c r="K153" s="222"/>
    </row>
    <row r="154" spans="1:11" x14ac:dyDescent="0.2">
      <c r="A154" s="222"/>
      <c r="B154" s="222"/>
      <c r="C154" s="222"/>
      <c r="D154" s="222"/>
      <c r="E154" s="222"/>
      <c r="F154" s="223"/>
      <c r="G154" s="269"/>
      <c r="H154" s="222"/>
      <c r="I154" s="388"/>
      <c r="J154" s="223"/>
      <c r="K154" s="222"/>
    </row>
    <row r="155" spans="1:11" x14ac:dyDescent="0.2">
      <c r="A155" s="222"/>
      <c r="B155" s="222"/>
      <c r="C155" s="222"/>
      <c r="D155" s="222"/>
      <c r="E155" s="222"/>
      <c r="F155" s="223"/>
      <c r="G155" s="269"/>
      <c r="H155" s="222"/>
      <c r="I155" s="388"/>
      <c r="J155" s="223"/>
      <c r="K155" s="222"/>
    </row>
    <row r="156" spans="1:11" x14ac:dyDescent="0.2">
      <c r="A156" s="222"/>
      <c r="B156" s="222"/>
      <c r="C156" s="222"/>
      <c r="D156" s="222"/>
      <c r="E156" s="222"/>
      <c r="F156" s="223"/>
      <c r="G156" s="269"/>
      <c r="H156" s="222"/>
      <c r="I156" s="388"/>
      <c r="J156" s="223"/>
      <c r="K156" s="222"/>
    </row>
    <row r="157" spans="1:11" x14ac:dyDescent="0.2">
      <c r="A157" s="222"/>
      <c r="B157" s="222"/>
      <c r="C157" s="222"/>
      <c r="D157" s="222"/>
      <c r="E157" s="222"/>
      <c r="F157" s="223"/>
      <c r="G157" s="269"/>
      <c r="H157" s="222"/>
      <c r="I157" s="388"/>
      <c r="J157" s="223"/>
      <c r="K157" s="222"/>
    </row>
    <row r="158" spans="1:11" x14ac:dyDescent="0.2">
      <c r="A158" s="222"/>
      <c r="B158" s="222"/>
      <c r="C158" s="222"/>
      <c r="D158" s="222"/>
      <c r="E158" s="222"/>
      <c r="F158" s="223"/>
      <c r="G158" s="269"/>
      <c r="H158" s="222"/>
      <c r="I158" s="388"/>
      <c r="J158" s="223"/>
      <c r="K158" s="222"/>
    </row>
    <row r="159" spans="1:11" x14ac:dyDescent="0.2">
      <c r="A159" s="222"/>
      <c r="B159" s="222"/>
      <c r="C159" s="222"/>
      <c r="D159" s="222"/>
      <c r="E159" s="222"/>
      <c r="F159" s="223"/>
      <c r="G159" s="269"/>
      <c r="H159" s="222"/>
      <c r="I159" s="388"/>
      <c r="J159" s="223"/>
      <c r="K159" s="222"/>
    </row>
    <row r="160" spans="1:11" x14ac:dyDescent="0.2">
      <c r="A160" s="222"/>
      <c r="B160" s="222"/>
      <c r="C160" s="222"/>
      <c r="D160" s="222"/>
      <c r="E160" s="222"/>
      <c r="F160" s="223"/>
      <c r="G160" s="269"/>
      <c r="H160" s="222"/>
      <c r="I160" s="388"/>
      <c r="J160" s="223"/>
      <c r="K160" s="222"/>
    </row>
    <row r="161" spans="1:11" x14ac:dyDescent="0.2">
      <c r="A161" s="222"/>
      <c r="B161" s="222"/>
      <c r="C161" s="222"/>
      <c r="D161" s="222"/>
      <c r="E161" s="222"/>
      <c r="F161" s="223"/>
      <c r="G161" s="269"/>
      <c r="H161" s="222"/>
      <c r="I161" s="388"/>
      <c r="J161" s="223"/>
      <c r="K161" s="222"/>
    </row>
    <row r="162" spans="1:11" x14ac:dyDescent="0.2">
      <c r="A162" s="222"/>
      <c r="B162" s="222"/>
      <c r="C162" s="222"/>
      <c r="D162" s="222"/>
      <c r="E162" s="222"/>
      <c r="F162" s="223"/>
      <c r="G162" s="269"/>
      <c r="H162" s="222"/>
      <c r="I162" s="388"/>
      <c r="J162" s="223"/>
      <c r="K162" s="222"/>
    </row>
    <row r="163" spans="1:11" x14ac:dyDescent="0.2">
      <c r="A163" s="222"/>
      <c r="B163" s="222"/>
      <c r="C163" s="222"/>
      <c r="D163" s="222"/>
      <c r="E163" s="222"/>
      <c r="F163" s="223"/>
      <c r="G163" s="269"/>
      <c r="H163" s="222"/>
      <c r="I163" s="388"/>
      <c r="J163" s="223"/>
      <c r="K163" s="222"/>
    </row>
    <row r="164" spans="1:11" x14ac:dyDescent="0.2">
      <c r="A164" s="222"/>
      <c r="B164" s="222"/>
      <c r="C164" s="222"/>
      <c r="D164" s="222"/>
      <c r="E164" s="222"/>
      <c r="F164" s="223"/>
      <c r="G164" s="269"/>
      <c r="H164" s="222"/>
      <c r="I164" s="388"/>
      <c r="J164" s="223"/>
      <c r="K164" s="222"/>
    </row>
    <row r="165" spans="1:11" x14ac:dyDescent="0.2">
      <c r="A165" s="222"/>
      <c r="B165" s="222"/>
      <c r="C165" s="222"/>
      <c r="D165" s="222"/>
      <c r="E165" s="222"/>
      <c r="F165" s="223"/>
      <c r="G165" s="269"/>
      <c r="H165" s="222"/>
      <c r="I165" s="388"/>
      <c r="J165" s="223"/>
      <c r="K165" s="222"/>
    </row>
    <row r="166" spans="1:11" x14ac:dyDescent="0.2">
      <c r="A166" s="222"/>
      <c r="B166" s="222"/>
      <c r="C166" s="222"/>
      <c r="D166" s="222"/>
      <c r="E166" s="222"/>
      <c r="F166" s="223"/>
      <c r="G166" s="269"/>
      <c r="H166" s="222"/>
      <c r="I166" s="388"/>
      <c r="J166" s="223"/>
      <c r="K166" s="222"/>
    </row>
    <row r="167" spans="1:11" x14ac:dyDescent="0.2">
      <c r="A167" s="222"/>
      <c r="B167" s="222"/>
      <c r="C167" s="222"/>
      <c r="D167" s="222"/>
      <c r="E167" s="222"/>
      <c r="F167" s="223"/>
      <c r="G167" s="269"/>
      <c r="H167" s="222"/>
      <c r="I167" s="388"/>
      <c r="J167" s="223"/>
      <c r="K167" s="222"/>
    </row>
    <row r="168" spans="1:11" x14ac:dyDescent="0.2">
      <c r="A168" s="222"/>
      <c r="B168" s="222"/>
      <c r="C168" s="222"/>
      <c r="D168" s="222"/>
      <c r="E168" s="222"/>
      <c r="F168" s="223"/>
      <c r="G168" s="269"/>
      <c r="H168" s="222"/>
      <c r="I168" s="388"/>
      <c r="J168" s="223"/>
      <c r="K168" s="222"/>
    </row>
    <row r="169" spans="1:11" x14ac:dyDescent="0.2">
      <c r="A169" s="222"/>
      <c r="B169" s="222"/>
      <c r="C169" s="222"/>
      <c r="D169" s="222"/>
      <c r="E169" s="222"/>
      <c r="F169" s="223"/>
      <c r="G169" s="269"/>
      <c r="H169" s="222"/>
      <c r="I169" s="388"/>
      <c r="J169" s="223"/>
      <c r="K169" s="222"/>
    </row>
    <row r="170" spans="1:11" x14ac:dyDescent="0.2">
      <c r="A170" s="222"/>
      <c r="B170" s="222"/>
      <c r="C170" s="222"/>
      <c r="D170" s="222"/>
      <c r="E170" s="222"/>
      <c r="F170" s="223"/>
      <c r="G170" s="269"/>
      <c r="H170" s="222"/>
      <c r="I170" s="388"/>
      <c r="J170" s="223"/>
      <c r="K170" s="222"/>
    </row>
    <row r="171" spans="1:11" x14ac:dyDescent="0.2">
      <c r="A171" s="222"/>
      <c r="B171" s="222"/>
      <c r="C171" s="222"/>
      <c r="D171" s="222"/>
      <c r="E171" s="222"/>
      <c r="F171" s="223"/>
      <c r="G171" s="269"/>
      <c r="H171" s="222"/>
      <c r="I171" s="388"/>
      <c r="J171" s="223"/>
      <c r="K171" s="222"/>
    </row>
    <row r="172" spans="1:11" x14ac:dyDescent="0.2">
      <c r="A172" s="222"/>
      <c r="B172" s="222"/>
      <c r="C172" s="222"/>
      <c r="D172" s="222"/>
      <c r="E172" s="222"/>
      <c r="F172" s="223"/>
      <c r="G172" s="269"/>
      <c r="H172" s="222"/>
      <c r="I172" s="388"/>
      <c r="J172" s="223"/>
      <c r="K172" s="222"/>
    </row>
    <row r="173" spans="1:11" x14ac:dyDescent="0.2">
      <c r="A173" s="222"/>
      <c r="B173" s="222"/>
      <c r="C173" s="222"/>
      <c r="D173" s="222"/>
      <c r="E173" s="222"/>
      <c r="F173" s="223"/>
      <c r="G173" s="269"/>
      <c r="H173" s="222"/>
      <c r="I173" s="388"/>
      <c r="J173" s="223"/>
      <c r="K173" s="222"/>
    </row>
    <row r="174" spans="1:11" x14ac:dyDescent="0.2">
      <c r="A174" s="222"/>
      <c r="B174" s="222"/>
      <c r="C174" s="222"/>
      <c r="D174" s="222"/>
      <c r="E174" s="222"/>
      <c r="F174" s="223"/>
      <c r="G174" s="269"/>
      <c r="H174" s="222"/>
      <c r="I174" s="388"/>
      <c r="J174" s="223"/>
      <c r="K174" s="222"/>
    </row>
    <row r="175" spans="1:11" x14ac:dyDescent="0.2">
      <c r="A175" s="222"/>
      <c r="B175" s="222"/>
      <c r="C175" s="222"/>
      <c r="D175" s="222"/>
      <c r="E175" s="222"/>
      <c r="F175" s="223"/>
      <c r="G175" s="269"/>
      <c r="H175" s="222"/>
      <c r="I175" s="388"/>
      <c r="J175" s="223"/>
      <c r="K175" s="222"/>
    </row>
    <row r="176" spans="1:11" x14ac:dyDescent="0.2">
      <c r="A176" s="222"/>
      <c r="B176" s="222"/>
      <c r="C176" s="222"/>
      <c r="D176" s="222"/>
      <c r="E176" s="222"/>
      <c r="F176" s="223"/>
      <c r="G176" s="269"/>
      <c r="H176" s="222"/>
      <c r="I176" s="388"/>
      <c r="J176" s="223"/>
      <c r="K176" s="222"/>
    </row>
    <row r="177" spans="1:11" x14ac:dyDescent="0.2">
      <c r="A177" s="222"/>
      <c r="B177" s="222"/>
      <c r="C177" s="222"/>
      <c r="D177" s="222"/>
      <c r="E177" s="222"/>
      <c r="F177" s="223"/>
      <c r="G177" s="269"/>
      <c r="H177" s="222"/>
      <c r="I177" s="388"/>
      <c r="J177" s="223"/>
      <c r="K177" s="222"/>
    </row>
    <row r="178" spans="1:11" x14ac:dyDescent="0.2">
      <c r="A178" s="222"/>
      <c r="B178" s="222"/>
      <c r="C178" s="222"/>
      <c r="D178" s="222"/>
      <c r="E178" s="222"/>
      <c r="F178" s="223"/>
      <c r="G178" s="269"/>
      <c r="H178" s="222"/>
      <c r="I178" s="388"/>
      <c r="J178" s="223"/>
      <c r="K178" s="222"/>
    </row>
    <row r="179" spans="1:11" x14ac:dyDescent="0.2">
      <c r="A179" s="222"/>
      <c r="B179" s="222"/>
      <c r="C179" s="222"/>
      <c r="D179" s="222"/>
      <c r="E179" s="222"/>
      <c r="F179" s="223"/>
      <c r="G179" s="269"/>
      <c r="H179" s="222"/>
      <c r="I179" s="388"/>
      <c r="J179" s="223"/>
      <c r="K179" s="222"/>
    </row>
    <row r="180" spans="1:11" x14ac:dyDescent="0.2">
      <c r="A180" s="222"/>
      <c r="B180" s="222"/>
      <c r="C180" s="222"/>
      <c r="D180" s="222"/>
      <c r="E180" s="222"/>
      <c r="F180" s="223"/>
      <c r="G180" s="269"/>
      <c r="H180" s="222"/>
      <c r="I180" s="388"/>
      <c r="J180" s="223"/>
      <c r="K180" s="222"/>
    </row>
    <row r="181" spans="1:11" x14ac:dyDescent="0.2">
      <c r="A181" s="222"/>
      <c r="B181" s="222"/>
      <c r="C181" s="222"/>
      <c r="D181" s="222"/>
      <c r="E181" s="222"/>
      <c r="F181" s="223"/>
      <c r="G181" s="269"/>
      <c r="H181" s="222"/>
      <c r="I181" s="388"/>
      <c r="J181" s="223"/>
      <c r="K181" s="222"/>
    </row>
    <row r="182" spans="1:11" x14ac:dyDescent="0.2">
      <c r="A182" s="222"/>
      <c r="B182" s="222"/>
      <c r="C182" s="222"/>
      <c r="D182" s="222"/>
      <c r="E182" s="222"/>
      <c r="F182" s="223"/>
      <c r="G182" s="269"/>
      <c r="H182" s="222"/>
      <c r="I182" s="388"/>
      <c r="J182" s="223"/>
      <c r="K182" s="222"/>
    </row>
    <row r="183" spans="1:11" x14ac:dyDescent="0.2">
      <c r="A183" s="222"/>
      <c r="B183" s="222"/>
      <c r="C183" s="222"/>
      <c r="D183" s="222"/>
      <c r="E183" s="222"/>
      <c r="F183" s="223"/>
      <c r="G183" s="269"/>
      <c r="H183" s="222"/>
      <c r="I183" s="388"/>
      <c r="J183" s="223"/>
      <c r="K183" s="222"/>
    </row>
    <row r="184" spans="1:11" x14ac:dyDescent="0.2">
      <c r="A184" s="222"/>
      <c r="B184" s="222"/>
      <c r="C184" s="222"/>
      <c r="D184" s="222"/>
      <c r="E184" s="222"/>
      <c r="F184" s="223"/>
      <c r="G184" s="269"/>
      <c r="H184" s="222"/>
      <c r="I184" s="388"/>
      <c r="J184" s="223"/>
      <c r="K184" s="222"/>
    </row>
    <row r="185" spans="1:11" x14ac:dyDescent="0.2">
      <c r="A185" s="222"/>
      <c r="B185" s="222"/>
      <c r="C185" s="222"/>
      <c r="D185" s="222"/>
      <c r="E185" s="222"/>
      <c r="F185" s="223"/>
      <c r="G185" s="269"/>
      <c r="H185" s="222"/>
      <c r="I185" s="388"/>
      <c r="J185" s="223"/>
      <c r="K185" s="222"/>
    </row>
    <row r="186" spans="1:11" x14ac:dyDescent="0.2">
      <c r="A186" s="222"/>
      <c r="B186" s="222"/>
      <c r="C186" s="222"/>
      <c r="D186" s="222"/>
      <c r="E186" s="222"/>
      <c r="F186" s="223"/>
      <c r="G186" s="269"/>
      <c r="H186" s="222"/>
      <c r="I186" s="388"/>
      <c r="J186" s="223"/>
      <c r="K186" s="222"/>
    </row>
    <row r="187" spans="1:11" x14ac:dyDescent="0.2">
      <c r="A187" s="222"/>
      <c r="B187" s="222"/>
      <c r="C187" s="222"/>
      <c r="D187" s="222"/>
      <c r="E187" s="222"/>
      <c r="F187" s="223"/>
      <c r="G187" s="269"/>
      <c r="H187" s="222"/>
      <c r="I187" s="388"/>
      <c r="J187" s="223"/>
      <c r="K187" s="222"/>
    </row>
    <row r="188" spans="1:11" x14ac:dyDescent="0.2">
      <c r="A188" s="222"/>
      <c r="B188" s="222"/>
      <c r="C188" s="222"/>
      <c r="D188" s="222"/>
      <c r="E188" s="222"/>
      <c r="F188" s="223"/>
      <c r="G188" s="269"/>
      <c r="H188" s="222"/>
      <c r="I188" s="388"/>
      <c r="J188" s="223"/>
      <c r="K188" s="222"/>
    </row>
    <row r="189" spans="1:11" x14ac:dyDescent="0.2">
      <c r="A189" s="222"/>
      <c r="B189" s="222"/>
      <c r="C189" s="222"/>
      <c r="D189" s="222"/>
      <c r="E189" s="222"/>
      <c r="F189" s="223"/>
      <c r="G189" s="269"/>
      <c r="H189" s="222"/>
      <c r="I189" s="388"/>
      <c r="J189" s="223"/>
      <c r="K189" s="222"/>
    </row>
    <row r="190" spans="1:11" x14ac:dyDescent="0.2">
      <c r="A190" s="222"/>
      <c r="B190" s="222"/>
      <c r="C190" s="222"/>
      <c r="D190" s="222"/>
      <c r="E190" s="222"/>
      <c r="F190" s="223"/>
      <c r="G190" s="269"/>
      <c r="H190" s="222"/>
      <c r="I190" s="388"/>
      <c r="J190" s="223"/>
      <c r="K190" s="222"/>
    </row>
    <row r="191" spans="1:11" x14ac:dyDescent="0.2">
      <c r="A191" s="222"/>
      <c r="B191" s="222"/>
      <c r="C191" s="222"/>
      <c r="D191" s="222"/>
      <c r="E191" s="222"/>
      <c r="F191" s="223"/>
      <c r="G191" s="269"/>
      <c r="H191" s="222"/>
      <c r="I191" s="388"/>
      <c r="J191" s="223"/>
      <c r="K191" s="222"/>
    </row>
    <row r="192" spans="1:11" x14ac:dyDescent="0.2">
      <c r="A192" s="222"/>
      <c r="B192" s="222"/>
      <c r="C192" s="222"/>
      <c r="D192" s="222"/>
      <c r="E192" s="222"/>
      <c r="F192" s="223"/>
      <c r="G192" s="269"/>
      <c r="H192" s="222"/>
      <c r="I192" s="388"/>
      <c r="J192" s="223"/>
      <c r="K192" s="222"/>
    </row>
    <row r="193" spans="1:11" x14ac:dyDescent="0.2">
      <c r="A193" s="222"/>
      <c r="B193" s="222"/>
      <c r="C193" s="222"/>
      <c r="D193" s="222"/>
      <c r="E193" s="222"/>
      <c r="F193" s="223"/>
      <c r="G193" s="269"/>
      <c r="H193" s="222"/>
      <c r="I193" s="388"/>
      <c r="J193" s="223"/>
      <c r="K193" s="222"/>
    </row>
    <row r="194" spans="1:11" x14ac:dyDescent="0.2">
      <c r="A194" s="222"/>
      <c r="B194" s="222"/>
      <c r="C194" s="222"/>
      <c r="D194" s="222"/>
      <c r="E194" s="222"/>
      <c r="F194" s="223"/>
      <c r="G194" s="269"/>
      <c r="H194" s="222"/>
      <c r="I194" s="388"/>
      <c r="J194" s="223"/>
      <c r="K194" s="222"/>
    </row>
    <row r="195" spans="1:11" x14ac:dyDescent="0.2">
      <c r="A195" s="222"/>
      <c r="B195" s="222"/>
      <c r="C195" s="222"/>
      <c r="D195" s="222"/>
      <c r="E195" s="222"/>
      <c r="F195" s="223"/>
      <c r="G195" s="269"/>
      <c r="H195" s="222"/>
      <c r="I195" s="388"/>
      <c r="J195" s="223"/>
      <c r="K195" s="222"/>
    </row>
    <row r="196" spans="1:11" x14ac:dyDescent="0.2">
      <c r="A196" s="222"/>
      <c r="B196" s="222"/>
      <c r="C196" s="222"/>
      <c r="D196" s="222"/>
      <c r="E196" s="222"/>
      <c r="F196" s="223"/>
      <c r="G196" s="269"/>
      <c r="H196" s="222"/>
      <c r="I196" s="388"/>
      <c r="J196" s="223"/>
      <c r="K196" s="222"/>
    </row>
    <row r="197" spans="1:11" x14ac:dyDescent="0.2">
      <c r="A197" s="222"/>
      <c r="B197" s="222"/>
      <c r="C197" s="222"/>
      <c r="D197" s="222"/>
      <c r="E197" s="222"/>
      <c r="F197" s="223"/>
      <c r="G197" s="269"/>
      <c r="H197" s="222"/>
      <c r="I197" s="388"/>
      <c r="J197" s="223"/>
      <c r="K197" s="222"/>
    </row>
    <row r="198" spans="1:11" x14ac:dyDescent="0.2">
      <c r="A198" s="222"/>
      <c r="B198" s="222"/>
      <c r="C198" s="222"/>
      <c r="D198" s="222"/>
      <c r="E198" s="222"/>
      <c r="F198" s="223"/>
      <c r="G198" s="269"/>
      <c r="H198" s="222"/>
      <c r="I198" s="388"/>
      <c r="J198" s="223"/>
      <c r="K198" s="222"/>
    </row>
    <row r="199" spans="1:11" x14ac:dyDescent="0.2">
      <c r="A199" s="222"/>
      <c r="B199" s="222"/>
      <c r="C199" s="222"/>
      <c r="D199" s="222"/>
      <c r="E199" s="222"/>
      <c r="F199" s="223"/>
      <c r="G199" s="269"/>
      <c r="H199" s="222"/>
      <c r="I199" s="388"/>
      <c r="J199" s="223"/>
      <c r="K199" s="222"/>
    </row>
    <row r="200" spans="1:11" x14ac:dyDescent="0.2">
      <c r="A200" s="222"/>
      <c r="B200" s="222"/>
      <c r="C200" s="222"/>
      <c r="D200" s="222"/>
      <c r="E200" s="222"/>
      <c r="F200" s="223"/>
      <c r="G200" s="269"/>
      <c r="H200" s="222"/>
      <c r="I200" s="388"/>
      <c r="J200" s="223"/>
      <c r="K200" s="222"/>
    </row>
    <row r="201" spans="1:11" x14ac:dyDescent="0.2">
      <c r="A201" s="222"/>
      <c r="B201" s="222"/>
      <c r="C201" s="222"/>
      <c r="D201" s="222"/>
      <c r="E201" s="222"/>
      <c r="F201" s="223"/>
      <c r="G201" s="269"/>
      <c r="H201" s="222"/>
      <c r="I201" s="388"/>
      <c r="J201" s="223"/>
      <c r="K201" s="222"/>
    </row>
    <row r="202" spans="1:11" x14ac:dyDescent="0.2">
      <c r="A202" s="222"/>
      <c r="B202" s="222"/>
      <c r="C202" s="222"/>
      <c r="D202" s="222"/>
      <c r="E202" s="222"/>
      <c r="F202" s="223"/>
      <c r="G202" s="269"/>
      <c r="H202" s="222"/>
      <c r="I202" s="388"/>
      <c r="J202" s="223"/>
      <c r="K202" s="222"/>
    </row>
    <row r="203" spans="1:11" x14ac:dyDescent="0.2">
      <c r="A203" s="222"/>
      <c r="B203" s="222"/>
      <c r="C203" s="222"/>
      <c r="D203" s="222"/>
      <c r="E203" s="222"/>
      <c r="F203" s="223"/>
      <c r="G203" s="269"/>
      <c r="H203" s="222"/>
      <c r="I203" s="388"/>
      <c r="J203" s="223"/>
      <c r="K203" s="222"/>
    </row>
    <row r="204" spans="1:11" x14ac:dyDescent="0.2">
      <c r="A204" s="222"/>
      <c r="B204" s="222"/>
      <c r="C204" s="222"/>
      <c r="D204" s="222"/>
      <c r="E204" s="222"/>
      <c r="F204" s="223"/>
      <c r="G204" s="269"/>
      <c r="H204" s="222"/>
      <c r="I204" s="388"/>
      <c r="J204" s="223"/>
      <c r="K204" s="222"/>
    </row>
    <row r="205" spans="1:11" x14ac:dyDescent="0.2">
      <c r="A205" s="222"/>
      <c r="B205" s="222"/>
      <c r="C205" s="222"/>
      <c r="D205" s="222"/>
      <c r="E205" s="222"/>
      <c r="F205" s="223"/>
      <c r="G205" s="269"/>
      <c r="H205" s="222"/>
      <c r="I205" s="388"/>
      <c r="J205" s="223"/>
      <c r="K205" s="222"/>
    </row>
    <row r="206" spans="1:11" x14ac:dyDescent="0.2">
      <c r="A206" s="222"/>
      <c r="B206" s="222"/>
      <c r="C206" s="222"/>
      <c r="D206" s="222"/>
      <c r="E206" s="222"/>
      <c r="F206" s="223"/>
      <c r="G206" s="269"/>
      <c r="H206" s="222"/>
      <c r="I206" s="388"/>
      <c r="J206" s="223"/>
      <c r="K206" s="222"/>
    </row>
    <row r="207" spans="1:11" x14ac:dyDescent="0.2">
      <c r="A207" s="222"/>
      <c r="B207" s="222"/>
      <c r="C207" s="222"/>
      <c r="D207" s="222"/>
      <c r="E207" s="222"/>
      <c r="F207" s="223"/>
      <c r="G207" s="269"/>
      <c r="H207" s="222"/>
      <c r="I207" s="388"/>
      <c r="J207" s="223"/>
      <c r="K207" s="222"/>
    </row>
    <row r="208" spans="1:11" x14ac:dyDescent="0.2">
      <c r="A208" s="222"/>
      <c r="B208" s="222"/>
      <c r="C208" s="222"/>
      <c r="D208" s="222"/>
      <c r="E208" s="222"/>
      <c r="F208" s="223"/>
      <c r="G208" s="269"/>
      <c r="H208" s="222"/>
      <c r="I208" s="388"/>
      <c r="J208" s="223"/>
      <c r="K208" s="222"/>
    </row>
    <row r="209" spans="1:11" x14ac:dyDescent="0.2">
      <c r="A209" s="222"/>
      <c r="B209" s="222"/>
      <c r="C209" s="222"/>
      <c r="D209" s="222"/>
      <c r="E209" s="222"/>
      <c r="F209" s="223"/>
      <c r="G209" s="269"/>
      <c r="H209" s="222"/>
      <c r="I209" s="388"/>
      <c r="J209" s="223"/>
      <c r="K209" s="222"/>
    </row>
    <row r="210" spans="1:11" x14ac:dyDescent="0.2">
      <c r="A210" s="222"/>
      <c r="B210" s="222"/>
      <c r="C210" s="222"/>
      <c r="D210" s="222"/>
      <c r="E210" s="222"/>
      <c r="F210" s="223"/>
      <c r="G210" s="269"/>
      <c r="H210" s="222"/>
      <c r="I210" s="388"/>
      <c r="J210" s="223"/>
      <c r="K210" s="222"/>
    </row>
    <row r="211" spans="1:11" x14ac:dyDescent="0.2">
      <c r="A211" s="222"/>
      <c r="B211" s="222"/>
      <c r="C211" s="222"/>
      <c r="D211" s="222"/>
      <c r="E211" s="222"/>
      <c r="F211" s="223"/>
      <c r="G211" s="269"/>
      <c r="H211" s="222"/>
      <c r="I211" s="388"/>
      <c r="J211" s="223"/>
      <c r="K211" s="222"/>
    </row>
    <row r="212" spans="1:11" x14ac:dyDescent="0.2">
      <c r="A212" s="222"/>
      <c r="B212" s="222"/>
      <c r="C212" s="222"/>
      <c r="D212" s="222"/>
      <c r="E212" s="222"/>
      <c r="F212" s="223"/>
      <c r="G212" s="269"/>
      <c r="H212" s="222"/>
      <c r="I212" s="388"/>
      <c r="J212" s="223"/>
      <c r="K212" s="222"/>
    </row>
    <row r="213" spans="1:11" x14ac:dyDescent="0.2">
      <c r="A213" s="222"/>
      <c r="B213" s="222"/>
      <c r="C213" s="222"/>
      <c r="D213" s="222"/>
      <c r="E213" s="222"/>
      <c r="F213" s="223"/>
      <c r="G213" s="269"/>
      <c r="H213" s="222"/>
      <c r="I213" s="388"/>
      <c r="J213" s="223"/>
      <c r="K213" s="222"/>
    </row>
    <row r="214" spans="1:11" x14ac:dyDescent="0.2">
      <c r="A214" s="222"/>
      <c r="B214" s="222"/>
      <c r="C214" s="222"/>
      <c r="D214" s="222"/>
      <c r="E214" s="222"/>
      <c r="F214" s="223"/>
      <c r="G214" s="269"/>
      <c r="H214" s="222"/>
      <c r="I214" s="388"/>
      <c r="J214" s="223"/>
      <c r="K214" s="222"/>
    </row>
    <row r="215" spans="1:11" x14ac:dyDescent="0.2">
      <c r="A215" s="222"/>
      <c r="B215" s="222"/>
      <c r="C215" s="222"/>
      <c r="D215" s="222"/>
      <c r="E215" s="222"/>
      <c r="F215" s="223"/>
      <c r="G215" s="269"/>
      <c r="H215" s="222"/>
      <c r="I215" s="388"/>
      <c r="J215" s="223"/>
      <c r="K215" s="222"/>
    </row>
    <row r="216" spans="1:11" x14ac:dyDescent="0.2">
      <c r="A216" s="222"/>
      <c r="B216" s="222"/>
      <c r="C216" s="222"/>
      <c r="D216" s="222"/>
      <c r="E216" s="222"/>
      <c r="F216" s="223"/>
      <c r="G216" s="269"/>
      <c r="H216" s="222"/>
      <c r="I216" s="388"/>
      <c r="J216" s="223"/>
      <c r="K216" s="222"/>
    </row>
    <row r="217" spans="1:11" x14ac:dyDescent="0.2">
      <c r="A217" s="222"/>
      <c r="B217" s="222"/>
      <c r="C217" s="222"/>
      <c r="D217" s="222"/>
      <c r="E217" s="222"/>
      <c r="F217" s="223"/>
      <c r="G217" s="269"/>
      <c r="H217" s="222"/>
      <c r="I217" s="388"/>
      <c r="J217" s="223"/>
      <c r="K217" s="222"/>
    </row>
    <row r="218" spans="1:11" x14ac:dyDescent="0.2">
      <c r="A218" s="222"/>
      <c r="B218" s="222"/>
      <c r="C218" s="222"/>
      <c r="D218" s="222"/>
      <c r="E218" s="222"/>
      <c r="F218" s="223"/>
      <c r="G218" s="269"/>
      <c r="H218" s="222"/>
      <c r="I218" s="388"/>
      <c r="J218" s="223"/>
      <c r="K218" s="222"/>
    </row>
    <row r="219" spans="1:11" x14ac:dyDescent="0.2">
      <c r="A219" s="222"/>
      <c r="B219" s="222"/>
      <c r="C219" s="222"/>
      <c r="D219" s="222"/>
      <c r="E219" s="222"/>
      <c r="F219" s="223"/>
      <c r="G219" s="269"/>
      <c r="H219" s="222"/>
      <c r="I219" s="388"/>
      <c r="J219" s="223"/>
      <c r="K219" s="222"/>
    </row>
    <row r="220" spans="1:11" x14ac:dyDescent="0.2">
      <c r="A220" s="222"/>
      <c r="B220" s="222"/>
      <c r="C220" s="222"/>
      <c r="D220" s="222"/>
      <c r="E220" s="222"/>
      <c r="F220" s="223"/>
      <c r="G220" s="269"/>
      <c r="H220" s="222"/>
      <c r="I220" s="388"/>
      <c r="J220" s="223"/>
      <c r="K220" s="222"/>
    </row>
    <row r="221" spans="1:11" x14ac:dyDescent="0.2">
      <c r="A221" s="222"/>
      <c r="B221" s="222"/>
      <c r="C221" s="222"/>
      <c r="D221" s="222"/>
      <c r="E221" s="222"/>
      <c r="F221" s="223"/>
      <c r="G221" s="269"/>
      <c r="H221" s="222"/>
      <c r="I221" s="388"/>
      <c r="J221" s="223"/>
      <c r="K221" s="222"/>
    </row>
    <row r="222" spans="1:11" x14ac:dyDescent="0.2">
      <c r="A222" s="222"/>
      <c r="B222" s="222"/>
      <c r="C222" s="222"/>
      <c r="D222" s="222"/>
      <c r="E222" s="222"/>
      <c r="F222" s="223"/>
      <c r="G222" s="269"/>
      <c r="H222" s="222"/>
      <c r="I222" s="388"/>
      <c r="J222" s="223"/>
      <c r="K222" s="222"/>
    </row>
    <row r="223" spans="1:11" x14ac:dyDescent="0.2">
      <c r="A223" s="222"/>
      <c r="B223" s="222"/>
      <c r="C223" s="222"/>
      <c r="D223" s="222"/>
      <c r="E223" s="222"/>
      <c r="F223" s="223"/>
      <c r="G223" s="269"/>
      <c r="H223" s="222"/>
      <c r="I223" s="388"/>
      <c r="J223" s="223"/>
      <c r="K223" s="222"/>
    </row>
    <row r="224" spans="1:11" x14ac:dyDescent="0.2">
      <c r="A224" s="222"/>
      <c r="B224" s="222"/>
      <c r="C224" s="222"/>
      <c r="D224" s="222"/>
      <c r="E224" s="222"/>
      <c r="F224" s="223"/>
      <c r="G224" s="269"/>
      <c r="H224" s="222"/>
      <c r="I224" s="388"/>
      <c r="J224" s="223"/>
      <c r="K224" s="222"/>
    </row>
    <row r="225" spans="1:11" x14ac:dyDescent="0.2">
      <c r="A225" s="222"/>
      <c r="B225" s="222"/>
      <c r="C225" s="222"/>
      <c r="D225" s="222"/>
      <c r="E225" s="222"/>
      <c r="F225" s="223"/>
      <c r="G225" s="269"/>
      <c r="H225" s="222"/>
      <c r="I225" s="388"/>
      <c r="J225" s="223"/>
      <c r="K225" s="222"/>
    </row>
    <row r="226" spans="1:11" x14ac:dyDescent="0.2">
      <c r="A226" s="222"/>
      <c r="B226" s="222"/>
      <c r="C226" s="222"/>
      <c r="D226" s="222"/>
      <c r="E226" s="222"/>
      <c r="F226" s="223"/>
      <c r="G226" s="269"/>
      <c r="H226" s="222"/>
      <c r="I226" s="388"/>
      <c r="J226" s="223"/>
      <c r="K226" s="222"/>
    </row>
    <row r="227" spans="1:11" x14ac:dyDescent="0.2">
      <c r="A227" s="222"/>
      <c r="B227" s="222"/>
      <c r="C227" s="222"/>
      <c r="D227" s="222"/>
      <c r="E227" s="222"/>
      <c r="F227" s="223"/>
      <c r="G227" s="269"/>
      <c r="H227" s="222"/>
      <c r="I227" s="388"/>
      <c r="J227" s="223"/>
      <c r="K227" s="222"/>
    </row>
    <row r="228" spans="1:11" x14ac:dyDescent="0.2">
      <c r="A228" s="222"/>
      <c r="B228" s="222"/>
      <c r="C228" s="222"/>
      <c r="D228" s="222"/>
      <c r="E228" s="222"/>
      <c r="F228" s="223"/>
      <c r="G228" s="269"/>
      <c r="H228" s="222"/>
      <c r="I228" s="388"/>
      <c r="J228" s="223"/>
      <c r="K228" s="222"/>
    </row>
    <row r="229" spans="1:11" x14ac:dyDescent="0.2">
      <c r="A229" s="222"/>
      <c r="B229" s="222"/>
      <c r="C229" s="222"/>
      <c r="D229" s="222"/>
      <c r="E229" s="222"/>
      <c r="F229" s="223"/>
      <c r="G229" s="269"/>
      <c r="H229" s="222"/>
      <c r="I229" s="388"/>
      <c r="J229" s="223"/>
      <c r="K229" s="222"/>
    </row>
    <row r="230" spans="1:11" x14ac:dyDescent="0.2">
      <c r="A230" s="222"/>
      <c r="B230" s="222"/>
      <c r="C230" s="222"/>
      <c r="D230" s="222"/>
      <c r="E230" s="222"/>
      <c r="F230" s="223"/>
      <c r="G230" s="269"/>
      <c r="H230" s="222"/>
      <c r="I230" s="388"/>
      <c r="J230" s="223"/>
      <c r="K230" s="222"/>
    </row>
    <row r="231" spans="1:11" x14ac:dyDescent="0.2">
      <c r="A231" s="222"/>
      <c r="B231" s="222"/>
      <c r="C231" s="222"/>
      <c r="D231" s="222"/>
      <c r="E231" s="222"/>
      <c r="F231" s="223"/>
      <c r="G231" s="269"/>
      <c r="H231" s="222"/>
      <c r="I231" s="388"/>
      <c r="J231" s="223"/>
      <c r="K231" s="222"/>
    </row>
    <row r="232" spans="1:11" x14ac:dyDescent="0.2">
      <c r="A232" s="222"/>
      <c r="B232" s="222"/>
      <c r="C232" s="222"/>
      <c r="D232" s="222"/>
      <c r="E232" s="222"/>
      <c r="F232" s="223"/>
      <c r="G232" s="269"/>
      <c r="H232" s="222"/>
      <c r="I232" s="388"/>
      <c r="J232" s="223"/>
      <c r="K232" s="222"/>
    </row>
    <row r="233" spans="1:11" x14ac:dyDescent="0.2">
      <c r="A233" s="222"/>
      <c r="B233" s="222"/>
      <c r="C233" s="222"/>
      <c r="D233" s="222"/>
      <c r="E233" s="222"/>
      <c r="F233" s="223"/>
      <c r="G233" s="269"/>
      <c r="H233" s="222"/>
      <c r="I233" s="388"/>
      <c r="J233" s="223"/>
      <c r="K233" s="222"/>
    </row>
    <row r="234" spans="1:11" x14ac:dyDescent="0.2">
      <c r="A234" s="222"/>
      <c r="B234" s="222"/>
      <c r="C234" s="222"/>
      <c r="D234" s="222"/>
      <c r="E234" s="222"/>
      <c r="F234" s="223"/>
      <c r="G234" s="269"/>
      <c r="H234" s="222"/>
      <c r="I234" s="388"/>
      <c r="J234" s="223"/>
      <c r="K234" s="222"/>
    </row>
    <row r="235" spans="1:11" x14ac:dyDescent="0.2">
      <c r="A235" s="222"/>
      <c r="B235" s="222"/>
      <c r="C235" s="222"/>
      <c r="D235" s="222"/>
      <c r="E235" s="222"/>
      <c r="F235" s="223"/>
      <c r="G235" s="269"/>
      <c r="H235" s="222"/>
      <c r="I235" s="388"/>
      <c r="J235" s="223"/>
      <c r="K235" s="222"/>
    </row>
    <row r="236" spans="1:11" x14ac:dyDescent="0.2">
      <c r="A236" s="222"/>
      <c r="B236" s="222"/>
      <c r="C236" s="222"/>
      <c r="D236" s="222"/>
      <c r="E236" s="222"/>
      <c r="F236" s="223"/>
      <c r="G236" s="269"/>
      <c r="H236" s="222"/>
      <c r="I236" s="388"/>
      <c r="J236" s="223"/>
      <c r="K236" s="222"/>
    </row>
    <row r="237" spans="1:11" x14ac:dyDescent="0.2">
      <c r="A237" s="222"/>
      <c r="B237" s="222"/>
      <c r="C237" s="222"/>
      <c r="D237" s="222"/>
      <c r="E237" s="222"/>
      <c r="F237" s="223"/>
      <c r="G237" s="269"/>
      <c r="H237" s="222"/>
      <c r="I237" s="388"/>
      <c r="J237" s="223"/>
      <c r="K237" s="222"/>
    </row>
    <row r="238" spans="1:11" x14ac:dyDescent="0.2">
      <c r="A238" s="222"/>
      <c r="B238" s="222"/>
      <c r="C238" s="222"/>
      <c r="D238" s="222"/>
      <c r="E238" s="222"/>
      <c r="F238" s="223"/>
      <c r="G238" s="269"/>
      <c r="H238" s="222"/>
      <c r="I238" s="388"/>
      <c r="J238" s="223"/>
      <c r="K238" s="222"/>
    </row>
    <row r="239" spans="1:11" x14ac:dyDescent="0.2">
      <c r="A239" s="222"/>
      <c r="B239" s="222"/>
      <c r="C239" s="222"/>
      <c r="D239" s="222"/>
      <c r="E239" s="222"/>
      <c r="F239" s="223"/>
      <c r="G239" s="269"/>
      <c r="H239" s="222"/>
      <c r="I239" s="388"/>
      <c r="J239" s="223"/>
      <c r="K239" s="222"/>
    </row>
    <row r="240" spans="1:11" x14ac:dyDescent="0.2">
      <c r="A240" s="222"/>
      <c r="B240" s="222"/>
      <c r="C240" s="222"/>
      <c r="D240" s="222"/>
      <c r="E240" s="222"/>
      <c r="F240" s="223"/>
      <c r="G240" s="269"/>
      <c r="H240" s="222"/>
      <c r="I240" s="388"/>
      <c r="J240" s="223"/>
      <c r="K240" s="222"/>
    </row>
    <row r="241" spans="1:11" x14ac:dyDescent="0.2">
      <c r="A241" s="222"/>
      <c r="B241" s="222"/>
      <c r="C241" s="222"/>
      <c r="D241" s="222"/>
      <c r="E241" s="222"/>
      <c r="F241" s="223"/>
      <c r="G241" s="269"/>
      <c r="H241" s="222"/>
      <c r="I241" s="388"/>
      <c r="J241" s="223"/>
      <c r="K241" s="222"/>
    </row>
    <row r="242" spans="1:11" x14ac:dyDescent="0.2">
      <c r="A242" s="222"/>
      <c r="B242" s="222"/>
      <c r="C242" s="222"/>
      <c r="D242" s="222"/>
      <c r="E242" s="222"/>
      <c r="F242" s="223"/>
      <c r="G242" s="269"/>
      <c r="H242" s="222"/>
      <c r="I242" s="388"/>
      <c r="J242" s="223"/>
      <c r="K242" s="222"/>
    </row>
    <row r="243" spans="1:11" x14ac:dyDescent="0.2">
      <c r="A243" s="222"/>
      <c r="B243" s="222"/>
      <c r="C243" s="222"/>
      <c r="D243" s="222"/>
      <c r="E243" s="222"/>
      <c r="F243" s="223"/>
      <c r="G243" s="269"/>
      <c r="H243" s="222"/>
      <c r="I243" s="388"/>
      <c r="J243" s="223"/>
      <c r="K243" s="222"/>
    </row>
    <row r="244" spans="1:11" x14ac:dyDescent="0.2">
      <c r="A244" s="222"/>
      <c r="B244" s="222"/>
      <c r="C244" s="222"/>
      <c r="D244" s="222"/>
      <c r="E244" s="222"/>
      <c r="F244" s="223"/>
      <c r="G244" s="269"/>
      <c r="H244" s="222"/>
      <c r="I244" s="388"/>
      <c r="J244" s="223"/>
      <c r="K244" s="222"/>
    </row>
    <row r="245" spans="1:11" x14ac:dyDescent="0.2">
      <c r="A245" s="222"/>
      <c r="B245" s="222"/>
      <c r="C245" s="222"/>
      <c r="D245" s="222"/>
      <c r="E245" s="222"/>
      <c r="F245" s="223"/>
      <c r="G245" s="269"/>
      <c r="H245" s="222"/>
      <c r="I245" s="388"/>
      <c r="J245" s="223"/>
      <c r="K245" s="222"/>
    </row>
    <row r="246" spans="1:11" x14ac:dyDescent="0.2">
      <c r="A246" s="222"/>
      <c r="B246" s="222"/>
      <c r="C246" s="222"/>
      <c r="D246" s="222"/>
      <c r="E246" s="222"/>
      <c r="F246" s="223"/>
      <c r="G246" s="269"/>
      <c r="H246" s="222"/>
      <c r="I246" s="388"/>
      <c r="J246" s="223"/>
      <c r="K246" s="222"/>
    </row>
    <row r="247" spans="1:11" x14ac:dyDescent="0.2">
      <c r="A247" s="222"/>
      <c r="B247" s="222"/>
      <c r="C247" s="222"/>
      <c r="D247" s="222"/>
      <c r="E247" s="222"/>
      <c r="F247" s="223"/>
      <c r="G247" s="269"/>
      <c r="H247" s="222"/>
      <c r="I247" s="388"/>
      <c r="J247" s="223"/>
      <c r="K247" s="222"/>
    </row>
    <row r="248" spans="1:11" x14ac:dyDescent="0.2">
      <c r="A248" s="222"/>
      <c r="B248" s="222"/>
      <c r="C248" s="222"/>
      <c r="D248" s="222"/>
      <c r="E248" s="222"/>
      <c r="F248" s="223"/>
      <c r="G248" s="269"/>
      <c r="H248" s="222"/>
      <c r="I248" s="388"/>
      <c r="J248" s="223"/>
      <c r="K248" s="222"/>
    </row>
    <row r="249" spans="1:11" x14ac:dyDescent="0.2">
      <c r="A249" s="222"/>
      <c r="B249" s="222"/>
      <c r="C249" s="222"/>
      <c r="D249" s="222"/>
      <c r="E249" s="222"/>
      <c r="F249" s="223"/>
      <c r="G249" s="269"/>
      <c r="H249" s="222"/>
      <c r="I249" s="388"/>
      <c r="J249" s="223"/>
      <c r="K249" s="222"/>
    </row>
    <row r="250" spans="1:11" x14ac:dyDescent="0.2">
      <c r="A250" s="222"/>
      <c r="B250" s="222"/>
      <c r="C250" s="222"/>
      <c r="D250" s="222"/>
      <c r="E250" s="222"/>
      <c r="F250" s="223"/>
      <c r="G250" s="269"/>
      <c r="H250" s="222"/>
      <c r="I250" s="388"/>
      <c r="J250" s="223"/>
      <c r="K250" s="222"/>
    </row>
    <row r="251" spans="1:11" x14ac:dyDescent="0.2">
      <c r="A251" s="222"/>
      <c r="B251" s="222"/>
      <c r="C251" s="222"/>
      <c r="D251" s="222"/>
      <c r="E251" s="222"/>
      <c r="F251" s="223"/>
      <c r="G251" s="269"/>
      <c r="H251" s="222"/>
      <c r="I251" s="388"/>
      <c r="J251" s="223"/>
      <c r="K251" s="222"/>
    </row>
    <row r="252" spans="1:11" x14ac:dyDescent="0.2">
      <c r="A252" s="222"/>
      <c r="B252" s="222"/>
      <c r="C252" s="222"/>
      <c r="D252" s="222"/>
      <c r="E252" s="222"/>
      <c r="F252" s="223"/>
      <c r="G252" s="269"/>
      <c r="H252" s="222"/>
      <c r="I252" s="388"/>
      <c r="J252" s="223"/>
      <c r="K252" s="222"/>
    </row>
    <row r="253" spans="1:11" x14ac:dyDescent="0.2">
      <c r="A253" s="222"/>
      <c r="B253" s="222"/>
      <c r="C253" s="222"/>
      <c r="D253" s="222"/>
      <c r="E253" s="222"/>
      <c r="F253" s="223"/>
      <c r="G253" s="269"/>
      <c r="H253" s="222"/>
      <c r="I253" s="388"/>
      <c r="J253" s="223"/>
      <c r="K253" s="222"/>
    </row>
    <row r="254" spans="1:11" x14ac:dyDescent="0.2">
      <c r="A254" s="222"/>
      <c r="B254" s="222"/>
      <c r="C254" s="222"/>
      <c r="D254" s="222"/>
      <c r="E254" s="222"/>
      <c r="F254" s="223"/>
      <c r="G254" s="269"/>
      <c r="H254" s="222"/>
      <c r="I254" s="388"/>
      <c r="J254" s="223"/>
      <c r="K254" s="222"/>
    </row>
    <row r="255" spans="1:11" x14ac:dyDescent="0.2">
      <c r="A255" s="222"/>
      <c r="B255" s="222"/>
      <c r="C255" s="222"/>
      <c r="D255" s="222"/>
      <c r="E255" s="222"/>
      <c r="F255" s="223"/>
      <c r="G255" s="269"/>
      <c r="H255" s="222"/>
      <c r="I255" s="388"/>
      <c r="J255" s="223"/>
      <c r="K255" s="222"/>
    </row>
    <row r="256" spans="1:11" x14ac:dyDescent="0.2">
      <c r="A256" s="222"/>
      <c r="B256" s="222"/>
      <c r="C256" s="222"/>
      <c r="D256" s="222"/>
      <c r="E256" s="222"/>
      <c r="F256" s="223"/>
      <c r="G256" s="269"/>
      <c r="H256" s="222"/>
      <c r="I256" s="388"/>
      <c r="J256" s="223"/>
      <c r="K256" s="222"/>
    </row>
    <row r="257" spans="1:11" x14ac:dyDescent="0.2">
      <c r="A257" s="222"/>
      <c r="B257" s="222"/>
      <c r="C257" s="222"/>
      <c r="D257" s="222"/>
      <c r="E257" s="222"/>
      <c r="F257" s="223"/>
      <c r="G257" s="269"/>
      <c r="H257" s="222"/>
      <c r="I257" s="388"/>
      <c r="J257" s="223"/>
      <c r="K257" s="222"/>
    </row>
    <row r="258" spans="1:11" x14ac:dyDescent="0.2">
      <c r="A258" s="222"/>
      <c r="B258" s="222"/>
      <c r="C258" s="222"/>
      <c r="D258" s="222"/>
      <c r="E258" s="222"/>
      <c r="F258" s="223"/>
      <c r="G258" s="269"/>
      <c r="H258" s="222"/>
      <c r="I258" s="388"/>
      <c r="J258" s="223"/>
      <c r="K258" s="222"/>
    </row>
    <row r="259" spans="1:11" x14ac:dyDescent="0.2">
      <c r="A259" s="222"/>
      <c r="B259" s="222"/>
      <c r="C259" s="222"/>
      <c r="D259" s="222"/>
      <c r="E259" s="222"/>
      <c r="F259" s="223"/>
      <c r="G259" s="269"/>
      <c r="H259" s="222"/>
      <c r="I259" s="388"/>
      <c r="J259" s="223"/>
      <c r="K259" s="222"/>
    </row>
    <row r="260" spans="1:11" x14ac:dyDescent="0.2">
      <c r="A260" s="222"/>
      <c r="B260" s="222"/>
      <c r="C260" s="222"/>
      <c r="D260" s="222"/>
      <c r="E260" s="222"/>
      <c r="F260" s="223"/>
      <c r="G260" s="269"/>
      <c r="H260" s="222"/>
      <c r="I260" s="388"/>
      <c r="J260" s="223"/>
      <c r="K260" s="222"/>
    </row>
    <row r="261" spans="1:11" x14ac:dyDescent="0.2">
      <c r="A261" s="222"/>
      <c r="B261" s="222"/>
      <c r="C261" s="222"/>
      <c r="D261" s="222"/>
      <c r="E261" s="222"/>
      <c r="F261" s="223"/>
      <c r="G261" s="269"/>
      <c r="H261" s="222"/>
      <c r="I261" s="388"/>
      <c r="J261" s="223"/>
      <c r="K261" s="222"/>
    </row>
    <row r="262" spans="1:11" x14ac:dyDescent="0.2">
      <c r="A262" s="222"/>
      <c r="B262" s="222"/>
      <c r="C262" s="222"/>
      <c r="D262" s="222"/>
      <c r="E262" s="222"/>
      <c r="F262" s="223"/>
      <c r="G262" s="269"/>
      <c r="H262" s="222"/>
      <c r="I262" s="388"/>
      <c r="J262" s="223"/>
      <c r="K262" s="222"/>
    </row>
    <row r="263" spans="1:11" x14ac:dyDescent="0.2">
      <c r="A263" s="222"/>
      <c r="B263" s="222"/>
      <c r="C263" s="222"/>
      <c r="D263" s="222"/>
      <c r="E263" s="222"/>
      <c r="F263" s="223"/>
      <c r="G263" s="269"/>
      <c r="H263" s="222"/>
      <c r="I263" s="388"/>
      <c r="J263" s="223"/>
      <c r="K263" s="222"/>
    </row>
    <row r="264" spans="1:11" x14ac:dyDescent="0.2">
      <c r="A264" s="222"/>
      <c r="B264" s="222"/>
      <c r="C264" s="222"/>
      <c r="D264" s="222"/>
      <c r="E264" s="222"/>
      <c r="F264" s="223"/>
      <c r="G264" s="269"/>
      <c r="H264" s="222"/>
      <c r="I264" s="388"/>
      <c r="J264" s="223"/>
      <c r="K264" s="222"/>
    </row>
    <row r="265" spans="1:11" x14ac:dyDescent="0.2">
      <c r="A265" s="222"/>
      <c r="B265" s="222"/>
      <c r="C265" s="222"/>
      <c r="D265" s="222"/>
      <c r="E265" s="222"/>
      <c r="F265" s="223"/>
      <c r="G265" s="269"/>
      <c r="H265" s="222"/>
      <c r="I265" s="388"/>
      <c r="J265" s="223"/>
      <c r="K265" s="222"/>
    </row>
    <row r="266" spans="1:11" x14ac:dyDescent="0.2">
      <c r="A266" s="222"/>
      <c r="B266" s="222"/>
      <c r="C266" s="222"/>
      <c r="D266" s="222"/>
      <c r="E266" s="222"/>
      <c r="F266" s="223"/>
      <c r="G266" s="269"/>
      <c r="H266" s="222"/>
      <c r="I266" s="388"/>
      <c r="J266" s="223"/>
      <c r="K266" s="222"/>
    </row>
    <row r="267" spans="1:11" x14ac:dyDescent="0.2">
      <c r="A267" s="222"/>
      <c r="B267" s="222"/>
      <c r="C267" s="222"/>
      <c r="D267" s="222"/>
      <c r="E267" s="222"/>
      <c r="F267" s="223"/>
      <c r="G267" s="269"/>
      <c r="H267" s="222"/>
      <c r="I267" s="388"/>
      <c r="J267" s="223"/>
      <c r="K267" s="222"/>
    </row>
    <row r="268" spans="1:11" x14ac:dyDescent="0.2">
      <c r="A268" s="222"/>
      <c r="B268" s="222"/>
      <c r="C268" s="222"/>
      <c r="D268" s="222"/>
      <c r="E268" s="222"/>
      <c r="F268" s="223"/>
      <c r="G268" s="269"/>
      <c r="H268" s="222"/>
      <c r="I268" s="388"/>
      <c r="J268" s="223"/>
      <c r="K268" s="222"/>
    </row>
    <row r="269" spans="1:11" x14ac:dyDescent="0.2">
      <c r="A269" s="222"/>
      <c r="B269" s="222"/>
      <c r="C269" s="222"/>
      <c r="D269" s="222"/>
      <c r="E269" s="222"/>
      <c r="F269" s="223"/>
      <c r="G269" s="269"/>
      <c r="H269" s="222"/>
      <c r="I269" s="388"/>
      <c r="J269" s="223"/>
      <c r="K269" s="222"/>
    </row>
    <row r="270" spans="1:11" x14ac:dyDescent="0.2">
      <c r="A270" s="222"/>
      <c r="B270" s="222"/>
      <c r="C270" s="222"/>
      <c r="D270" s="222"/>
      <c r="E270" s="222"/>
      <c r="F270" s="223"/>
      <c r="G270" s="269"/>
      <c r="H270" s="222"/>
      <c r="I270" s="388"/>
      <c r="J270" s="223"/>
      <c r="K270" s="222"/>
    </row>
    <row r="271" spans="1:11" x14ac:dyDescent="0.2">
      <c r="A271" s="222"/>
      <c r="B271" s="222"/>
      <c r="C271" s="222"/>
      <c r="D271" s="222"/>
      <c r="E271" s="222"/>
      <c r="F271" s="223"/>
      <c r="G271" s="269"/>
      <c r="H271" s="222"/>
      <c r="I271" s="388"/>
      <c r="J271" s="223"/>
      <c r="K271" s="222"/>
    </row>
    <row r="272" spans="1:11" x14ac:dyDescent="0.2">
      <c r="A272" s="222"/>
      <c r="B272" s="222"/>
      <c r="C272" s="222"/>
      <c r="D272" s="222"/>
      <c r="E272" s="222"/>
      <c r="F272" s="223"/>
      <c r="G272" s="269"/>
      <c r="H272" s="222"/>
      <c r="I272" s="388"/>
      <c r="J272" s="223"/>
      <c r="K272" s="222"/>
    </row>
    <row r="273" spans="1:11" x14ac:dyDescent="0.2">
      <c r="A273" s="222"/>
      <c r="B273" s="222"/>
      <c r="C273" s="222"/>
      <c r="D273" s="222"/>
      <c r="E273" s="222"/>
      <c r="F273" s="223"/>
      <c r="G273" s="269"/>
      <c r="H273" s="222"/>
      <c r="I273" s="388"/>
      <c r="J273" s="223"/>
      <c r="K273" s="222"/>
    </row>
    <row r="274" spans="1:11" x14ac:dyDescent="0.2">
      <c r="A274" s="222"/>
      <c r="B274" s="222"/>
      <c r="C274" s="222"/>
      <c r="D274" s="222"/>
      <c r="E274" s="222"/>
      <c r="F274" s="223"/>
      <c r="G274" s="269"/>
      <c r="H274" s="222"/>
      <c r="I274" s="388"/>
      <c r="J274" s="223"/>
      <c r="K274" s="222"/>
    </row>
    <row r="275" spans="1:11" x14ac:dyDescent="0.2">
      <c r="A275" s="222"/>
      <c r="B275" s="222"/>
      <c r="C275" s="222"/>
      <c r="D275" s="222"/>
      <c r="E275" s="222"/>
      <c r="F275" s="223"/>
      <c r="G275" s="269"/>
      <c r="H275" s="222"/>
      <c r="I275" s="388"/>
      <c r="J275" s="223"/>
      <c r="K275" s="222"/>
    </row>
    <row r="276" spans="1:11" x14ac:dyDescent="0.2">
      <c r="A276" s="222"/>
      <c r="B276" s="222"/>
      <c r="C276" s="222"/>
      <c r="D276" s="222"/>
      <c r="E276" s="222"/>
      <c r="F276" s="223"/>
      <c r="G276" s="269"/>
      <c r="H276" s="222"/>
      <c r="I276" s="388"/>
      <c r="J276" s="223"/>
      <c r="K276" s="222"/>
    </row>
    <row r="277" spans="1:11" x14ac:dyDescent="0.2">
      <c r="A277" s="222"/>
      <c r="B277" s="222"/>
      <c r="C277" s="222"/>
      <c r="D277" s="222"/>
      <c r="E277" s="222"/>
      <c r="F277" s="223"/>
      <c r="G277" s="269"/>
      <c r="H277" s="222"/>
      <c r="I277" s="388"/>
      <c r="J277" s="223"/>
      <c r="K277" s="222"/>
    </row>
    <row r="278" spans="1:11" x14ac:dyDescent="0.2">
      <c r="A278" s="222"/>
      <c r="B278" s="222"/>
      <c r="C278" s="222"/>
      <c r="D278" s="222"/>
      <c r="E278" s="222"/>
      <c r="F278" s="223"/>
      <c r="G278" s="269"/>
      <c r="H278" s="222"/>
      <c r="I278" s="388"/>
      <c r="J278" s="223"/>
      <c r="K278" s="222"/>
    </row>
    <row r="279" spans="1:11" x14ac:dyDescent="0.2">
      <c r="A279" s="222"/>
      <c r="B279" s="222"/>
      <c r="C279" s="222"/>
      <c r="D279" s="222"/>
      <c r="E279" s="222"/>
      <c r="F279" s="223"/>
      <c r="G279" s="269"/>
      <c r="H279" s="222"/>
      <c r="I279" s="388"/>
      <c r="J279" s="223"/>
      <c r="K279" s="222"/>
    </row>
    <row r="280" spans="1:11" x14ac:dyDescent="0.2">
      <c r="A280" s="222"/>
      <c r="B280" s="222"/>
      <c r="C280" s="222"/>
      <c r="D280" s="222"/>
      <c r="E280" s="222"/>
      <c r="F280" s="223"/>
      <c r="G280" s="269"/>
      <c r="H280" s="222"/>
      <c r="I280" s="388"/>
      <c r="J280" s="223"/>
      <c r="K280" s="222"/>
    </row>
    <row r="281" spans="1:11" x14ac:dyDescent="0.2">
      <c r="A281" s="222"/>
      <c r="B281" s="222"/>
      <c r="C281" s="222"/>
      <c r="D281" s="222"/>
      <c r="E281" s="222"/>
      <c r="F281" s="223"/>
      <c r="G281" s="269"/>
      <c r="H281" s="222"/>
      <c r="I281" s="388"/>
      <c r="J281" s="223"/>
      <c r="K281" s="222"/>
    </row>
    <row r="282" spans="1:11" x14ac:dyDescent="0.2">
      <c r="A282" s="222"/>
      <c r="B282" s="222"/>
      <c r="C282" s="222"/>
      <c r="D282" s="222"/>
      <c r="E282" s="222"/>
      <c r="F282" s="223"/>
      <c r="G282" s="269"/>
      <c r="H282" s="222"/>
      <c r="I282" s="388"/>
      <c r="J282" s="223"/>
      <c r="K282" s="222"/>
    </row>
    <row r="283" spans="1:11" x14ac:dyDescent="0.2">
      <c r="A283" s="222"/>
      <c r="B283" s="222"/>
      <c r="C283" s="222"/>
      <c r="D283" s="222"/>
      <c r="E283" s="222"/>
      <c r="F283" s="223"/>
      <c r="G283" s="269"/>
      <c r="H283" s="222"/>
      <c r="I283" s="388"/>
      <c r="J283" s="223"/>
      <c r="K283" s="222"/>
    </row>
    <row r="284" spans="1:11" x14ac:dyDescent="0.2">
      <c r="A284" s="222"/>
      <c r="B284" s="222"/>
      <c r="C284" s="222"/>
      <c r="D284" s="222"/>
      <c r="E284" s="222"/>
      <c r="F284" s="223"/>
      <c r="G284" s="269"/>
      <c r="H284" s="222"/>
      <c r="I284" s="388"/>
      <c r="J284" s="223"/>
      <c r="K284" s="222"/>
    </row>
    <row r="285" spans="1:11" x14ac:dyDescent="0.2">
      <c r="A285" s="222"/>
      <c r="B285" s="222"/>
      <c r="C285" s="222"/>
      <c r="D285" s="222"/>
      <c r="E285" s="222"/>
      <c r="F285" s="223"/>
      <c r="G285" s="269"/>
      <c r="H285" s="222"/>
      <c r="I285" s="388"/>
      <c r="J285" s="223"/>
      <c r="K285" s="222"/>
    </row>
    <row r="286" spans="1:11" x14ac:dyDescent="0.2">
      <c r="A286" s="222"/>
      <c r="B286" s="222"/>
      <c r="C286" s="222"/>
      <c r="D286" s="222"/>
      <c r="E286" s="222"/>
      <c r="F286" s="223"/>
      <c r="G286" s="269"/>
      <c r="H286" s="222"/>
      <c r="I286" s="388"/>
      <c r="J286" s="223"/>
      <c r="K286" s="222"/>
    </row>
    <row r="287" spans="1:11" x14ac:dyDescent="0.2">
      <c r="A287" s="222"/>
      <c r="B287" s="222"/>
      <c r="C287" s="222"/>
      <c r="D287" s="222"/>
      <c r="E287" s="222"/>
      <c r="F287" s="223"/>
      <c r="G287" s="269"/>
      <c r="H287" s="222"/>
      <c r="I287" s="388"/>
      <c r="J287" s="223"/>
      <c r="K287" s="222"/>
    </row>
    <row r="288" spans="1:11" x14ac:dyDescent="0.2">
      <c r="A288" s="222"/>
      <c r="B288" s="222"/>
      <c r="C288" s="222"/>
      <c r="D288" s="222"/>
      <c r="E288" s="222"/>
      <c r="F288" s="223"/>
      <c r="G288" s="269"/>
      <c r="H288" s="222"/>
      <c r="I288" s="388"/>
      <c r="J288" s="223"/>
      <c r="K288" s="222"/>
    </row>
    <row r="289" spans="1:11" x14ac:dyDescent="0.2">
      <c r="A289" s="222"/>
      <c r="B289" s="222"/>
      <c r="C289" s="222"/>
      <c r="D289" s="222"/>
      <c r="E289" s="222"/>
      <c r="F289" s="223"/>
      <c r="G289" s="269"/>
      <c r="H289" s="222"/>
      <c r="I289" s="388"/>
      <c r="J289" s="223"/>
      <c r="K289" s="222"/>
    </row>
    <row r="290" spans="1:11" x14ac:dyDescent="0.2">
      <c r="A290" s="222"/>
      <c r="B290" s="222"/>
      <c r="C290" s="222"/>
      <c r="D290" s="222"/>
      <c r="E290" s="222"/>
      <c r="F290" s="223"/>
      <c r="G290" s="269"/>
      <c r="H290" s="222"/>
      <c r="I290" s="388"/>
      <c r="J290" s="223"/>
      <c r="K290" s="222"/>
    </row>
    <row r="291" spans="1:11" x14ac:dyDescent="0.2">
      <c r="A291" s="222"/>
      <c r="B291" s="222"/>
      <c r="C291" s="222"/>
      <c r="D291" s="222"/>
      <c r="E291" s="222"/>
      <c r="F291" s="223"/>
      <c r="G291" s="269"/>
      <c r="H291" s="222"/>
      <c r="I291" s="388"/>
      <c r="J291" s="223"/>
      <c r="K291" s="222"/>
    </row>
    <row r="292" spans="1:11" x14ac:dyDescent="0.2">
      <c r="A292" s="222"/>
      <c r="B292" s="222"/>
      <c r="C292" s="222"/>
      <c r="D292" s="222"/>
      <c r="E292" s="222"/>
      <c r="F292" s="223"/>
      <c r="G292" s="269"/>
      <c r="H292" s="222"/>
      <c r="I292" s="388"/>
      <c r="J292" s="223"/>
      <c r="K292" s="222"/>
    </row>
    <row r="293" spans="1:11" x14ac:dyDescent="0.2">
      <c r="A293" s="222"/>
      <c r="B293" s="222"/>
      <c r="C293" s="222"/>
      <c r="D293" s="222"/>
      <c r="E293" s="222"/>
      <c r="F293" s="223"/>
      <c r="G293" s="269"/>
      <c r="H293" s="222"/>
      <c r="I293" s="388"/>
      <c r="J293" s="223"/>
      <c r="K293" s="222"/>
    </row>
    <row r="294" spans="1:11" x14ac:dyDescent="0.2">
      <c r="A294" s="222"/>
      <c r="B294" s="222"/>
      <c r="C294" s="222"/>
      <c r="D294" s="222"/>
      <c r="E294" s="222"/>
      <c r="F294" s="223"/>
      <c r="G294" s="269"/>
      <c r="H294" s="222"/>
      <c r="I294" s="388"/>
      <c r="J294" s="223"/>
      <c r="K294" s="222"/>
    </row>
    <row r="295" spans="1:11" x14ac:dyDescent="0.2">
      <c r="A295" s="222"/>
      <c r="B295" s="222"/>
      <c r="C295" s="222"/>
      <c r="D295" s="222"/>
      <c r="E295" s="222"/>
      <c r="F295" s="223"/>
      <c r="G295" s="269"/>
      <c r="H295" s="222"/>
      <c r="I295" s="388"/>
      <c r="J295" s="223"/>
      <c r="K295" s="222"/>
    </row>
    <row r="296" spans="1:11" x14ac:dyDescent="0.2">
      <c r="A296" s="222"/>
      <c r="B296" s="222"/>
      <c r="C296" s="222"/>
      <c r="D296" s="222"/>
      <c r="E296" s="222"/>
      <c r="F296" s="223"/>
      <c r="G296" s="269"/>
      <c r="H296" s="222"/>
      <c r="I296" s="388"/>
      <c r="J296" s="223"/>
      <c r="K296" s="222"/>
    </row>
    <row r="297" spans="1:11" x14ac:dyDescent="0.2">
      <c r="A297" s="222"/>
      <c r="B297" s="222"/>
      <c r="C297" s="222"/>
      <c r="D297" s="222"/>
      <c r="E297" s="222"/>
      <c r="F297" s="223"/>
      <c r="G297" s="269"/>
      <c r="H297" s="222"/>
      <c r="I297" s="388"/>
      <c r="J297" s="223"/>
      <c r="K297" s="222"/>
    </row>
    <row r="298" spans="1:11" x14ac:dyDescent="0.2">
      <c r="A298" s="222"/>
      <c r="B298" s="222"/>
      <c r="C298" s="222"/>
      <c r="D298" s="222"/>
      <c r="E298" s="222"/>
      <c r="F298" s="223"/>
      <c r="G298" s="269"/>
      <c r="H298" s="222"/>
      <c r="I298" s="388"/>
      <c r="J298" s="223"/>
      <c r="K298" s="222"/>
    </row>
    <row r="299" spans="1:11" x14ac:dyDescent="0.2">
      <c r="A299" s="222"/>
      <c r="B299" s="222"/>
      <c r="C299" s="222"/>
      <c r="D299" s="222"/>
      <c r="E299" s="222"/>
      <c r="F299" s="223"/>
      <c r="G299" s="269"/>
      <c r="H299" s="222"/>
      <c r="I299" s="388"/>
      <c r="J299" s="223"/>
      <c r="K299" s="222"/>
    </row>
    <row r="300" spans="1:11" x14ac:dyDescent="0.2">
      <c r="A300" s="222"/>
      <c r="B300" s="222"/>
      <c r="C300" s="222"/>
      <c r="D300" s="222"/>
      <c r="E300" s="222"/>
      <c r="F300" s="223"/>
      <c r="G300" s="269"/>
      <c r="H300" s="222"/>
      <c r="I300" s="388"/>
      <c r="J300" s="223"/>
      <c r="K300" s="222"/>
    </row>
    <row r="301" spans="1:11" x14ac:dyDescent="0.2">
      <c r="A301" s="222"/>
      <c r="B301" s="222"/>
      <c r="C301" s="222"/>
      <c r="D301" s="222"/>
      <c r="E301" s="222"/>
      <c r="F301" s="223"/>
      <c r="G301" s="269"/>
      <c r="H301" s="222"/>
      <c r="I301" s="388"/>
      <c r="J301" s="223"/>
      <c r="K301" s="222"/>
    </row>
    <row r="302" spans="1:11" x14ac:dyDescent="0.2">
      <c r="A302" s="222"/>
      <c r="B302" s="222"/>
      <c r="C302" s="222"/>
      <c r="D302" s="222"/>
      <c r="E302" s="222"/>
      <c r="F302" s="223"/>
      <c r="G302" s="269"/>
      <c r="H302" s="222"/>
      <c r="I302" s="388"/>
      <c r="J302" s="223"/>
      <c r="K302" s="222"/>
    </row>
    <row r="303" spans="1:11" x14ac:dyDescent="0.2">
      <c r="A303" s="222"/>
      <c r="B303" s="222"/>
      <c r="C303" s="222"/>
      <c r="D303" s="222"/>
      <c r="E303" s="222"/>
      <c r="F303" s="223"/>
      <c r="G303" s="269"/>
      <c r="H303" s="222"/>
      <c r="I303" s="388"/>
      <c r="J303" s="223"/>
      <c r="K303" s="222"/>
    </row>
    <row r="304" spans="1:11" x14ac:dyDescent="0.2">
      <c r="A304" s="222"/>
      <c r="B304" s="222"/>
      <c r="C304" s="222"/>
      <c r="D304" s="222"/>
      <c r="E304" s="222"/>
      <c r="F304" s="223"/>
      <c r="G304" s="269"/>
      <c r="H304" s="222"/>
      <c r="I304" s="388"/>
      <c r="J304" s="223"/>
      <c r="K304" s="222"/>
    </row>
    <row r="305" spans="1:11" x14ac:dyDescent="0.2">
      <c r="A305" s="222"/>
      <c r="B305" s="222"/>
      <c r="C305" s="222"/>
      <c r="D305" s="222"/>
      <c r="E305" s="222"/>
      <c r="F305" s="223"/>
      <c r="G305" s="269"/>
      <c r="H305" s="222"/>
      <c r="I305" s="388"/>
      <c r="J305" s="223"/>
      <c r="K305" s="222"/>
    </row>
    <row r="306" spans="1:11" x14ac:dyDescent="0.2">
      <c r="A306" s="222"/>
      <c r="B306" s="222"/>
      <c r="C306" s="222"/>
      <c r="D306" s="222"/>
      <c r="E306" s="222"/>
      <c r="F306" s="223"/>
      <c r="G306" s="269"/>
      <c r="H306" s="222"/>
      <c r="I306" s="388"/>
      <c r="J306" s="223"/>
      <c r="K306" s="222"/>
    </row>
    <row r="307" spans="1:11" x14ac:dyDescent="0.2">
      <c r="A307" s="222"/>
      <c r="B307" s="222"/>
      <c r="C307" s="222"/>
      <c r="D307" s="222"/>
      <c r="E307" s="222"/>
      <c r="F307" s="223"/>
      <c r="G307" s="269"/>
      <c r="H307" s="222"/>
      <c r="I307" s="388"/>
      <c r="J307" s="223"/>
      <c r="K307" s="222"/>
    </row>
    <row r="308" spans="1:11" x14ac:dyDescent="0.2">
      <c r="A308" s="222"/>
      <c r="B308" s="222"/>
      <c r="C308" s="222"/>
      <c r="D308" s="222"/>
      <c r="E308" s="222"/>
      <c r="F308" s="223"/>
      <c r="G308" s="269"/>
      <c r="H308" s="222"/>
      <c r="I308" s="388"/>
      <c r="J308" s="223"/>
      <c r="K308" s="222"/>
    </row>
    <row r="309" spans="1:11" x14ac:dyDescent="0.2">
      <c r="A309" s="222"/>
      <c r="B309" s="222"/>
      <c r="C309" s="222"/>
      <c r="D309" s="222"/>
      <c r="E309" s="222"/>
      <c r="F309" s="223"/>
      <c r="G309" s="269"/>
      <c r="H309" s="222"/>
      <c r="I309" s="388"/>
      <c r="J309" s="223"/>
      <c r="K309" s="222"/>
    </row>
    <row r="310" spans="1:11" x14ac:dyDescent="0.2">
      <c r="A310" s="222"/>
      <c r="B310" s="222"/>
      <c r="C310" s="222"/>
      <c r="D310" s="222"/>
      <c r="E310" s="222"/>
      <c r="F310" s="223"/>
      <c r="G310" s="269"/>
      <c r="H310" s="222"/>
      <c r="I310" s="388"/>
      <c r="J310" s="223"/>
      <c r="K310" s="222"/>
    </row>
    <row r="311" spans="1:11" x14ac:dyDescent="0.2">
      <c r="A311" s="222"/>
      <c r="B311" s="222"/>
      <c r="C311" s="222"/>
      <c r="D311" s="222"/>
      <c r="E311" s="222"/>
      <c r="F311" s="223"/>
      <c r="G311" s="269"/>
      <c r="H311" s="222"/>
      <c r="I311" s="388"/>
      <c r="J311" s="223"/>
      <c r="K311" s="222"/>
    </row>
    <row r="312" spans="1:11" x14ac:dyDescent="0.2">
      <c r="A312" s="222"/>
      <c r="B312" s="222"/>
      <c r="C312" s="222"/>
      <c r="D312" s="222"/>
      <c r="E312" s="222"/>
      <c r="F312" s="223"/>
      <c r="G312" s="269"/>
      <c r="H312" s="222"/>
      <c r="I312" s="388"/>
      <c r="J312" s="223"/>
      <c r="K312" s="222"/>
    </row>
    <row r="313" spans="1:11" x14ac:dyDescent="0.2">
      <c r="A313" s="222"/>
      <c r="B313" s="222"/>
      <c r="C313" s="222"/>
      <c r="D313" s="222"/>
      <c r="E313" s="222"/>
      <c r="F313" s="223"/>
      <c r="G313" s="269"/>
      <c r="H313" s="222"/>
      <c r="I313" s="388"/>
      <c r="J313" s="223"/>
      <c r="K313" s="222"/>
    </row>
    <row r="314" spans="1:11" x14ac:dyDescent="0.2">
      <c r="A314" s="222"/>
      <c r="B314" s="222"/>
      <c r="C314" s="222"/>
      <c r="D314" s="222"/>
      <c r="E314" s="222"/>
      <c r="F314" s="223"/>
      <c r="G314" s="269"/>
      <c r="H314" s="222"/>
      <c r="I314" s="388"/>
      <c r="J314" s="223"/>
      <c r="K314" s="222"/>
    </row>
    <row r="315" spans="1:11" x14ac:dyDescent="0.2">
      <c r="A315" s="222"/>
      <c r="B315" s="222"/>
      <c r="C315" s="222"/>
      <c r="D315" s="222"/>
      <c r="E315" s="222"/>
      <c r="F315" s="223"/>
      <c r="G315" s="269"/>
      <c r="H315" s="222"/>
      <c r="I315" s="388"/>
      <c r="J315" s="223"/>
      <c r="K315" s="222"/>
    </row>
    <row r="316" spans="1:11" x14ac:dyDescent="0.2">
      <c r="A316" s="222"/>
      <c r="B316" s="222"/>
      <c r="C316" s="222"/>
      <c r="D316" s="222"/>
      <c r="E316" s="222"/>
      <c r="F316" s="223"/>
      <c r="G316" s="269"/>
      <c r="H316" s="222"/>
      <c r="I316" s="388"/>
      <c r="J316" s="223"/>
      <c r="K316" s="222"/>
    </row>
    <row r="317" spans="1:11" x14ac:dyDescent="0.2">
      <c r="A317" s="222"/>
      <c r="B317" s="222"/>
      <c r="C317" s="222"/>
      <c r="D317" s="222"/>
      <c r="E317" s="222"/>
      <c r="F317" s="223"/>
      <c r="G317" s="269"/>
      <c r="H317" s="222"/>
      <c r="I317" s="388"/>
      <c r="J317" s="223"/>
      <c r="K317" s="222"/>
    </row>
    <row r="318" spans="1:11" x14ac:dyDescent="0.2">
      <c r="A318" s="222"/>
      <c r="B318" s="222"/>
      <c r="C318" s="222"/>
      <c r="D318" s="222"/>
      <c r="E318" s="222"/>
      <c r="F318" s="223"/>
      <c r="G318" s="269"/>
      <c r="H318" s="222"/>
      <c r="I318" s="388"/>
      <c r="J318" s="223"/>
      <c r="K318" s="222"/>
    </row>
    <row r="319" spans="1:11" x14ac:dyDescent="0.2">
      <c r="A319" s="222"/>
      <c r="B319" s="222"/>
      <c r="C319" s="222"/>
      <c r="D319" s="222"/>
      <c r="E319" s="222"/>
      <c r="F319" s="223"/>
      <c r="G319" s="269"/>
      <c r="H319" s="222"/>
      <c r="I319" s="388"/>
      <c r="J319" s="223"/>
      <c r="K319" s="222"/>
    </row>
    <row r="320" spans="1:11" x14ac:dyDescent="0.2">
      <c r="A320" s="222"/>
      <c r="B320" s="222"/>
      <c r="C320" s="222"/>
      <c r="D320" s="222"/>
      <c r="E320" s="222"/>
      <c r="F320" s="223"/>
      <c r="G320" s="269"/>
      <c r="H320" s="222"/>
      <c r="I320" s="388"/>
      <c r="J320" s="223"/>
      <c r="K320" s="222"/>
    </row>
    <row r="321" spans="1:11" x14ac:dyDescent="0.2">
      <c r="A321" s="222"/>
      <c r="B321" s="222"/>
      <c r="C321" s="222"/>
      <c r="D321" s="222"/>
      <c r="E321" s="222"/>
      <c r="F321" s="223"/>
      <c r="G321" s="269"/>
      <c r="H321" s="222"/>
      <c r="I321" s="388"/>
      <c r="J321" s="223"/>
      <c r="K321" s="222"/>
    </row>
    <row r="322" spans="1:11" x14ac:dyDescent="0.2">
      <c r="A322" s="222"/>
      <c r="B322" s="222"/>
      <c r="C322" s="222"/>
      <c r="D322" s="222"/>
      <c r="E322" s="222"/>
      <c r="F322" s="223"/>
      <c r="G322" s="269"/>
      <c r="H322" s="222"/>
      <c r="I322" s="388"/>
      <c r="J322" s="223"/>
      <c r="K322" s="222"/>
    </row>
    <row r="323" spans="1:11" x14ac:dyDescent="0.2">
      <c r="A323" s="222"/>
      <c r="B323" s="222"/>
      <c r="C323" s="222"/>
      <c r="D323" s="222"/>
      <c r="E323" s="222"/>
      <c r="F323" s="223"/>
      <c r="G323" s="269"/>
      <c r="H323" s="222"/>
      <c r="I323" s="388"/>
      <c r="J323" s="223"/>
      <c r="K323" s="222"/>
    </row>
    <row r="324" spans="1:11" x14ac:dyDescent="0.2">
      <c r="A324" s="222"/>
      <c r="B324" s="222"/>
      <c r="C324" s="222"/>
      <c r="D324" s="222"/>
      <c r="E324" s="222"/>
      <c r="F324" s="223"/>
      <c r="G324" s="269"/>
      <c r="H324" s="222"/>
      <c r="I324" s="388"/>
      <c r="J324" s="223"/>
      <c r="K324" s="222"/>
    </row>
    <row r="325" spans="1:11" x14ac:dyDescent="0.2">
      <c r="A325" s="222"/>
      <c r="B325" s="222"/>
      <c r="C325" s="222"/>
      <c r="D325" s="222"/>
      <c r="E325" s="222"/>
      <c r="F325" s="223"/>
      <c r="G325" s="269"/>
      <c r="H325" s="222"/>
      <c r="I325" s="388"/>
      <c r="J325" s="223"/>
      <c r="K325" s="222"/>
    </row>
    <row r="326" spans="1:11" x14ac:dyDescent="0.2">
      <c r="A326" s="222"/>
      <c r="B326" s="222"/>
      <c r="C326" s="222"/>
      <c r="D326" s="222"/>
      <c r="E326" s="222"/>
      <c r="F326" s="223"/>
      <c r="G326" s="269"/>
      <c r="H326" s="222"/>
      <c r="I326" s="388"/>
      <c r="J326" s="223"/>
      <c r="K326" s="222"/>
    </row>
    <row r="327" spans="1:11" x14ac:dyDescent="0.2">
      <c r="A327" s="222"/>
      <c r="B327" s="222"/>
      <c r="C327" s="222"/>
      <c r="D327" s="222"/>
      <c r="E327" s="222"/>
      <c r="F327" s="223"/>
      <c r="G327" s="269"/>
      <c r="H327" s="222"/>
      <c r="I327" s="388"/>
      <c r="J327" s="223"/>
      <c r="K327" s="222"/>
    </row>
    <row r="328" spans="1:11" x14ac:dyDescent="0.2">
      <c r="A328" s="222"/>
      <c r="B328" s="222"/>
      <c r="C328" s="222"/>
      <c r="D328" s="222"/>
      <c r="E328" s="222"/>
      <c r="F328" s="223"/>
      <c r="G328" s="269"/>
      <c r="H328" s="222"/>
      <c r="I328" s="388"/>
      <c r="J328" s="223"/>
      <c r="K328" s="222"/>
    </row>
    <row r="329" spans="1:11" x14ac:dyDescent="0.2">
      <c r="A329" s="222"/>
      <c r="B329" s="222"/>
      <c r="C329" s="222"/>
      <c r="D329" s="222"/>
      <c r="E329" s="222"/>
      <c r="F329" s="223"/>
      <c r="G329" s="269"/>
      <c r="H329" s="222"/>
      <c r="I329" s="388"/>
      <c r="J329" s="223"/>
      <c r="K329" s="222"/>
    </row>
    <row r="330" spans="1:11" x14ac:dyDescent="0.2">
      <c r="A330" s="222"/>
      <c r="B330" s="222"/>
      <c r="C330" s="222"/>
      <c r="D330" s="222"/>
      <c r="E330" s="222"/>
      <c r="F330" s="223"/>
      <c r="G330" s="269"/>
      <c r="H330" s="222"/>
      <c r="I330" s="388"/>
      <c r="J330" s="223"/>
      <c r="K330" s="222"/>
    </row>
    <row r="331" spans="1:11" x14ac:dyDescent="0.2">
      <c r="A331" s="222"/>
      <c r="B331" s="222"/>
      <c r="C331" s="222"/>
      <c r="D331" s="222"/>
      <c r="E331" s="222"/>
      <c r="F331" s="223"/>
      <c r="G331" s="269"/>
      <c r="H331" s="222"/>
      <c r="I331" s="388"/>
      <c r="J331" s="223"/>
      <c r="K331" s="222"/>
    </row>
    <row r="332" spans="1:11" x14ac:dyDescent="0.2">
      <c r="A332" s="222"/>
      <c r="B332" s="222"/>
      <c r="C332" s="222"/>
      <c r="D332" s="222"/>
      <c r="E332" s="222"/>
      <c r="F332" s="223"/>
      <c r="G332" s="269"/>
      <c r="H332" s="222"/>
      <c r="I332" s="388"/>
      <c r="J332" s="223"/>
      <c r="K332" s="222"/>
    </row>
    <row r="333" spans="1:11" x14ac:dyDescent="0.2">
      <c r="A333" s="222"/>
      <c r="B333" s="222"/>
      <c r="C333" s="222"/>
      <c r="D333" s="222"/>
      <c r="E333" s="222"/>
      <c r="F333" s="223"/>
      <c r="G333" s="269"/>
      <c r="H333" s="222"/>
      <c r="I333" s="388"/>
      <c r="J333" s="223"/>
      <c r="K333" s="222"/>
    </row>
    <row r="334" spans="1:11" x14ac:dyDescent="0.2">
      <c r="A334" s="222"/>
      <c r="B334" s="222"/>
      <c r="C334" s="222"/>
      <c r="D334" s="222"/>
      <c r="E334" s="222"/>
      <c r="F334" s="223"/>
      <c r="G334" s="269"/>
      <c r="H334" s="222"/>
      <c r="I334" s="388"/>
      <c r="J334" s="223"/>
      <c r="K334" s="222"/>
    </row>
    <row r="335" spans="1:11" x14ac:dyDescent="0.2">
      <c r="A335" s="222"/>
      <c r="B335" s="222"/>
      <c r="C335" s="222"/>
      <c r="D335" s="222"/>
      <c r="E335" s="222"/>
      <c r="F335" s="223"/>
      <c r="G335" s="269"/>
      <c r="H335" s="222"/>
      <c r="I335" s="388"/>
      <c r="J335" s="223"/>
      <c r="K335" s="222"/>
    </row>
    <row r="336" spans="1:11" x14ac:dyDescent="0.2">
      <c r="A336" s="222"/>
      <c r="B336" s="222"/>
      <c r="C336" s="222"/>
      <c r="D336" s="222"/>
      <c r="E336" s="222"/>
      <c r="F336" s="223"/>
      <c r="G336" s="269"/>
      <c r="H336" s="222"/>
      <c r="I336" s="388"/>
      <c r="J336" s="223"/>
      <c r="K336" s="222"/>
    </row>
    <row r="337" spans="1:11" x14ac:dyDescent="0.2">
      <c r="A337" s="222"/>
      <c r="B337" s="222"/>
      <c r="C337" s="222"/>
      <c r="D337" s="222"/>
      <c r="E337" s="222"/>
      <c r="F337" s="223"/>
      <c r="G337" s="269"/>
      <c r="H337" s="222"/>
      <c r="I337" s="388"/>
      <c r="J337" s="223"/>
      <c r="K337" s="222"/>
    </row>
    <row r="338" spans="1:11" x14ac:dyDescent="0.2">
      <c r="A338" s="222"/>
      <c r="B338" s="222"/>
      <c r="C338" s="222"/>
      <c r="D338" s="222"/>
      <c r="E338" s="222"/>
      <c r="F338" s="223"/>
      <c r="G338" s="269"/>
      <c r="H338" s="222"/>
      <c r="I338" s="388"/>
      <c r="J338" s="223"/>
      <c r="K338" s="222"/>
    </row>
    <row r="339" spans="1:11" x14ac:dyDescent="0.2">
      <c r="A339" s="222"/>
      <c r="B339" s="222"/>
      <c r="C339" s="222"/>
      <c r="D339" s="222"/>
      <c r="E339" s="222"/>
      <c r="F339" s="223"/>
      <c r="G339" s="269"/>
      <c r="H339" s="222"/>
      <c r="I339" s="388"/>
      <c r="J339" s="223"/>
      <c r="K339" s="222"/>
    </row>
    <row r="340" spans="1:11" x14ac:dyDescent="0.2">
      <c r="A340" s="222"/>
      <c r="B340" s="222"/>
      <c r="C340" s="222"/>
      <c r="D340" s="222"/>
      <c r="E340" s="222"/>
      <c r="F340" s="223"/>
      <c r="G340" s="269"/>
      <c r="H340" s="222"/>
      <c r="I340" s="388"/>
      <c r="J340" s="223"/>
      <c r="K340" s="222"/>
    </row>
    <row r="341" spans="1:11" x14ac:dyDescent="0.2">
      <c r="A341" s="222"/>
      <c r="B341" s="222"/>
      <c r="C341" s="222"/>
      <c r="D341" s="222"/>
      <c r="E341" s="222"/>
      <c r="F341" s="223"/>
      <c r="G341" s="269"/>
      <c r="H341" s="222"/>
      <c r="I341" s="388"/>
      <c r="J341" s="223"/>
      <c r="K341" s="222"/>
    </row>
    <row r="342" spans="1:11" x14ac:dyDescent="0.2">
      <c r="A342" s="222"/>
      <c r="B342" s="222"/>
      <c r="C342" s="222"/>
      <c r="D342" s="222"/>
      <c r="E342" s="222"/>
      <c r="F342" s="223"/>
      <c r="G342" s="269"/>
      <c r="H342" s="222"/>
      <c r="I342" s="388"/>
      <c r="J342" s="223"/>
      <c r="K342" s="222"/>
    </row>
    <row r="343" spans="1:11" x14ac:dyDescent="0.2">
      <c r="A343" s="222"/>
      <c r="B343" s="222"/>
      <c r="C343" s="222"/>
      <c r="D343" s="222"/>
      <c r="E343" s="222"/>
      <c r="F343" s="223"/>
      <c r="G343" s="269"/>
      <c r="H343" s="222"/>
      <c r="I343" s="388"/>
      <c r="J343" s="223"/>
      <c r="K343" s="222"/>
    </row>
    <row r="344" spans="1:11" x14ac:dyDescent="0.2">
      <c r="A344" s="222"/>
      <c r="B344" s="222"/>
      <c r="C344" s="222"/>
      <c r="D344" s="222"/>
      <c r="E344" s="222"/>
      <c r="F344" s="223"/>
      <c r="G344" s="269"/>
      <c r="H344" s="222"/>
      <c r="I344" s="388"/>
      <c r="J344" s="223"/>
      <c r="K344" s="222"/>
    </row>
    <row r="345" spans="1:11" x14ac:dyDescent="0.2">
      <c r="A345" s="222"/>
      <c r="B345" s="222"/>
      <c r="C345" s="222"/>
      <c r="D345" s="222"/>
      <c r="E345" s="222"/>
      <c r="F345" s="223"/>
      <c r="G345" s="269"/>
      <c r="H345" s="222"/>
      <c r="I345" s="388"/>
      <c r="J345" s="223"/>
      <c r="K345" s="222"/>
    </row>
    <row r="346" spans="1:11" x14ac:dyDescent="0.2">
      <c r="A346" s="222"/>
      <c r="B346" s="222"/>
      <c r="C346" s="222"/>
      <c r="D346" s="222"/>
      <c r="E346" s="222"/>
      <c r="F346" s="223"/>
      <c r="G346" s="269"/>
      <c r="H346" s="222"/>
      <c r="I346" s="388"/>
      <c r="J346" s="223"/>
      <c r="K346" s="222"/>
    </row>
    <row r="347" spans="1:11" x14ac:dyDescent="0.2">
      <c r="A347" s="222"/>
      <c r="B347" s="222"/>
      <c r="C347" s="222"/>
      <c r="D347" s="222"/>
      <c r="E347" s="222"/>
      <c r="F347" s="223"/>
      <c r="G347" s="269"/>
      <c r="H347" s="222"/>
      <c r="I347" s="388"/>
      <c r="J347" s="223"/>
      <c r="K347" s="222"/>
    </row>
    <row r="348" spans="1:11" x14ac:dyDescent="0.2">
      <c r="A348" s="222"/>
      <c r="B348" s="222"/>
      <c r="C348" s="222"/>
      <c r="D348" s="222"/>
      <c r="E348" s="222"/>
      <c r="F348" s="223"/>
      <c r="G348" s="269"/>
      <c r="H348" s="222"/>
      <c r="I348" s="388"/>
      <c r="J348" s="223"/>
      <c r="K348" s="222"/>
    </row>
    <row r="349" spans="1:11" x14ac:dyDescent="0.2">
      <c r="A349" s="222"/>
      <c r="B349" s="222"/>
      <c r="C349" s="222"/>
      <c r="D349" s="222"/>
      <c r="E349" s="222"/>
      <c r="F349" s="223"/>
      <c r="G349" s="269"/>
      <c r="H349" s="222"/>
      <c r="I349" s="388"/>
      <c r="J349" s="223"/>
      <c r="K349" s="222"/>
    </row>
    <row r="350" spans="1:11" x14ac:dyDescent="0.2">
      <c r="A350" s="222"/>
      <c r="B350" s="222"/>
      <c r="C350" s="222"/>
      <c r="D350" s="222"/>
      <c r="E350" s="222"/>
      <c r="F350" s="223"/>
      <c r="G350" s="269"/>
      <c r="H350" s="222"/>
      <c r="I350" s="388"/>
      <c r="J350" s="223"/>
      <c r="K350" s="222"/>
    </row>
    <row r="351" spans="1:11" x14ac:dyDescent="0.2">
      <c r="A351" s="222"/>
      <c r="B351" s="222"/>
      <c r="C351" s="222"/>
      <c r="D351" s="222"/>
      <c r="E351" s="222"/>
      <c r="F351" s="223"/>
      <c r="G351" s="269"/>
      <c r="H351" s="222"/>
      <c r="I351" s="388"/>
      <c r="J351" s="223"/>
      <c r="K351" s="222"/>
    </row>
    <row r="352" spans="1:11" x14ac:dyDescent="0.2">
      <c r="A352" s="222"/>
      <c r="B352" s="222"/>
      <c r="C352" s="222"/>
      <c r="D352" s="222"/>
      <c r="E352" s="222"/>
      <c r="F352" s="223"/>
      <c r="G352" s="269"/>
      <c r="H352" s="222"/>
      <c r="I352" s="388"/>
      <c r="J352" s="223"/>
      <c r="K352" s="222"/>
    </row>
    <row r="353" spans="1:11" x14ac:dyDescent="0.2">
      <c r="A353" s="222"/>
      <c r="B353" s="222"/>
      <c r="C353" s="222"/>
      <c r="D353" s="222"/>
      <c r="E353" s="222"/>
      <c r="F353" s="223"/>
      <c r="G353" s="269"/>
      <c r="H353" s="222"/>
      <c r="I353" s="388"/>
      <c r="J353" s="223"/>
      <c r="K353" s="222"/>
    </row>
    <row r="354" spans="1:11" x14ac:dyDescent="0.2">
      <c r="A354" s="222"/>
      <c r="B354" s="222"/>
      <c r="C354" s="222"/>
      <c r="D354" s="222"/>
      <c r="E354" s="222"/>
      <c r="F354" s="223"/>
      <c r="G354" s="269"/>
      <c r="H354" s="222"/>
      <c r="I354" s="388"/>
      <c r="J354" s="223"/>
      <c r="K354" s="222"/>
    </row>
    <row r="355" spans="1:11" x14ac:dyDescent="0.2">
      <c r="A355" s="222"/>
      <c r="B355" s="222"/>
      <c r="C355" s="222"/>
      <c r="D355" s="222"/>
      <c r="E355" s="222"/>
      <c r="F355" s="223"/>
      <c r="G355" s="269"/>
      <c r="H355" s="222"/>
      <c r="I355" s="388"/>
      <c r="J355" s="223"/>
      <c r="K355" s="222"/>
    </row>
    <row r="356" spans="1:11" x14ac:dyDescent="0.2">
      <c r="A356" s="222"/>
      <c r="B356" s="222"/>
      <c r="C356" s="222"/>
      <c r="D356" s="222"/>
      <c r="E356" s="222"/>
      <c r="F356" s="223"/>
      <c r="G356" s="269"/>
      <c r="H356" s="222"/>
      <c r="I356" s="388"/>
      <c r="J356" s="223"/>
      <c r="K356" s="222"/>
    </row>
    <row r="357" spans="1:11" x14ac:dyDescent="0.2">
      <c r="A357" s="222"/>
      <c r="B357" s="222"/>
      <c r="C357" s="222"/>
      <c r="D357" s="222"/>
      <c r="E357" s="222"/>
      <c r="F357" s="223"/>
      <c r="G357" s="269"/>
      <c r="H357" s="222"/>
      <c r="I357" s="388"/>
      <c r="J357" s="223"/>
      <c r="K357" s="222"/>
    </row>
    <row r="358" spans="1:11" x14ac:dyDescent="0.2">
      <c r="A358" s="222"/>
      <c r="B358" s="222"/>
      <c r="C358" s="222"/>
      <c r="D358" s="222"/>
      <c r="E358" s="222"/>
      <c r="F358" s="223"/>
      <c r="G358" s="269"/>
      <c r="H358" s="222"/>
      <c r="I358" s="388"/>
      <c r="J358" s="223"/>
      <c r="K358" s="222"/>
    </row>
    <row r="359" spans="1:11" x14ac:dyDescent="0.2">
      <c r="A359" s="222"/>
      <c r="B359" s="222"/>
      <c r="C359" s="222"/>
      <c r="D359" s="222"/>
      <c r="E359" s="222"/>
      <c r="F359" s="223"/>
      <c r="G359" s="269"/>
      <c r="H359" s="222"/>
      <c r="I359" s="388"/>
      <c r="J359" s="223"/>
      <c r="K359" s="222"/>
    </row>
    <row r="360" spans="1:11" x14ac:dyDescent="0.2">
      <c r="A360" s="222"/>
      <c r="B360" s="222"/>
      <c r="C360" s="222"/>
      <c r="D360" s="222"/>
      <c r="E360" s="222"/>
      <c r="F360" s="223"/>
      <c r="G360" s="269"/>
      <c r="H360" s="222"/>
      <c r="I360" s="388"/>
      <c r="J360" s="223"/>
      <c r="K360" s="222"/>
    </row>
    <row r="361" spans="1:11" x14ac:dyDescent="0.2">
      <c r="A361" s="222"/>
      <c r="B361" s="222"/>
      <c r="C361" s="222"/>
      <c r="D361" s="222"/>
      <c r="E361" s="222"/>
      <c r="F361" s="223"/>
      <c r="G361" s="269"/>
      <c r="H361" s="222"/>
      <c r="I361" s="388"/>
      <c r="J361" s="223"/>
      <c r="K361" s="222"/>
    </row>
    <row r="362" spans="1:11" x14ac:dyDescent="0.2">
      <c r="A362" s="222"/>
      <c r="B362" s="222"/>
      <c r="C362" s="222"/>
      <c r="D362" s="222"/>
      <c r="E362" s="222"/>
      <c r="F362" s="223"/>
      <c r="G362" s="269"/>
      <c r="H362" s="222"/>
      <c r="I362" s="388"/>
      <c r="J362" s="223"/>
      <c r="K362" s="222"/>
    </row>
    <row r="363" spans="1:11" x14ac:dyDescent="0.2">
      <c r="A363" s="222"/>
      <c r="B363" s="222"/>
      <c r="C363" s="222"/>
      <c r="D363" s="222"/>
      <c r="E363" s="222"/>
      <c r="F363" s="223"/>
      <c r="G363" s="269"/>
      <c r="H363" s="222"/>
      <c r="I363" s="388"/>
      <c r="J363" s="223"/>
      <c r="K363" s="222"/>
    </row>
    <row r="364" spans="1:11" x14ac:dyDescent="0.2">
      <c r="A364" s="222"/>
      <c r="B364" s="222"/>
      <c r="C364" s="222"/>
      <c r="D364" s="222"/>
      <c r="E364" s="222"/>
      <c r="F364" s="223"/>
      <c r="G364" s="269"/>
      <c r="H364" s="222"/>
      <c r="I364" s="388"/>
      <c r="J364" s="223"/>
      <c r="K364" s="222"/>
    </row>
    <row r="365" spans="1:11" x14ac:dyDescent="0.2">
      <c r="A365" s="222"/>
      <c r="B365" s="222"/>
      <c r="C365" s="222"/>
      <c r="D365" s="222"/>
      <c r="E365" s="222"/>
      <c r="F365" s="223"/>
      <c r="G365" s="269"/>
      <c r="H365" s="222"/>
      <c r="I365" s="388"/>
      <c r="J365" s="223"/>
      <c r="K365" s="222"/>
    </row>
    <row r="366" spans="1:11" x14ac:dyDescent="0.2">
      <c r="A366" s="222"/>
      <c r="B366" s="222"/>
      <c r="C366" s="222"/>
      <c r="D366" s="222"/>
      <c r="E366" s="222"/>
      <c r="F366" s="223"/>
      <c r="G366" s="269"/>
      <c r="H366" s="222"/>
      <c r="I366" s="388"/>
      <c r="J366" s="223"/>
      <c r="K366" s="222"/>
    </row>
    <row r="367" spans="1:11" x14ac:dyDescent="0.2">
      <c r="A367" s="222"/>
      <c r="B367" s="222"/>
      <c r="C367" s="222"/>
      <c r="D367" s="222"/>
      <c r="E367" s="222"/>
      <c r="F367" s="223"/>
      <c r="G367" s="269"/>
      <c r="H367" s="222"/>
      <c r="I367" s="388"/>
      <c r="J367" s="223"/>
      <c r="K367" s="222"/>
    </row>
    <row r="368" spans="1:11" x14ac:dyDescent="0.2">
      <c r="A368" s="222"/>
      <c r="B368" s="222"/>
      <c r="C368" s="222"/>
      <c r="D368" s="222"/>
      <c r="E368" s="222"/>
      <c r="F368" s="223"/>
      <c r="G368" s="269"/>
      <c r="H368" s="222"/>
      <c r="I368" s="388"/>
      <c r="J368" s="223"/>
      <c r="K368" s="222"/>
    </row>
    <row r="369" spans="1:11" x14ac:dyDescent="0.2">
      <c r="A369" s="222"/>
      <c r="B369" s="222"/>
      <c r="C369" s="222"/>
      <c r="D369" s="222"/>
      <c r="E369" s="222"/>
      <c r="F369" s="223"/>
      <c r="G369" s="269"/>
      <c r="H369" s="222"/>
      <c r="I369" s="388"/>
      <c r="J369" s="223"/>
      <c r="K369" s="222"/>
    </row>
    <row r="370" spans="1:11" x14ac:dyDescent="0.2">
      <c r="A370" s="222"/>
      <c r="B370" s="222"/>
      <c r="C370" s="222"/>
      <c r="D370" s="222"/>
      <c r="E370" s="222"/>
      <c r="F370" s="223"/>
      <c r="G370" s="269"/>
      <c r="H370" s="222"/>
      <c r="I370" s="388"/>
      <c r="J370" s="223"/>
      <c r="K370" s="222"/>
    </row>
    <row r="371" spans="1:11" x14ac:dyDescent="0.2">
      <c r="A371" s="222"/>
      <c r="B371" s="222"/>
      <c r="C371" s="222"/>
      <c r="D371" s="222"/>
      <c r="E371" s="222"/>
      <c r="F371" s="223"/>
      <c r="G371" s="269"/>
      <c r="H371" s="222"/>
      <c r="I371" s="388"/>
      <c r="J371" s="223"/>
      <c r="K371" s="222"/>
    </row>
    <row r="372" spans="1:11" x14ac:dyDescent="0.2">
      <c r="A372" s="222"/>
      <c r="B372" s="222"/>
      <c r="C372" s="222"/>
      <c r="D372" s="222"/>
      <c r="E372" s="222"/>
      <c r="F372" s="223"/>
      <c r="G372" s="269"/>
      <c r="H372" s="222"/>
      <c r="I372" s="388"/>
      <c r="J372" s="223"/>
      <c r="K372" s="222"/>
    </row>
    <row r="373" spans="1:11" x14ac:dyDescent="0.2">
      <c r="A373" s="222"/>
      <c r="B373" s="222"/>
      <c r="C373" s="222"/>
      <c r="D373" s="222"/>
      <c r="E373" s="222"/>
      <c r="F373" s="223"/>
      <c r="G373" s="269"/>
      <c r="H373" s="222"/>
      <c r="I373" s="388"/>
      <c r="J373" s="223"/>
      <c r="K373" s="222"/>
    </row>
    <row r="374" spans="1:11" x14ac:dyDescent="0.2">
      <c r="A374" s="222"/>
      <c r="B374" s="222"/>
      <c r="C374" s="222"/>
      <c r="D374" s="222"/>
      <c r="E374" s="222"/>
      <c r="F374" s="223"/>
      <c r="G374" s="269"/>
      <c r="H374" s="222"/>
      <c r="I374" s="388"/>
      <c r="J374" s="223"/>
      <c r="K374" s="222"/>
    </row>
    <row r="375" spans="1:11" x14ac:dyDescent="0.2">
      <c r="A375" s="222"/>
      <c r="B375" s="222"/>
      <c r="C375" s="222"/>
      <c r="D375" s="222"/>
      <c r="E375" s="222"/>
      <c r="F375" s="223"/>
      <c r="G375" s="269"/>
      <c r="H375" s="222"/>
      <c r="I375" s="388"/>
      <c r="J375" s="223"/>
      <c r="K375" s="222"/>
    </row>
    <row r="376" spans="1:11" x14ac:dyDescent="0.2">
      <c r="A376" s="222"/>
      <c r="B376" s="222"/>
      <c r="C376" s="222"/>
      <c r="D376" s="222"/>
      <c r="E376" s="222"/>
      <c r="F376" s="223"/>
      <c r="G376" s="269"/>
      <c r="H376" s="222"/>
      <c r="I376" s="388"/>
      <c r="J376" s="223"/>
      <c r="K376" s="222"/>
    </row>
    <row r="377" spans="1:11" x14ac:dyDescent="0.2">
      <c r="A377" s="222"/>
      <c r="B377" s="222"/>
      <c r="C377" s="222"/>
      <c r="D377" s="222"/>
      <c r="E377" s="222"/>
      <c r="F377" s="223"/>
      <c r="G377" s="269"/>
      <c r="H377" s="222"/>
      <c r="I377" s="388"/>
      <c r="J377" s="223"/>
      <c r="K377" s="222"/>
    </row>
    <row r="378" spans="1:11" x14ac:dyDescent="0.2">
      <c r="A378" s="222"/>
      <c r="B378" s="222"/>
      <c r="C378" s="222"/>
      <c r="D378" s="222"/>
      <c r="E378" s="222"/>
      <c r="F378" s="223"/>
      <c r="G378" s="269"/>
      <c r="H378" s="222"/>
      <c r="I378" s="388"/>
      <c r="J378" s="223"/>
      <c r="K378" s="222"/>
    </row>
    <row r="379" spans="1:11" x14ac:dyDescent="0.2">
      <c r="A379" s="222"/>
      <c r="B379" s="222"/>
      <c r="C379" s="222"/>
      <c r="D379" s="222"/>
      <c r="E379" s="222"/>
      <c r="F379" s="223"/>
      <c r="G379" s="269"/>
      <c r="H379" s="222"/>
      <c r="I379" s="388"/>
      <c r="J379" s="223"/>
      <c r="K379" s="222"/>
    </row>
    <row r="380" spans="1:11" x14ac:dyDescent="0.2">
      <c r="A380" s="222"/>
      <c r="B380" s="222"/>
      <c r="C380" s="222"/>
      <c r="D380" s="222"/>
      <c r="E380" s="222"/>
      <c r="F380" s="223"/>
      <c r="G380" s="269"/>
      <c r="H380" s="222"/>
      <c r="I380" s="388"/>
      <c r="J380" s="223"/>
      <c r="K380" s="222"/>
    </row>
    <row r="381" spans="1:11" x14ac:dyDescent="0.2">
      <c r="A381" s="222"/>
      <c r="B381" s="222"/>
      <c r="C381" s="222"/>
      <c r="D381" s="222"/>
      <c r="E381" s="222"/>
      <c r="F381" s="223"/>
      <c r="G381" s="269"/>
      <c r="H381" s="222"/>
      <c r="I381" s="388"/>
      <c r="J381" s="223"/>
      <c r="K381" s="222"/>
    </row>
    <row r="382" spans="1:11" x14ac:dyDescent="0.2">
      <c r="A382" s="222"/>
      <c r="B382" s="222"/>
      <c r="C382" s="222"/>
      <c r="D382" s="222"/>
      <c r="E382" s="222"/>
      <c r="F382" s="223"/>
      <c r="G382" s="269"/>
      <c r="H382" s="222"/>
      <c r="I382" s="388"/>
      <c r="J382" s="223"/>
      <c r="K382" s="222"/>
    </row>
    <row r="383" spans="1:11" x14ac:dyDescent="0.2">
      <c r="A383" s="222"/>
      <c r="B383" s="222"/>
      <c r="C383" s="222"/>
      <c r="D383" s="222"/>
      <c r="E383" s="222"/>
      <c r="F383" s="223"/>
      <c r="G383" s="269"/>
      <c r="H383" s="222"/>
      <c r="I383" s="388"/>
      <c r="J383" s="223"/>
      <c r="K383" s="222"/>
    </row>
    <row r="384" spans="1:11" x14ac:dyDescent="0.2">
      <c r="A384" s="222"/>
      <c r="B384" s="222"/>
      <c r="C384" s="222"/>
      <c r="D384" s="222"/>
      <c r="E384" s="222"/>
      <c r="F384" s="223"/>
      <c r="G384" s="269"/>
      <c r="H384" s="222"/>
      <c r="I384" s="388"/>
      <c r="J384" s="223"/>
      <c r="K384" s="222"/>
    </row>
    <row r="385" spans="1:11" x14ac:dyDescent="0.2">
      <c r="A385" s="222"/>
      <c r="B385" s="222"/>
      <c r="C385" s="222"/>
      <c r="D385" s="222"/>
      <c r="E385" s="222"/>
      <c r="F385" s="223"/>
      <c r="G385" s="269"/>
      <c r="H385" s="222"/>
      <c r="I385" s="388"/>
      <c r="J385" s="223"/>
      <c r="K385" s="222"/>
    </row>
    <row r="386" spans="1:11" x14ac:dyDescent="0.2">
      <c r="A386" s="222"/>
      <c r="B386" s="222"/>
      <c r="C386" s="222"/>
      <c r="D386" s="222"/>
      <c r="E386" s="222"/>
      <c r="F386" s="223"/>
      <c r="G386" s="269"/>
      <c r="H386" s="222"/>
      <c r="I386" s="388"/>
      <c r="J386" s="223"/>
      <c r="K386" s="222"/>
    </row>
    <row r="387" spans="1:11" x14ac:dyDescent="0.2">
      <c r="A387" s="222"/>
      <c r="B387" s="222"/>
      <c r="C387" s="222"/>
      <c r="D387" s="222"/>
      <c r="E387" s="222"/>
      <c r="F387" s="223"/>
      <c r="G387" s="269"/>
      <c r="H387" s="222"/>
      <c r="I387" s="388"/>
      <c r="J387" s="223"/>
      <c r="K387" s="222"/>
    </row>
    <row r="388" spans="1:11" x14ac:dyDescent="0.2">
      <c r="A388" s="222"/>
      <c r="B388" s="222"/>
      <c r="C388" s="222"/>
      <c r="D388" s="222"/>
      <c r="E388" s="222"/>
      <c r="F388" s="223"/>
      <c r="G388" s="269"/>
      <c r="H388" s="222"/>
      <c r="I388" s="388"/>
      <c r="J388" s="223"/>
      <c r="K388" s="222"/>
    </row>
    <row r="389" spans="1:11" x14ac:dyDescent="0.2">
      <c r="A389" s="222"/>
      <c r="B389" s="222"/>
      <c r="C389" s="222"/>
      <c r="D389" s="222"/>
      <c r="E389" s="222"/>
      <c r="F389" s="223"/>
      <c r="G389" s="269"/>
      <c r="H389" s="222"/>
      <c r="I389" s="388"/>
      <c r="J389" s="223"/>
      <c r="K389" s="222"/>
    </row>
    <row r="390" spans="1:11" x14ac:dyDescent="0.2">
      <c r="A390" s="222"/>
      <c r="B390" s="222"/>
      <c r="C390" s="222"/>
      <c r="D390" s="222"/>
      <c r="E390" s="222"/>
      <c r="F390" s="223"/>
      <c r="G390" s="269"/>
      <c r="H390" s="222"/>
      <c r="I390" s="388"/>
      <c r="J390" s="223"/>
      <c r="K390" s="222"/>
    </row>
    <row r="391" spans="1:11" x14ac:dyDescent="0.2">
      <c r="A391" s="222"/>
      <c r="B391" s="222"/>
      <c r="C391" s="222"/>
      <c r="D391" s="222"/>
      <c r="E391" s="222"/>
      <c r="F391" s="223"/>
      <c r="G391" s="269"/>
      <c r="H391" s="222"/>
      <c r="I391" s="388"/>
      <c r="J391" s="223"/>
      <c r="K391" s="222"/>
    </row>
    <row r="392" spans="1:11" x14ac:dyDescent="0.2">
      <c r="A392" s="222"/>
      <c r="B392" s="222"/>
      <c r="C392" s="222"/>
      <c r="D392" s="222"/>
      <c r="E392" s="222"/>
      <c r="F392" s="223"/>
      <c r="G392" s="269"/>
      <c r="H392" s="222"/>
      <c r="I392" s="388"/>
      <c r="J392" s="223"/>
      <c r="K392" s="222"/>
    </row>
    <row r="393" spans="1:11" x14ac:dyDescent="0.2">
      <c r="A393" s="222"/>
      <c r="B393" s="222"/>
      <c r="C393" s="222"/>
      <c r="D393" s="222"/>
      <c r="E393" s="222"/>
      <c r="F393" s="223"/>
      <c r="G393" s="269"/>
      <c r="H393" s="222"/>
      <c r="I393" s="388"/>
      <c r="J393" s="223"/>
      <c r="K393" s="222"/>
    </row>
    <row r="394" spans="1:11" x14ac:dyDescent="0.2">
      <c r="A394" s="222"/>
      <c r="B394" s="222"/>
      <c r="C394" s="222"/>
      <c r="D394" s="222"/>
      <c r="E394" s="222"/>
      <c r="F394" s="223"/>
      <c r="G394" s="269"/>
      <c r="H394" s="222"/>
      <c r="I394" s="388"/>
      <c r="J394" s="223"/>
      <c r="K394" s="222"/>
    </row>
    <row r="395" spans="1:11" x14ac:dyDescent="0.2">
      <c r="A395" s="222"/>
      <c r="B395" s="222"/>
      <c r="C395" s="222"/>
      <c r="D395" s="222"/>
      <c r="E395" s="222"/>
      <c r="F395" s="223"/>
      <c r="G395" s="269"/>
      <c r="H395" s="222"/>
      <c r="I395" s="388"/>
      <c r="J395" s="223"/>
      <c r="K395" s="222"/>
    </row>
    <row r="396" spans="1:11" x14ac:dyDescent="0.2">
      <c r="A396" s="222"/>
      <c r="B396" s="222"/>
      <c r="C396" s="222"/>
      <c r="D396" s="222"/>
      <c r="E396" s="222"/>
      <c r="F396" s="223"/>
      <c r="G396" s="269"/>
      <c r="H396" s="222"/>
      <c r="I396" s="388"/>
      <c r="J396" s="223"/>
      <c r="K396" s="222"/>
    </row>
    <row r="397" spans="1:11" x14ac:dyDescent="0.2">
      <c r="A397" s="222"/>
      <c r="B397" s="222"/>
      <c r="C397" s="222"/>
      <c r="D397" s="222"/>
      <c r="E397" s="222"/>
      <c r="F397" s="223"/>
      <c r="G397" s="269"/>
      <c r="H397" s="222"/>
      <c r="I397" s="388"/>
      <c r="J397" s="223"/>
      <c r="K397" s="222"/>
    </row>
    <row r="398" spans="1:11" x14ac:dyDescent="0.2">
      <c r="A398" s="222"/>
      <c r="B398" s="222"/>
      <c r="C398" s="222"/>
      <c r="D398" s="222"/>
      <c r="E398" s="222"/>
      <c r="F398" s="223"/>
      <c r="G398" s="269"/>
      <c r="H398" s="222"/>
      <c r="I398" s="388"/>
      <c r="J398" s="223"/>
      <c r="K398" s="222"/>
    </row>
    <row r="399" spans="1:11" x14ac:dyDescent="0.2">
      <c r="A399" s="222"/>
      <c r="B399" s="222"/>
      <c r="C399" s="222"/>
      <c r="D399" s="222"/>
      <c r="E399" s="222"/>
      <c r="F399" s="223"/>
      <c r="G399" s="269"/>
      <c r="H399" s="222"/>
      <c r="I399" s="388"/>
      <c r="J399" s="223"/>
      <c r="K399" s="222"/>
    </row>
    <row r="400" spans="1:11" x14ac:dyDescent="0.2">
      <c r="A400" s="222"/>
      <c r="B400" s="222"/>
      <c r="C400" s="222"/>
      <c r="D400" s="222"/>
      <c r="E400" s="222"/>
      <c r="F400" s="223"/>
      <c r="G400" s="269"/>
      <c r="H400" s="222"/>
      <c r="I400" s="388"/>
      <c r="J400" s="223"/>
      <c r="K400" s="222"/>
    </row>
    <row r="401" spans="1:11" x14ac:dyDescent="0.2">
      <c r="A401" s="222"/>
      <c r="B401" s="222"/>
      <c r="C401" s="222"/>
      <c r="D401" s="222"/>
      <c r="E401" s="222"/>
      <c r="F401" s="223"/>
      <c r="G401" s="269"/>
      <c r="H401" s="222"/>
      <c r="I401" s="388"/>
      <c r="J401" s="223"/>
      <c r="K401" s="222"/>
    </row>
    <row r="402" spans="1:11" x14ac:dyDescent="0.2">
      <c r="A402" s="222"/>
      <c r="B402" s="222"/>
      <c r="C402" s="222"/>
      <c r="D402" s="222"/>
      <c r="E402" s="222"/>
      <c r="F402" s="223"/>
      <c r="G402" s="269"/>
      <c r="H402" s="222"/>
      <c r="I402" s="388"/>
      <c r="J402" s="223"/>
      <c r="K402" s="222"/>
    </row>
    <row r="403" spans="1:11" x14ac:dyDescent="0.2">
      <c r="A403" s="222"/>
      <c r="B403" s="222"/>
      <c r="C403" s="222"/>
      <c r="D403" s="222"/>
      <c r="E403" s="222"/>
      <c r="F403" s="223"/>
      <c r="G403" s="269"/>
      <c r="H403" s="222"/>
      <c r="I403" s="388"/>
      <c r="J403" s="223"/>
      <c r="K403" s="222"/>
    </row>
    <row r="404" spans="1:11" x14ac:dyDescent="0.2">
      <c r="A404" s="222"/>
      <c r="B404" s="222"/>
      <c r="C404" s="222"/>
      <c r="D404" s="222"/>
      <c r="E404" s="222"/>
      <c r="F404" s="223"/>
      <c r="G404" s="269"/>
      <c r="H404" s="222"/>
      <c r="I404" s="388"/>
      <c r="J404" s="223"/>
      <c r="K404" s="222"/>
    </row>
    <row r="405" spans="1:11" x14ac:dyDescent="0.2">
      <c r="A405" s="222"/>
      <c r="B405" s="222"/>
      <c r="C405" s="222"/>
      <c r="D405" s="222"/>
      <c r="E405" s="222"/>
      <c r="F405" s="223"/>
      <c r="G405" s="269"/>
      <c r="H405" s="222"/>
      <c r="I405" s="388"/>
      <c r="J405" s="223"/>
      <c r="K405" s="222"/>
    </row>
    <row r="406" spans="1:11" x14ac:dyDescent="0.2">
      <c r="A406" s="222"/>
      <c r="B406" s="222"/>
      <c r="C406" s="222"/>
      <c r="D406" s="222"/>
      <c r="E406" s="222"/>
      <c r="F406" s="223"/>
      <c r="G406" s="269"/>
      <c r="H406" s="222"/>
      <c r="I406" s="388"/>
      <c r="J406" s="223"/>
      <c r="K406" s="222"/>
    </row>
    <row r="407" spans="1:11" x14ac:dyDescent="0.2">
      <c r="A407" s="222"/>
      <c r="B407" s="222"/>
      <c r="C407" s="222"/>
      <c r="D407" s="222"/>
      <c r="E407" s="222"/>
      <c r="F407" s="223"/>
      <c r="G407" s="269"/>
      <c r="H407" s="222"/>
      <c r="I407" s="388"/>
      <c r="J407" s="223"/>
      <c r="K407" s="222"/>
    </row>
    <row r="408" spans="1:11" x14ac:dyDescent="0.2">
      <c r="A408" s="222"/>
      <c r="B408" s="222"/>
      <c r="C408" s="222"/>
      <c r="D408" s="222"/>
      <c r="E408" s="222"/>
      <c r="F408" s="223"/>
      <c r="G408" s="269"/>
      <c r="H408" s="222"/>
      <c r="I408" s="388"/>
      <c r="J408" s="223"/>
      <c r="K408" s="222"/>
    </row>
    <row r="409" spans="1:11" x14ac:dyDescent="0.2">
      <c r="A409" s="222"/>
      <c r="B409" s="222"/>
      <c r="C409" s="222"/>
      <c r="D409" s="222"/>
      <c r="E409" s="222"/>
      <c r="F409" s="223"/>
      <c r="G409" s="269"/>
      <c r="H409" s="222"/>
      <c r="I409" s="388"/>
      <c r="J409" s="223"/>
      <c r="K409" s="222"/>
    </row>
    <row r="410" spans="1:11" x14ac:dyDescent="0.2">
      <c r="A410" s="222"/>
      <c r="B410" s="222"/>
      <c r="C410" s="222"/>
      <c r="D410" s="222"/>
      <c r="E410" s="222"/>
      <c r="F410" s="223"/>
      <c r="G410" s="269"/>
      <c r="H410" s="222"/>
      <c r="I410" s="388"/>
      <c r="J410" s="223"/>
      <c r="K410" s="222"/>
    </row>
    <row r="411" spans="1:11" x14ac:dyDescent="0.2">
      <c r="A411" s="222"/>
      <c r="B411" s="222"/>
      <c r="C411" s="222"/>
      <c r="D411" s="222"/>
      <c r="E411" s="222"/>
      <c r="F411" s="223"/>
      <c r="G411" s="269"/>
      <c r="H411" s="222"/>
      <c r="I411" s="388"/>
      <c r="J411" s="223"/>
      <c r="K411" s="222"/>
    </row>
    <row r="412" spans="1:11" x14ac:dyDescent="0.2">
      <c r="A412" s="222"/>
      <c r="B412" s="222"/>
      <c r="C412" s="222"/>
      <c r="D412" s="222"/>
      <c r="E412" s="222"/>
      <c r="F412" s="223"/>
      <c r="G412" s="269"/>
      <c r="H412" s="222"/>
      <c r="I412" s="388"/>
      <c r="J412" s="223"/>
      <c r="K412" s="222"/>
    </row>
    <row r="413" spans="1:11" x14ac:dyDescent="0.2">
      <c r="A413" s="222"/>
      <c r="B413" s="222"/>
      <c r="C413" s="222"/>
      <c r="D413" s="222"/>
      <c r="E413" s="222"/>
      <c r="F413" s="223"/>
      <c r="G413" s="269"/>
      <c r="H413" s="222"/>
      <c r="I413" s="388"/>
      <c r="J413" s="223"/>
      <c r="K413" s="222"/>
    </row>
    <row r="414" spans="1:11" x14ac:dyDescent="0.2">
      <c r="A414" s="222"/>
      <c r="B414" s="222"/>
      <c r="C414" s="222"/>
      <c r="D414" s="222"/>
      <c r="E414" s="222"/>
      <c r="F414" s="223"/>
      <c r="G414" s="269"/>
      <c r="H414" s="222"/>
      <c r="I414" s="388"/>
      <c r="J414" s="223"/>
      <c r="K414" s="222"/>
    </row>
    <row r="415" spans="1:11" x14ac:dyDescent="0.2">
      <c r="A415" s="222"/>
      <c r="B415" s="222"/>
      <c r="C415" s="222"/>
      <c r="D415" s="222"/>
      <c r="E415" s="222"/>
      <c r="F415" s="223"/>
      <c r="G415" s="269"/>
      <c r="H415" s="222"/>
      <c r="I415" s="388"/>
      <c r="J415" s="223"/>
      <c r="K415" s="222"/>
    </row>
    <row r="416" spans="1:11" x14ac:dyDescent="0.2">
      <c r="A416" s="222"/>
      <c r="B416" s="222"/>
      <c r="C416" s="222"/>
      <c r="D416" s="222"/>
      <c r="E416" s="222"/>
      <c r="F416" s="223"/>
      <c r="G416" s="269"/>
      <c r="H416" s="222"/>
      <c r="I416" s="388"/>
      <c r="J416" s="223"/>
      <c r="K416" s="222"/>
    </row>
    <row r="417" spans="1:11" x14ac:dyDescent="0.2">
      <c r="A417" s="222"/>
      <c r="B417" s="222"/>
      <c r="C417" s="222"/>
      <c r="D417" s="222"/>
      <c r="E417" s="222"/>
      <c r="F417" s="223"/>
      <c r="G417" s="269"/>
      <c r="H417" s="222"/>
      <c r="I417" s="388"/>
      <c r="J417" s="223"/>
      <c r="K417" s="222"/>
    </row>
    <row r="418" spans="1:11" x14ac:dyDescent="0.2">
      <c r="A418" s="222"/>
      <c r="B418" s="222"/>
      <c r="C418" s="222"/>
      <c r="D418" s="222"/>
      <c r="E418" s="222"/>
      <c r="F418" s="223"/>
      <c r="G418" s="269"/>
      <c r="H418" s="222"/>
      <c r="I418" s="388"/>
      <c r="J418" s="223"/>
      <c r="K418" s="222"/>
    </row>
    <row r="419" spans="1:11" x14ac:dyDescent="0.2">
      <c r="A419" s="222"/>
      <c r="B419" s="222"/>
      <c r="C419" s="222"/>
      <c r="D419" s="222"/>
      <c r="E419" s="222"/>
      <c r="F419" s="223"/>
      <c r="G419" s="269"/>
      <c r="H419" s="222"/>
      <c r="I419" s="388"/>
      <c r="J419" s="223"/>
      <c r="K419" s="222"/>
    </row>
    <row r="420" spans="1:11" x14ac:dyDescent="0.2">
      <c r="A420" s="222"/>
      <c r="B420" s="222"/>
      <c r="C420" s="222"/>
      <c r="D420" s="222"/>
      <c r="E420" s="222"/>
      <c r="F420" s="223"/>
      <c r="G420" s="269"/>
      <c r="H420" s="222"/>
      <c r="I420" s="388"/>
      <c r="J420" s="223"/>
      <c r="K420" s="222"/>
    </row>
    <row r="421" spans="1:11" x14ac:dyDescent="0.2">
      <c r="A421" s="222"/>
      <c r="B421" s="222"/>
      <c r="C421" s="222"/>
      <c r="D421" s="222"/>
      <c r="E421" s="222"/>
      <c r="F421" s="223"/>
      <c r="G421" s="269"/>
      <c r="H421" s="222"/>
      <c r="I421" s="388"/>
      <c r="J421" s="223"/>
      <c r="K421" s="222"/>
    </row>
    <row r="422" spans="1:11" x14ac:dyDescent="0.2">
      <c r="A422" s="222"/>
      <c r="B422" s="222"/>
      <c r="C422" s="222"/>
      <c r="D422" s="222"/>
      <c r="E422" s="222"/>
      <c r="F422" s="223"/>
      <c r="G422" s="269"/>
      <c r="H422" s="222"/>
      <c r="I422" s="388"/>
      <c r="J422" s="223"/>
      <c r="K422" s="222"/>
    </row>
    <row r="423" spans="1:11" x14ac:dyDescent="0.2">
      <c r="A423" s="222"/>
      <c r="B423" s="222"/>
      <c r="C423" s="222"/>
      <c r="D423" s="222"/>
      <c r="E423" s="222"/>
      <c r="F423" s="223"/>
      <c r="G423" s="269"/>
      <c r="H423" s="222"/>
      <c r="I423" s="388"/>
      <c r="J423" s="223"/>
      <c r="K423" s="222"/>
    </row>
    <row r="424" spans="1:11" x14ac:dyDescent="0.2">
      <c r="A424" s="222"/>
      <c r="B424" s="222"/>
      <c r="C424" s="222"/>
      <c r="D424" s="222"/>
      <c r="E424" s="222"/>
      <c r="F424" s="223"/>
      <c r="G424" s="269"/>
      <c r="H424" s="222"/>
      <c r="I424" s="388"/>
      <c r="J424" s="223"/>
      <c r="K424" s="222"/>
    </row>
    <row r="425" spans="1:11" x14ac:dyDescent="0.2">
      <c r="A425" s="222"/>
      <c r="B425" s="222"/>
      <c r="C425" s="222"/>
      <c r="D425" s="222"/>
      <c r="E425" s="222"/>
      <c r="F425" s="223"/>
      <c r="G425" s="269"/>
      <c r="H425" s="222"/>
      <c r="I425" s="388"/>
      <c r="J425" s="223"/>
      <c r="K425" s="222"/>
    </row>
    <row r="426" spans="1:11" x14ac:dyDescent="0.2">
      <c r="A426" s="222"/>
      <c r="B426" s="222"/>
      <c r="C426" s="222"/>
      <c r="D426" s="222"/>
      <c r="E426" s="222"/>
      <c r="F426" s="223"/>
      <c r="G426" s="269"/>
      <c r="H426" s="222"/>
      <c r="I426" s="388"/>
      <c r="J426" s="223"/>
      <c r="K426" s="222"/>
    </row>
    <row r="427" spans="1:11" x14ac:dyDescent="0.2">
      <c r="A427" s="222"/>
      <c r="B427" s="222"/>
      <c r="C427" s="222"/>
      <c r="D427" s="222"/>
      <c r="E427" s="222"/>
      <c r="F427" s="223"/>
      <c r="G427" s="269"/>
      <c r="H427" s="222"/>
      <c r="I427" s="388"/>
      <c r="J427" s="223"/>
      <c r="K427" s="222"/>
    </row>
    <row r="428" spans="1:11" x14ac:dyDescent="0.2">
      <c r="A428" s="222"/>
      <c r="B428" s="222"/>
      <c r="C428" s="222"/>
      <c r="D428" s="222"/>
      <c r="E428" s="222"/>
      <c r="F428" s="223"/>
      <c r="G428" s="269"/>
      <c r="H428" s="222"/>
      <c r="I428" s="388"/>
      <c r="J428" s="223"/>
      <c r="K428" s="222"/>
    </row>
    <row r="429" spans="1:11" x14ac:dyDescent="0.2">
      <c r="A429" s="222"/>
      <c r="B429" s="222"/>
      <c r="C429" s="222"/>
      <c r="D429" s="222"/>
      <c r="E429" s="222"/>
      <c r="F429" s="223"/>
      <c r="G429" s="269"/>
      <c r="H429" s="222"/>
      <c r="I429" s="388"/>
      <c r="J429" s="223"/>
      <c r="K429" s="222"/>
    </row>
    <row r="430" spans="1:11" x14ac:dyDescent="0.2">
      <c r="A430" s="222"/>
      <c r="B430" s="222"/>
      <c r="C430" s="222"/>
      <c r="D430" s="222"/>
      <c r="E430" s="222"/>
      <c r="F430" s="223"/>
      <c r="G430" s="269"/>
      <c r="H430" s="222"/>
      <c r="I430" s="388"/>
      <c r="J430" s="223"/>
      <c r="K430" s="222"/>
    </row>
    <row r="431" spans="1:11" x14ac:dyDescent="0.2">
      <c r="A431" s="222"/>
      <c r="B431" s="222"/>
      <c r="C431" s="222"/>
      <c r="D431" s="222"/>
      <c r="E431" s="222"/>
      <c r="F431" s="223"/>
      <c r="G431" s="269"/>
      <c r="H431" s="222"/>
      <c r="I431" s="388"/>
      <c r="J431" s="223"/>
      <c r="K431" s="222"/>
    </row>
    <row r="432" spans="1:11" x14ac:dyDescent="0.2">
      <c r="A432" s="222"/>
      <c r="B432" s="222"/>
      <c r="C432" s="222"/>
      <c r="D432" s="222"/>
      <c r="E432" s="222"/>
      <c r="F432" s="223"/>
      <c r="G432" s="269"/>
      <c r="H432" s="222"/>
      <c r="I432" s="388"/>
      <c r="J432" s="223"/>
      <c r="K432" s="222"/>
    </row>
    <row r="433" spans="1:11" x14ac:dyDescent="0.2">
      <c r="A433" s="222"/>
      <c r="B433" s="222"/>
      <c r="C433" s="222"/>
      <c r="D433" s="222"/>
      <c r="E433" s="222"/>
      <c r="F433" s="223"/>
      <c r="G433" s="269"/>
      <c r="H433" s="222"/>
      <c r="I433" s="388"/>
      <c r="J433" s="223"/>
      <c r="K433" s="222"/>
    </row>
    <row r="434" spans="1:11" x14ac:dyDescent="0.2">
      <c r="A434" s="222"/>
      <c r="B434" s="222"/>
      <c r="C434" s="222"/>
      <c r="D434" s="222"/>
      <c r="E434" s="222"/>
      <c r="F434" s="223"/>
      <c r="G434" s="269"/>
      <c r="H434" s="222"/>
      <c r="I434" s="388"/>
      <c r="J434" s="223"/>
      <c r="K434" s="222"/>
    </row>
    <row r="435" spans="1:11" x14ac:dyDescent="0.2">
      <c r="A435" s="222"/>
      <c r="B435" s="222"/>
      <c r="C435" s="222"/>
      <c r="D435" s="222"/>
      <c r="E435" s="222"/>
      <c r="F435" s="223"/>
      <c r="G435" s="269"/>
      <c r="H435" s="222"/>
      <c r="I435" s="388"/>
      <c r="J435" s="223"/>
      <c r="K435" s="222"/>
    </row>
    <row r="436" spans="1:11" x14ac:dyDescent="0.2">
      <c r="A436" s="222"/>
      <c r="B436" s="222"/>
      <c r="C436" s="222"/>
      <c r="D436" s="222"/>
      <c r="E436" s="222"/>
      <c r="F436" s="223"/>
      <c r="G436" s="269"/>
      <c r="H436" s="222"/>
      <c r="I436" s="388"/>
      <c r="J436" s="223"/>
      <c r="K436" s="222"/>
    </row>
    <row r="437" spans="1:11" x14ac:dyDescent="0.2">
      <c r="A437" s="222"/>
      <c r="B437" s="222"/>
      <c r="C437" s="222"/>
      <c r="D437" s="222"/>
      <c r="E437" s="222"/>
      <c r="F437" s="223"/>
      <c r="G437" s="269"/>
      <c r="H437" s="222"/>
      <c r="I437" s="388"/>
      <c r="J437" s="223"/>
      <c r="K437" s="222"/>
    </row>
    <row r="438" spans="1:11" x14ac:dyDescent="0.2">
      <c r="A438" s="222"/>
      <c r="B438" s="222"/>
      <c r="C438" s="222"/>
      <c r="D438" s="222"/>
      <c r="E438" s="222"/>
      <c r="F438" s="223"/>
      <c r="G438" s="269"/>
      <c r="H438" s="222"/>
      <c r="I438" s="388"/>
      <c r="J438" s="223"/>
      <c r="K438" s="222"/>
    </row>
    <row r="439" spans="1:11" x14ac:dyDescent="0.2">
      <c r="A439" s="222"/>
      <c r="B439" s="222"/>
      <c r="C439" s="222"/>
      <c r="D439" s="222"/>
      <c r="E439" s="222"/>
      <c r="F439" s="223"/>
      <c r="G439" s="269"/>
      <c r="H439" s="222"/>
      <c r="I439" s="388"/>
      <c r="J439" s="223"/>
      <c r="K439" s="222"/>
    </row>
    <row r="440" spans="1:11" x14ac:dyDescent="0.2">
      <c r="A440" s="222"/>
      <c r="B440" s="222"/>
      <c r="C440" s="222"/>
      <c r="D440" s="222"/>
      <c r="E440" s="222"/>
      <c r="F440" s="223"/>
      <c r="G440" s="269"/>
      <c r="H440" s="222"/>
      <c r="I440" s="388"/>
      <c r="J440" s="223"/>
      <c r="K440" s="222"/>
    </row>
    <row r="441" spans="1:11" x14ac:dyDescent="0.2">
      <c r="A441" s="222"/>
      <c r="B441" s="222"/>
      <c r="C441" s="222"/>
      <c r="D441" s="222"/>
      <c r="E441" s="222"/>
      <c r="F441" s="223"/>
      <c r="G441" s="269"/>
      <c r="H441" s="222"/>
      <c r="I441" s="388"/>
      <c r="J441" s="223"/>
      <c r="K441" s="222"/>
    </row>
    <row r="442" spans="1:11" x14ac:dyDescent="0.2">
      <c r="A442" s="222"/>
      <c r="B442" s="222"/>
      <c r="C442" s="222"/>
      <c r="D442" s="222"/>
      <c r="E442" s="222"/>
      <c r="F442" s="223"/>
      <c r="G442" s="269"/>
      <c r="H442" s="222"/>
      <c r="I442" s="388"/>
      <c r="J442" s="223"/>
      <c r="K442" s="222"/>
    </row>
    <row r="443" spans="1:11" x14ac:dyDescent="0.2">
      <c r="A443" s="222"/>
      <c r="B443" s="222"/>
      <c r="C443" s="222"/>
      <c r="D443" s="222"/>
      <c r="E443" s="222"/>
      <c r="F443" s="223"/>
      <c r="G443" s="269"/>
      <c r="H443" s="222"/>
      <c r="I443" s="388"/>
      <c r="J443" s="223"/>
      <c r="K443" s="222"/>
    </row>
    <row r="444" spans="1:11" x14ac:dyDescent="0.2">
      <c r="A444" s="222"/>
      <c r="B444" s="222"/>
      <c r="C444" s="222"/>
      <c r="D444" s="222"/>
      <c r="E444" s="222"/>
      <c r="F444" s="223"/>
      <c r="G444" s="269"/>
      <c r="H444" s="222"/>
      <c r="I444" s="388"/>
      <c r="J444" s="223"/>
      <c r="K444" s="222"/>
    </row>
    <row r="445" spans="1:11" x14ac:dyDescent="0.2">
      <c r="A445" s="222"/>
      <c r="B445" s="222"/>
      <c r="C445" s="222"/>
      <c r="D445" s="222"/>
      <c r="E445" s="222"/>
      <c r="F445" s="223"/>
      <c r="G445" s="269"/>
      <c r="H445" s="222"/>
      <c r="I445" s="388"/>
      <c r="J445" s="223"/>
      <c r="K445" s="222"/>
    </row>
    <row r="446" spans="1:11" x14ac:dyDescent="0.2">
      <c r="A446" s="222"/>
      <c r="B446" s="222"/>
      <c r="C446" s="222"/>
      <c r="D446" s="222"/>
      <c r="E446" s="222"/>
      <c r="F446" s="223"/>
      <c r="G446" s="269"/>
      <c r="H446" s="222"/>
      <c r="I446" s="388"/>
      <c r="J446" s="223"/>
      <c r="K446" s="222"/>
    </row>
    <row r="447" spans="1:11" x14ac:dyDescent="0.2">
      <c r="A447" s="222"/>
      <c r="B447" s="222"/>
      <c r="C447" s="222"/>
      <c r="D447" s="222"/>
      <c r="E447" s="222"/>
      <c r="F447" s="223"/>
      <c r="G447" s="269"/>
      <c r="H447" s="222"/>
      <c r="I447" s="388"/>
      <c r="J447" s="223"/>
      <c r="K447" s="222"/>
    </row>
    <row r="448" spans="1:11" x14ac:dyDescent="0.2">
      <c r="A448" s="222"/>
      <c r="B448" s="222"/>
      <c r="C448" s="222"/>
      <c r="D448" s="222"/>
      <c r="E448" s="222"/>
      <c r="F448" s="223"/>
      <c r="G448" s="269"/>
      <c r="H448" s="222"/>
      <c r="I448" s="388"/>
      <c r="J448" s="223"/>
      <c r="K448" s="222"/>
    </row>
    <row r="449" spans="1:11" x14ac:dyDescent="0.2">
      <c r="A449" s="222"/>
      <c r="B449" s="222"/>
      <c r="C449" s="222"/>
      <c r="D449" s="222"/>
      <c r="E449" s="222"/>
      <c r="F449" s="223"/>
      <c r="G449" s="269"/>
      <c r="H449" s="222"/>
      <c r="I449" s="388"/>
      <c r="J449" s="223"/>
      <c r="K449" s="222"/>
    </row>
    <row r="450" spans="1:11" x14ac:dyDescent="0.2">
      <c r="A450" s="222"/>
      <c r="B450" s="222"/>
      <c r="C450" s="222"/>
      <c r="D450" s="222"/>
      <c r="E450" s="222"/>
      <c r="F450" s="223"/>
      <c r="G450" s="269"/>
      <c r="H450" s="222"/>
      <c r="I450" s="388"/>
      <c r="J450" s="223"/>
      <c r="K450" s="222"/>
    </row>
    <row r="451" spans="1:11" x14ac:dyDescent="0.2">
      <c r="A451" s="222"/>
      <c r="B451" s="222"/>
      <c r="C451" s="222"/>
      <c r="D451" s="222"/>
      <c r="E451" s="222"/>
      <c r="F451" s="223"/>
      <c r="G451" s="269"/>
      <c r="H451" s="222"/>
      <c r="I451" s="388"/>
      <c r="J451" s="223"/>
      <c r="K451" s="222"/>
    </row>
    <row r="452" spans="1:11" x14ac:dyDescent="0.2">
      <c r="A452" s="222"/>
      <c r="B452" s="222"/>
      <c r="C452" s="222"/>
      <c r="D452" s="222"/>
      <c r="E452" s="222"/>
      <c r="F452" s="223"/>
      <c r="G452" s="269"/>
      <c r="H452" s="222"/>
      <c r="I452" s="388"/>
      <c r="J452" s="223"/>
      <c r="K452" s="222"/>
    </row>
    <row r="453" spans="1:11" x14ac:dyDescent="0.2">
      <c r="A453" s="222"/>
      <c r="B453" s="222"/>
      <c r="C453" s="222"/>
      <c r="D453" s="222"/>
      <c r="E453" s="222"/>
      <c r="F453" s="223"/>
      <c r="G453" s="269"/>
      <c r="H453" s="222"/>
      <c r="I453" s="388"/>
      <c r="J453" s="223"/>
      <c r="K453" s="222"/>
    </row>
    <row r="454" spans="1:11" x14ac:dyDescent="0.2">
      <c r="A454" s="222"/>
      <c r="B454" s="222"/>
      <c r="C454" s="222"/>
      <c r="D454" s="222"/>
      <c r="E454" s="222"/>
      <c r="F454" s="223"/>
      <c r="G454" s="269"/>
      <c r="H454" s="222"/>
      <c r="I454" s="388"/>
      <c r="J454" s="223"/>
      <c r="K454" s="222"/>
    </row>
    <row r="455" spans="1:11" x14ac:dyDescent="0.2">
      <c r="A455" s="222"/>
      <c r="B455" s="222"/>
      <c r="C455" s="222"/>
      <c r="D455" s="222"/>
      <c r="E455" s="222"/>
      <c r="F455" s="223"/>
      <c r="G455" s="269"/>
      <c r="H455" s="222"/>
      <c r="I455" s="388"/>
      <c r="J455" s="223"/>
      <c r="K455" s="222"/>
    </row>
    <row r="456" spans="1:11" x14ac:dyDescent="0.2">
      <c r="A456" s="222"/>
      <c r="B456" s="222"/>
      <c r="C456" s="222"/>
      <c r="D456" s="222"/>
      <c r="E456" s="222"/>
      <c r="F456" s="223"/>
      <c r="G456" s="269"/>
      <c r="H456" s="222"/>
      <c r="I456" s="388"/>
      <c r="J456" s="223"/>
      <c r="K456" s="222"/>
    </row>
    <row r="457" spans="1:11" x14ac:dyDescent="0.2">
      <c r="A457" s="222"/>
      <c r="B457" s="222"/>
      <c r="C457" s="222"/>
      <c r="D457" s="222"/>
      <c r="E457" s="222"/>
      <c r="F457" s="223"/>
      <c r="G457" s="269"/>
      <c r="H457" s="222"/>
      <c r="I457" s="388"/>
      <c r="J457" s="223"/>
      <c r="K457" s="222"/>
    </row>
    <row r="458" spans="1:11" x14ac:dyDescent="0.2">
      <c r="A458" s="222"/>
      <c r="B458" s="222"/>
      <c r="C458" s="222"/>
      <c r="D458" s="222"/>
      <c r="E458" s="222"/>
      <c r="F458" s="223"/>
      <c r="G458" s="269"/>
      <c r="H458" s="222"/>
      <c r="I458" s="388"/>
      <c r="J458" s="223"/>
      <c r="K458" s="222"/>
    </row>
    <row r="459" spans="1:11" x14ac:dyDescent="0.2">
      <c r="A459" s="222"/>
      <c r="B459" s="222"/>
      <c r="C459" s="222"/>
      <c r="D459" s="222"/>
      <c r="E459" s="222"/>
      <c r="F459" s="223"/>
      <c r="G459" s="269"/>
      <c r="H459" s="222"/>
      <c r="I459" s="388"/>
      <c r="J459" s="223"/>
      <c r="K459" s="222"/>
    </row>
    <row r="460" spans="1:11" x14ac:dyDescent="0.2">
      <c r="A460" s="222"/>
      <c r="B460" s="222"/>
      <c r="C460" s="222"/>
      <c r="D460" s="222"/>
      <c r="E460" s="222"/>
      <c r="F460" s="223"/>
      <c r="G460" s="269"/>
      <c r="H460" s="222"/>
      <c r="I460" s="388"/>
      <c r="J460" s="223"/>
      <c r="K460" s="222"/>
    </row>
    <row r="461" spans="1:11" x14ac:dyDescent="0.2">
      <c r="A461" s="222"/>
      <c r="B461" s="222"/>
      <c r="C461" s="222"/>
      <c r="D461" s="222"/>
      <c r="E461" s="222"/>
      <c r="F461" s="223"/>
      <c r="G461" s="269"/>
      <c r="H461" s="222"/>
      <c r="I461" s="388"/>
      <c r="J461" s="223"/>
      <c r="K461" s="222"/>
    </row>
    <row r="462" spans="1:11" x14ac:dyDescent="0.2">
      <c r="A462" s="222"/>
      <c r="B462" s="222"/>
      <c r="C462" s="222"/>
      <c r="D462" s="222"/>
      <c r="E462" s="222"/>
      <c r="F462" s="223"/>
      <c r="G462" s="269"/>
      <c r="H462" s="222"/>
      <c r="I462" s="388"/>
      <c r="J462" s="223"/>
      <c r="K462" s="222"/>
    </row>
    <row r="463" spans="1:11" x14ac:dyDescent="0.2">
      <c r="A463" s="222"/>
      <c r="B463" s="222"/>
      <c r="C463" s="222"/>
      <c r="D463" s="222"/>
      <c r="E463" s="222"/>
      <c r="F463" s="223"/>
      <c r="G463" s="269"/>
      <c r="H463" s="222"/>
      <c r="I463" s="388"/>
      <c r="J463" s="223"/>
      <c r="K463" s="222"/>
    </row>
    <row r="464" spans="1:11" x14ac:dyDescent="0.2">
      <c r="A464" s="222"/>
      <c r="B464" s="222"/>
      <c r="C464" s="222"/>
      <c r="D464" s="222"/>
      <c r="E464" s="222"/>
      <c r="F464" s="223"/>
      <c r="G464" s="269"/>
      <c r="H464" s="222"/>
      <c r="I464" s="388"/>
      <c r="J464" s="223"/>
      <c r="K464" s="222"/>
    </row>
    <row r="465" spans="1:11" x14ac:dyDescent="0.2">
      <c r="A465" s="222"/>
      <c r="B465" s="222"/>
      <c r="C465" s="222"/>
      <c r="D465" s="222"/>
      <c r="E465" s="222"/>
      <c r="F465" s="223"/>
      <c r="G465" s="269"/>
      <c r="H465" s="222"/>
      <c r="I465" s="388"/>
      <c r="J465" s="223"/>
      <c r="K465" s="222"/>
    </row>
    <row r="466" spans="1:11" x14ac:dyDescent="0.2">
      <c r="A466" s="222"/>
      <c r="B466" s="222"/>
      <c r="C466" s="222"/>
      <c r="D466" s="222"/>
      <c r="E466" s="222"/>
      <c r="F466" s="223"/>
      <c r="G466" s="269"/>
      <c r="H466" s="222"/>
      <c r="I466" s="388"/>
      <c r="J466" s="223"/>
      <c r="K466" s="222"/>
    </row>
    <row r="467" spans="1:11" x14ac:dyDescent="0.2">
      <c r="A467" s="222"/>
      <c r="B467" s="222"/>
      <c r="C467" s="222"/>
      <c r="D467" s="222"/>
      <c r="E467" s="222"/>
      <c r="F467" s="223"/>
      <c r="G467" s="269"/>
      <c r="H467" s="222"/>
      <c r="I467" s="388"/>
      <c r="J467" s="223"/>
      <c r="K467" s="222"/>
    </row>
    <row r="468" spans="1:11" x14ac:dyDescent="0.2">
      <c r="A468" s="222"/>
      <c r="B468" s="222"/>
      <c r="C468" s="222"/>
      <c r="D468" s="222"/>
      <c r="E468" s="222"/>
      <c r="F468" s="223"/>
      <c r="G468" s="269"/>
      <c r="H468" s="222"/>
      <c r="I468" s="388"/>
      <c r="J468" s="223"/>
      <c r="K468" s="222"/>
    </row>
    <row r="469" spans="1:11" x14ac:dyDescent="0.2">
      <c r="A469" s="222"/>
      <c r="B469" s="222"/>
      <c r="C469" s="222"/>
      <c r="D469" s="222"/>
      <c r="E469" s="222"/>
      <c r="F469" s="223"/>
      <c r="G469" s="269"/>
      <c r="H469" s="222"/>
      <c r="I469" s="388"/>
      <c r="J469" s="223"/>
      <c r="K469" s="222"/>
    </row>
    <row r="470" spans="1:11" x14ac:dyDescent="0.2">
      <c r="A470" s="222"/>
      <c r="B470" s="222"/>
      <c r="C470" s="222"/>
      <c r="D470" s="222"/>
      <c r="E470" s="222"/>
      <c r="F470" s="223"/>
      <c r="G470" s="269"/>
      <c r="H470" s="222"/>
      <c r="I470" s="388"/>
      <c r="J470" s="223"/>
      <c r="K470" s="222"/>
    </row>
    <row r="471" spans="1:11" x14ac:dyDescent="0.2">
      <c r="A471" s="222"/>
      <c r="B471" s="222"/>
      <c r="C471" s="222"/>
      <c r="D471" s="222"/>
      <c r="E471" s="222"/>
      <c r="F471" s="223"/>
      <c r="G471" s="269"/>
      <c r="H471" s="222"/>
      <c r="I471" s="388"/>
      <c r="J471" s="223"/>
      <c r="K471" s="222"/>
    </row>
    <row r="472" spans="1:11" x14ac:dyDescent="0.2">
      <c r="A472" s="222"/>
      <c r="B472" s="222"/>
      <c r="C472" s="222"/>
      <c r="D472" s="222"/>
      <c r="E472" s="222"/>
      <c r="F472" s="223"/>
      <c r="G472" s="269"/>
      <c r="H472" s="222"/>
      <c r="I472" s="388"/>
      <c r="J472" s="223"/>
      <c r="K472" s="222"/>
    </row>
    <row r="473" spans="1:11" x14ac:dyDescent="0.2">
      <c r="A473" s="222"/>
      <c r="B473" s="222"/>
      <c r="C473" s="222"/>
      <c r="D473" s="222"/>
      <c r="E473" s="222"/>
      <c r="F473" s="223"/>
      <c r="G473" s="269"/>
      <c r="H473" s="222"/>
      <c r="I473" s="388"/>
      <c r="J473" s="223"/>
      <c r="K473" s="222"/>
    </row>
    <row r="474" spans="1:11" x14ac:dyDescent="0.2">
      <c r="A474" s="222"/>
      <c r="B474" s="222"/>
      <c r="C474" s="222"/>
      <c r="D474" s="222"/>
      <c r="E474" s="222"/>
      <c r="F474" s="223"/>
      <c r="G474" s="269"/>
      <c r="H474" s="222"/>
      <c r="I474" s="388"/>
      <c r="J474" s="223"/>
      <c r="K474" s="222"/>
    </row>
    <row r="475" spans="1:11" x14ac:dyDescent="0.2">
      <c r="A475" s="222"/>
      <c r="B475" s="222"/>
      <c r="C475" s="222"/>
      <c r="D475" s="222"/>
      <c r="E475" s="222"/>
      <c r="F475" s="223"/>
      <c r="G475" s="269"/>
      <c r="H475" s="222"/>
      <c r="I475" s="388"/>
      <c r="J475" s="223"/>
      <c r="K475" s="222"/>
    </row>
    <row r="476" spans="1:11" x14ac:dyDescent="0.2">
      <c r="A476" s="222"/>
      <c r="B476" s="222"/>
      <c r="C476" s="222"/>
      <c r="D476" s="222"/>
      <c r="E476" s="222"/>
      <c r="F476" s="223"/>
      <c r="G476" s="269"/>
      <c r="H476" s="222"/>
      <c r="I476" s="388"/>
      <c r="J476" s="223"/>
      <c r="K476" s="222"/>
    </row>
    <row r="477" spans="1:11" x14ac:dyDescent="0.2">
      <c r="A477" s="222"/>
      <c r="B477" s="222"/>
      <c r="C477" s="222"/>
      <c r="D477" s="222"/>
      <c r="E477" s="222"/>
      <c r="F477" s="223"/>
      <c r="G477" s="269"/>
      <c r="H477" s="222"/>
      <c r="I477" s="388"/>
      <c r="J477" s="223"/>
      <c r="K477" s="222"/>
    </row>
    <row r="478" spans="1:11" x14ac:dyDescent="0.2">
      <c r="A478" s="222"/>
      <c r="B478" s="222"/>
      <c r="C478" s="222"/>
      <c r="D478" s="222"/>
      <c r="E478" s="222"/>
      <c r="F478" s="223"/>
      <c r="G478" s="269"/>
      <c r="H478" s="222"/>
      <c r="I478" s="388"/>
      <c r="J478" s="223"/>
      <c r="K478" s="222"/>
    </row>
    <row r="479" spans="1:11" x14ac:dyDescent="0.2">
      <c r="A479" s="222"/>
      <c r="B479" s="222"/>
      <c r="C479" s="222"/>
      <c r="D479" s="222"/>
      <c r="E479" s="222"/>
      <c r="F479" s="223"/>
      <c r="G479" s="269"/>
      <c r="H479" s="222"/>
      <c r="I479" s="388"/>
      <c r="J479" s="223"/>
      <c r="K479" s="222"/>
    </row>
    <row r="480" spans="1:11" x14ac:dyDescent="0.2">
      <c r="A480" s="222"/>
      <c r="B480" s="222"/>
      <c r="C480" s="222"/>
      <c r="D480" s="222"/>
      <c r="E480" s="222"/>
      <c r="F480" s="223"/>
      <c r="G480" s="269"/>
      <c r="H480" s="222"/>
      <c r="I480" s="388"/>
      <c r="J480" s="223"/>
      <c r="K480" s="222"/>
    </row>
    <row r="481" spans="1:11" x14ac:dyDescent="0.2">
      <c r="A481" s="222"/>
      <c r="B481" s="222"/>
      <c r="C481" s="222"/>
      <c r="D481" s="222"/>
      <c r="E481" s="222"/>
      <c r="F481" s="223"/>
      <c r="G481" s="269"/>
      <c r="H481" s="222"/>
      <c r="I481" s="388"/>
      <c r="J481" s="223"/>
      <c r="K481" s="222"/>
    </row>
    <row r="482" spans="1:11" x14ac:dyDescent="0.2">
      <c r="A482" s="222"/>
      <c r="B482" s="222"/>
      <c r="C482" s="222"/>
      <c r="D482" s="222"/>
      <c r="E482" s="222"/>
      <c r="F482" s="223"/>
      <c r="G482" s="269"/>
      <c r="H482" s="222"/>
      <c r="I482" s="388"/>
      <c r="J482" s="223"/>
      <c r="K482" s="222"/>
    </row>
    <row r="483" spans="1:11" x14ac:dyDescent="0.2">
      <c r="A483" s="222"/>
      <c r="B483" s="222"/>
      <c r="C483" s="222"/>
      <c r="D483" s="222"/>
      <c r="E483" s="222"/>
      <c r="F483" s="223"/>
      <c r="G483" s="269"/>
      <c r="H483" s="222"/>
      <c r="I483" s="388"/>
      <c r="J483" s="223"/>
      <c r="K483" s="222"/>
    </row>
    <row r="484" spans="1:11" x14ac:dyDescent="0.2">
      <c r="A484" s="222"/>
      <c r="B484" s="222"/>
      <c r="C484" s="222"/>
      <c r="D484" s="222"/>
      <c r="E484" s="222"/>
      <c r="F484" s="223"/>
      <c r="G484" s="269"/>
      <c r="H484" s="222"/>
      <c r="I484" s="388"/>
      <c r="J484" s="223"/>
      <c r="K484" s="222"/>
    </row>
    <row r="485" spans="1:11" x14ac:dyDescent="0.2">
      <c r="A485" s="222"/>
      <c r="B485" s="222"/>
      <c r="C485" s="222"/>
      <c r="D485" s="222"/>
      <c r="E485" s="222"/>
      <c r="F485" s="223"/>
      <c r="G485" s="269"/>
      <c r="H485" s="222"/>
      <c r="I485" s="388"/>
      <c r="J485" s="223"/>
      <c r="K485" s="222"/>
    </row>
    <row r="486" spans="1:11" x14ac:dyDescent="0.2">
      <c r="A486" s="222"/>
      <c r="B486" s="222"/>
      <c r="C486" s="222"/>
      <c r="D486" s="222"/>
      <c r="E486" s="222"/>
      <c r="F486" s="223"/>
      <c r="G486" s="269"/>
      <c r="H486" s="222"/>
      <c r="I486" s="388"/>
      <c r="J486" s="223"/>
      <c r="K486" s="222"/>
    </row>
    <row r="487" spans="1:11" x14ac:dyDescent="0.2">
      <c r="A487" s="222"/>
      <c r="B487" s="222"/>
      <c r="C487" s="222"/>
      <c r="D487" s="222"/>
      <c r="E487" s="222"/>
      <c r="F487" s="223"/>
      <c r="G487" s="269"/>
      <c r="H487" s="222"/>
      <c r="I487" s="388"/>
      <c r="J487" s="223"/>
      <c r="K487" s="222"/>
    </row>
    <row r="488" spans="1:11" x14ac:dyDescent="0.2">
      <c r="A488" s="222"/>
      <c r="B488" s="222"/>
      <c r="C488" s="222"/>
      <c r="D488" s="222"/>
      <c r="E488" s="222"/>
      <c r="F488" s="223"/>
      <c r="G488" s="269"/>
      <c r="H488" s="222"/>
      <c r="I488" s="388"/>
      <c r="J488" s="223"/>
      <c r="K488" s="222"/>
    </row>
    <row r="489" spans="1:11" x14ac:dyDescent="0.2">
      <c r="A489" s="222"/>
      <c r="B489" s="222"/>
      <c r="C489" s="222"/>
      <c r="D489" s="222"/>
      <c r="E489" s="222"/>
      <c r="F489" s="223"/>
      <c r="G489" s="269"/>
      <c r="H489" s="222"/>
      <c r="I489" s="388"/>
      <c r="J489" s="223"/>
      <c r="K489" s="222"/>
    </row>
    <row r="490" spans="1:11" x14ac:dyDescent="0.2">
      <c r="A490" s="222"/>
      <c r="B490" s="222"/>
      <c r="C490" s="222"/>
      <c r="D490" s="222"/>
      <c r="E490" s="222"/>
      <c r="F490" s="223"/>
      <c r="G490" s="269"/>
      <c r="H490" s="222"/>
      <c r="I490" s="388"/>
      <c r="J490" s="223"/>
      <c r="K490" s="222"/>
    </row>
    <row r="491" spans="1:11" x14ac:dyDescent="0.2">
      <c r="A491" s="222"/>
      <c r="B491" s="222"/>
      <c r="C491" s="222"/>
      <c r="D491" s="222"/>
      <c r="E491" s="222"/>
      <c r="F491" s="223"/>
      <c r="G491" s="269"/>
      <c r="H491" s="222"/>
      <c r="I491" s="388"/>
      <c r="J491" s="223"/>
      <c r="K491" s="222"/>
    </row>
    <row r="492" spans="1:11" x14ac:dyDescent="0.2">
      <c r="A492" s="222"/>
      <c r="B492" s="222"/>
      <c r="C492" s="222"/>
      <c r="D492" s="222"/>
      <c r="E492" s="222"/>
      <c r="F492" s="223"/>
      <c r="G492" s="269"/>
      <c r="H492" s="222"/>
      <c r="I492" s="388"/>
      <c r="J492" s="223"/>
      <c r="K492" s="222"/>
    </row>
    <row r="493" spans="1:11" x14ac:dyDescent="0.2">
      <c r="A493" s="222"/>
      <c r="B493" s="222"/>
      <c r="C493" s="222"/>
      <c r="D493" s="222"/>
      <c r="E493" s="222"/>
      <c r="F493" s="223"/>
      <c r="G493" s="269"/>
      <c r="H493" s="222"/>
      <c r="I493" s="388"/>
      <c r="J493" s="223"/>
      <c r="K493" s="222"/>
    </row>
    <row r="494" spans="1:11" x14ac:dyDescent="0.2">
      <c r="A494" s="222"/>
      <c r="B494" s="222"/>
      <c r="C494" s="222"/>
      <c r="D494" s="222"/>
      <c r="E494" s="222"/>
      <c r="F494" s="223"/>
      <c r="G494" s="269"/>
      <c r="H494" s="222"/>
      <c r="I494" s="388"/>
      <c r="J494" s="223"/>
      <c r="K494" s="222"/>
    </row>
    <row r="495" spans="1:11" x14ac:dyDescent="0.2">
      <c r="A495" s="222"/>
      <c r="B495" s="222"/>
      <c r="C495" s="222"/>
      <c r="D495" s="222"/>
      <c r="E495" s="222"/>
      <c r="F495" s="223"/>
      <c r="G495" s="269"/>
      <c r="H495" s="222"/>
      <c r="I495" s="388"/>
      <c r="J495" s="223"/>
      <c r="K495" s="222"/>
    </row>
    <row r="496" spans="1:11" x14ac:dyDescent="0.2">
      <c r="A496" s="222"/>
      <c r="B496" s="222"/>
      <c r="C496" s="222"/>
      <c r="D496" s="222"/>
      <c r="E496" s="222"/>
      <c r="F496" s="223"/>
      <c r="G496" s="269"/>
      <c r="H496" s="222"/>
      <c r="I496" s="388"/>
      <c r="J496" s="223"/>
      <c r="K496" s="222"/>
    </row>
    <row r="497" spans="1:11" x14ac:dyDescent="0.2">
      <c r="A497" s="222"/>
      <c r="B497" s="222"/>
      <c r="C497" s="222"/>
      <c r="D497" s="222"/>
      <c r="E497" s="222"/>
      <c r="F497" s="223"/>
      <c r="G497" s="269"/>
      <c r="H497" s="222"/>
      <c r="I497" s="388"/>
      <c r="J497" s="223"/>
      <c r="K497" s="222"/>
    </row>
    <row r="498" spans="1:11" x14ac:dyDescent="0.2">
      <c r="A498" s="222"/>
      <c r="B498" s="222"/>
      <c r="C498" s="222"/>
      <c r="D498" s="222"/>
      <c r="E498" s="222"/>
      <c r="F498" s="223"/>
      <c r="G498" s="269"/>
      <c r="H498" s="222"/>
      <c r="I498" s="388"/>
      <c r="J498" s="223"/>
      <c r="K498" s="222"/>
    </row>
    <row r="499" spans="1:11" x14ac:dyDescent="0.2">
      <c r="A499" s="222"/>
      <c r="B499" s="222"/>
      <c r="C499" s="222"/>
      <c r="D499" s="222"/>
      <c r="E499" s="222"/>
      <c r="F499" s="223"/>
      <c r="G499" s="269"/>
      <c r="H499" s="222"/>
      <c r="I499" s="388"/>
      <c r="J499" s="223"/>
      <c r="K499" s="222"/>
    </row>
    <row r="500" spans="1:11" x14ac:dyDescent="0.2">
      <c r="A500" s="222"/>
      <c r="B500" s="222"/>
      <c r="C500" s="222"/>
      <c r="D500" s="222"/>
      <c r="E500" s="222"/>
      <c r="F500" s="223"/>
      <c r="G500" s="269"/>
      <c r="H500" s="222"/>
      <c r="I500" s="388"/>
      <c r="J500" s="223"/>
      <c r="K500" s="222"/>
    </row>
    <row r="501" spans="1:11" x14ac:dyDescent="0.2">
      <c r="A501" s="222"/>
      <c r="B501" s="222"/>
      <c r="C501" s="222"/>
      <c r="D501" s="222"/>
      <c r="E501" s="222"/>
      <c r="F501" s="223"/>
      <c r="G501" s="269"/>
      <c r="H501" s="222"/>
      <c r="I501" s="388"/>
      <c r="J501" s="223"/>
      <c r="K501" s="222"/>
    </row>
    <row r="502" spans="1:11" x14ac:dyDescent="0.2">
      <c r="A502" s="222"/>
      <c r="B502" s="222"/>
      <c r="C502" s="222"/>
      <c r="D502" s="222"/>
      <c r="E502" s="222"/>
      <c r="F502" s="223"/>
      <c r="G502" s="269"/>
      <c r="H502" s="222"/>
      <c r="I502" s="388"/>
      <c r="J502" s="223"/>
      <c r="K502" s="222"/>
    </row>
    <row r="503" spans="1:11" x14ac:dyDescent="0.2">
      <c r="A503" s="222"/>
      <c r="B503" s="222"/>
      <c r="C503" s="222"/>
      <c r="D503" s="222"/>
      <c r="E503" s="222"/>
      <c r="F503" s="223"/>
      <c r="G503" s="269"/>
      <c r="H503" s="222"/>
      <c r="I503" s="388"/>
      <c r="J503" s="223"/>
      <c r="K503" s="222"/>
    </row>
    <row r="504" spans="1:11" x14ac:dyDescent="0.2">
      <c r="A504" s="222"/>
      <c r="B504" s="222"/>
      <c r="C504" s="222"/>
      <c r="D504" s="222"/>
      <c r="E504" s="222"/>
      <c r="F504" s="223"/>
      <c r="G504" s="269"/>
      <c r="H504" s="222"/>
      <c r="I504" s="388"/>
      <c r="J504" s="223"/>
      <c r="K504" s="222"/>
    </row>
    <row r="505" spans="1:11" x14ac:dyDescent="0.2">
      <c r="A505" s="222"/>
      <c r="B505" s="222"/>
      <c r="C505" s="222"/>
      <c r="D505" s="222"/>
      <c r="E505" s="222"/>
      <c r="F505" s="223"/>
      <c r="G505" s="269"/>
      <c r="H505" s="222"/>
      <c r="I505" s="388"/>
      <c r="J505" s="223"/>
      <c r="K505" s="222"/>
    </row>
    <row r="506" spans="1:11" x14ac:dyDescent="0.2">
      <c r="A506" s="222"/>
      <c r="B506" s="222"/>
      <c r="C506" s="222"/>
      <c r="D506" s="222"/>
      <c r="E506" s="222"/>
      <c r="F506" s="223"/>
      <c r="G506" s="269"/>
      <c r="H506" s="222"/>
      <c r="I506" s="388"/>
      <c r="J506" s="223"/>
      <c r="K506" s="222"/>
    </row>
    <row r="507" spans="1:11" x14ac:dyDescent="0.2">
      <c r="A507" s="222"/>
      <c r="B507" s="222"/>
      <c r="C507" s="222"/>
      <c r="D507" s="222"/>
      <c r="E507" s="222"/>
      <c r="F507" s="223"/>
      <c r="G507" s="269"/>
      <c r="H507" s="222"/>
      <c r="I507" s="388"/>
      <c r="J507" s="223"/>
      <c r="K507" s="222"/>
    </row>
    <row r="508" spans="1:11" x14ac:dyDescent="0.2">
      <c r="A508" s="222"/>
      <c r="B508" s="222"/>
      <c r="C508" s="222"/>
      <c r="D508" s="222"/>
      <c r="E508" s="222"/>
      <c r="F508" s="223"/>
      <c r="G508" s="269"/>
      <c r="H508" s="222"/>
      <c r="I508" s="388"/>
      <c r="J508" s="223"/>
      <c r="K508" s="222"/>
    </row>
    <row r="509" spans="1:11" x14ac:dyDescent="0.2">
      <c r="A509" s="222"/>
      <c r="B509" s="222"/>
      <c r="C509" s="222"/>
      <c r="D509" s="222"/>
      <c r="E509" s="222"/>
      <c r="F509" s="223"/>
      <c r="G509" s="269"/>
      <c r="H509" s="222"/>
      <c r="I509" s="388"/>
      <c r="J509" s="223"/>
      <c r="K509" s="222"/>
    </row>
    <row r="510" spans="1:11" x14ac:dyDescent="0.2">
      <c r="A510" s="222"/>
      <c r="B510" s="222"/>
      <c r="C510" s="222"/>
      <c r="D510" s="222"/>
      <c r="E510" s="222"/>
      <c r="F510" s="223"/>
      <c r="G510" s="269"/>
      <c r="H510" s="222"/>
      <c r="I510" s="388"/>
      <c r="J510" s="223"/>
      <c r="K510" s="222"/>
    </row>
    <row r="511" spans="1:11" x14ac:dyDescent="0.2">
      <c r="A511" s="222"/>
      <c r="B511" s="222"/>
      <c r="C511" s="222"/>
      <c r="D511" s="222"/>
      <c r="E511" s="222"/>
      <c r="F511" s="223"/>
      <c r="G511" s="269"/>
      <c r="H511" s="222"/>
      <c r="I511" s="388"/>
      <c r="J511" s="223"/>
      <c r="K511" s="222"/>
    </row>
    <row r="512" spans="1:11" x14ac:dyDescent="0.2">
      <c r="A512" s="222"/>
      <c r="B512" s="222"/>
      <c r="C512" s="222"/>
      <c r="D512" s="222"/>
      <c r="E512" s="222"/>
      <c r="F512" s="223"/>
      <c r="G512" s="269"/>
      <c r="H512" s="222"/>
      <c r="I512" s="388"/>
      <c r="J512" s="223"/>
      <c r="K512" s="222"/>
    </row>
    <row r="513" spans="1:11" x14ac:dyDescent="0.2">
      <c r="A513" s="222"/>
      <c r="B513" s="222"/>
      <c r="C513" s="222"/>
      <c r="D513" s="222"/>
      <c r="E513" s="222"/>
      <c r="F513" s="223"/>
      <c r="G513" s="269"/>
      <c r="H513" s="222"/>
      <c r="I513" s="388"/>
      <c r="J513" s="223"/>
      <c r="K513" s="222"/>
    </row>
    <row r="514" spans="1:11" x14ac:dyDescent="0.2">
      <c r="A514" s="222"/>
      <c r="B514" s="222"/>
      <c r="C514" s="222"/>
      <c r="D514" s="222"/>
      <c r="E514" s="222"/>
      <c r="F514" s="223"/>
      <c r="G514" s="269"/>
      <c r="H514" s="222"/>
      <c r="I514" s="388"/>
      <c r="J514" s="223"/>
      <c r="K514" s="222"/>
    </row>
    <row r="515" spans="1:11" x14ac:dyDescent="0.2">
      <c r="A515" s="222"/>
      <c r="B515" s="222"/>
      <c r="C515" s="222"/>
      <c r="D515" s="222"/>
      <c r="E515" s="222"/>
      <c r="F515" s="223"/>
      <c r="G515" s="269"/>
      <c r="H515" s="222"/>
      <c r="I515" s="388"/>
      <c r="J515" s="223"/>
      <c r="K515" s="222"/>
    </row>
    <row r="516" spans="1:11" x14ac:dyDescent="0.2">
      <c r="A516" s="222"/>
      <c r="B516" s="222"/>
      <c r="C516" s="222"/>
      <c r="D516" s="222"/>
      <c r="E516" s="222"/>
      <c r="F516" s="223"/>
      <c r="G516" s="269"/>
      <c r="H516" s="222"/>
      <c r="I516" s="388"/>
      <c r="J516" s="223"/>
      <c r="K516" s="222"/>
    </row>
    <row r="517" spans="1:11" x14ac:dyDescent="0.2">
      <c r="A517" s="222"/>
      <c r="B517" s="222"/>
      <c r="C517" s="222"/>
      <c r="D517" s="222"/>
      <c r="E517" s="222"/>
      <c r="F517" s="223"/>
      <c r="G517" s="269"/>
      <c r="H517" s="222"/>
      <c r="I517" s="388"/>
      <c r="J517" s="223"/>
      <c r="K517" s="222"/>
    </row>
    <row r="518" spans="1:11" x14ac:dyDescent="0.2">
      <c r="A518" s="222"/>
      <c r="B518" s="222"/>
      <c r="C518" s="222"/>
      <c r="D518" s="222"/>
      <c r="E518" s="222"/>
      <c r="F518" s="223"/>
      <c r="G518" s="269"/>
      <c r="H518" s="222"/>
      <c r="I518" s="388"/>
      <c r="J518" s="223"/>
      <c r="K518" s="222"/>
    </row>
    <row r="519" spans="1:11" x14ac:dyDescent="0.2">
      <c r="A519" s="222"/>
      <c r="B519" s="222"/>
      <c r="C519" s="222"/>
      <c r="D519" s="222"/>
      <c r="E519" s="222"/>
      <c r="F519" s="223"/>
      <c r="G519" s="269"/>
      <c r="H519" s="222"/>
      <c r="I519" s="388"/>
      <c r="J519" s="223"/>
      <c r="K519" s="222"/>
    </row>
    <row r="520" spans="1:11" x14ac:dyDescent="0.2">
      <c r="A520" s="222"/>
      <c r="B520" s="222"/>
      <c r="C520" s="222"/>
      <c r="D520" s="222"/>
      <c r="E520" s="222"/>
      <c r="F520" s="223"/>
      <c r="G520" s="269"/>
      <c r="H520" s="222"/>
      <c r="I520" s="388"/>
      <c r="J520" s="223"/>
      <c r="K520" s="222"/>
    </row>
    <row r="521" spans="1:11" x14ac:dyDescent="0.2">
      <c r="A521" s="222"/>
      <c r="B521" s="222"/>
      <c r="C521" s="222"/>
      <c r="D521" s="222"/>
      <c r="E521" s="222"/>
      <c r="F521" s="223"/>
      <c r="G521" s="269"/>
      <c r="H521" s="222"/>
      <c r="I521" s="388"/>
      <c r="J521" s="223"/>
      <c r="K521" s="222"/>
    </row>
    <row r="522" spans="1:11" x14ac:dyDescent="0.2">
      <c r="A522" s="222"/>
      <c r="B522" s="222"/>
      <c r="C522" s="222"/>
      <c r="D522" s="222"/>
      <c r="E522" s="222"/>
      <c r="F522" s="223"/>
      <c r="G522" s="269"/>
      <c r="H522" s="222"/>
      <c r="I522" s="388"/>
      <c r="J522" s="223"/>
      <c r="K522" s="222"/>
    </row>
    <row r="523" spans="1:11" x14ac:dyDescent="0.2">
      <c r="A523" s="222"/>
      <c r="B523" s="222"/>
      <c r="C523" s="222"/>
      <c r="D523" s="222"/>
      <c r="E523" s="222"/>
      <c r="F523" s="223"/>
      <c r="G523" s="269"/>
      <c r="H523" s="222"/>
      <c r="I523" s="388"/>
      <c r="J523" s="223"/>
      <c r="K523" s="222"/>
    </row>
    <row r="524" spans="1:11" x14ac:dyDescent="0.2">
      <c r="A524" s="222"/>
      <c r="B524" s="222"/>
      <c r="C524" s="222"/>
      <c r="D524" s="222"/>
      <c r="E524" s="222"/>
      <c r="F524" s="223"/>
      <c r="G524" s="269"/>
      <c r="H524" s="222"/>
      <c r="I524" s="388"/>
      <c r="J524" s="223"/>
      <c r="K524" s="222"/>
    </row>
    <row r="525" spans="1:11" x14ac:dyDescent="0.2">
      <c r="A525" s="222"/>
      <c r="B525" s="222"/>
      <c r="C525" s="222"/>
      <c r="D525" s="222"/>
      <c r="E525" s="222"/>
      <c r="F525" s="223"/>
      <c r="G525" s="269"/>
      <c r="H525" s="222"/>
      <c r="I525" s="388"/>
      <c r="J525" s="223"/>
      <c r="K525" s="222"/>
    </row>
    <row r="526" spans="1:11" x14ac:dyDescent="0.2">
      <c r="A526" s="222"/>
      <c r="B526" s="222"/>
      <c r="C526" s="222"/>
      <c r="D526" s="222"/>
      <c r="E526" s="222"/>
      <c r="F526" s="223"/>
      <c r="G526" s="269"/>
      <c r="H526" s="222"/>
      <c r="I526" s="388"/>
      <c r="J526" s="223"/>
      <c r="K526" s="222"/>
    </row>
    <row r="527" spans="1:11" x14ac:dyDescent="0.2">
      <c r="A527" s="222"/>
      <c r="B527" s="222"/>
      <c r="C527" s="222"/>
      <c r="D527" s="222"/>
      <c r="E527" s="222"/>
      <c r="F527" s="223"/>
      <c r="G527" s="269"/>
      <c r="H527" s="222"/>
      <c r="I527" s="388"/>
      <c r="J527" s="223"/>
      <c r="K527" s="222"/>
    </row>
    <row r="528" spans="1:11" x14ac:dyDescent="0.2">
      <c r="A528" s="222"/>
      <c r="B528" s="222"/>
      <c r="C528" s="222"/>
      <c r="D528" s="222"/>
      <c r="E528" s="222"/>
      <c r="F528" s="223"/>
      <c r="G528" s="269"/>
      <c r="H528" s="222"/>
      <c r="I528" s="388"/>
      <c r="J528" s="223"/>
      <c r="K528" s="222"/>
    </row>
    <row r="529" spans="1:11" x14ac:dyDescent="0.2">
      <c r="A529" s="222"/>
      <c r="B529" s="222"/>
      <c r="C529" s="222"/>
      <c r="D529" s="222"/>
      <c r="E529" s="222"/>
      <c r="F529" s="223"/>
      <c r="G529" s="269"/>
      <c r="H529" s="222"/>
      <c r="I529" s="388"/>
      <c r="J529" s="223"/>
      <c r="K529" s="222"/>
    </row>
    <row r="530" spans="1:11" x14ac:dyDescent="0.2">
      <c r="A530" s="222"/>
      <c r="B530" s="222"/>
      <c r="C530" s="222"/>
      <c r="D530" s="222"/>
      <c r="E530" s="222"/>
      <c r="F530" s="223"/>
      <c r="G530" s="269"/>
      <c r="H530" s="222"/>
      <c r="I530" s="388"/>
      <c r="J530" s="223"/>
      <c r="K530" s="222"/>
    </row>
    <row r="531" spans="1:11" x14ac:dyDescent="0.2">
      <c r="A531" s="222"/>
      <c r="B531" s="222"/>
      <c r="C531" s="222"/>
      <c r="D531" s="222"/>
      <c r="E531" s="222"/>
      <c r="F531" s="223"/>
      <c r="G531" s="269"/>
      <c r="H531" s="222"/>
      <c r="I531" s="388"/>
      <c r="J531" s="223"/>
      <c r="K531" s="222"/>
    </row>
    <row r="532" spans="1:11" x14ac:dyDescent="0.2">
      <c r="A532" s="222"/>
      <c r="B532" s="222"/>
      <c r="C532" s="222"/>
      <c r="D532" s="222"/>
      <c r="E532" s="222"/>
      <c r="F532" s="223"/>
      <c r="G532" s="269"/>
      <c r="H532" s="222"/>
      <c r="I532" s="388"/>
      <c r="J532" s="223"/>
      <c r="K532" s="222"/>
    </row>
    <row r="533" spans="1:11" x14ac:dyDescent="0.2">
      <c r="A533" s="222"/>
      <c r="B533" s="222"/>
      <c r="C533" s="222"/>
      <c r="D533" s="222"/>
      <c r="E533" s="222"/>
      <c r="F533" s="223"/>
      <c r="G533" s="269"/>
      <c r="H533" s="222"/>
      <c r="I533" s="388"/>
      <c r="J533" s="223"/>
      <c r="K533" s="222"/>
    </row>
    <row r="534" spans="1:11" x14ac:dyDescent="0.2">
      <c r="A534" s="222"/>
      <c r="B534" s="222"/>
      <c r="C534" s="222"/>
      <c r="D534" s="222"/>
      <c r="E534" s="222"/>
      <c r="F534" s="223"/>
      <c r="G534" s="269"/>
      <c r="H534" s="222"/>
      <c r="I534" s="388"/>
      <c r="J534" s="223"/>
      <c r="K534" s="222"/>
    </row>
    <row r="535" spans="1:11" x14ac:dyDescent="0.2">
      <c r="A535" s="222"/>
      <c r="B535" s="222"/>
      <c r="C535" s="222"/>
      <c r="D535" s="222"/>
      <c r="E535" s="222"/>
      <c r="F535" s="223"/>
      <c r="G535" s="269"/>
      <c r="H535" s="222"/>
      <c r="I535" s="388"/>
      <c r="J535" s="223"/>
      <c r="K535" s="222"/>
    </row>
    <row r="536" spans="1:11" x14ac:dyDescent="0.2">
      <c r="A536" s="222"/>
      <c r="B536" s="222"/>
      <c r="C536" s="222"/>
      <c r="D536" s="222"/>
      <c r="E536" s="222"/>
      <c r="F536" s="223"/>
      <c r="G536" s="269"/>
      <c r="H536" s="222"/>
      <c r="I536" s="388"/>
      <c r="J536" s="223"/>
      <c r="K536" s="222"/>
    </row>
    <row r="537" spans="1:11" x14ac:dyDescent="0.2">
      <c r="A537" s="222"/>
      <c r="B537" s="222"/>
      <c r="C537" s="222"/>
      <c r="D537" s="222"/>
      <c r="E537" s="222"/>
      <c r="F537" s="223"/>
      <c r="G537" s="269"/>
      <c r="H537" s="222"/>
      <c r="I537" s="388"/>
      <c r="J537" s="223"/>
      <c r="K537" s="222"/>
    </row>
    <row r="538" spans="1:11" x14ac:dyDescent="0.2">
      <c r="A538" s="222"/>
      <c r="B538" s="222"/>
      <c r="C538" s="222"/>
      <c r="D538" s="222"/>
      <c r="E538" s="222"/>
      <c r="F538" s="223"/>
      <c r="G538" s="269"/>
      <c r="H538" s="222"/>
      <c r="I538" s="388"/>
      <c r="J538" s="223"/>
      <c r="K538" s="222"/>
    </row>
    <row r="539" spans="1:11" x14ac:dyDescent="0.2">
      <c r="A539" s="222"/>
      <c r="B539" s="222"/>
      <c r="C539" s="222"/>
      <c r="D539" s="222"/>
      <c r="E539" s="222"/>
      <c r="F539" s="223"/>
      <c r="G539" s="269"/>
      <c r="H539" s="222"/>
      <c r="I539" s="388"/>
      <c r="J539" s="223"/>
      <c r="K539" s="222"/>
    </row>
    <row r="540" spans="1:11" x14ac:dyDescent="0.2">
      <c r="A540" s="222"/>
      <c r="B540" s="222"/>
      <c r="C540" s="222"/>
      <c r="D540" s="222"/>
      <c r="E540" s="222"/>
      <c r="F540" s="223"/>
      <c r="G540" s="269"/>
      <c r="H540" s="222"/>
      <c r="I540" s="388"/>
      <c r="J540" s="223"/>
      <c r="K540" s="222"/>
    </row>
    <row r="541" spans="1:11" x14ac:dyDescent="0.2">
      <c r="A541" s="222"/>
      <c r="B541" s="222"/>
      <c r="C541" s="222"/>
      <c r="D541" s="222"/>
      <c r="E541" s="222"/>
      <c r="F541" s="223"/>
      <c r="G541" s="269"/>
      <c r="H541" s="222"/>
      <c r="I541" s="388"/>
      <c r="J541" s="223"/>
      <c r="K541" s="222"/>
    </row>
    <row r="542" spans="1:11" x14ac:dyDescent="0.2">
      <c r="A542" s="222"/>
      <c r="B542" s="222"/>
      <c r="C542" s="222"/>
      <c r="D542" s="222"/>
      <c r="E542" s="222"/>
      <c r="F542" s="223"/>
      <c r="G542" s="269"/>
      <c r="H542" s="222"/>
      <c r="I542" s="388"/>
      <c r="J542" s="223"/>
      <c r="K542" s="222"/>
    </row>
    <row r="543" spans="1:11" x14ac:dyDescent="0.2">
      <c r="A543" s="222"/>
      <c r="B543" s="222"/>
      <c r="C543" s="222"/>
      <c r="D543" s="222"/>
      <c r="E543" s="222"/>
      <c r="F543" s="223"/>
      <c r="G543" s="269"/>
      <c r="H543" s="222"/>
      <c r="I543" s="388"/>
      <c r="J543" s="223"/>
      <c r="K543" s="222"/>
    </row>
    <row r="544" spans="1:11" x14ac:dyDescent="0.2">
      <c r="A544" s="222"/>
      <c r="B544" s="222"/>
      <c r="C544" s="222"/>
      <c r="D544" s="222"/>
      <c r="E544" s="222"/>
      <c r="F544" s="223"/>
      <c r="G544" s="269"/>
      <c r="H544" s="222"/>
      <c r="I544" s="388"/>
      <c r="J544" s="223"/>
      <c r="K544" s="222"/>
    </row>
    <row r="545" spans="1:11" x14ac:dyDescent="0.2">
      <c r="A545" s="222"/>
      <c r="B545" s="222"/>
      <c r="C545" s="222"/>
      <c r="D545" s="222"/>
      <c r="E545" s="222"/>
      <c r="F545" s="223"/>
      <c r="G545" s="269"/>
      <c r="H545" s="222"/>
      <c r="I545" s="388"/>
      <c r="J545" s="223"/>
      <c r="K545" s="222"/>
    </row>
    <row r="546" spans="1:11" x14ac:dyDescent="0.2">
      <c r="A546" s="222"/>
      <c r="B546" s="222"/>
      <c r="C546" s="222"/>
      <c r="D546" s="222"/>
      <c r="E546" s="222"/>
      <c r="F546" s="223"/>
      <c r="G546" s="269"/>
      <c r="H546" s="222"/>
      <c r="I546" s="388"/>
      <c r="J546" s="223"/>
      <c r="K546" s="222"/>
    </row>
    <row r="547" spans="1:11" x14ac:dyDescent="0.2">
      <c r="A547" s="222"/>
      <c r="B547" s="222"/>
      <c r="C547" s="222"/>
      <c r="D547" s="222"/>
      <c r="E547" s="222"/>
      <c r="F547" s="223"/>
      <c r="G547" s="269"/>
      <c r="H547" s="222"/>
      <c r="I547" s="388"/>
      <c r="J547" s="223"/>
      <c r="K547" s="222"/>
    </row>
    <row r="548" spans="1:11" x14ac:dyDescent="0.2">
      <c r="A548" s="222"/>
      <c r="B548" s="222"/>
      <c r="C548" s="222"/>
      <c r="D548" s="222"/>
      <c r="E548" s="222"/>
      <c r="F548" s="223"/>
      <c r="G548" s="269"/>
      <c r="H548" s="222"/>
      <c r="I548" s="388"/>
      <c r="J548" s="223"/>
      <c r="K548" s="222"/>
    </row>
    <row r="549" spans="1:11" x14ac:dyDescent="0.2">
      <c r="A549" s="222"/>
      <c r="B549" s="222"/>
      <c r="C549" s="222"/>
      <c r="D549" s="222"/>
      <c r="E549" s="222"/>
      <c r="F549" s="223"/>
      <c r="G549" s="269"/>
      <c r="H549" s="222"/>
      <c r="I549" s="388"/>
      <c r="J549" s="223"/>
      <c r="K549" s="222"/>
    </row>
    <row r="550" spans="1:11" x14ac:dyDescent="0.2">
      <c r="A550" s="222"/>
      <c r="B550" s="222"/>
      <c r="C550" s="222"/>
      <c r="D550" s="222"/>
      <c r="E550" s="222"/>
      <c r="F550" s="223"/>
      <c r="G550" s="269"/>
      <c r="H550" s="222"/>
      <c r="I550" s="388"/>
      <c r="J550" s="223"/>
      <c r="K550" s="222"/>
    </row>
    <row r="551" spans="1:11" x14ac:dyDescent="0.2">
      <c r="A551" s="222"/>
      <c r="B551" s="222"/>
      <c r="C551" s="222"/>
      <c r="D551" s="222"/>
      <c r="E551" s="222"/>
      <c r="F551" s="223"/>
      <c r="G551" s="269"/>
      <c r="H551" s="222"/>
      <c r="I551" s="388"/>
      <c r="J551" s="223"/>
      <c r="K551" s="222"/>
    </row>
    <row r="552" spans="1:11" x14ac:dyDescent="0.2">
      <c r="A552" s="222"/>
      <c r="B552" s="222"/>
      <c r="C552" s="222"/>
      <c r="D552" s="222"/>
      <c r="E552" s="222"/>
      <c r="F552" s="223"/>
      <c r="G552" s="269"/>
      <c r="H552" s="222"/>
      <c r="I552" s="388"/>
      <c r="J552" s="223"/>
      <c r="K552" s="222"/>
    </row>
    <row r="553" spans="1:11" x14ac:dyDescent="0.2">
      <c r="A553" s="222"/>
      <c r="B553" s="222"/>
      <c r="C553" s="222"/>
      <c r="D553" s="222"/>
      <c r="E553" s="222"/>
      <c r="F553" s="223"/>
      <c r="G553" s="269"/>
      <c r="H553" s="222"/>
      <c r="I553" s="388"/>
      <c r="J553" s="223"/>
      <c r="K553" s="222"/>
    </row>
    <row r="554" spans="1:11" x14ac:dyDescent="0.2">
      <c r="A554" s="222"/>
      <c r="B554" s="222"/>
      <c r="C554" s="222"/>
      <c r="D554" s="222"/>
      <c r="E554" s="222"/>
      <c r="F554" s="223"/>
      <c r="G554" s="269"/>
      <c r="H554" s="222"/>
      <c r="I554" s="388"/>
      <c r="J554" s="223"/>
      <c r="K554" s="222"/>
    </row>
    <row r="555" spans="1:11" x14ac:dyDescent="0.2">
      <c r="A555" s="222"/>
      <c r="B555" s="222"/>
      <c r="C555" s="222"/>
      <c r="D555" s="222"/>
      <c r="E555" s="222"/>
      <c r="F555" s="223"/>
      <c r="G555" s="269"/>
      <c r="H555" s="222"/>
      <c r="I555" s="388"/>
      <c r="J555" s="223"/>
      <c r="K555" s="222"/>
    </row>
    <row r="556" spans="1:11" x14ac:dyDescent="0.2">
      <c r="A556" s="222"/>
      <c r="B556" s="222"/>
      <c r="C556" s="222"/>
      <c r="D556" s="222"/>
      <c r="E556" s="222"/>
      <c r="F556" s="223"/>
      <c r="G556" s="269"/>
      <c r="H556" s="222"/>
      <c r="I556" s="388"/>
      <c r="J556" s="223"/>
      <c r="K556" s="222"/>
    </row>
    <row r="557" spans="1:11" x14ac:dyDescent="0.2">
      <c r="A557" s="222"/>
      <c r="B557" s="222"/>
      <c r="C557" s="222"/>
      <c r="D557" s="222"/>
      <c r="E557" s="222"/>
      <c r="F557" s="223"/>
      <c r="G557" s="269"/>
      <c r="H557" s="222"/>
      <c r="I557" s="388"/>
      <c r="J557" s="223"/>
      <c r="K557" s="222"/>
    </row>
    <row r="558" spans="1:11" x14ac:dyDescent="0.2">
      <c r="A558" s="222"/>
      <c r="B558" s="222"/>
      <c r="C558" s="222"/>
      <c r="D558" s="222"/>
      <c r="E558" s="222"/>
      <c r="F558" s="223"/>
      <c r="G558" s="269"/>
      <c r="H558" s="222"/>
      <c r="I558" s="388"/>
      <c r="J558" s="223"/>
      <c r="K558" s="222"/>
    </row>
    <row r="559" spans="1:11" x14ac:dyDescent="0.2">
      <c r="A559" s="222"/>
      <c r="B559" s="222"/>
      <c r="C559" s="222"/>
      <c r="D559" s="222"/>
      <c r="E559" s="222"/>
      <c r="F559" s="223"/>
      <c r="G559" s="269"/>
      <c r="H559" s="222"/>
      <c r="I559" s="388"/>
      <c r="J559" s="223"/>
      <c r="K559" s="222"/>
    </row>
    <row r="560" spans="1:11" x14ac:dyDescent="0.2">
      <c r="A560" s="222"/>
      <c r="B560" s="222"/>
      <c r="C560" s="222"/>
      <c r="D560" s="222"/>
      <c r="E560" s="222"/>
      <c r="F560" s="223"/>
      <c r="G560" s="269"/>
      <c r="H560" s="222"/>
      <c r="I560" s="388"/>
      <c r="J560" s="223"/>
      <c r="K560" s="222"/>
    </row>
    <row r="561" spans="1:11" x14ac:dyDescent="0.2">
      <c r="A561" s="222"/>
      <c r="B561" s="222"/>
      <c r="C561" s="222"/>
      <c r="D561" s="222"/>
      <c r="E561" s="222"/>
      <c r="F561" s="223"/>
      <c r="G561" s="269"/>
      <c r="H561" s="222"/>
      <c r="I561" s="388"/>
      <c r="J561" s="223"/>
      <c r="K561" s="222"/>
    </row>
    <row r="562" spans="1:11" x14ac:dyDescent="0.2">
      <c r="A562" s="222"/>
      <c r="B562" s="222"/>
      <c r="C562" s="222"/>
      <c r="D562" s="222"/>
      <c r="E562" s="222"/>
      <c r="F562" s="223"/>
      <c r="G562" s="269"/>
      <c r="H562" s="222"/>
      <c r="I562" s="388"/>
      <c r="J562" s="223"/>
      <c r="K562" s="222"/>
    </row>
    <row r="563" spans="1:11" x14ac:dyDescent="0.2">
      <c r="A563" s="222"/>
      <c r="B563" s="222"/>
      <c r="C563" s="222"/>
      <c r="D563" s="222"/>
      <c r="E563" s="222"/>
      <c r="F563" s="223"/>
      <c r="G563" s="269"/>
      <c r="H563" s="222"/>
      <c r="I563" s="388"/>
      <c r="J563" s="223"/>
      <c r="K563" s="222"/>
    </row>
    <row r="564" spans="1:11" x14ac:dyDescent="0.2">
      <c r="A564" s="222"/>
      <c r="B564" s="222"/>
      <c r="C564" s="222"/>
      <c r="D564" s="222"/>
      <c r="E564" s="222"/>
      <c r="F564" s="223"/>
      <c r="G564" s="269"/>
      <c r="H564" s="222"/>
      <c r="I564" s="388"/>
      <c r="J564" s="223"/>
      <c r="K564" s="222"/>
    </row>
    <row r="565" spans="1:11" x14ac:dyDescent="0.2">
      <c r="A565" s="222"/>
      <c r="B565" s="222"/>
      <c r="C565" s="222"/>
      <c r="D565" s="222"/>
      <c r="E565" s="222"/>
      <c r="F565" s="223"/>
      <c r="G565" s="269"/>
      <c r="H565" s="222"/>
      <c r="I565" s="388"/>
      <c r="J565" s="223"/>
      <c r="K565" s="222"/>
    </row>
    <row r="566" spans="1:11" x14ac:dyDescent="0.2">
      <c r="A566" s="222"/>
      <c r="B566" s="222"/>
      <c r="C566" s="222"/>
      <c r="D566" s="222"/>
      <c r="E566" s="222"/>
      <c r="F566" s="223"/>
      <c r="G566" s="269"/>
      <c r="H566" s="222"/>
      <c r="I566" s="388"/>
      <c r="J566" s="223"/>
      <c r="K566" s="222"/>
    </row>
    <row r="567" spans="1:11" x14ac:dyDescent="0.2">
      <c r="A567" s="222"/>
      <c r="B567" s="222"/>
      <c r="C567" s="222"/>
      <c r="D567" s="222"/>
      <c r="E567" s="222"/>
      <c r="F567" s="223"/>
      <c r="G567" s="269"/>
      <c r="H567" s="222"/>
      <c r="I567" s="388"/>
      <c r="J567" s="223"/>
      <c r="K567" s="222"/>
    </row>
    <row r="568" spans="1:11" x14ac:dyDescent="0.2">
      <c r="A568" s="222"/>
      <c r="B568" s="222"/>
      <c r="C568" s="222"/>
      <c r="D568" s="222"/>
      <c r="E568" s="222"/>
      <c r="F568" s="223"/>
      <c r="G568" s="269"/>
      <c r="H568" s="222"/>
      <c r="I568" s="388"/>
      <c r="J568" s="223"/>
      <c r="K568" s="222"/>
    </row>
    <row r="569" spans="1:11" x14ac:dyDescent="0.2">
      <c r="A569" s="222"/>
      <c r="B569" s="222"/>
      <c r="C569" s="222"/>
      <c r="D569" s="222"/>
      <c r="E569" s="222"/>
      <c r="F569" s="223"/>
      <c r="G569" s="269"/>
      <c r="H569" s="222"/>
      <c r="I569" s="388"/>
      <c r="J569" s="223"/>
      <c r="K569" s="222"/>
    </row>
    <row r="570" spans="1:11" x14ac:dyDescent="0.2">
      <c r="A570" s="222"/>
      <c r="B570" s="222"/>
      <c r="C570" s="222"/>
      <c r="D570" s="222"/>
      <c r="E570" s="222"/>
      <c r="F570" s="223"/>
      <c r="G570" s="269"/>
      <c r="H570" s="222"/>
      <c r="I570" s="388"/>
      <c r="J570" s="223"/>
      <c r="K570" s="222"/>
    </row>
    <row r="571" spans="1:11" x14ac:dyDescent="0.2">
      <c r="A571" s="222"/>
      <c r="B571" s="222"/>
      <c r="C571" s="222"/>
      <c r="D571" s="222"/>
      <c r="E571" s="222"/>
      <c r="F571" s="223"/>
      <c r="G571" s="269"/>
      <c r="H571" s="222"/>
      <c r="I571" s="388"/>
      <c r="J571" s="223"/>
      <c r="K571" s="222"/>
    </row>
    <row r="572" spans="1:11" x14ac:dyDescent="0.2">
      <c r="A572" s="222"/>
      <c r="B572" s="222"/>
      <c r="C572" s="222"/>
      <c r="D572" s="222"/>
      <c r="E572" s="222"/>
      <c r="F572" s="223"/>
      <c r="G572" s="269"/>
      <c r="H572" s="222"/>
      <c r="I572" s="388"/>
      <c r="J572" s="223"/>
      <c r="K572" s="222"/>
    </row>
    <row r="573" spans="1:11" x14ac:dyDescent="0.2">
      <c r="A573" s="222"/>
      <c r="B573" s="222"/>
      <c r="C573" s="222"/>
      <c r="D573" s="222"/>
      <c r="E573" s="222"/>
      <c r="F573" s="223"/>
      <c r="G573" s="269"/>
      <c r="H573" s="222"/>
      <c r="I573" s="388"/>
      <c r="J573" s="223"/>
      <c r="K573" s="222"/>
    </row>
    <row r="574" spans="1:11" x14ac:dyDescent="0.2">
      <c r="A574" s="222"/>
      <c r="B574" s="222"/>
      <c r="C574" s="222"/>
      <c r="D574" s="222"/>
      <c r="E574" s="222"/>
      <c r="F574" s="223"/>
      <c r="G574" s="269"/>
      <c r="H574" s="222"/>
      <c r="I574" s="388"/>
      <c r="J574" s="223"/>
      <c r="K574" s="222"/>
    </row>
    <row r="575" spans="1:11" x14ac:dyDescent="0.2">
      <c r="A575" s="222"/>
      <c r="B575" s="222"/>
      <c r="C575" s="222"/>
      <c r="D575" s="222"/>
      <c r="E575" s="222"/>
      <c r="F575" s="223"/>
      <c r="G575" s="269"/>
      <c r="H575" s="222"/>
      <c r="I575" s="388"/>
      <c r="J575" s="223"/>
      <c r="K575" s="222"/>
    </row>
    <row r="576" spans="1:11" x14ac:dyDescent="0.2">
      <c r="A576" s="222"/>
      <c r="B576" s="222"/>
      <c r="C576" s="222"/>
      <c r="D576" s="222"/>
      <c r="E576" s="222"/>
      <c r="F576" s="223"/>
      <c r="G576" s="269"/>
      <c r="H576" s="222"/>
      <c r="I576" s="388"/>
      <c r="J576" s="223"/>
      <c r="K576" s="222"/>
    </row>
    <row r="577" spans="1:11" x14ac:dyDescent="0.2">
      <c r="A577" s="222"/>
      <c r="B577" s="222"/>
      <c r="C577" s="222"/>
      <c r="D577" s="222"/>
      <c r="E577" s="222"/>
      <c r="F577" s="223"/>
      <c r="G577" s="269"/>
      <c r="H577" s="222"/>
      <c r="I577" s="388"/>
      <c r="J577" s="223"/>
      <c r="K577" s="222"/>
    </row>
    <row r="578" spans="1:11" x14ac:dyDescent="0.2">
      <c r="A578" s="222"/>
      <c r="B578" s="222"/>
      <c r="C578" s="222"/>
      <c r="D578" s="222"/>
      <c r="E578" s="222"/>
      <c r="F578" s="223"/>
      <c r="G578" s="269"/>
      <c r="H578" s="222"/>
      <c r="I578" s="388"/>
      <c r="J578" s="223"/>
      <c r="K578" s="222"/>
    </row>
    <row r="579" spans="1:11" x14ac:dyDescent="0.2">
      <c r="A579" s="222"/>
      <c r="B579" s="222"/>
      <c r="C579" s="222"/>
      <c r="D579" s="222"/>
      <c r="E579" s="222"/>
      <c r="F579" s="223"/>
      <c r="G579" s="269"/>
      <c r="H579" s="222"/>
      <c r="I579" s="388"/>
      <c r="J579" s="223"/>
      <c r="K579" s="222"/>
    </row>
    <row r="580" spans="1:11" x14ac:dyDescent="0.2">
      <c r="A580" s="222"/>
      <c r="B580" s="222"/>
      <c r="C580" s="222"/>
      <c r="D580" s="222"/>
      <c r="E580" s="222"/>
      <c r="F580" s="223"/>
      <c r="G580" s="269"/>
      <c r="H580" s="222"/>
      <c r="I580" s="388"/>
      <c r="J580" s="223"/>
      <c r="K580" s="222"/>
    </row>
    <row r="581" spans="1:11" x14ac:dyDescent="0.2">
      <c r="A581" s="222"/>
      <c r="B581" s="222"/>
      <c r="C581" s="222"/>
      <c r="D581" s="222"/>
      <c r="E581" s="222"/>
      <c r="F581" s="223"/>
      <c r="G581" s="269"/>
      <c r="H581" s="222"/>
      <c r="I581" s="388"/>
      <c r="J581" s="223"/>
      <c r="K581" s="222"/>
    </row>
    <row r="582" spans="1:11" x14ac:dyDescent="0.2">
      <c r="A582" s="222"/>
      <c r="B582" s="222"/>
      <c r="C582" s="222"/>
      <c r="D582" s="222"/>
      <c r="E582" s="222"/>
      <c r="F582" s="223"/>
      <c r="G582" s="269"/>
      <c r="H582" s="222"/>
      <c r="I582" s="388"/>
      <c r="J582" s="223"/>
      <c r="K582" s="222"/>
    </row>
    <row r="583" spans="1:11" x14ac:dyDescent="0.2">
      <c r="A583" s="222"/>
      <c r="B583" s="222"/>
      <c r="C583" s="222"/>
      <c r="D583" s="222"/>
      <c r="E583" s="222"/>
      <c r="F583" s="223"/>
      <c r="G583" s="269"/>
      <c r="H583" s="222"/>
      <c r="I583" s="388"/>
      <c r="J583" s="223"/>
      <c r="K583" s="222"/>
    </row>
    <row r="584" spans="1:11" x14ac:dyDescent="0.2">
      <c r="A584" s="222"/>
      <c r="B584" s="222"/>
      <c r="C584" s="222"/>
      <c r="D584" s="222"/>
      <c r="E584" s="222"/>
      <c r="F584" s="223"/>
      <c r="G584" s="269"/>
      <c r="H584" s="222"/>
      <c r="I584" s="388"/>
      <c r="J584" s="223"/>
      <c r="K584" s="222"/>
    </row>
    <row r="585" spans="1:11" x14ac:dyDescent="0.2">
      <c r="A585" s="222"/>
      <c r="B585" s="222"/>
      <c r="C585" s="222"/>
      <c r="D585" s="222"/>
      <c r="E585" s="222"/>
      <c r="F585" s="223"/>
      <c r="G585" s="269"/>
      <c r="H585" s="222"/>
      <c r="I585" s="388"/>
      <c r="J585" s="223"/>
      <c r="K585" s="222"/>
    </row>
    <row r="586" spans="1:11" x14ac:dyDescent="0.2">
      <c r="A586" s="222"/>
      <c r="B586" s="222"/>
      <c r="C586" s="222"/>
      <c r="D586" s="222"/>
      <c r="E586" s="222"/>
      <c r="F586" s="223"/>
      <c r="G586" s="269"/>
      <c r="H586" s="222"/>
      <c r="I586" s="388"/>
      <c r="J586" s="223"/>
      <c r="K586" s="222"/>
    </row>
    <row r="587" spans="1:11" x14ac:dyDescent="0.2">
      <c r="A587" s="222"/>
      <c r="B587" s="222"/>
      <c r="C587" s="222"/>
      <c r="D587" s="222"/>
      <c r="E587" s="222"/>
      <c r="F587" s="223"/>
      <c r="G587" s="269"/>
      <c r="H587" s="222"/>
      <c r="I587" s="388"/>
      <c r="J587" s="223"/>
      <c r="K587" s="222"/>
    </row>
    <row r="588" spans="1:11" x14ac:dyDescent="0.2">
      <c r="A588" s="222"/>
      <c r="B588" s="222"/>
      <c r="C588" s="222"/>
      <c r="D588" s="222"/>
      <c r="E588" s="222"/>
      <c r="F588" s="223"/>
      <c r="G588" s="269"/>
      <c r="H588" s="222"/>
      <c r="I588" s="388"/>
      <c r="J588" s="223"/>
      <c r="K588" s="222"/>
    </row>
    <row r="589" spans="1:11" x14ac:dyDescent="0.2">
      <c r="A589" s="222"/>
      <c r="B589" s="222"/>
      <c r="C589" s="222"/>
      <c r="D589" s="222"/>
      <c r="E589" s="222"/>
      <c r="F589" s="223"/>
      <c r="G589" s="269"/>
      <c r="H589" s="222"/>
      <c r="I589" s="388"/>
      <c r="J589" s="223"/>
      <c r="K589" s="222"/>
    </row>
    <row r="590" spans="1:11" x14ac:dyDescent="0.2">
      <c r="A590" s="222"/>
      <c r="B590" s="222"/>
      <c r="C590" s="222"/>
      <c r="D590" s="222"/>
      <c r="E590" s="222"/>
      <c r="F590" s="223"/>
      <c r="G590" s="269"/>
      <c r="H590" s="222"/>
      <c r="I590" s="388"/>
      <c r="J590" s="223"/>
      <c r="K590" s="222"/>
    </row>
    <row r="591" spans="1:11" x14ac:dyDescent="0.2">
      <c r="A591" s="222"/>
      <c r="B591" s="222"/>
      <c r="C591" s="222"/>
      <c r="D591" s="222"/>
      <c r="E591" s="222"/>
      <c r="F591" s="223"/>
      <c r="G591" s="269"/>
      <c r="H591" s="222"/>
      <c r="I591" s="388"/>
      <c r="J591" s="223"/>
      <c r="K591" s="222"/>
    </row>
    <row r="592" spans="1:11" x14ac:dyDescent="0.2">
      <c r="A592" s="222"/>
      <c r="B592" s="222"/>
      <c r="C592" s="222"/>
      <c r="D592" s="222"/>
      <c r="E592" s="222"/>
      <c r="F592" s="223"/>
      <c r="G592" s="269"/>
      <c r="H592" s="222"/>
      <c r="I592" s="388"/>
      <c r="J592" s="223"/>
      <c r="K592" s="222"/>
    </row>
    <row r="593" spans="1:11" x14ac:dyDescent="0.2">
      <c r="A593" s="222"/>
      <c r="B593" s="222"/>
      <c r="C593" s="222"/>
      <c r="D593" s="222"/>
      <c r="E593" s="222"/>
      <c r="F593" s="223"/>
      <c r="G593" s="269"/>
      <c r="H593" s="222"/>
      <c r="I593" s="388"/>
      <c r="J593" s="223"/>
      <c r="K593" s="222"/>
    </row>
    <row r="594" spans="1:11" x14ac:dyDescent="0.2">
      <c r="A594" s="222"/>
      <c r="B594" s="222"/>
      <c r="C594" s="222"/>
      <c r="D594" s="222"/>
      <c r="E594" s="222"/>
      <c r="F594" s="223"/>
      <c r="G594" s="269"/>
      <c r="H594" s="222"/>
      <c r="I594" s="388"/>
      <c r="J594" s="223"/>
      <c r="K594" s="222"/>
    </row>
    <row r="595" spans="1:11" x14ac:dyDescent="0.2">
      <c r="A595" s="222"/>
      <c r="B595" s="222"/>
      <c r="C595" s="222"/>
      <c r="D595" s="222"/>
      <c r="E595" s="222"/>
      <c r="F595" s="223"/>
      <c r="G595" s="269"/>
      <c r="H595" s="222"/>
      <c r="I595" s="388"/>
      <c r="J595" s="223"/>
      <c r="K595" s="222"/>
    </row>
    <row r="596" spans="1:11" x14ac:dyDescent="0.2">
      <c r="A596" s="222"/>
      <c r="B596" s="222"/>
      <c r="C596" s="222"/>
      <c r="D596" s="222"/>
      <c r="E596" s="222"/>
      <c r="F596" s="223"/>
      <c r="G596" s="269"/>
      <c r="H596" s="222"/>
      <c r="I596" s="388"/>
      <c r="J596" s="223"/>
      <c r="K596" s="222"/>
    </row>
    <row r="597" spans="1:11" x14ac:dyDescent="0.2">
      <c r="A597" s="222"/>
      <c r="B597" s="222"/>
      <c r="C597" s="222"/>
      <c r="D597" s="222"/>
      <c r="E597" s="222"/>
      <c r="F597" s="223"/>
      <c r="G597" s="269"/>
      <c r="H597" s="222"/>
      <c r="I597" s="388"/>
      <c r="J597" s="223"/>
      <c r="K597" s="222"/>
    </row>
    <row r="598" spans="1:11" x14ac:dyDescent="0.2">
      <c r="A598" s="222"/>
      <c r="B598" s="222"/>
      <c r="C598" s="222"/>
      <c r="D598" s="222"/>
      <c r="E598" s="222"/>
      <c r="F598" s="223"/>
      <c r="G598" s="269"/>
      <c r="H598" s="222"/>
      <c r="I598" s="388"/>
      <c r="J598" s="223"/>
      <c r="K598" s="222"/>
    </row>
    <row r="599" spans="1:11" x14ac:dyDescent="0.2">
      <c r="A599" s="222"/>
      <c r="B599" s="222"/>
      <c r="C599" s="222"/>
      <c r="D599" s="222"/>
      <c r="E599" s="222"/>
      <c r="F599" s="223"/>
      <c r="G599" s="269"/>
      <c r="H599" s="222"/>
      <c r="I599" s="388"/>
      <c r="J599" s="223"/>
      <c r="K599" s="222"/>
    </row>
    <row r="600" spans="1:11" x14ac:dyDescent="0.2">
      <c r="A600" s="222"/>
      <c r="B600" s="222"/>
      <c r="C600" s="222"/>
      <c r="D600" s="222"/>
      <c r="E600" s="222"/>
      <c r="F600" s="223"/>
      <c r="G600" s="269"/>
      <c r="H600" s="222"/>
      <c r="I600" s="388"/>
      <c r="J600" s="223"/>
      <c r="K600" s="222"/>
    </row>
    <row r="601" spans="1:11" x14ac:dyDescent="0.2">
      <c r="A601" s="222"/>
      <c r="B601" s="222"/>
      <c r="C601" s="222"/>
      <c r="D601" s="222"/>
      <c r="E601" s="222"/>
      <c r="F601" s="223"/>
      <c r="G601" s="269"/>
      <c r="H601" s="222"/>
      <c r="I601" s="388"/>
      <c r="J601" s="223"/>
      <c r="K601" s="222"/>
    </row>
    <row r="602" spans="1:11" x14ac:dyDescent="0.2">
      <c r="A602" s="222"/>
      <c r="B602" s="222"/>
      <c r="C602" s="222"/>
      <c r="D602" s="222"/>
      <c r="E602" s="222"/>
      <c r="F602" s="223"/>
      <c r="G602" s="269"/>
      <c r="H602" s="222"/>
      <c r="I602" s="388"/>
      <c r="J602" s="223"/>
      <c r="K602" s="222"/>
    </row>
    <row r="603" spans="1:11" x14ac:dyDescent="0.2">
      <c r="A603" s="222"/>
      <c r="B603" s="222"/>
      <c r="C603" s="222"/>
      <c r="D603" s="222"/>
      <c r="E603" s="222"/>
      <c r="F603" s="223"/>
      <c r="G603" s="269"/>
      <c r="H603" s="222"/>
      <c r="I603" s="388"/>
      <c r="J603" s="223"/>
      <c r="K603" s="222"/>
    </row>
    <row r="604" spans="1:11" x14ac:dyDescent="0.2">
      <c r="A604" s="222"/>
      <c r="B604" s="222"/>
      <c r="C604" s="222"/>
      <c r="D604" s="222"/>
      <c r="E604" s="222"/>
      <c r="F604" s="223"/>
      <c r="G604" s="269"/>
      <c r="H604" s="222"/>
      <c r="I604" s="388"/>
      <c r="J604" s="223"/>
      <c r="K604" s="222"/>
    </row>
    <row r="605" spans="1:11" x14ac:dyDescent="0.2">
      <c r="A605" s="222"/>
      <c r="B605" s="222"/>
      <c r="C605" s="222"/>
      <c r="D605" s="222"/>
      <c r="E605" s="222"/>
      <c r="F605" s="223"/>
      <c r="G605" s="269"/>
      <c r="H605" s="222"/>
      <c r="I605" s="388"/>
      <c r="J605" s="223"/>
      <c r="K605" s="222"/>
    </row>
    <row r="606" spans="1:11" x14ac:dyDescent="0.2">
      <c r="A606" s="222"/>
      <c r="B606" s="222"/>
      <c r="C606" s="222"/>
      <c r="D606" s="222"/>
      <c r="E606" s="222"/>
      <c r="F606" s="223"/>
      <c r="G606" s="269"/>
      <c r="H606" s="222"/>
      <c r="I606" s="388"/>
      <c r="J606" s="223"/>
      <c r="K606" s="222"/>
    </row>
    <row r="607" spans="1:11" x14ac:dyDescent="0.2">
      <c r="A607" s="222"/>
      <c r="B607" s="222"/>
      <c r="C607" s="222"/>
      <c r="D607" s="222"/>
      <c r="E607" s="222"/>
      <c r="F607" s="223"/>
      <c r="G607" s="269"/>
      <c r="H607" s="222"/>
      <c r="I607" s="388"/>
      <c r="J607" s="223"/>
      <c r="K607" s="222"/>
    </row>
    <row r="608" spans="1:11" x14ac:dyDescent="0.2">
      <c r="A608" s="222"/>
      <c r="B608" s="222"/>
      <c r="C608" s="222"/>
      <c r="D608" s="222"/>
      <c r="E608" s="222"/>
      <c r="F608" s="223"/>
      <c r="G608" s="269"/>
      <c r="H608" s="222"/>
      <c r="I608" s="388"/>
      <c r="J608" s="223"/>
      <c r="K608" s="222"/>
    </row>
    <row r="609" spans="1:11" x14ac:dyDescent="0.2">
      <c r="A609" s="222"/>
      <c r="B609" s="222"/>
      <c r="C609" s="222"/>
      <c r="D609" s="222"/>
      <c r="E609" s="222"/>
      <c r="F609" s="223"/>
      <c r="G609" s="269"/>
      <c r="H609" s="222"/>
      <c r="I609" s="388"/>
      <c r="J609" s="223"/>
      <c r="K609" s="222"/>
    </row>
    <row r="610" spans="1:11" x14ac:dyDescent="0.2">
      <c r="A610" s="222"/>
      <c r="B610" s="222"/>
      <c r="C610" s="222"/>
      <c r="D610" s="222"/>
      <c r="E610" s="222"/>
      <c r="F610" s="223"/>
      <c r="G610" s="269"/>
      <c r="H610" s="222"/>
      <c r="I610" s="388"/>
      <c r="J610" s="223"/>
      <c r="K610" s="222"/>
    </row>
    <row r="611" spans="1:11" x14ac:dyDescent="0.2">
      <c r="A611" s="222"/>
      <c r="B611" s="222"/>
      <c r="C611" s="222"/>
      <c r="D611" s="222"/>
      <c r="E611" s="222"/>
      <c r="F611" s="223"/>
      <c r="G611" s="269"/>
      <c r="H611" s="222"/>
      <c r="I611" s="388"/>
      <c r="J611" s="223"/>
      <c r="K611" s="222"/>
    </row>
    <row r="612" spans="1:11" x14ac:dyDescent="0.2">
      <c r="A612" s="222"/>
      <c r="B612" s="222"/>
      <c r="C612" s="222"/>
      <c r="D612" s="222"/>
      <c r="E612" s="222"/>
      <c r="F612" s="223"/>
      <c r="G612" s="269"/>
      <c r="H612" s="222"/>
      <c r="I612" s="388"/>
      <c r="J612" s="223"/>
      <c r="K612" s="222"/>
    </row>
    <row r="613" spans="1:11" x14ac:dyDescent="0.2">
      <c r="A613" s="222"/>
      <c r="B613" s="222"/>
      <c r="C613" s="222"/>
      <c r="D613" s="222"/>
      <c r="E613" s="222"/>
      <c r="F613" s="223"/>
      <c r="G613" s="269"/>
      <c r="H613" s="222"/>
      <c r="I613" s="388"/>
      <c r="J613" s="223"/>
      <c r="K613" s="222"/>
    </row>
    <row r="614" spans="1:11" x14ac:dyDescent="0.2">
      <c r="A614" s="222"/>
      <c r="B614" s="222"/>
      <c r="C614" s="222"/>
      <c r="D614" s="222"/>
      <c r="E614" s="222"/>
      <c r="F614" s="223"/>
      <c r="G614" s="269"/>
      <c r="H614" s="222"/>
      <c r="I614" s="388"/>
      <c r="J614" s="223"/>
      <c r="K614" s="222"/>
    </row>
    <row r="615" spans="1:11" x14ac:dyDescent="0.2">
      <c r="A615" s="222"/>
      <c r="B615" s="222"/>
      <c r="C615" s="222"/>
      <c r="D615" s="222"/>
      <c r="E615" s="222"/>
      <c r="F615" s="223"/>
      <c r="G615" s="269"/>
      <c r="H615" s="222"/>
      <c r="I615" s="388"/>
      <c r="J615" s="223"/>
      <c r="K615" s="222"/>
    </row>
    <row r="616" spans="1:11" x14ac:dyDescent="0.2">
      <c r="A616" s="222"/>
      <c r="B616" s="222"/>
      <c r="C616" s="222"/>
      <c r="D616" s="222"/>
      <c r="E616" s="222"/>
      <c r="F616" s="223"/>
      <c r="G616" s="269"/>
      <c r="H616" s="222"/>
      <c r="I616" s="388"/>
      <c r="J616" s="223"/>
      <c r="K616" s="222"/>
    </row>
    <row r="617" spans="1:11" x14ac:dyDescent="0.2">
      <c r="A617" s="222"/>
      <c r="B617" s="222"/>
      <c r="C617" s="222"/>
      <c r="D617" s="222"/>
      <c r="E617" s="222"/>
      <c r="F617" s="223"/>
      <c r="G617" s="269"/>
      <c r="H617" s="222"/>
      <c r="I617" s="388"/>
      <c r="J617" s="223"/>
      <c r="K617" s="222"/>
    </row>
    <row r="618" spans="1:11" x14ac:dyDescent="0.2">
      <c r="A618" s="222"/>
      <c r="B618" s="222"/>
      <c r="C618" s="222"/>
      <c r="D618" s="222"/>
      <c r="E618" s="222"/>
      <c r="F618" s="223"/>
      <c r="G618" s="269"/>
      <c r="H618" s="222"/>
      <c r="I618" s="388"/>
      <c r="J618" s="223"/>
      <c r="K618" s="222"/>
    </row>
    <row r="619" spans="1:11" x14ac:dyDescent="0.2">
      <c r="A619" s="222"/>
      <c r="B619" s="222"/>
      <c r="C619" s="222"/>
      <c r="D619" s="222"/>
      <c r="E619" s="222"/>
      <c r="F619" s="223"/>
      <c r="G619" s="269"/>
      <c r="H619" s="222"/>
      <c r="I619" s="388"/>
      <c r="J619" s="223"/>
      <c r="K619" s="222"/>
    </row>
    <row r="620" spans="1:11" x14ac:dyDescent="0.2">
      <c r="A620" s="222"/>
      <c r="B620" s="222"/>
      <c r="C620" s="222"/>
      <c r="D620" s="222"/>
      <c r="E620" s="222"/>
      <c r="F620" s="223"/>
      <c r="G620" s="269"/>
      <c r="H620" s="222"/>
      <c r="I620" s="388"/>
      <c r="J620" s="223"/>
      <c r="K620" s="222"/>
    </row>
    <row r="621" spans="1:11" x14ac:dyDescent="0.2">
      <c r="A621" s="222"/>
      <c r="B621" s="222"/>
      <c r="C621" s="222"/>
      <c r="D621" s="222"/>
      <c r="E621" s="222"/>
      <c r="F621" s="223"/>
      <c r="G621" s="269"/>
      <c r="H621" s="222"/>
      <c r="I621" s="388"/>
      <c r="J621" s="223"/>
      <c r="K621" s="222"/>
    </row>
    <row r="622" spans="1:11" x14ac:dyDescent="0.2">
      <c r="A622" s="222"/>
      <c r="B622" s="222"/>
      <c r="C622" s="222"/>
      <c r="D622" s="222"/>
      <c r="E622" s="222"/>
      <c r="F622" s="223"/>
      <c r="G622" s="269"/>
      <c r="H622" s="222"/>
      <c r="I622" s="388"/>
      <c r="J622" s="223"/>
      <c r="K622" s="222"/>
    </row>
    <row r="623" spans="1:11" x14ac:dyDescent="0.2">
      <c r="A623" s="222"/>
      <c r="B623" s="222"/>
      <c r="C623" s="222"/>
      <c r="D623" s="222"/>
      <c r="E623" s="222"/>
      <c r="F623" s="223"/>
      <c r="G623" s="269"/>
      <c r="H623" s="222"/>
      <c r="I623" s="388"/>
      <c r="J623" s="223"/>
      <c r="K623" s="222"/>
    </row>
    <row r="624" spans="1:11" x14ac:dyDescent="0.2">
      <c r="A624" s="222"/>
      <c r="B624" s="222"/>
      <c r="C624" s="222"/>
      <c r="D624" s="222"/>
      <c r="E624" s="222"/>
      <c r="F624" s="223"/>
      <c r="G624" s="269"/>
      <c r="H624" s="222"/>
      <c r="I624" s="388"/>
      <c r="J624" s="223"/>
      <c r="K624" s="222"/>
    </row>
    <row r="625" spans="1:11" x14ac:dyDescent="0.2">
      <c r="A625" s="222"/>
      <c r="B625" s="222"/>
      <c r="C625" s="222"/>
      <c r="D625" s="222"/>
      <c r="E625" s="222"/>
      <c r="F625" s="223"/>
      <c r="G625" s="269"/>
      <c r="H625" s="222"/>
      <c r="I625" s="388"/>
      <c r="J625" s="223"/>
      <c r="K625" s="222"/>
    </row>
    <row r="626" spans="1:11" x14ac:dyDescent="0.2">
      <c r="A626" s="222"/>
      <c r="B626" s="222"/>
      <c r="C626" s="222"/>
      <c r="D626" s="222"/>
      <c r="E626" s="222"/>
      <c r="F626" s="223"/>
      <c r="G626" s="269"/>
      <c r="H626" s="222"/>
      <c r="I626" s="388"/>
      <c r="J626" s="223"/>
      <c r="K626" s="222"/>
    </row>
    <row r="627" spans="1:11" x14ac:dyDescent="0.2">
      <c r="A627" s="222"/>
      <c r="B627" s="222"/>
      <c r="C627" s="222"/>
      <c r="D627" s="222"/>
      <c r="E627" s="222"/>
      <c r="F627" s="223"/>
      <c r="G627" s="269"/>
      <c r="H627" s="222"/>
      <c r="I627" s="388"/>
      <c r="J627" s="223"/>
      <c r="K627" s="222"/>
    </row>
    <row r="628" spans="1:11" x14ac:dyDescent="0.2">
      <c r="A628" s="222"/>
      <c r="B628" s="222"/>
      <c r="C628" s="222"/>
      <c r="D628" s="222"/>
      <c r="E628" s="222"/>
      <c r="F628" s="223"/>
      <c r="G628" s="269"/>
      <c r="H628" s="222"/>
      <c r="I628" s="388"/>
      <c r="J628" s="223"/>
      <c r="K628" s="222"/>
    </row>
    <row r="629" spans="1:11" x14ac:dyDescent="0.2">
      <c r="A629" s="222"/>
      <c r="B629" s="222"/>
      <c r="C629" s="222"/>
      <c r="D629" s="222"/>
      <c r="E629" s="222"/>
      <c r="F629" s="223"/>
      <c r="G629" s="269"/>
      <c r="H629" s="222"/>
      <c r="I629" s="388"/>
      <c r="J629" s="223"/>
      <c r="K629" s="222"/>
    </row>
    <row r="630" spans="1:11" x14ac:dyDescent="0.2">
      <c r="A630" s="222"/>
      <c r="B630" s="222"/>
      <c r="C630" s="222"/>
      <c r="D630" s="222"/>
      <c r="E630" s="222"/>
      <c r="F630" s="223"/>
      <c r="G630" s="269"/>
      <c r="H630" s="222"/>
      <c r="I630" s="388"/>
      <c r="J630" s="223"/>
      <c r="K630" s="222"/>
    </row>
    <row r="631" spans="1:11" x14ac:dyDescent="0.2">
      <c r="A631" s="222"/>
      <c r="B631" s="222"/>
      <c r="C631" s="222"/>
      <c r="D631" s="222"/>
      <c r="E631" s="222"/>
      <c r="F631" s="223"/>
      <c r="G631" s="269"/>
      <c r="H631" s="222"/>
      <c r="I631" s="388"/>
      <c r="J631" s="223"/>
      <c r="K631" s="222"/>
    </row>
    <row r="632" spans="1:11" x14ac:dyDescent="0.2">
      <c r="A632" s="222"/>
      <c r="B632" s="222"/>
      <c r="C632" s="222"/>
      <c r="D632" s="222"/>
      <c r="E632" s="222"/>
      <c r="F632" s="223"/>
      <c r="G632" s="269"/>
      <c r="H632" s="222"/>
      <c r="I632" s="388"/>
      <c r="J632" s="223"/>
      <c r="K632" s="222"/>
    </row>
    <row r="633" spans="1:11" x14ac:dyDescent="0.2">
      <c r="A633" s="222"/>
      <c r="B633" s="222"/>
      <c r="C633" s="222"/>
      <c r="D633" s="222"/>
      <c r="E633" s="222"/>
      <c r="F633" s="223"/>
      <c r="G633" s="269"/>
      <c r="H633" s="222"/>
      <c r="I633" s="388"/>
      <c r="J633" s="223"/>
      <c r="K633" s="222"/>
    </row>
    <row r="634" spans="1:11" x14ac:dyDescent="0.2">
      <c r="A634" s="222"/>
      <c r="B634" s="222"/>
      <c r="C634" s="222"/>
      <c r="D634" s="222"/>
      <c r="E634" s="222"/>
      <c r="F634" s="223"/>
      <c r="G634" s="269"/>
      <c r="H634" s="222"/>
      <c r="I634" s="388"/>
      <c r="J634" s="223"/>
      <c r="K634" s="222"/>
    </row>
    <row r="635" spans="1:11" x14ac:dyDescent="0.2">
      <c r="A635" s="222"/>
      <c r="B635" s="222"/>
      <c r="C635" s="222"/>
      <c r="D635" s="222"/>
      <c r="E635" s="222"/>
      <c r="F635" s="223"/>
      <c r="G635" s="269"/>
      <c r="H635" s="222"/>
      <c r="I635" s="388"/>
      <c r="J635" s="223"/>
      <c r="K635" s="222"/>
    </row>
    <row r="636" spans="1:11" x14ac:dyDescent="0.2">
      <c r="A636" s="222"/>
      <c r="B636" s="222"/>
      <c r="C636" s="222"/>
      <c r="D636" s="222"/>
      <c r="E636" s="222"/>
      <c r="F636" s="223"/>
      <c r="G636" s="269"/>
      <c r="H636" s="222"/>
      <c r="I636" s="388"/>
      <c r="J636" s="223"/>
      <c r="K636" s="222"/>
    </row>
    <row r="637" spans="1:11" x14ac:dyDescent="0.2">
      <c r="A637" s="222"/>
      <c r="B637" s="222"/>
      <c r="C637" s="222"/>
      <c r="D637" s="222"/>
      <c r="E637" s="222"/>
      <c r="F637" s="223"/>
      <c r="G637" s="269"/>
      <c r="H637" s="222"/>
      <c r="I637" s="388"/>
      <c r="J637" s="223"/>
      <c r="K637" s="222"/>
    </row>
    <row r="638" spans="1:11" x14ac:dyDescent="0.2">
      <c r="A638" s="222"/>
      <c r="B638" s="222"/>
      <c r="C638" s="222"/>
      <c r="D638" s="222"/>
      <c r="E638" s="222"/>
      <c r="F638" s="223"/>
      <c r="G638" s="269"/>
      <c r="H638" s="222"/>
      <c r="I638" s="388"/>
      <c r="J638" s="223"/>
      <c r="K638" s="222"/>
    </row>
    <row r="639" spans="1:11" x14ac:dyDescent="0.2">
      <c r="A639" s="222"/>
      <c r="B639" s="222"/>
      <c r="C639" s="222"/>
      <c r="D639" s="222"/>
      <c r="E639" s="222"/>
      <c r="F639" s="223"/>
      <c r="G639" s="269"/>
      <c r="H639" s="222"/>
      <c r="I639" s="388"/>
      <c r="J639" s="223"/>
      <c r="K639" s="222"/>
    </row>
    <row r="640" spans="1:11" x14ac:dyDescent="0.2">
      <c r="A640" s="222"/>
      <c r="B640" s="222"/>
      <c r="C640" s="222"/>
      <c r="D640" s="222"/>
      <c r="E640" s="222"/>
      <c r="F640" s="223"/>
      <c r="G640" s="269"/>
      <c r="H640" s="222"/>
      <c r="I640" s="388"/>
      <c r="J640" s="223"/>
      <c r="K640" s="222"/>
    </row>
    <row r="641" spans="1:11" x14ac:dyDescent="0.2">
      <c r="A641" s="222"/>
      <c r="B641" s="222"/>
      <c r="C641" s="222"/>
      <c r="D641" s="222"/>
      <c r="E641" s="222"/>
      <c r="F641" s="223"/>
      <c r="G641" s="269"/>
      <c r="H641" s="222"/>
      <c r="I641" s="388"/>
      <c r="J641" s="223"/>
      <c r="K641" s="222"/>
    </row>
    <row r="642" spans="1:11" x14ac:dyDescent="0.2">
      <c r="A642" s="222"/>
      <c r="B642" s="222"/>
      <c r="C642" s="222"/>
      <c r="D642" s="222"/>
      <c r="E642" s="222"/>
      <c r="F642" s="223"/>
      <c r="G642" s="269"/>
      <c r="H642" s="222"/>
      <c r="I642" s="388"/>
      <c r="J642" s="223"/>
      <c r="K642" s="222"/>
    </row>
    <row r="643" spans="1:11" x14ac:dyDescent="0.2">
      <c r="A643" s="222"/>
      <c r="B643" s="222"/>
      <c r="C643" s="222"/>
      <c r="D643" s="222"/>
      <c r="E643" s="222"/>
      <c r="F643" s="223"/>
      <c r="G643" s="269"/>
      <c r="H643" s="222"/>
      <c r="I643" s="388"/>
      <c r="J643" s="223"/>
      <c r="K643" s="222"/>
    </row>
    <row r="644" spans="1:11" x14ac:dyDescent="0.2">
      <c r="A644" s="222"/>
      <c r="B644" s="222"/>
      <c r="C644" s="222"/>
      <c r="D644" s="222"/>
      <c r="E644" s="222"/>
      <c r="F644" s="223"/>
      <c r="G644" s="269"/>
      <c r="H644" s="222"/>
      <c r="I644" s="388"/>
      <c r="J644" s="223"/>
      <c r="K644" s="222"/>
    </row>
    <row r="645" spans="1:11" x14ac:dyDescent="0.2">
      <c r="A645" s="222"/>
      <c r="B645" s="222"/>
      <c r="C645" s="222"/>
      <c r="D645" s="222"/>
      <c r="E645" s="222"/>
      <c r="F645" s="223"/>
      <c r="G645" s="269"/>
      <c r="H645" s="222"/>
      <c r="I645" s="388"/>
      <c r="J645" s="223"/>
      <c r="K645" s="222"/>
    </row>
    <row r="646" spans="1:11" x14ac:dyDescent="0.2">
      <c r="A646" s="222"/>
      <c r="B646" s="222"/>
      <c r="C646" s="222"/>
      <c r="D646" s="222"/>
      <c r="E646" s="222"/>
      <c r="F646" s="223"/>
      <c r="G646" s="269"/>
      <c r="H646" s="222"/>
      <c r="I646" s="388"/>
      <c r="J646" s="223"/>
      <c r="K646" s="222"/>
    </row>
    <row r="647" spans="1:11" x14ac:dyDescent="0.2">
      <c r="A647" s="222"/>
      <c r="B647" s="222"/>
      <c r="C647" s="222"/>
      <c r="D647" s="222"/>
      <c r="E647" s="222"/>
      <c r="F647" s="223"/>
      <c r="G647" s="269"/>
      <c r="H647" s="222"/>
      <c r="I647" s="388"/>
      <c r="J647" s="223"/>
      <c r="K647" s="222"/>
    </row>
    <row r="648" spans="1:11" x14ac:dyDescent="0.2">
      <c r="A648" s="222"/>
      <c r="B648" s="222"/>
      <c r="C648" s="222"/>
      <c r="D648" s="222"/>
      <c r="E648" s="222"/>
      <c r="F648" s="223"/>
      <c r="G648" s="269"/>
      <c r="H648" s="222"/>
      <c r="I648" s="388"/>
      <c r="J648" s="223"/>
      <c r="K648" s="222"/>
    </row>
    <row r="649" spans="1:11" x14ac:dyDescent="0.2">
      <c r="A649" s="222"/>
      <c r="B649" s="222"/>
      <c r="C649" s="222"/>
      <c r="D649" s="222"/>
      <c r="E649" s="222"/>
      <c r="F649" s="223"/>
      <c r="G649" s="269"/>
      <c r="H649" s="222"/>
      <c r="I649" s="388"/>
      <c r="J649" s="223"/>
      <c r="K649" s="222"/>
    </row>
    <row r="650" spans="1:11" x14ac:dyDescent="0.2">
      <c r="A650" s="222"/>
      <c r="B650" s="222"/>
      <c r="C650" s="222"/>
      <c r="D650" s="222"/>
      <c r="E650" s="222"/>
      <c r="F650" s="223"/>
      <c r="G650" s="269"/>
      <c r="H650" s="222"/>
      <c r="I650" s="388"/>
      <c r="J650" s="223"/>
      <c r="K650" s="222"/>
    </row>
    <row r="651" spans="1:11" x14ac:dyDescent="0.2">
      <c r="A651" s="222"/>
      <c r="B651" s="222"/>
      <c r="C651" s="222"/>
      <c r="D651" s="222"/>
      <c r="E651" s="222"/>
      <c r="F651" s="223"/>
      <c r="G651" s="269"/>
      <c r="H651" s="222"/>
      <c r="I651" s="388"/>
      <c r="J651" s="223"/>
      <c r="K651" s="222"/>
    </row>
    <row r="652" spans="1:11" x14ac:dyDescent="0.2">
      <c r="A652" s="222"/>
      <c r="B652" s="222"/>
      <c r="C652" s="222"/>
      <c r="D652" s="222"/>
      <c r="E652" s="222"/>
      <c r="F652" s="223"/>
      <c r="G652" s="269"/>
      <c r="H652" s="222"/>
      <c r="I652" s="388"/>
      <c r="J652" s="223"/>
      <c r="K652" s="222"/>
    </row>
    <row r="653" spans="1:11" x14ac:dyDescent="0.2">
      <c r="A653" s="222"/>
      <c r="B653" s="222"/>
      <c r="C653" s="222"/>
      <c r="D653" s="222"/>
      <c r="E653" s="222"/>
      <c r="F653" s="223"/>
      <c r="G653" s="269"/>
      <c r="H653" s="222"/>
      <c r="I653" s="388"/>
      <c r="J653" s="223"/>
      <c r="K653" s="222"/>
    </row>
    <row r="654" spans="1:11" x14ac:dyDescent="0.2">
      <c r="A654" s="222"/>
      <c r="B654" s="222"/>
      <c r="C654" s="222"/>
      <c r="D654" s="222"/>
      <c r="E654" s="222"/>
      <c r="F654" s="223"/>
      <c r="G654" s="269"/>
      <c r="H654" s="222"/>
      <c r="I654" s="388"/>
      <c r="J654" s="223"/>
      <c r="K654" s="222"/>
    </row>
    <row r="655" spans="1:11" x14ac:dyDescent="0.2">
      <c r="A655" s="222"/>
      <c r="B655" s="222"/>
      <c r="C655" s="222"/>
      <c r="D655" s="222"/>
      <c r="E655" s="222"/>
      <c r="F655" s="223"/>
      <c r="G655" s="269"/>
      <c r="H655" s="222"/>
      <c r="I655" s="388"/>
      <c r="J655" s="223"/>
      <c r="K655" s="222"/>
    </row>
    <row r="656" spans="1:11" x14ac:dyDescent="0.2">
      <c r="A656" s="222"/>
      <c r="B656" s="222"/>
      <c r="C656" s="222"/>
      <c r="D656" s="222"/>
      <c r="E656" s="222"/>
      <c r="F656" s="223"/>
      <c r="G656" s="269"/>
      <c r="H656" s="222"/>
      <c r="I656" s="388"/>
      <c r="J656" s="223"/>
      <c r="K656" s="222"/>
    </row>
    <row r="657" spans="1:11" x14ac:dyDescent="0.2">
      <c r="A657" s="222"/>
      <c r="B657" s="222"/>
      <c r="C657" s="222"/>
      <c r="D657" s="222"/>
      <c r="E657" s="222"/>
      <c r="F657" s="223"/>
      <c r="G657" s="269"/>
      <c r="H657" s="222"/>
      <c r="I657" s="388"/>
      <c r="J657" s="223"/>
      <c r="K657" s="222"/>
    </row>
    <row r="658" spans="1:11" x14ac:dyDescent="0.2">
      <c r="A658" s="222"/>
      <c r="B658" s="222"/>
      <c r="C658" s="222"/>
      <c r="D658" s="222"/>
      <c r="E658" s="222"/>
      <c r="F658" s="223"/>
      <c r="G658" s="269"/>
      <c r="H658" s="222"/>
      <c r="I658" s="388"/>
      <c r="J658" s="223"/>
      <c r="K658" s="222"/>
    </row>
    <row r="659" spans="1:11" x14ac:dyDescent="0.2">
      <c r="A659" s="222"/>
      <c r="B659" s="222"/>
      <c r="C659" s="222"/>
      <c r="D659" s="222"/>
      <c r="E659" s="222"/>
      <c r="F659" s="223"/>
      <c r="G659" s="269"/>
      <c r="H659" s="222"/>
      <c r="I659" s="388"/>
      <c r="J659" s="223"/>
      <c r="K659" s="222"/>
    </row>
    <row r="660" spans="1:11" x14ac:dyDescent="0.2">
      <c r="A660" s="222"/>
      <c r="B660" s="222"/>
      <c r="C660" s="222"/>
      <c r="D660" s="222"/>
      <c r="E660" s="222"/>
      <c r="F660" s="223"/>
      <c r="G660" s="269"/>
      <c r="H660" s="222"/>
      <c r="I660" s="388"/>
      <c r="J660" s="223"/>
      <c r="K660" s="222"/>
    </row>
    <row r="661" spans="1:11" x14ac:dyDescent="0.2">
      <c r="A661" s="222"/>
      <c r="B661" s="222"/>
      <c r="C661" s="222"/>
      <c r="D661" s="222"/>
      <c r="E661" s="222"/>
      <c r="F661" s="223"/>
      <c r="G661" s="269"/>
      <c r="H661" s="222"/>
      <c r="I661" s="388"/>
      <c r="J661" s="223"/>
      <c r="K661" s="222"/>
    </row>
    <row r="662" spans="1:11" x14ac:dyDescent="0.2">
      <c r="A662" s="222"/>
      <c r="B662" s="222"/>
      <c r="C662" s="222"/>
      <c r="D662" s="222"/>
      <c r="E662" s="222"/>
      <c r="F662" s="223"/>
      <c r="G662" s="269"/>
      <c r="H662" s="222"/>
      <c r="I662" s="388"/>
      <c r="J662" s="223"/>
      <c r="K662" s="222"/>
    </row>
    <row r="663" spans="1:11" x14ac:dyDescent="0.2">
      <c r="A663" s="222"/>
      <c r="B663" s="222"/>
      <c r="C663" s="222"/>
      <c r="D663" s="222"/>
      <c r="E663" s="222"/>
      <c r="F663" s="223"/>
      <c r="G663" s="269"/>
      <c r="H663" s="222"/>
      <c r="I663" s="388"/>
      <c r="J663" s="223"/>
      <c r="K663" s="222"/>
    </row>
    <row r="664" spans="1:11" x14ac:dyDescent="0.2">
      <c r="A664" s="222"/>
      <c r="B664" s="222"/>
      <c r="C664" s="222"/>
      <c r="D664" s="222"/>
      <c r="E664" s="222"/>
      <c r="F664" s="223"/>
      <c r="G664" s="269"/>
      <c r="H664" s="222"/>
      <c r="I664" s="388"/>
      <c r="J664" s="223"/>
      <c r="K664" s="222"/>
    </row>
    <row r="665" spans="1:11" x14ac:dyDescent="0.2">
      <c r="A665" s="222"/>
      <c r="B665" s="222"/>
      <c r="C665" s="222"/>
      <c r="D665" s="222"/>
      <c r="E665" s="222"/>
      <c r="F665" s="223"/>
      <c r="G665" s="269"/>
      <c r="H665" s="222"/>
      <c r="I665" s="388"/>
      <c r="J665" s="223"/>
      <c r="K665" s="222"/>
    </row>
    <row r="666" spans="1:11" x14ac:dyDescent="0.2">
      <c r="A666" s="222"/>
      <c r="B666" s="222"/>
      <c r="C666" s="222"/>
      <c r="D666" s="222"/>
      <c r="E666" s="222"/>
      <c r="F666" s="223"/>
      <c r="G666" s="269"/>
      <c r="H666" s="222"/>
      <c r="I666" s="388"/>
      <c r="J666" s="223"/>
      <c r="K666" s="222"/>
    </row>
    <row r="667" spans="1:11" x14ac:dyDescent="0.2">
      <c r="A667" s="222"/>
      <c r="B667" s="222"/>
      <c r="C667" s="222"/>
      <c r="D667" s="222"/>
      <c r="E667" s="222"/>
      <c r="F667" s="223"/>
      <c r="G667" s="269"/>
      <c r="H667" s="222"/>
      <c r="I667" s="388"/>
      <c r="J667" s="223"/>
      <c r="K667" s="222"/>
    </row>
    <row r="668" spans="1:11" x14ac:dyDescent="0.2">
      <c r="A668" s="222"/>
      <c r="B668" s="222"/>
      <c r="C668" s="222"/>
      <c r="D668" s="222"/>
      <c r="E668" s="222"/>
      <c r="F668" s="223"/>
      <c r="G668" s="269"/>
      <c r="H668" s="222"/>
      <c r="I668" s="388"/>
      <c r="J668" s="223"/>
      <c r="K668" s="222"/>
    </row>
    <row r="669" spans="1:11" x14ac:dyDescent="0.2">
      <c r="A669" s="222"/>
      <c r="B669" s="222"/>
      <c r="C669" s="222"/>
      <c r="D669" s="222"/>
      <c r="E669" s="222"/>
      <c r="F669" s="223"/>
      <c r="G669" s="269"/>
      <c r="H669" s="222"/>
      <c r="I669" s="388"/>
      <c r="J669" s="223"/>
      <c r="K669" s="222"/>
    </row>
    <row r="670" spans="1:11" x14ac:dyDescent="0.2">
      <c r="A670" s="222"/>
      <c r="B670" s="222"/>
      <c r="C670" s="222"/>
      <c r="D670" s="222"/>
      <c r="E670" s="222"/>
      <c r="F670" s="223"/>
      <c r="G670" s="269"/>
      <c r="H670" s="222"/>
      <c r="I670" s="388"/>
      <c r="J670" s="223"/>
      <c r="K670" s="222"/>
    </row>
    <row r="671" spans="1:11" x14ac:dyDescent="0.2">
      <c r="A671" s="222"/>
      <c r="B671" s="222"/>
      <c r="C671" s="222"/>
      <c r="D671" s="222"/>
      <c r="E671" s="222"/>
      <c r="F671" s="223"/>
      <c r="G671" s="269"/>
      <c r="H671" s="222"/>
      <c r="I671" s="388"/>
      <c r="J671" s="223"/>
      <c r="K671" s="222"/>
    </row>
    <row r="672" spans="1:11" x14ac:dyDescent="0.2">
      <c r="A672" s="222"/>
      <c r="B672" s="222"/>
      <c r="C672" s="222"/>
      <c r="D672" s="222"/>
      <c r="E672" s="222"/>
      <c r="F672" s="223"/>
      <c r="G672" s="269"/>
      <c r="H672" s="222"/>
      <c r="I672" s="388"/>
      <c r="J672" s="223"/>
      <c r="K672" s="222"/>
    </row>
    <row r="673" spans="1:11" x14ac:dyDescent="0.2">
      <c r="A673" s="222"/>
      <c r="B673" s="222"/>
      <c r="C673" s="222"/>
      <c r="D673" s="222"/>
      <c r="E673" s="222"/>
      <c r="F673" s="223"/>
      <c r="G673" s="269"/>
      <c r="H673" s="222"/>
      <c r="I673" s="388"/>
      <c r="J673" s="223"/>
      <c r="K673" s="222"/>
    </row>
    <row r="674" spans="1:11" x14ac:dyDescent="0.2">
      <c r="A674" s="222"/>
      <c r="B674" s="222"/>
      <c r="C674" s="222"/>
      <c r="D674" s="222"/>
      <c r="E674" s="222"/>
      <c r="F674" s="223"/>
      <c r="G674" s="269"/>
      <c r="H674" s="222"/>
      <c r="I674" s="388"/>
      <c r="J674" s="223"/>
      <c r="K674" s="222"/>
    </row>
    <row r="675" spans="1:11" x14ac:dyDescent="0.2">
      <c r="A675" s="222"/>
      <c r="B675" s="222"/>
      <c r="C675" s="222"/>
      <c r="D675" s="222"/>
      <c r="E675" s="222"/>
      <c r="F675" s="223"/>
      <c r="G675" s="269"/>
      <c r="H675" s="222"/>
      <c r="I675" s="388"/>
      <c r="J675" s="223"/>
      <c r="K675" s="222"/>
    </row>
    <row r="676" spans="1:11" x14ac:dyDescent="0.2">
      <c r="A676" s="222"/>
      <c r="B676" s="222"/>
      <c r="C676" s="222"/>
      <c r="D676" s="222"/>
      <c r="E676" s="222"/>
      <c r="F676" s="223"/>
      <c r="G676" s="269"/>
      <c r="H676" s="222"/>
      <c r="I676" s="388"/>
      <c r="J676" s="223"/>
      <c r="K676" s="222"/>
    </row>
    <row r="677" spans="1:11" x14ac:dyDescent="0.2">
      <c r="A677" s="222"/>
      <c r="B677" s="222"/>
      <c r="C677" s="222"/>
      <c r="D677" s="222"/>
      <c r="E677" s="222"/>
      <c r="F677" s="223"/>
      <c r="G677" s="269"/>
      <c r="H677" s="222"/>
      <c r="I677" s="388"/>
      <c r="J677" s="223"/>
      <c r="K677" s="222"/>
    </row>
    <row r="678" spans="1:11" x14ac:dyDescent="0.2">
      <c r="A678" s="222"/>
      <c r="B678" s="222"/>
      <c r="C678" s="222"/>
      <c r="D678" s="222"/>
      <c r="E678" s="222"/>
      <c r="F678" s="223"/>
      <c r="G678" s="269"/>
      <c r="H678" s="222"/>
      <c r="I678" s="388"/>
      <c r="J678" s="223"/>
      <c r="K678" s="222"/>
    </row>
    <row r="679" spans="1:11" x14ac:dyDescent="0.2">
      <c r="A679" s="222"/>
      <c r="B679" s="222"/>
      <c r="C679" s="222"/>
      <c r="D679" s="222"/>
      <c r="E679" s="222"/>
      <c r="F679" s="223"/>
      <c r="G679" s="269"/>
      <c r="H679" s="222"/>
      <c r="I679" s="388"/>
      <c r="J679" s="223"/>
      <c r="K679" s="222"/>
    </row>
    <row r="680" spans="1:11" x14ac:dyDescent="0.2">
      <c r="A680" s="222"/>
      <c r="B680" s="222"/>
      <c r="C680" s="222"/>
      <c r="D680" s="222"/>
      <c r="E680" s="222"/>
      <c r="F680" s="223"/>
      <c r="G680" s="269"/>
      <c r="H680" s="222"/>
      <c r="I680" s="388"/>
      <c r="J680" s="223"/>
      <c r="K680" s="222"/>
    </row>
    <row r="681" spans="1:11" x14ac:dyDescent="0.2">
      <c r="A681" s="222"/>
      <c r="B681" s="222"/>
      <c r="C681" s="222"/>
      <c r="D681" s="222"/>
      <c r="E681" s="222"/>
      <c r="F681" s="223"/>
      <c r="G681" s="269"/>
      <c r="H681" s="222"/>
      <c r="I681" s="388"/>
      <c r="J681" s="223"/>
      <c r="K681" s="222"/>
    </row>
    <row r="682" spans="1:11" x14ac:dyDescent="0.2">
      <c r="A682" s="222"/>
      <c r="B682" s="222"/>
      <c r="C682" s="222"/>
      <c r="D682" s="222"/>
      <c r="E682" s="222"/>
      <c r="F682" s="223"/>
      <c r="G682" s="269"/>
      <c r="H682" s="222"/>
      <c r="I682" s="388"/>
      <c r="J682" s="223"/>
      <c r="K682" s="222"/>
    </row>
    <row r="683" spans="1:11" x14ac:dyDescent="0.2">
      <c r="A683" s="222"/>
      <c r="B683" s="222"/>
      <c r="C683" s="222"/>
      <c r="D683" s="222"/>
      <c r="E683" s="222"/>
      <c r="F683" s="223"/>
      <c r="G683" s="269"/>
      <c r="H683" s="222"/>
      <c r="I683" s="388"/>
      <c r="J683" s="223"/>
      <c r="K683" s="222"/>
    </row>
    <row r="684" spans="1:11" x14ac:dyDescent="0.2">
      <c r="A684" s="222"/>
      <c r="B684" s="222"/>
      <c r="C684" s="222"/>
      <c r="D684" s="222"/>
      <c r="E684" s="222"/>
      <c r="F684" s="223"/>
      <c r="G684" s="269"/>
      <c r="H684" s="222"/>
      <c r="I684" s="388"/>
      <c r="J684" s="223"/>
      <c r="K684" s="222"/>
    </row>
    <row r="685" spans="1:11" x14ac:dyDescent="0.2">
      <c r="A685" s="222"/>
      <c r="B685" s="222"/>
      <c r="C685" s="222"/>
      <c r="D685" s="222"/>
      <c r="E685" s="222"/>
      <c r="F685" s="223"/>
      <c r="G685" s="269"/>
      <c r="H685" s="222"/>
      <c r="I685" s="388"/>
      <c r="J685" s="223"/>
      <c r="K685" s="222"/>
    </row>
    <row r="686" spans="1:11" x14ac:dyDescent="0.2">
      <c r="A686" s="222"/>
      <c r="B686" s="222"/>
      <c r="C686" s="222"/>
      <c r="D686" s="222"/>
      <c r="E686" s="222"/>
      <c r="F686" s="223"/>
      <c r="G686" s="269"/>
      <c r="H686" s="222"/>
      <c r="I686" s="388"/>
      <c r="J686" s="223"/>
      <c r="K686" s="222"/>
    </row>
    <row r="687" spans="1:11" x14ac:dyDescent="0.2">
      <c r="A687" s="222"/>
      <c r="B687" s="222"/>
      <c r="C687" s="222"/>
      <c r="D687" s="222"/>
      <c r="E687" s="222"/>
      <c r="F687" s="223"/>
      <c r="G687" s="269"/>
      <c r="H687" s="222"/>
      <c r="I687" s="388"/>
      <c r="J687" s="223"/>
      <c r="K687" s="222"/>
    </row>
    <row r="688" spans="1:11" x14ac:dyDescent="0.2">
      <c r="A688" s="222"/>
      <c r="B688" s="222"/>
      <c r="C688" s="222"/>
      <c r="D688" s="222"/>
      <c r="E688" s="222"/>
      <c r="F688" s="223"/>
      <c r="G688" s="269"/>
      <c r="H688" s="222"/>
      <c r="I688" s="388"/>
      <c r="J688" s="223"/>
      <c r="K688" s="222"/>
    </row>
    <row r="689" spans="1:11" x14ac:dyDescent="0.2">
      <c r="A689" s="222"/>
      <c r="B689" s="222"/>
      <c r="C689" s="222"/>
      <c r="D689" s="222"/>
      <c r="E689" s="222"/>
      <c r="F689" s="223"/>
      <c r="G689" s="269"/>
      <c r="H689" s="222"/>
      <c r="I689" s="388"/>
      <c r="J689" s="223"/>
      <c r="K689" s="222"/>
    </row>
    <row r="690" spans="1:11" x14ac:dyDescent="0.2">
      <c r="A690" s="222"/>
      <c r="B690" s="222"/>
      <c r="C690" s="222"/>
      <c r="D690" s="222"/>
      <c r="E690" s="222"/>
      <c r="F690" s="223"/>
      <c r="G690" s="269"/>
      <c r="H690" s="222"/>
      <c r="I690" s="388"/>
      <c r="J690" s="223"/>
      <c r="K690" s="222"/>
    </row>
    <row r="691" spans="1:11" x14ac:dyDescent="0.2">
      <c r="A691" s="222"/>
      <c r="B691" s="222"/>
      <c r="C691" s="222"/>
      <c r="D691" s="222"/>
      <c r="E691" s="222"/>
      <c r="F691" s="223"/>
      <c r="G691" s="269"/>
      <c r="H691" s="222"/>
      <c r="I691" s="388"/>
      <c r="J691" s="223"/>
      <c r="K691" s="222"/>
    </row>
    <row r="692" spans="1:11" x14ac:dyDescent="0.2">
      <c r="A692" s="222"/>
      <c r="B692" s="222"/>
      <c r="C692" s="222"/>
      <c r="D692" s="222"/>
      <c r="E692" s="222"/>
      <c r="F692" s="223"/>
      <c r="G692" s="269"/>
      <c r="H692" s="222"/>
      <c r="I692" s="388"/>
      <c r="J692" s="223"/>
      <c r="K692" s="222"/>
    </row>
    <row r="693" spans="1:11" x14ac:dyDescent="0.2">
      <c r="A693" s="222"/>
      <c r="B693" s="222"/>
      <c r="C693" s="222"/>
      <c r="D693" s="222"/>
      <c r="E693" s="222"/>
      <c r="F693" s="223"/>
      <c r="G693" s="269"/>
      <c r="H693" s="222"/>
      <c r="I693" s="388"/>
      <c r="J693" s="223"/>
      <c r="K693" s="222"/>
    </row>
    <row r="694" spans="1:11" x14ac:dyDescent="0.2">
      <c r="A694" s="222"/>
      <c r="B694" s="222"/>
      <c r="C694" s="222"/>
      <c r="D694" s="222"/>
      <c r="E694" s="222"/>
      <c r="F694" s="223"/>
      <c r="G694" s="269"/>
      <c r="H694" s="222"/>
      <c r="I694" s="388"/>
      <c r="J694" s="223"/>
      <c r="K694" s="222"/>
    </row>
    <row r="695" spans="1:11" x14ac:dyDescent="0.2">
      <c r="A695" s="222"/>
      <c r="B695" s="222"/>
      <c r="C695" s="222"/>
      <c r="D695" s="222"/>
      <c r="E695" s="222"/>
      <c r="F695" s="223"/>
      <c r="G695" s="269"/>
      <c r="H695" s="222"/>
      <c r="I695" s="388"/>
      <c r="J695" s="223"/>
      <c r="K695" s="222"/>
    </row>
    <row r="696" spans="1:11" x14ac:dyDescent="0.2">
      <c r="A696" s="222"/>
      <c r="B696" s="222"/>
      <c r="C696" s="222"/>
      <c r="D696" s="222"/>
      <c r="E696" s="222"/>
      <c r="F696" s="223"/>
      <c r="G696" s="269"/>
      <c r="H696" s="222"/>
      <c r="I696" s="388"/>
      <c r="J696" s="223"/>
      <c r="K696" s="222"/>
    </row>
    <row r="697" spans="1:11" x14ac:dyDescent="0.2">
      <c r="A697" s="222"/>
      <c r="B697" s="222"/>
      <c r="C697" s="222"/>
      <c r="D697" s="222"/>
      <c r="E697" s="222"/>
      <c r="F697" s="223"/>
      <c r="G697" s="269"/>
      <c r="H697" s="222"/>
      <c r="I697" s="388"/>
      <c r="J697" s="223"/>
      <c r="K697" s="222"/>
    </row>
    <row r="698" spans="1:11" x14ac:dyDescent="0.2">
      <c r="A698" s="222"/>
      <c r="B698" s="222"/>
      <c r="C698" s="222"/>
      <c r="D698" s="222"/>
      <c r="E698" s="222"/>
      <c r="F698" s="223"/>
      <c r="G698" s="269"/>
      <c r="H698" s="222"/>
      <c r="I698" s="388"/>
      <c r="J698" s="223"/>
      <c r="K698" s="222"/>
    </row>
    <row r="699" spans="1:11" x14ac:dyDescent="0.2">
      <c r="A699" s="222"/>
      <c r="B699" s="222"/>
      <c r="C699" s="222"/>
      <c r="D699" s="222"/>
      <c r="E699" s="222"/>
      <c r="F699" s="223"/>
      <c r="G699" s="269"/>
      <c r="H699" s="222"/>
      <c r="I699" s="388"/>
      <c r="J699" s="223"/>
      <c r="K699" s="222"/>
    </row>
    <row r="700" spans="1:11" x14ac:dyDescent="0.2">
      <c r="A700" s="222"/>
      <c r="B700" s="222"/>
      <c r="C700" s="222"/>
      <c r="D700" s="222"/>
      <c r="E700" s="222"/>
      <c r="F700" s="223"/>
      <c r="G700" s="269"/>
      <c r="H700" s="222"/>
      <c r="I700" s="388"/>
      <c r="J700" s="223"/>
      <c r="K700" s="222"/>
    </row>
    <row r="701" spans="1:11" x14ac:dyDescent="0.2">
      <c r="A701" s="222"/>
      <c r="B701" s="222"/>
      <c r="C701" s="222"/>
      <c r="D701" s="222"/>
      <c r="E701" s="222"/>
      <c r="F701" s="223"/>
      <c r="G701" s="269"/>
      <c r="H701" s="222"/>
      <c r="I701" s="388"/>
      <c r="J701" s="223"/>
      <c r="K701" s="222"/>
    </row>
    <row r="702" spans="1:11" x14ac:dyDescent="0.2">
      <c r="A702" s="222"/>
      <c r="B702" s="222"/>
      <c r="C702" s="222"/>
      <c r="D702" s="222"/>
      <c r="E702" s="222"/>
      <c r="F702" s="223"/>
      <c r="G702" s="269"/>
      <c r="H702" s="222"/>
      <c r="I702" s="388"/>
      <c r="J702" s="223"/>
      <c r="K702" s="222"/>
    </row>
    <row r="703" spans="1:11" x14ac:dyDescent="0.2">
      <c r="A703" s="222"/>
      <c r="B703" s="222"/>
      <c r="C703" s="222"/>
      <c r="D703" s="222"/>
      <c r="E703" s="222"/>
      <c r="F703" s="223"/>
      <c r="G703" s="269"/>
      <c r="H703" s="222"/>
      <c r="I703" s="388"/>
      <c r="J703" s="223"/>
      <c r="K703" s="222"/>
    </row>
    <row r="704" spans="1:11" x14ac:dyDescent="0.2">
      <c r="A704" s="222"/>
      <c r="B704" s="222"/>
      <c r="C704" s="222"/>
      <c r="D704" s="222"/>
      <c r="E704" s="222"/>
      <c r="F704" s="223"/>
      <c r="G704" s="269"/>
      <c r="H704" s="222"/>
      <c r="I704" s="388"/>
      <c r="J704" s="223"/>
      <c r="K704" s="222"/>
    </row>
    <row r="705" spans="1:11" x14ac:dyDescent="0.2">
      <c r="A705" s="222"/>
      <c r="B705" s="222"/>
      <c r="C705" s="222"/>
      <c r="D705" s="222"/>
      <c r="E705" s="222"/>
      <c r="F705" s="223"/>
      <c r="G705" s="269"/>
      <c r="H705" s="222"/>
      <c r="I705" s="388"/>
      <c r="J705" s="223"/>
      <c r="K705" s="222"/>
    </row>
    <row r="706" spans="1:11" x14ac:dyDescent="0.2">
      <c r="A706" s="222"/>
      <c r="B706" s="222"/>
      <c r="C706" s="222"/>
      <c r="D706" s="222"/>
      <c r="E706" s="222"/>
      <c r="F706" s="223"/>
      <c r="G706" s="269"/>
      <c r="H706" s="222"/>
      <c r="I706" s="388"/>
      <c r="J706" s="223"/>
      <c r="K706" s="222"/>
    </row>
    <row r="707" spans="1:11" x14ac:dyDescent="0.2">
      <c r="A707" s="222"/>
      <c r="B707" s="222"/>
      <c r="C707" s="222"/>
      <c r="D707" s="222"/>
      <c r="E707" s="222"/>
      <c r="F707" s="223"/>
      <c r="G707" s="269"/>
      <c r="H707" s="222"/>
      <c r="I707" s="388"/>
      <c r="J707" s="223"/>
      <c r="K707" s="222"/>
    </row>
    <row r="708" spans="1:11" x14ac:dyDescent="0.2">
      <c r="A708" s="222"/>
      <c r="B708" s="222"/>
      <c r="C708" s="222"/>
      <c r="D708" s="222"/>
      <c r="E708" s="222"/>
      <c r="F708" s="223"/>
      <c r="G708" s="269"/>
      <c r="H708" s="222"/>
      <c r="I708" s="388"/>
      <c r="J708" s="223"/>
      <c r="K708" s="222"/>
    </row>
    <row r="709" spans="1:11" x14ac:dyDescent="0.2">
      <c r="A709" s="222"/>
      <c r="B709" s="222"/>
      <c r="C709" s="222"/>
      <c r="D709" s="222"/>
      <c r="E709" s="222"/>
      <c r="F709" s="223"/>
      <c r="G709" s="269"/>
      <c r="H709" s="222"/>
      <c r="I709" s="388"/>
      <c r="J709" s="223"/>
      <c r="K709" s="222"/>
    </row>
    <row r="710" spans="1:11" x14ac:dyDescent="0.2">
      <c r="A710" s="222"/>
      <c r="B710" s="222"/>
      <c r="C710" s="222"/>
      <c r="D710" s="222"/>
      <c r="E710" s="222"/>
      <c r="F710" s="223"/>
      <c r="G710" s="269"/>
      <c r="H710" s="222"/>
      <c r="I710" s="388"/>
      <c r="J710" s="223"/>
      <c r="K710" s="222"/>
    </row>
    <row r="711" spans="1:11" x14ac:dyDescent="0.2">
      <c r="A711" s="222"/>
      <c r="B711" s="222"/>
      <c r="C711" s="222"/>
      <c r="D711" s="222"/>
      <c r="E711" s="222"/>
      <c r="F711" s="223"/>
      <c r="G711" s="269"/>
      <c r="H711" s="222"/>
      <c r="I711" s="388"/>
      <c r="J711" s="223"/>
      <c r="K711" s="222"/>
    </row>
    <row r="712" spans="1:11" x14ac:dyDescent="0.2">
      <c r="A712" s="222"/>
      <c r="B712" s="222"/>
      <c r="C712" s="222"/>
      <c r="D712" s="222"/>
      <c r="E712" s="222"/>
      <c r="F712" s="223"/>
      <c r="G712" s="269"/>
      <c r="H712" s="222"/>
      <c r="I712" s="388"/>
      <c r="J712" s="223"/>
      <c r="K712" s="222"/>
    </row>
    <row r="713" spans="1:11" x14ac:dyDescent="0.2">
      <c r="A713" s="222"/>
      <c r="B713" s="222"/>
      <c r="C713" s="222"/>
      <c r="D713" s="222"/>
      <c r="E713" s="222"/>
      <c r="F713" s="223"/>
      <c r="G713" s="269"/>
      <c r="H713" s="222"/>
      <c r="I713" s="388"/>
      <c r="J713" s="223"/>
      <c r="K713" s="222"/>
    </row>
    <row r="714" spans="1:11" x14ac:dyDescent="0.2">
      <c r="A714" s="222"/>
      <c r="B714" s="222"/>
      <c r="C714" s="222"/>
      <c r="D714" s="222"/>
      <c r="E714" s="222"/>
      <c r="F714" s="223"/>
      <c r="G714" s="269"/>
      <c r="H714" s="222"/>
      <c r="I714" s="388"/>
      <c r="J714" s="223"/>
      <c r="K714" s="222"/>
    </row>
    <row r="715" spans="1:11" x14ac:dyDescent="0.2">
      <c r="A715" s="222"/>
      <c r="B715" s="222"/>
      <c r="C715" s="222"/>
      <c r="D715" s="222"/>
      <c r="E715" s="222"/>
      <c r="F715" s="223"/>
      <c r="G715" s="269"/>
      <c r="H715" s="222"/>
      <c r="I715" s="388"/>
      <c r="J715" s="223"/>
      <c r="K715" s="222"/>
    </row>
    <row r="716" spans="1:11" x14ac:dyDescent="0.2">
      <c r="A716" s="222"/>
      <c r="B716" s="222"/>
      <c r="C716" s="222"/>
      <c r="D716" s="222"/>
      <c r="E716" s="222"/>
      <c r="F716" s="223"/>
      <c r="G716" s="269"/>
      <c r="H716" s="222"/>
      <c r="I716" s="388"/>
      <c r="J716" s="223"/>
      <c r="K716" s="222"/>
    </row>
    <row r="717" spans="1:11" x14ac:dyDescent="0.2">
      <c r="A717" s="222"/>
      <c r="B717" s="222"/>
      <c r="C717" s="222"/>
      <c r="D717" s="222"/>
      <c r="E717" s="222"/>
      <c r="F717" s="223"/>
      <c r="G717" s="269"/>
      <c r="H717" s="222"/>
      <c r="I717" s="388"/>
      <c r="J717" s="223"/>
      <c r="K717" s="222"/>
    </row>
    <row r="718" spans="1:11" x14ac:dyDescent="0.2">
      <c r="A718" s="222"/>
      <c r="B718" s="222"/>
      <c r="C718" s="222"/>
      <c r="D718" s="222"/>
      <c r="E718" s="222"/>
      <c r="F718" s="223"/>
      <c r="G718" s="269"/>
      <c r="H718" s="222"/>
      <c r="I718" s="388"/>
      <c r="J718" s="223"/>
      <c r="K718" s="222"/>
    </row>
    <row r="719" spans="1:11" x14ac:dyDescent="0.2">
      <c r="A719" s="222"/>
      <c r="B719" s="222"/>
      <c r="C719" s="222"/>
      <c r="D719" s="222"/>
      <c r="E719" s="222"/>
      <c r="F719" s="223"/>
      <c r="G719" s="269"/>
      <c r="H719" s="222"/>
      <c r="I719" s="388"/>
      <c r="J719" s="223"/>
      <c r="K719" s="222"/>
    </row>
    <row r="720" spans="1:11" x14ac:dyDescent="0.2">
      <c r="A720" s="222"/>
      <c r="B720" s="222"/>
      <c r="C720" s="222"/>
      <c r="D720" s="222"/>
      <c r="E720" s="222"/>
      <c r="F720" s="223"/>
      <c r="G720" s="269"/>
      <c r="H720" s="222"/>
      <c r="I720" s="388"/>
      <c r="J720" s="223"/>
      <c r="K720" s="222"/>
    </row>
    <row r="721" spans="1:11" x14ac:dyDescent="0.2">
      <c r="A721" s="222"/>
      <c r="B721" s="222"/>
      <c r="C721" s="222"/>
      <c r="D721" s="222"/>
      <c r="E721" s="222"/>
      <c r="F721" s="223"/>
      <c r="G721" s="269"/>
      <c r="H721" s="222"/>
      <c r="I721" s="388"/>
      <c r="J721" s="223"/>
      <c r="K721" s="222"/>
    </row>
    <row r="722" spans="1:11" x14ac:dyDescent="0.2">
      <c r="A722" s="222"/>
      <c r="B722" s="222"/>
      <c r="C722" s="222"/>
      <c r="D722" s="222"/>
      <c r="E722" s="222"/>
      <c r="F722" s="223"/>
      <c r="G722" s="269"/>
      <c r="H722" s="222"/>
      <c r="I722" s="388"/>
      <c r="J722" s="223"/>
      <c r="K722" s="222"/>
    </row>
    <row r="723" spans="1:11" x14ac:dyDescent="0.2">
      <c r="A723" s="222"/>
      <c r="B723" s="222"/>
      <c r="C723" s="222"/>
      <c r="D723" s="222"/>
      <c r="E723" s="222"/>
      <c r="F723" s="223"/>
      <c r="G723" s="269"/>
      <c r="H723" s="222"/>
      <c r="I723" s="388"/>
      <c r="J723" s="223"/>
      <c r="K723" s="222"/>
    </row>
    <row r="724" spans="1:11" x14ac:dyDescent="0.2">
      <c r="A724" s="222"/>
      <c r="B724" s="222"/>
      <c r="C724" s="222"/>
      <c r="D724" s="222"/>
      <c r="E724" s="222"/>
      <c r="F724" s="223"/>
      <c r="G724" s="269"/>
      <c r="H724" s="222"/>
      <c r="I724" s="388"/>
      <c r="J724" s="223"/>
      <c r="K724" s="222"/>
    </row>
    <row r="725" spans="1:11" x14ac:dyDescent="0.2">
      <c r="A725" s="222"/>
      <c r="B725" s="222"/>
      <c r="C725" s="222"/>
      <c r="D725" s="222"/>
      <c r="E725" s="222"/>
      <c r="F725" s="223"/>
      <c r="G725" s="269"/>
      <c r="H725" s="222"/>
      <c r="I725" s="388"/>
      <c r="J725" s="223"/>
      <c r="K725" s="222"/>
    </row>
    <row r="726" spans="1:11" x14ac:dyDescent="0.2">
      <c r="A726" s="222"/>
      <c r="B726" s="222"/>
      <c r="C726" s="222"/>
      <c r="D726" s="222"/>
      <c r="E726" s="222"/>
      <c r="F726" s="223"/>
      <c r="G726" s="269"/>
      <c r="H726" s="222"/>
      <c r="I726" s="388"/>
      <c r="J726" s="223"/>
      <c r="K726" s="222"/>
    </row>
    <row r="727" spans="1:11" x14ac:dyDescent="0.2">
      <c r="A727" s="222"/>
      <c r="B727" s="222"/>
      <c r="C727" s="222"/>
      <c r="D727" s="222"/>
      <c r="E727" s="222"/>
      <c r="F727" s="223"/>
      <c r="G727" s="269"/>
      <c r="H727" s="222"/>
      <c r="I727" s="388"/>
      <c r="J727" s="223"/>
      <c r="K727" s="222"/>
    </row>
    <row r="728" spans="1:11" x14ac:dyDescent="0.2">
      <c r="A728" s="222"/>
      <c r="B728" s="222"/>
      <c r="C728" s="222"/>
      <c r="D728" s="222"/>
      <c r="E728" s="222"/>
      <c r="F728" s="223"/>
      <c r="G728" s="269"/>
      <c r="H728" s="222"/>
      <c r="I728" s="388"/>
      <c r="J728" s="223"/>
      <c r="K728" s="222"/>
    </row>
    <row r="729" spans="1:11" x14ac:dyDescent="0.2">
      <c r="A729" s="222"/>
      <c r="B729" s="222"/>
      <c r="C729" s="222"/>
      <c r="D729" s="222"/>
      <c r="E729" s="222"/>
      <c r="F729" s="223"/>
      <c r="G729" s="269"/>
      <c r="H729" s="222"/>
      <c r="I729" s="388"/>
      <c r="J729" s="223"/>
      <c r="K729" s="222"/>
    </row>
    <row r="730" spans="1:11" x14ac:dyDescent="0.2">
      <c r="A730" s="222"/>
      <c r="B730" s="222"/>
      <c r="C730" s="222"/>
      <c r="D730" s="222"/>
      <c r="E730" s="222"/>
      <c r="F730" s="223"/>
      <c r="G730" s="269"/>
      <c r="H730" s="222"/>
      <c r="I730" s="388"/>
      <c r="J730" s="223"/>
      <c r="K730" s="222"/>
    </row>
    <row r="731" spans="1:11" x14ac:dyDescent="0.2">
      <c r="A731" s="222"/>
      <c r="B731" s="222"/>
      <c r="C731" s="222"/>
      <c r="D731" s="222"/>
      <c r="E731" s="222"/>
      <c r="F731" s="223"/>
      <c r="G731" s="269"/>
      <c r="H731" s="222"/>
      <c r="I731" s="388"/>
      <c r="J731" s="223"/>
      <c r="K731" s="222"/>
    </row>
    <row r="732" spans="1:11" x14ac:dyDescent="0.2">
      <c r="A732" s="222"/>
      <c r="B732" s="222"/>
      <c r="C732" s="222"/>
      <c r="D732" s="222"/>
      <c r="E732" s="222"/>
      <c r="F732" s="223"/>
      <c r="G732" s="269"/>
      <c r="H732" s="222"/>
      <c r="I732" s="388"/>
      <c r="J732" s="223"/>
      <c r="K732" s="222"/>
    </row>
    <row r="733" spans="1:11" x14ac:dyDescent="0.2">
      <c r="A733" s="222"/>
      <c r="B733" s="222"/>
      <c r="C733" s="222"/>
      <c r="D733" s="222"/>
      <c r="E733" s="222"/>
      <c r="F733" s="223"/>
      <c r="G733" s="269"/>
      <c r="H733" s="222"/>
      <c r="I733" s="388"/>
      <c r="J733" s="223"/>
      <c r="K733" s="222"/>
    </row>
    <row r="734" spans="1:11" x14ac:dyDescent="0.2">
      <c r="A734" s="222"/>
      <c r="B734" s="222"/>
      <c r="C734" s="222"/>
      <c r="D734" s="222"/>
      <c r="E734" s="222"/>
      <c r="F734" s="223"/>
      <c r="G734" s="269"/>
      <c r="H734" s="222"/>
      <c r="I734" s="388"/>
      <c r="J734" s="223"/>
      <c r="K734" s="222"/>
    </row>
    <row r="735" spans="1:11" x14ac:dyDescent="0.2">
      <c r="A735" s="222"/>
      <c r="B735" s="222"/>
      <c r="C735" s="222"/>
      <c r="D735" s="222"/>
      <c r="E735" s="222"/>
      <c r="F735" s="223"/>
      <c r="G735" s="269"/>
      <c r="H735" s="222"/>
      <c r="I735" s="388"/>
      <c r="J735" s="223"/>
      <c r="K735" s="222"/>
    </row>
    <row r="736" spans="1:11" x14ac:dyDescent="0.2">
      <c r="A736" s="222"/>
      <c r="B736" s="222"/>
      <c r="C736" s="222"/>
      <c r="D736" s="222"/>
      <c r="E736" s="222"/>
      <c r="F736" s="223"/>
      <c r="G736" s="269"/>
      <c r="H736" s="222"/>
      <c r="I736" s="388"/>
      <c r="J736" s="223"/>
      <c r="K736" s="222"/>
    </row>
    <row r="737" spans="1:11" x14ac:dyDescent="0.2">
      <c r="A737" s="222"/>
      <c r="B737" s="222"/>
      <c r="C737" s="222"/>
      <c r="D737" s="222"/>
      <c r="E737" s="222"/>
      <c r="F737" s="223"/>
      <c r="G737" s="269"/>
      <c r="H737" s="222"/>
      <c r="I737" s="388"/>
      <c r="J737" s="223"/>
      <c r="K737" s="222"/>
    </row>
    <row r="738" spans="1:11" x14ac:dyDescent="0.2">
      <c r="A738" s="222"/>
      <c r="B738" s="222"/>
      <c r="C738" s="222"/>
      <c r="D738" s="222"/>
      <c r="E738" s="222"/>
      <c r="F738" s="223"/>
      <c r="G738" s="269"/>
      <c r="H738" s="222"/>
      <c r="I738" s="388"/>
      <c r="J738" s="223"/>
      <c r="K738" s="222"/>
    </row>
    <row r="739" spans="1:11" x14ac:dyDescent="0.2">
      <c r="A739" s="222"/>
      <c r="B739" s="222"/>
      <c r="C739" s="222"/>
      <c r="D739" s="222"/>
      <c r="E739" s="222"/>
      <c r="F739" s="223"/>
      <c r="G739" s="269"/>
      <c r="H739" s="222"/>
      <c r="I739" s="388"/>
      <c r="J739" s="223"/>
      <c r="K739" s="222"/>
    </row>
    <row r="740" spans="1:11" x14ac:dyDescent="0.2">
      <c r="A740" s="222"/>
      <c r="B740" s="222"/>
      <c r="C740" s="222"/>
      <c r="D740" s="222"/>
      <c r="E740" s="222"/>
      <c r="F740" s="223"/>
      <c r="G740" s="269"/>
      <c r="H740" s="222"/>
      <c r="I740" s="388"/>
      <c r="J740" s="223"/>
      <c r="K740" s="222"/>
    </row>
    <row r="741" spans="1:11" x14ac:dyDescent="0.2">
      <c r="A741" s="222"/>
      <c r="B741" s="222"/>
      <c r="C741" s="222"/>
      <c r="D741" s="222"/>
      <c r="E741" s="222"/>
      <c r="F741" s="223"/>
      <c r="G741" s="269"/>
      <c r="H741" s="222"/>
      <c r="I741" s="388"/>
      <c r="J741" s="223"/>
      <c r="K741" s="222"/>
    </row>
    <row r="742" spans="1:11" x14ac:dyDescent="0.2">
      <c r="A742" s="222"/>
      <c r="B742" s="222"/>
      <c r="C742" s="222"/>
      <c r="D742" s="222"/>
      <c r="E742" s="222"/>
      <c r="F742" s="223"/>
      <c r="G742" s="269"/>
      <c r="H742" s="222"/>
      <c r="I742" s="388"/>
      <c r="J742" s="223"/>
      <c r="K742" s="222"/>
    </row>
    <row r="743" spans="1:11" x14ac:dyDescent="0.2">
      <c r="A743" s="222"/>
      <c r="B743" s="222"/>
      <c r="C743" s="222"/>
      <c r="D743" s="222"/>
      <c r="E743" s="222"/>
      <c r="F743" s="223"/>
      <c r="G743" s="269"/>
      <c r="H743" s="222"/>
      <c r="I743" s="388"/>
      <c r="J743" s="223"/>
      <c r="K743" s="222"/>
    </row>
    <row r="744" spans="1:11" x14ac:dyDescent="0.2">
      <c r="A744" s="222"/>
      <c r="B744" s="222"/>
      <c r="C744" s="222"/>
      <c r="D744" s="222"/>
      <c r="E744" s="222"/>
      <c r="F744" s="223"/>
      <c r="G744" s="269"/>
      <c r="H744" s="222"/>
      <c r="I744" s="388"/>
      <c r="J744" s="223"/>
      <c r="K744" s="222"/>
    </row>
    <row r="745" spans="1:11" x14ac:dyDescent="0.2">
      <c r="A745" s="222"/>
      <c r="B745" s="222"/>
      <c r="C745" s="222"/>
      <c r="D745" s="222"/>
      <c r="E745" s="222"/>
      <c r="F745" s="223"/>
      <c r="G745" s="269"/>
      <c r="H745" s="222"/>
      <c r="I745" s="388"/>
      <c r="J745" s="223"/>
      <c r="K745" s="222"/>
    </row>
    <row r="746" spans="1:11" x14ac:dyDescent="0.2">
      <c r="A746" s="222"/>
      <c r="B746" s="222"/>
      <c r="C746" s="222"/>
      <c r="D746" s="222"/>
      <c r="E746" s="222"/>
      <c r="F746" s="223"/>
      <c r="G746" s="269"/>
      <c r="H746" s="222"/>
      <c r="I746" s="388"/>
      <c r="J746" s="223"/>
      <c r="K746" s="222"/>
    </row>
    <row r="747" spans="1:11" x14ac:dyDescent="0.2">
      <c r="A747" s="222"/>
      <c r="B747" s="222"/>
      <c r="C747" s="222"/>
      <c r="D747" s="222"/>
      <c r="E747" s="222"/>
      <c r="F747" s="223"/>
      <c r="G747" s="269"/>
      <c r="H747" s="222"/>
      <c r="I747" s="388"/>
      <c r="J747" s="223"/>
      <c r="K747" s="222"/>
    </row>
    <row r="748" spans="1:11" x14ac:dyDescent="0.2">
      <c r="A748" s="222"/>
      <c r="B748" s="222"/>
      <c r="C748" s="222"/>
      <c r="D748" s="222"/>
      <c r="E748" s="222"/>
      <c r="F748" s="223"/>
      <c r="G748" s="269"/>
      <c r="H748" s="222"/>
      <c r="I748" s="388"/>
      <c r="J748" s="223"/>
      <c r="K748" s="222"/>
    </row>
    <row r="749" spans="1:11" x14ac:dyDescent="0.2">
      <c r="A749" s="222"/>
      <c r="B749" s="222"/>
      <c r="C749" s="222"/>
      <c r="D749" s="222"/>
      <c r="E749" s="222"/>
      <c r="F749" s="223"/>
      <c r="G749" s="269"/>
      <c r="H749" s="222"/>
      <c r="I749" s="388"/>
      <c r="J749" s="223"/>
      <c r="K749" s="222"/>
    </row>
    <row r="750" spans="1:11" x14ac:dyDescent="0.2">
      <c r="A750" s="222"/>
      <c r="B750" s="222"/>
      <c r="C750" s="222"/>
      <c r="D750" s="222"/>
      <c r="E750" s="222"/>
      <c r="F750" s="223"/>
      <c r="G750" s="269"/>
      <c r="H750" s="222"/>
      <c r="I750" s="388"/>
      <c r="J750" s="223"/>
      <c r="K750" s="222"/>
    </row>
    <row r="751" spans="1:11" x14ac:dyDescent="0.2">
      <c r="A751" s="222"/>
      <c r="B751" s="222"/>
      <c r="C751" s="222"/>
      <c r="D751" s="222"/>
      <c r="E751" s="222"/>
      <c r="F751" s="223"/>
      <c r="G751" s="269"/>
      <c r="H751" s="222"/>
      <c r="I751" s="388"/>
      <c r="J751" s="223"/>
      <c r="K751" s="222"/>
    </row>
    <row r="752" spans="1:11" x14ac:dyDescent="0.2">
      <c r="A752" s="222"/>
      <c r="B752" s="222"/>
      <c r="C752" s="222"/>
      <c r="D752" s="222"/>
      <c r="E752" s="222"/>
      <c r="F752" s="223"/>
      <c r="G752" s="269"/>
      <c r="H752" s="222"/>
      <c r="I752" s="388"/>
      <c r="J752" s="223"/>
      <c r="K752" s="222"/>
    </row>
    <row r="753" spans="1:11" x14ac:dyDescent="0.2">
      <c r="A753" s="222"/>
      <c r="B753" s="222"/>
      <c r="C753" s="222"/>
      <c r="D753" s="222"/>
      <c r="E753" s="222"/>
      <c r="F753" s="223"/>
      <c r="G753" s="269"/>
      <c r="H753" s="222"/>
      <c r="I753" s="388"/>
      <c r="J753" s="223"/>
      <c r="K753" s="222"/>
    </row>
    <row r="754" spans="1:11" x14ac:dyDescent="0.2">
      <c r="A754" s="222"/>
      <c r="B754" s="222"/>
      <c r="C754" s="222"/>
      <c r="D754" s="222"/>
      <c r="E754" s="222"/>
      <c r="F754" s="223"/>
      <c r="G754" s="269"/>
      <c r="H754" s="222"/>
      <c r="I754" s="388"/>
      <c r="J754" s="223"/>
      <c r="K754" s="222"/>
    </row>
    <row r="755" spans="1:11" x14ac:dyDescent="0.2">
      <c r="A755" s="222"/>
      <c r="B755" s="222"/>
      <c r="C755" s="222"/>
      <c r="D755" s="222"/>
      <c r="E755" s="222"/>
      <c r="F755" s="223"/>
      <c r="G755" s="269"/>
      <c r="H755" s="222"/>
      <c r="I755" s="388"/>
      <c r="J755" s="223"/>
      <c r="K755" s="222"/>
    </row>
    <row r="756" spans="1:11" x14ac:dyDescent="0.2">
      <c r="A756" s="222"/>
      <c r="B756" s="222"/>
      <c r="C756" s="222"/>
      <c r="D756" s="222"/>
      <c r="E756" s="222"/>
      <c r="F756" s="223"/>
      <c r="G756" s="269"/>
      <c r="H756" s="222"/>
      <c r="I756" s="388"/>
      <c r="J756" s="223"/>
      <c r="K756" s="222"/>
    </row>
    <row r="757" spans="1:11" x14ac:dyDescent="0.2">
      <c r="A757" s="222"/>
      <c r="B757" s="222"/>
      <c r="C757" s="222"/>
      <c r="D757" s="222"/>
      <c r="E757" s="222"/>
      <c r="F757" s="223"/>
      <c r="G757" s="269"/>
      <c r="H757" s="222"/>
      <c r="I757" s="388"/>
      <c r="J757" s="223"/>
      <c r="K757" s="222"/>
    </row>
    <row r="758" spans="1:11" x14ac:dyDescent="0.2">
      <c r="A758" s="222"/>
      <c r="B758" s="222"/>
      <c r="C758" s="222"/>
      <c r="D758" s="222"/>
      <c r="E758" s="222"/>
      <c r="F758" s="223"/>
      <c r="G758" s="269"/>
      <c r="H758" s="222"/>
      <c r="I758" s="388"/>
      <c r="J758" s="223"/>
      <c r="K758" s="222"/>
    </row>
    <row r="759" spans="1:11" x14ac:dyDescent="0.2">
      <c r="A759" s="222"/>
      <c r="B759" s="222"/>
      <c r="C759" s="222"/>
      <c r="D759" s="222"/>
      <c r="E759" s="222"/>
      <c r="F759" s="223"/>
      <c r="G759" s="269"/>
      <c r="H759" s="222"/>
      <c r="I759" s="388"/>
      <c r="J759" s="223"/>
      <c r="K759" s="222"/>
    </row>
    <row r="760" spans="1:11" x14ac:dyDescent="0.2">
      <c r="A760" s="222"/>
      <c r="B760" s="222"/>
      <c r="C760" s="222"/>
      <c r="D760" s="222"/>
      <c r="E760" s="222"/>
      <c r="F760" s="223"/>
      <c r="G760" s="269"/>
      <c r="H760" s="222"/>
      <c r="I760" s="388"/>
      <c r="J760" s="223"/>
      <c r="K760" s="222"/>
    </row>
    <row r="761" spans="1:11" x14ac:dyDescent="0.2">
      <c r="A761" s="222"/>
      <c r="B761" s="222"/>
      <c r="C761" s="222"/>
      <c r="D761" s="222"/>
      <c r="E761" s="222"/>
      <c r="F761" s="223"/>
      <c r="G761" s="269"/>
      <c r="H761" s="222"/>
      <c r="I761" s="388"/>
      <c r="J761" s="223"/>
      <c r="K761" s="222"/>
    </row>
    <row r="762" spans="1:11" x14ac:dyDescent="0.2">
      <c r="A762" s="222"/>
      <c r="B762" s="222"/>
      <c r="C762" s="222"/>
      <c r="D762" s="222"/>
      <c r="E762" s="222"/>
      <c r="F762" s="223"/>
      <c r="G762" s="269"/>
      <c r="H762" s="222"/>
      <c r="I762" s="388"/>
      <c r="J762" s="223"/>
      <c r="K762" s="222"/>
    </row>
    <row r="763" spans="1:11" x14ac:dyDescent="0.2">
      <c r="A763" s="222"/>
      <c r="B763" s="222"/>
      <c r="C763" s="222"/>
      <c r="D763" s="222"/>
      <c r="E763" s="222"/>
      <c r="F763" s="223"/>
      <c r="G763" s="269"/>
      <c r="H763" s="222"/>
      <c r="I763" s="388"/>
      <c r="J763" s="223"/>
      <c r="K763" s="222"/>
    </row>
    <row r="764" spans="1:11" x14ac:dyDescent="0.2">
      <c r="A764" s="222"/>
      <c r="B764" s="222"/>
      <c r="C764" s="222"/>
      <c r="D764" s="222"/>
      <c r="E764" s="222"/>
      <c r="F764" s="223"/>
      <c r="G764" s="269"/>
      <c r="H764" s="222"/>
      <c r="I764" s="388"/>
      <c r="J764" s="223"/>
      <c r="K764" s="222"/>
    </row>
    <row r="765" spans="1:11" x14ac:dyDescent="0.2">
      <c r="A765" s="222"/>
      <c r="B765" s="222"/>
      <c r="C765" s="222"/>
      <c r="D765" s="222"/>
      <c r="E765" s="222"/>
      <c r="F765" s="223"/>
      <c r="G765" s="269"/>
      <c r="H765" s="222"/>
      <c r="I765" s="388"/>
      <c r="J765" s="223"/>
      <c r="K765" s="222"/>
    </row>
    <row r="766" spans="1:11" x14ac:dyDescent="0.2">
      <c r="A766" s="222"/>
      <c r="B766" s="222"/>
      <c r="C766" s="222"/>
      <c r="D766" s="222"/>
      <c r="E766" s="222"/>
      <c r="F766" s="223"/>
      <c r="G766" s="269"/>
      <c r="H766" s="222"/>
      <c r="I766" s="388"/>
      <c r="J766" s="223"/>
      <c r="K766" s="222"/>
    </row>
    <row r="767" spans="1:11" x14ac:dyDescent="0.2">
      <c r="A767" s="222"/>
      <c r="B767" s="222"/>
      <c r="C767" s="222"/>
      <c r="D767" s="222"/>
      <c r="E767" s="222"/>
      <c r="F767" s="223"/>
      <c r="G767" s="269"/>
      <c r="H767" s="222"/>
      <c r="I767" s="388"/>
      <c r="J767" s="223"/>
      <c r="K767" s="222"/>
    </row>
    <row r="768" spans="1:11" x14ac:dyDescent="0.2">
      <c r="A768" s="222"/>
      <c r="B768" s="222"/>
      <c r="C768" s="222"/>
      <c r="D768" s="222"/>
      <c r="E768" s="222"/>
      <c r="F768" s="223"/>
      <c r="G768" s="269"/>
      <c r="H768" s="222"/>
      <c r="I768" s="388"/>
      <c r="J768" s="223"/>
      <c r="K768" s="222"/>
    </row>
    <row r="769" spans="1:11" x14ac:dyDescent="0.2">
      <c r="A769" s="222"/>
      <c r="B769" s="222"/>
      <c r="C769" s="222"/>
      <c r="D769" s="222"/>
      <c r="E769" s="222"/>
      <c r="F769" s="223"/>
      <c r="G769" s="269"/>
      <c r="H769" s="222"/>
      <c r="I769" s="388"/>
      <c r="J769" s="223"/>
      <c r="K769" s="222"/>
    </row>
    <row r="770" spans="1:11" x14ac:dyDescent="0.2">
      <c r="A770" s="222"/>
      <c r="B770" s="222"/>
      <c r="C770" s="222"/>
      <c r="D770" s="222"/>
      <c r="E770" s="222"/>
      <c r="F770" s="223"/>
      <c r="G770" s="269"/>
      <c r="H770" s="222"/>
      <c r="I770" s="388"/>
      <c r="J770" s="223"/>
      <c r="K770" s="222"/>
    </row>
    <row r="771" spans="1:11" x14ac:dyDescent="0.2">
      <c r="A771" s="222"/>
      <c r="B771" s="222"/>
      <c r="C771" s="222"/>
      <c r="D771" s="222"/>
      <c r="E771" s="222"/>
      <c r="F771" s="223"/>
      <c r="G771" s="269"/>
      <c r="H771" s="222"/>
      <c r="I771" s="388"/>
      <c r="J771" s="223"/>
      <c r="K771" s="222"/>
    </row>
    <row r="772" spans="1:11" x14ac:dyDescent="0.2">
      <c r="A772" s="222"/>
      <c r="B772" s="222"/>
      <c r="C772" s="222"/>
      <c r="D772" s="222"/>
      <c r="E772" s="222"/>
      <c r="F772" s="223"/>
      <c r="G772" s="269"/>
      <c r="H772" s="222"/>
      <c r="I772" s="388"/>
      <c r="J772" s="223"/>
      <c r="K772" s="222"/>
    </row>
    <row r="773" spans="1:11" x14ac:dyDescent="0.2">
      <c r="A773" s="222"/>
      <c r="B773" s="222"/>
      <c r="C773" s="222"/>
      <c r="D773" s="222"/>
      <c r="E773" s="222"/>
      <c r="F773" s="223"/>
      <c r="G773" s="269"/>
      <c r="H773" s="222"/>
      <c r="I773" s="388"/>
      <c r="J773" s="223"/>
      <c r="K773" s="222"/>
    </row>
    <row r="774" spans="1:11" x14ac:dyDescent="0.2">
      <c r="A774" s="222"/>
      <c r="B774" s="222"/>
      <c r="C774" s="222"/>
      <c r="D774" s="222"/>
      <c r="E774" s="222"/>
      <c r="F774" s="223"/>
      <c r="G774" s="269"/>
      <c r="H774" s="222"/>
      <c r="I774" s="388"/>
      <c r="J774" s="223"/>
      <c r="K774" s="222"/>
    </row>
    <row r="775" spans="1:11" x14ac:dyDescent="0.2">
      <c r="A775" s="222"/>
      <c r="B775" s="222"/>
      <c r="C775" s="222"/>
      <c r="D775" s="222"/>
      <c r="E775" s="222"/>
      <c r="F775" s="223"/>
      <c r="G775" s="269"/>
      <c r="H775" s="222"/>
      <c r="I775" s="388"/>
      <c r="J775" s="223"/>
      <c r="K775" s="222"/>
    </row>
    <row r="776" spans="1:11" x14ac:dyDescent="0.2">
      <c r="A776" s="222"/>
      <c r="B776" s="222"/>
      <c r="C776" s="222"/>
      <c r="D776" s="222"/>
      <c r="E776" s="222"/>
      <c r="F776" s="223"/>
      <c r="G776" s="269"/>
      <c r="H776" s="222"/>
      <c r="I776" s="388"/>
      <c r="J776" s="223"/>
      <c r="K776" s="222"/>
    </row>
    <row r="777" spans="1:11" x14ac:dyDescent="0.2">
      <c r="A777" s="222"/>
      <c r="B777" s="222"/>
      <c r="C777" s="222"/>
      <c r="D777" s="222"/>
      <c r="E777" s="222"/>
      <c r="F777" s="223"/>
      <c r="G777" s="269"/>
      <c r="H777" s="222"/>
      <c r="I777" s="388"/>
      <c r="J777" s="223"/>
      <c r="K777" s="222"/>
    </row>
    <row r="778" spans="1:11" x14ac:dyDescent="0.2">
      <c r="A778" s="222"/>
      <c r="B778" s="222"/>
      <c r="C778" s="222"/>
      <c r="D778" s="222"/>
      <c r="E778" s="222"/>
      <c r="F778" s="223"/>
      <c r="G778" s="269"/>
      <c r="H778" s="222"/>
      <c r="I778" s="388"/>
      <c r="J778" s="223"/>
      <c r="K778" s="222"/>
    </row>
    <row r="779" spans="1:11" x14ac:dyDescent="0.2">
      <c r="A779" s="222"/>
      <c r="B779" s="222"/>
      <c r="C779" s="222"/>
      <c r="D779" s="222"/>
      <c r="E779" s="222"/>
      <c r="F779" s="223"/>
      <c r="G779" s="269"/>
      <c r="H779" s="222"/>
      <c r="I779" s="388"/>
      <c r="J779" s="223"/>
      <c r="K779" s="222"/>
    </row>
    <row r="780" spans="1:11" x14ac:dyDescent="0.2">
      <c r="A780" s="222"/>
      <c r="B780" s="222"/>
      <c r="C780" s="222"/>
      <c r="D780" s="222"/>
      <c r="E780" s="222"/>
      <c r="F780" s="223"/>
      <c r="G780" s="269"/>
      <c r="H780" s="222"/>
      <c r="I780" s="388"/>
      <c r="J780" s="223"/>
      <c r="K780" s="222"/>
    </row>
    <row r="781" spans="1:11" x14ac:dyDescent="0.2">
      <c r="A781" s="222"/>
      <c r="B781" s="222"/>
      <c r="C781" s="222"/>
      <c r="D781" s="222"/>
      <c r="E781" s="222"/>
      <c r="F781" s="223"/>
      <c r="G781" s="269"/>
      <c r="H781" s="222"/>
      <c r="I781" s="388"/>
      <c r="J781" s="223"/>
      <c r="K781" s="222"/>
    </row>
    <row r="782" spans="1:11" x14ac:dyDescent="0.2">
      <c r="A782" s="222"/>
      <c r="B782" s="222"/>
      <c r="C782" s="222"/>
      <c r="D782" s="222"/>
      <c r="E782" s="222"/>
      <c r="F782" s="223"/>
      <c r="G782" s="269"/>
      <c r="H782" s="222"/>
      <c r="I782" s="388"/>
      <c r="J782" s="223"/>
      <c r="K782" s="222"/>
    </row>
    <row r="783" spans="1:11" x14ac:dyDescent="0.2">
      <c r="A783" s="222"/>
      <c r="B783" s="222"/>
      <c r="C783" s="222"/>
      <c r="D783" s="222"/>
      <c r="E783" s="222"/>
      <c r="F783" s="223"/>
      <c r="G783" s="269"/>
      <c r="H783" s="222"/>
      <c r="I783" s="388"/>
      <c r="J783" s="223"/>
      <c r="K783" s="222"/>
    </row>
    <row r="784" spans="1:11" x14ac:dyDescent="0.2">
      <c r="A784" s="222"/>
      <c r="B784" s="222"/>
      <c r="C784" s="222"/>
      <c r="D784" s="222"/>
      <c r="E784" s="222"/>
      <c r="F784" s="223"/>
      <c r="G784" s="269"/>
      <c r="H784" s="222"/>
      <c r="I784" s="388"/>
      <c r="J784" s="223"/>
      <c r="K784" s="222"/>
    </row>
    <row r="785" spans="1:11" x14ac:dyDescent="0.2">
      <c r="A785" s="222"/>
      <c r="B785" s="222"/>
      <c r="C785" s="222"/>
      <c r="D785" s="222"/>
      <c r="E785" s="222"/>
      <c r="F785" s="223"/>
      <c r="G785" s="269"/>
      <c r="H785" s="222"/>
      <c r="I785" s="388"/>
      <c r="J785" s="223"/>
      <c r="K785" s="222"/>
    </row>
    <row r="786" spans="1:11" x14ac:dyDescent="0.2">
      <c r="A786" s="222"/>
      <c r="B786" s="222"/>
      <c r="C786" s="222"/>
      <c r="D786" s="222"/>
      <c r="E786" s="222"/>
      <c r="F786" s="223"/>
      <c r="G786" s="269"/>
      <c r="H786" s="222"/>
      <c r="I786" s="388"/>
      <c r="J786" s="223"/>
      <c r="K786" s="222"/>
    </row>
    <row r="787" spans="1:11" x14ac:dyDescent="0.2">
      <c r="A787" s="222"/>
      <c r="B787" s="222"/>
      <c r="C787" s="222"/>
      <c r="D787" s="222"/>
      <c r="E787" s="222"/>
      <c r="F787" s="223"/>
      <c r="G787" s="269"/>
      <c r="H787" s="222"/>
      <c r="I787" s="388"/>
      <c r="J787" s="223"/>
      <c r="K787" s="222"/>
    </row>
    <row r="788" spans="1:11" x14ac:dyDescent="0.2">
      <c r="A788" s="222"/>
      <c r="B788" s="222"/>
      <c r="C788" s="222"/>
      <c r="D788" s="222"/>
      <c r="E788" s="222"/>
      <c r="F788" s="223"/>
      <c r="G788" s="269"/>
      <c r="H788" s="222"/>
      <c r="I788" s="388"/>
      <c r="J788" s="223"/>
      <c r="K788" s="222"/>
    </row>
    <row r="789" spans="1:11" x14ac:dyDescent="0.2">
      <c r="A789" s="222"/>
      <c r="B789" s="222"/>
      <c r="C789" s="222"/>
      <c r="D789" s="222"/>
      <c r="E789" s="222"/>
      <c r="F789" s="223"/>
      <c r="G789" s="269"/>
      <c r="H789" s="222"/>
      <c r="I789" s="388"/>
      <c r="J789" s="223"/>
      <c r="K789" s="222"/>
    </row>
    <row r="790" spans="1:11" x14ac:dyDescent="0.2">
      <c r="A790" s="222"/>
      <c r="B790" s="222"/>
      <c r="C790" s="222"/>
      <c r="D790" s="222"/>
      <c r="E790" s="222"/>
      <c r="F790" s="223"/>
      <c r="G790" s="269"/>
      <c r="H790" s="222"/>
      <c r="I790" s="388"/>
      <c r="J790" s="223"/>
      <c r="K790" s="222"/>
    </row>
    <row r="791" spans="1:11" x14ac:dyDescent="0.2">
      <c r="A791" s="222"/>
      <c r="B791" s="222"/>
      <c r="C791" s="222"/>
      <c r="D791" s="222"/>
      <c r="E791" s="222"/>
      <c r="F791" s="223"/>
      <c r="G791" s="269"/>
      <c r="H791" s="222"/>
      <c r="I791" s="388"/>
      <c r="J791" s="223"/>
      <c r="K791" s="222"/>
    </row>
    <row r="792" spans="1:11" x14ac:dyDescent="0.2">
      <c r="A792" s="222"/>
      <c r="B792" s="222"/>
      <c r="C792" s="222"/>
      <c r="D792" s="222"/>
      <c r="E792" s="222"/>
      <c r="F792" s="223"/>
      <c r="G792" s="269"/>
      <c r="H792" s="222"/>
      <c r="I792" s="388"/>
      <c r="J792" s="223"/>
      <c r="K792" s="222"/>
    </row>
    <row r="793" spans="1:11" x14ac:dyDescent="0.2">
      <c r="A793" s="222"/>
      <c r="B793" s="222"/>
      <c r="C793" s="222"/>
      <c r="D793" s="222"/>
      <c r="E793" s="222"/>
      <c r="F793" s="223"/>
      <c r="G793" s="269"/>
      <c r="H793" s="222"/>
      <c r="I793" s="388"/>
      <c r="J793" s="223"/>
      <c r="K793" s="222"/>
    </row>
    <row r="794" spans="1:11" x14ac:dyDescent="0.2">
      <c r="A794" s="222"/>
      <c r="B794" s="222"/>
      <c r="C794" s="222"/>
      <c r="D794" s="222"/>
      <c r="E794" s="222"/>
      <c r="F794" s="223"/>
      <c r="G794" s="269"/>
      <c r="H794" s="222"/>
      <c r="I794" s="388"/>
      <c r="J794" s="223"/>
      <c r="K794" s="222"/>
    </row>
    <row r="795" spans="1:11" x14ac:dyDescent="0.2">
      <c r="A795" s="222"/>
      <c r="B795" s="222"/>
      <c r="C795" s="222"/>
      <c r="D795" s="222"/>
      <c r="E795" s="222"/>
      <c r="F795" s="223"/>
      <c r="G795" s="269"/>
      <c r="H795" s="222"/>
      <c r="I795" s="388"/>
      <c r="J795" s="223"/>
      <c r="K795" s="222"/>
    </row>
    <row r="796" spans="1:11" x14ac:dyDescent="0.2">
      <c r="A796" s="222"/>
      <c r="B796" s="222"/>
      <c r="C796" s="222"/>
      <c r="D796" s="222"/>
      <c r="E796" s="222"/>
      <c r="F796" s="223"/>
      <c r="G796" s="269"/>
      <c r="H796" s="222"/>
      <c r="I796" s="388"/>
      <c r="J796" s="223"/>
      <c r="K796" s="222"/>
    </row>
    <row r="797" spans="1:11" x14ac:dyDescent="0.2">
      <c r="A797" s="222"/>
      <c r="B797" s="222"/>
      <c r="C797" s="222"/>
      <c r="D797" s="222"/>
      <c r="E797" s="222"/>
      <c r="F797" s="223"/>
      <c r="G797" s="269"/>
      <c r="H797" s="222"/>
      <c r="I797" s="388"/>
      <c r="J797" s="223"/>
      <c r="K797" s="222"/>
    </row>
    <row r="798" spans="1:11" x14ac:dyDescent="0.2">
      <c r="A798" s="222"/>
      <c r="B798" s="222"/>
      <c r="C798" s="222"/>
      <c r="D798" s="222"/>
      <c r="E798" s="222"/>
      <c r="F798" s="223"/>
      <c r="G798" s="269"/>
      <c r="H798" s="222"/>
      <c r="I798" s="388"/>
      <c r="J798" s="223"/>
      <c r="K798" s="222"/>
    </row>
    <row r="799" spans="1:11" x14ac:dyDescent="0.2">
      <c r="A799" s="222"/>
      <c r="B799" s="222"/>
      <c r="C799" s="222"/>
      <c r="D799" s="222"/>
      <c r="E799" s="222"/>
      <c r="F799" s="223"/>
      <c r="G799" s="269"/>
      <c r="H799" s="222"/>
      <c r="I799" s="388"/>
      <c r="J799" s="223"/>
      <c r="K799" s="222"/>
    </row>
    <row r="800" spans="1:11" x14ac:dyDescent="0.2">
      <c r="A800" s="222"/>
      <c r="B800" s="222"/>
      <c r="C800" s="222"/>
      <c r="D800" s="222"/>
      <c r="E800" s="222"/>
      <c r="F800" s="223"/>
      <c r="G800" s="269"/>
      <c r="H800" s="222"/>
      <c r="I800" s="388"/>
      <c r="J800" s="223"/>
      <c r="K800" s="222"/>
    </row>
    <row r="801" spans="1:11" x14ac:dyDescent="0.2">
      <c r="A801" s="222"/>
      <c r="B801" s="222"/>
      <c r="C801" s="222"/>
      <c r="D801" s="222"/>
      <c r="E801" s="222"/>
      <c r="F801" s="223"/>
      <c r="G801" s="269"/>
      <c r="H801" s="222"/>
      <c r="I801" s="388"/>
      <c r="J801" s="223"/>
      <c r="K801" s="222"/>
    </row>
    <row r="802" spans="1:11" x14ac:dyDescent="0.2">
      <c r="A802" s="222"/>
      <c r="B802" s="222"/>
      <c r="C802" s="222"/>
      <c r="D802" s="222"/>
      <c r="E802" s="222"/>
      <c r="F802" s="223"/>
      <c r="G802" s="269"/>
      <c r="H802" s="222"/>
      <c r="I802" s="388"/>
      <c r="J802" s="223"/>
      <c r="K802" s="222"/>
    </row>
    <row r="803" spans="1:11" x14ac:dyDescent="0.2">
      <c r="A803" s="222"/>
      <c r="B803" s="222"/>
      <c r="C803" s="222"/>
      <c r="D803" s="222"/>
      <c r="E803" s="222"/>
      <c r="F803" s="223"/>
      <c r="G803" s="269"/>
      <c r="H803" s="222"/>
      <c r="I803" s="388"/>
      <c r="J803" s="223"/>
      <c r="K803" s="222"/>
    </row>
    <row r="804" spans="1:11" x14ac:dyDescent="0.2">
      <c r="A804" s="222"/>
      <c r="B804" s="222"/>
      <c r="C804" s="222"/>
      <c r="D804" s="222"/>
      <c r="E804" s="222"/>
      <c r="F804" s="223"/>
      <c r="G804" s="269"/>
      <c r="H804" s="222"/>
      <c r="I804" s="388"/>
      <c r="J804" s="223"/>
      <c r="K804" s="222"/>
    </row>
    <row r="805" spans="1:11" x14ac:dyDescent="0.2">
      <c r="A805" s="222"/>
      <c r="B805" s="222"/>
      <c r="C805" s="222"/>
      <c r="D805" s="222"/>
      <c r="E805" s="222"/>
      <c r="F805" s="223"/>
      <c r="G805" s="269"/>
      <c r="H805" s="222"/>
      <c r="I805" s="388"/>
      <c r="J805" s="223"/>
      <c r="K805" s="222"/>
    </row>
    <row r="806" spans="1:11" x14ac:dyDescent="0.2">
      <c r="A806" s="222"/>
      <c r="B806" s="222"/>
      <c r="C806" s="222"/>
      <c r="D806" s="222"/>
      <c r="E806" s="222"/>
      <c r="F806" s="223"/>
      <c r="G806" s="269"/>
      <c r="H806" s="222"/>
      <c r="I806" s="388"/>
      <c r="J806" s="223"/>
      <c r="K806" s="222"/>
    </row>
    <row r="807" spans="1:11" x14ac:dyDescent="0.2">
      <c r="A807" s="222"/>
      <c r="B807" s="222"/>
      <c r="C807" s="222"/>
      <c r="D807" s="222"/>
      <c r="E807" s="222"/>
      <c r="F807" s="223"/>
      <c r="G807" s="269"/>
      <c r="H807" s="222"/>
      <c r="I807" s="388"/>
      <c r="J807" s="223"/>
      <c r="K807" s="222"/>
    </row>
    <row r="808" spans="1:11" x14ac:dyDescent="0.2">
      <c r="A808" s="222"/>
      <c r="B808" s="222"/>
      <c r="C808" s="222"/>
      <c r="D808" s="222"/>
      <c r="E808" s="222"/>
      <c r="F808" s="223"/>
      <c r="G808" s="269"/>
      <c r="H808" s="222"/>
      <c r="I808" s="388"/>
      <c r="J808" s="223"/>
      <c r="K808" s="222"/>
    </row>
    <row r="809" spans="1:11" x14ac:dyDescent="0.2">
      <c r="A809" s="222"/>
      <c r="B809" s="222"/>
      <c r="C809" s="222"/>
      <c r="D809" s="222"/>
      <c r="E809" s="222"/>
      <c r="F809" s="223"/>
      <c r="G809" s="269"/>
      <c r="H809" s="222"/>
      <c r="I809" s="388"/>
      <c r="J809" s="223"/>
      <c r="K809" s="222"/>
    </row>
    <row r="810" spans="1:11" x14ac:dyDescent="0.2">
      <c r="A810" s="222"/>
      <c r="B810" s="222"/>
      <c r="C810" s="222"/>
      <c r="D810" s="222"/>
      <c r="E810" s="222"/>
      <c r="F810" s="223"/>
      <c r="G810" s="269"/>
      <c r="H810" s="222"/>
      <c r="I810" s="388"/>
      <c r="J810" s="223"/>
      <c r="K810" s="222"/>
    </row>
    <row r="811" spans="1:11" x14ac:dyDescent="0.2">
      <c r="A811" s="222"/>
      <c r="B811" s="222"/>
      <c r="C811" s="222"/>
      <c r="D811" s="222"/>
      <c r="E811" s="222"/>
      <c r="F811" s="223"/>
      <c r="G811" s="269"/>
      <c r="H811" s="222"/>
      <c r="I811" s="388"/>
      <c r="J811" s="223"/>
      <c r="K811" s="222"/>
    </row>
    <row r="812" spans="1:11" x14ac:dyDescent="0.2">
      <c r="A812" s="222"/>
      <c r="B812" s="222"/>
      <c r="C812" s="222"/>
      <c r="D812" s="222"/>
      <c r="E812" s="222"/>
      <c r="F812" s="223"/>
      <c r="G812" s="269"/>
      <c r="H812" s="222"/>
      <c r="I812" s="388"/>
      <c r="J812" s="223"/>
      <c r="K812" s="222"/>
    </row>
    <row r="813" spans="1:11" x14ac:dyDescent="0.2">
      <c r="A813" s="222"/>
      <c r="B813" s="222"/>
      <c r="C813" s="222"/>
      <c r="D813" s="222"/>
      <c r="E813" s="222"/>
      <c r="F813" s="223"/>
      <c r="G813" s="269"/>
      <c r="H813" s="222"/>
      <c r="I813" s="388"/>
      <c r="J813" s="223"/>
      <c r="K813" s="222"/>
    </row>
    <row r="814" spans="1:11" x14ac:dyDescent="0.2">
      <c r="A814" s="222"/>
      <c r="B814" s="222"/>
      <c r="C814" s="222"/>
      <c r="D814" s="222"/>
      <c r="E814" s="222"/>
      <c r="F814" s="223"/>
      <c r="G814" s="269"/>
      <c r="H814" s="222"/>
      <c r="I814" s="388"/>
      <c r="J814" s="223"/>
      <c r="K814" s="222"/>
    </row>
    <row r="815" spans="1:11" x14ac:dyDescent="0.2">
      <c r="A815" s="222"/>
      <c r="B815" s="222"/>
      <c r="C815" s="222"/>
      <c r="D815" s="222"/>
      <c r="E815" s="222"/>
      <c r="F815" s="223"/>
      <c r="G815" s="269"/>
      <c r="H815" s="222"/>
      <c r="I815" s="388"/>
      <c r="J815" s="223"/>
      <c r="K815" s="222"/>
    </row>
    <row r="816" spans="1:11" x14ac:dyDescent="0.2">
      <c r="A816" s="222"/>
      <c r="B816" s="222"/>
      <c r="C816" s="222"/>
      <c r="D816" s="222"/>
      <c r="E816" s="222"/>
      <c r="F816" s="223"/>
      <c r="G816" s="269"/>
      <c r="H816" s="222"/>
      <c r="I816" s="388"/>
      <c r="J816" s="223"/>
      <c r="K816" s="222"/>
    </row>
    <row r="817" spans="1:11" x14ac:dyDescent="0.2">
      <c r="A817" s="222"/>
      <c r="B817" s="222"/>
      <c r="C817" s="222"/>
      <c r="D817" s="222"/>
      <c r="E817" s="222"/>
      <c r="F817" s="223"/>
      <c r="G817" s="269"/>
      <c r="H817" s="222"/>
      <c r="I817" s="388"/>
      <c r="J817" s="223"/>
      <c r="K817" s="222"/>
    </row>
    <row r="818" spans="1:11" x14ac:dyDescent="0.2">
      <c r="A818" s="222"/>
      <c r="B818" s="222"/>
      <c r="C818" s="222"/>
      <c r="D818" s="222"/>
      <c r="E818" s="222"/>
      <c r="F818" s="223"/>
      <c r="G818" s="269"/>
      <c r="H818" s="222"/>
      <c r="I818" s="388"/>
      <c r="J818" s="223"/>
      <c r="K818" s="222"/>
    </row>
    <row r="819" spans="1:11" x14ac:dyDescent="0.2">
      <c r="A819" s="222"/>
      <c r="B819" s="222"/>
      <c r="C819" s="222"/>
      <c r="D819" s="222"/>
      <c r="E819" s="222"/>
      <c r="F819" s="223"/>
      <c r="G819" s="269"/>
      <c r="H819" s="222"/>
      <c r="I819" s="388"/>
      <c r="J819" s="223"/>
      <c r="K819" s="222"/>
    </row>
    <row r="820" spans="1:11" x14ac:dyDescent="0.2">
      <c r="A820" s="222"/>
      <c r="B820" s="222"/>
      <c r="C820" s="222"/>
      <c r="D820" s="222"/>
      <c r="E820" s="222"/>
      <c r="F820" s="223"/>
      <c r="G820" s="269"/>
      <c r="H820" s="222"/>
      <c r="I820" s="388"/>
      <c r="J820" s="223"/>
      <c r="K820" s="222"/>
    </row>
    <row r="821" spans="1:11" x14ac:dyDescent="0.2">
      <c r="A821" s="222"/>
      <c r="B821" s="222"/>
      <c r="C821" s="222"/>
      <c r="D821" s="222"/>
      <c r="E821" s="222"/>
      <c r="F821" s="223"/>
      <c r="G821" s="269"/>
      <c r="H821" s="222"/>
      <c r="I821" s="388"/>
      <c r="J821" s="223"/>
      <c r="K821" s="222"/>
    </row>
    <row r="822" spans="1:11" x14ac:dyDescent="0.2">
      <c r="A822" s="222"/>
      <c r="B822" s="222"/>
      <c r="C822" s="222"/>
      <c r="D822" s="222"/>
      <c r="E822" s="222"/>
      <c r="F822" s="223"/>
      <c r="G822" s="269"/>
      <c r="H822" s="222"/>
      <c r="I822" s="388"/>
      <c r="J822" s="223"/>
      <c r="K822" s="222"/>
    </row>
    <row r="823" spans="1:11" x14ac:dyDescent="0.2">
      <c r="A823" s="222"/>
      <c r="B823" s="222"/>
      <c r="C823" s="222"/>
      <c r="D823" s="222"/>
      <c r="E823" s="222"/>
      <c r="F823" s="223"/>
      <c r="G823" s="269"/>
      <c r="H823" s="222"/>
      <c r="I823" s="388"/>
      <c r="J823" s="223"/>
      <c r="K823" s="222"/>
    </row>
    <row r="824" spans="1:11" x14ac:dyDescent="0.2">
      <c r="A824" s="222"/>
      <c r="B824" s="222"/>
      <c r="C824" s="222"/>
      <c r="D824" s="222"/>
      <c r="E824" s="222"/>
      <c r="F824" s="223"/>
      <c r="G824" s="269"/>
      <c r="H824" s="222"/>
      <c r="I824" s="388"/>
      <c r="J824" s="223"/>
      <c r="K824" s="222"/>
    </row>
    <row r="825" spans="1:11" x14ac:dyDescent="0.2">
      <c r="A825" s="222"/>
      <c r="B825" s="222"/>
      <c r="C825" s="222"/>
      <c r="D825" s="222"/>
      <c r="E825" s="222"/>
      <c r="F825" s="223"/>
      <c r="G825" s="269"/>
      <c r="H825" s="222"/>
      <c r="I825" s="388"/>
      <c r="J825" s="223"/>
      <c r="K825" s="222"/>
    </row>
    <row r="826" spans="1:11" x14ac:dyDescent="0.2">
      <c r="A826" s="222"/>
      <c r="B826" s="222"/>
      <c r="C826" s="222"/>
      <c r="D826" s="222"/>
      <c r="E826" s="222"/>
      <c r="F826" s="223"/>
      <c r="G826" s="269"/>
      <c r="H826" s="222"/>
      <c r="I826" s="388"/>
      <c r="J826" s="223"/>
      <c r="K826" s="222"/>
    </row>
    <row r="827" spans="1:11" x14ac:dyDescent="0.2">
      <c r="A827" s="222"/>
      <c r="B827" s="222"/>
      <c r="C827" s="222"/>
      <c r="D827" s="222"/>
      <c r="E827" s="222"/>
      <c r="F827" s="223"/>
      <c r="G827" s="269"/>
      <c r="H827" s="222"/>
      <c r="I827" s="388"/>
      <c r="J827" s="223"/>
      <c r="K827" s="222"/>
    </row>
    <row r="828" spans="1:11" x14ac:dyDescent="0.2">
      <c r="A828" s="222"/>
      <c r="B828" s="222"/>
      <c r="C828" s="222"/>
      <c r="D828" s="222"/>
      <c r="E828" s="222"/>
      <c r="F828" s="223"/>
      <c r="G828" s="269"/>
      <c r="H828" s="222"/>
      <c r="I828" s="388"/>
      <c r="J828" s="223"/>
      <c r="K828" s="222"/>
    </row>
    <row r="829" spans="1:11" x14ac:dyDescent="0.2">
      <c r="A829" s="222"/>
      <c r="B829" s="222"/>
      <c r="C829" s="222"/>
      <c r="D829" s="222"/>
      <c r="E829" s="222"/>
      <c r="F829" s="223"/>
      <c r="G829" s="269"/>
      <c r="H829" s="222"/>
      <c r="I829" s="388"/>
      <c r="J829" s="223"/>
      <c r="K829" s="222"/>
    </row>
    <row r="830" spans="1:11" x14ac:dyDescent="0.2">
      <c r="A830" s="222"/>
      <c r="B830" s="222"/>
      <c r="C830" s="222"/>
      <c r="D830" s="222"/>
      <c r="E830" s="222"/>
      <c r="F830" s="223"/>
      <c r="G830" s="269"/>
      <c r="H830" s="222"/>
      <c r="I830" s="388"/>
      <c r="J830" s="223"/>
      <c r="K830" s="222"/>
    </row>
    <row r="831" spans="1:11" x14ac:dyDescent="0.2">
      <c r="A831" s="222"/>
      <c r="B831" s="222"/>
      <c r="C831" s="222"/>
      <c r="D831" s="222"/>
      <c r="E831" s="222"/>
      <c r="F831" s="223"/>
      <c r="G831" s="269"/>
      <c r="H831" s="222"/>
      <c r="I831" s="388"/>
      <c r="J831" s="223"/>
      <c r="K831" s="222"/>
    </row>
    <row r="832" spans="1:11" x14ac:dyDescent="0.2">
      <c r="A832" s="222"/>
      <c r="B832" s="222"/>
      <c r="C832" s="222"/>
      <c r="D832" s="222"/>
      <c r="E832" s="222"/>
      <c r="F832" s="223"/>
      <c r="G832" s="269"/>
      <c r="H832" s="222"/>
      <c r="I832" s="388"/>
      <c r="J832" s="223"/>
      <c r="K832" s="222"/>
    </row>
    <row r="833" spans="1:11" x14ac:dyDescent="0.2">
      <c r="A833" s="222"/>
      <c r="B833" s="222"/>
      <c r="C833" s="222"/>
      <c r="D833" s="222"/>
      <c r="E833" s="222"/>
      <c r="F833" s="223"/>
      <c r="G833" s="269"/>
      <c r="H833" s="222"/>
      <c r="I833" s="388"/>
      <c r="J833" s="223"/>
      <c r="K833" s="222"/>
    </row>
    <row r="834" spans="1:11" x14ac:dyDescent="0.2">
      <c r="A834" s="222"/>
      <c r="B834" s="222"/>
      <c r="C834" s="222"/>
      <c r="D834" s="222"/>
      <c r="E834" s="222"/>
      <c r="F834" s="223"/>
      <c r="G834" s="269"/>
      <c r="H834" s="222"/>
      <c r="I834" s="388"/>
      <c r="J834" s="223"/>
      <c r="K834" s="222"/>
    </row>
    <row r="835" spans="1:11" x14ac:dyDescent="0.2">
      <c r="A835" s="222"/>
      <c r="B835" s="222"/>
      <c r="C835" s="222"/>
      <c r="D835" s="222"/>
      <c r="E835" s="222"/>
      <c r="F835" s="223"/>
      <c r="G835" s="269"/>
      <c r="H835" s="222"/>
      <c r="I835" s="388"/>
      <c r="J835" s="223"/>
      <c r="K835" s="222"/>
    </row>
    <row r="836" spans="1:11" x14ac:dyDescent="0.2">
      <c r="A836" s="222"/>
      <c r="B836" s="222"/>
      <c r="C836" s="222"/>
      <c r="D836" s="222"/>
      <c r="E836" s="222"/>
      <c r="F836" s="223"/>
      <c r="G836" s="269"/>
      <c r="H836" s="222"/>
      <c r="I836" s="388"/>
      <c r="J836" s="223"/>
      <c r="K836" s="222"/>
    </row>
    <row r="837" spans="1:11" x14ac:dyDescent="0.2">
      <c r="A837" s="222"/>
      <c r="B837" s="222"/>
      <c r="C837" s="222"/>
      <c r="D837" s="222"/>
      <c r="E837" s="222"/>
      <c r="F837" s="223"/>
      <c r="G837" s="269"/>
      <c r="H837" s="222"/>
      <c r="I837" s="388"/>
      <c r="J837" s="223"/>
      <c r="K837" s="222"/>
    </row>
    <row r="838" spans="1:11" x14ac:dyDescent="0.2">
      <c r="A838" s="222"/>
      <c r="B838" s="222"/>
      <c r="C838" s="222"/>
      <c r="D838" s="222"/>
      <c r="E838" s="222"/>
      <c r="F838" s="223"/>
      <c r="G838" s="269"/>
      <c r="H838" s="222"/>
      <c r="I838" s="388"/>
      <c r="J838" s="223"/>
      <c r="K838" s="222"/>
    </row>
    <row r="839" spans="1:11" x14ac:dyDescent="0.2">
      <c r="A839" s="222"/>
      <c r="B839" s="222"/>
      <c r="C839" s="222"/>
      <c r="D839" s="222"/>
      <c r="E839" s="222"/>
      <c r="F839" s="223"/>
      <c r="G839" s="269"/>
      <c r="H839" s="222"/>
      <c r="I839" s="388"/>
      <c r="J839" s="223"/>
      <c r="K839" s="222"/>
    </row>
    <row r="840" spans="1:11" x14ac:dyDescent="0.2">
      <c r="A840" s="222"/>
      <c r="B840" s="222"/>
      <c r="C840" s="222"/>
      <c r="D840" s="222"/>
      <c r="E840" s="222"/>
      <c r="F840" s="223"/>
      <c r="G840" s="269"/>
      <c r="H840" s="222"/>
      <c r="I840" s="388"/>
      <c r="J840" s="223"/>
      <c r="K840" s="222"/>
    </row>
    <row r="841" spans="1:11" x14ac:dyDescent="0.2">
      <c r="A841" s="222"/>
      <c r="B841" s="222"/>
      <c r="C841" s="222"/>
      <c r="D841" s="222"/>
      <c r="E841" s="222"/>
      <c r="F841" s="223"/>
      <c r="G841" s="269"/>
      <c r="H841" s="222"/>
      <c r="I841" s="388"/>
      <c r="J841" s="223"/>
      <c r="K841" s="222"/>
    </row>
    <row r="842" spans="1:11" x14ac:dyDescent="0.2">
      <c r="A842" s="222"/>
      <c r="B842" s="222"/>
      <c r="C842" s="222"/>
      <c r="D842" s="222"/>
      <c r="E842" s="222"/>
      <c r="F842" s="223"/>
      <c r="G842" s="269"/>
      <c r="H842" s="222"/>
      <c r="I842" s="388"/>
      <c r="J842" s="223"/>
      <c r="K842" s="222"/>
    </row>
    <row r="843" spans="1:11" x14ac:dyDescent="0.2">
      <c r="A843" s="222"/>
      <c r="B843" s="222"/>
      <c r="C843" s="222"/>
      <c r="D843" s="222"/>
      <c r="E843" s="222"/>
      <c r="F843" s="223"/>
      <c r="G843" s="269"/>
      <c r="H843" s="222"/>
      <c r="I843" s="388"/>
      <c r="J843" s="223"/>
      <c r="K843" s="222"/>
    </row>
    <row r="844" spans="1:11" x14ac:dyDescent="0.2">
      <c r="A844" s="222"/>
      <c r="B844" s="222"/>
      <c r="C844" s="222"/>
      <c r="D844" s="222"/>
      <c r="E844" s="222"/>
      <c r="F844" s="223"/>
      <c r="G844" s="269"/>
      <c r="H844" s="222"/>
      <c r="I844" s="388"/>
      <c r="J844" s="223"/>
      <c r="K844" s="222"/>
    </row>
    <row r="845" spans="1:11" x14ac:dyDescent="0.2">
      <c r="A845" s="222"/>
      <c r="B845" s="222"/>
      <c r="C845" s="222"/>
      <c r="D845" s="222"/>
      <c r="E845" s="222"/>
      <c r="F845" s="223"/>
      <c r="G845" s="269"/>
      <c r="H845" s="222"/>
      <c r="I845" s="388"/>
      <c r="J845" s="223"/>
      <c r="K845" s="222"/>
    </row>
    <row r="846" spans="1:11" x14ac:dyDescent="0.2">
      <c r="A846" s="222"/>
      <c r="B846" s="222"/>
      <c r="C846" s="222"/>
      <c r="D846" s="222"/>
      <c r="E846" s="222"/>
      <c r="F846" s="223"/>
      <c r="G846" s="269"/>
      <c r="H846" s="222"/>
      <c r="I846" s="388"/>
      <c r="J846" s="223"/>
      <c r="K846" s="222"/>
    </row>
    <row r="847" spans="1:11" x14ac:dyDescent="0.2">
      <c r="A847" s="222"/>
      <c r="B847" s="222"/>
      <c r="C847" s="222"/>
      <c r="D847" s="222"/>
      <c r="E847" s="222"/>
      <c r="F847" s="223"/>
      <c r="G847" s="269"/>
      <c r="H847" s="222"/>
      <c r="I847" s="388"/>
      <c r="J847" s="223"/>
      <c r="K847" s="222"/>
    </row>
    <row r="848" spans="1:11" x14ac:dyDescent="0.2">
      <c r="A848" s="222"/>
      <c r="B848" s="222"/>
      <c r="C848" s="222"/>
      <c r="D848" s="222"/>
      <c r="E848" s="222"/>
      <c r="F848" s="223"/>
      <c r="G848" s="269"/>
      <c r="H848" s="222"/>
      <c r="I848" s="388"/>
      <c r="J848" s="223"/>
      <c r="K848" s="222"/>
    </row>
    <row r="849" spans="1:11" x14ac:dyDescent="0.2">
      <c r="A849" s="222"/>
      <c r="B849" s="222"/>
      <c r="C849" s="222"/>
      <c r="D849" s="222"/>
      <c r="E849" s="222"/>
      <c r="F849" s="223"/>
      <c r="G849" s="269"/>
      <c r="H849" s="222"/>
      <c r="I849" s="388"/>
      <c r="J849" s="223"/>
      <c r="K849" s="222"/>
    </row>
    <row r="850" spans="1:11" x14ac:dyDescent="0.2">
      <c r="A850" s="222"/>
      <c r="B850" s="222"/>
      <c r="C850" s="222"/>
      <c r="D850" s="222"/>
      <c r="E850" s="222"/>
      <c r="F850" s="223"/>
      <c r="G850" s="269"/>
      <c r="H850" s="222"/>
      <c r="I850" s="388"/>
      <c r="J850" s="223"/>
      <c r="K850" s="222"/>
    </row>
    <row r="851" spans="1:11" x14ac:dyDescent="0.2">
      <c r="A851" s="222"/>
      <c r="B851" s="222"/>
      <c r="C851" s="222"/>
      <c r="D851" s="222"/>
      <c r="E851" s="222"/>
      <c r="F851" s="223"/>
      <c r="G851" s="269"/>
      <c r="H851" s="222"/>
      <c r="I851" s="388"/>
      <c r="J851" s="223"/>
      <c r="K851" s="222"/>
    </row>
    <row r="852" spans="1:11" x14ac:dyDescent="0.2">
      <c r="A852" s="222"/>
      <c r="B852" s="222"/>
      <c r="C852" s="222"/>
      <c r="D852" s="222"/>
      <c r="E852" s="222"/>
      <c r="F852" s="223"/>
      <c r="G852" s="269"/>
      <c r="H852" s="222"/>
      <c r="I852" s="388"/>
      <c r="J852" s="223"/>
      <c r="K852" s="222"/>
    </row>
    <row r="853" spans="1:11" x14ac:dyDescent="0.2">
      <c r="A853" s="222"/>
      <c r="B853" s="222"/>
      <c r="C853" s="222"/>
      <c r="D853" s="222"/>
      <c r="E853" s="222"/>
      <c r="F853" s="223"/>
      <c r="G853" s="269"/>
      <c r="H853" s="222"/>
      <c r="I853" s="388"/>
      <c r="J853" s="223"/>
      <c r="K853" s="222"/>
    </row>
    <row r="854" spans="1:11" x14ac:dyDescent="0.2">
      <c r="A854" s="222"/>
      <c r="B854" s="222"/>
      <c r="C854" s="222"/>
      <c r="D854" s="222"/>
      <c r="E854" s="222"/>
      <c r="F854" s="223"/>
      <c r="G854" s="269"/>
      <c r="H854" s="222"/>
      <c r="I854" s="388"/>
      <c r="J854" s="223"/>
      <c r="K854" s="222"/>
    </row>
    <row r="855" spans="1:11" x14ac:dyDescent="0.2">
      <c r="A855" s="222"/>
      <c r="B855" s="222"/>
      <c r="C855" s="222"/>
      <c r="D855" s="222"/>
      <c r="E855" s="222"/>
      <c r="F855" s="223"/>
      <c r="G855" s="269"/>
      <c r="H855" s="222"/>
      <c r="I855" s="388"/>
      <c r="J855" s="223"/>
      <c r="K855" s="222"/>
    </row>
    <row r="856" spans="1:11" x14ac:dyDescent="0.2">
      <c r="A856" s="222"/>
      <c r="B856" s="222"/>
      <c r="C856" s="222"/>
      <c r="D856" s="222"/>
      <c r="E856" s="222"/>
      <c r="F856" s="223"/>
      <c r="G856" s="269"/>
      <c r="H856" s="222"/>
      <c r="I856" s="388"/>
      <c r="J856" s="223"/>
      <c r="K856" s="222"/>
    </row>
    <row r="857" spans="1:11" x14ac:dyDescent="0.2">
      <c r="A857" s="222"/>
      <c r="B857" s="222"/>
      <c r="C857" s="222"/>
      <c r="D857" s="222"/>
      <c r="E857" s="222"/>
      <c r="F857" s="223"/>
      <c r="G857" s="269"/>
      <c r="H857" s="222"/>
      <c r="I857" s="388"/>
      <c r="J857" s="223"/>
      <c r="K857" s="222"/>
    </row>
    <row r="858" spans="1:11" x14ac:dyDescent="0.2">
      <c r="A858" s="222"/>
      <c r="B858" s="222"/>
      <c r="C858" s="222"/>
      <c r="D858" s="222"/>
      <c r="E858" s="222"/>
      <c r="F858" s="223"/>
      <c r="G858" s="269"/>
      <c r="H858" s="222"/>
      <c r="I858" s="388"/>
      <c r="J858" s="223"/>
      <c r="K858" s="222"/>
    </row>
    <row r="859" spans="1:11" x14ac:dyDescent="0.2">
      <c r="A859" s="222"/>
      <c r="B859" s="222"/>
      <c r="C859" s="222"/>
      <c r="D859" s="222"/>
      <c r="E859" s="222"/>
      <c r="F859" s="223"/>
      <c r="G859" s="269"/>
      <c r="H859" s="222"/>
      <c r="I859" s="388"/>
      <c r="J859" s="223"/>
      <c r="K859" s="222"/>
    </row>
    <row r="860" spans="1:11" x14ac:dyDescent="0.2">
      <c r="A860" s="222"/>
      <c r="B860" s="222"/>
      <c r="C860" s="222"/>
      <c r="D860" s="222"/>
      <c r="E860" s="222"/>
      <c r="F860" s="223"/>
      <c r="G860" s="269"/>
      <c r="H860" s="222"/>
      <c r="I860" s="388"/>
      <c r="J860" s="223"/>
      <c r="K860" s="222"/>
    </row>
    <row r="861" spans="1:11" x14ac:dyDescent="0.2">
      <c r="A861" s="222"/>
      <c r="B861" s="222"/>
      <c r="C861" s="222"/>
      <c r="D861" s="222"/>
      <c r="E861" s="222"/>
      <c r="F861" s="223"/>
      <c r="G861" s="269"/>
      <c r="H861" s="222"/>
      <c r="I861" s="388"/>
      <c r="J861" s="223"/>
      <c r="K861" s="222"/>
    </row>
    <row r="862" spans="1:11" x14ac:dyDescent="0.2">
      <c r="A862" s="222"/>
      <c r="B862" s="222"/>
      <c r="C862" s="222"/>
      <c r="D862" s="222"/>
      <c r="E862" s="222"/>
      <c r="F862" s="223"/>
      <c r="G862" s="269"/>
      <c r="H862" s="222"/>
      <c r="I862" s="388"/>
      <c r="J862" s="223"/>
      <c r="K862" s="222"/>
    </row>
    <row r="863" spans="1:11" x14ac:dyDescent="0.2">
      <c r="A863" s="222"/>
      <c r="B863" s="222"/>
      <c r="C863" s="222"/>
      <c r="D863" s="222"/>
      <c r="E863" s="222"/>
      <c r="F863" s="223"/>
      <c r="G863" s="269"/>
      <c r="H863" s="222"/>
      <c r="I863" s="388"/>
      <c r="J863" s="223"/>
      <c r="K863" s="222"/>
    </row>
    <row r="864" spans="1:11" x14ac:dyDescent="0.2">
      <c r="A864" s="222"/>
      <c r="B864" s="222"/>
      <c r="C864" s="222"/>
      <c r="D864" s="222"/>
      <c r="E864" s="222"/>
      <c r="F864" s="223"/>
      <c r="G864" s="269"/>
      <c r="H864" s="222"/>
      <c r="I864" s="388"/>
      <c r="J864" s="223"/>
      <c r="K864" s="222"/>
    </row>
    <row r="865" spans="1:11" x14ac:dyDescent="0.2">
      <c r="A865" s="222"/>
      <c r="B865" s="222"/>
      <c r="C865" s="222"/>
      <c r="D865" s="222"/>
      <c r="E865" s="222"/>
      <c r="F865" s="223"/>
      <c r="G865" s="269"/>
      <c r="H865" s="222"/>
      <c r="I865" s="388"/>
      <c r="J865" s="223"/>
      <c r="K865" s="222"/>
    </row>
    <row r="866" spans="1:11" x14ac:dyDescent="0.2">
      <c r="A866" s="222"/>
      <c r="B866" s="222"/>
      <c r="C866" s="222"/>
      <c r="D866" s="222"/>
      <c r="E866" s="222"/>
      <c r="F866" s="223"/>
      <c r="G866" s="269"/>
      <c r="H866" s="222"/>
      <c r="I866" s="388"/>
      <c r="J866" s="223"/>
      <c r="K866" s="222"/>
    </row>
    <row r="867" spans="1:11" x14ac:dyDescent="0.2">
      <c r="A867" s="222"/>
      <c r="B867" s="222"/>
      <c r="C867" s="222"/>
      <c r="D867" s="222"/>
      <c r="E867" s="222"/>
      <c r="F867" s="223"/>
      <c r="G867" s="269"/>
      <c r="H867" s="222"/>
      <c r="I867" s="388"/>
      <c r="J867" s="223"/>
      <c r="K867" s="222"/>
    </row>
    <row r="868" spans="1:11" x14ac:dyDescent="0.2">
      <c r="A868" s="222"/>
      <c r="B868" s="222"/>
      <c r="C868" s="222"/>
      <c r="D868" s="222"/>
      <c r="E868" s="222"/>
      <c r="F868" s="223"/>
      <c r="G868" s="269"/>
      <c r="H868" s="222"/>
      <c r="I868" s="388"/>
      <c r="J868" s="223"/>
      <c r="K868" s="222"/>
    </row>
    <row r="869" spans="1:11" x14ac:dyDescent="0.2">
      <c r="A869" s="222"/>
      <c r="B869" s="222"/>
      <c r="C869" s="222"/>
      <c r="D869" s="222"/>
      <c r="E869" s="222"/>
      <c r="F869" s="223"/>
      <c r="G869" s="269"/>
      <c r="H869" s="222"/>
      <c r="I869" s="388"/>
      <c r="J869" s="223"/>
      <c r="K869" s="222"/>
    </row>
    <row r="870" spans="1:11" x14ac:dyDescent="0.2">
      <c r="A870" s="222"/>
      <c r="B870" s="222"/>
      <c r="C870" s="222"/>
      <c r="D870" s="222"/>
      <c r="E870" s="222"/>
      <c r="F870" s="223"/>
      <c r="G870" s="269"/>
      <c r="H870" s="222"/>
      <c r="I870" s="388"/>
      <c r="J870" s="223"/>
      <c r="K870" s="222"/>
    </row>
    <row r="871" spans="1:11" x14ac:dyDescent="0.2">
      <c r="A871" s="222"/>
      <c r="B871" s="222"/>
      <c r="C871" s="222"/>
      <c r="D871" s="222"/>
      <c r="E871" s="222"/>
      <c r="F871" s="223"/>
      <c r="G871" s="269"/>
      <c r="H871" s="222"/>
      <c r="I871" s="388"/>
      <c r="J871" s="223"/>
      <c r="K871" s="222"/>
    </row>
    <row r="872" spans="1:11" x14ac:dyDescent="0.2">
      <c r="A872" s="222"/>
      <c r="B872" s="222"/>
      <c r="C872" s="222"/>
      <c r="D872" s="222"/>
      <c r="E872" s="222"/>
      <c r="F872" s="223"/>
      <c r="G872" s="269"/>
      <c r="H872" s="222"/>
      <c r="I872" s="388"/>
      <c r="J872" s="223"/>
      <c r="K872" s="222"/>
    </row>
    <row r="873" spans="1:11" x14ac:dyDescent="0.2">
      <c r="A873" s="222"/>
      <c r="B873" s="222"/>
      <c r="C873" s="222"/>
      <c r="D873" s="222"/>
      <c r="E873" s="222"/>
      <c r="F873" s="223"/>
      <c r="G873" s="269"/>
      <c r="H873" s="222"/>
      <c r="I873" s="388"/>
      <c r="J873" s="223"/>
      <c r="K873" s="222"/>
    </row>
    <row r="874" spans="1:11" x14ac:dyDescent="0.2">
      <c r="A874" s="222"/>
      <c r="B874" s="222"/>
      <c r="C874" s="222"/>
      <c r="D874" s="222"/>
      <c r="E874" s="222"/>
      <c r="F874" s="223"/>
      <c r="G874" s="269"/>
      <c r="H874" s="222"/>
      <c r="I874" s="388"/>
      <c r="J874" s="223"/>
      <c r="K874" s="222"/>
    </row>
    <row r="875" spans="1:11" x14ac:dyDescent="0.2">
      <c r="A875" s="222"/>
      <c r="B875" s="222"/>
      <c r="C875" s="222"/>
      <c r="D875" s="222"/>
      <c r="E875" s="222"/>
      <c r="F875" s="223"/>
      <c r="G875" s="269"/>
      <c r="H875" s="222"/>
      <c r="I875" s="388"/>
      <c r="J875" s="223"/>
      <c r="K875" s="222"/>
    </row>
    <row r="876" spans="1:11" x14ac:dyDescent="0.2">
      <c r="A876" s="222"/>
      <c r="B876" s="222"/>
      <c r="C876" s="222"/>
      <c r="D876" s="222"/>
      <c r="E876" s="222"/>
      <c r="F876" s="223"/>
      <c r="G876" s="269"/>
      <c r="H876" s="222"/>
      <c r="I876" s="388"/>
      <c r="J876" s="223"/>
      <c r="K876" s="222"/>
    </row>
    <row r="877" spans="1:11" x14ac:dyDescent="0.2">
      <c r="A877" s="222"/>
      <c r="B877" s="222"/>
      <c r="C877" s="222"/>
      <c r="D877" s="222"/>
      <c r="E877" s="222"/>
      <c r="F877" s="223"/>
      <c r="G877" s="269"/>
      <c r="H877" s="222"/>
      <c r="I877" s="388"/>
      <c r="J877" s="223"/>
      <c r="K877" s="222"/>
    </row>
    <row r="878" spans="1:11" x14ac:dyDescent="0.2">
      <c r="A878" s="222"/>
      <c r="B878" s="222"/>
      <c r="C878" s="222"/>
      <c r="D878" s="222"/>
      <c r="E878" s="222"/>
      <c r="F878" s="223"/>
      <c r="G878" s="269"/>
      <c r="H878" s="222"/>
      <c r="I878" s="388"/>
      <c r="J878" s="223"/>
      <c r="K878" s="222"/>
    </row>
    <row r="879" spans="1:11" x14ac:dyDescent="0.2">
      <c r="A879" s="222"/>
      <c r="B879" s="222"/>
      <c r="C879" s="222"/>
      <c r="D879" s="222"/>
      <c r="E879" s="222"/>
      <c r="F879" s="223"/>
      <c r="G879" s="269"/>
      <c r="H879" s="222"/>
      <c r="I879" s="388"/>
      <c r="J879" s="223"/>
      <c r="K879" s="222"/>
    </row>
    <row r="880" spans="1:11" x14ac:dyDescent="0.2">
      <c r="A880" s="222"/>
      <c r="B880" s="222"/>
      <c r="C880" s="222"/>
      <c r="D880" s="222"/>
      <c r="E880" s="222"/>
      <c r="F880" s="223"/>
      <c r="G880" s="269"/>
      <c r="H880" s="222"/>
      <c r="I880" s="388"/>
      <c r="J880" s="223"/>
      <c r="K880" s="222"/>
    </row>
    <row r="881" spans="1:11" x14ac:dyDescent="0.2">
      <c r="A881" s="222"/>
      <c r="B881" s="222"/>
      <c r="C881" s="222"/>
      <c r="D881" s="222"/>
      <c r="E881" s="222"/>
      <c r="F881" s="223"/>
      <c r="G881" s="269"/>
      <c r="H881" s="222"/>
      <c r="I881" s="388"/>
      <c r="J881" s="223"/>
      <c r="K881" s="222"/>
    </row>
    <row r="882" spans="1:11" x14ac:dyDescent="0.2">
      <c r="A882" s="222"/>
      <c r="B882" s="222"/>
      <c r="C882" s="222"/>
      <c r="D882" s="222"/>
      <c r="E882" s="222"/>
      <c r="F882" s="223"/>
      <c r="G882" s="269"/>
      <c r="H882" s="222"/>
      <c r="I882" s="388"/>
      <c r="J882" s="223"/>
      <c r="K882" s="222"/>
    </row>
    <row r="883" spans="1:11" x14ac:dyDescent="0.2">
      <c r="A883" s="222"/>
      <c r="B883" s="222"/>
      <c r="C883" s="222"/>
      <c r="D883" s="222"/>
      <c r="E883" s="222"/>
      <c r="F883" s="223"/>
      <c r="G883" s="269"/>
      <c r="H883" s="222"/>
      <c r="I883" s="388"/>
      <c r="J883" s="223"/>
      <c r="K883" s="222"/>
    </row>
    <row r="884" spans="1:11" x14ac:dyDescent="0.2">
      <c r="A884" s="222"/>
      <c r="B884" s="222"/>
      <c r="C884" s="222"/>
      <c r="D884" s="222"/>
      <c r="E884" s="222"/>
      <c r="F884" s="223"/>
      <c r="G884" s="269"/>
      <c r="H884" s="222"/>
      <c r="I884" s="388"/>
      <c r="J884" s="223"/>
      <c r="K884" s="222"/>
    </row>
    <row r="885" spans="1:11" x14ac:dyDescent="0.2">
      <c r="A885" s="222"/>
      <c r="B885" s="222"/>
      <c r="C885" s="222"/>
      <c r="D885" s="222"/>
      <c r="E885" s="222"/>
      <c r="F885" s="223"/>
      <c r="G885" s="269"/>
      <c r="H885" s="222"/>
      <c r="I885" s="388"/>
      <c r="J885" s="223"/>
      <c r="K885" s="222"/>
    </row>
    <row r="886" spans="1:11" x14ac:dyDescent="0.2">
      <c r="A886" s="222"/>
      <c r="B886" s="222"/>
      <c r="C886" s="222"/>
      <c r="D886" s="222"/>
      <c r="E886" s="222"/>
      <c r="F886" s="223"/>
      <c r="G886" s="269"/>
      <c r="H886" s="222"/>
      <c r="I886" s="388"/>
      <c r="J886" s="223"/>
      <c r="K886" s="222"/>
    </row>
    <row r="887" spans="1:11" x14ac:dyDescent="0.2">
      <c r="A887" s="222"/>
      <c r="B887" s="222"/>
      <c r="C887" s="222"/>
      <c r="D887" s="222"/>
      <c r="E887" s="222"/>
      <c r="F887" s="223"/>
      <c r="G887" s="269"/>
      <c r="H887" s="222"/>
      <c r="I887" s="388"/>
      <c r="J887" s="223"/>
      <c r="K887" s="222"/>
    </row>
    <row r="888" spans="1:11" x14ac:dyDescent="0.2">
      <c r="A888" s="222"/>
      <c r="B888" s="222"/>
      <c r="C888" s="222"/>
      <c r="D888" s="222"/>
      <c r="E888" s="222"/>
      <c r="F888" s="223"/>
      <c r="G888" s="269"/>
      <c r="H888" s="222"/>
      <c r="I888" s="388"/>
      <c r="J888" s="223"/>
      <c r="K888" s="222"/>
    </row>
    <row r="889" spans="1:11" x14ac:dyDescent="0.2">
      <c r="A889" s="222"/>
      <c r="B889" s="222"/>
      <c r="C889" s="222"/>
      <c r="D889" s="222"/>
      <c r="E889" s="222"/>
      <c r="F889" s="223"/>
      <c r="G889" s="269"/>
      <c r="H889" s="222"/>
      <c r="I889" s="388"/>
      <c r="J889" s="223"/>
      <c r="K889" s="222"/>
    </row>
    <row r="890" spans="1:11" x14ac:dyDescent="0.2">
      <c r="A890" s="222"/>
      <c r="B890" s="222"/>
      <c r="C890" s="222"/>
      <c r="D890" s="222"/>
      <c r="E890" s="222"/>
      <c r="F890" s="223"/>
      <c r="G890" s="269"/>
      <c r="H890" s="222"/>
      <c r="I890" s="388"/>
      <c r="J890" s="223"/>
      <c r="K890" s="222"/>
    </row>
    <row r="891" spans="1:11" x14ac:dyDescent="0.2">
      <c r="A891" s="222"/>
      <c r="B891" s="222"/>
      <c r="C891" s="222"/>
      <c r="D891" s="222"/>
      <c r="E891" s="222"/>
      <c r="F891" s="223"/>
      <c r="G891" s="269"/>
      <c r="H891" s="222"/>
      <c r="I891" s="388"/>
      <c r="J891" s="223"/>
      <c r="K891" s="222"/>
    </row>
    <row r="892" spans="1:11" x14ac:dyDescent="0.2">
      <c r="A892" s="222"/>
      <c r="B892" s="222"/>
      <c r="C892" s="222"/>
      <c r="D892" s="222"/>
      <c r="E892" s="222"/>
      <c r="F892" s="223"/>
      <c r="G892" s="269"/>
      <c r="H892" s="222"/>
      <c r="I892" s="388"/>
      <c r="J892" s="223"/>
      <c r="K892" s="222"/>
    </row>
    <row r="893" spans="1:11" x14ac:dyDescent="0.2">
      <c r="A893" s="222"/>
      <c r="B893" s="222"/>
      <c r="C893" s="222"/>
      <c r="D893" s="222"/>
      <c r="E893" s="222"/>
      <c r="F893" s="223"/>
      <c r="G893" s="269"/>
      <c r="H893" s="222"/>
      <c r="I893" s="388"/>
      <c r="J893" s="223"/>
      <c r="K893" s="222"/>
    </row>
    <row r="894" spans="1:11" x14ac:dyDescent="0.2">
      <c r="A894" s="222"/>
      <c r="B894" s="222"/>
      <c r="C894" s="222"/>
      <c r="D894" s="222"/>
      <c r="E894" s="222"/>
      <c r="F894" s="223"/>
      <c r="G894" s="269"/>
      <c r="H894" s="222"/>
      <c r="I894" s="388"/>
      <c r="J894" s="223"/>
      <c r="K894" s="222"/>
    </row>
    <row r="895" spans="1:11" x14ac:dyDescent="0.2">
      <c r="A895" s="222"/>
      <c r="B895" s="222"/>
      <c r="C895" s="222"/>
      <c r="D895" s="222"/>
      <c r="E895" s="222"/>
      <c r="F895" s="223"/>
      <c r="G895" s="269"/>
      <c r="H895" s="222"/>
      <c r="I895" s="388"/>
      <c r="J895" s="223"/>
      <c r="K895" s="222"/>
    </row>
    <row r="896" spans="1:11" x14ac:dyDescent="0.2">
      <c r="A896" s="222"/>
      <c r="B896" s="222"/>
      <c r="C896" s="222"/>
      <c r="D896" s="222"/>
      <c r="E896" s="222"/>
      <c r="F896" s="223"/>
      <c r="G896" s="269"/>
      <c r="H896" s="222"/>
      <c r="I896" s="388"/>
      <c r="J896" s="223"/>
      <c r="K896" s="222"/>
    </row>
    <row r="897" spans="1:11" x14ac:dyDescent="0.2">
      <c r="A897" s="222"/>
      <c r="B897" s="222"/>
      <c r="C897" s="222"/>
      <c r="D897" s="222"/>
      <c r="E897" s="222"/>
      <c r="F897" s="223"/>
      <c r="G897" s="269"/>
      <c r="H897" s="222"/>
      <c r="I897" s="388"/>
      <c r="J897" s="223"/>
      <c r="K897" s="222"/>
    </row>
    <row r="898" spans="1:11" x14ac:dyDescent="0.2">
      <c r="A898" s="222"/>
      <c r="B898" s="222"/>
      <c r="C898" s="222"/>
      <c r="D898" s="222"/>
      <c r="E898" s="222"/>
      <c r="F898" s="223"/>
      <c r="G898" s="269"/>
      <c r="H898" s="222"/>
      <c r="I898" s="388"/>
      <c r="J898" s="223"/>
      <c r="K898" s="222"/>
    </row>
    <row r="899" spans="1:11" x14ac:dyDescent="0.2">
      <c r="A899" s="222"/>
      <c r="B899" s="222"/>
      <c r="C899" s="222"/>
      <c r="D899" s="222"/>
      <c r="E899" s="222"/>
      <c r="F899" s="223"/>
      <c r="G899" s="269"/>
      <c r="H899" s="222"/>
      <c r="I899" s="388"/>
      <c r="J899" s="223"/>
      <c r="K899" s="222"/>
    </row>
    <row r="900" spans="1:11" x14ac:dyDescent="0.2">
      <c r="A900" s="222"/>
      <c r="B900" s="222"/>
      <c r="C900" s="222"/>
      <c r="D900" s="222"/>
      <c r="E900" s="222"/>
      <c r="F900" s="223"/>
      <c r="G900" s="269"/>
      <c r="H900" s="222"/>
      <c r="I900" s="388"/>
      <c r="J900" s="223"/>
      <c r="K900" s="222"/>
    </row>
    <row r="901" spans="1:11" x14ac:dyDescent="0.2">
      <c r="A901" s="222"/>
      <c r="B901" s="222"/>
      <c r="C901" s="222"/>
      <c r="D901" s="222"/>
      <c r="E901" s="222"/>
      <c r="F901" s="223"/>
      <c r="G901" s="269"/>
      <c r="H901" s="222"/>
      <c r="I901" s="388"/>
      <c r="J901" s="223"/>
      <c r="K901" s="222"/>
    </row>
    <row r="902" spans="1:11" x14ac:dyDescent="0.2">
      <c r="A902" s="222"/>
      <c r="B902" s="222"/>
      <c r="C902" s="222"/>
      <c r="D902" s="222"/>
      <c r="E902" s="222"/>
      <c r="F902" s="223"/>
      <c r="G902" s="269"/>
      <c r="H902" s="222"/>
      <c r="I902" s="388"/>
      <c r="J902" s="223"/>
      <c r="K902" s="222"/>
    </row>
    <row r="903" spans="1:11" x14ac:dyDescent="0.2">
      <c r="A903" s="222"/>
      <c r="B903" s="222"/>
      <c r="C903" s="222"/>
      <c r="D903" s="222"/>
      <c r="E903" s="222"/>
      <c r="F903" s="223"/>
      <c r="G903" s="269"/>
      <c r="H903" s="222"/>
      <c r="I903" s="388"/>
      <c r="J903" s="223"/>
      <c r="K903" s="222"/>
    </row>
    <row r="904" spans="1:11" x14ac:dyDescent="0.2">
      <c r="A904" s="222"/>
      <c r="B904" s="222"/>
      <c r="C904" s="222"/>
      <c r="D904" s="222"/>
      <c r="E904" s="222"/>
      <c r="F904" s="223"/>
      <c r="G904" s="269"/>
      <c r="H904" s="222"/>
      <c r="I904" s="388"/>
      <c r="J904" s="223"/>
      <c r="K904" s="222"/>
    </row>
    <row r="905" spans="1:11" x14ac:dyDescent="0.2">
      <c r="A905" s="222"/>
      <c r="B905" s="222"/>
      <c r="C905" s="222"/>
      <c r="D905" s="222"/>
      <c r="E905" s="222"/>
      <c r="F905" s="223"/>
      <c r="G905" s="269"/>
      <c r="H905" s="222"/>
      <c r="I905" s="388"/>
      <c r="J905" s="223"/>
      <c r="K905" s="222"/>
    </row>
    <row r="906" spans="1:11" x14ac:dyDescent="0.2">
      <c r="A906" s="222"/>
      <c r="B906" s="222"/>
      <c r="C906" s="222"/>
      <c r="D906" s="222"/>
      <c r="E906" s="222"/>
      <c r="F906" s="223"/>
      <c r="G906" s="269"/>
      <c r="H906" s="222"/>
      <c r="I906" s="388"/>
      <c r="J906" s="223"/>
      <c r="K906" s="222"/>
    </row>
    <row r="907" spans="1:11" x14ac:dyDescent="0.2">
      <c r="A907" s="222"/>
      <c r="B907" s="222"/>
      <c r="C907" s="222"/>
      <c r="D907" s="222"/>
      <c r="E907" s="222"/>
      <c r="F907" s="223"/>
      <c r="G907" s="269"/>
      <c r="H907" s="222"/>
      <c r="I907" s="388"/>
      <c r="J907" s="223"/>
      <c r="K907" s="222"/>
    </row>
    <row r="908" spans="1:11" x14ac:dyDescent="0.2">
      <c r="A908" s="222"/>
      <c r="B908" s="222"/>
      <c r="C908" s="222"/>
      <c r="D908" s="222"/>
      <c r="E908" s="222"/>
      <c r="F908" s="223"/>
      <c r="G908" s="269"/>
      <c r="H908" s="222"/>
      <c r="I908" s="388"/>
      <c r="J908" s="223"/>
      <c r="K908" s="222"/>
    </row>
    <row r="909" spans="1:11" x14ac:dyDescent="0.2">
      <c r="A909" s="222"/>
      <c r="B909" s="222"/>
      <c r="C909" s="222"/>
      <c r="D909" s="222"/>
      <c r="E909" s="222"/>
      <c r="F909" s="223"/>
      <c r="G909" s="269"/>
      <c r="H909" s="222"/>
      <c r="I909" s="388"/>
      <c r="J909" s="223"/>
      <c r="K909" s="222"/>
    </row>
    <row r="910" spans="1:11" x14ac:dyDescent="0.2">
      <c r="A910" s="222"/>
      <c r="B910" s="222"/>
      <c r="C910" s="222"/>
      <c r="D910" s="222"/>
      <c r="E910" s="222"/>
      <c r="F910" s="223"/>
      <c r="G910" s="269"/>
      <c r="H910" s="222"/>
      <c r="I910" s="388"/>
      <c r="J910" s="223"/>
      <c r="K910" s="222"/>
    </row>
    <row r="911" spans="1:11" x14ac:dyDescent="0.2">
      <c r="A911" s="222"/>
      <c r="B911" s="222"/>
      <c r="C911" s="222"/>
      <c r="D911" s="222"/>
      <c r="E911" s="222"/>
      <c r="F911" s="223"/>
      <c r="G911" s="269"/>
      <c r="H911" s="222"/>
      <c r="I911" s="388"/>
      <c r="J911" s="223"/>
      <c r="K911" s="222"/>
    </row>
    <row r="912" spans="1:11" x14ac:dyDescent="0.2">
      <c r="A912" s="222"/>
      <c r="B912" s="222"/>
      <c r="C912" s="222"/>
      <c r="D912" s="222"/>
      <c r="E912" s="222"/>
      <c r="F912" s="223"/>
      <c r="G912" s="269"/>
      <c r="H912" s="222"/>
      <c r="I912" s="388"/>
      <c r="J912" s="223"/>
      <c r="K912" s="222"/>
    </row>
    <row r="913" spans="1:11" x14ac:dyDescent="0.2">
      <c r="A913" s="222"/>
      <c r="B913" s="222"/>
      <c r="C913" s="222"/>
      <c r="D913" s="222"/>
      <c r="E913" s="222"/>
      <c r="F913" s="223"/>
      <c r="G913" s="269"/>
      <c r="H913" s="222"/>
      <c r="I913" s="388"/>
      <c r="J913" s="223"/>
      <c r="K913" s="222"/>
    </row>
    <row r="914" spans="1:11" x14ac:dyDescent="0.2">
      <c r="A914" s="222"/>
      <c r="B914" s="222"/>
      <c r="C914" s="222"/>
      <c r="D914" s="222"/>
      <c r="E914" s="222"/>
      <c r="F914" s="223"/>
      <c r="G914" s="269"/>
      <c r="H914" s="222"/>
      <c r="I914" s="388"/>
      <c r="J914" s="223"/>
      <c r="K914" s="222"/>
    </row>
    <row r="915" spans="1:11" x14ac:dyDescent="0.2">
      <c r="A915" s="222"/>
      <c r="B915" s="222"/>
      <c r="C915" s="222"/>
      <c r="D915" s="222"/>
      <c r="E915" s="222"/>
      <c r="F915" s="223"/>
      <c r="G915" s="269"/>
      <c r="H915" s="222"/>
      <c r="I915" s="388"/>
      <c r="J915" s="223"/>
      <c r="K915" s="222"/>
    </row>
    <row r="916" spans="1:11" x14ac:dyDescent="0.2">
      <c r="A916" s="222"/>
      <c r="B916" s="222"/>
      <c r="C916" s="222"/>
      <c r="D916" s="222"/>
      <c r="E916" s="222"/>
      <c r="F916" s="223"/>
      <c r="G916" s="269"/>
      <c r="H916" s="222"/>
      <c r="I916" s="388"/>
      <c r="J916" s="223"/>
      <c r="K916" s="222"/>
    </row>
    <row r="917" spans="1:11" x14ac:dyDescent="0.2">
      <c r="A917" s="222"/>
      <c r="B917" s="222"/>
      <c r="C917" s="222"/>
      <c r="D917" s="222"/>
      <c r="E917" s="222"/>
      <c r="F917" s="223"/>
      <c r="G917" s="269"/>
      <c r="H917" s="222"/>
      <c r="I917" s="388"/>
      <c r="J917" s="223"/>
      <c r="K917" s="222"/>
    </row>
    <row r="918" spans="1:11" x14ac:dyDescent="0.2">
      <c r="A918" s="222"/>
      <c r="B918" s="222"/>
      <c r="C918" s="222"/>
      <c r="D918" s="222"/>
      <c r="E918" s="222"/>
      <c r="F918" s="223"/>
      <c r="G918" s="269"/>
      <c r="H918" s="222"/>
      <c r="I918" s="388"/>
      <c r="J918" s="223"/>
      <c r="K918" s="222"/>
    </row>
    <row r="919" spans="1:11" x14ac:dyDescent="0.2">
      <c r="A919" s="222"/>
      <c r="B919" s="222"/>
      <c r="C919" s="222"/>
      <c r="D919" s="222"/>
      <c r="E919" s="222"/>
      <c r="F919" s="223"/>
      <c r="G919" s="269"/>
      <c r="H919" s="222"/>
      <c r="I919" s="388"/>
      <c r="J919" s="223"/>
      <c r="K919" s="222"/>
    </row>
    <row r="920" spans="1:11" x14ac:dyDescent="0.2">
      <c r="A920" s="222"/>
      <c r="B920" s="222"/>
      <c r="C920" s="222"/>
      <c r="D920" s="222"/>
      <c r="E920" s="222"/>
      <c r="F920" s="223"/>
      <c r="G920" s="269"/>
      <c r="H920" s="222"/>
      <c r="I920" s="388"/>
      <c r="J920" s="223"/>
      <c r="K920" s="222"/>
    </row>
    <row r="921" spans="1:11" x14ac:dyDescent="0.2">
      <c r="A921" s="222"/>
      <c r="B921" s="222"/>
      <c r="C921" s="222"/>
      <c r="D921" s="222"/>
      <c r="E921" s="222"/>
      <c r="F921" s="223"/>
      <c r="G921" s="269"/>
      <c r="H921" s="222"/>
      <c r="I921" s="388"/>
      <c r="J921" s="223"/>
      <c r="K921" s="222"/>
    </row>
    <row r="922" spans="1:11" x14ac:dyDescent="0.2">
      <c r="A922" s="222"/>
      <c r="B922" s="222"/>
      <c r="C922" s="222"/>
      <c r="D922" s="222"/>
      <c r="E922" s="222"/>
      <c r="F922" s="223"/>
      <c r="G922" s="269"/>
      <c r="H922" s="222"/>
      <c r="I922" s="388"/>
      <c r="J922" s="223"/>
      <c r="K922" s="222"/>
    </row>
    <row r="923" spans="1:11" x14ac:dyDescent="0.2">
      <c r="A923" s="222"/>
      <c r="B923" s="222"/>
      <c r="C923" s="222"/>
      <c r="D923" s="222"/>
      <c r="E923" s="222"/>
      <c r="F923" s="223"/>
      <c r="G923" s="269"/>
      <c r="H923" s="222"/>
      <c r="I923" s="388"/>
      <c r="J923" s="223"/>
      <c r="K923" s="222"/>
    </row>
    <row r="924" spans="1:11" x14ac:dyDescent="0.2">
      <c r="A924" s="222"/>
      <c r="B924" s="222"/>
      <c r="C924" s="222"/>
      <c r="D924" s="222"/>
      <c r="E924" s="222"/>
      <c r="F924" s="223"/>
      <c r="G924" s="269"/>
      <c r="H924" s="222"/>
      <c r="I924" s="388"/>
      <c r="J924" s="223"/>
      <c r="K924" s="222"/>
    </row>
    <row r="925" spans="1:11" x14ac:dyDescent="0.2">
      <c r="A925" s="222"/>
      <c r="B925" s="222"/>
      <c r="C925" s="222"/>
      <c r="D925" s="222"/>
      <c r="E925" s="222"/>
      <c r="F925" s="223"/>
      <c r="G925" s="269"/>
      <c r="H925" s="222"/>
      <c r="I925" s="388"/>
      <c r="J925" s="223"/>
      <c r="K925" s="222"/>
    </row>
    <row r="926" spans="1:11" x14ac:dyDescent="0.2">
      <c r="A926" s="222"/>
      <c r="B926" s="222"/>
      <c r="C926" s="222"/>
      <c r="D926" s="222"/>
      <c r="E926" s="222"/>
      <c r="F926" s="223"/>
      <c r="G926" s="269"/>
      <c r="H926" s="222"/>
      <c r="I926" s="388"/>
      <c r="J926" s="223"/>
      <c r="K926" s="222"/>
    </row>
    <row r="927" spans="1:11" x14ac:dyDescent="0.2">
      <c r="A927" s="222"/>
      <c r="B927" s="222"/>
      <c r="C927" s="222"/>
      <c r="D927" s="222"/>
      <c r="E927" s="222"/>
      <c r="F927" s="223"/>
      <c r="G927" s="269"/>
      <c r="H927" s="222"/>
      <c r="I927" s="388"/>
      <c r="J927" s="223"/>
      <c r="K927" s="222"/>
    </row>
    <row r="928" spans="1:11" x14ac:dyDescent="0.2">
      <c r="A928" s="222"/>
      <c r="B928" s="222"/>
      <c r="C928" s="222"/>
      <c r="D928" s="222"/>
      <c r="E928" s="222"/>
      <c r="F928" s="223"/>
      <c r="G928" s="269"/>
      <c r="H928" s="222"/>
      <c r="I928" s="388"/>
      <c r="J928" s="223"/>
      <c r="K928" s="222"/>
    </row>
    <row r="929" spans="1:11" x14ac:dyDescent="0.2">
      <c r="A929" s="222"/>
      <c r="B929" s="222"/>
      <c r="C929" s="222"/>
      <c r="D929" s="222"/>
      <c r="E929" s="222"/>
      <c r="F929" s="223"/>
      <c r="G929" s="269"/>
      <c r="H929" s="222"/>
      <c r="I929" s="388"/>
      <c r="J929" s="223"/>
      <c r="K929" s="222"/>
    </row>
    <row r="930" spans="1:11" x14ac:dyDescent="0.2">
      <c r="A930" s="222"/>
      <c r="B930" s="222"/>
      <c r="C930" s="222"/>
      <c r="D930" s="222"/>
      <c r="E930" s="222"/>
      <c r="F930" s="223"/>
      <c r="G930" s="269"/>
      <c r="H930" s="222"/>
      <c r="I930" s="388"/>
      <c r="J930" s="223"/>
      <c r="K930" s="222"/>
    </row>
    <row r="931" spans="1:11" x14ac:dyDescent="0.2">
      <c r="A931" s="222"/>
      <c r="B931" s="222"/>
      <c r="C931" s="222"/>
      <c r="D931" s="222"/>
      <c r="E931" s="222"/>
      <c r="F931" s="223"/>
      <c r="G931" s="269"/>
      <c r="H931" s="222"/>
      <c r="I931" s="388"/>
      <c r="J931" s="223"/>
      <c r="K931" s="222"/>
    </row>
    <row r="932" spans="1:11" x14ac:dyDescent="0.2">
      <c r="A932" s="222"/>
      <c r="B932" s="222"/>
      <c r="C932" s="222"/>
      <c r="D932" s="222"/>
      <c r="E932" s="222"/>
      <c r="F932" s="223"/>
      <c r="G932" s="269"/>
      <c r="H932" s="222"/>
      <c r="I932" s="388"/>
      <c r="J932" s="223"/>
      <c r="K932" s="222"/>
    </row>
    <row r="933" spans="1:11" x14ac:dyDescent="0.2">
      <c r="A933" s="222"/>
      <c r="B933" s="222"/>
      <c r="C933" s="222"/>
      <c r="D933" s="222"/>
      <c r="E933" s="222"/>
      <c r="F933" s="223"/>
      <c r="G933" s="269"/>
      <c r="H933" s="222"/>
      <c r="I933" s="388"/>
      <c r="J933" s="223"/>
      <c r="K933" s="222"/>
    </row>
    <row r="934" spans="1:11" x14ac:dyDescent="0.2">
      <c r="A934" s="222"/>
      <c r="B934" s="222"/>
      <c r="C934" s="222"/>
      <c r="D934" s="222"/>
      <c r="E934" s="222"/>
      <c r="F934" s="223"/>
      <c r="G934" s="269"/>
      <c r="H934" s="222"/>
      <c r="I934" s="388"/>
      <c r="J934" s="223"/>
      <c r="K934" s="222"/>
    </row>
    <row r="935" spans="1:11" x14ac:dyDescent="0.2">
      <c r="A935" s="222"/>
      <c r="B935" s="222"/>
      <c r="C935" s="222"/>
      <c r="D935" s="222"/>
      <c r="E935" s="222"/>
      <c r="F935" s="223"/>
      <c r="G935" s="269"/>
      <c r="H935" s="222"/>
      <c r="I935" s="388"/>
      <c r="J935" s="223"/>
      <c r="K935" s="222"/>
    </row>
    <row r="936" spans="1:11" x14ac:dyDescent="0.2">
      <c r="A936" s="222"/>
      <c r="B936" s="222"/>
      <c r="C936" s="222"/>
      <c r="D936" s="222"/>
      <c r="E936" s="222"/>
      <c r="F936" s="223"/>
      <c r="G936" s="269"/>
      <c r="H936" s="222"/>
      <c r="I936" s="388"/>
      <c r="J936" s="223"/>
      <c r="K936" s="222"/>
    </row>
    <row r="937" spans="1:11" x14ac:dyDescent="0.2">
      <c r="A937" s="222"/>
      <c r="B937" s="222"/>
      <c r="C937" s="222"/>
      <c r="D937" s="222"/>
      <c r="E937" s="222"/>
      <c r="F937" s="223"/>
      <c r="G937" s="269"/>
      <c r="H937" s="222"/>
      <c r="I937" s="388"/>
      <c r="J937" s="223"/>
      <c r="K937" s="222"/>
    </row>
    <row r="938" spans="1:11" x14ac:dyDescent="0.2">
      <c r="A938" s="222"/>
      <c r="B938" s="222"/>
      <c r="C938" s="222"/>
      <c r="D938" s="222"/>
      <c r="E938" s="222"/>
      <c r="F938" s="223"/>
      <c r="G938" s="269"/>
      <c r="H938" s="222"/>
      <c r="I938" s="388"/>
      <c r="J938" s="223"/>
      <c r="K938" s="222"/>
    </row>
    <row r="939" spans="1:11" x14ac:dyDescent="0.2">
      <c r="A939" s="222"/>
      <c r="B939" s="222"/>
      <c r="C939" s="222"/>
      <c r="D939" s="222"/>
      <c r="E939" s="222"/>
      <c r="F939" s="223"/>
      <c r="G939" s="269"/>
      <c r="H939" s="222"/>
      <c r="I939" s="388"/>
      <c r="J939" s="223"/>
      <c r="K939" s="222"/>
    </row>
    <row r="940" spans="1:11" x14ac:dyDescent="0.2">
      <c r="A940" s="222"/>
      <c r="B940" s="222"/>
      <c r="C940" s="222"/>
      <c r="D940" s="222"/>
      <c r="E940" s="222"/>
      <c r="F940" s="223"/>
      <c r="G940" s="269"/>
      <c r="H940" s="222"/>
      <c r="I940" s="388"/>
      <c r="J940" s="223"/>
      <c r="K940" s="222"/>
    </row>
    <row r="941" spans="1:11" x14ac:dyDescent="0.2">
      <c r="A941" s="222"/>
      <c r="B941" s="222"/>
      <c r="C941" s="222"/>
      <c r="D941" s="222"/>
      <c r="E941" s="222"/>
      <c r="F941" s="223"/>
      <c r="G941" s="269"/>
      <c r="H941" s="222"/>
      <c r="I941" s="388"/>
      <c r="J941" s="223"/>
      <c r="K941" s="222"/>
    </row>
    <row r="942" spans="1:11" x14ac:dyDescent="0.2">
      <c r="A942" s="222"/>
      <c r="B942" s="222"/>
      <c r="C942" s="222"/>
      <c r="D942" s="222"/>
      <c r="E942" s="222"/>
      <c r="F942" s="223"/>
      <c r="G942" s="269"/>
      <c r="H942" s="222"/>
      <c r="I942" s="388"/>
      <c r="J942" s="223"/>
      <c r="K942" s="222"/>
    </row>
    <row r="943" spans="1:11" x14ac:dyDescent="0.2">
      <c r="A943" s="222"/>
      <c r="B943" s="222"/>
      <c r="C943" s="222"/>
      <c r="D943" s="222"/>
      <c r="E943" s="222"/>
      <c r="F943" s="223"/>
      <c r="G943" s="269"/>
      <c r="H943" s="222"/>
      <c r="I943" s="388"/>
      <c r="J943" s="223"/>
      <c r="K943" s="222"/>
    </row>
    <row r="944" spans="1:11" x14ac:dyDescent="0.2">
      <c r="A944" s="222"/>
      <c r="B944" s="222"/>
      <c r="C944" s="222"/>
      <c r="D944" s="222"/>
      <c r="E944" s="222"/>
      <c r="F944" s="223"/>
      <c r="G944" s="269"/>
      <c r="H944" s="222"/>
      <c r="I944" s="388"/>
      <c r="J944" s="223"/>
      <c r="K944" s="222"/>
    </row>
    <row r="945" spans="1:11" x14ac:dyDescent="0.2">
      <c r="A945" s="222"/>
      <c r="B945" s="222"/>
      <c r="C945" s="222"/>
      <c r="D945" s="222"/>
      <c r="E945" s="222"/>
      <c r="F945" s="223"/>
      <c r="G945" s="269"/>
      <c r="H945" s="222"/>
      <c r="I945" s="388"/>
      <c r="J945" s="223"/>
      <c r="K945" s="222"/>
    </row>
    <row r="946" spans="1:11" x14ac:dyDescent="0.2">
      <c r="A946" s="222"/>
      <c r="B946" s="222"/>
      <c r="C946" s="222"/>
      <c r="D946" s="222"/>
      <c r="E946" s="222"/>
      <c r="F946" s="223"/>
      <c r="G946" s="269"/>
      <c r="H946" s="222"/>
      <c r="I946" s="388"/>
      <c r="J946" s="223"/>
      <c r="K946" s="222"/>
    </row>
    <row r="947" spans="1:11" x14ac:dyDescent="0.2">
      <c r="A947" s="222"/>
      <c r="B947" s="222"/>
      <c r="C947" s="222"/>
      <c r="D947" s="222"/>
      <c r="E947" s="222"/>
      <c r="F947" s="223"/>
      <c r="G947" s="269"/>
      <c r="H947" s="222"/>
      <c r="I947" s="388"/>
      <c r="J947" s="223"/>
      <c r="K947" s="222"/>
    </row>
    <row r="948" spans="1:11" x14ac:dyDescent="0.2">
      <c r="A948" s="222"/>
      <c r="B948" s="222"/>
      <c r="C948" s="222"/>
      <c r="D948" s="222"/>
      <c r="E948" s="222"/>
      <c r="F948" s="223"/>
      <c r="G948" s="269"/>
      <c r="H948" s="222"/>
      <c r="I948" s="388"/>
      <c r="J948" s="223"/>
      <c r="K948" s="222"/>
    </row>
    <row r="949" spans="1:11" x14ac:dyDescent="0.2">
      <c r="A949" s="222"/>
      <c r="B949" s="222"/>
      <c r="C949" s="222"/>
      <c r="D949" s="222"/>
      <c r="E949" s="222"/>
      <c r="F949" s="223"/>
      <c r="G949" s="269"/>
      <c r="H949" s="222"/>
      <c r="I949" s="388"/>
      <c r="J949" s="223"/>
      <c r="K949" s="222"/>
    </row>
    <row r="950" spans="1:11" x14ac:dyDescent="0.2">
      <c r="A950" s="222"/>
      <c r="B950" s="222"/>
      <c r="C950" s="222"/>
      <c r="D950" s="222"/>
      <c r="E950" s="222"/>
      <c r="F950" s="223"/>
      <c r="G950" s="269"/>
      <c r="H950" s="222"/>
      <c r="I950" s="388"/>
      <c r="J950" s="223"/>
      <c r="K950" s="222"/>
    </row>
    <row r="951" spans="1:11" x14ac:dyDescent="0.2">
      <c r="A951" s="222"/>
      <c r="B951" s="222"/>
      <c r="C951" s="222"/>
      <c r="D951" s="222"/>
      <c r="E951" s="222"/>
      <c r="F951" s="223"/>
      <c r="G951" s="269"/>
      <c r="H951" s="222"/>
      <c r="I951" s="388"/>
      <c r="J951" s="223"/>
      <c r="K951" s="222"/>
    </row>
    <row r="952" spans="1:11" x14ac:dyDescent="0.2">
      <c r="A952" s="222"/>
      <c r="B952" s="222"/>
      <c r="C952" s="222"/>
      <c r="D952" s="222"/>
      <c r="E952" s="222"/>
      <c r="F952" s="223"/>
      <c r="G952" s="269"/>
      <c r="H952" s="222"/>
      <c r="I952" s="388"/>
      <c r="J952" s="223"/>
      <c r="K952" s="222"/>
    </row>
    <row r="953" spans="1:11" x14ac:dyDescent="0.2">
      <c r="A953" s="222"/>
      <c r="B953" s="222"/>
      <c r="C953" s="222"/>
      <c r="D953" s="222"/>
      <c r="E953" s="222"/>
      <c r="F953" s="223"/>
      <c r="G953" s="269"/>
      <c r="H953" s="222"/>
      <c r="I953" s="388"/>
      <c r="J953" s="223"/>
      <c r="K953" s="222"/>
    </row>
    <row r="954" spans="1:11" x14ac:dyDescent="0.2">
      <c r="A954" s="222"/>
      <c r="B954" s="222"/>
      <c r="C954" s="222"/>
      <c r="D954" s="222"/>
      <c r="E954" s="222"/>
      <c r="F954" s="223"/>
      <c r="G954" s="269"/>
      <c r="H954" s="222"/>
      <c r="I954" s="388"/>
      <c r="J954" s="223"/>
      <c r="K954" s="222"/>
    </row>
    <row r="955" spans="1:11" x14ac:dyDescent="0.2">
      <c r="A955" s="222"/>
      <c r="B955" s="222"/>
      <c r="C955" s="222"/>
      <c r="D955" s="222"/>
      <c r="E955" s="222"/>
      <c r="F955" s="223"/>
      <c r="G955" s="269"/>
      <c r="H955" s="222"/>
      <c r="I955" s="388"/>
      <c r="J955" s="223"/>
      <c r="K955" s="222"/>
    </row>
    <row r="956" spans="1:11" x14ac:dyDescent="0.2">
      <c r="A956" s="222"/>
      <c r="B956" s="222"/>
      <c r="C956" s="222"/>
      <c r="D956" s="222"/>
      <c r="E956" s="222"/>
      <c r="F956" s="223"/>
      <c r="G956" s="269"/>
      <c r="H956" s="222"/>
      <c r="I956" s="388"/>
      <c r="J956" s="223"/>
      <c r="K956" s="222"/>
    </row>
    <row r="957" spans="1:11" x14ac:dyDescent="0.2">
      <c r="A957" s="222"/>
      <c r="B957" s="222"/>
      <c r="C957" s="222"/>
      <c r="D957" s="222"/>
      <c r="E957" s="222"/>
      <c r="F957" s="223"/>
      <c r="G957" s="269"/>
      <c r="H957" s="222"/>
      <c r="I957" s="388"/>
      <c r="J957" s="223"/>
      <c r="K957" s="222"/>
    </row>
    <row r="958" spans="1:11" x14ac:dyDescent="0.2">
      <c r="A958" s="222"/>
      <c r="B958" s="222"/>
      <c r="C958" s="222"/>
      <c r="D958" s="222"/>
      <c r="E958" s="222"/>
      <c r="F958" s="223"/>
      <c r="G958" s="269"/>
      <c r="H958" s="222"/>
      <c r="I958" s="388"/>
      <c r="J958" s="223"/>
      <c r="K958" s="222"/>
    </row>
    <row r="959" spans="1:11" x14ac:dyDescent="0.2">
      <c r="A959" s="222"/>
      <c r="B959" s="222"/>
      <c r="C959" s="222"/>
      <c r="D959" s="222"/>
      <c r="E959" s="222"/>
      <c r="F959" s="223"/>
      <c r="G959" s="269"/>
      <c r="H959" s="222"/>
      <c r="I959" s="388"/>
      <c r="J959" s="223"/>
      <c r="K959" s="222"/>
    </row>
    <row r="960" spans="1:11" x14ac:dyDescent="0.2">
      <c r="A960" s="222"/>
      <c r="B960" s="222"/>
      <c r="C960" s="222"/>
      <c r="D960" s="222"/>
      <c r="E960" s="222"/>
      <c r="F960" s="223"/>
      <c r="G960" s="269"/>
      <c r="H960" s="222"/>
      <c r="I960" s="388"/>
      <c r="J960" s="223"/>
      <c r="K960" s="222"/>
    </row>
    <row r="961" spans="1:11" x14ac:dyDescent="0.2">
      <c r="A961" s="222"/>
      <c r="B961" s="222"/>
      <c r="C961" s="222"/>
      <c r="D961" s="222"/>
      <c r="E961" s="222"/>
      <c r="F961" s="223"/>
      <c r="G961" s="269"/>
      <c r="H961" s="222"/>
      <c r="I961" s="388"/>
      <c r="J961" s="223"/>
      <c r="K961" s="222"/>
    </row>
    <row r="962" spans="1:11" x14ac:dyDescent="0.2">
      <c r="A962" s="222"/>
      <c r="B962" s="222"/>
      <c r="C962" s="222"/>
      <c r="D962" s="222"/>
      <c r="E962" s="222"/>
      <c r="F962" s="223"/>
      <c r="G962" s="269"/>
      <c r="H962" s="222"/>
      <c r="I962" s="388"/>
      <c r="J962" s="223"/>
      <c r="K962" s="222"/>
    </row>
    <row r="963" spans="1:11" x14ac:dyDescent="0.2">
      <c r="A963" s="222"/>
      <c r="B963" s="222"/>
      <c r="C963" s="222"/>
      <c r="D963" s="222"/>
      <c r="E963" s="222"/>
      <c r="F963" s="223"/>
      <c r="G963" s="269"/>
      <c r="H963" s="222"/>
      <c r="I963" s="388"/>
      <c r="J963" s="223"/>
      <c r="K963" s="222"/>
    </row>
    <row r="964" spans="1:11" x14ac:dyDescent="0.2">
      <c r="A964" s="222"/>
      <c r="B964" s="222"/>
      <c r="C964" s="222"/>
      <c r="D964" s="222"/>
      <c r="E964" s="222"/>
      <c r="F964" s="223"/>
      <c r="G964" s="269"/>
      <c r="H964" s="222"/>
      <c r="I964" s="388"/>
      <c r="J964" s="223"/>
      <c r="K964" s="222"/>
    </row>
    <row r="965" spans="1:11" x14ac:dyDescent="0.2">
      <c r="A965" s="222"/>
      <c r="B965" s="222"/>
      <c r="C965" s="222"/>
      <c r="D965" s="222"/>
      <c r="E965" s="222"/>
      <c r="F965" s="223"/>
      <c r="G965" s="269"/>
      <c r="H965" s="222"/>
      <c r="I965" s="388"/>
      <c r="J965" s="223"/>
      <c r="K965" s="222"/>
    </row>
    <row r="966" spans="1:11" x14ac:dyDescent="0.2">
      <c r="A966" s="222"/>
      <c r="B966" s="222"/>
      <c r="C966" s="222"/>
      <c r="D966" s="222"/>
      <c r="E966" s="222"/>
      <c r="F966" s="223"/>
      <c r="G966" s="269"/>
      <c r="H966" s="222"/>
      <c r="I966" s="388"/>
      <c r="J966" s="223"/>
      <c r="K966" s="222"/>
    </row>
    <row r="967" spans="1:11" x14ac:dyDescent="0.2">
      <c r="A967" s="222"/>
      <c r="B967" s="222"/>
      <c r="C967" s="222"/>
      <c r="D967" s="222"/>
      <c r="E967" s="222"/>
      <c r="F967" s="223"/>
      <c r="G967" s="269"/>
      <c r="H967" s="222"/>
      <c r="I967" s="388"/>
      <c r="J967" s="223"/>
      <c r="K967" s="222"/>
    </row>
    <row r="968" spans="1:11" x14ac:dyDescent="0.2">
      <c r="A968" s="222"/>
      <c r="B968" s="222"/>
      <c r="C968" s="222"/>
      <c r="D968" s="222"/>
      <c r="E968" s="222"/>
      <c r="F968" s="223"/>
      <c r="G968" s="269"/>
      <c r="H968" s="222"/>
      <c r="I968" s="388"/>
      <c r="J968" s="223"/>
      <c r="K968" s="222"/>
    </row>
    <row r="969" spans="1:11" x14ac:dyDescent="0.2">
      <c r="A969" s="222"/>
      <c r="B969" s="222"/>
      <c r="C969" s="222"/>
      <c r="D969" s="222"/>
      <c r="E969" s="222"/>
      <c r="F969" s="223"/>
      <c r="G969" s="269"/>
      <c r="H969" s="222"/>
      <c r="I969" s="388"/>
      <c r="J969" s="223"/>
      <c r="K969" s="222"/>
    </row>
    <row r="970" spans="1:11" x14ac:dyDescent="0.2">
      <c r="A970" s="222"/>
      <c r="B970" s="222"/>
      <c r="C970" s="222"/>
      <c r="D970" s="222"/>
      <c r="E970" s="222"/>
      <c r="F970" s="223"/>
      <c r="G970" s="269"/>
      <c r="H970" s="222"/>
      <c r="I970" s="388"/>
      <c r="J970" s="223"/>
      <c r="K970" s="222"/>
    </row>
    <row r="971" spans="1:11" x14ac:dyDescent="0.2">
      <c r="A971" s="222"/>
      <c r="B971" s="222"/>
      <c r="C971" s="222"/>
      <c r="D971" s="222"/>
      <c r="E971" s="222"/>
      <c r="F971" s="223"/>
      <c r="G971" s="269"/>
      <c r="H971" s="222"/>
      <c r="I971" s="388"/>
      <c r="J971" s="223"/>
      <c r="K971" s="222"/>
    </row>
    <row r="972" spans="1:11" x14ac:dyDescent="0.2">
      <c r="A972" s="222"/>
      <c r="B972" s="222"/>
      <c r="C972" s="222"/>
      <c r="D972" s="222"/>
      <c r="E972" s="222"/>
      <c r="F972" s="223"/>
      <c r="G972" s="269"/>
      <c r="H972" s="222"/>
      <c r="I972" s="388"/>
      <c r="J972" s="223"/>
      <c r="K972" s="222"/>
    </row>
    <row r="973" spans="1:11" x14ac:dyDescent="0.2">
      <c r="A973" s="222"/>
      <c r="B973" s="222"/>
      <c r="C973" s="222"/>
      <c r="D973" s="222"/>
      <c r="E973" s="222"/>
      <c r="F973" s="223"/>
      <c r="G973" s="269"/>
      <c r="H973" s="222"/>
      <c r="I973" s="388"/>
      <c r="J973" s="223"/>
      <c r="K973" s="222"/>
    </row>
    <row r="974" spans="1:11" x14ac:dyDescent="0.2">
      <c r="A974" s="222"/>
      <c r="B974" s="222"/>
      <c r="C974" s="222"/>
      <c r="D974" s="222"/>
      <c r="E974" s="222"/>
      <c r="F974" s="223"/>
      <c r="G974" s="269"/>
      <c r="H974" s="222"/>
      <c r="I974" s="388"/>
      <c r="J974" s="223"/>
      <c r="K974" s="222"/>
    </row>
    <row r="975" spans="1:11" x14ac:dyDescent="0.2">
      <c r="A975" s="222"/>
      <c r="B975" s="222"/>
      <c r="C975" s="222"/>
      <c r="D975" s="222"/>
      <c r="E975" s="222"/>
      <c r="F975" s="223"/>
      <c r="G975" s="269"/>
      <c r="H975" s="222"/>
      <c r="I975" s="388"/>
      <c r="J975" s="223"/>
      <c r="K975" s="222"/>
    </row>
    <row r="976" spans="1:11" x14ac:dyDescent="0.2">
      <c r="A976" s="222"/>
      <c r="B976" s="222"/>
      <c r="C976" s="222"/>
      <c r="D976" s="222"/>
      <c r="E976" s="222"/>
      <c r="F976" s="223"/>
      <c r="G976" s="269"/>
      <c r="H976" s="222"/>
      <c r="I976" s="388"/>
      <c r="J976" s="223"/>
      <c r="K976" s="222"/>
    </row>
    <row r="977" spans="1:11" x14ac:dyDescent="0.2">
      <c r="A977" s="222"/>
      <c r="B977" s="222"/>
      <c r="C977" s="222"/>
      <c r="D977" s="222"/>
      <c r="E977" s="222"/>
      <c r="F977" s="223"/>
      <c r="G977" s="269"/>
      <c r="H977" s="222"/>
      <c r="I977" s="388"/>
      <c r="J977" s="223"/>
      <c r="K977" s="222"/>
    </row>
    <row r="978" spans="1:11" x14ac:dyDescent="0.2">
      <c r="A978" s="222"/>
      <c r="B978" s="222"/>
      <c r="C978" s="222"/>
      <c r="D978" s="222"/>
      <c r="E978" s="222"/>
      <c r="F978" s="223"/>
      <c r="G978" s="269"/>
      <c r="H978" s="222"/>
      <c r="I978" s="388"/>
      <c r="J978" s="223"/>
      <c r="K978" s="222"/>
    </row>
    <row r="979" spans="1:11" x14ac:dyDescent="0.2">
      <c r="A979" s="222"/>
      <c r="B979" s="222"/>
      <c r="C979" s="222"/>
      <c r="D979" s="222"/>
      <c r="E979" s="222"/>
      <c r="F979" s="223"/>
      <c r="G979" s="269"/>
      <c r="H979" s="222"/>
      <c r="I979" s="388"/>
      <c r="J979" s="223"/>
      <c r="K979" s="222"/>
    </row>
    <row r="980" spans="1:11" x14ac:dyDescent="0.2">
      <c r="A980" s="222"/>
      <c r="B980" s="222"/>
      <c r="C980" s="222"/>
      <c r="D980" s="222"/>
      <c r="E980" s="222"/>
      <c r="F980" s="223"/>
      <c r="G980" s="269"/>
      <c r="H980" s="222"/>
      <c r="I980" s="388"/>
      <c r="J980" s="223"/>
      <c r="K980" s="222"/>
    </row>
    <row r="981" spans="1:11" x14ac:dyDescent="0.2">
      <c r="A981" s="222"/>
      <c r="B981" s="222"/>
      <c r="C981" s="222"/>
      <c r="D981" s="222"/>
      <c r="E981" s="222"/>
      <c r="F981" s="223"/>
      <c r="G981" s="269"/>
      <c r="H981" s="222"/>
      <c r="I981" s="388"/>
      <c r="J981" s="223"/>
      <c r="K981" s="222"/>
    </row>
    <row r="982" spans="1:11" x14ac:dyDescent="0.2">
      <c r="A982" s="222"/>
      <c r="B982" s="222"/>
      <c r="C982" s="222"/>
      <c r="D982" s="222"/>
      <c r="E982" s="222"/>
      <c r="F982" s="223"/>
      <c r="G982" s="269"/>
      <c r="H982" s="222"/>
      <c r="I982" s="388"/>
      <c r="J982" s="223"/>
      <c r="K982" s="222"/>
    </row>
    <row r="983" spans="1:11" x14ac:dyDescent="0.2">
      <c r="A983" s="222"/>
      <c r="B983" s="222"/>
      <c r="C983" s="222"/>
      <c r="D983" s="222"/>
      <c r="E983" s="222"/>
      <c r="F983" s="223"/>
      <c r="G983" s="269"/>
      <c r="H983" s="222"/>
      <c r="I983" s="388"/>
      <c r="J983" s="223"/>
      <c r="K983" s="222"/>
    </row>
    <row r="984" spans="1:11" x14ac:dyDescent="0.2">
      <c r="A984" s="222"/>
      <c r="B984" s="222"/>
      <c r="C984" s="222"/>
      <c r="D984" s="222"/>
      <c r="E984" s="222"/>
      <c r="F984" s="223"/>
      <c r="G984" s="269"/>
      <c r="H984" s="222"/>
      <c r="I984" s="388"/>
      <c r="J984" s="223"/>
      <c r="K984" s="222"/>
    </row>
    <row r="985" spans="1:11" x14ac:dyDescent="0.2">
      <c r="A985" s="222"/>
      <c r="B985" s="222"/>
      <c r="C985" s="222"/>
      <c r="D985" s="222"/>
      <c r="E985" s="222"/>
      <c r="F985" s="223"/>
      <c r="G985" s="269"/>
      <c r="H985" s="222"/>
      <c r="I985" s="388"/>
      <c r="J985" s="223"/>
      <c r="K985" s="222"/>
    </row>
    <row r="986" spans="1:11" x14ac:dyDescent="0.2">
      <c r="A986" s="222"/>
      <c r="B986" s="222"/>
      <c r="C986" s="222"/>
      <c r="D986" s="222"/>
      <c r="E986" s="222"/>
      <c r="F986" s="223"/>
      <c r="G986" s="269"/>
      <c r="H986" s="222"/>
      <c r="I986" s="388"/>
      <c r="J986" s="223"/>
      <c r="K986" s="222"/>
    </row>
    <row r="987" spans="1:11" x14ac:dyDescent="0.2">
      <c r="A987" s="222"/>
      <c r="B987" s="222"/>
      <c r="C987" s="222"/>
      <c r="D987" s="222"/>
      <c r="E987" s="222"/>
      <c r="F987" s="223"/>
      <c r="G987" s="269"/>
      <c r="H987" s="222"/>
      <c r="I987" s="388"/>
      <c r="J987" s="223"/>
      <c r="K987" s="222"/>
    </row>
    <row r="988" spans="1:11" x14ac:dyDescent="0.2">
      <c r="A988" s="222"/>
      <c r="B988" s="222"/>
      <c r="C988" s="222"/>
      <c r="D988" s="222"/>
      <c r="E988" s="222"/>
      <c r="F988" s="223"/>
      <c r="G988" s="269"/>
      <c r="H988" s="222"/>
      <c r="I988" s="388"/>
      <c r="J988" s="223"/>
      <c r="K988" s="222"/>
    </row>
    <row r="989" spans="1:11" x14ac:dyDescent="0.2">
      <c r="A989" s="222"/>
      <c r="B989" s="222"/>
      <c r="C989" s="222"/>
      <c r="D989" s="222"/>
      <c r="E989" s="222"/>
      <c r="F989" s="223"/>
      <c r="G989" s="269"/>
      <c r="H989" s="222"/>
      <c r="I989" s="388"/>
      <c r="J989" s="223"/>
      <c r="K989" s="222"/>
    </row>
    <row r="990" spans="1:11" x14ac:dyDescent="0.2">
      <c r="A990" s="222"/>
      <c r="B990" s="222"/>
      <c r="C990" s="222"/>
      <c r="D990" s="222"/>
      <c r="E990" s="222"/>
      <c r="F990" s="223"/>
      <c r="G990" s="269"/>
      <c r="H990" s="222"/>
      <c r="I990" s="388"/>
      <c r="J990" s="223"/>
      <c r="K990" s="222"/>
    </row>
    <row r="991" spans="1:11" x14ac:dyDescent="0.2">
      <c r="A991" s="222"/>
      <c r="B991" s="222"/>
      <c r="C991" s="222"/>
      <c r="D991" s="222"/>
      <c r="E991" s="222"/>
      <c r="F991" s="223"/>
      <c r="G991" s="269"/>
      <c r="H991" s="222"/>
      <c r="I991" s="388"/>
      <c r="J991" s="223"/>
      <c r="K991" s="222"/>
    </row>
    <row r="992" spans="1:11" x14ac:dyDescent="0.2">
      <c r="A992" s="222"/>
      <c r="B992" s="222"/>
      <c r="C992" s="222"/>
      <c r="D992" s="222"/>
      <c r="E992" s="222"/>
      <c r="F992" s="223"/>
      <c r="G992" s="269"/>
      <c r="H992" s="222"/>
      <c r="I992" s="388"/>
      <c r="J992" s="223"/>
      <c r="K992" s="222"/>
    </row>
    <row r="993" spans="1:11" x14ac:dyDescent="0.2">
      <c r="A993" s="222"/>
      <c r="B993" s="222"/>
      <c r="C993" s="222"/>
      <c r="D993" s="222"/>
      <c r="E993" s="222"/>
      <c r="F993" s="223"/>
      <c r="G993" s="269"/>
      <c r="H993" s="222"/>
      <c r="I993" s="388"/>
      <c r="J993" s="223"/>
      <c r="K993" s="222"/>
    </row>
    <row r="994" spans="1:11" x14ac:dyDescent="0.2">
      <c r="A994" s="222"/>
      <c r="B994" s="222"/>
      <c r="C994" s="222"/>
      <c r="D994" s="222"/>
      <c r="E994" s="222"/>
      <c r="F994" s="223"/>
      <c r="G994" s="269"/>
      <c r="H994" s="222"/>
      <c r="I994" s="388"/>
      <c r="J994" s="223"/>
      <c r="K994" s="222"/>
    </row>
    <row r="995" spans="1:11" x14ac:dyDescent="0.2">
      <c r="A995" s="222"/>
      <c r="B995" s="222"/>
      <c r="C995" s="222"/>
      <c r="D995" s="222"/>
      <c r="E995" s="222"/>
      <c r="F995" s="223"/>
      <c r="G995" s="269"/>
      <c r="H995" s="222"/>
      <c r="I995" s="388"/>
      <c r="J995" s="223"/>
      <c r="K995" s="222"/>
    </row>
    <row r="996" spans="1:11" x14ac:dyDescent="0.2">
      <c r="A996" s="222"/>
      <c r="B996" s="222"/>
      <c r="C996" s="222"/>
      <c r="D996" s="222"/>
      <c r="E996" s="222"/>
      <c r="F996" s="223"/>
      <c r="G996" s="269"/>
      <c r="H996" s="222"/>
      <c r="I996" s="388"/>
      <c r="J996" s="223"/>
      <c r="K996" s="222"/>
    </row>
    <row r="997" spans="1:11" x14ac:dyDescent="0.2">
      <c r="A997" s="222"/>
      <c r="B997" s="222"/>
      <c r="C997" s="222"/>
      <c r="D997" s="222"/>
      <c r="E997" s="222"/>
      <c r="F997" s="223"/>
      <c r="G997" s="269"/>
      <c r="H997" s="222"/>
      <c r="I997" s="388"/>
      <c r="J997" s="223"/>
      <c r="K997" s="222"/>
    </row>
    <row r="998" spans="1:11" x14ac:dyDescent="0.2">
      <c r="A998" s="222"/>
      <c r="B998" s="222"/>
      <c r="C998" s="222"/>
      <c r="D998" s="222"/>
      <c r="E998" s="222"/>
      <c r="F998" s="223"/>
      <c r="G998" s="269"/>
      <c r="H998" s="222"/>
      <c r="I998" s="388"/>
      <c r="J998" s="223"/>
      <c r="K998" s="222"/>
    </row>
    <row r="999" spans="1:11" x14ac:dyDescent="0.2">
      <c r="A999" s="222"/>
      <c r="B999" s="222"/>
      <c r="C999" s="222"/>
      <c r="D999" s="222"/>
      <c r="E999" s="222"/>
      <c r="F999" s="223"/>
      <c r="G999" s="269"/>
      <c r="H999" s="222"/>
      <c r="I999" s="388"/>
      <c r="J999" s="223"/>
      <c r="K999" s="222"/>
    </row>
    <row r="1000" spans="1:11" x14ac:dyDescent="0.2">
      <c r="A1000" s="222"/>
      <c r="B1000" s="222"/>
      <c r="C1000" s="222"/>
      <c r="D1000" s="222"/>
      <c r="E1000" s="222"/>
      <c r="F1000" s="223"/>
      <c r="G1000" s="269"/>
      <c r="H1000" s="222"/>
      <c r="I1000" s="388"/>
      <c r="J1000" s="223"/>
      <c r="K1000" s="222"/>
    </row>
    <row r="1001" spans="1:11" x14ac:dyDescent="0.2">
      <c r="A1001" s="222"/>
      <c r="B1001" s="222"/>
      <c r="C1001" s="222"/>
      <c r="D1001" s="222"/>
      <c r="E1001" s="222"/>
      <c r="F1001" s="223"/>
      <c r="G1001" s="269"/>
      <c r="H1001" s="222"/>
      <c r="I1001" s="388"/>
      <c r="J1001" s="223"/>
      <c r="K1001" s="222"/>
    </row>
    <row r="1002" spans="1:11" x14ac:dyDescent="0.2">
      <c r="A1002" s="222"/>
      <c r="B1002" s="222"/>
      <c r="C1002" s="222"/>
      <c r="D1002" s="222"/>
      <c r="E1002" s="222"/>
      <c r="F1002" s="223"/>
      <c r="G1002" s="269"/>
      <c r="H1002" s="222"/>
      <c r="I1002" s="388"/>
      <c r="J1002" s="223"/>
      <c r="K1002" s="222"/>
    </row>
    <row r="1003" spans="1:11" x14ac:dyDescent="0.2">
      <c r="A1003" s="222"/>
      <c r="B1003" s="222"/>
      <c r="C1003" s="222"/>
      <c r="D1003" s="222"/>
      <c r="E1003" s="222"/>
      <c r="F1003" s="223"/>
      <c r="G1003" s="269"/>
      <c r="H1003" s="222"/>
      <c r="I1003" s="388"/>
      <c r="J1003" s="223"/>
      <c r="K1003" s="222"/>
    </row>
    <row r="1004" spans="1:11" x14ac:dyDescent="0.2">
      <c r="A1004" s="222"/>
      <c r="B1004" s="222"/>
      <c r="C1004" s="222"/>
      <c r="D1004" s="222"/>
      <c r="E1004" s="222"/>
      <c r="F1004" s="223"/>
      <c r="G1004" s="269"/>
      <c r="H1004" s="222"/>
      <c r="I1004" s="388"/>
      <c r="J1004" s="223"/>
      <c r="K1004" s="222"/>
    </row>
    <row r="1005" spans="1:11" x14ac:dyDescent="0.2">
      <c r="A1005" s="222"/>
      <c r="B1005" s="222"/>
      <c r="C1005" s="222"/>
      <c r="D1005" s="222"/>
      <c r="E1005" s="222"/>
      <c r="F1005" s="223"/>
      <c r="G1005" s="269"/>
      <c r="H1005" s="222"/>
      <c r="I1005" s="388"/>
      <c r="J1005" s="223"/>
      <c r="K1005" s="222"/>
    </row>
    <row r="1006" spans="1:11" x14ac:dyDescent="0.2">
      <c r="A1006" s="222"/>
      <c r="B1006" s="222"/>
      <c r="C1006" s="222"/>
      <c r="D1006" s="222"/>
      <c r="E1006" s="222"/>
      <c r="F1006" s="223"/>
      <c r="G1006" s="269"/>
      <c r="H1006" s="222"/>
      <c r="I1006" s="388"/>
      <c r="J1006" s="223"/>
      <c r="K1006" s="222"/>
    </row>
    <row r="1007" spans="1:11" x14ac:dyDescent="0.2">
      <c r="A1007" s="222"/>
      <c r="B1007" s="222"/>
      <c r="C1007" s="222"/>
      <c r="D1007" s="222"/>
      <c r="E1007" s="222"/>
      <c r="F1007" s="223"/>
      <c r="G1007" s="269"/>
      <c r="H1007" s="222"/>
      <c r="I1007" s="388"/>
      <c r="J1007" s="223"/>
      <c r="K1007" s="222"/>
    </row>
    <row r="1008" spans="1:11" x14ac:dyDescent="0.2">
      <c r="A1008" s="222"/>
      <c r="B1008" s="222"/>
      <c r="C1008" s="222"/>
      <c r="D1008" s="222"/>
      <c r="E1008" s="222"/>
      <c r="F1008" s="223"/>
      <c r="G1008" s="269"/>
      <c r="H1008" s="222"/>
      <c r="I1008" s="388"/>
      <c r="J1008" s="223"/>
      <c r="K1008" s="222"/>
    </row>
    <row r="1009" spans="1:11" x14ac:dyDescent="0.2">
      <c r="A1009" s="222"/>
      <c r="B1009" s="222"/>
      <c r="C1009" s="222"/>
      <c r="D1009" s="222"/>
      <c r="E1009" s="222"/>
      <c r="F1009" s="223"/>
      <c r="G1009" s="269"/>
      <c r="H1009" s="222"/>
      <c r="I1009" s="388"/>
      <c r="J1009" s="223"/>
      <c r="K1009" s="222"/>
    </row>
    <row r="1010" spans="1:11" x14ac:dyDescent="0.2">
      <c r="A1010" s="222"/>
      <c r="B1010" s="222"/>
      <c r="C1010" s="222"/>
      <c r="D1010" s="222"/>
      <c r="E1010" s="222"/>
      <c r="F1010" s="223"/>
      <c r="G1010" s="269"/>
      <c r="H1010" s="222"/>
      <c r="I1010" s="388"/>
      <c r="J1010" s="223"/>
      <c r="K1010" s="222"/>
    </row>
    <row r="1011" spans="1:11" x14ac:dyDescent="0.2">
      <c r="A1011" s="222"/>
      <c r="B1011" s="222"/>
      <c r="C1011" s="222"/>
      <c r="D1011" s="222"/>
      <c r="E1011" s="222"/>
      <c r="F1011" s="223"/>
      <c r="G1011" s="269"/>
      <c r="H1011" s="222"/>
      <c r="I1011" s="388"/>
      <c r="J1011" s="223"/>
      <c r="K1011" s="222"/>
    </row>
    <row r="1012" spans="1:11" x14ac:dyDescent="0.2">
      <c r="A1012" s="222"/>
      <c r="B1012" s="222"/>
      <c r="C1012" s="222"/>
      <c r="D1012" s="222"/>
      <c r="E1012" s="222"/>
      <c r="F1012" s="223"/>
      <c r="G1012" s="269"/>
      <c r="H1012" s="222"/>
      <c r="I1012" s="388"/>
      <c r="J1012" s="223"/>
      <c r="K1012" s="222"/>
    </row>
    <row r="1013" spans="1:11" x14ac:dyDescent="0.2">
      <c r="A1013" s="222"/>
      <c r="B1013" s="222"/>
      <c r="C1013" s="222"/>
      <c r="D1013" s="222"/>
      <c r="E1013" s="222"/>
      <c r="F1013" s="223"/>
      <c r="G1013" s="269"/>
      <c r="H1013" s="222"/>
      <c r="I1013" s="388"/>
      <c r="J1013" s="223"/>
      <c r="K1013" s="222"/>
    </row>
    <row r="1014" spans="1:11" x14ac:dyDescent="0.2">
      <c r="A1014" s="222"/>
      <c r="B1014" s="222"/>
      <c r="C1014" s="222"/>
      <c r="D1014" s="222"/>
      <c r="E1014" s="222"/>
      <c r="F1014" s="223"/>
      <c r="G1014" s="269"/>
      <c r="H1014" s="222"/>
      <c r="I1014" s="388"/>
      <c r="J1014" s="223"/>
      <c r="K1014" s="222"/>
    </row>
    <row r="1015" spans="1:11" x14ac:dyDescent="0.2">
      <c r="A1015" s="222"/>
      <c r="B1015" s="222"/>
      <c r="C1015" s="222"/>
      <c r="D1015" s="222"/>
      <c r="E1015" s="222"/>
      <c r="F1015" s="223"/>
      <c r="G1015" s="269"/>
      <c r="H1015" s="222"/>
      <c r="I1015" s="388"/>
      <c r="J1015" s="223"/>
      <c r="K1015" s="222"/>
    </row>
    <row r="1016" spans="1:11" x14ac:dyDescent="0.2">
      <c r="A1016" s="222"/>
      <c r="B1016" s="222"/>
      <c r="C1016" s="222"/>
      <c r="D1016" s="222"/>
      <c r="E1016" s="222"/>
      <c r="F1016" s="223"/>
      <c r="G1016" s="269"/>
      <c r="H1016" s="222"/>
      <c r="I1016" s="388"/>
      <c r="J1016" s="223"/>
      <c r="K1016" s="222"/>
    </row>
    <row r="1017" spans="1:11" x14ac:dyDescent="0.2">
      <c r="A1017" s="222"/>
      <c r="B1017" s="222"/>
      <c r="C1017" s="222"/>
      <c r="D1017" s="222"/>
      <c r="E1017" s="222"/>
      <c r="F1017" s="223"/>
      <c r="G1017" s="269"/>
      <c r="H1017" s="222"/>
      <c r="I1017" s="388"/>
      <c r="J1017" s="223"/>
      <c r="K1017" s="222"/>
    </row>
    <row r="1018" spans="1:11" x14ac:dyDescent="0.2">
      <c r="A1018" s="222"/>
      <c r="B1018" s="222"/>
      <c r="C1018" s="222"/>
      <c r="D1018" s="222"/>
      <c r="E1018" s="222"/>
      <c r="F1018" s="223"/>
      <c r="G1018" s="269"/>
      <c r="H1018" s="222"/>
      <c r="I1018" s="388"/>
      <c r="J1018" s="223"/>
      <c r="K1018" s="222"/>
    </row>
    <row r="1019" spans="1:11" x14ac:dyDescent="0.2">
      <c r="A1019" s="222"/>
      <c r="B1019" s="222"/>
      <c r="C1019" s="222"/>
      <c r="D1019" s="222"/>
      <c r="E1019" s="222"/>
      <c r="F1019" s="223"/>
      <c r="G1019" s="269"/>
      <c r="H1019" s="222"/>
      <c r="I1019" s="388"/>
      <c r="J1019" s="223"/>
      <c r="K1019" s="222"/>
    </row>
    <row r="1020" spans="1:11" x14ac:dyDescent="0.2">
      <c r="A1020" s="222"/>
      <c r="B1020" s="222"/>
      <c r="C1020" s="222"/>
      <c r="D1020" s="222"/>
      <c r="E1020" s="222"/>
      <c r="F1020" s="223"/>
      <c r="G1020" s="269"/>
      <c r="H1020" s="222"/>
      <c r="I1020" s="388"/>
      <c r="J1020" s="223"/>
      <c r="K1020" s="222"/>
    </row>
    <row r="1021" spans="1:11" x14ac:dyDescent="0.2">
      <c r="A1021" s="222"/>
      <c r="B1021" s="222"/>
      <c r="C1021" s="222"/>
      <c r="D1021" s="222"/>
      <c r="E1021" s="222"/>
      <c r="F1021" s="223"/>
      <c r="G1021" s="269"/>
      <c r="H1021" s="222"/>
      <c r="I1021" s="388"/>
      <c r="J1021" s="223"/>
      <c r="K1021" s="222"/>
    </row>
    <row r="1022" spans="1:11" x14ac:dyDescent="0.2">
      <c r="A1022" s="222"/>
      <c r="B1022" s="222"/>
      <c r="C1022" s="222"/>
      <c r="D1022" s="222"/>
      <c r="E1022" s="222"/>
      <c r="F1022" s="223"/>
      <c r="G1022" s="269"/>
      <c r="H1022" s="222"/>
      <c r="I1022" s="388"/>
      <c r="J1022" s="223"/>
      <c r="K1022" s="222"/>
    </row>
    <row r="1023" spans="1:11" x14ac:dyDescent="0.2">
      <c r="A1023" s="222"/>
      <c r="B1023" s="222"/>
      <c r="C1023" s="222"/>
      <c r="D1023" s="222"/>
      <c r="E1023" s="222"/>
      <c r="F1023" s="223"/>
      <c r="G1023" s="269"/>
      <c r="H1023" s="222"/>
      <c r="I1023" s="388"/>
      <c r="J1023" s="223"/>
      <c r="K1023" s="222"/>
    </row>
    <row r="1024" spans="1:11" x14ac:dyDescent="0.2">
      <c r="A1024" s="222"/>
      <c r="B1024" s="222"/>
      <c r="C1024" s="222"/>
      <c r="D1024" s="222"/>
      <c r="E1024" s="222"/>
      <c r="F1024" s="223"/>
      <c r="G1024" s="269"/>
      <c r="H1024" s="222"/>
      <c r="I1024" s="388"/>
      <c r="J1024" s="223"/>
      <c r="K1024" s="222"/>
    </row>
    <row r="1025" spans="1:11" x14ac:dyDescent="0.2">
      <c r="A1025" s="222"/>
      <c r="B1025" s="222"/>
      <c r="C1025" s="222"/>
      <c r="D1025" s="222"/>
      <c r="E1025" s="222"/>
      <c r="F1025" s="223"/>
      <c r="G1025" s="269"/>
      <c r="H1025" s="222"/>
      <c r="I1025" s="388"/>
      <c r="J1025" s="223"/>
      <c r="K1025" s="222"/>
    </row>
    <row r="1026" spans="1:11" x14ac:dyDescent="0.2">
      <c r="A1026" s="222"/>
      <c r="B1026" s="222"/>
      <c r="C1026" s="222"/>
      <c r="D1026" s="222"/>
      <c r="E1026" s="222"/>
      <c r="F1026" s="223"/>
      <c r="G1026" s="269"/>
      <c r="H1026" s="222"/>
      <c r="I1026" s="388"/>
      <c r="J1026" s="223"/>
      <c r="K1026" s="222"/>
    </row>
    <row r="1027" spans="1:11" x14ac:dyDescent="0.2">
      <c r="A1027" s="222"/>
      <c r="B1027" s="222"/>
      <c r="C1027" s="222"/>
      <c r="D1027" s="222"/>
      <c r="E1027" s="222"/>
      <c r="F1027" s="223"/>
      <c r="G1027" s="269"/>
      <c r="H1027" s="222"/>
      <c r="I1027" s="388"/>
      <c r="J1027" s="223"/>
      <c r="K1027" s="222"/>
    </row>
    <row r="1028" spans="1:11" x14ac:dyDescent="0.2">
      <c r="A1028" s="222"/>
      <c r="B1028" s="222"/>
      <c r="C1028" s="222"/>
      <c r="D1028" s="222"/>
      <c r="E1028" s="222"/>
      <c r="F1028" s="223"/>
      <c r="G1028" s="269"/>
      <c r="H1028" s="222"/>
      <c r="I1028" s="388"/>
      <c r="J1028" s="223"/>
      <c r="K1028" s="222"/>
    </row>
    <row r="1029" spans="1:11" x14ac:dyDescent="0.2">
      <c r="A1029" s="222"/>
      <c r="B1029" s="222"/>
      <c r="C1029" s="222"/>
      <c r="D1029" s="222"/>
      <c r="E1029" s="222"/>
      <c r="F1029" s="223"/>
      <c r="G1029" s="269"/>
      <c r="H1029" s="222"/>
      <c r="I1029" s="388"/>
      <c r="J1029" s="223"/>
      <c r="K1029" s="222"/>
    </row>
    <row r="1030" spans="1:11" x14ac:dyDescent="0.2">
      <c r="A1030" s="222"/>
      <c r="B1030" s="222"/>
      <c r="C1030" s="222"/>
      <c r="D1030" s="222"/>
      <c r="E1030" s="222"/>
      <c r="F1030" s="223"/>
      <c r="G1030" s="269"/>
      <c r="H1030" s="222"/>
      <c r="I1030" s="388"/>
      <c r="J1030" s="223"/>
      <c r="K1030" s="222"/>
    </row>
    <row r="1031" spans="1:11" x14ac:dyDescent="0.2">
      <c r="A1031" s="222"/>
      <c r="B1031" s="222"/>
      <c r="C1031" s="222"/>
      <c r="D1031" s="222"/>
      <c r="E1031" s="222"/>
      <c r="F1031" s="223"/>
      <c r="G1031" s="269"/>
      <c r="H1031" s="222"/>
      <c r="I1031" s="388"/>
      <c r="J1031" s="223"/>
      <c r="K1031" s="222"/>
    </row>
    <row r="1032" spans="1:11" x14ac:dyDescent="0.2">
      <c r="A1032" s="222"/>
      <c r="B1032" s="222"/>
      <c r="C1032" s="222"/>
      <c r="D1032" s="222"/>
      <c r="E1032" s="222"/>
      <c r="F1032" s="223"/>
      <c r="G1032" s="269"/>
      <c r="H1032" s="222"/>
      <c r="I1032" s="388"/>
      <c r="J1032" s="223"/>
      <c r="K1032" s="222"/>
    </row>
    <row r="1033" spans="1:11" x14ac:dyDescent="0.2">
      <c r="A1033" s="222"/>
      <c r="B1033" s="222"/>
      <c r="C1033" s="222"/>
      <c r="D1033" s="222"/>
      <c r="E1033" s="222"/>
      <c r="F1033" s="223"/>
      <c r="G1033" s="269"/>
      <c r="H1033" s="222"/>
      <c r="I1033" s="388"/>
      <c r="J1033" s="223"/>
      <c r="K1033" s="222"/>
    </row>
    <row r="1034" spans="1:11" x14ac:dyDescent="0.2">
      <c r="A1034" s="222"/>
      <c r="B1034" s="222"/>
      <c r="C1034" s="222"/>
      <c r="D1034" s="222"/>
      <c r="E1034" s="222"/>
      <c r="F1034" s="223"/>
      <c r="G1034" s="269"/>
      <c r="H1034" s="222"/>
      <c r="I1034" s="388"/>
      <c r="J1034" s="223"/>
      <c r="K1034" s="222"/>
    </row>
    <row r="1035" spans="1:11" x14ac:dyDescent="0.2">
      <c r="A1035" s="222"/>
      <c r="B1035" s="222"/>
      <c r="C1035" s="222"/>
      <c r="D1035" s="222"/>
      <c r="E1035" s="222"/>
      <c r="F1035" s="223"/>
      <c r="G1035" s="269"/>
      <c r="H1035" s="222"/>
      <c r="I1035" s="388"/>
      <c r="J1035" s="223"/>
      <c r="K1035" s="222"/>
    </row>
    <row r="1036" spans="1:11" x14ac:dyDescent="0.2">
      <c r="A1036" s="222"/>
      <c r="B1036" s="222"/>
      <c r="C1036" s="222"/>
      <c r="D1036" s="222"/>
      <c r="E1036" s="222"/>
      <c r="F1036" s="223"/>
      <c r="G1036" s="269"/>
      <c r="H1036" s="222"/>
      <c r="I1036" s="388"/>
      <c r="J1036" s="223"/>
      <c r="K1036" s="222"/>
    </row>
    <row r="1037" spans="1:11" x14ac:dyDescent="0.2">
      <c r="A1037" s="222"/>
      <c r="B1037" s="222"/>
      <c r="C1037" s="222"/>
      <c r="D1037" s="222"/>
      <c r="E1037" s="222"/>
      <c r="F1037" s="223"/>
      <c r="G1037" s="269"/>
      <c r="H1037" s="222"/>
      <c r="I1037" s="388"/>
      <c r="J1037" s="223"/>
      <c r="K1037" s="222"/>
    </row>
    <row r="1038" spans="1:11" x14ac:dyDescent="0.2">
      <c r="A1038" s="222"/>
      <c r="B1038" s="222"/>
      <c r="C1038" s="222"/>
      <c r="D1038" s="222"/>
      <c r="E1038" s="222"/>
      <c r="F1038" s="223"/>
      <c r="G1038" s="269"/>
      <c r="H1038" s="222"/>
      <c r="I1038" s="388"/>
      <c r="J1038" s="223"/>
      <c r="K1038" s="222"/>
    </row>
    <row r="1039" spans="1:11" x14ac:dyDescent="0.2">
      <c r="A1039" s="222"/>
      <c r="B1039" s="222"/>
      <c r="C1039" s="222"/>
      <c r="D1039" s="222"/>
      <c r="E1039" s="222"/>
      <c r="F1039" s="223"/>
      <c r="G1039" s="269"/>
      <c r="H1039" s="222"/>
      <c r="I1039" s="388"/>
      <c r="J1039" s="223"/>
      <c r="K1039" s="222"/>
    </row>
    <row r="1040" spans="1:11" x14ac:dyDescent="0.2">
      <c r="A1040" s="222"/>
      <c r="B1040" s="222"/>
      <c r="C1040" s="222"/>
      <c r="D1040" s="222"/>
      <c r="E1040" s="222"/>
      <c r="F1040" s="223"/>
      <c r="G1040" s="269"/>
      <c r="H1040" s="222"/>
      <c r="I1040" s="388"/>
      <c r="J1040" s="223"/>
      <c r="K1040" s="222"/>
    </row>
    <row r="1041" spans="1:11" x14ac:dyDescent="0.2">
      <c r="A1041" s="222"/>
      <c r="B1041" s="222"/>
      <c r="C1041" s="222"/>
      <c r="D1041" s="222"/>
      <c r="E1041" s="222"/>
      <c r="F1041" s="223"/>
      <c r="G1041" s="269"/>
      <c r="H1041" s="222"/>
      <c r="I1041" s="388"/>
      <c r="J1041" s="223"/>
      <c r="K1041" s="222"/>
    </row>
    <row r="1042" spans="1:11" x14ac:dyDescent="0.2">
      <c r="A1042" s="222"/>
      <c r="B1042" s="222"/>
      <c r="C1042" s="222"/>
      <c r="D1042" s="222"/>
      <c r="E1042" s="222"/>
      <c r="F1042" s="223"/>
      <c r="G1042" s="269"/>
      <c r="H1042" s="222"/>
      <c r="I1042" s="388"/>
      <c r="J1042" s="223"/>
      <c r="K1042" s="222"/>
    </row>
    <row r="1043" spans="1:11" x14ac:dyDescent="0.2">
      <c r="A1043" s="222"/>
      <c r="B1043" s="222"/>
      <c r="C1043" s="222"/>
      <c r="D1043" s="222"/>
      <c r="E1043" s="222"/>
      <c r="F1043" s="223"/>
      <c r="G1043" s="269"/>
      <c r="H1043" s="222"/>
      <c r="I1043" s="388"/>
      <c r="J1043" s="223"/>
      <c r="K1043" s="222"/>
    </row>
    <row r="1044" spans="1:11" x14ac:dyDescent="0.2">
      <c r="A1044" s="222"/>
      <c r="B1044" s="222"/>
      <c r="C1044" s="222"/>
      <c r="D1044" s="222"/>
      <c r="E1044" s="222"/>
      <c r="F1044" s="223"/>
      <c r="G1044" s="269"/>
      <c r="H1044" s="222"/>
      <c r="I1044" s="388"/>
      <c r="J1044" s="223"/>
      <c r="K1044" s="222"/>
    </row>
    <row r="1045" spans="1:11" x14ac:dyDescent="0.2">
      <c r="A1045" s="222"/>
      <c r="B1045" s="222"/>
      <c r="C1045" s="222"/>
      <c r="D1045" s="222"/>
      <c r="E1045" s="222"/>
      <c r="F1045" s="223"/>
      <c r="G1045" s="269"/>
      <c r="H1045" s="222"/>
      <c r="I1045" s="388"/>
      <c r="J1045" s="223"/>
      <c r="K1045" s="222"/>
    </row>
    <row r="1046" spans="1:11" x14ac:dyDescent="0.2">
      <c r="A1046" s="222"/>
      <c r="B1046" s="222"/>
      <c r="C1046" s="222"/>
      <c r="D1046" s="222"/>
      <c r="E1046" s="222"/>
      <c r="F1046" s="223"/>
      <c r="G1046" s="269"/>
      <c r="H1046" s="222"/>
      <c r="I1046" s="388"/>
      <c r="J1046" s="223"/>
      <c r="K1046" s="222"/>
    </row>
    <row r="1047" spans="1:11" x14ac:dyDescent="0.2">
      <c r="A1047" s="222"/>
      <c r="B1047" s="222"/>
      <c r="C1047" s="222"/>
      <c r="D1047" s="222"/>
      <c r="E1047" s="222"/>
      <c r="F1047" s="223"/>
      <c r="G1047" s="269"/>
      <c r="H1047" s="222"/>
      <c r="I1047" s="388"/>
      <c r="J1047" s="223"/>
      <c r="K1047" s="222"/>
    </row>
    <row r="1048" spans="1:11" x14ac:dyDescent="0.2">
      <c r="A1048" s="222"/>
      <c r="B1048" s="222"/>
      <c r="C1048" s="222"/>
      <c r="D1048" s="222"/>
      <c r="E1048" s="222"/>
      <c r="F1048" s="223"/>
      <c r="G1048" s="269"/>
      <c r="H1048" s="222"/>
      <c r="I1048" s="388"/>
      <c r="J1048" s="223"/>
      <c r="K1048" s="222"/>
    </row>
    <row r="1049" spans="1:11" x14ac:dyDescent="0.2">
      <c r="A1049" s="222"/>
      <c r="B1049" s="222"/>
      <c r="C1049" s="222"/>
      <c r="D1049" s="222"/>
      <c r="E1049" s="222"/>
      <c r="F1049" s="223"/>
      <c r="G1049" s="269"/>
      <c r="H1049" s="222"/>
      <c r="I1049" s="388"/>
      <c r="J1049" s="223"/>
      <c r="K1049" s="222"/>
    </row>
    <row r="1050" spans="1:11" x14ac:dyDescent="0.2">
      <c r="A1050" s="222"/>
      <c r="B1050" s="222"/>
      <c r="C1050" s="222"/>
      <c r="D1050" s="222"/>
      <c r="E1050" s="222"/>
      <c r="F1050" s="223"/>
      <c r="G1050" s="269"/>
      <c r="H1050" s="222"/>
      <c r="I1050" s="388"/>
      <c r="J1050" s="223"/>
      <c r="K1050" s="222"/>
    </row>
    <row r="1051" spans="1:11" x14ac:dyDescent="0.2">
      <c r="A1051" s="222"/>
      <c r="B1051" s="222"/>
      <c r="C1051" s="222"/>
      <c r="D1051" s="222"/>
      <c r="E1051" s="222"/>
      <c r="F1051" s="223"/>
      <c r="G1051" s="269"/>
      <c r="H1051" s="222"/>
      <c r="I1051" s="388"/>
      <c r="J1051" s="223"/>
      <c r="K1051" s="222"/>
    </row>
    <row r="1052" spans="1:11" x14ac:dyDescent="0.2">
      <c r="A1052" s="222"/>
      <c r="B1052" s="222"/>
      <c r="C1052" s="222"/>
      <c r="D1052" s="222"/>
      <c r="E1052" s="222"/>
      <c r="F1052" s="223"/>
      <c r="G1052" s="269"/>
      <c r="H1052" s="222"/>
      <c r="I1052" s="388"/>
      <c r="J1052" s="223"/>
      <c r="K1052" s="222"/>
    </row>
    <row r="1053" spans="1:11" x14ac:dyDescent="0.2">
      <c r="A1053" s="222"/>
      <c r="B1053" s="222"/>
      <c r="C1053" s="222"/>
      <c r="D1053" s="222"/>
      <c r="E1053" s="222"/>
      <c r="F1053" s="223"/>
      <c r="G1053" s="269"/>
      <c r="H1053" s="222"/>
      <c r="I1053" s="388"/>
      <c r="J1053" s="223"/>
      <c r="K1053" s="222"/>
    </row>
    <row r="1054" spans="1:11" x14ac:dyDescent="0.2">
      <c r="A1054" s="222"/>
      <c r="B1054" s="222"/>
      <c r="C1054" s="222"/>
      <c r="D1054" s="222"/>
      <c r="E1054" s="222"/>
      <c r="F1054" s="223"/>
      <c r="G1054" s="269"/>
      <c r="H1054" s="222"/>
      <c r="I1054" s="388"/>
      <c r="J1054" s="223"/>
      <c r="K1054" s="222"/>
    </row>
    <row r="1055" spans="1:11" x14ac:dyDescent="0.2">
      <c r="A1055" s="222"/>
      <c r="B1055" s="222"/>
      <c r="C1055" s="222"/>
      <c r="D1055" s="222"/>
      <c r="E1055" s="222"/>
      <c r="F1055" s="223"/>
      <c r="G1055" s="269"/>
      <c r="H1055" s="222"/>
      <c r="I1055" s="388"/>
      <c r="J1055" s="223"/>
      <c r="K1055" s="222"/>
    </row>
    <row r="1056" spans="1:11" x14ac:dyDescent="0.2">
      <c r="A1056" s="222"/>
      <c r="B1056" s="222"/>
      <c r="C1056" s="222"/>
      <c r="D1056" s="222"/>
      <c r="E1056" s="222"/>
      <c r="F1056" s="223"/>
      <c r="G1056" s="269"/>
      <c r="H1056" s="222"/>
      <c r="I1056" s="388"/>
      <c r="J1056" s="223"/>
      <c r="K1056" s="222"/>
    </row>
    <row r="1057" spans="1:11" x14ac:dyDescent="0.2">
      <c r="A1057" s="222"/>
      <c r="B1057" s="222"/>
      <c r="C1057" s="222"/>
      <c r="D1057" s="222"/>
      <c r="E1057" s="222"/>
      <c r="F1057" s="223"/>
      <c r="G1057" s="269"/>
      <c r="H1057" s="222"/>
      <c r="I1057" s="388"/>
      <c r="J1057" s="223"/>
      <c r="K1057" s="222"/>
    </row>
    <row r="1058" spans="1:11" x14ac:dyDescent="0.2">
      <c r="A1058" s="222"/>
      <c r="B1058" s="222"/>
      <c r="C1058" s="222"/>
      <c r="D1058" s="222"/>
      <c r="E1058" s="222"/>
      <c r="F1058" s="223"/>
      <c r="G1058" s="269"/>
      <c r="H1058" s="222"/>
      <c r="I1058" s="388"/>
      <c r="J1058" s="223"/>
      <c r="K1058" s="222"/>
    </row>
    <row r="1059" spans="1:11" x14ac:dyDescent="0.2">
      <c r="A1059" s="222"/>
      <c r="B1059" s="222"/>
      <c r="C1059" s="222"/>
      <c r="D1059" s="222"/>
      <c r="E1059" s="222"/>
      <c r="F1059" s="223"/>
      <c r="G1059" s="269"/>
      <c r="H1059" s="222"/>
      <c r="I1059" s="388"/>
      <c r="J1059" s="223"/>
      <c r="K1059" s="222"/>
    </row>
    <row r="1060" spans="1:11" x14ac:dyDescent="0.2">
      <c r="A1060" s="222"/>
      <c r="B1060" s="222"/>
      <c r="C1060" s="222"/>
      <c r="D1060" s="222"/>
      <c r="E1060" s="222"/>
      <c r="F1060" s="223"/>
      <c r="G1060" s="269"/>
      <c r="H1060" s="222"/>
      <c r="I1060" s="388"/>
      <c r="J1060" s="223"/>
      <c r="K1060" s="222"/>
    </row>
    <row r="1061" spans="1:11" x14ac:dyDescent="0.2">
      <c r="A1061" s="222"/>
      <c r="B1061" s="222"/>
      <c r="C1061" s="222"/>
      <c r="D1061" s="222"/>
      <c r="E1061" s="222"/>
      <c r="F1061" s="223"/>
      <c r="G1061" s="269"/>
      <c r="H1061" s="222"/>
      <c r="I1061" s="388"/>
      <c r="J1061" s="223"/>
      <c r="K1061" s="222"/>
    </row>
    <row r="1062" spans="1:11" x14ac:dyDescent="0.2">
      <c r="A1062" s="222"/>
      <c r="B1062" s="222"/>
      <c r="C1062" s="222"/>
      <c r="D1062" s="222"/>
      <c r="E1062" s="222"/>
      <c r="F1062" s="223"/>
      <c r="G1062" s="269"/>
      <c r="H1062" s="222"/>
      <c r="I1062" s="388"/>
      <c r="J1062" s="223"/>
      <c r="K1062" s="222"/>
    </row>
    <row r="1063" spans="1:11" x14ac:dyDescent="0.2">
      <c r="A1063" s="222"/>
      <c r="B1063" s="222"/>
      <c r="C1063" s="222"/>
      <c r="D1063" s="222"/>
      <c r="E1063" s="222"/>
      <c r="F1063" s="223"/>
      <c r="G1063" s="269"/>
      <c r="H1063" s="222"/>
      <c r="I1063" s="388"/>
      <c r="J1063" s="223"/>
      <c r="K1063" s="222"/>
    </row>
    <row r="1064" spans="1:11" x14ac:dyDescent="0.2">
      <c r="A1064" s="222"/>
      <c r="B1064" s="222"/>
      <c r="C1064" s="222"/>
      <c r="D1064" s="222"/>
      <c r="E1064" s="222"/>
      <c r="F1064" s="223"/>
      <c r="G1064" s="269"/>
      <c r="H1064" s="222"/>
      <c r="I1064" s="388"/>
      <c r="J1064" s="223"/>
      <c r="K1064" s="222"/>
    </row>
    <row r="1065" spans="1:11" x14ac:dyDescent="0.2">
      <c r="A1065" s="222"/>
      <c r="B1065" s="222"/>
      <c r="C1065" s="222"/>
      <c r="D1065" s="222"/>
      <c r="E1065" s="222"/>
      <c r="F1065" s="223"/>
      <c r="G1065" s="269"/>
      <c r="H1065" s="222"/>
      <c r="I1065" s="388"/>
      <c r="J1065" s="223"/>
      <c r="K1065" s="222"/>
    </row>
    <row r="1066" spans="1:11" x14ac:dyDescent="0.2">
      <c r="A1066" s="222"/>
      <c r="B1066" s="222"/>
      <c r="C1066" s="222"/>
      <c r="D1066" s="222"/>
      <c r="E1066" s="222"/>
      <c r="F1066" s="223"/>
      <c r="G1066" s="269"/>
      <c r="H1066" s="222"/>
      <c r="I1066" s="388"/>
      <c r="J1066" s="223"/>
      <c r="K1066" s="222"/>
    </row>
    <row r="1067" spans="1:11" x14ac:dyDescent="0.2">
      <c r="A1067" s="222"/>
      <c r="B1067" s="222"/>
      <c r="C1067" s="222"/>
      <c r="D1067" s="222"/>
      <c r="E1067" s="222"/>
      <c r="F1067" s="223"/>
      <c r="G1067" s="269"/>
      <c r="H1067" s="222"/>
      <c r="I1067" s="388"/>
      <c r="J1067" s="223"/>
      <c r="K1067" s="222"/>
    </row>
    <row r="1068" spans="1:11" x14ac:dyDescent="0.2">
      <c r="A1068" s="222"/>
      <c r="B1068" s="222"/>
      <c r="C1068" s="222"/>
      <c r="D1068" s="222"/>
      <c r="E1068" s="222"/>
      <c r="F1068" s="223"/>
      <c r="G1068" s="269"/>
      <c r="H1068" s="222"/>
      <c r="I1068" s="388"/>
      <c r="J1068" s="223"/>
      <c r="K1068" s="222"/>
    </row>
    <row r="1069" spans="1:11" x14ac:dyDescent="0.2">
      <c r="A1069" s="222"/>
      <c r="B1069" s="222"/>
      <c r="C1069" s="222"/>
      <c r="D1069" s="222"/>
      <c r="E1069" s="222"/>
      <c r="F1069" s="223"/>
      <c r="G1069" s="269"/>
      <c r="H1069" s="222"/>
      <c r="I1069" s="388"/>
      <c r="J1069" s="223"/>
      <c r="K1069" s="222"/>
    </row>
    <row r="1070" spans="1:11" x14ac:dyDescent="0.2">
      <c r="A1070" s="222"/>
      <c r="B1070" s="222"/>
      <c r="C1070" s="222"/>
      <c r="D1070" s="222"/>
      <c r="E1070" s="222"/>
      <c r="F1070" s="223"/>
      <c r="G1070" s="269"/>
      <c r="H1070" s="222"/>
      <c r="I1070" s="388"/>
      <c r="J1070" s="223"/>
      <c r="K1070" s="222"/>
    </row>
    <row r="1071" spans="1:11" x14ac:dyDescent="0.2">
      <c r="A1071" s="222"/>
      <c r="B1071" s="222"/>
      <c r="C1071" s="222"/>
      <c r="D1071" s="222"/>
      <c r="E1071" s="222"/>
      <c r="F1071" s="223"/>
      <c r="G1071" s="269"/>
      <c r="H1071" s="222"/>
      <c r="I1071" s="388"/>
      <c r="J1071" s="223"/>
      <c r="K1071" s="222"/>
    </row>
    <row r="1072" spans="1:11" x14ac:dyDescent="0.2">
      <c r="A1072" s="222"/>
      <c r="B1072" s="222"/>
      <c r="C1072" s="222"/>
      <c r="D1072" s="222"/>
      <c r="E1072" s="222"/>
      <c r="F1072" s="223"/>
      <c r="G1072" s="269"/>
      <c r="H1072" s="222"/>
      <c r="I1072" s="388"/>
      <c r="J1072" s="223"/>
      <c r="K1072" s="222"/>
    </row>
    <row r="1073" spans="1:11" x14ac:dyDescent="0.2">
      <c r="A1073" s="222"/>
      <c r="B1073" s="222"/>
      <c r="C1073" s="222"/>
      <c r="D1073" s="222"/>
      <c r="E1073" s="222"/>
      <c r="F1073" s="223"/>
      <c r="G1073" s="269"/>
      <c r="H1073" s="222"/>
      <c r="I1073" s="388"/>
      <c r="J1073" s="223"/>
      <c r="K1073" s="222"/>
    </row>
    <row r="1074" spans="1:11" x14ac:dyDescent="0.2">
      <c r="A1074" s="222"/>
      <c r="B1074" s="222"/>
      <c r="C1074" s="222"/>
      <c r="D1074" s="222"/>
      <c r="E1074" s="222"/>
      <c r="F1074" s="223"/>
      <c r="G1074" s="269"/>
      <c r="H1074" s="222"/>
      <c r="I1074" s="388"/>
      <c r="J1074" s="223"/>
      <c r="K1074" s="222"/>
    </row>
    <row r="1075" spans="1:11" x14ac:dyDescent="0.2">
      <c r="A1075" s="222"/>
      <c r="B1075" s="222"/>
      <c r="C1075" s="222"/>
      <c r="D1075" s="222"/>
      <c r="E1075" s="222"/>
      <c r="F1075" s="223"/>
      <c r="G1075" s="269"/>
      <c r="H1075" s="222"/>
      <c r="I1075" s="388"/>
      <c r="J1075" s="223"/>
      <c r="K1075" s="222"/>
    </row>
    <row r="1076" spans="1:11" x14ac:dyDescent="0.2">
      <c r="A1076" s="222"/>
      <c r="B1076" s="222"/>
      <c r="C1076" s="222"/>
      <c r="D1076" s="222"/>
      <c r="E1076" s="222"/>
      <c r="F1076" s="223"/>
      <c r="G1076" s="269"/>
      <c r="H1076" s="222"/>
      <c r="I1076" s="388"/>
      <c r="J1076" s="223"/>
      <c r="K1076" s="222"/>
    </row>
    <row r="1077" spans="1:11" x14ac:dyDescent="0.2">
      <c r="A1077" s="222"/>
      <c r="B1077" s="222"/>
      <c r="C1077" s="222"/>
      <c r="D1077" s="222"/>
      <c r="E1077" s="222"/>
      <c r="F1077" s="223"/>
      <c r="G1077" s="269"/>
      <c r="H1077" s="222"/>
      <c r="I1077" s="388"/>
      <c r="J1077" s="223"/>
      <c r="K1077" s="222"/>
    </row>
    <row r="1078" spans="1:11" x14ac:dyDescent="0.2">
      <c r="A1078" s="222"/>
      <c r="B1078" s="222"/>
      <c r="C1078" s="222"/>
      <c r="D1078" s="222"/>
      <c r="E1078" s="222"/>
      <c r="F1078" s="223"/>
      <c r="G1078" s="269"/>
      <c r="H1078" s="222"/>
      <c r="I1078" s="388"/>
      <c r="J1078" s="223"/>
      <c r="K1078" s="222"/>
    </row>
    <row r="1079" spans="1:11" x14ac:dyDescent="0.2">
      <c r="A1079" s="222"/>
      <c r="B1079" s="222"/>
      <c r="C1079" s="222"/>
      <c r="D1079" s="222"/>
      <c r="E1079" s="222"/>
      <c r="F1079" s="223"/>
      <c r="G1079" s="269"/>
      <c r="H1079" s="222"/>
      <c r="I1079" s="388"/>
      <c r="J1079" s="223"/>
      <c r="K1079" s="222"/>
    </row>
    <row r="1080" spans="1:11" x14ac:dyDescent="0.2">
      <c r="A1080" s="222"/>
      <c r="B1080" s="222"/>
      <c r="C1080" s="222"/>
      <c r="D1080" s="222"/>
      <c r="E1080" s="222"/>
      <c r="F1080" s="223"/>
      <c r="G1080" s="269"/>
      <c r="H1080" s="222"/>
      <c r="I1080" s="388"/>
      <c r="J1080" s="223"/>
      <c r="K1080" s="222"/>
    </row>
    <row r="1081" spans="1:11" x14ac:dyDescent="0.2">
      <c r="A1081" s="222"/>
      <c r="B1081" s="222"/>
      <c r="C1081" s="222"/>
      <c r="D1081" s="222"/>
      <c r="E1081" s="222"/>
      <c r="F1081" s="223"/>
      <c r="G1081" s="269"/>
      <c r="H1081" s="222"/>
      <c r="I1081" s="388"/>
      <c r="J1081" s="223"/>
      <c r="K1081" s="222"/>
    </row>
    <row r="1082" spans="1:11" x14ac:dyDescent="0.2">
      <c r="A1082" s="222"/>
      <c r="B1082" s="222"/>
      <c r="C1082" s="222"/>
      <c r="D1082" s="222"/>
      <c r="E1082" s="222"/>
      <c r="F1082" s="223"/>
      <c r="G1082" s="269"/>
      <c r="H1082" s="222"/>
      <c r="I1082" s="388"/>
      <c r="J1082" s="223"/>
      <c r="K1082" s="222"/>
    </row>
    <row r="1083" spans="1:11" x14ac:dyDescent="0.2">
      <c r="A1083" s="222"/>
      <c r="B1083" s="222"/>
      <c r="C1083" s="222"/>
      <c r="D1083" s="222"/>
      <c r="E1083" s="222"/>
      <c r="F1083" s="223"/>
      <c r="G1083" s="269"/>
      <c r="H1083" s="222"/>
      <c r="I1083" s="388"/>
      <c r="J1083" s="223"/>
      <c r="K1083" s="222"/>
    </row>
    <row r="1084" spans="1:11" x14ac:dyDescent="0.2">
      <c r="A1084" s="222"/>
      <c r="B1084" s="222"/>
      <c r="C1084" s="222"/>
      <c r="D1084" s="222"/>
      <c r="E1084" s="222"/>
      <c r="F1084" s="223"/>
      <c r="G1084" s="269"/>
      <c r="H1084" s="222"/>
      <c r="I1084" s="388"/>
      <c r="J1084" s="223"/>
      <c r="K1084" s="222"/>
    </row>
    <row r="1085" spans="1:11" x14ac:dyDescent="0.2">
      <c r="A1085" s="222"/>
      <c r="B1085" s="222"/>
      <c r="C1085" s="222"/>
      <c r="D1085" s="222"/>
      <c r="E1085" s="222"/>
      <c r="F1085" s="223"/>
      <c r="G1085" s="269"/>
      <c r="H1085" s="222"/>
      <c r="I1085" s="388"/>
      <c r="J1085" s="223"/>
      <c r="K1085" s="222"/>
    </row>
    <row r="1086" spans="1:11" x14ac:dyDescent="0.2">
      <c r="A1086" s="222"/>
      <c r="B1086" s="222"/>
      <c r="C1086" s="222"/>
      <c r="D1086" s="222"/>
      <c r="E1086" s="222"/>
      <c r="F1086" s="223"/>
      <c r="G1086" s="269"/>
      <c r="H1086" s="222"/>
      <c r="I1086" s="388"/>
      <c r="J1086" s="223"/>
      <c r="K1086" s="222"/>
    </row>
    <row r="1087" spans="1:11" x14ac:dyDescent="0.2">
      <c r="A1087" s="222"/>
      <c r="B1087" s="222"/>
      <c r="C1087" s="222"/>
      <c r="D1087" s="222"/>
      <c r="E1087" s="222"/>
      <c r="F1087" s="223"/>
      <c r="G1087" s="269"/>
      <c r="H1087" s="222"/>
      <c r="I1087" s="388"/>
      <c r="J1087" s="223"/>
      <c r="K1087" s="222"/>
    </row>
    <row r="1088" spans="1:11" x14ac:dyDescent="0.2">
      <c r="A1088" s="222"/>
      <c r="B1088" s="222"/>
      <c r="C1088" s="222"/>
      <c r="D1088" s="222"/>
      <c r="E1088" s="222"/>
      <c r="F1088" s="223"/>
      <c r="G1088" s="269"/>
      <c r="H1088" s="222"/>
      <c r="I1088" s="388"/>
      <c r="J1088" s="223"/>
      <c r="K1088" s="222"/>
    </row>
    <row r="1089" spans="1:11" x14ac:dyDescent="0.2">
      <c r="A1089" s="222"/>
      <c r="B1089" s="222"/>
      <c r="C1089" s="222"/>
      <c r="D1089" s="222"/>
      <c r="E1089" s="222"/>
      <c r="F1089" s="223"/>
      <c r="G1089" s="269"/>
      <c r="H1089" s="222"/>
      <c r="I1089" s="388"/>
      <c r="J1089" s="223"/>
      <c r="K1089" s="222"/>
    </row>
    <row r="1090" spans="1:11" x14ac:dyDescent="0.2">
      <c r="A1090" s="222"/>
      <c r="B1090" s="222"/>
      <c r="C1090" s="222"/>
      <c r="D1090" s="222"/>
      <c r="E1090" s="222"/>
      <c r="F1090" s="223"/>
      <c r="G1090" s="269"/>
      <c r="H1090" s="222"/>
      <c r="I1090" s="388"/>
      <c r="J1090" s="223"/>
      <c r="K1090" s="222"/>
    </row>
    <row r="1091" spans="1:11" x14ac:dyDescent="0.2">
      <c r="A1091" s="222"/>
      <c r="B1091" s="222"/>
      <c r="C1091" s="222"/>
      <c r="D1091" s="222"/>
      <c r="E1091" s="222"/>
      <c r="F1091" s="223"/>
      <c r="G1091" s="269"/>
      <c r="H1091" s="222"/>
      <c r="I1091" s="388"/>
      <c r="J1091" s="223"/>
      <c r="K1091" s="222"/>
    </row>
    <row r="1092" spans="1:11" x14ac:dyDescent="0.2">
      <c r="A1092" s="222"/>
      <c r="B1092" s="222"/>
      <c r="C1092" s="222"/>
      <c r="D1092" s="222"/>
      <c r="E1092" s="222"/>
      <c r="F1092" s="223"/>
      <c r="G1092" s="269"/>
      <c r="H1092" s="222"/>
      <c r="I1092" s="388"/>
      <c r="J1092" s="223"/>
      <c r="K1092" s="222"/>
    </row>
    <row r="1093" spans="1:11" x14ac:dyDescent="0.2">
      <c r="A1093" s="222"/>
      <c r="B1093" s="222"/>
      <c r="C1093" s="222"/>
      <c r="D1093" s="222"/>
      <c r="E1093" s="222"/>
      <c r="F1093" s="223"/>
      <c r="G1093" s="269"/>
      <c r="H1093" s="222"/>
      <c r="I1093" s="388"/>
      <c r="J1093" s="223"/>
      <c r="K1093" s="222"/>
    </row>
    <row r="1094" spans="1:11" x14ac:dyDescent="0.2">
      <c r="A1094" s="222"/>
      <c r="B1094" s="222"/>
      <c r="C1094" s="222"/>
      <c r="D1094" s="222"/>
      <c r="E1094" s="222"/>
      <c r="F1094" s="223"/>
      <c r="G1094" s="269"/>
      <c r="H1094" s="222"/>
      <c r="I1094" s="388"/>
      <c r="J1094" s="223"/>
      <c r="K1094" s="222"/>
    </row>
    <row r="1095" spans="1:11" x14ac:dyDescent="0.2">
      <c r="A1095" s="222"/>
      <c r="B1095" s="222"/>
      <c r="C1095" s="222"/>
      <c r="D1095" s="222"/>
      <c r="E1095" s="222"/>
      <c r="F1095" s="223"/>
      <c r="G1095" s="269"/>
      <c r="H1095" s="222"/>
      <c r="I1095" s="388"/>
      <c r="J1095" s="223"/>
      <c r="K1095" s="222"/>
    </row>
    <row r="1096" spans="1:11" x14ac:dyDescent="0.2">
      <c r="A1096" s="222"/>
      <c r="B1096" s="222"/>
      <c r="C1096" s="222"/>
      <c r="D1096" s="222"/>
      <c r="E1096" s="222"/>
      <c r="F1096" s="223"/>
      <c r="G1096" s="269"/>
      <c r="H1096" s="222"/>
      <c r="I1096" s="388"/>
      <c r="J1096" s="223"/>
      <c r="K1096" s="222"/>
    </row>
    <row r="1097" spans="1:11" x14ac:dyDescent="0.2">
      <c r="A1097" s="222"/>
      <c r="B1097" s="222"/>
      <c r="C1097" s="222"/>
      <c r="D1097" s="222"/>
      <c r="E1097" s="222"/>
      <c r="F1097" s="223"/>
      <c r="G1097" s="269"/>
      <c r="H1097" s="222"/>
      <c r="I1097" s="388"/>
      <c r="J1097" s="223"/>
      <c r="K1097" s="222"/>
    </row>
    <row r="1098" spans="1:11" x14ac:dyDescent="0.2">
      <c r="A1098" s="222"/>
      <c r="B1098" s="222"/>
      <c r="C1098" s="222"/>
      <c r="D1098" s="222"/>
      <c r="E1098" s="222"/>
      <c r="F1098" s="223"/>
      <c r="G1098" s="269"/>
      <c r="H1098" s="222"/>
      <c r="I1098" s="388"/>
      <c r="J1098" s="223"/>
      <c r="K1098" s="222"/>
    </row>
    <row r="1099" spans="1:11" x14ac:dyDescent="0.2">
      <c r="A1099" s="222"/>
      <c r="B1099" s="222"/>
      <c r="C1099" s="222"/>
      <c r="D1099" s="222"/>
      <c r="E1099" s="222"/>
      <c r="F1099" s="223"/>
      <c r="G1099" s="269"/>
      <c r="H1099" s="222"/>
      <c r="I1099" s="388"/>
      <c r="J1099" s="223"/>
      <c r="K1099" s="222"/>
    </row>
    <row r="1100" spans="1:11" x14ac:dyDescent="0.2">
      <c r="A1100" s="222"/>
      <c r="B1100" s="222"/>
      <c r="C1100" s="222"/>
      <c r="D1100" s="222"/>
      <c r="E1100" s="222"/>
      <c r="F1100" s="223"/>
      <c r="G1100" s="269"/>
      <c r="H1100" s="222"/>
      <c r="I1100" s="388"/>
      <c r="J1100" s="223"/>
      <c r="K1100" s="222"/>
    </row>
    <row r="1101" spans="1:11" x14ac:dyDescent="0.2">
      <c r="A1101" s="222"/>
      <c r="B1101" s="222"/>
      <c r="C1101" s="222"/>
      <c r="D1101" s="222"/>
      <c r="E1101" s="222"/>
      <c r="F1101" s="223"/>
      <c r="G1101" s="269"/>
      <c r="H1101" s="222"/>
      <c r="I1101" s="388"/>
      <c r="J1101" s="223"/>
      <c r="K1101" s="222"/>
    </row>
    <row r="1102" spans="1:11" x14ac:dyDescent="0.2">
      <c r="A1102" s="222"/>
      <c r="B1102" s="222"/>
      <c r="C1102" s="222"/>
      <c r="D1102" s="222"/>
      <c r="E1102" s="222"/>
      <c r="F1102" s="223"/>
      <c r="G1102" s="269"/>
      <c r="H1102" s="222"/>
      <c r="I1102" s="388"/>
      <c r="J1102" s="223"/>
      <c r="K1102" s="222"/>
    </row>
    <row r="1103" spans="1:11" x14ac:dyDescent="0.2">
      <c r="A1103" s="222"/>
      <c r="B1103" s="222"/>
      <c r="C1103" s="222"/>
      <c r="D1103" s="222"/>
      <c r="E1103" s="222"/>
      <c r="F1103" s="223"/>
      <c r="G1103" s="269"/>
      <c r="H1103" s="222"/>
      <c r="I1103" s="388"/>
      <c r="J1103" s="223"/>
      <c r="K1103" s="222"/>
    </row>
    <row r="1104" spans="1:11" x14ac:dyDescent="0.2">
      <c r="A1104" s="222"/>
      <c r="B1104" s="222"/>
      <c r="C1104" s="222"/>
      <c r="D1104" s="222"/>
      <c r="E1104" s="222"/>
      <c r="F1104" s="223"/>
      <c r="G1104" s="269"/>
      <c r="H1104" s="222"/>
      <c r="I1104" s="388"/>
      <c r="J1104" s="223"/>
      <c r="K1104" s="222"/>
    </row>
    <row r="1105" spans="1:11" x14ac:dyDescent="0.2">
      <c r="A1105" s="222"/>
      <c r="B1105" s="222"/>
      <c r="C1105" s="222"/>
      <c r="D1105" s="222"/>
      <c r="E1105" s="222"/>
      <c r="F1105" s="223"/>
      <c r="G1105" s="269"/>
      <c r="H1105" s="222"/>
      <c r="I1105" s="388"/>
      <c r="J1105" s="223"/>
      <c r="K1105" s="222"/>
    </row>
    <row r="1106" spans="1:11" x14ac:dyDescent="0.2">
      <c r="A1106" s="222"/>
      <c r="B1106" s="222"/>
      <c r="C1106" s="222"/>
      <c r="D1106" s="222"/>
      <c r="E1106" s="222"/>
      <c r="F1106" s="223"/>
      <c r="G1106" s="269"/>
      <c r="H1106" s="222"/>
      <c r="I1106" s="388"/>
      <c r="J1106" s="223"/>
      <c r="K1106" s="222"/>
    </row>
    <row r="1107" spans="1:11" x14ac:dyDescent="0.2">
      <c r="A1107" s="222"/>
      <c r="B1107" s="222"/>
      <c r="C1107" s="222"/>
      <c r="D1107" s="222"/>
      <c r="E1107" s="222"/>
      <c r="F1107" s="223"/>
      <c r="G1107" s="269"/>
      <c r="H1107" s="222"/>
      <c r="I1107" s="388"/>
      <c r="J1107" s="223"/>
      <c r="K1107" s="222"/>
    </row>
    <row r="1108" spans="1:11" x14ac:dyDescent="0.2">
      <c r="A1108" s="222"/>
      <c r="B1108" s="222"/>
      <c r="C1108" s="222"/>
      <c r="D1108" s="222"/>
      <c r="E1108" s="222"/>
      <c r="F1108" s="223"/>
      <c r="G1108" s="269"/>
      <c r="H1108" s="222"/>
      <c r="I1108" s="388"/>
      <c r="J1108" s="223"/>
      <c r="K1108" s="222"/>
    </row>
    <row r="1109" spans="1:11" x14ac:dyDescent="0.2">
      <c r="A1109" s="222"/>
      <c r="B1109" s="222"/>
      <c r="C1109" s="222"/>
      <c r="D1109" s="222"/>
      <c r="E1109" s="222"/>
      <c r="F1109" s="223"/>
      <c r="G1109" s="269"/>
      <c r="H1109" s="222"/>
      <c r="I1109" s="388"/>
      <c r="J1109" s="223"/>
      <c r="K1109" s="222"/>
    </row>
    <row r="1110" spans="1:11" x14ac:dyDescent="0.2">
      <c r="A1110" s="222"/>
      <c r="B1110" s="222"/>
      <c r="C1110" s="222"/>
      <c r="D1110" s="222"/>
      <c r="E1110" s="222"/>
      <c r="F1110" s="223"/>
      <c r="G1110" s="269"/>
      <c r="H1110" s="222"/>
      <c r="I1110" s="388"/>
      <c r="J1110" s="223"/>
      <c r="K1110" s="222"/>
    </row>
    <row r="1111" spans="1:11" x14ac:dyDescent="0.2">
      <c r="A1111" s="222"/>
      <c r="B1111" s="222"/>
      <c r="C1111" s="222"/>
      <c r="D1111" s="222"/>
      <c r="E1111" s="222"/>
      <c r="F1111" s="223"/>
      <c r="G1111" s="269"/>
      <c r="H1111" s="222"/>
      <c r="I1111" s="388"/>
      <c r="J1111" s="223"/>
      <c r="K1111" s="222"/>
    </row>
    <row r="1112" spans="1:11" x14ac:dyDescent="0.2">
      <c r="A1112" s="222"/>
      <c r="B1112" s="222"/>
      <c r="C1112" s="222"/>
      <c r="D1112" s="222"/>
      <c r="E1112" s="222"/>
      <c r="F1112" s="223"/>
      <c r="G1112" s="269"/>
      <c r="H1112" s="222"/>
      <c r="I1112" s="388"/>
      <c r="J1112" s="223"/>
      <c r="K1112" s="222"/>
    </row>
    <row r="1113" spans="1:11" x14ac:dyDescent="0.2">
      <c r="A1113" s="222"/>
      <c r="B1113" s="222"/>
      <c r="C1113" s="222"/>
      <c r="D1113" s="222"/>
      <c r="E1113" s="222"/>
      <c r="F1113" s="223"/>
      <c r="G1113" s="269"/>
      <c r="H1113" s="222"/>
      <c r="I1113" s="388"/>
      <c r="J1113" s="223"/>
      <c r="K1113" s="222"/>
    </row>
    <row r="1114" spans="1:11" x14ac:dyDescent="0.2">
      <c r="A1114" s="222"/>
      <c r="B1114" s="222"/>
      <c r="C1114" s="222"/>
      <c r="D1114" s="222"/>
      <c r="E1114" s="222"/>
      <c r="F1114" s="223"/>
      <c r="G1114" s="269"/>
      <c r="H1114" s="222"/>
      <c r="I1114" s="388"/>
      <c r="J1114" s="223"/>
      <c r="K1114" s="222"/>
    </row>
    <row r="1115" spans="1:11" x14ac:dyDescent="0.2">
      <c r="A1115" s="222"/>
      <c r="B1115" s="222"/>
      <c r="C1115" s="222"/>
      <c r="D1115" s="222"/>
      <c r="E1115" s="222"/>
      <c r="F1115" s="223"/>
      <c r="G1115" s="269"/>
      <c r="H1115" s="222"/>
      <c r="I1115" s="388"/>
      <c r="J1115" s="223"/>
      <c r="K1115" s="222"/>
    </row>
    <row r="1116" spans="1:11" x14ac:dyDescent="0.2">
      <c r="A1116" s="222"/>
      <c r="B1116" s="222"/>
      <c r="C1116" s="222"/>
      <c r="D1116" s="222"/>
      <c r="E1116" s="222"/>
      <c r="F1116" s="223"/>
      <c r="G1116" s="269"/>
      <c r="H1116" s="222"/>
      <c r="I1116" s="388"/>
      <c r="J1116" s="223"/>
      <c r="K1116" s="222"/>
    </row>
    <row r="1117" spans="1:11" x14ac:dyDescent="0.2">
      <c r="A1117" s="222"/>
      <c r="B1117" s="222"/>
      <c r="C1117" s="222"/>
      <c r="D1117" s="222"/>
      <c r="E1117" s="222"/>
      <c r="F1117" s="223"/>
      <c r="G1117" s="269"/>
      <c r="H1117" s="222"/>
      <c r="I1117" s="388"/>
      <c r="J1117" s="223"/>
      <c r="K1117" s="222"/>
    </row>
    <row r="1118" spans="1:11" x14ac:dyDescent="0.2">
      <c r="A1118" s="222"/>
      <c r="B1118" s="222"/>
      <c r="C1118" s="222"/>
      <c r="D1118" s="222"/>
      <c r="E1118" s="222"/>
      <c r="F1118" s="223"/>
      <c r="G1118" s="269"/>
      <c r="H1118" s="222"/>
      <c r="I1118" s="388"/>
      <c r="J1118" s="223"/>
      <c r="K1118" s="222"/>
    </row>
    <row r="1119" spans="1:11" x14ac:dyDescent="0.2">
      <c r="A1119" s="222"/>
      <c r="B1119" s="222"/>
      <c r="C1119" s="222"/>
      <c r="D1119" s="222"/>
      <c r="E1119" s="222"/>
      <c r="F1119" s="223"/>
      <c r="G1119" s="269"/>
      <c r="H1119" s="222"/>
      <c r="I1119" s="388"/>
      <c r="J1119" s="223"/>
      <c r="K1119" s="222"/>
    </row>
    <row r="1120" spans="1:11" x14ac:dyDescent="0.2">
      <c r="A1120" s="222"/>
      <c r="B1120" s="222"/>
      <c r="C1120" s="222"/>
      <c r="D1120" s="222"/>
      <c r="E1120" s="222"/>
      <c r="F1120" s="223"/>
      <c r="G1120" s="269"/>
      <c r="H1120" s="222"/>
      <c r="I1120" s="388"/>
      <c r="J1120" s="223"/>
      <c r="K1120" s="222"/>
    </row>
    <row r="1121" spans="1:11" x14ac:dyDescent="0.2">
      <c r="A1121" s="222"/>
      <c r="B1121" s="222"/>
      <c r="C1121" s="222"/>
      <c r="D1121" s="222"/>
      <c r="E1121" s="222"/>
      <c r="F1121" s="223"/>
      <c r="G1121" s="269"/>
      <c r="H1121" s="222"/>
      <c r="I1121" s="388"/>
      <c r="J1121" s="223"/>
      <c r="K1121" s="222"/>
    </row>
    <row r="1122" spans="1:11" x14ac:dyDescent="0.2">
      <c r="A1122" s="222"/>
      <c r="B1122" s="222"/>
      <c r="C1122" s="222"/>
      <c r="D1122" s="222"/>
      <c r="E1122" s="222"/>
      <c r="F1122" s="223"/>
      <c r="G1122" s="269"/>
      <c r="H1122" s="222"/>
      <c r="I1122" s="388"/>
      <c r="J1122" s="223"/>
      <c r="K1122" s="222"/>
    </row>
    <row r="1123" spans="1:11" x14ac:dyDescent="0.2">
      <c r="A1123" s="222"/>
      <c r="B1123" s="222"/>
      <c r="C1123" s="222"/>
      <c r="D1123" s="222"/>
      <c r="E1123" s="222"/>
      <c r="F1123" s="223"/>
      <c r="G1123" s="269"/>
      <c r="H1123" s="222"/>
      <c r="I1123" s="388"/>
      <c r="J1123" s="223"/>
      <c r="K1123" s="222"/>
    </row>
    <row r="1124" spans="1:11" x14ac:dyDescent="0.2">
      <c r="A1124" s="222"/>
      <c r="B1124" s="222"/>
      <c r="C1124" s="222"/>
      <c r="D1124" s="222"/>
      <c r="E1124" s="222"/>
      <c r="F1124" s="223"/>
      <c r="G1124" s="269"/>
      <c r="H1124" s="222"/>
      <c r="I1124" s="388"/>
      <c r="J1124" s="223"/>
      <c r="K1124" s="222"/>
    </row>
    <row r="1125" spans="1:11" x14ac:dyDescent="0.2">
      <c r="A1125" s="222"/>
      <c r="B1125" s="222"/>
      <c r="C1125" s="222"/>
      <c r="D1125" s="222"/>
      <c r="E1125" s="222"/>
      <c r="F1125" s="223"/>
      <c r="G1125" s="269"/>
      <c r="H1125" s="222"/>
      <c r="I1125" s="388"/>
      <c r="J1125" s="223"/>
      <c r="K1125" s="222"/>
    </row>
    <row r="1126" spans="1:11" x14ac:dyDescent="0.2">
      <c r="A1126" s="222"/>
      <c r="B1126" s="222"/>
      <c r="C1126" s="222"/>
      <c r="D1126" s="222"/>
      <c r="E1126" s="222"/>
      <c r="F1126" s="223"/>
      <c r="G1126" s="269"/>
      <c r="H1126" s="222"/>
      <c r="I1126" s="388"/>
      <c r="J1126" s="223"/>
      <c r="K1126" s="222"/>
    </row>
    <row r="1127" spans="1:11" x14ac:dyDescent="0.2">
      <c r="A1127" s="222"/>
      <c r="B1127" s="222"/>
      <c r="C1127" s="222"/>
      <c r="D1127" s="222"/>
      <c r="E1127" s="222"/>
      <c r="F1127" s="223"/>
      <c r="G1127" s="269"/>
      <c r="H1127" s="222"/>
      <c r="I1127" s="388"/>
      <c r="J1127" s="223"/>
      <c r="K1127" s="222"/>
    </row>
    <row r="1128" spans="1:11" x14ac:dyDescent="0.2">
      <c r="A1128" s="222"/>
      <c r="B1128" s="222"/>
      <c r="C1128" s="222"/>
      <c r="D1128" s="222"/>
      <c r="E1128" s="222"/>
      <c r="F1128" s="223"/>
      <c r="G1128" s="269"/>
      <c r="H1128" s="222"/>
      <c r="I1128" s="388"/>
      <c r="J1128" s="223"/>
      <c r="K1128" s="222"/>
    </row>
    <row r="1129" spans="1:11" x14ac:dyDescent="0.2">
      <c r="A1129" s="222"/>
      <c r="B1129" s="222"/>
      <c r="C1129" s="222"/>
      <c r="D1129" s="222"/>
      <c r="E1129" s="222"/>
      <c r="F1129" s="223"/>
      <c r="G1129" s="269"/>
      <c r="H1129" s="222"/>
      <c r="I1129" s="388"/>
      <c r="J1129" s="223"/>
      <c r="K1129" s="222"/>
    </row>
    <row r="1130" spans="1:11" x14ac:dyDescent="0.2">
      <c r="A1130" s="222"/>
      <c r="B1130" s="222"/>
      <c r="C1130" s="222"/>
      <c r="D1130" s="222"/>
      <c r="E1130" s="222"/>
      <c r="F1130" s="223"/>
      <c r="G1130" s="269"/>
      <c r="H1130" s="222"/>
      <c r="I1130" s="388"/>
      <c r="J1130" s="223"/>
      <c r="K1130" s="222"/>
    </row>
    <row r="1131" spans="1:11" x14ac:dyDescent="0.2">
      <c r="A1131" s="222"/>
      <c r="B1131" s="222"/>
      <c r="C1131" s="222"/>
      <c r="D1131" s="222"/>
      <c r="E1131" s="222"/>
      <c r="F1131" s="223"/>
      <c r="G1131" s="269"/>
      <c r="H1131" s="222"/>
      <c r="I1131" s="388"/>
      <c r="J1131" s="223"/>
      <c r="K1131" s="222"/>
    </row>
    <row r="1132" spans="1:11" x14ac:dyDescent="0.2">
      <c r="A1132" s="222"/>
      <c r="B1132" s="222"/>
      <c r="C1132" s="222"/>
      <c r="D1132" s="222"/>
      <c r="E1132" s="222"/>
      <c r="F1132" s="223"/>
      <c r="G1132" s="269"/>
      <c r="H1132" s="222"/>
      <c r="I1132" s="388"/>
      <c r="J1132" s="223"/>
      <c r="K1132" s="222"/>
    </row>
    <row r="1133" spans="1:11" x14ac:dyDescent="0.2">
      <c r="A1133" s="222"/>
      <c r="B1133" s="222"/>
      <c r="C1133" s="222"/>
      <c r="D1133" s="222"/>
      <c r="E1133" s="222"/>
      <c r="F1133" s="223"/>
      <c r="G1133" s="269"/>
      <c r="H1133" s="222"/>
      <c r="I1133" s="388"/>
      <c r="J1133" s="223"/>
      <c r="K1133" s="222"/>
    </row>
    <row r="1134" spans="1:11" x14ac:dyDescent="0.2">
      <c r="A1134" s="222"/>
      <c r="B1134" s="222"/>
      <c r="C1134" s="222"/>
      <c r="D1134" s="222"/>
      <c r="E1134" s="222"/>
      <c r="F1134" s="223"/>
      <c r="G1134" s="269"/>
      <c r="H1134" s="222"/>
      <c r="I1134" s="388"/>
      <c r="J1134" s="223"/>
      <c r="K1134" s="222"/>
    </row>
    <row r="1135" spans="1:11" x14ac:dyDescent="0.2">
      <c r="A1135" s="222"/>
      <c r="B1135" s="222"/>
      <c r="C1135" s="222"/>
      <c r="D1135" s="222"/>
      <c r="E1135" s="222"/>
      <c r="F1135" s="223"/>
      <c r="G1135" s="269"/>
      <c r="H1135" s="222"/>
      <c r="I1135" s="388"/>
      <c r="J1135" s="223"/>
      <c r="K1135" s="222"/>
    </row>
    <row r="1136" spans="1:11" x14ac:dyDescent="0.2">
      <c r="A1136" s="222"/>
      <c r="B1136" s="222"/>
      <c r="C1136" s="222"/>
      <c r="D1136" s="222"/>
      <c r="E1136" s="222"/>
      <c r="F1136" s="223"/>
      <c r="G1136" s="269"/>
      <c r="H1136" s="222"/>
      <c r="I1136" s="388"/>
      <c r="J1136" s="223"/>
      <c r="K1136" s="222"/>
    </row>
    <row r="1137" spans="1:11" x14ac:dyDescent="0.2">
      <c r="A1137" s="222"/>
      <c r="B1137" s="222"/>
      <c r="C1137" s="222"/>
      <c r="D1137" s="222"/>
      <c r="E1137" s="222"/>
      <c r="F1137" s="223"/>
      <c r="G1137" s="269"/>
      <c r="H1137" s="222"/>
      <c r="I1137" s="388"/>
      <c r="J1137" s="223"/>
      <c r="K1137" s="222"/>
    </row>
    <row r="1138" spans="1:11" x14ac:dyDescent="0.2">
      <c r="A1138" s="222"/>
      <c r="B1138" s="222"/>
      <c r="C1138" s="222"/>
      <c r="D1138" s="222"/>
      <c r="E1138" s="222"/>
      <c r="F1138" s="223"/>
      <c r="G1138" s="269"/>
      <c r="H1138" s="222"/>
      <c r="I1138" s="388"/>
      <c r="J1138" s="223"/>
      <c r="K1138" s="222"/>
    </row>
    <row r="1139" spans="1:11" x14ac:dyDescent="0.2">
      <c r="A1139" s="222"/>
      <c r="B1139" s="222"/>
      <c r="C1139" s="222"/>
      <c r="D1139" s="222"/>
      <c r="E1139" s="222"/>
      <c r="F1139" s="223"/>
      <c r="G1139" s="269"/>
      <c r="H1139" s="222"/>
      <c r="I1139" s="388"/>
      <c r="J1139" s="223"/>
      <c r="K1139" s="222"/>
    </row>
    <row r="1140" spans="1:11" x14ac:dyDescent="0.2">
      <c r="A1140" s="222"/>
      <c r="B1140" s="222"/>
      <c r="C1140" s="222"/>
      <c r="D1140" s="222"/>
      <c r="E1140" s="222"/>
      <c r="F1140" s="223"/>
      <c r="G1140" s="269"/>
      <c r="H1140" s="222"/>
      <c r="I1140" s="388"/>
      <c r="J1140" s="223"/>
      <c r="K1140" s="222"/>
    </row>
    <row r="1141" spans="1:11" x14ac:dyDescent="0.2">
      <c r="A1141" s="222"/>
      <c r="B1141" s="222"/>
      <c r="C1141" s="222"/>
      <c r="D1141" s="222"/>
      <c r="E1141" s="222"/>
      <c r="F1141" s="223"/>
      <c r="G1141" s="269"/>
      <c r="H1141" s="222"/>
      <c r="I1141" s="388"/>
      <c r="J1141" s="223"/>
      <c r="K1141" s="222"/>
    </row>
    <row r="1142" spans="1:11" x14ac:dyDescent="0.2">
      <c r="A1142" s="222"/>
      <c r="B1142" s="222"/>
      <c r="C1142" s="222"/>
      <c r="D1142" s="222"/>
      <c r="E1142" s="222"/>
      <c r="F1142" s="223"/>
      <c r="G1142" s="269"/>
      <c r="H1142" s="222"/>
      <c r="I1142" s="388"/>
      <c r="J1142" s="223"/>
      <c r="K1142" s="222"/>
    </row>
    <row r="1143" spans="1:11" x14ac:dyDescent="0.2">
      <c r="A1143" s="222"/>
      <c r="B1143" s="222"/>
      <c r="C1143" s="222"/>
      <c r="D1143" s="222"/>
      <c r="E1143" s="222"/>
      <c r="F1143" s="223"/>
      <c r="G1143" s="269"/>
      <c r="H1143" s="222"/>
      <c r="I1143" s="388"/>
      <c r="J1143" s="223"/>
      <c r="K1143" s="222"/>
    </row>
    <row r="1144" spans="1:11" x14ac:dyDescent="0.2">
      <c r="A1144" s="222"/>
      <c r="B1144" s="222"/>
      <c r="C1144" s="222"/>
      <c r="D1144" s="222"/>
      <c r="E1144" s="222"/>
      <c r="F1144" s="223"/>
      <c r="G1144" s="269"/>
      <c r="H1144" s="222"/>
      <c r="I1144" s="388"/>
      <c r="J1144" s="223"/>
      <c r="K1144" s="222"/>
    </row>
    <row r="1145" spans="1:11" x14ac:dyDescent="0.2">
      <c r="A1145" s="222"/>
      <c r="B1145" s="222"/>
      <c r="C1145" s="222"/>
      <c r="D1145" s="222"/>
      <c r="E1145" s="222"/>
      <c r="F1145" s="223"/>
      <c r="G1145" s="269"/>
      <c r="H1145" s="222"/>
      <c r="I1145" s="388"/>
      <c r="J1145" s="223"/>
      <c r="K1145" s="222"/>
    </row>
    <row r="1146" spans="1:11" x14ac:dyDescent="0.2">
      <c r="A1146" s="222"/>
      <c r="B1146" s="222"/>
      <c r="C1146" s="222"/>
      <c r="D1146" s="222"/>
      <c r="E1146" s="222"/>
      <c r="F1146" s="223"/>
      <c r="G1146" s="269"/>
      <c r="H1146" s="222"/>
      <c r="I1146" s="388"/>
      <c r="J1146" s="223"/>
      <c r="K1146" s="222"/>
    </row>
    <row r="1147" spans="1:11" x14ac:dyDescent="0.2">
      <c r="A1147" s="222"/>
      <c r="B1147" s="222"/>
      <c r="C1147" s="222"/>
      <c r="D1147" s="222"/>
      <c r="E1147" s="222"/>
      <c r="F1147" s="223"/>
      <c r="G1147" s="269"/>
      <c r="H1147" s="222"/>
      <c r="I1147" s="388"/>
      <c r="J1147" s="223"/>
      <c r="K1147" s="222"/>
    </row>
    <row r="1148" spans="1:11" x14ac:dyDescent="0.2">
      <c r="A1148" s="222"/>
      <c r="B1148" s="222"/>
      <c r="C1148" s="222"/>
      <c r="D1148" s="222"/>
      <c r="E1148" s="222"/>
      <c r="F1148" s="223"/>
      <c r="G1148" s="269"/>
      <c r="H1148" s="222"/>
      <c r="I1148" s="388"/>
      <c r="J1148" s="223"/>
      <c r="K1148" s="222"/>
    </row>
    <row r="1149" spans="1:11" x14ac:dyDescent="0.2">
      <c r="A1149" s="222"/>
      <c r="B1149" s="222"/>
      <c r="C1149" s="222"/>
      <c r="D1149" s="222"/>
      <c r="E1149" s="222"/>
      <c r="F1149" s="223"/>
      <c r="G1149" s="269"/>
      <c r="H1149" s="222"/>
      <c r="I1149" s="388"/>
      <c r="J1149" s="223"/>
      <c r="K1149" s="222"/>
    </row>
    <row r="1150" spans="1:11" x14ac:dyDescent="0.2">
      <c r="A1150" s="222"/>
      <c r="B1150" s="222"/>
      <c r="C1150" s="222"/>
      <c r="D1150" s="222"/>
      <c r="E1150" s="222"/>
      <c r="F1150" s="223"/>
      <c r="G1150" s="269"/>
      <c r="H1150" s="222"/>
      <c r="I1150" s="388"/>
      <c r="J1150" s="223"/>
      <c r="K1150" s="222"/>
    </row>
    <row r="1151" spans="1:11" x14ac:dyDescent="0.2">
      <c r="A1151" s="222"/>
      <c r="B1151" s="222"/>
      <c r="C1151" s="222"/>
      <c r="D1151" s="222"/>
      <c r="E1151" s="222"/>
      <c r="F1151" s="223"/>
      <c r="G1151" s="269"/>
      <c r="H1151" s="222"/>
      <c r="I1151" s="388"/>
      <c r="J1151" s="223"/>
      <c r="K1151" s="222"/>
    </row>
    <row r="1152" spans="1:11" x14ac:dyDescent="0.2">
      <c r="A1152" s="222"/>
      <c r="B1152" s="222"/>
      <c r="C1152" s="222"/>
      <c r="D1152" s="222"/>
      <c r="E1152" s="222"/>
      <c r="F1152" s="223"/>
      <c r="G1152" s="269"/>
      <c r="H1152" s="222"/>
      <c r="I1152" s="388"/>
      <c r="J1152" s="223"/>
      <c r="K1152" s="222"/>
    </row>
    <row r="1153" spans="1:11" x14ac:dyDescent="0.2">
      <c r="A1153" s="222"/>
      <c r="B1153" s="222"/>
      <c r="C1153" s="222"/>
      <c r="D1153" s="222"/>
      <c r="E1153" s="222"/>
      <c r="F1153" s="223"/>
      <c r="G1153" s="269"/>
      <c r="H1153" s="222"/>
      <c r="I1153" s="388"/>
      <c r="J1153" s="223"/>
      <c r="K1153" s="222"/>
    </row>
    <row r="1154" spans="1:11" x14ac:dyDescent="0.2">
      <c r="A1154" s="222"/>
      <c r="B1154" s="222"/>
      <c r="C1154" s="222"/>
      <c r="D1154" s="222"/>
      <c r="E1154" s="222"/>
      <c r="F1154" s="223"/>
      <c r="G1154" s="269"/>
      <c r="H1154" s="222"/>
      <c r="I1154" s="388"/>
      <c r="J1154" s="223"/>
      <c r="K1154" s="222"/>
    </row>
    <row r="1155" spans="1:11" x14ac:dyDescent="0.2">
      <c r="A1155" s="222"/>
      <c r="B1155" s="222"/>
      <c r="C1155" s="222"/>
      <c r="D1155" s="222"/>
      <c r="E1155" s="222"/>
      <c r="F1155" s="223"/>
      <c r="G1155" s="269"/>
      <c r="H1155" s="222"/>
      <c r="I1155" s="388"/>
      <c r="J1155" s="223"/>
      <c r="K1155" s="222"/>
    </row>
    <row r="1156" spans="1:11" x14ac:dyDescent="0.2">
      <c r="A1156" s="222"/>
      <c r="B1156" s="222"/>
      <c r="C1156" s="222"/>
      <c r="D1156" s="222"/>
      <c r="E1156" s="222"/>
      <c r="F1156" s="223"/>
      <c r="G1156" s="269"/>
      <c r="H1156" s="222"/>
      <c r="I1156" s="388"/>
      <c r="J1156" s="223"/>
      <c r="K1156" s="222"/>
    </row>
    <row r="1157" spans="1:11" x14ac:dyDescent="0.2">
      <c r="A1157" s="222"/>
      <c r="B1157" s="222"/>
      <c r="C1157" s="222"/>
      <c r="D1157" s="222"/>
      <c r="E1157" s="222"/>
      <c r="F1157" s="223"/>
      <c r="G1157" s="269"/>
      <c r="H1157" s="222"/>
      <c r="I1157" s="388"/>
      <c r="J1157" s="223"/>
      <c r="K1157" s="222"/>
    </row>
    <row r="1158" spans="1:11" x14ac:dyDescent="0.2">
      <c r="A1158" s="222"/>
      <c r="B1158" s="222"/>
      <c r="C1158" s="222"/>
      <c r="D1158" s="222"/>
      <c r="E1158" s="222"/>
      <c r="F1158" s="223"/>
      <c r="G1158" s="269"/>
      <c r="H1158" s="222"/>
      <c r="I1158" s="388"/>
      <c r="J1158" s="223"/>
      <c r="K1158" s="222"/>
    </row>
    <row r="1159" spans="1:11" x14ac:dyDescent="0.2">
      <c r="A1159" s="222"/>
      <c r="B1159" s="222"/>
      <c r="C1159" s="222"/>
      <c r="D1159" s="222"/>
      <c r="E1159" s="222"/>
      <c r="F1159" s="223"/>
      <c r="G1159" s="269"/>
      <c r="H1159" s="222"/>
      <c r="I1159" s="388"/>
      <c r="J1159" s="223"/>
      <c r="K1159" s="222"/>
    </row>
    <row r="1160" spans="1:11" x14ac:dyDescent="0.2">
      <c r="A1160" s="222"/>
      <c r="B1160" s="222"/>
      <c r="C1160" s="222"/>
      <c r="D1160" s="222"/>
      <c r="E1160" s="222"/>
      <c r="F1160" s="223"/>
      <c r="G1160" s="269"/>
      <c r="H1160" s="222"/>
      <c r="I1160" s="388"/>
      <c r="J1160" s="223"/>
      <c r="K1160" s="222"/>
    </row>
    <row r="1161" spans="1:11" x14ac:dyDescent="0.2">
      <c r="A1161" s="222"/>
      <c r="B1161" s="222"/>
      <c r="C1161" s="222"/>
      <c r="D1161" s="222"/>
      <c r="E1161" s="222"/>
      <c r="F1161" s="223"/>
      <c r="G1161" s="269"/>
      <c r="H1161" s="222"/>
      <c r="I1161" s="388"/>
      <c r="J1161" s="223"/>
      <c r="K1161" s="222"/>
    </row>
    <row r="1162" spans="1:11" x14ac:dyDescent="0.2">
      <c r="A1162" s="222"/>
      <c r="B1162" s="222"/>
      <c r="C1162" s="222"/>
      <c r="D1162" s="222"/>
      <c r="E1162" s="222"/>
      <c r="F1162" s="223"/>
      <c r="G1162" s="269"/>
      <c r="H1162" s="222"/>
      <c r="I1162" s="388"/>
      <c r="J1162" s="223"/>
      <c r="K1162" s="222"/>
    </row>
    <row r="1163" spans="1:11" x14ac:dyDescent="0.2">
      <c r="A1163" s="222"/>
      <c r="B1163" s="222"/>
      <c r="C1163" s="222"/>
      <c r="D1163" s="222"/>
      <c r="E1163" s="222"/>
      <c r="F1163" s="223"/>
      <c r="G1163" s="269"/>
      <c r="H1163" s="222"/>
      <c r="I1163" s="388"/>
      <c r="J1163" s="223"/>
      <c r="K1163" s="222"/>
    </row>
    <row r="1164" spans="1:11" x14ac:dyDescent="0.2">
      <c r="A1164" s="222"/>
      <c r="B1164" s="222"/>
      <c r="C1164" s="222"/>
      <c r="D1164" s="222"/>
      <c r="E1164" s="222"/>
      <c r="F1164" s="223"/>
      <c r="G1164" s="269"/>
      <c r="H1164" s="222"/>
      <c r="I1164" s="388"/>
      <c r="J1164" s="223"/>
      <c r="K1164" s="222"/>
    </row>
    <row r="1165" spans="1:11" x14ac:dyDescent="0.2">
      <c r="A1165" s="222"/>
      <c r="B1165" s="222"/>
      <c r="C1165" s="222"/>
      <c r="D1165" s="222"/>
      <c r="E1165" s="222"/>
      <c r="F1165" s="223"/>
      <c r="G1165" s="269"/>
      <c r="H1165" s="222"/>
      <c r="I1165" s="388"/>
      <c r="J1165" s="223"/>
      <c r="K1165" s="222"/>
    </row>
    <row r="1166" spans="1:11" x14ac:dyDescent="0.2">
      <c r="A1166" s="222"/>
      <c r="B1166" s="222"/>
      <c r="C1166" s="222"/>
      <c r="D1166" s="222"/>
      <c r="E1166" s="222"/>
      <c r="F1166" s="223"/>
      <c r="G1166" s="269"/>
      <c r="H1166" s="222"/>
      <c r="I1166" s="388"/>
      <c r="J1166" s="223"/>
      <c r="K1166" s="222"/>
    </row>
    <row r="1167" spans="1:11" x14ac:dyDescent="0.2">
      <c r="A1167" s="222"/>
      <c r="B1167" s="222"/>
      <c r="C1167" s="222"/>
      <c r="D1167" s="222"/>
      <c r="E1167" s="222"/>
      <c r="F1167" s="223"/>
      <c r="G1167" s="269"/>
      <c r="H1167" s="222"/>
      <c r="I1167" s="388"/>
      <c r="J1167" s="223"/>
      <c r="K1167" s="222"/>
    </row>
    <row r="1168" spans="1:11" x14ac:dyDescent="0.2">
      <c r="A1168" s="222"/>
      <c r="B1168" s="222"/>
      <c r="C1168" s="222"/>
      <c r="D1168" s="222"/>
      <c r="E1168" s="222"/>
      <c r="F1168" s="223"/>
      <c r="G1168" s="269"/>
      <c r="H1168" s="222"/>
      <c r="I1168" s="388"/>
      <c r="J1168" s="223"/>
      <c r="K1168" s="222"/>
    </row>
    <row r="1169" spans="1:11" x14ac:dyDescent="0.2">
      <c r="A1169" s="222"/>
      <c r="B1169" s="222"/>
      <c r="C1169" s="222"/>
      <c r="D1169" s="222"/>
      <c r="E1169" s="222"/>
      <c r="F1169" s="223"/>
      <c r="G1169" s="269"/>
      <c r="H1169" s="222"/>
      <c r="I1169" s="388"/>
      <c r="J1169" s="223"/>
      <c r="K1169" s="222"/>
    </row>
    <row r="1170" spans="1:11" x14ac:dyDescent="0.2">
      <c r="A1170" s="222"/>
      <c r="B1170" s="222"/>
      <c r="C1170" s="222"/>
      <c r="D1170" s="222"/>
      <c r="E1170" s="222"/>
      <c r="F1170" s="223"/>
      <c r="G1170" s="269"/>
      <c r="H1170" s="222"/>
      <c r="I1170" s="388"/>
      <c r="J1170" s="223"/>
      <c r="K1170" s="222"/>
    </row>
    <row r="1171" spans="1:11" x14ac:dyDescent="0.2">
      <c r="A1171" s="222"/>
      <c r="B1171" s="222"/>
      <c r="C1171" s="222"/>
      <c r="D1171" s="222"/>
      <c r="E1171" s="222"/>
      <c r="F1171" s="223"/>
      <c r="G1171" s="269"/>
      <c r="H1171" s="222"/>
      <c r="I1171" s="388"/>
      <c r="J1171" s="223"/>
      <c r="K1171" s="222"/>
    </row>
    <row r="1172" spans="1:11" x14ac:dyDescent="0.2">
      <c r="A1172" s="222"/>
      <c r="B1172" s="222"/>
      <c r="C1172" s="222"/>
      <c r="D1172" s="222"/>
      <c r="E1172" s="222"/>
      <c r="F1172" s="223"/>
      <c r="G1172" s="269"/>
      <c r="H1172" s="222"/>
      <c r="I1172" s="388"/>
      <c r="J1172" s="223"/>
      <c r="K1172" s="222"/>
    </row>
    <row r="1173" spans="1:11" x14ac:dyDescent="0.2">
      <c r="A1173" s="222"/>
      <c r="B1173" s="222"/>
      <c r="C1173" s="222"/>
      <c r="D1173" s="222"/>
      <c r="E1173" s="222"/>
      <c r="F1173" s="223"/>
      <c r="G1173" s="269"/>
      <c r="H1173" s="222"/>
      <c r="I1173" s="388"/>
      <c r="J1173" s="223"/>
      <c r="K1173" s="222"/>
    </row>
    <row r="1174" spans="1:11" x14ac:dyDescent="0.2">
      <c r="A1174" s="222"/>
      <c r="B1174" s="222"/>
      <c r="C1174" s="222"/>
      <c r="D1174" s="222"/>
      <c r="E1174" s="222"/>
      <c r="F1174" s="223"/>
      <c r="G1174" s="269"/>
      <c r="H1174" s="222"/>
      <c r="I1174" s="388"/>
      <c r="J1174" s="223"/>
      <c r="K1174" s="222"/>
    </row>
    <row r="1175" spans="1:11" x14ac:dyDescent="0.2">
      <c r="A1175" s="222"/>
      <c r="B1175" s="222"/>
      <c r="C1175" s="222"/>
      <c r="D1175" s="222"/>
      <c r="E1175" s="222"/>
      <c r="F1175" s="223"/>
      <c r="G1175" s="269"/>
      <c r="H1175" s="222"/>
      <c r="I1175" s="388"/>
      <c r="J1175" s="223"/>
      <c r="K1175" s="222"/>
    </row>
    <row r="1176" spans="1:11" x14ac:dyDescent="0.2">
      <c r="A1176" s="222"/>
      <c r="B1176" s="222"/>
      <c r="C1176" s="222"/>
      <c r="D1176" s="222"/>
      <c r="E1176" s="222"/>
      <c r="F1176" s="223"/>
      <c r="G1176" s="269"/>
      <c r="H1176" s="222"/>
      <c r="I1176" s="388"/>
      <c r="J1176" s="223"/>
      <c r="K1176" s="222"/>
    </row>
    <row r="1177" spans="1:11" x14ac:dyDescent="0.2">
      <c r="A1177" s="222"/>
      <c r="B1177" s="222"/>
      <c r="C1177" s="222"/>
      <c r="D1177" s="222"/>
      <c r="E1177" s="222"/>
      <c r="F1177" s="223"/>
      <c r="G1177" s="269"/>
      <c r="H1177" s="222"/>
      <c r="I1177" s="388"/>
      <c r="J1177" s="223"/>
      <c r="K1177" s="222"/>
    </row>
    <row r="1178" spans="1:11" x14ac:dyDescent="0.2">
      <c r="A1178" s="222"/>
      <c r="B1178" s="222"/>
      <c r="C1178" s="222"/>
      <c r="D1178" s="222"/>
      <c r="E1178" s="222"/>
      <c r="F1178" s="223"/>
      <c r="G1178" s="269"/>
      <c r="H1178" s="222"/>
      <c r="I1178" s="388"/>
      <c r="J1178" s="223"/>
      <c r="K1178" s="222"/>
    </row>
    <row r="1179" spans="1:11" x14ac:dyDescent="0.2">
      <c r="A1179" s="222"/>
      <c r="B1179" s="222"/>
      <c r="C1179" s="222"/>
      <c r="D1179" s="222"/>
      <c r="E1179" s="222"/>
      <c r="F1179" s="223"/>
      <c r="G1179" s="269"/>
      <c r="H1179" s="222"/>
      <c r="I1179" s="388"/>
      <c r="J1179" s="223"/>
      <c r="K1179" s="222"/>
    </row>
    <row r="1180" spans="1:11" x14ac:dyDescent="0.2">
      <c r="A1180" s="222"/>
      <c r="B1180" s="222"/>
      <c r="C1180" s="222"/>
      <c r="D1180" s="222"/>
      <c r="E1180" s="222"/>
      <c r="F1180" s="223"/>
      <c r="G1180" s="269"/>
      <c r="H1180" s="222"/>
      <c r="I1180" s="388"/>
      <c r="J1180" s="223"/>
      <c r="K1180" s="222"/>
    </row>
    <row r="1181" spans="1:11" x14ac:dyDescent="0.2">
      <c r="A1181" s="222"/>
      <c r="B1181" s="222"/>
      <c r="C1181" s="222"/>
      <c r="D1181" s="222"/>
      <c r="E1181" s="222"/>
      <c r="F1181" s="223"/>
      <c r="G1181" s="269"/>
      <c r="H1181" s="222"/>
      <c r="I1181" s="388"/>
      <c r="J1181" s="223"/>
      <c r="K1181" s="222"/>
    </row>
    <row r="1182" spans="1:11" x14ac:dyDescent="0.2">
      <c r="A1182" s="222"/>
      <c r="B1182" s="222"/>
      <c r="C1182" s="222"/>
      <c r="D1182" s="222"/>
      <c r="E1182" s="222"/>
      <c r="F1182" s="223"/>
      <c r="G1182" s="269"/>
      <c r="H1182" s="222"/>
      <c r="I1182" s="388"/>
      <c r="J1182" s="223"/>
      <c r="K1182" s="222"/>
    </row>
    <row r="1183" spans="1:11" x14ac:dyDescent="0.2">
      <c r="A1183" s="222"/>
      <c r="B1183" s="222"/>
      <c r="C1183" s="222"/>
      <c r="D1183" s="222"/>
      <c r="E1183" s="222"/>
      <c r="F1183" s="223"/>
      <c r="G1183" s="269"/>
      <c r="H1183" s="222"/>
      <c r="I1183" s="388"/>
      <c r="J1183" s="223"/>
      <c r="K1183" s="222"/>
    </row>
    <row r="1184" spans="1:11" x14ac:dyDescent="0.2">
      <c r="A1184" s="222"/>
      <c r="B1184" s="222"/>
      <c r="C1184" s="222"/>
      <c r="D1184" s="222"/>
      <c r="E1184" s="222"/>
      <c r="F1184" s="223"/>
      <c r="G1184" s="269"/>
      <c r="H1184" s="222"/>
      <c r="I1184" s="388"/>
      <c r="J1184" s="223"/>
      <c r="K1184" s="222"/>
    </row>
    <row r="1185" spans="1:11" x14ac:dyDescent="0.2">
      <c r="A1185" s="222"/>
      <c r="B1185" s="222"/>
      <c r="C1185" s="222"/>
      <c r="D1185" s="222"/>
      <c r="E1185" s="222"/>
      <c r="F1185" s="223"/>
      <c r="G1185" s="269"/>
      <c r="H1185" s="222"/>
      <c r="I1185" s="388"/>
      <c r="J1185" s="223"/>
      <c r="K1185" s="222"/>
    </row>
    <row r="1186" spans="1:11" x14ac:dyDescent="0.2">
      <c r="A1186" s="222"/>
      <c r="B1186" s="222"/>
      <c r="C1186" s="222"/>
      <c r="D1186" s="222"/>
      <c r="E1186" s="222"/>
      <c r="F1186" s="223"/>
      <c r="G1186" s="269"/>
      <c r="H1186" s="222"/>
      <c r="I1186" s="388"/>
      <c r="J1186" s="223"/>
      <c r="K1186" s="222"/>
    </row>
    <row r="1187" spans="1:11" x14ac:dyDescent="0.2">
      <c r="A1187" s="222"/>
      <c r="B1187" s="222"/>
      <c r="C1187" s="222"/>
      <c r="D1187" s="222"/>
      <c r="E1187" s="222"/>
      <c r="F1187" s="223"/>
      <c r="G1187" s="269"/>
      <c r="H1187" s="222"/>
      <c r="I1187" s="388"/>
      <c r="J1187" s="223"/>
      <c r="K1187" s="222"/>
    </row>
    <row r="1188" spans="1:11" x14ac:dyDescent="0.2">
      <c r="A1188" s="222"/>
      <c r="B1188" s="222"/>
      <c r="C1188" s="222"/>
      <c r="D1188" s="222"/>
      <c r="E1188" s="222"/>
      <c r="F1188" s="223"/>
      <c r="G1188" s="269"/>
      <c r="H1188" s="222"/>
      <c r="I1188" s="388"/>
      <c r="J1188" s="223"/>
      <c r="K1188" s="222"/>
    </row>
    <row r="1189" spans="1:11" x14ac:dyDescent="0.2">
      <c r="A1189" s="222"/>
      <c r="B1189" s="222"/>
      <c r="C1189" s="222"/>
      <c r="D1189" s="222"/>
      <c r="E1189" s="222"/>
      <c r="F1189" s="223"/>
      <c r="G1189" s="269"/>
      <c r="H1189" s="222"/>
      <c r="I1189" s="388"/>
      <c r="J1189" s="223"/>
      <c r="K1189" s="222"/>
    </row>
    <row r="1190" spans="1:11" x14ac:dyDescent="0.2">
      <c r="A1190" s="222"/>
      <c r="B1190" s="222"/>
      <c r="C1190" s="222"/>
      <c r="D1190" s="222"/>
      <c r="E1190" s="222"/>
      <c r="F1190" s="223"/>
      <c r="G1190" s="269"/>
      <c r="H1190" s="222"/>
      <c r="I1190" s="388"/>
      <c r="J1190" s="223"/>
      <c r="K1190" s="222"/>
    </row>
    <row r="1191" spans="1:11" x14ac:dyDescent="0.2">
      <c r="A1191" s="222"/>
      <c r="B1191" s="222"/>
      <c r="C1191" s="222"/>
      <c r="D1191" s="222"/>
      <c r="E1191" s="222"/>
      <c r="F1191" s="223"/>
      <c r="G1191" s="269"/>
      <c r="H1191" s="222"/>
      <c r="I1191" s="388"/>
      <c r="J1191" s="223"/>
      <c r="K1191" s="222"/>
    </row>
    <row r="1192" spans="1:11" x14ac:dyDescent="0.2">
      <c r="A1192" s="222"/>
      <c r="B1192" s="222"/>
      <c r="C1192" s="222"/>
      <c r="D1192" s="222"/>
      <c r="E1192" s="222"/>
      <c r="F1192" s="223"/>
      <c r="G1192" s="269"/>
      <c r="H1192" s="222"/>
      <c r="I1192" s="388"/>
      <c r="J1192" s="223"/>
      <c r="K1192" s="222"/>
    </row>
    <row r="1193" spans="1:11" x14ac:dyDescent="0.2">
      <c r="A1193" s="222"/>
      <c r="B1193" s="222"/>
      <c r="C1193" s="222"/>
      <c r="D1193" s="222"/>
      <c r="E1193" s="222"/>
      <c r="F1193" s="223"/>
      <c r="G1193" s="269"/>
      <c r="H1193" s="222"/>
      <c r="I1193" s="388"/>
      <c r="J1193" s="223"/>
      <c r="K1193" s="222"/>
    </row>
    <row r="1194" spans="1:11" x14ac:dyDescent="0.2">
      <c r="A1194" s="222"/>
      <c r="B1194" s="222"/>
      <c r="C1194" s="222"/>
      <c r="D1194" s="222"/>
      <c r="E1194" s="222"/>
      <c r="F1194" s="223"/>
      <c r="G1194" s="269"/>
      <c r="H1194" s="222"/>
      <c r="I1194" s="388"/>
      <c r="J1194" s="223"/>
      <c r="K1194" s="222"/>
    </row>
    <row r="1195" spans="1:11" x14ac:dyDescent="0.2">
      <c r="A1195" s="222"/>
      <c r="B1195" s="222"/>
      <c r="C1195" s="222"/>
      <c r="D1195" s="222"/>
      <c r="E1195" s="222"/>
      <c r="F1195" s="223"/>
      <c r="G1195" s="269"/>
      <c r="H1195" s="222"/>
      <c r="I1195" s="388"/>
      <c r="J1195" s="223"/>
      <c r="K1195" s="222"/>
    </row>
    <row r="1196" spans="1:11" x14ac:dyDescent="0.2">
      <c r="A1196" s="222"/>
      <c r="B1196" s="222"/>
      <c r="C1196" s="222"/>
      <c r="D1196" s="222"/>
      <c r="E1196" s="222"/>
      <c r="F1196" s="223"/>
      <c r="G1196" s="269"/>
      <c r="H1196" s="222"/>
      <c r="I1196" s="388"/>
      <c r="J1196" s="223"/>
      <c r="K1196" s="222"/>
    </row>
    <row r="1197" spans="1:11" x14ac:dyDescent="0.2">
      <c r="A1197" s="222"/>
      <c r="B1197" s="222"/>
      <c r="C1197" s="222"/>
      <c r="D1197" s="222"/>
      <c r="E1197" s="222"/>
      <c r="F1197" s="223"/>
      <c r="G1197" s="269"/>
      <c r="H1197" s="222"/>
      <c r="I1197" s="388"/>
      <c r="J1197" s="223"/>
      <c r="K1197" s="222"/>
    </row>
    <row r="1198" spans="1:11" x14ac:dyDescent="0.2">
      <c r="A1198" s="222"/>
      <c r="B1198" s="222"/>
      <c r="C1198" s="222"/>
      <c r="D1198" s="222"/>
      <c r="E1198" s="222"/>
      <c r="F1198" s="223"/>
      <c r="G1198" s="269"/>
      <c r="H1198" s="222"/>
      <c r="I1198" s="388"/>
      <c r="J1198" s="223"/>
      <c r="K1198" s="222"/>
    </row>
    <row r="1199" spans="1:11" x14ac:dyDescent="0.2">
      <c r="A1199" s="222"/>
      <c r="B1199" s="222"/>
      <c r="C1199" s="222"/>
      <c r="D1199" s="222"/>
      <c r="E1199" s="222"/>
      <c r="F1199" s="223"/>
      <c r="G1199" s="269"/>
      <c r="H1199" s="222"/>
      <c r="I1199" s="388"/>
      <c r="J1199" s="223"/>
      <c r="K1199" s="222"/>
    </row>
    <row r="1200" spans="1:11" x14ac:dyDescent="0.2">
      <c r="A1200" s="222"/>
      <c r="B1200" s="222"/>
      <c r="C1200" s="222"/>
      <c r="D1200" s="222"/>
      <c r="E1200" s="222"/>
      <c r="F1200" s="223"/>
      <c r="G1200" s="269"/>
      <c r="H1200" s="222"/>
      <c r="I1200" s="388"/>
      <c r="J1200" s="223"/>
      <c r="K1200" s="222"/>
    </row>
    <row r="1201" spans="1:11" x14ac:dyDescent="0.2">
      <c r="A1201" s="222"/>
      <c r="B1201" s="222"/>
      <c r="C1201" s="222"/>
      <c r="D1201" s="222"/>
      <c r="E1201" s="222"/>
      <c r="F1201" s="223"/>
      <c r="G1201" s="269"/>
      <c r="H1201" s="222"/>
      <c r="I1201" s="388"/>
      <c r="J1201" s="223"/>
      <c r="K1201" s="222"/>
    </row>
    <row r="1202" spans="1:11" x14ac:dyDescent="0.2">
      <c r="A1202" s="222"/>
      <c r="B1202" s="222"/>
      <c r="C1202" s="222"/>
      <c r="D1202" s="222"/>
      <c r="E1202" s="222"/>
      <c r="F1202" s="223"/>
      <c r="G1202" s="269"/>
      <c r="H1202" s="222"/>
      <c r="I1202" s="388"/>
      <c r="J1202" s="223"/>
      <c r="K1202" s="222"/>
    </row>
    <row r="1203" spans="1:11" x14ac:dyDescent="0.2">
      <c r="A1203" s="222"/>
      <c r="B1203" s="222"/>
      <c r="C1203" s="222"/>
      <c r="D1203" s="222"/>
      <c r="E1203" s="222"/>
      <c r="F1203" s="223"/>
      <c r="G1203" s="269"/>
      <c r="H1203" s="222"/>
      <c r="I1203" s="388"/>
      <c r="J1203" s="223"/>
      <c r="K1203" s="222"/>
    </row>
    <row r="1204" spans="1:11" x14ac:dyDescent="0.2">
      <c r="A1204" s="222"/>
      <c r="B1204" s="222"/>
      <c r="C1204" s="222"/>
      <c r="D1204" s="222"/>
      <c r="E1204" s="222"/>
      <c r="F1204" s="223"/>
      <c r="G1204" s="269"/>
      <c r="H1204" s="222"/>
      <c r="I1204" s="388"/>
      <c r="J1204" s="223"/>
      <c r="K1204" s="222"/>
    </row>
    <row r="1205" spans="1:11" x14ac:dyDescent="0.2">
      <c r="A1205" s="222"/>
      <c r="B1205" s="222"/>
      <c r="C1205" s="222"/>
      <c r="D1205" s="222"/>
      <c r="E1205" s="222"/>
      <c r="F1205" s="223"/>
      <c r="G1205" s="269"/>
      <c r="H1205" s="222"/>
      <c r="I1205" s="388"/>
      <c r="J1205" s="223"/>
      <c r="K1205" s="222"/>
    </row>
    <row r="1206" spans="1:11" x14ac:dyDescent="0.2">
      <c r="A1206" s="222"/>
      <c r="B1206" s="222"/>
      <c r="C1206" s="222"/>
      <c r="D1206" s="222"/>
      <c r="E1206" s="222"/>
      <c r="F1206" s="223"/>
      <c r="G1206" s="269"/>
      <c r="H1206" s="222"/>
      <c r="I1206" s="388"/>
      <c r="J1206" s="223"/>
      <c r="K1206" s="222"/>
    </row>
    <row r="1207" spans="1:11" x14ac:dyDescent="0.2">
      <c r="A1207" s="222"/>
      <c r="B1207" s="222"/>
      <c r="C1207" s="222"/>
      <c r="D1207" s="222"/>
      <c r="E1207" s="222"/>
      <c r="F1207" s="223"/>
      <c r="G1207" s="269"/>
      <c r="H1207" s="222"/>
      <c r="I1207" s="388"/>
      <c r="J1207" s="223"/>
      <c r="K1207" s="222"/>
    </row>
    <row r="1208" spans="1:11" x14ac:dyDescent="0.2">
      <c r="A1208" s="222"/>
      <c r="B1208" s="222"/>
      <c r="C1208" s="222"/>
      <c r="D1208" s="222"/>
      <c r="E1208" s="222"/>
      <c r="F1208" s="223"/>
      <c r="G1208" s="269"/>
      <c r="H1208" s="222"/>
      <c r="I1208" s="388"/>
      <c r="J1208" s="223"/>
      <c r="K1208" s="222"/>
    </row>
    <row r="1209" spans="1:11" x14ac:dyDescent="0.2">
      <c r="A1209" s="222"/>
      <c r="B1209" s="222"/>
      <c r="C1209" s="222"/>
      <c r="D1209" s="222"/>
      <c r="E1209" s="222"/>
      <c r="F1209" s="223"/>
      <c r="G1209" s="269"/>
      <c r="H1209" s="222"/>
      <c r="I1209" s="388"/>
      <c r="J1209" s="223"/>
      <c r="K1209" s="222"/>
    </row>
    <row r="1210" spans="1:11" x14ac:dyDescent="0.2">
      <c r="A1210" s="222"/>
      <c r="B1210" s="222"/>
      <c r="C1210" s="222"/>
      <c r="D1210" s="222"/>
      <c r="E1210" s="222"/>
      <c r="F1210" s="223"/>
      <c r="G1210" s="269"/>
      <c r="H1210" s="222"/>
      <c r="I1210" s="388"/>
      <c r="J1210" s="223"/>
      <c r="K1210" s="222"/>
    </row>
    <row r="1211" spans="1:11" x14ac:dyDescent="0.2">
      <c r="A1211" s="222"/>
      <c r="B1211" s="222"/>
      <c r="C1211" s="222"/>
      <c r="D1211" s="222"/>
      <c r="E1211" s="222"/>
      <c r="F1211" s="223"/>
      <c r="G1211" s="269"/>
      <c r="H1211" s="222"/>
      <c r="I1211" s="388"/>
      <c r="J1211" s="223"/>
      <c r="K1211" s="222"/>
    </row>
    <row r="1212" spans="1:11" x14ac:dyDescent="0.2">
      <c r="A1212" s="222"/>
      <c r="B1212" s="222"/>
      <c r="C1212" s="222"/>
      <c r="D1212" s="222"/>
      <c r="E1212" s="222"/>
      <c r="F1212" s="223"/>
      <c r="G1212" s="269"/>
      <c r="H1212" s="222"/>
      <c r="I1212" s="388"/>
      <c r="J1212" s="223"/>
      <c r="K1212" s="222"/>
    </row>
    <row r="1213" spans="1:11" x14ac:dyDescent="0.2">
      <c r="A1213" s="222"/>
      <c r="B1213" s="222"/>
      <c r="C1213" s="222"/>
      <c r="D1213" s="222"/>
      <c r="E1213" s="222"/>
      <c r="F1213" s="223"/>
      <c r="G1213" s="269"/>
      <c r="H1213" s="222"/>
      <c r="I1213" s="388"/>
      <c r="J1213" s="223"/>
      <c r="K1213" s="222"/>
    </row>
    <row r="1214" spans="1:11" x14ac:dyDescent="0.2">
      <c r="A1214" s="222"/>
      <c r="B1214" s="222"/>
      <c r="C1214" s="222"/>
      <c r="D1214" s="222"/>
      <c r="E1214" s="222"/>
      <c r="F1214" s="223"/>
      <c r="G1214" s="269"/>
      <c r="H1214" s="222"/>
      <c r="I1214" s="388"/>
      <c r="J1214" s="223"/>
      <c r="K1214" s="222"/>
    </row>
    <row r="1215" spans="1:11" x14ac:dyDescent="0.2">
      <c r="A1215" s="222"/>
      <c r="B1215" s="222"/>
      <c r="C1215" s="222"/>
      <c r="D1215" s="222"/>
      <c r="E1215" s="222"/>
      <c r="F1215" s="223"/>
      <c r="G1215" s="269"/>
      <c r="H1215" s="222"/>
      <c r="I1215" s="388"/>
      <c r="J1215" s="223"/>
      <c r="K1215" s="222"/>
    </row>
    <row r="1216" spans="1:11" x14ac:dyDescent="0.2">
      <c r="A1216" s="222"/>
      <c r="B1216" s="222"/>
      <c r="C1216" s="222"/>
      <c r="D1216" s="222"/>
      <c r="E1216" s="222"/>
      <c r="F1216" s="223"/>
      <c r="G1216" s="269"/>
      <c r="H1216" s="222"/>
      <c r="I1216" s="388"/>
      <c r="J1216" s="223"/>
      <c r="K1216" s="222"/>
    </row>
    <row r="1217" spans="1:11" x14ac:dyDescent="0.2">
      <c r="A1217" s="222"/>
      <c r="B1217" s="222"/>
      <c r="C1217" s="222"/>
      <c r="D1217" s="222"/>
      <c r="E1217" s="222"/>
      <c r="F1217" s="223"/>
      <c r="G1217" s="269"/>
      <c r="H1217" s="222"/>
      <c r="I1217" s="388"/>
      <c r="J1217" s="223"/>
      <c r="K1217" s="222"/>
    </row>
    <row r="1218" spans="1:11" x14ac:dyDescent="0.2">
      <c r="A1218" s="222"/>
      <c r="B1218" s="222"/>
      <c r="C1218" s="222"/>
      <c r="D1218" s="222"/>
      <c r="E1218" s="222"/>
      <c r="F1218" s="223"/>
      <c r="G1218" s="269"/>
      <c r="H1218" s="222"/>
      <c r="I1218" s="388"/>
      <c r="J1218" s="223"/>
      <c r="K1218" s="222"/>
    </row>
    <row r="1219" spans="1:11" x14ac:dyDescent="0.2">
      <c r="A1219" s="222"/>
      <c r="B1219" s="222"/>
      <c r="C1219" s="222"/>
      <c r="D1219" s="222"/>
      <c r="E1219" s="222"/>
      <c r="F1219" s="223"/>
      <c r="G1219" s="269"/>
      <c r="H1219" s="222"/>
      <c r="I1219" s="388"/>
      <c r="J1219" s="223"/>
      <c r="K1219" s="222"/>
    </row>
    <row r="1220" spans="1:11" x14ac:dyDescent="0.2">
      <c r="A1220" s="222"/>
      <c r="B1220" s="222"/>
      <c r="C1220" s="222"/>
      <c r="D1220" s="222"/>
      <c r="E1220" s="222"/>
      <c r="F1220" s="223"/>
      <c r="G1220" s="269"/>
      <c r="H1220" s="222"/>
      <c r="I1220" s="388"/>
      <c r="J1220" s="223"/>
      <c r="K1220" s="222"/>
    </row>
    <row r="1221" spans="1:11" x14ac:dyDescent="0.2">
      <c r="A1221" s="222"/>
      <c r="B1221" s="222"/>
      <c r="C1221" s="222"/>
      <c r="D1221" s="222"/>
      <c r="E1221" s="222"/>
      <c r="F1221" s="223"/>
      <c r="G1221" s="269"/>
      <c r="H1221" s="222"/>
      <c r="I1221" s="388"/>
      <c r="J1221" s="223"/>
      <c r="K1221" s="222"/>
    </row>
    <row r="1222" spans="1:11" x14ac:dyDescent="0.2">
      <c r="A1222" s="222"/>
      <c r="B1222" s="222"/>
      <c r="C1222" s="222"/>
      <c r="D1222" s="222"/>
      <c r="E1222" s="222"/>
      <c r="F1222" s="223"/>
      <c r="G1222" s="269"/>
      <c r="H1222" s="222"/>
      <c r="I1222" s="388"/>
      <c r="J1222" s="223"/>
      <c r="K1222" s="222"/>
    </row>
    <row r="1223" spans="1:11" x14ac:dyDescent="0.2">
      <c r="A1223" s="222"/>
      <c r="B1223" s="222"/>
      <c r="C1223" s="222"/>
      <c r="D1223" s="222"/>
      <c r="E1223" s="222"/>
      <c r="F1223" s="223"/>
      <c r="G1223" s="269"/>
      <c r="H1223" s="222"/>
      <c r="I1223" s="388"/>
      <c r="J1223" s="223"/>
      <c r="K1223" s="222"/>
    </row>
    <row r="1224" spans="1:11" x14ac:dyDescent="0.2">
      <c r="A1224" s="222"/>
      <c r="B1224" s="222"/>
      <c r="C1224" s="222"/>
      <c r="D1224" s="222"/>
      <c r="E1224" s="222"/>
      <c r="F1224" s="223"/>
      <c r="G1224" s="269"/>
      <c r="H1224" s="222"/>
      <c r="I1224" s="388"/>
      <c r="J1224" s="223"/>
      <c r="K1224" s="222"/>
    </row>
    <row r="1225" spans="1:11" x14ac:dyDescent="0.2">
      <c r="A1225" s="222"/>
      <c r="B1225" s="222"/>
      <c r="C1225" s="222"/>
      <c r="D1225" s="222"/>
      <c r="E1225" s="222"/>
      <c r="F1225" s="223"/>
      <c r="G1225" s="269"/>
      <c r="H1225" s="222"/>
      <c r="I1225" s="388"/>
      <c r="J1225" s="223"/>
      <c r="K1225" s="222"/>
    </row>
    <row r="1226" spans="1:11" x14ac:dyDescent="0.2">
      <c r="A1226" s="222"/>
      <c r="B1226" s="222"/>
      <c r="C1226" s="222"/>
      <c r="D1226" s="222"/>
      <c r="E1226" s="222"/>
      <c r="F1226" s="223"/>
      <c r="G1226" s="269"/>
      <c r="H1226" s="222"/>
      <c r="I1226" s="388"/>
      <c r="J1226" s="223"/>
      <c r="K1226" s="222"/>
    </row>
    <row r="1227" spans="1:11" x14ac:dyDescent="0.2">
      <c r="A1227" s="222"/>
      <c r="B1227" s="222"/>
      <c r="C1227" s="222"/>
      <c r="D1227" s="222"/>
      <c r="E1227" s="222"/>
      <c r="F1227" s="223"/>
      <c r="G1227" s="269"/>
      <c r="H1227" s="222"/>
      <c r="I1227" s="388"/>
      <c r="J1227" s="223"/>
      <c r="K1227" s="222"/>
    </row>
    <row r="1228" spans="1:11" x14ac:dyDescent="0.2">
      <c r="A1228" s="222"/>
      <c r="B1228" s="222"/>
      <c r="C1228" s="222"/>
      <c r="D1228" s="222"/>
      <c r="E1228" s="222"/>
      <c r="F1228" s="223"/>
      <c r="G1228" s="269"/>
      <c r="H1228" s="222"/>
      <c r="I1228" s="388"/>
      <c r="J1228" s="223"/>
      <c r="K1228" s="222"/>
    </row>
    <row r="1229" spans="1:11" x14ac:dyDescent="0.2">
      <c r="A1229" s="222"/>
      <c r="B1229" s="222"/>
      <c r="C1229" s="222"/>
      <c r="D1229" s="222"/>
      <c r="E1229" s="222"/>
      <c r="F1229" s="223"/>
      <c r="G1229" s="269"/>
      <c r="H1229" s="222"/>
      <c r="I1229" s="388"/>
      <c r="J1229" s="223"/>
      <c r="K1229" s="222"/>
    </row>
    <row r="1230" spans="1:11" x14ac:dyDescent="0.2">
      <c r="A1230" s="222"/>
      <c r="B1230" s="222"/>
      <c r="C1230" s="222"/>
      <c r="D1230" s="222"/>
      <c r="E1230" s="222"/>
      <c r="F1230" s="223"/>
      <c r="G1230" s="269"/>
      <c r="H1230" s="222"/>
      <c r="I1230" s="388"/>
      <c r="J1230" s="223"/>
      <c r="K1230" s="222"/>
    </row>
    <row r="1231" spans="1:11" x14ac:dyDescent="0.2">
      <c r="A1231" s="222"/>
      <c r="B1231" s="222"/>
      <c r="C1231" s="222"/>
      <c r="D1231" s="222"/>
      <c r="E1231" s="222"/>
      <c r="F1231" s="223"/>
      <c r="G1231" s="269"/>
      <c r="H1231" s="222"/>
      <c r="I1231" s="388"/>
      <c r="J1231" s="223"/>
      <c r="K1231" s="222"/>
    </row>
    <row r="1232" spans="1:11" x14ac:dyDescent="0.2">
      <c r="A1232" s="222"/>
      <c r="B1232" s="222"/>
      <c r="C1232" s="222"/>
      <c r="D1232" s="222"/>
      <c r="E1232" s="222"/>
      <c r="F1232" s="223"/>
      <c r="G1232" s="269"/>
      <c r="H1232" s="222"/>
      <c r="I1232" s="388"/>
      <c r="J1232" s="223"/>
      <c r="K1232" s="222"/>
    </row>
    <row r="1233" spans="1:11" x14ac:dyDescent="0.2">
      <c r="A1233" s="222"/>
      <c r="B1233" s="222"/>
      <c r="C1233" s="222"/>
      <c r="D1233" s="222"/>
      <c r="E1233" s="222"/>
      <c r="F1233" s="223"/>
      <c r="G1233" s="269"/>
      <c r="H1233" s="222"/>
      <c r="I1233" s="388"/>
      <c r="J1233" s="223"/>
      <c r="K1233" s="222"/>
    </row>
    <row r="1234" spans="1:11" x14ac:dyDescent="0.2">
      <c r="A1234" s="222"/>
      <c r="B1234" s="222"/>
      <c r="C1234" s="222"/>
      <c r="D1234" s="222"/>
      <c r="E1234" s="222"/>
      <c r="F1234" s="223"/>
      <c r="G1234" s="269"/>
      <c r="H1234" s="222"/>
      <c r="I1234" s="388"/>
      <c r="J1234" s="223"/>
      <c r="K1234" s="222"/>
    </row>
    <row r="1235" spans="1:11" x14ac:dyDescent="0.2">
      <c r="A1235" s="222"/>
      <c r="B1235" s="222"/>
      <c r="C1235" s="222"/>
      <c r="D1235" s="222"/>
      <c r="E1235" s="222"/>
      <c r="F1235" s="223"/>
      <c r="G1235" s="269"/>
      <c r="H1235" s="222"/>
      <c r="I1235" s="388"/>
      <c r="J1235" s="223"/>
      <c r="K1235" s="222"/>
    </row>
    <row r="1236" spans="1:11" x14ac:dyDescent="0.2">
      <c r="A1236" s="222"/>
      <c r="B1236" s="222"/>
      <c r="C1236" s="222"/>
      <c r="D1236" s="222"/>
      <c r="E1236" s="222"/>
      <c r="F1236" s="223"/>
      <c r="G1236" s="269"/>
      <c r="H1236" s="222"/>
      <c r="I1236" s="388"/>
      <c r="J1236" s="223"/>
      <c r="K1236" s="222"/>
    </row>
    <row r="1237" spans="1:11" x14ac:dyDescent="0.2">
      <c r="A1237" s="222"/>
      <c r="B1237" s="222"/>
      <c r="C1237" s="222"/>
      <c r="D1237" s="222"/>
      <c r="E1237" s="222"/>
      <c r="F1237" s="223"/>
      <c r="G1237" s="269"/>
      <c r="H1237" s="222"/>
      <c r="I1237" s="388"/>
      <c r="J1237" s="223"/>
      <c r="K1237" s="222"/>
    </row>
    <row r="1238" spans="1:11" x14ac:dyDescent="0.2">
      <c r="A1238" s="222"/>
      <c r="B1238" s="222"/>
      <c r="C1238" s="222"/>
      <c r="D1238" s="222"/>
      <c r="E1238" s="222"/>
      <c r="F1238" s="223"/>
      <c r="G1238" s="269"/>
      <c r="H1238" s="222"/>
      <c r="I1238" s="388"/>
      <c r="J1238" s="223"/>
      <c r="K1238" s="222"/>
    </row>
    <row r="1239" spans="1:11" x14ac:dyDescent="0.2">
      <c r="A1239" s="222"/>
      <c r="B1239" s="222"/>
      <c r="C1239" s="222"/>
      <c r="D1239" s="222"/>
      <c r="E1239" s="222"/>
      <c r="F1239" s="223"/>
      <c r="G1239" s="269"/>
      <c r="H1239" s="222"/>
      <c r="I1239" s="388"/>
      <c r="J1239" s="223"/>
      <c r="K1239" s="222"/>
    </row>
    <row r="1240" spans="1:11" x14ac:dyDescent="0.2">
      <c r="A1240" s="222"/>
      <c r="B1240" s="222"/>
      <c r="C1240" s="222"/>
      <c r="D1240" s="222"/>
      <c r="E1240" s="222"/>
      <c r="F1240" s="223"/>
      <c r="G1240" s="269"/>
      <c r="H1240" s="222"/>
      <c r="I1240" s="388"/>
      <c r="J1240" s="223"/>
      <c r="K1240" s="222"/>
    </row>
    <row r="1241" spans="1:11" x14ac:dyDescent="0.2">
      <c r="A1241" s="222"/>
      <c r="B1241" s="222"/>
      <c r="C1241" s="222"/>
      <c r="D1241" s="222"/>
      <c r="E1241" s="222"/>
      <c r="F1241" s="223"/>
      <c r="G1241" s="269"/>
      <c r="H1241" s="222"/>
      <c r="I1241" s="388"/>
      <c r="J1241" s="223"/>
      <c r="K1241" s="222"/>
    </row>
    <row r="1242" spans="1:11" x14ac:dyDescent="0.2">
      <c r="A1242" s="222"/>
      <c r="B1242" s="222"/>
      <c r="C1242" s="222"/>
      <c r="D1242" s="222"/>
      <c r="E1242" s="222"/>
      <c r="F1242" s="223"/>
      <c r="G1242" s="269"/>
      <c r="H1242" s="222"/>
      <c r="I1242" s="388"/>
      <c r="J1242" s="223"/>
      <c r="K1242" s="222"/>
    </row>
    <row r="1243" spans="1:11" x14ac:dyDescent="0.2">
      <c r="A1243" s="222"/>
      <c r="B1243" s="222"/>
      <c r="C1243" s="222"/>
      <c r="D1243" s="222"/>
      <c r="E1243" s="222"/>
      <c r="F1243" s="223"/>
      <c r="G1243" s="269"/>
      <c r="H1243" s="222"/>
      <c r="I1243" s="388"/>
      <c r="J1243" s="223"/>
      <c r="K1243" s="222"/>
    </row>
    <row r="1244" spans="1:11" x14ac:dyDescent="0.2">
      <c r="A1244" s="222"/>
      <c r="B1244" s="222"/>
      <c r="C1244" s="222"/>
      <c r="D1244" s="222"/>
      <c r="E1244" s="222"/>
      <c r="F1244" s="223"/>
      <c r="G1244" s="269"/>
      <c r="H1244" s="222"/>
      <c r="I1244" s="388"/>
      <c r="J1244" s="223"/>
      <c r="K1244" s="222"/>
    </row>
    <row r="1245" spans="1:11" x14ac:dyDescent="0.2">
      <c r="A1245" s="222"/>
      <c r="B1245" s="222"/>
      <c r="C1245" s="222"/>
      <c r="D1245" s="222"/>
      <c r="E1245" s="222"/>
      <c r="F1245" s="223"/>
      <c r="G1245" s="269"/>
      <c r="H1245" s="222"/>
      <c r="I1245" s="388"/>
      <c r="J1245" s="223"/>
      <c r="K1245" s="222"/>
    </row>
    <row r="1246" spans="1:11" x14ac:dyDescent="0.2">
      <c r="A1246" s="222"/>
      <c r="B1246" s="222"/>
      <c r="C1246" s="222"/>
      <c r="D1246" s="222"/>
      <c r="E1246" s="222"/>
      <c r="F1246" s="223"/>
      <c r="G1246" s="269"/>
      <c r="H1246" s="222"/>
      <c r="I1246" s="388"/>
      <c r="J1246" s="223"/>
      <c r="K1246" s="222"/>
    </row>
    <row r="1247" spans="1:11" x14ac:dyDescent="0.2">
      <c r="A1247" s="222"/>
      <c r="B1247" s="222"/>
      <c r="C1247" s="222"/>
      <c r="D1247" s="222"/>
      <c r="E1247" s="222"/>
      <c r="F1247" s="223"/>
      <c r="G1247" s="269"/>
      <c r="H1247" s="222"/>
      <c r="I1247" s="388"/>
      <c r="J1247" s="223"/>
      <c r="K1247" s="222"/>
    </row>
    <row r="1248" spans="1:11" x14ac:dyDescent="0.2">
      <c r="A1248" s="222"/>
      <c r="B1248" s="222"/>
      <c r="C1248" s="222"/>
      <c r="D1248" s="222"/>
      <c r="E1248" s="222"/>
      <c r="F1248" s="223"/>
      <c r="G1248" s="269"/>
      <c r="H1248" s="222"/>
      <c r="I1248" s="388"/>
      <c r="J1248" s="223"/>
      <c r="K1248" s="222"/>
    </row>
    <row r="1249" spans="1:11" x14ac:dyDescent="0.2">
      <c r="A1249" s="222"/>
      <c r="B1249" s="222"/>
      <c r="C1249" s="222"/>
      <c r="D1249" s="222"/>
      <c r="E1249" s="222"/>
      <c r="F1249" s="223"/>
      <c r="G1249" s="269"/>
      <c r="H1249" s="222"/>
      <c r="I1249" s="388"/>
      <c r="J1249" s="223"/>
      <c r="K1249" s="222"/>
    </row>
    <row r="1250" spans="1:11" x14ac:dyDescent="0.2">
      <c r="A1250" s="222"/>
      <c r="B1250" s="222"/>
      <c r="C1250" s="222"/>
      <c r="D1250" s="222"/>
      <c r="E1250" s="222"/>
      <c r="F1250" s="223"/>
      <c r="G1250" s="269"/>
      <c r="H1250" s="222"/>
      <c r="I1250" s="388"/>
      <c r="J1250" s="223"/>
      <c r="K1250" s="222"/>
    </row>
    <row r="1251" spans="1:11" x14ac:dyDescent="0.2">
      <c r="A1251" s="222"/>
      <c r="B1251" s="222"/>
      <c r="C1251" s="222"/>
      <c r="D1251" s="222"/>
      <c r="E1251" s="222"/>
      <c r="F1251" s="223"/>
      <c r="G1251" s="269"/>
      <c r="H1251" s="222"/>
      <c r="I1251" s="388"/>
      <c r="J1251" s="223"/>
      <c r="K1251" s="222"/>
    </row>
    <row r="1252" spans="1:11" x14ac:dyDescent="0.2">
      <c r="A1252" s="222"/>
      <c r="B1252" s="222"/>
      <c r="C1252" s="222"/>
      <c r="D1252" s="222"/>
      <c r="E1252" s="222"/>
      <c r="F1252" s="223"/>
      <c r="G1252" s="269"/>
      <c r="H1252" s="222"/>
      <c r="I1252" s="388"/>
      <c r="J1252" s="223"/>
      <c r="K1252" s="222"/>
    </row>
    <row r="1253" spans="1:11" x14ac:dyDescent="0.2">
      <c r="A1253" s="222"/>
      <c r="B1253" s="222"/>
      <c r="C1253" s="222"/>
      <c r="D1253" s="222"/>
      <c r="E1253" s="222"/>
      <c r="F1253" s="223"/>
      <c r="G1253" s="269"/>
      <c r="H1253" s="222"/>
      <c r="I1253" s="388"/>
      <c r="J1253" s="223"/>
      <c r="K1253" s="222"/>
    </row>
    <row r="1254" spans="1:11" x14ac:dyDescent="0.2">
      <c r="A1254" s="222"/>
      <c r="B1254" s="222"/>
      <c r="C1254" s="222"/>
      <c r="D1254" s="222"/>
      <c r="E1254" s="222"/>
      <c r="F1254" s="223"/>
      <c r="G1254" s="269"/>
      <c r="H1254" s="222"/>
      <c r="I1254" s="388"/>
      <c r="J1254" s="223"/>
      <c r="K1254" s="222"/>
    </row>
    <row r="1255" spans="1:11" x14ac:dyDescent="0.2">
      <c r="A1255" s="222"/>
      <c r="B1255" s="222"/>
      <c r="C1255" s="222"/>
      <c r="D1255" s="222"/>
      <c r="E1255" s="222"/>
      <c r="F1255" s="223"/>
      <c r="G1255" s="269"/>
      <c r="H1255" s="222"/>
      <c r="I1255" s="388"/>
      <c r="J1255" s="223"/>
      <c r="K1255" s="222"/>
    </row>
    <row r="1256" spans="1:11" x14ac:dyDescent="0.2">
      <c r="A1256" s="222"/>
      <c r="B1256" s="222"/>
      <c r="C1256" s="222"/>
      <c r="D1256" s="222"/>
      <c r="E1256" s="222"/>
      <c r="F1256" s="223"/>
      <c r="G1256" s="269"/>
      <c r="H1256" s="222"/>
      <c r="I1256" s="388"/>
      <c r="J1256" s="223"/>
      <c r="K1256" s="222"/>
    </row>
    <row r="1257" spans="1:11" x14ac:dyDescent="0.2">
      <c r="A1257" s="222"/>
      <c r="B1257" s="222"/>
      <c r="C1257" s="222"/>
      <c r="D1257" s="222"/>
      <c r="E1257" s="222"/>
      <c r="F1257" s="223"/>
      <c r="G1257" s="269"/>
      <c r="H1257" s="222"/>
      <c r="I1257" s="388"/>
      <c r="J1257" s="223"/>
      <c r="K1257" s="222"/>
    </row>
    <row r="1258" spans="1:11" x14ac:dyDescent="0.2">
      <c r="A1258" s="222"/>
      <c r="B1258" s="222"/>
      <c r="C1258" s="222"/>
      <c r="D1258" s="222"/>
      <c r="E1258" s="222"/>
      <c r="F1258" s="223"/>
      <c r="G1258" s="269"/>
      <c r="H1258" s="222"/>
      <c r="I1258" s="388"/>
      <c r="J1258" s="223"/>
      <c r="K1258" s="222"/>
    </row>
    <row r="1259" spans="1:11" x14ac:dyDescent="0.2">
      <c r="A1259" s="222"/>
      <c r="B1259" s="222"/>
      <c r="C1259" s="222"/>
      <c r="D1259" s="222"/>
      <c r="E1259" s="222"/>
      <c r="F1259" s="223"/>
      <c r="G1259" s="269"/>
      <c r="H1259" s="222"/>
      <c r="I1259" s="388"/>
      <c r="J1259" s="223"/>
      <c r="K1259" s="222"/>
    </row>
    <row r="1260" spans="1:11" x14ac:dyDescent="0.2">
      <c r="A1260" s="222"/>
      <c r="B1260" s="222"/>
      <c r="C1260" s="222"/>
      <c r="D1260" s="222"/>
      <c r="E1260" s="222"/>
      <c r="F1260" s="223"/>
      <c r="G1260" s="269"/>
      <c r="H1260" s="222"/>
      <c r="I1260" s="388"/>
      <c r="J1260" s="223"/>
      <c r="K1260" s="222"/>
    </row>
    <row r="1261" spans="1:11" x14ac:dyDescent="0.2">
      <c r="A1261" s="222"/>
      <c r="B1261" s="222"/>
      <c r="C1261" s="222"/>
      <c r="D1261" s="222"/>
      <c r="E1261" s="222"/>
      <c r="F1261" s="223"/>
      <c r="G1261" s="269"/>
      <c r="H1261" s="222"/>
      <c r="I1261" s="388"/>
      <c r="J1261" s="223"/>
      <c r="K1261" s="222"/>
    </row>
    <row r="1262" spans="1:11" x14ac:dyDescent="0.2">
      <c r="A1262" s="222"/>
      <c r="B1262" s="222"/>
      <c r="C1262" s="222"/>
      <c r="D1262" s="222"/>
      <c r="E1262" s="222"/>
      <c r="F1262" s="223"/>
      <c r="G1262" s="269"/>
      <c r="H1262" s="222"/>
      <c r="I1262" s="388"/>
      <c r="J1262" s="223"/>
      <c r="K1262" s="222"/>
    </row>
    <row r="1263" spans="1:11" x14ac:dyDescent="0.2">
      <c r="A1263" s="222"/>
      <c r="B1263" s="222"/>
      <c r="C1263" s="222"/>
      <c r="D1263" s="222"/>
      <c r="E1263" s="222"/>
      <c r="F1263" s="223"/>
      <c r="G1263" s="269"/>
      <c r="H1263" s="222"/>
      <c r="I1263" s="388"/>
      <c r="J1263" s="223"/>
      <c r="K1263" s="222"/>
    </row>
    <row r="1264" spans="1:11" x14ac:dyDescent="0.2">
      <c r="A1264" s="222"/>
      <c r="B1264" s="222"/>
      <c r="C1264" s="222"/>
      <c r="D1264" s="222"/>
      <c r="E1264" s="222"/>
      <c r="F1264" s="223"/>
      <c r="G1264" s="269"/>
      <c r="H1264" s="222"/>
      <c r="I1264" s="388"/>
      <c r="J1264" s="223"/>
      <c r="K1264" s="222"/>
    </row>
    <row r="1265" spans="1:11" x14ac:dyDescent="0.2">
      <c r="A1265" s="222"/>
      <c r="B1265" s="222"/>
      <c r="C1265" s="222"/>
      <c r="D1265" s="222"/>
      <c r="E1265" s="222"/>
      <c r="F1265" s="223"/>
      <c r="G1265" s="269"/>
      <c r="H1265" s="222"/>
      <c r="I1265" s="388"/>
      <c r="J1265" s="223"/>
      <c r="K1265" s="222"/>
    </row>
    <row r="1266" spans="1:11" x14ac:dyDescent="0.2">
      <c r="A1266" s="222"/>
      <c r="B1266" s="222"/>
      <c r="C1266" s="222"/>
      <c r="D1266" s="222"/>
      <c r="E1266" s="222"/>
      <c r="F1266" s="223"/>
      <c r="G1266" s="269"/>
      <c r="H1266" s="222"/>
      <c r="I1266" s="388"/>
      <c r="J1266" s="223"/>
      <c r="K1266" s="222"/>
    </row>
    <row r="1267" spans="1:11" x14ac:dyDescent="0.2">
      <c r="A1267" s="222"/>
      <c r="B1267" s="222"/>
      <c r="C1267" s="222"/>
      <c r="D1267" s="222"/>
      <c r="E1267" s="222"/>
      <c r="F1267" s="223"/>
      <c r="G1267" s="269"/>
      <c r="H1267" s="222"/>
      <c r="I1267" s="388"/>
      <c r="J1267" s="223"/>
      <c r="K1267" s="222"/>
    </row>
    <row r="1268" spans="1:11" x14ac:dyDescent="0.2">
      <c r="A1268" s="222"/>
      <c r="B1268" s="222"/>
      <c r="C1268" s="222"/>
      <c r="D1268" s="222"/>
      <c r="E1268" s="222"/>
      <c r="F1268" s="223"/>
      <c r="G1268" s="269"/>
      <c r="H1268" s="222"/>
      <c r="I1268" s="388"/>
      <c r="J1268" s="223"/>
      <c r="K1268" s="222"/>
    </row>
    <row r="1269" spans="1:11" x14ac:dyDescent="0.2">
      <c r="A1269" s="222"/>
      <c r="B1269" s="222"/>
      <c r="C1269" s="222"/>
      <c r="D1269" s="222"/>
      <c r="E1269" s="222"/>
      <c r="F1269" s="223"/>
      <c r="G1269" s="269"/>
      <c r="H1269" s="222"/>
      <c r="I1269" s="388"/>
      <c r="J1269" s="223"/>
      <c r="K1269" s="222"/>
    </row>
    <row r="1270" spans="1:11" x14ac:dyDescent="0.2">
      <c r="A1270" s="222"/>
      <c r="B1270" s="222"/>
      <c r="C1270" s="222"/>
      <c r="D1270" s="222"/>
      <c r="E1270" s="222"/>
      <c r="F1270" s="223"/>
      <c r="G1270" s="269"/>
      <c r="H1270" s="222"/>
      <c r="I1270" s="388"/>
      <c r="J1270" s="223"/>
      <c r="K1270" s="222"/>
    </row>
    <row r="1271" spans="1:11" x14ac:dyDescent="0.2">
      <c r="A1271" s="222"/>
      <c r="B1271" s="222"/>
      <c r="C1271" s="222"/>
      <c r="D1271" s="222"/>
      <c r="E1271" s="222"/>
      <c r="F1271" s="223"/>
      <c r="G1271" s="269"/>
      <c r="H1271" s="222"/>
      <c r="I1271" s="388"/>
      <c r="J1271" s="223"/>
      <c r="K1271" s="222"/>
    </row>
    <row r="1272" spans="1:11" x14ac:dyDescent="0.2">
      <c r="A1272" s="222"/>
      <c r="B1272" s="222"/>
      <c r="C1272" s="222"/>
      <c r="D1272" s="222"/>
      <c r="E1272" s="222"/>
      <c r="F1272" s="223"/>
      <c r="G1272" s="269"/>
      <c r="H1272" s="222"/>
      <c r="I1272" s="388"/>
      <c r="J1272" s="223"/>
      <c r="K1272" s="222"/>
    </row>
    <row r="1273" spans="1:11" x14ac:dyDescent="0.2">
      <c r="A1273" s="222"/>
      <c r="B1273" s="222"/>
      <c r="C1273" s="222"/>
      <c r="D1273" s="222"/>
      <c r="E1273" s="222"/>
      <c r="F1273" s="223"/>
      <c r="G1273" s="269"/>
      <c r="H1273" s="222"/>
      <c r="I1273" s="388"/>
      <c r="J1273" s="223"/>
      <c r="K1273" s="222"/>
    </row>
    <row r="1274" spans="1:11" x14ac:dyDescent="0.2">
      <c r="A1274" s="222"/>
      <c r="B1274" s="222"/>
      <c r="C1274" s="222"/>
      <c r="D1274" s="222"/>
      <c r="E1274" s="222"/>
      <c r="F1274" s="223"/>
      <c r="G1274" s="269"/>
      <c r="H1274" s="222"/>
      <c r="I1274" s="388"/>
      <c r="J1274" s="223"/>
      <c r="K1274" s="222"/>
    </row>
    <row r="1275" spans="1:11" x14ac:dyDescent="0.2">
      <c r="A1275" s="222"/>
      <c r="B1275" s="222"/>
      <c r="C1275" s="222"/>
      <c r="D1275" s="222"/>
      <c r="E1275" s="222"/>
      <c r="F1275" s="223"/>
      <c r="G1275" s="269"/>
      <c r="H1275" s="222"/>
      <c r="I1275" s="388"/>
      <c r="J1275" s="223"/>
      <c r="K1275" s="222"/>
    </row>
    <row r="1276" spans="1:11" x14ac:dyDescent="0.2">
      <c r="A1276" s="222"/>
      <c r="B1276" s="222"/>
      <c r="C1276" s="222"/>
      <c r="D1276" s="222"/>
      <c r="E1276" s="222"/>
      <c r="F1276" s="223"/>
      <c r="G1276" s="269"/>
      <c r="H1276" s="222"/>
      <c r="I1276" s="388"/>
      <c r="J1276" s="223"/>
      <c r="K1276" s="222"/>
    </row>
    <row r="1277" spans="1:11" x14ac:dyDescent="0.2">
      <c r="A1277" s="222"/>
      <c r="B1277" s="222"/>
      <c r="C1277" s="222"/>
      <c r="D1277" s="222"/>
      <c r="E1277" s="222"/>
      <c r="F1277" s="223"/>
      <c r="G1277" s="269"/>
      <c r="H1277" s="222"/>
      <c r="I1277" s="388"/>
      <c r="J1277" s="223"/>
      <c r="K1277" s="222"/>
    </row>
    <row r="1278" spans="1:11" x14ac:dyDescent="0.2">
      <c r="A1278" s="222"/>
      <c r="B1278" s="222"/>
      <c r="C1278" s="222"/>
      <c r="D1278" s="222"/>
      <c r="E1278" s="222"/>
      <c r="F1278" s="223"/>
      <c r="G1278" s="269"/>
      <c r="H1278" s="222"/>
      <c r="I1278" s="388"/>
      <c r="J1278" s="223"/>
      <c r="K1278" s="222"/>
    </row>
    <row r="1279" spans="1:11" x14ac:dyDescent="0.2">
      <c r="A1279" s="222"/>
      <c r="B1279" s="222"/>
      <c r="C1279" s="222"/>
      <c r="D1279" s="222"/>
      <c r="E1279" s="222"/>
      <c r="F1279" s="223"/>
      <c r="G1279" s="269"/>
      <c r="H1279" s="222"/>
      <c r="I1279" s="388"/>
      <c r="J1279" s="223"/>
      <c r="K1279" s="222"/>
    </row>
    <row r="1280" spans="1:11" x14ac:dyDescent="0.2">
      <c r="A1280" s="222"/>
      <c r="B1280" s="222"/>
      <c r="C1280" s="222"/>
      <c r="D1280" s="222"/>
      <c r="E1280" s="222"/>
      <c r="F1280" s="223"/>
      <c r="G1280" s="269"/>
      <c r="H1280" s="222"/>
      <c r="I1280" s="388"/>
      <c r="J1280" s="223"/>
      <c r="K1280" s="222"/>
    </row>
    <row r="1281" spans="1:11" x14ac:dyDescent="0.2">
      <c r="A1281" s="222"/>
      <c r="B1281" s="222"/>
      <c r="C1281" s="222"/>
      <c r="D1281" s="222"/>
      <c r="E1281" s="222"/>
      <c r="F1281" s="223"/>
      <c r="G1281" s="269"/>
      <c r="H1281" s="222"/>
      <c r="I1281" s="388"/>
      <c r="J1281" s="223"/>
      <c r="K1281" s="222"/>
    </row>
    <row r="1282" spans="1:11" x14ac:dyDescent="0.2">
      <c r="A1282" s="222"/>
      <c r="B1282" s="222"/>
      <c r="C1282" s="222"/>
      <c r="D1282" s="222"/>
      <c r="E1282" s="222"/>
      <c r="F1282" s="223"/>
      <c r="G1282" s="269"/>
      <c r="H1282" s="222"/>
      <c r="I1282" s="388"/>
      <c r="J1282" s="223"/>
      <c r="K1282" s="222"/>
    </row>
    <row r="1283" spans="1:11" x14ac:dyDescent="0.2">
      <c r="A1283" s="222"/>
      <c r="B1283" s="222"/>
      <c r="C1283" s="222"/>
      <c r="D1283" s="222"/>
      <c r="E1283" s="222"/>
      <c r="F1283" s="223"/>
      <c r="G1283" s="269"/>
      <c r="H1283" s="222"/>
      <c r="I1283" s="388"/>
      <c r="J1283" s="223"/>
      <c r="K1283" s="222"/>
    </row>
    <row r="1284" spans="1:11" x14ac:dyDescent="0.2">
      <c r="A1284" s="222"/>
      <c r="B1284" s="222"/>
      <c r="C1284" s="222"/>
      <c r="D1284" s="222"/>
      <c r="E1284" s="222"/>
      <c r="F1284" s="223"/>
      <c r="G1284" s="269"/>
      <c r="H1284" s="222"/>
      <c r="I1284" s="388"/>
      <c r="J1284" s="223"/>
      <c r="K1284" s="222"/>
    </row>
    <row r="1285" spans="1:11" x14ac:dyDescent="0.2">
      <c r="A1285" s="222"/>
      <c r="B1285" s="222"/>
      <c r="C1285" s="222"/>
      <c r="D1285" s="222"/>
      <c r="E1285" s="222"/>
      <c r="F1285" s="223"/>
      <c r="G1285" s="269"/>
      <c r="H1285" s="222"/>
      <c r="I1285" s="388"/>
      <c r="J1285" s="223"/>
      <c r="K1285" s="222"/>
    </row>
    <row r="1286" spans="1:11" x14ac:dyDescent="0.2">
      <c r="A1286" s="222"/>
      <c r="B1286" s="222"/>
      <c r="C1286" s="222"/>
      <c r="D1286" s="222"/>
      <c r="E1286" s="222"/>
      <c r="F1286" s="223"/>
      <c r="G1286" s="269"/>
      <c r="H1286" s="222"/>
      <c r="I1286" s="388"/>
      <c r="J1286" s="223"/>
      <c r="K1286" s="222"/>
    </row>
    <row r="1287" spans="1:11" x14ac:dyDescent="0.2">
      <c r="A1287" s="222"/>
      <c r="B1287" s="222"/>
      <c r="C1287" s="222"/>
      <c r="D1287" s="222"/>
      <c r="E1287" s="222"/>
      <c r="F1287" s="223"/>
      <c r="G1287" s="269"/>
      <c r="H1287" s="222"/>
      <c r="I1287" s="388"/>
      <c r="J1287" s="223"/>
      <c r="K1287" s="222"/>
    </row>
    <row r="1288" spans="1:11" x14ac:dyDescent="0.2">
      <c r="A1288" s="222"/>
      <c r="B1288" s="222"/>
      <c r="C1288" s="222"/>
      <c r="D1288" s="222"/>
      <c r="E1288" s="222"/>
      <c r="F1288" s="223"/>
      <c r="G1288" s="269"/>
      <c r="H1288" s="222"/>
      <c r="I1288" s="388"/>
      <c r="J1288" s="223"/>
      <c r="K1288" s="222"/>
    </row>
    <row r="1289" spans="1:11" x14ac:dyDescent="0.2">
      <c r="A1289" s="222"/>
      <c r="B1289" s="222"/>
      <c r="C1289" s="222"/>
      <c r="D1289" s="222"/>
      <c r="E1289" s="222"/>
      <c r="F1289" s="223"/>
      <c r="G1289" s="269"/>
      <c r="H1289" s="222"/>
      <c r="I1289" s="388"/>
      <c r="J1289" s="223"/>
      <c r="K1289" s="222"/>
    </row>
    <row r="1290" spans="1:11" x14ac:dyDescent="0.2">
      <c r="A1290" s="222"/>
      <c r="B1290" s="222"/>
      <c r="C1290" s="222"/>
      <c r="D1290" s="222"/>
      <c r="E1290" s="222"/>
      <c r="F1290" s="223"/>
      <c r="G1290" s="269"/>
      <c r="H1290" s="222"/>
      <c r="I1290" s="388"/>
      <c r="J1290" s="223"/>
      <c r="K1290" s="222"/>
    </row>
    <row r="1291" spans="1:11" x14ac:dyDescent="0.2">
      <c r="A1291" s="222"/>
      <c r="B1291" s="222"/>
      <c r="C1291" s="222"/>
      <c r="D1291" s="222"/>
      <c r="E1291" s="222"/>
      <c r="F1291" s="223"/>
      <c r="G1291" s="269"/>
      <c r="H1291" s="222"/>
      <c r="I1291" s="388"/>
      <c r="J1291" s="223"/>
      <c r="K1291" s="222"/>
    </row>
    <row r="1292" spans="1:11" x14ac:dyDescent="0.2">
      <c r="A1292" s="222"/>
      <c r="B1292" s="222"/>
      <c r="C1292" s="222"/>
      <c r="D1292" s="222"/>
      <c r="E1292" s="222"/>
      <c r="F1292" s="223"/>
      <c r="G1292" s="269"/>
      <c r="H1292" s="222"/>
      <c r="I1292" s="388"/>
      <c r="J1292" s="223"/>
      <c r="K1292" s="222"/>
    </row>
    <row r="1293" spans="1:11" x14ac:dyDescent="0.2">
      <c r="A1293" s="222"/>
      <c r="B1293" s="222"/>
      <c r="C1293" s="222"/>
      <c r="D1293" s="222"/>
      <c r="E1293" s="222"/>
      <c r="F1293" s="223"/>
      <c r="G1293" s="269"/>
      <c r="H1293" s="222"/>
      <c r="I1293" s="388"/>
      <c r="J1293" s="223"/>
      <c r="K1293" s="222"/>
    </row>
    <row r="1294" spans="1:11" x14ac:dyDescent="0.2">
      <c r="A1294" s="222"/>
      <c r="B1294" s="222"/>
      <c r="C1294" s="222"/>
      <c r="D1294" s="222"/>
      <c r="E1294" s="222"/>
      <c r="F1294" s="223"/>
      <c r="G1294" s="269"/>
      <c r="H1294" s="222"/>
      <c r="I1294" s="388"/>
      <c r="J1294" s="223"/>
      <c r="K1294" s="222"/>
    </row>
    <row r="1295" spans="1:11" x14ac:dyDescent="0.2">
      <c r="A1295" s="222"/>
      <c r="B1295" s="222"/>
      <c r="C1295" s="222"/>
      <c r="D1295" s="222"/>
      <c r="E1295" s="222"/>
      <c r="F1295" s="223"/>
      <c r="G1295" s="269"/>
      <c r="H1295" s="222"/>
      <c r="I1295" s="388"/>
      <c r="J1295" s="223"/>
      <c r="K1295" s="222"/>
    </row>
    <row r="1296" spans="1:11" x14ac:dyDescent="0.2">
      <c r="A1296" s="222"/>
      <c r="B1296" s="222"/>
      <c r="C1296" s="222"/>
      <c r="D1296" s="222"/>
      <c r="E1296" s="222"/>
      <c r="F1296" s="223"/>
      <c r="G1296" s="269"/>
      <c r="H1296" s="222"/>
      <c r="I1296" s="388"/>
      <c r="J1296" s="223"/>
      <c r="K1296" s="222"/>
    </row>
    <row r="1297" spans="1:11" x14ac:dyDescent="0.2">
      <c r="A1297" s="222"/>
      <c r="B1297" s="222"/>
      <c r="C1297" s="222"/>
      <c r="D1297" s="222"/>
      <c r="E1297" s="222"/>
      <c r="F1297" s="223"/>
      <c r="G1297" s="269"/>
      <c r="H1297" s="222"/>
      <c r="I1297" s="388"/>
      <c r="J1297" s="223"/>
      <c r="K1297" s="222"/>
    </row>
    <row r="1298" spans="1:11" x14ac:dyDescent="0.2">
      <c r="A1298" s="222"/>
      <c r="B1298" s="222"/>
      <c r="C1298" s="222"/>
      <c r="D1298" s="222"/>
      <c r="E1298" s="222"/>
      <c r="F1298" s="223"/>
      <c r="G1298" s="269"/>
      <c r="H1298" s="222"/>
      <c r="I1298" s="388"/>
      <c r="J1298" s="223"/>
      <c r="K1298" s="222"/>
    </row>
    <row r="1299" spans="1:11" x14ac:dyDescent="0.2">
      <c r="A1299" s="222"/>
      <c r="B1299" s="222"/>
      <c r="C1299" s="222"/>
      <c r="D1299" s="222"/>
      <c r="E1299" s="222"/>
      <c r="F1299" s="223"/>
      <c r="G1299" s="269"/>
      <c r="H1299" s="222"/>
      <c r="I1299" s="388"/>
      <c r="J1299" s="223"/>
      <c r="K1299" s="222"/>
    </row>
    <row r="1300" spans="1:11" x14ac:dyDescent="0.2">
      <c r="A1300" s="222"/>
      <c r="B1300" s="222"/>
      <c r="C1300" s="222"/>
      <c r="D1300" s="222"/>
      <c r="E1300" s="222"/>
      <c r="F1300" s="223"/>
      <c r="G1300" s="269"/>
      <c r="H1300" s="222"/>
      <c r="I1300" s="388"/>
      <c r="J1300" s="223"/>
      <c r="K1300" s="222"/>
    </row>
    <row r="1301" spans="1:11" x14ac:dyDescent="0.2">
      <c r="A1301" s="222"/>
      <c r="B1301" s="222"/>
      <c r="C1301" s="222"/>
      <c r="D1301" s="222"/>
      <c r="E1301" s="222"/>
      <c r="F1301" s="223"/>
      <c r="G1301" s="269"/>
      <c r="H1301" s="222"/>
      <c r="I1301" s="388"/>
      <c r="J1301" s="223"/>
      <c r="K1301" s="222"/>
    </row>
    <row r="1302" spans="1:11" x14ac:dyDescent="0.2">
      <c r="A1302" s="222"/>
      <c r="B1302" s="222"/>
      <c r="C1302" s="222"/>
      <c r="D1302" s="222"/>
      <c r="E1302" s="222"/>
      <c r="F1302" s="223"/>
      <c r="G1302" s="269"/>
      <c r="H1302" s="222"/>
      <c r="I1302" s="388"/>
      <c r="J1302" s="223"/>
      <c r="K1302" s="222"/>
    </row>
    <row r="1303" spans="1:11" x14ac:dyDescent="0.2">
      <c r="A1303" s="222"/>
      <c r="B1303" s="222"/>
      <c r="C1303" s="222"/>
      <c r="D1303" s="222"/>
      <c r="E1303" s="222"/>
      <c r="F1303" s="223"/>
      <c r="G1303" s="269"/>
      <c r="H1303" s="222"/>
      <c r="I1303" s="388"/>
      <c r="J1303" s="223"/>
      <c r="K1303" s="222"/>
    </row>
    <row r="1304" spans="1:11" x14ac:dyDescent="0.2">
      <c r="A1304" s="222"/>
      <c r="B1304" s="222"/>
      <c r="C1304" s="222"/>
      <c r="D1304" s="222"/>
      <c r="E1304" s="222"/>
      <c r="F1304" s="223"/>
      <c r="G1304" s="269"/>
      <c r="H1304" s="222"/>
      <c r="I1304" s="388"/>
      <c r="J1304" s="223"/>
      <c r="K1304" s="222"/>
    </row>
    <row r="1305" spans="1:11" x14ac:dyDescent="0.2">
      <c r="A1305" s="222"/>
      <c r="B1305" s="222"/>
      <c r="C1305" s="222"/>
      <c r="D1305" s="222"/>
      <c r="E1305" s="222"/>
      <c r="F1305" s="223"/>
      <c r="G1305" s="269"/>
      <c r="H1305" s="222"/>
      <c r="I1305" s="388"/>
      <c r="J1305" s="223"/>
      <c r="K1305" s="222"/>
    </row>
    <row r="1306" spans="1:11" x14ac:dyDescent="0.2">
      <c r="A1306" s="222"/>
      <c r="B1306" s="222"/>
      <c r="C1306" s="222"/>
      <c r="D1306" s="222"/>
      <c r="E1306" s="222"/>
      <c r="F1306" s="223"/>
      <c r="G1306" s="269"/>
      <c r="H1306" s="222"/>
      <c r="I1306" s="388"/>
      <c r="J1306" s="223"/>
      <c r="K1306" s="222"/>
    </row>
    <row r="1307" spans="1:11" x14ac:dyDescent="0.2">
      <c r="A1307" s="222"/>
      <c r="B1307" s="222"/>
      <c r="C1307" s="222"/>
      <c r="D1307" s="222"/>
      <c r="E1307" s="222"/>
      <c r="F1307" s="223"/>
      <c r="G1307" s="269"/>
      <c r="H1307" s="222"/>
      <c r="I1307" s="388"/>
      <c r="J1307" s="223"/>
      <c r="K1307" s="222"/>
    </row>
    <row r="1308" spans="1:11" x14ac:dyDescent="0.2">
      <c r="A1308" s="222"/>
      <c r="B1308" s="222"/>
      <c r="C1308" s="222"/>
      <c r="D1308" s="222"/>
      <c r="E1308" s="222"/>
      <c r="F1308" s="223"/>
      <c r="G1308" s="269"/>
      <c r="H1308" s="222"/>
      <c r="I1308" s="388"/>
      <c r="J1308" s="223"/>
      <c r="K1308" s="222"/>
    </row>
    <row r="1309" spans="1:11" x14ac:dyDescent="0.2">
      <c r="A1309" s="222"/>
      <c r="B1309" s="222"/>
      <c r="C1309" s="222"/>
      <c r="D1309" s="222"/>
      <c r="E1309" s="222"/>
      <c r="F1309" s="223"/>
      <c r="G1309" s="269"/>
      <c r="H1309" s="222"/>
      <c r="I1309" s="388"/>
      <c r="J1309" s="223"/>
      <c r="K1309" s="222"/>
    </row>
    <row r="1310" spans="1:11" x14ac:dyDescent="0.2">
      <c r="A1310" s="222"/>
      <c r="B1310" s="222"/>
      <c r="C1310" s="222"/>
      <c r="D1310" s="222"/>
      <c r="E1310" s="222"/>
      <c r="F1310" s="223"/>
      <c r="G1310" s="269"/>
      <c r="H1310" s="222"/>
      <c r="I1310" s="388"/>
      <c r="J1310" s="223"/>
      <c r="K1310" s="222"/>
    </row>
    <row r="1311" spans="1:11" x14ac:dyDescent="0.2">
      <c r="A1311" s="222"/>
      <c r="B1311" s="222"/>
      <c r="C1311" s="222"/>
      <c r="D1311" s="222"/>
      <c r="E1311" s="222"/>
      <c r="F1311" s="223"/>
      <c r="G1311" s="269"/>
      <c r="H1311" s="222"/>
      <c r="I1311" s="388"/>
      <c r="J1311" s="223"/>
      <c r="K1311" s="222"/>
    </row>
    <row r="1312" spans="1:11" x14ac:dyDescent="0.2">
      <c r="A1312" s="222"/>
      <c r="B1312" s="222"/>
      <c r="C1312" s="222"/>
      <c r="D1312" s="222"/>
      <c r="E1312" s="222"/>
      <c r="F1312" s="223"/>
      <c r="G1312" s="269"/>
      <c r="H1312" s="222"/>
      <c r="I1312" s="388"/>
      <c r="J1312" s="223"/>
      <c r="K1312" s="222"/>
    </row>
    <row r="1313" spans="1:11" x14ac:dyDescent="0.2">
      <c r="A1313" s="222"/>
      <c r="B1313" s="222"/>
      <c r="C1313" s="222"/>
      <c r="D1313" s="222"/>
      <c r="E1313" s="222"/>
      <c r="F1313" s="223"/>
      <c r="G1313" s="269"/>
      <c r="H1313" s="222"/>
      <c r="I1313" s="388"/>
      <c r="J1313" s="223"/>
      <c r="K1313" s="222"/>
    </row>
    <row r="1314" spans="1:11" x14ac:dyDescent="0.2">
      <c r="A1314" s="222"/>
      <c r="B1314" s="222"/>
      <c r="C1314" s="222"/>
      <c r="D1314" s="222"/>
      <c r="E1314" s="222"/>
      <c r="F1314" s="223"/>
      <c r="G1314" s="269"/>
      <c r="H1314" s="222"/>
      <c r="I1314" s="388"/>
      <c r="J1314" s="223"/>
      <c r="K1314" s="222"/>
    </row>
    <row r="1315" spans="1:11" x14ac:dyDescent="0.2">
      <c r="A1315" s="222"/>
      <c r="B1315" s="222"/>
      <c r="C1315" s="222"/>
      <c r="D1315" s="222"/>
      <c r="E1315" s="222"/>
      <c r="F1315" s="223"/>
      <c r="G1315" s="269"/>
      <c r="H1315" s="222"/>
      <c r="I1315" s="388"/>
      <c r="J1315" s="223"/>
      <c r="K1315" s="222"/>
    </row>
    <row r="1316" spans="1:11" x14ac:dyDescent="0.2">
      <c r="A1316" s="222"/>
      <c r="B1316" s="222"/>
      <c r="C1316" s="222"/>
      <c r="D1316" s="222"/>
      <c r="E1316" s="222"/>
      <c r="F1316" s="223"/>
      <c r="G1316" s="269"/>
      <c r="H1316" s="222"/>
      <c r="I1316" s="388"/>
      <c r="J1316" s="223"/>
      <c r="K1316" s="222"/>
    </row>
    <row r="1317" spans="1:11" x14ac:dyDescent="0.2">
      <c r="A1317" s="222"/>
      <c r="B1317" s="222"/>
      <c r="C1317" s="222"/>
      <c r="D1317" s="222"/>
      <c r="E1317" s="222"/>
      <c r="F1317" s="223"/>
      <c r="G1317" s="269"/>
      <c r="H1317" s="222"/>
      <c r="I1317" s="388"/>
      <c r="J1317" s="223"/>
      <c r="K1317" s="222"/>
    </row>
    <row r="1318" spans="1:11" x14ac:dyDescent="0.2">
      <c r="A1318" s="222"/>
      <c r="B1318" s="222"/>
      <c r="C1318" s="222"/>
      <c r="D1318" s="222"/>
      <c r="E1318" s="222"/>
      <c r="F1318" s="223"/>
      <c r="G1318" s="269"/>
      <c r="H1318" s="222"/>
      <c r="I1318" s="388"/>
      <c r="J1318" s="223"/>
      <c r="K1318" s="222"/>
    </row>
    <row r="1319" spans="1:11" x14ac:dyDescent="0.2">
      <c r="A1319" s="222"/>
      <c r="B1319" s="222"/>
      <c r="C1319" s="222"/>
      <c r="D1319" s="222"/>
      <c r="E1319" s="222"/>
      <c r="F1319" s="223"/>
      <c r="G1319" s="269"/>
      <c r="H1319" s="222"/>
      <c r="I1319" s="388"/>
      <c r="J1319" s="223"/>
      <c r="K1319" s="222"/>
    </row>
    <row r="1320" spans="1:11" x14ac:dyDescent="0.2">
      <c r="A1320" s="222"/>
      <c r="B1320" s="222"/>
      <c r="C1320" s="222"/>
      <c r="D1320" s="222"/>
      <c r="E1320" s="222"/>
      <c r="F1320" s="222"/>
      <c r="G1320" s="270"/>
      <c r="H1320" s="222"/>
      <c r="I1320" s="388"/>
      <c r="J1320" s="222"/>
      <c r="K1320" s="22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workbookViewId="0">
      <selection activeCell="A2" sqref="A2:XFD3"/>
    </sheetView>
  </sheetViews>
  <sheetFormatPr defaultColWidth="9.140625" defaultRowHeight="12.75" x14ac:dyDescent="0.2"/>
  <cols>
    <col min="3" max="3" width="15.42578125" customWidth="1"/>
    <col min="5" max="5" width="15.140625" customWidth="1"/>
    <col min="6" max="6" width="13.140625" customWidth="1"/>
    <col min="7" max="7" width="14" style="101" customWidth="1"/>
    <col min="8" max="8" width="13.28515625" customWidth="1"/>
    <col min="9" max="9" width="11.28515625" style="363" customWidth="1"/>
    <col min="10" max="10" width="22" customWidth="1"/>
    <col min="12" max="12" width="12.42578125" customWidth="1"/>
    <col min="13" max="13" width="19.85546875" customWidth="1"/>
  </cols>
  <sheetData>
    <row r="1" spans="1:13" ht="18" customHeight="1" x14ac:dyDescent="0.2">
      <c r="A1" s="368" t="s">
        <v>888</v>
      </c>
      <c r="B1" s="368" t="s">
        <v>0</v>
      </c>
      <c r="C1" s="368" t="s">
        <v>889</v>
      </c>
      <c r="D1" s="368" t="s">
        <v>1</v>
      </c>
      <c r="E1" s="368" t="s">
        <v>31</v>
      </c>
      <c r="F1" s="368" t="s">
        <v>32</v>
      </c>
      <c r="G1" s="368" t="s">
        <v>40</v>
      </c>
      <c r="H1" s="368" t="s">
        <v>33</v>
      </c>
      <c r="I1" s="385" t="s">
        <v>2</v>
      </c>
      <c r="J1" s="368" t="s">
        <v>36</v>
      </c>
      <c r="K1" s="368" t="s">
        <v>3</v>
      </c>
      <c r="L1" s="368" t="s">
        <v>34</v>
      </c>
      <c r="M1" s="368" t="s">
        <v>35</v>
      </c>
    </row>
    <row r="2" spans="1:13" x14ac:dyDescent="0.2">
      <c r="A2" s="540" t="s">
        <v>890</v>
      </c>
      <c r="B2" s="540" t="s">
        <v>67</v>
      </c>
      <c r="C2" s="540" t="s">
        <v>891</v>
      </c>
      <c r="D2" s="540" t="s">
        <v>629</v>
      </c>
      <c r="E2" s="540" t="s">
        <v>630</v>
      </c>
      <c r="F2" s="540" t="s">
        <v>631</v>
      </c>
      <c r="G2" s="540" t="s">
        <v>646</v>
      </c>
      <c r="H2" s="541">
        <v>41617</v>
      </c>
      <c r="I2" s="542">
        <v>429</v>
      </c>
      <c r="J2" s="540" t="s">
        <v>647</v>
      </c>
      <c r="K2" s="540" t="s">
        <v>248</v>
      </c>
      <c r="L2" s="541">
        <v>42263</v>
      </c>
      <c r="M2" s="540" t="s">
        <v>4</v>
      </c>
    </row>
    <row r="3" spans="1:13" x14ac:dyDescent="0.2">
      <c r="A3" s="540" t="s">
        <v>890</v>
      </c>
      <c r="B3" s="540" t="s">
        <v>67</v>
      </c>
      <c r="C3" s="540" t="s">
        <v>891</v>
      </c>
      <c r="D3" s="540" t="s">
        <v>629</v>
      </c>
      <c r="E3" s="540" t="s">
        <v>630</v>
      </c>
      <c r="F3" s="540" t="s">
        <v>631</v>
      </c>
      <c r="G3" s="540" t="s">
        <v>648</v>
      </c>
      <c r="H3" s="541">
        <v>41568</v>
      </c>
      <c r="I3" s="542">
        <v>133.1</v>
      </c>
      <c r="J3" s="540" t="s">
        <v>649</v>
      </c>
      <c r="K3" s="540" t="s">
        <v>248</v>
      </c>
      <c r="L3" s="541">
        <v>42263</v>
      </c>
      <c r="M3" s="540" t="s">
        <v>4</v>
      </c>
    </row>
    <row r="4" spans="1:13" x14ac:dyDescent="0.2">
      <c r="A4" s="220"/>
      <c r="B4" s="220"/>
      <c r="C4" s="220"/>
      <c r="D4" s="220"/>
      <c r="E4" s="220"/>
      <c r="F4" s="221"/>
      <c r="G4" s="217"/>
      <c r="H4" s="220"/>
      <c r="I4" s="373">
        <f>SUM(I2:I3)</f>
        <v>562.1</v>
      </c>
      <c r="J4" s="221"/>
      <c r="K4" s="220"/>
    </row>
    <row r="5" spans="1:13" x14ac:dyDescent="0.2">
      <c r="A5" s="220"/>
      <c r="B5" s="220"/>
      <c r="C5" s="220"/>
      <c r="D5" s="220"/>
      <c r="E5" s="220"/>
      <c r="F5" s="221"/>
      <c r="G5" s="217"/>
      <c r="H5" s="220"/>
      <c r="I5" s="388"/>
      <c r="J5" s="221"/>
      <c r="K5" s="220"/>
    </row>
    <row r="6" spans="1:13" x14ac:dyDescent="0.2">
      <c r="A6" s="220"/>
      <c r="B6" s="220"/>
      <c r="C6" s="220"/>
      <c r="D6" s="220"/>
      <c r="E6" s="220"/>
      <c r="F6" s="221"/>
      <c r="G6" s="217"/>
      <c r="H6" s="220"/>
      <c r="I6" s="388"/>
      <c r="J6" s="221"/>
      <c r="K6" s="220"/>
    </row>
    <row r="7" spans="1:13" x14ac:dyDescent="0.2">
      <c r="A7" s="220"/>
      <c r="B7" s="220"/>
      <c r="C7" s="220"/>
      <c r="D7" s="220"/>
      <c r="E7" s="220"/>
      <c r="F7" s="221"/>
      <c r="G7" s="217"/>
      <c r="H7" s="220"/>
      <c r="I7" s="388"/>
      <c r="J7" s="221"/>
      <c r="K7" s="220"/>
    </row>
    <row r="8" spans="1:13" x14ac:dyDescent="0.2">
      <c r="A8" s="220"/>
      <c r="B8" s="220"/>
      <c r="C8" s="220"/>
      <c r="D8" s="220"/>
      <c r="E8" s="220"/>
      <c r="F8" s="221"/>
      <c r="G8" s="217"/>
      <c r="H8" s="220"/>
      <c r="I8" s="388"/>
      <c r="J8" s="221"/>
      <c r="K8" s="220"/>
    </row>
    <row r="9" spans="1:13" x14ac:dyDescent="0.2">
      <c r="A9" s="220"/>
      <c r="B9" s="220"/>
      <c r="C9" s="220"/>
      <c r="D9" s="220"/>
      <c r="E9" s="220"/>
      <c r="F9" s="221"/>
      <c r="G9" s="217"/>
      <c r="H9" s="220"/>
      <c r="I9" s="388"/>
      <c r="J9" s="221"/>
      <c r="K9" s="220"/>
    </row>
    <row r="10" spans="1:13" x14ac:dyDescent="0.2">
      <c r="A10" s="220"/>
      <c r="B10" s="220"/>
      <c r="C10" s="220"/>
      <c r="D10" s="220"/>
      <c r="E10" s="220"/>
      <c r="F10" s="221"/>
      <c r="G10" s="217"/>
      <c r="H10" s="220"/>
      <c r="I10" s="388"/>
      <c r="J10" s="221"/>
      <c r="K10" s="220"/>
    </row>
    <row r="11" spans="1:13" x14ac:dyDescent="0.2">
      <c r="A11" s="220"/>
      <c r="B11" s="220"/>
      <c r="C11" s="220"/>
      <c r="D11" s="220"/>
      <c r="E11" s="220"/>
      <c r="F11" s="221"/>
      <c r="G11" s="217"/>
      <c r="H11" s="220"/>
      <c r="I11" s="388"/>
      <c r="J11" s="221"/>
      <c r="K11" s="220"/>
    </row>
    <row r="12" spans="1:13" x14ac:dyDescent="0.2">
      <c r="A12" s="220"/>
      <c r="B12" s="220"/>
      <c r="C12" s="220"/>
      <c r="D12" s="220"/>
      <c r="E12" s="220"/>
      <c r="F12" s="221"/>
      <c r="G12" s="217"/>
      <c r="H12" s="220"/>
      <c r="I12" s="388"/>
      <c r="J12" s="221"/>
      <c r="K12" s="220"/>
    </row>
    <row r="13" spans="1:13" x14ac:dyDescent="0.2">
      <c r="A13" s="220"/>
      <c r="B13" s="220"/>
      <c r="C13" s="220"/>
      <c r="D13" s="220"/>
      <c r="E13" s="220"/>
      <c r="F13" s="221"/>
      <c r="G13" s="217"/>
      <c r="H13" s="220"/>
      <c r="I13" s="388"/>
      <c r="J13" s="221"/>
      <c r="K13" s="220"/>
    </row>
    <row r="14" spans="1:13" x14ac:dyDescent="0.2">
      <c r="A14" s="220"/>
      <c r="B14" s="220"/>
      <c r="C14" s="220"/>
      <c r="D14" s="220"/>
      <c r="E14" s="220"/>
      <c r="F14" s="221"/>
      <c r="G14" s="217"/>
      <c r="H14" s="220"/>
      <c r="I14" s="388"/>
      <c r="J14" s="221"/>
      <c r="K14" s="220"/>
    </row>
    <row r="15" spans="1:13" x14ac:dyDescent="0.2">
      <c r="A15" s="220"/>
      <c r="B15" s="220"/>
      <c r="C15" s="220"/>
      <c r="D15" s="220"/>
      <c r="E15" s="220"/>
      <c r="F15" s="221"/>
      <c r="G15" s="217"/>
      <c r="H15" s="220"/>
      <c r="I15" s="388"/>
      <c r="J15" s="221"/>
      <c r="K15" s="220"/>
    </row>
    <row r="16" spans="1:13" x14ac:dyDescent="0.2">
      <c r="A16" s="220"/>
      <c r="B16" s="220"/>
      <c r="C16" s="220"/>
      <c r="D16" s="220"/>
      <c r="E16" s="220"/>
      <c r="F16" s="221"/>
      <c r="G16" s="217"/>
      <c r="H16" s="220"/>
      <c r="I16" s="388"/>
      <c r="J16" s="221"/>
      <c r="K16" s="220"/>
    </row>
    <row r="17" spans="1:11" x14ac:dyDescent="0.2">
      <c r="A17" s="220"/>
      <c r="B17" s="220"/>
      <c r="C17" s="220"/>
      <c r="D17" s="220"/>
      <c r="E17" s="220"/>
      <c r="F17" s="221"/>
      <c r="G17" s="217"/>
      <c r="H17" s="220"/>
      <c r="I17" s="388"/>
      <c r="J17" s="221"/>
      <c r="K17" s="220"/>
    </row>
    <row r="18" spans="1:11" x14ac:dyDescent="0.2">
      <c r="A18" s="220"/>
      <c r="B18" s="220"/>
      <c r="C18" s="220"/>
      <c r="D18" s="220"/>
      <c r="E18" s="220"/>
      <c r="F18" s="221"/>
      <c r="G18" s="217"/>
      <c r="H18" s="220"/>
      <c r="I18" s="388"/>
      <c r="J18" s="221"/>
      <c r="K18" s="220"/>
    </row>
    <row r="19" spans="1:11" x14ac:dyDescent="0.2">
      <c r="A19" s="220"/>
      <c r="B19" s="220"/>
      <c r="C19" s="220"/>
      <c r="D19" s="220"/>
      <c r="E19" s="220"/>
      <c r="F19" s="221"/>
      <c r="G19" s="217"/>
      <c r="H19" s="220"/>
      <c r="I19" s="388"/>
      <c r="J19" s="221"/>
      <c r="K19" s="220"/>
    </row>
    <row r="20" spans="1:11" x14ac:dyDescent="0.2">
      <c r="A20" s="220"/>
      <c r="B20" s="220"/>
      <c r="C20" s="220"/>
      <c r="D20" s="220"/>
      <c r="E20" s="220"/>
      <c r="F20" s="221"/>
      <c r="G20" s="217"/>
      <c r="H20" s="220"/>
      <c r="I20" s="388"/>
      <c r="J20" s="221"/>
      <c r="K20" s="220"/>
    </row>
    <row r="21" spans="1:11" x14ac:dyDescent="0.2">
      <c r="A21" s="220"/>
      <c r="B21" s="220"/>
      <c r="C21" s="220"/>
      <c r="D21" s="220"/>
      <c r="E21" s="220"/>
      <c r="F21" s="221"/>
      <c r="G21" s="217"/>
      <c r="H21" s="220"/>
      <c r="I21" s="388"/>
      <c r="J21" s="221"/>
      <c r="K21" s="220"/>
    </row>
    <row r="22" spans="1:11" x14ac:dyDescent="0.2">
      <c r="A22" s="220"/>
      <c r="B22" s="220"/>
      <c r="C22" s="220"/>
      <c r="D22" s="220"/>
      <c r="E22" s="220"/>
      <c r="F22" s="221"/>
      <c r="G22" s="217"/>
      <c r="H22" s="220"/>
      <c r="I22" s="388"/>
      <c r="J22" s="221"/>
      <c r="K22" s="220"/>
    </row>
    <row r="23" spans="1:11" x14ac:dyDescent="0.2">
      <c r="A23" s="220"/>
      <c r="B23" s="220"/>
      <c r="C23" s="220"/>
      <c r="D23" s="220"/>
      <c r="E23" s="220"/>
      <c r="F23" s="221"/>
      <c r="G23" s="217"/>
      <c r="H23" s="220"/>
      <c r="I23" s="388"/>
      <c r="J23" s="221"/>
      <c r="K23" s="220"/>
    </row>
    <row r="24" spans="1:11" x14ac:dyDescent="0.2">
      <c r="A24" s="220"/>
      <c r="B24" s="220"/>
      <c r="C24" s="220"/>
      <c r="D24" s="220"/>
      <c r="E24" s="220"/>
      <c r="F24" s="221"/>
      <c r="G24" s="217"/>
      <c r="H24" s="220"/>
      <c r="I24" s="388"/>
      <c r="J24" s="221"/>
      <c r="K24" s="220"/>
    </row>
    <row r="25" spans="1:11" x14ac:dyDescent="0.2">
      <c r="A25" s="220"/>
      <c r="B25" s="220"/>
      <c r="C25" s="220"/>
      <c r="D25" s="220"/>
      <c r="E25" s="220"/>
      <c r="F25" s="221"/>
      <c r="G25" s="217"/>
      <c r="H25" s="220"/>
      <c r="I25" s="388"/>
      <c r="J25" s="221"/>
      <c r="K25" s="220"/>
    </row>
    <row r="26" spans="1:11" x14ac:dyDescent="0.2">
      <c r="A26" s="220"/>
      <c r="B26" s="220"/>
      <c r="C26" s="220"/>
      <c r="D26" s="220"/>
      <c r="E26" s="220"/>
      <c r="F26" s="221"/>
      <c r="G26" s="217"/>
      <c r="H26" s="220"/>
      <c r="I26" s="388"/>
      <c r="J26" s="221"/>
      <c r="K26" s="220"/>
    </row>
    <row r="27" spans="1:11" x14ac:dyDescent="0.2">
      <c r="A27" s="220"/>
      <c r="B27" s="220"/>
      <c r="C27" s="220"/>
      <c r="D27" s="220"/>
      <c r="E27" s="220"/>
      <c r="F27" s="221"/>
      <c r="G27" s="217"/>
      <c r="H27" s="220"/>
      <c r="I27" s="388"/>
      <c r="J27" s="221"/>
      <c r="K27" s="220"/>
    </row>
    <row r="28" spans="1:11" x14ac:dyDescent="0.2">
      <c r="A28" s="220"/>
      <c r="B28" s="220"/>
      <c r="C28" s="220"/>
      <c r="D28" s="220"/>
      <c r="E28" s="220"/>
      <c r="F28" s="221"/>
      <c r="G28" s="217"/>
      <c r="H28" s="220"/>
      <c r="I28" s="388"/>
      <c r="J28" s="221"/>
      <c r="K28" s="220"/>
    </row>
    <row r="29" spans="1:11" x14ac:dyDescent="0.2">
      <c r="A29" s="220"/>
      <c r="B29" s="220"/>
      <c r="C29" s="220"/>
      <c r="D29" s="220"/>
      <c r="E29" s="220"/>
      <c r="F29" s="221"/>
      <c r="G29" s="217"/>
      <c r="H29" s="220"/>
      <c r="I29" s="388"/>
      <c r="J29" s="221"/>
      <c r="K29" s="220"/>
    </row>
    <row r="30" spans="1:11" x14ac:dyDescent="0.2">
      <c r="A30" s="220"/>
      <c r="B30" s="220"/>
      <c r="C30" s="220"/>
      <c r="D30" s="220"/>
      <c r="E30" s="220"/>
      <c r="F30" s="221"/>
      <c r="G30" s="217"/>
      <c r="H30" s="220"/>
      <c r="I30" s="388"/>
      <c r="J30" s="221"/>
      <c r="K30" s="220"/>
    </row>
    <row r="31" spans="1:11" x14ac:dyDescent="0.2">
      <c r="A31" s="220"/>
      <c r="B31" s="220"/>
      <c r="C31" s="220"/>
      <c r="D31" s="220"/>
      <c r="E31" s="220"/>
      <c r="F31" s="221"/>
      <c r="G31" s="217"/>
      <c r="H31" s="220"/>
      <c r="I31" s="388"/>
      <c r="J31" s="221"/>
      <c r="K31" s="220"/>
    </row>
    <row r="32" spans="1:11" x14ac:dyDescent="0.2">
      <c r="A32" s="220"/>
      <c r="B32" s="220"/>
      <c r="C32" s="220"/>
      <c r="D32" s="220"/>
      <c r="E32" s="220"/>
      <c r="F32" s="221"/>
      <c r="G32" s="217"/>
      <c r="H32" s="220"/>
      <c r="I32" s="388"/>
      <c r="J32" s="221"/>
      <c r="K32" s="220"/>
    </row>
    <row r="33" spans="1:11" x14ac:dyDescent="0.2">
      <c r="A33" s="220"/>
      <c r="B33" s="220"/>
      <c r="C33" s="220"/>
      <c r="D33" s="220"/>
      <c r="E33" s="220"/>
      <c r="F33" s="221"/>
      <c r="G33" s="217"/>
      <c r="H33" s="220"/>
      <c r="I33" s="388"/>
      <c r="J33" s="221"/>
      <c r="K33" s="220"/>
    </row>
    <row r="34" spans="1:11" x14ac:dyDescent="0.2">
      <c r="A34" s="220"/>
      <c r="B34" s="220"/>
      <c r="C34" s="220"/>
      <c r="D34" s="220"/>
      <c r="E34" s="220"/>
      <c r="F34" s="221"/>
      <c r="G34" s="217"/>
      <c r="H34" s="220"/>
      <c r="I34" s="388"/>
      <c r="J34" s="221"/>
      <c r="K34" s="220"/>
    </row>
    <row r="35" spans="1:11" x14ac:dyDescent="0.2">
      <c r="G35" s="6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82"/>
  <sheetViews>
    <sheetView workbookViewId="0">
      <selection activeCell="A2" sqref="A2:XFD9"/>
    </sheetView>
  </sheetViews>
  <sheetFormatPr defaultColWidth="9.140625" defaultRowHeight="12.75" x14ac:dyDescent="0.2"/>
  <cols>
    <col min="1" max="1" width="7.7109375" customWidth="1"/>
    <col min="6" max="6" width="17" customWidth="1"/>
    <col min="7" max="7" width="14.140625" style="101" customWidth="1"/>
    <col min="8" max="8" width="12.7109375" customWidth="1"/>
    <col min="9" max="9" width="14.140625" style="363" customWidth="1"/>
    <col min="10" max="10" width="20" customWidth="1"/>
    <col min="11" max="11" width="21.5703125" customWidth="1"/>
    <col min="12" max="12" width="11.140625" customWidth="1"/>
  </cols>
  <sheetData>
    <row r="1" spans="1:13" s="362" customFormat="1" x14ac:dyDescent="0.2">
      <c r="A1" s="369" t="s">
        <v>888</v>
      </c>
      <c r="B1" s="369" t="s">
        <v>0</v>
      </c>
      <c r="C1" s="369" t="s">
        <v>889</v>
      </c>
      <c r="D1" s="369" t="s">
        <v>1</v>
      </c>
      <c r="E1" s="369" t="s">
        <v>31</v>
      </c>
      <c r="F1" s="369" t="s">
        <v>32</v>
      </c>
      <c r="G1" s="369" t="s">
        <v>40</v>
      </c>
      <c r="H1" s="369" t="s">
        <v>33</v>
      </c>
      <c r="I1" s="385" t="s">
        <v>2</v>
      </c>
      <c r="J1" s="369" t="s">
        <v>36</v>
      </c>
      <c r="K1" s="369" t="s">
        <v>3</v>
      </c>
      <c r="L1" s="369" t="s">
        <v>34</v>
      </c>
      <c r="M1" s="369" t="s">
        <v>35</v>
      </c>
    </row>
    <row r="2" spans="1:13" x14ac:dyDescent="0.2">
      <c r="A2" s="666" t="s">
        <v>896</v>
      </c>
      <c r="B2" s="666" t="s">
        <v>282</v>
      </c>
      <c r="C2" s="666" t="s">
        <v>891</v>
      </c>
      <c r="D2" s="666" t="s">
        <v>345</v>
      </c>
      <c r="E2" s="666" t="s">
        <v>346</v>
      </c>
      <c r="F2" s="666" t="s">
        <v>347</v>
      </c>
      <c r="G2" s="666" t="s">
        <v>659</v>
      </c>
      <c r="H2" s="667">
        <v>42299</v>
      </c>
      <c r="I2" s="668">
        <v>1594.3</v>
      </c>
      <c r="J2" s="666"/>
      <c r="K2" s="666" t="s">
        <v>289</v>
      </c>
      <c r="L2" s="667">
        <v>42303</v>
      </c>
      <c r="M2" s="666" t="s">
        <v>72</v>
      </c>
    </row>
    <row r="3" spans="1:13" x14ac:dyDescent="0.2">
      <c r="A3" s="666" t="s">
        <v>896</v>
      </c>
      <c r="B3" s="666" t="s">
        <v>282</v>
      </c>
      <c r="C3" s="666" t="s">
        <v>891</v>
      </c>
      <c r="D3" s="666" t="s">
        <v>345</v>
      </c>
      <c r="E3" s="666" t="s">
        <v>346</v>
      </c>
      <c r="F3" s="666" t="s">
        <v>347</v>
      </c>
      <c r="G3" s="666" t="s">
        <v>660</v>
      </c>
      <c r="H3" s="667">
        <v>42270</v>
      </c>
      <c r="I3" s="668">
        <v>6126.79</v>
      </c>
      <c r="J3" s="666" t="s">
        <v>661</v>
      </c>
      <c r="K3" s="666" t="s">
        <v>304</v>
      </c>
      <c r="L3" s="667">
        <v>42279</v>
      </c>
      <c r="M3" s="666" t="s">
        <v>72</v>
      </c>
    </row>
    <row r="4" spans="1:13" x14ac:dyDescent="0.2">
      <c r="A4" s="666" t="s">
        <v>896</v>
      </c>
      <c r="B4" s="666" t="s">
        <v>282</v>
      </c>
      <c r="C4" s="666" t="s">
        <v>891</v>
      </c>
      <c r="D4" s="666" t="s">
        <v>662</v>
      </c>
      <c r="E4" s="666" t="s">
        <v>663</v>
      </c>
      <c r="F4" s="666" t="s">
        <v>664</v>
      </c>
      <c r="G4" s="666" t="s">
        <v>665</v>
      </c>
      <c r="H4" s="667">
        <v>42305</v>
      </c>
      <c r="I4" s="668">
        <v>10095.41</v>
      </c>
      <c r="J4" s="666"/>
      <c r="K4" s="666" t="s">
        <v>104</v>
      </c>
      <c r="L4" s="667">
        <v>42307</v>
      </c>
      <c r="M4" s="666" t="s">
        <v>72</v>
      </c>
    </row>
    <row r="5" spans="1:13" x14ac:dyDescent="0.2">
      <c r="A5" s="666" t="s">
        <v>890</v>
      </c>
      <c r="B5" s="666" t="s">
        <v>282</v>
      </c>
      <c r="C5" s="666" t="s">
        <v>891</v>
      </c>
      <c r="D5" s="666" t="s">
        <v>201</v>
      </c>
      <c r="E5" s="666" t="s">
        <v>202</v>
      </c>
      <c r="F5" s="666" t="s">
        <v>203</v>
      </c>
      <c r="G5" s="666" t="s">
        <v>672</v>
      </c>
      <c r="H5" s="667">
        <v>42277</v>
      </c>
      <c r="I5" s="668">
        <v>11.4</v>
      </c>
      <c r="J5" s="666"/>
      <c r="K5" s="666" t="s">
        <v>132</v>
      </c>
      <c r="L5" s="667">
        <v>42279</v>
      </c>
      <c r="M5" s="666" t="s">
        <v>72</v>
      </c>
    </row>
    <row r="6" spans="1:13" x14ac:dyDescent="0.2">
      <c r="A6" s="666" t="s">
        <v>890</v>
      </c>
      <c r="B6" s="666" t="s">
        <v>282</v>
      </c>
      <c r="C6" s="666" t="s">
        <v>891</v>
      </c>
      <c r="D6" s="666" t="s">
        <v>201</v>
      </c>
      <c r="E6" s="666" t="s">
        <v>202</v>
      </c>
      <c r="F6" s="666" t="s">
        <v>203</v>
      </c>
      <c r="G6" s="666" t="s">
        <v>673</v>
      </c>
      <c r="H6" s="667">
        <v>42277</v>
      </c>
      <c r="I6" s="668">
        <v>23.81</v>
      </c>
      <c r="J6" s="666"/>
      <c r="K6" s="666" t="s">
        <v>132</v>
      </c>
      <c r="L6" s="667">
        <v>42279</v>
      </c>
      <c r="M6" s="666" t="s">
        <v>72</v>
      </c>
    </row>
    <row r="7" spans="1:13" x14ac:dyDescent="0.2">
      <c r="A7" s="666" t="s">
        <v>890</v>
      </c>
      <c r="B7" s="666" t="s">
        <v>282</v>
      </c>
      <c r="C7" s="666" t="s">
        <v>892</v>
      </c>
      <c r="D7" s="666" t="s">
        <v>323</v>
      </c>
      <c r="E7" s="666" t="s">
        <v>324</v>
      </c>
      <c r="F7" s="666" t="s">
        <v>325</v>
      </c>
      <c r="G7" s="666" t="s">
        <v>677</v>
      </c>
      <c r="H7" s="667">
        <v>42277</v>
      </c>
      <c r="I7" s="668">
        <v>-99</v>
      </c>
      <c r="J7" s="666"/>
      <c r="K7" s="666" t="s">
        <v>492</v>
      </c>
      <c r="L7" s="667">
        <v>42292</v>
      </c>
      <c r="M7" s="666" t="s">
        <v>72</v>
      </c>
    </row>
    <row r="8" spans="1:13" x14ac:dyDescent="0.2">
      <c r="A8" s="666" t="s">
        <v>890</v>
      </c>
      <c r="B8" s="666" t="s">
        <v>282</v>
      </c>
      <c r="C8" s="666" t="s">
        <v>891</v>
      </c>
      <c r="D8" s="666" t="s">
        <v>262</v>
      </c>
      <c r="E8" s="666" t="s">
        <v>263</v>
      </c>
      <c r="F8" s="666" t="s">
        <v>264</v>
      </c>
      <c r="G8" s="666" t="s">
        <v>675</v>
      </c>
      <c r="H8" s="667">
        <v>42292</v>
      </c>
      <c r="I8" s="668">
        <v>150</v>
      </c>
      <c r="J8" s="666"/>
      <c r="K8" s="666" t="s">
        <v>446</v>
      </c>
      <c r="L8" s="667">
        <v>42292</v>
      </c>
      <c r="M8" s="666" t="s">
        <v>72</v>
      </c>
    </row>
    <row r="9" spans="1:13" x14ac:dyDescent="0.2">
      <c r="A9" s="666" t="s">
        <v>890</v>
      </c>
      <c r="B9" s="666" t="s">
        <v>67</v>
      </c>
      <c r="C9" s="666" t="s">
        <v>891</v>
      </c>
      <c r="D9" s="666" t="s">
        <v>83</v>
      </c>
      <c r="E9" s="666" t="s">
        <v>84</v>
      </c>
      <c r="F9" s="666" t="s">
        <v>85</v>
      </c>
      <c r="G9" s="666" t="s">
        <v>676</v>
      </c>
      <c r="H9" s="667">
        <v>41639</v>
      </c>
      <c r="I9" s="668">
        <v>8.25</v>
      </c>
      <c r="J9" s="666"/>
      <c r="K9" s="666" t="s">
        <v>365</v>
      </c>
      <c r="L9" s="667">
        <v>42283</v>
      </c>
      <c r="M9" s="666" t="s">
        <v>72</v>
      </c>
    </row>
    <row r="10" spans="1:13" x14ac:dyDescent="0.2">
      <c r="A10" s="666"/>
      <c r="B10" s="666"/>
      <c r="C10" s="666"/>
      <c r="D10" s="666"/>
      <c r="E10" s="666"/>
      <c r="F10" s="666"/>
      <c r="G10" s="666"/>
      <c r="H10" s="666"/>
      <c r="I10" s="669">
        <v>17910.960000000003</v>
      </c>
      <c r="J10" s="666"/>
      <c r="K10" s="666"/>
      <c r="L10" s="666"/>
      <c r="M10" s="666"/>
    </row>
    <row r="11" spans="1:13" x14ac:dyDescent="0.2">
      <c r="A11" s="249"/>
      <c r="B11" s="249"/>
      <c r="C11" s="249"/>
      <c r="D11" s="249"/>
      <c r="E11" s="249"/>
      <c r="F11" s="250"/>
      <c r="G11" s="271"/>
      <c r="H11" s="249"/>
      <c r="I11" s="388"/>
      <c r="J11" s="250"/>
      <c r="K11" s="249"/>
    </row>
    <row r="12" spans="1:13" x14ac:dyDescent="0.2">
      <c r="A12" s="249"/>
      <c r="B12" s="249"/>
      <c r="C12" s="249"/>
      <c r="D12" s="249"/>
      <c r="E12" s="249"/>
      <c r="F12" s="250"/>
      <c r="G12" s="271"/>
      <c r="H12" s="249"/>
      <c r="I12" s="388"/>
      <c r="J12" s="250"/>
      <c r="K12" s="249"/>
    </row>
    <row r="13" spans="1:13" x14ac:dyDescent="0.2">
      <c r="A13" s="249"/>
      <c r="B13" s="249"/>
      <c r="C13" s="249"/>
      <c r="D13" s="249"/>
      <c r="E13" s="249"/>
      <c r="F13" s="250"/>
      <c r="G13" s="271"/>
      <c r="H13" s="249"/>
      <c r="I13" s="388"/>
      <c r="J13" s="250"/>
      <c r="K13" s="249"/>
    </row>
    <row r="14" spans="1:13" x14ac:dyDescent="0.2">
      <c r="A14" s="249"/>
      <c r="B14" s="249"/>
      <c r="C14" s="249"/>
      <c r="D14" s="249"/>
      <c r="E14" s="249"/>
      <c r="F14" s="250"/>
      <c r="G14" s="271"/>
      <c r="H14" s="249"/>
      <c r="I14" s="388"/>
      <c r="J14" s="250"/>
      <c r="K14" s="249"/>
    </row>
    <row r="15" spans="1:13" x14ac:dyDescent="0.2">
      <c r="A15" s="249"/>
      <c r="B15" s="249"/>
      <c r="C15" s="249"/>
      <c r="D15" s="249"/>
      <c r="E15" s="249"/>
      <c r="F15" s="250"/>
      <c r="G15" s="271"/>
      <c r="H15" s="249"/>
      <c r="I15" s="388"/>
      <c r="J15" s="250"/>
      <c r="K15" s="249"/>
    </row>
    <row r="16" spans="1:13" x14ac:dyDescent="0.2">
      <c r="A16" s="249"/>
      <c r="B16" s="249"/>
      <c r="C16" s="249"/>
      <c r="D16" s="249"/>
      <c r="E16" s="249"/>
      <c r="F16" s="250"/>
      <c r="G16" s="271"/>
      <c r="H16" s="249"/>
      <c r="I16" s="388"/>
      <c r="J16" s="250"/>
      <c r="K16" s="249"/>
    </row>
    <row r="17" spans="1:11" x14ac:dyDescent="0.2">
      <c r="A17" s="249"/>
      <c r="B17" s="249"/>
      <c r="C17" s="249"/>
      <c r="D17" s="249"/>
      <c r="E17" s="249"/>
      <c r="F17" s="250"/>
      <c r="G17" s="271"/>
      <c r="H17" s="249"/>
      <c r="I17" s="388"/>
      <c r="J17" s="250"/>
      <c r="K17" s="249"/>
    </row>
    <row r="18" spans="1:11" x14ac:dyDescent="0.2">
      <c r="A18" s="249"/>
      <c r="B18" s="249"/>
      <c r="C18" s="249"/>
      <c r="D18" s="249"/>
      <c r="E18" s="249"/>
      <c r="F18" s="250"/>
      <c r="G18" s="271"/>
      <c r="H18" s="249"/>
      <c r="I18" s="388"/>
      <c r="J18" s="250"/>
      <c r="K18" s="249"/>
    </row>
    <row r="19" spans="1:11" x14ac:dyDescent="0.2">
      <c r="A19" s="249"/>
      <c r="B19" s="249"/>
      <c r="C19" s="249"/>
      <c r="D19" s="249"/>
      <c r="E19" s="249"/>
      <c r="F19" s="250"/>
      <c r="G19" s="271"/>
      <c r="H19" s="249"/>
      <c r="I19" s="388"/>
      <c r="J19" s="250"/>
      <c r="K19" s="249"/>
    </row>
    <row r="20" spans="1:11" x14ac:dyDescent="0.2">
      <c r="A20" s="249"/>
      <c r="B20" s="249"/>
      <c r="C20" s="249"/>
      <c r="D20" s="249"/>
      <c r="E20" s="249"/>
      <c r="F20" s="250"/>
      <c r="G20" s="271"/>
      <c r="H20" s="249"/>
      <c r="I20" s="388"/>
      <c r="J20" s="250"/>
      <c r="K20" s="249"/>
    </row>
    <row r="21" spans="1:11" x14ac:dyDescent="0.2">
      <c r="A21" s="249"/>
      <c r="B21" s="249"/>
      <c r="C21" s="249"/>
      <c r="D21" s="249"/>
      <c r="E21" s="249"/>
      <c r="F21" s="250"/>
      <c r="G21" s="271"/>
      <c r="H21" s="249"/>
      <c r="I21" s="388"/>
      <c r="J21" s="250"/>
      <c r="K21" s="249"/>
    </row>
    <row r="22" spans="1:11" x14ac:dyDescent="0.2">
      <c r="A22" s="249"/>
      <c r="B22" s="249"/>
      <c r="C22" s="249"/>
      <c r="D22" s="249"/>
      <c r="E22" s="249"/>
      <c r="F22" s="250"/>
      <c r="G22" s="271"/>
      <c r="H22" s="249"/>
      <c r="I22" s="388"/>
      <c r="J22" s="250"/>
      <c r="K22" s="249"/>
    </row>
    <row r="23" spans="1:11" x14ac:dyDescent="0.2">
      <c r="A23" s="249"/>
      <c r="B23" s="249"/>
      <c r="C23" s="249"/>
      <c r="D23" s="249"/>
      <c r="E23" s="249"/>
      <c r="F23" s="250"/>
      <c r="G23" s="271"/>
      <c r="H23" s="249"/>
      <c r="I23" s="388"/>
      <c r="J23" s="250"/>
      <c r="K23" s="249"/>
    </row>
    <row r="24" spans="1:11" x14ac:dyDescent="0.2">
      <c r="A24" s="249"/>
      <c r="B24" s="249"/>
      <c r="C24" s="249"/>
      <c r="D24" s="249"/>
      <c r="E24" s="249"/>
      <c r="F24" s="250"/>
      <c r="G24" s="271"/>
      <c r="H24" s="249"/>
      <c r="I24" s="388"/>
      <c r="J24" s="250"/>
      <c r="K24" s="249"/>
    </row>
    <row r="25" spans="1:11" x14ac:dyDescent="0.2">
      <c r="A25" s="249"/>
      <c r="B25" s="249"/>
      <c r="C25" s="249"/>
      <c r="D25" s="249"/>
      <c r="E25" s="249"/>
      <c r="F25" s="250"/>
      <c r="G25" s="271"/>
      <c r="H25" s="249"/>
      <c r="I25" s="388"/>
      <c r="J25" s="250"/>
      <c r="K25" s="249"/>
    </row>
    <row r="26" spans="1:11" x14ac:dyDescent="0.2">
      <c r="A26" s="249"/>
      <c r="B26" s="249"/>
      <c r="C26" s="249"/>
      <c r="D26" s="249"/>
      <c r="E26" s="249"/>
      <c r="F26" s="250"/>
      <c r="G26" s="271"/>
      <c r="H26" s="249"/>
      <c r="I26" s="388"/>
      <c r="J26" s="250"/>
      <c r="K26" s="249"/>
    </row>
    <row r="27" spans="1:11" x14ac:dyDescent="0.2">
      <c r="A27" s="249"/>
      <c r="B27" s="249"/>
      <c r="C27" s="249"/>
      <c r="D27" s="249"/>
      <c r="E27" s="249"/>
      <c r="F27" s="250"/>
      <c r="G27" s="271"/>
      <c r="H27" s="249"/>
      <c r="I27" s="388"/>
      <c r="J27" s="250"/>
      <c r="K27" s="249"/>
    </row>
    <row r="28" spans="1:11" x14ac:dyDescent="0.2">
      <c r="A28" s="249"/>
      <c r="B28" s="249"/>
      <c r="C28" s="249"/>
      <c r="D28" s="249"/>
      <c r="E28" s="249"/>
      <c r="F28" s="250"/>
      <c r="G28" s="271"/>
      <c r="H28" s="249"/>
      <c r="I28" s="388"/>
      <c r="J28" s="250"/>
      <c r="K28" s="249"/>
    </row>
    <row r="29" spans="1:11" x14ac:dyDescent="0.2">
      <c r="A29" s="249"/>
      <c r="B29" s="249"/>
      <c r="C29" s="249"/>
      <c r="D29" s="249"/>
      <c r="E29" s="249"/>
      <c r="F29" s="250"/>
      <c r="G29" s="271"/>
      <c r="H29" s="249"/>
      <c r="I29" s="388"/>
      <c r="J29" s="250"/>
      <c r="K29" s="249"/>
    </row>
    <row r="30" spans="1:11" x14ac:dyDescent="0.2">
      <c r="A30" s="249"/>
      <c r="B30" s="249"/>
      <c r="C30" s="249"/>
      <c r="D30" s="249"/>
      <c r="E30" s="249"/>
      <c r="F30" s="250"/>
      <c r="G30" s="271"/>
      <c r="H30" s="249"/>
      <c r="I30" s="388"/>
      <c r="J30" s="250"/>
      <c r="K30" s="249"/>
    </row>
    <row r="31" spans="1:11" x14ac:dyDescent="0.2">
      <c r="A31" s="249"/>
      <c r="B31" s="249"/>
      <c r="C31" s="249"/>
      <c r="D31" s="249"/>
      <c r="E31" s="249"/>
      <c r="F31" s="250"/>
      <c r="G31" s="271"/>
      <c r="H31" s="249"/>
      <c r="I31" s="388"/>
      <c r="J31" s="250"/>
      <c r="K31" s="249"/>
    </row>
    <row r="32" spans="1:11" x14ac:dyDescent="0.2">
      <c r="A32" s="249"/>
      <c r="B32" s="249"/>
      <c r="C32" s="249"/>
      <c r="D32" s="249"/>
      <c r="E32" s="249"/>
      <c r="F32" s="250"/>
      <c r="G32" s="271"/>
      <c r="H32" s="249"/>
      <c r="I32" s="388"/>
      <c r="J32" s="250"/>
      <c r="K32" s="249"/>
    </row>
    <row r="33" spans="1:11" x14ac:dyDescent="0.2">
      <c r="A33" s="249"/>
      <c r="B33" s="249"/>
      <c r="C33" s="249"/>
      <c r="D33" s="249"/>
      <c r="E33" s="249"/>
      <c r="F33" s="250"/>
      <c r="G33" s="271"/>
      <c r="H33" s="249"/>
      <c r="I33" s="388"/>
      <c r="J33" s="250"/>
      <c r="K33" s="249"/>
    </row>
    <row r="34" spans="1:11" x14ac:dyDescent="0.2">
      <c r="A34" s="249"/>
      <c r="B34" s="249"/>
      <c r="C34" s="249"/>
      <c r="D34" s="249"/>
      <c r="E34" s="249"/>
      <c r="F34" s="250"/>
      <c r="G34" s="271"/>
      <c r="H34" s="249"/>
      <c r="I34" s="388"/>
      <c r="J34" s="250"/>
      <c r="K34" s="249"/>
    </row>
    <row r="35" spans="1:11" x14ac:dyDescent="0.2">
      <c r="A35" s="249"/>
      <c r="B35" s="249"/>
      <c r="C35" s="249"/>
      <c r="D35" s="249"/>
      <c r="E35" s="249"/>
      <c r="F35" s="250"/>
      <c r="G35" s="271"/>
      <c r="H35" s="249"/>
      <c r="I35" s="388"/>
      <c r="J35" s="250"/>
      <c r="K35" s="249"/>
    </row>
    <row r="36" spans="1:11" x14ac:dyDescent="0.2">
      <c r="A36" s="249"/>
      <c r="B36" s="249"/>
      <c r="C36" s="249"/>
      <c r="D36" s="249"/>
      <c r="E36" s="249"/>
      <c r="F36" s="250"/>
      <c r="G36" s="271"/>
      <c r="H36" s="249"/>
      <c r="I36" s="388"/>
      <c r="J36" s="250"/>
      <c r="K36" s="249"/>
    </row>
    <row r="37" spans="1:11" x14ac:dyDescent="0.2">
      <c r="A37" s="249"/>
      <c r="B37" s="249"/>
      <c r="C37" s="249"/>
      <c r="D37" s="249"/>
      <c r="E37" s="249"/>
      <c r="F37" s="250"/>
      <c r="G37" s="271"/>
      <c r="H37" s="249"/>
      <c r="I37" s="388"/>
      <c r="J37" s="250"/>
      <c r="K37" s="249"/>
    </row>
    <row r="38" spans="1:11" x14ac:dyDescent="0.2">
      <c r="A38" s="249"/>
      <c r="B38" s="249"/>
      <c r="C38" s="249"/>
      <c r="D38" s="249"/>
      <c r="E38" s="249"/>
      <c r="F38" s="250"/>
      <c r="G38" s="271"/>
      <c r="H38" s="249"/>
      <c r="I38" s="388"/>
      <c r="J38" s="250"/>
      <c r="K38" s="249"/>
    </row>
    <row r="39" spans="1:11" x14ac:dyDescent="0.2">
      <c r="A39" s="249"/>
      <c r="B39" s="249"/>
      <c r="C39" s="249"/>
      <c r="D39" s="249"/>
      <c r="E39" s="249"/>
      <c r="F39" s="250"/>
      <c r="G39" s="271"/>
      <c r="H39" s="249"/>
      <c r="I39" s="388"/>
      <c r="J39" s="250"/>
      <c r="K39" s="249"/>
    </row>
    <row r="40" spans="1:11" x14ac:dyDescent="0.2">
      <c r="A40" s="249"/>
      <c r="B40" s="249"/>
      <c r="C40" s="249"/>
      <c r="D40" s="249"/>
      <c r="E40" s="249"/>
      <c r="F40" s="250"/>
      <c r="G40" s="271"/>
      <c r="H40" s="249"/>
      <c r="I40" s="388"/>
      <c r="J40" s="250"/>
      <c r="K40" s="249"/>
    </row>
    <row r="41" spans="1:11" x14ac:dyDescent="0.2">
      <c r="A41" s="249"/>
      <c r="B41" s="249"/>
      <c r="C41" s="249"/>
      <c r="D41" s="249"/>
      <c r="E41" s="249"/>
      <c r="F41" s="250"/>
      <c r="G41" s="271"/>
      <c r="H41" s="249"/>
      <c r="I41" s="388"/>
      <c r="J41" s="250"/>
      <c r="K41" s="249"/>
    </row>
    <row r="42" spans="1:11" x14ac:dyDescent="0.2">
      <c r="A42" s="249"/>
      <c r="B42" s="249"/>
      <c r="C42" s="249"/>
      <c r="D42" s="249"/>
      <c r="E42" s="249"/>
      <c r="F42" s="250"/>
      <c r="G42" s="271"/>
      <c r="H42" s="249"/>
      <c r="I42" s="388"/>
      <c r="J42" s="250"/>
      <c r="K42" s="249"/>
    </row>
    <row r="43" spans="1:11" x14ac:dyDescent="0.2">
      <c r="A43" s="249"/>
      <c r="B43" s="249"/>
      <c r="C43" s="249"/>
      <c r="D43" s="249"/>
      <c r="E43" s="249"/>
      <c r="F43" s="250"/>
      <c r="G43" s="271"/>
      <c r="H43" s="249"/>
      <c r="I43" s="388"/>
      <c r="J43" s="250"/>
      <c r="K43" s="249"/>
    </row>
    <row r="44" spans="1:11" x14ac:dyDescent="0.2">
      <c r="A44" s="249"/>
      <c r="B44" s="249"/>
      <c r="C44" s="249"/>
      <c r="D44" s="249"/>
      <c r="E44" s="249"/>
      <c r="F44" s="250"/>
      <c r="G44" s="271"/>
      <c r="H44" s="249"/>
      <c r="I44" s="388"/>
      <c r="J44" s="250"/>
      <c r="K44" s="249"/>
    </row>
    <row r="45" spans="1:11" x14ac:dyDescent="0.2">
      <c r="A45" s="249"/>
      <c r="B45" s="249"/>
      <c r="C45" s="249"/>
      <c r="D45" s="249"/>
      <c r="E45" s="249"/>
      <c r="F45" s="250"/>
      <c r="G45" s="271"/>
      <c r="H45" s="249"/>
      <c r="I45" s="388"/>
      <c r="J45" s="250"/>
      <c r="K45" s="249"/>
    </row>
    <row r="46" spans="1:11" x14ac:dyDescent="0.2">
      <c r="A46" s="249"/>
      <c r="B46" s="249"/>
      <c r="C46" s="249"/>
      <c r="D46" s="249"/>
      <c r="E46" s="249"/>
      <c r="F46" s="250"/>
      <c r="G46" s="271"/>
      <c r="H46" s="249"/>
      <c r="I46" s="388"/>
      <c r="J46" s="250"/>
      <c r="K46" s="249"/>
    </row>
    <row r="47" spans="1:11" x14ac:dyDescent="0.2">
      <c r="A47" s="249"/>
      <c r="B47" s="249"/>
      <c r="C47" s="249"/>
      <c r="D47" s="249"/>
      <c r="E47" s="249"/>
      <c r="F47" s="250"/>
      <c r="G47" s="271"/>
      <c r="H47" s="249"/>
      <c r="I47" s="388"/>
      <c r="J47" s="250"/>
      <c r="K47" s="249"/>
    </row>
    <row r="48" spans="1:11" x14ac:dyDescent="0.2">
      <c r="A48" s="249"/>
      <c r="B48" s="249"/>
      <c r="C48" s="249"/>
      <c r="D48" s="249"/>
      <c r="E48" s="249"/>
      <c r="F48" s="250"/>
      <c r="G48" s="271"/>
      <c r="H48" s="249"/>
      <c r="I48" s="388"/>
      <c r="J48" s="250"/>
      <c r="K48" s="249"/>
    </row>
    <row r="49" spans="1:11" x14ac:dyDescent="0.2">
      <c r="A49" s="249"/>
      <c r="B49" s="249"/>
      <c r="C49" s="249"/>
      <c r="D49" s="249"/>
      <c r="E49" s="249"/>
      <c r="F49" s="250"/>
      <c r="G49" s="271"/>
      <c r="H49" s="249"/>
      <c r="I49" s="388"/>
      <c r="J49" s="250"/>
      <c r="K49" s="249"/>
    </row>
    <row r="50" spans="1:11" x14ac:dyDescent="0.2">
      <c r="A50" s="249"/>
      <c r="B50" s="249"/>
      <c r="C50" s="249"/>
      <c r="D50" s="249"/>
      <c r="E50" s="249"/>
      <c r="F50" s="250"/>
      <c r="G50" s="271"/>
      <c r="H50" s="249"/>
      <c r="I50" s="388"/>
      <c r="J50" s="250"/>
      <c r="K50" s="249"/>
    </row>
    <row r="51" spans="1:11" x14ac:dyDescent="0.2">
      <c r="A51" s="249"/>
      <c r="B51" s="249"/>
      <c r="C51" s="249"/>
      <c r="D51" s="249"/>
      <c r="E51" s="249"/>
      <c r="F51" s="250"/>
      <c r="G51" s="271"/>
      <c r="H51" s="249"/>
      <c r="I51" s="388"/>
      <c r="J51" s="250"/>
      <c r="K51" s="249"/>
    </row>
    <row r="52" spans="1:11" x14ac:dyDescent="0.2">
      <c r="A52" s="249"/>
      <c r="B52" s="249"/>
      <c r="C52" s="249"/>
      <c r="D52" s="249"/>
      <c r="E52" s="249"/>
      <c r="F52" s="250"/>
      <c r="G52" s="271"/>
      <c r="H52" s="249"/>
      <c r="I52" s="388"/>
      <c r="J52" s="250"/>
      <c r="K52" s="249"/>
    </row>
    <row r="53" spans="1:11" x14ac:dyDescent="0.2">
      <c r="A53" s="249"/>
      <c r="B53" s="249"/>
      <c r="C53" s="249"/>
      <c r="D53" s="249"/>
      <c r="E53" s="249"/>
      <c r="F53" s="250"/>
      <c r="G53" s="271"/>
      <c r="H53" s="249"/>
      <c r="I53" s="388"/>
      <c r="J53" s="250"/>
      <c r="K53" s="249"/>
    </row>
    <row r="54" spans="1:11" x14ac:dyDescent="0.2">
      <c r="A54" s="249"/>
      <c r="B54" s="249"/>
      <c r="C54" s="249"/>
      <c r="D54" s="249"/>
      <c r="E54" s="249"/>
      <c r="F54" s="250"/>
      <c r="G54" s="271"/>
      <c r="H54" s="249"/>
      <c r="I54" s="388"/>
      <c r="J54" s="250"/>
      <c r="K54" s="249"/>
    </row>
    <row r="55" spans="1:11" x14ac:dyDescent="0.2">
      <c r="A55" s="249"/>
      <c r="B55" s="249"/>
      <c r="C55" s="249"/>
      <c r="D55" s="249"/>
      <c r="E55" s="249"/>
      <c r="F55" s="250"/>
      <c r="G55" s="271"/>
      <c r="H55" s="249"/>
      <c r="I55" s="388"/>
      <c r="J55" s="250"/>
      <c r="K55" s="249"/>
    </row>
    <row r="56" spans="1:11" x14ac:dyDescent="0.2">
      <c r="A56" s="249"/>
      <c r="B56" s="249"/>
      <c r="C56" s="249"/>
      <c r="D56" s="249"/>
      <c r="E56" s="249"/>
      <c r="F56" s="250"/>
      <c r="G56" s="271"/>
      <c r="H56" s="249"/>
      <c r="I56" s="388"/>
      <c r="J56" s="250"/>
      <c r="K56" s="249"/>
    </row>
    <row r="57" spans="1:11" x14ac:dyDescent="0.2">
      <c r="A57" s="249"/>
      <c r="B57" s="249"/>
      <c r="C57" s="249"/>
      <c r="D57" s="249"/>
      <c r="E57" s="249"/>
      <c r="F57" s="250"/>
      <c r="G57" s="271"/>
      <c r="H57" s="249"/>
      <c r="I57" s="388"/>
      <c r="J57" s="250"/>
      <c r="K57" s="249"/>
    </row>
    <row r="58" spans="1:11" x14ac:dyDescent="0.2">
      <c r="A58" s="249"/>
      <c r="B58" s="249"/>
      <c r="C58" s="249"/>
      <c r="D58" s="249"/>
      <c r="E58" s="249"/>
      <c r="F58" s="250"/>
      <c r="G58" s="271"/>
      <c r="H58" s="249"/>
      <c r="I58" s="388"/>
      <c r="J58" s="250"/>
      <c r="K58" s="249"/>
    </row>
    <row r="59" spans="1:11" x14ac:dyDescent="0.2">
      <c r="A59" s="249"/>
      <c r="B59" s="249"/>
      <c r="C59" s="249"/>
      <c r="D59" s="249"/>
      <c r="E59" s="249"/>
      <c r="F59" s="250"/>
      <c r="G59" s="271"/>
      <c r="H59" s="249"/>
      <c r="I59" s="388"/>
      <c r="J59" s="250"/>
      <c r="K59" s="249"/>
    </row>
    <row r="60" spans="1:11" x14ac:dyDescent="0.2">
      <c r="A60" s="249"/>
      <c r="B60" s="249"/>
      <c r="C60" s="249"/>
      <c r="D60" s="249"/>
      <c r="E60" s="249"/>
      <c r="F60" s="250"/>
      <c r="G60" s="271"/>
      <c r="H60" s="249"/>
      <c r="I60" s="388"/>
      <c r="J60" s="250"/>
      <c r="K60" s="249"/>
    </row>
    <row r="61" spans="1:11" x14ac:dyDescent="0.2">
      <c r="A61" s="249"/>
      <c r="B61" s="249"/>
      <c r="C61" s="249"/>
      <c r="D61" s="249"/>
      <c r="E61" s="249"/>
      <c r="F61" s="250"/>
      <c r="G61" s="271"/>
      <c r="H61" s="249"/>
      <c r="I61" s="388"/>
      <c r="J61" s="250"/>
      <c r="K61" s="249"/>
    </row>
    <row r="62" spans="1:11" x14ac:dyDescent="0.2">
      <c r="A62" s="249"/>
      <c r="B62" s="249"/>
      <c r="C62" s="249"/>
      <c r="D62" s="249"/>
      <c r="E62" s="249"/>
      <c r="F62" s="250"/>
      <c r="G62" s="271"/>
      <c r="H62" s="249"/>
      <c r="I62" s="388"/>
      <c r="J62" s="250"/>
      <c r="K62" s="249"/>
    </row>
    <row r="63" spans="1:11" x14ac:dyDescent="0.2">
      <c r="A63" s="249"/>
      <c r="B63" s="249"/>
      <c r="C63" s="249"/>
      <c r="D63" s="249"/>
      <c r="E63" s="249"/>
      <c r="F63" s="250"/>
      <c r="G63" s="271"/>
      <c r="H63" s="249"/>
      <c r="I63" s="388"/>
      <c r="J63" s="250"/>
      <c r="K63" s="249"/>
    </row>
    <row r="64" spans="1:11" x14ac:dyDescent="0.2">
      <c r="A64" s="249"/>
      <c r="B64" s="249"/>
      <c r="C64" s="249"/>
      <c r="D64" s="249"/>
      <c r="E64" s="249"/>
      <c r="F64" s="250"/>
      <c r="G64" s="271"/>
      <c r="H64" s="249"/>
      <c r="I64" s="388"/>
      <c r="J64" s="250"/>
      <c r="K64" s="249"/>
    </row>
    <row r="65" spans="1:11" x14ac:dyDescent="0.2">
      <c r="A65" s="249"/>
      <c r="B65" s="249"/>
      <c r="C65" s="249"/>
      <c r="D65" s="249"/>
      <c r="E65" s="249"/>
      <c r="F65" s="250"/>
      <c r="G65" s="271"/>
      <c r="H65" s="249"/>
      <c r="I65" s="388"/>
      <c r="J65" s="250"/>
      <c r="K65" s="249"/>
    </row>
    <row r="66" spans="1:11" x14ac:dyDescent="0.2">
      <c r="A66" s="249"/>
      <c r="B66" s="249"/>
      <c r="C66" s="249"/>
      <c r="D66" s="249"/>
      <c r="E66" s="249"/>
      <c r="F66" s="250"/>
      <c r="G66" s="271"/>
      <c r="H66" s="249"/>
      <c r="I66" s="388"/>
      <c r="J66" s="250"/>
      <c r="K66" s="249"/>
    </row>
    <row r="67" spans="1:11" x14ac:dyDescent="0.2">
      <c r="A67" s="249"/>
      <c r="B67" s="249"/>
      <c r="C67" s="249"/>
      <c r="D67" s="249"/>
      <c r="E67" s="249"/>
      <c r="F67" s="250"/>
      <c r="G67" s="271"/>
      <c r="H67" s="249"/>
      <c r="I67" s="388"/>
      <c r="J67" s="250"/>
      <c r="K67" s="249"/>
    </row>
    <row r="68" spans="1:11" x14ac:dyDescent="0.2">
      <c r="A68" s="249"/>
      <c r="B68" s="249"/>
      <c r="C68" s="249"/>
      <c r="D68" s="249"/>
      <c r="E68" s="249"/>
      <c r="F68" s="250"/>
      <c r="G68" s="271"/>
      <c r="H68" s="249"/>
      <c r="I68" s="388"/>
      <c r="J68" s="250"/>
      <c r="K68" s="249"/>
    </row>
    <row r="69" spans="1:11" x14ac:dyDescent="0.2">
      <c r="A69" s="249"/>
      <c r="B69" s="249"/>
      <c r="C69" s="249"/>
      <c r="D69" s="249"/>
      <c r="E69" s="249"/>
      <c r="F69" s="250"/>
      <c r="G69" s="271"/>
      <c r="H69" s="249"/>
      <c r="I69" s="388"/>
      <c r="J69" s="250"/>
      <c r="K69" s="249"/>
    </row>
    <row r="70" spans="1:11" x14ac:dyDescent="0.2">
      <c r="A70" s="249"/>
      <c r="B70" s="249"/>
      <c r="C70" s="249"/>
      <c r="D70" s="249"/>
      <c r="E70" s="249"/>
      <c r="F70" s="250"/>
      <c r="G70" s="271"/>
      <c r="H70" s="249"/>
      <c r="I70" s="388"/>
      <c r="J70" s="250"/>
      <c r="K70" s="249"/>
    </row>
    <row r="71" spans="1:11" x14ac:dyDescent="0.2">
      <c r="A71" s="249"/>
      <c r="B71" s="249"/>
      <c r="C71" s="249"/>
      <c r="D71" s="249"/>
      <c r="E71" s="249"/>
      <c r="F71" s="250"/>
      <c r="G71" s="271"/>
      <c r="H71" s="249"/>
      <c r="I71" s="388"/>
      <c r="J71" s="250"/>
      <c r="K71" s="249"/>
    </row>
    <row r="72" spans="1:11" x14ac:dyDescent="0.2">
      <c r="A72" s="249"/>
      <c r="B72" s="249"/>
      <c r="C72" s="249"/>
      <c r="D72" s="249"/>
      <c r="E72" s="249"/>
      <c r="F72" s="250"/>
      <c r="G72" s="271"/>
      <c r="H72" s="249"/>
      <c r="I72" s="388"/>
      <c r="J72" s="250"/>
      <c r="K72" s="249"/>
    </row>
    <row r="73" spans="1:11" x14ac:dyDescent="0.2">
      <c r="A73" s="249"/>
      <c r="B73" s="249"/>
      <c r="C73" s="249"/>
      <c r="D73" s="249"/>
      <c r="E73" s="249"/>
      <c r="F73" s="250"/>
      <c r="G73" s="271"/>
      <c r="H73" s="249"/>
      <c r="I73" s="388"/>
      <c r="J73" s="250"/>
      <c r="K73" s="249"/>
    </row>
    <row r="74" spans="1:11" x14ac:dyDescent="0.2">
      <c r="A74" s="249"/>
      <c r="B74" s="249"/>
      <c r="C74" s="249"/>
      <c r="D74" s="249"/>
      <c r="E74" s="249"/>
      <c r="F74" s="250"/>
      <c r="G74" s="271"/>
      <c r="H74" s="249"/>
      <c r="I74" s="388"/>
      <c r="J74" s="250"/>
      <c r="K74" s="249"/>
    </row>
    <row r="75" spans="1:11" x14ac:dyDescent="0.2">
      <c r="A75" s="249"/>
      <c r="B75" s="249"/>
      <c r="C75" s="249"/>
      <c r="D75" s="249"/>
      <c r="E75" s="249"/>
      <c r="F75" s="250"/>
      <c r="G75" s="271"/>
      <c r="H75" s="249"/>
      <c r="I75" s="388"/>
      <c r="J75" s="250"/>
      <c r="K75" s="249"/>
    </row>
    <row r="76" spans="1:11" x14ac:dyDescent="0.2">
      <c r="A76" s="249"/>
      <c r="B76" s="249"/>
      <c r="C76" s="249"/>
      <c r="D76" s="249"/>
      <c r="E76" s="249"/>
      <c r="F76" s="250"/>
      <c r="G76" s="271"/>
      <c r="H76" s="249"/>
      <c r="I76" s="388"/>
      <c r="J76" s="250"/>
      <c r="K76" s="249"/>
    </row>
    <row r="77" spans="1:11" x14ac:dyDescent="0.2">
      <c r="A77" s="249"/>
      <c r="B77" s="249"/>
      <c r="C77" s="249"/>
      <c r="D77" s="249"/>
      <c r="E77" s="249"/>
      <c r="F77" s="250"/>
      <c r="G77" s="271"/>
      <c r="H77" s="249"/>
      <c r="I77" s="388"/>
      <c r="J77" s="250"/>
      <c r="K77" s="249"/>
    </row>
    <row r="78" spans="1:11" x14ac:dyDescent="0.2">
      <c r="A78" s="249"/>
      <c r="B78" s="249"/>
      <c r="C78" s="249"/>
      <c r="D78" s="249"/>
      <c r="E78" s="249"/>
      <c r="F78" s="250"/>
      <c r="G78" s="271"/>
      <c r="H78" s="249"/>
      <c r="I78" s="388"/>
      <c r="J78" s="250"/>
      <c r="K78" s="249"/>
    </row>
    <row r="79" spans="1:11" x14ac:dyDescent="0.2">
      <c r="A79" s="249"/>
      <c r="B79" s="249"/>
      <c r="C79" s="249"/>
      <c r="D79" s="249"/>
      <c r="E79" s="249"/>
      <c r="F79" s="250"/>
      <c r="G79" s="271"/>
      <c r="H79" s="249"/>
      <c r="I79" s="388"/>
      <c r="J79" s="250"/>
      <c r="K79" s="249"/>
    </row>
    <row r="80" spans="1:11" x14ac:dyDescent="0.2">
      <c r="A80" s="249"/>
      <c r="B80" s="249"/>
      <c r="C80" s="249"/>
      <c r="D80" s="249"/>
      <c r="E80" s="249"/>
      <c r="F80" s="250"/>
      <c r="G80" s="271"/>
      <c r="H80" s="249"/>
      <c r="I80" s="388"/>
      <c r="J80" s="250"/>
      <c r="K80" s="249"/>
    </row>
    <row r="81" spans="1:11" x14ac:dyDescent="0.2">
      <c r="A81" s="249"/>
      <c r="B81" s="249"/>
      <c r="C81" s="249"/>
      <c r="D81" s="249"/>
      <c r="E81" s="249"/>
      <c r="F81" s="250"/>
      <c r="G81" s="271"/>
      <c r="H81" s="249"/>
      <c r="I81" s="388"/>
      <c r="J81" s="250"/>
      <c r="K81" s="249"/>
    </row>
    <row r="82" spans="1:11" x14ac:dyDescent="0.2">
      <c r="A82" s="249"/>
      <c r="B82" s="249"/>
      <c r="C82" s="249"/>
      <c r="D82" s="249"/>
      <c r="E82" s="249"/>
      <c r="F82" s="250"/>
      <c r="G82" s="271"/>
      <c r="H82" s="249"/>
      <c r="I82" s="388"/>
      <c r="J82" s="250"/>
      <c r="K82" s="249"/>
    </row>
    <row r="83" spans="1:11" x14ac:dyDescent="0.2">
      <c r="A83" s="249"/>
      <c r="B83" s="249"/>
      <c r="C83" s="249"/>
      <c r="D83" s="249"/>
      <c r="E83" s="249"/>
      <c r="F83" s="250"/>
      <c r="G83" s="271"/>
      <c r="H83" s="249"/>
      <c r="I83" s="388"/>
      <c r="J83" s="250"/>
      <c r="K83" s="249"/>
    </row>
    <row r="84" spans="1:11" x14ac:dyDescent="0.2">
      <c r="A84" s="249"/>
      <c r="B84" s="249"/>
      <c r="C84" s="249"/>
      <c r="D84" s="249"/>
      <c r="E84" s="249"/>
      <c r="F84" s="250"/>
      <c r="G84" s="271"/>
      <c r="H84" s="249"/>
      <c r="I84" s="388"/>
      <c r="J84" s="250"/>
      <c r="K84" s="249"/>
    </row>
    <row r="85" spans="1:11" x14ac:dyDescent="0.2">
      <c r="A85" s="249"/>
      <c r="B85" s="249"/>
      <c r="C85" s="249"/>
      <c r="D85" s="249"/>
      <c r="E85" s="249"/>
      <c r="F85" s="250"/>
      <c r="G85" s="271"/>
      <c r="H85" s="249"/>
      <c r="I85" s="388"/>
      <c r="J85" s="250"/>
      <c r="K85" s="249"/>
    </row>
    <row r="86" spans="1:11" x14ac:dyDescent="0.2">
      <c r="A86" s="249"/>
      <c r="B86" s="249"/>
      <c r="C86" s="249"/>
      <c r="D86" s="249"/>
      <c r="E86" s="249"/>
      <c r="F86" s="250"/>
      <c r="G86" s="271"/>
      <c r="H86" s="249"/>
      <c r="I86" s="388"/>
      <c r="J86" s="250"/>
      <c r="K86" s="249"/>
    </row>
    <row r="87" spans="1:11" x14ac:dyDescent="0.2">
      <c r="A87" s="249"/>
      <c r="B87" s="249"/>
      <c r="C87" s="249"/>
      <c r="D87" s="249"/>
      <c r="E87" s="249"/>
      <c r="F87" s="250"/>
      <c r="G87" s="271"/>
      <c r="H87" s="249"/>
      <c r="I87" s="388"/>
      <c r="J87" s="250"/>
      <c r="K87" s="249"/>
    </row>
    <row r="88" spans="1:11" x14ac:dyDescent="0.2">
      <c r="A88" s="249"/>
      <c r="B88" s="249"/>
      <c r="C88" s="249"/>
      <c r="D88" s="249"/>
      <c r="E88" s="249"/>
      <c r="F88" s="250"/>
      <c r="G88" s="271"/>
      <c r="H88" s="249"/>
      <c r="I88" s="388"/>
      <c r="J88" s="250"/>
      <c r="K88" s="249"/>
    </row>
    <row r="89" spans="1:11" x14ac:dyDescent="0.2">
      <c r="A89" s="249"/>
      <c r="B89" s="249"/>
      <c r="C89" s="249"/>
      <c r="D89" s="249"/>
      <c r="E89" s="249"/>
      <c r="F89" s="250"/>
      <c r="G89" s="271"/>
      <c r="H89" s="249"/>
      <c r="I89" s="388"/>
      <c r="J89" s="250"/>
      <c r="K89" s="249"/>
    </row>
    <row r="90" spans="1:11" x14ac:dyDescent="0.2">
      <c r="A90" s="249"/>
      <c r="B90" s="249"/>
      <c r="C90" s="249"/>
      <c r="D90" s="249"/>
      <c r="E90" s="249"/>
      <c r="F90" s="250"/>
      <c r="G90" s="271"/>
      <c r="H90" s="249"/>
      <c r="I90" s="388"/>
      <c r="J90" s="250"/>
      <c r="K90" s="249"/>
    </row>
    <row r="91" spans="1:11" x14ac:dyDescent="0.2">
      <c r="A91" s="249"/>
      <c r="B91" s="249"/>
      <c r="C91" s="249"/>
      <c r="D91" s="249"/>
      <c r="E91" s="249"/>
      <c r="F91" s="250"/>
      <c r="G91" s="271"/>
      <c r="H91" s="249"/>
      <c r="I91" s="388"/>
      <c r="J91" s="250"/>
      <c r="K91" s="249"/>
    </row>
    <row r="92" spans="1:11" x14ac:dyDescent="0.2">
      <c r="A92" s="249"/>
      <c r="B92" s="249"/>
      <c r="C92" s="249"/>
      <c r="D92" s="249"/>
      <c r="E92" s="249"/>
      <c r="F92" s="250"/>
      <c r="G92" s="271"/>
      <c r="H92" s="249"/>
      <c r="I92" s="388"/>
      <c r="J92" s="250"/>
      <c r="K92" s="249"/>
    </row>
    <row r="93" spans="1:11" x14ac:dyDescent="0.2">
      <c r="A93" s="249"/>
      <c r="B93" s="249"/>
      <c r="C93" s="249"/>
      <c r="D93" s="249"/>
      <c r="E93" s="249"/>
      <c r="F93" s="250"/>
      <c r="G93" s="271"/>
      <c r="H93" s="249"/>
      <c r="I93" s="388"/>
      <c r="J93" s="250"/>
      <c r="K93" s="249"/>
    </row>
    <row r="94" spans="1:11" x14ac:dyDescent="0.2">
      <c r="A94" s="249"/>
      <c r="B94" s="249"/>
      <c r="C94" s="249"/>
      <c r="D94" s="249"/>
      <c r="E94" s="249"/>
      <c r="F94" s="250"/>
      <c r="G94" s="271"/>
      <c r="H94" s="249"/>
      <c r="I94" s="388"/>
      <c r="J94" s="250"/>
      <c r="K94" s="249"/>
    </row>
    <row r="95" spans="1:11" x14ac:dyDescent="0.2">
      <c r="A95" s="249"/>
      <c r="B95" s="249"/>
      <c r="C95" s="249"/>
      <c r="D95" s="249"/>
      <c r="E95" s="249"/>
      <c r="F95" s="250"/>
      <c r="G95" s="271"/>
      <c r="H95" s="249"/>
      <c r="I95" s="388"/>
      <c r="J95" s="250"/>
      <c r="K95" s="249"/>
    </row>
    <row r="96" spans="1:11" x14ac:dyDescent="0.2">
      <c r="A96" s="249"/>
      <c r="B96" s="249"/>
      <c r="C96" s="249"/>
      <c r="D96" s="249"/>
      <c r="E96" s="249"/>
      <c r="F96" s="250"/>
      <c r="G96" s="271"/>
      <c r="H96" s="249"/>
      <c r="I96" s="388"/>
      <c r="J96" s="250"/>
      <c r="K96" s="249"/>
    </row>
    <row r="97" spans="1:11" x14ac:dyDescent="0.2">
      <c r="A97" s="249"/>
      <c r="B97" s="249"/>
      <c r="C97" s="249"/>
      <c r="D97" s="249"/>
      <c r="E97" s="249"/>
      <c r="F97" s="250"/>
      <c r="G97" s="271"/>
      <c r="H97" s="249"/>
      <c r="I97" s="388"/>
      <c r="J97" s="250"/>
      <c r="K97" s="249"/>
    </row>
    <row r="98" spans="1:11" x14ac:dyDescent="0.2">
      <c r="A98" s="249"/>
      <c r="B98" s="249"/>
      <c r="C98" s="249"/>
      <c r="D98" s="249"/>
      <c r="E98" s="249"/>
      <c r="F98" s="250"/>
      <c r="G98" s="271"/>
      <c r="H98" s="249"/>
      <c r="I98" s="388"/>
      <c r="J98" s="250"/>
      <c r="K98" s="249"/>
    </row>
    <row r="99" spans="1:11" x14ac:dyDescent="0.2">
      <c r="A99" s="249"/>
      <c r="B99" s="249"/>
      <c r="C99" s="249"/>
      <c r="D99" s="249"/>
      <c r="E99" s="249"/>
      <c r="F99" s="250"/>
      <c r="G99" s="271"/>
      <c r="H99" s="249"/>
      <c r="I99" s="388"/>
      <c r="J99" s="250"/>
      <c r="K99" s="249"/>
    </row>
    <row r="100" spans="1:11" x14ac:dyDescent="0.2">
      <c r="A100" s="249"/>
      <c r="B100" s="249"/>
      <c r="C100" s="249"/>
      <c r="D100" s="249"/>
      <c r="E100" s="249"/>
      <c r="F100" s="250"/>
      <c r="G100" s="271"/>
      <c r="H100" s="249"/>
      <c r="I100" s="388"/>
      <c r="J100" s="250"/>
      <c r="K100" s="249"/>
    </row>
    <row r="101" spans="1:11" x14ac:dyDescent="0.2">
      <c r="A101" s="249"/>
      <c r="B101" s="249"/>
      <c r="C101" s="249"/>
      <c r="D101" s="249"/>
      <c r="E101" s="249"/>
      <c r="F101" s="250"/>
      <c r="G101" s="271"/>
      <c r="H101" s="249"/>
      <c r="I101" s="388"/>
      <c r="J101" s="250"/>
      <c r="K101" s="249"/>
    </row>
    <row r="102" spans="1:11" x14ac:dyDescent="0.2">
      <c r="A102" s="249"/>
      <c r="B102" s="249"/>
      <c r="C102" s="249"/>
      <c r="D102" s="249"/>
      <c r="E102" s="249"/>
      <c r="F102" s="250"/>
      <c r="G102" s="271"/>
      <c r="H102" s="249"/>
      <c r="I102" s="388"/>
      <c r="J102" s="250"/>
      <c r="K102" s="249"/>
    </row>
    <row r="103" spans="1:11" x14ac:dyDescent="0.2">
      <c r="A103" s="249"/>
      <c r="B103" s="249"/>
      <c r="C103" s="249"/>
      <c r="D103" s="249"/>
      <c r="E103" s="249"/>
      <c r="F103" s="250"/>
      <c r="G103" s="271"/>
      <c r="H103" s="249"/>
      <c r="I103" s="388"/>
      <c r="J103" s="250"/>
      <c r="K103" s="249"/>
    </row>
    <row r="104" spans="1:11" x14ac:dyDescent="0.2">
      <c r="A104" s="249"/>
      <c r="B104" s="249"/>
      <c r="C104" s="249"/>
      <c r="D104" s="249"/>
      <c r="E104" s="249"/>
      <c r="F104" s="250"/>
      <c r="G104" s="271"/>
      <c r="H104" s="249"/>
      <c r="I104" s="388"/>
      <c r="J104" s="250"/>
      <c r="K104" s="249"/>
    </row>
    <row r="105" spans="1:11" x14ac:dyDescent="0.2">
      <c r="A105" s="249"/>
      <c r="B105" s="249"/>
      <c r="C105" s="249"/>
      <c r="D105" s="249"/>
      <c r="E105" s="249"/>
      <c r="F105" s="250"/>
      <c r="G105" s="271"/>
      <c r="H105" s="249"/>
      <c r="I105" s="388"/>
      <c r="J105" s="250"/>
      <c r="K105" s="249"/>
    </row>
    <row r="106" spans="1:11" x14ac:dyDescent="0.2">
      <c r="A106" s="249"/>
      <c r="B106" s="249"/>
      <c r="C106" s="249"/>
      <c r="D106" s="249"/>
      <c r="E106" s="249"/>
      <c r="F106" s="250"/>
      <c r="G106" s="271"/>
      <c r="H106" s="249"/>
      <c r="I106" s="388"/>
      <c r="J106" s="250"/>
      <c r="K106" s="249"/>
    </row>
    <row r="107" spans="1:11" x14ac:dyDescent="0.2">
      <c r="A107" s="249"/>
      <c r="B107" s="249"/>
      <c r="C107" s="249"/>
      <c r="D107" s="249"/>
      <c r="E107" s="249"/>
      <c r="F107" s="250"/>
      <c r="G107" s="271"/>
      <c r="H107" s="249"/>
      <c r="I107" s="388"/>
      <c r="J107" s="250"/>
      <c r="K107" s="249"/>
    </row>
    <row r="108" spans="1:11" x14ac:dyDescent="0.2">
      <c r="A108" s="249"/>
      <c r="B108" s="249"/>
      <c r="C108" s="249"/>
      <c r="D108" s="249"/>
      <c r="E108" s="249"/>
      <c r="F108" s="250"/>
      <c r="G108" s="271"/>
      <c r="H108" s="249"/>
      <c r="I108" s="388"/>
      <c r="J108" s="250"/>
      <c r="K108" s="249"/>
    </row>
    <row r="109" spans="1:11" x14ac:dyDescent="0.2">
      <c r="A109" s="249"/>
      <c r="B109" s="249"/>
      <c r="C109" s="249"/>
      <c r="D109" s="249"/>
      <c r="E109" s="249"/>
      <c r="F109" s="250"/>
      <c r="G109" s="271"/>
      <c r="H109" s="249"/>
      <c r="I109" s="388"/>
      <c r="J109" s="250"/>
      <c r="K109" s="249"/>
    </row>
    <row r="110" spans="1:11" x14ac:dyDescent="0.2">
      <c r="A110" s="249"/>
      <c r="B110" s="249"/>
      <c r="C110" s="249"/>
      <c r="D110" s="249"/>
      <c r="E110" s="249"/>
      <c r="F110" s="250"/>
      <c r="G110" s="271"/>
      <c r="H110" s="249"/>
      <c r="I110" s="388"/>
      <c r="J110" s="250"/>
      <c r="K110" s="249"/>
    </row>
    <row r="111" spans="1:11" x14ac:dyDescent="0.2">
      <c r="A111" s="249"/>
      <c r="B111" s="249"/>
      <c r="C111" s="249"/>
      <c r="D111" s="249"/>
      <c r="E111" s="249"/>
      <c r="F111" s="250"/>
      <c r="G111" s="271"/>
      <c r="H111" s="249"/>
      <c r="I111" s="388"/>
      <c r="J111" s="250"/>
      <c r="K111" s="249"/>
    </row>
    <row r="112" spans="1:11" x14ac:dyDescent="0.2">
      <c r="A112" s="249"/>
      <c r="B112" s="249"/>
      <c r="C112" s="249"/>
      <c r="D112" s="249"/>
      <c r="E112" s="249"/>
      <c r="F112" s="250"/>
      <c r="G112" s="271"/>
      <c r="H112" s="249"/>
      <c r="I112" s="388"/>
      <c r="J112" s="250"/>
      <c r="K112" s="249"/>
    </row>
    <row r="113" spans="1:11" x14ac:dyDescent="0.2">
      <c r="A113" s="249"/>
      <c r="B113" s="249"/>
      <c r="C113" s="249"/>
      <c r="D113" s="249"/>
      <c r="E113" s="249"/>
      <c r="F113" s="250"/>
      <c r="G113" s="271"/>
      <c r="H113" s="249"/>
      <c r="I113" s="388"/>
      <c r="J113" s="250"/>
      <c r="K113" s="249"/>
    </row>
    <row r="114" spans="1:11" x14ac:dyDescent="0.2">
      <c r="A114" s="249"/>
      <c r="B114" s="249"/>
      <c r="C114" s="249"/>
      <c r="D114" s="249"/>
      <c r="E114" s="249"/>
      <c r="F114" s="250"/>
      <c r="G114" s="271"/>
      <c r="H114" s="249"/>
      <c r="I114" s="388"/>
      <c r="J114" s="250"/>
      <c r="K114" s="249"/>
    </row>
    <row r="115" spans="1:11" x14ac:dyDescent="0.2">
      <c r="A115" s="249"/>
      <c r="B115" s="249"/>
      <c r="C115" s="249"/>
      <c r="D115" s="249"/>
      <c r="E115" s="249"/>
      <c r="F115" s="250"/>
      <c r="G115" s="271"/>
      <c r="H115" s="249"/>
      <c r="I115" s="388"/>
      <c r="J115" s="250"/>
      <c r="K115" s="249"/>
    </row>
    <row r="116" spans="1:11" x14ac:dyDescent="0.2">
      <c r="A116" s="249"/>
      <c r="B116" s="249"/>
      <c r="C116" s="249"/>
      <c r="D116" s="249"/>
      <c r="E116" s="249"/>
      <c r="F116" s="250"/>
      <c r="G116" s="271"/>
      <c r="H116" s="249"/>
      <c r="I116" s="388"/>
      <c r="J116" s="250"/>
      <c r="K116" s="249"/>
    </row>
    <row r="117" spans="1:11" x14ac:dyDescent="0.2">
      <c r="A117" s="249"/>
      <c r="B117" s="249"/>
      <c r="C117" s="249"/>
      <c r="D117" s="249"/>
      <c r="E117" s="249"/>
      <c r="F117" s="250"/>
      <c r="G117" s="271"/>
      <c r="H117" s="249"/>
      <c r="I117" s="388"/>
      <c r="J117" s="250"/>
      <c r="K117" s="249"/>
    </row>
    <row r="118" spans="1:11" x14ac:dyDescent="0.2">
      <c r="A118" s="249"/>
      <c r="B118" s="249"/>
      <c r="C118" s="249"/>
      <c r="D118" s="249"/>
      <c r="E118" s="249"/>
      <c r="F118" s="250"/>
      <c r="G118" s="271"/>
      <c r="H118" s="249"/>
      <c r="I118" s="388"/>
      <c r="J118" s="250"/>
      <c r="K118" s="249"/>
    </row>
    <row r="119" spans="1:11" x14ac:dyDescent="0.2">
      <c r="A119" s="249"/>
      <c r="B119" s="249"/>
      <c r="C119" s="249"/>
      <c r="D119" s="249"/>
      <c r="E119" s="249"/>
      <c r="F119" s="250"/>
      <c r="G119" s="271"/>
      <c r="H119" s="249"/>
      <c r="I119" s="388"/>
      <c r="J119" s="250"/>
      <c r="K119" s="249"/>
    </row>
    <row r="120" spans="1:11" x14ac:dyDescent="0.2">
      <c r="A120" s="249"/>
      <c r="B120" s="249"/>
      <c r="C120" s="249"/>
      <c r="D120" s="249"/>
      <c r="E120" s="249"/>
      <c r="F120" s="250"/>
      <c r="G120" s="271"/>
      <c r="H120" s="249"/>
      <c r="I120" s="388"/>
      <c r="J120" s="250"/>
      <c r="K120" s="249"/>
    </row>
    <row r="121" spans="1:11" x14ac:dyDescent="0.2">
      <c r="A121" s="249"/>
      <c r="B121" s="249"/>
      <c r="C121" s="249"/>
      <c r="D121" s="249"/>
      <c r="E121" s="249"/>
      <c r="F121" s="250"/>
      <c r="G121" s="271"/>
      <c r="H121" s="249"/>
      <c r="I121" s="388"/>
      <c r="J121" s="250"/>
      <c r="K121" s="249"/>
    </row>
    <row r="122" spans="1:11" x14ac:dyDescent="0.2">
      <c r="A122" s="249"/>
      <c r="B122" s="249"/>
      <c r="C122" s="249"/>
      <c r="D122" s="249"/>
      <c r="E122" s="249"/>
      <c r="F122" s="250"/>
      <c r="G122" s="271"/>
      <c r="H122" s="249"/>
      <c r="I122" s="388"/>
      <c r="J122" s="250"/>
      <c r="K122" s="249"/>
    </row>
    <row r="123" spans="1:11" x14ac:dyDescent="0.2">
      <c r="A123" s="249"/>
      <c r="B123" s="249"/>
      <c r="C123" s="249"/>
      <c r="D123" s="249"/>
      <c r="E123" s="249"/>
      <c r="F123" s="250"/>
      <c r="G123" s="271"/>
      <c r="H123" s="249"/>
      <c r="I123" s="388"/>
      <c r="J123" s="250"/>
      <c r="K123" s="249"/>
    </row>
    <row r="124" spans="1:11" x14ac:dyDescent="0.2">
      <c r="A124" s="249"/>
      <c r="B124" s="249"/>
      <c r="C124" s="249"/>
      <c r="D124" s="249"/>
      <c r="E124" s="249"/>
      <c r="F124" s="250"/>
      <c r="G124" s="271"/>
      <c r="H124" s="249"/>
      <c r="I124" s="388"/>
      <c r="J124" s="250"/>
      <c r="K124" s="249"/>
    </row>
    <row r="125" spans="1:11" x14ac:dyDescent="0.2">
      <c r="A125" s="249"/>
      <c r="B125" s="249"/>
      <c r="C125" s="249"/>
      <c r="D125" s="249"/>
      <c r="E125" s="249"/>
      <c r="F125" s="250"/>
      <c r="G125" s="271"/>
      <c r="H125" s="249"/>
      <c r="I125" s="388"/>
      <c r="J125" s="250"/>
      <c r="K125" s="249"/>
    </row>
    <row r="126" spans="1:11" x14ac:dyDescent="0.2">
      <c r="A126" s="249"/>
      <c r="B126" s="249"/>
      <c r="C126" s="249"/>
      <c r="D126" s="249"/>
      <c r="E126" s="249"/>
      <c r="F126" s="250"/>
      <c r="G126" s="271"/>
      <c r="H126" s="249"/>
      <c r="I126" s="388"/>
      <c r="J126" s="250"/>
      <c r="K126" s="249"/>
    </row>
    <row r="127" spans="1:11" x14ac:dyDescent="0.2">
      <c r="A127" s="249"/>
      <c r="B127" s="249"/>
      <c r="C127" s="249"/>
      <c r="D127" s="249"/>
      <c r="E127" s="249"/>
      <c r="F127" s="250"/>
      <c r="G127" s="271"/>
      <c r="H127" s="249"/>
      <c r="I127" s="388"/>
      <c r="J127" s="250"/>
      <c r="K127" s="249"/>
    </row>
    <row r="128" spans="1:11" x14ac:dyDescent="0.2">
      <c r="A128" s="249"/>
      <c r="B128" s="249"/>
      <c r="C128" s="249"/>
      <c r="D128" s="249"/>
      <c r="E128" s="249"/>
      <c r="F128" s="250"/>
      <c r="G128" s="271"/>
      <c r="H128" s="249"/>
      <c r="I128" s="388"/>
      <c r="J128" s="250"/>
      <c r="K128" s="249"/>
    </row>
    <row r="129" spans="1:11" x14ac:dyDescent="0.2">
      <c r="A129" s="249"/>
      <c r="B129" s="249"/>
      <c r="C129" s="249"/>
      <c r="D129" s="249"/>
      <c r="E129" s="249"/>
      <c r="F129" s="250"/>
      <c r="G129" s="271"/>
      <c r="H129" s="249"/>
      <c r="I129" s="388"/>
      <c r="J129" s="250"/>
      <c r="K129" s="249"/>
    </row>
    <row r="130" spans="1:11" x14ac:dyDescent="0.2">
      <c r="A130" s="249"/>
      <c r="B130" s="249"/>
      <c r="C130" s="249"/>
      <c r="D130" s="249"/>
      <c r="E130" s="249"/>
      <c r="F130" s="250"/>
      <c r="G130" s="271"/>
      <c r="H130" s="249"/>
      <c r="I130" s="388"/>
      <c r="J130" s="250"/>
      <c r="K130" s="249"/>
    </row>
    <row r="131" spans="1:11" x14ac:dyDescent="0.2">
      <c r="A131" s="249"/>
      <c r="B131" s="249"/>
      <c r="C131" s="249"/>
      <c r="D131" s="249"/>
      <c r="E131" s="249"/>
      <c r="F131" s="250"/>
      <c r="G131" s="271"/>
      <c r="H131" s="249"/>
      <c r="I131" s="388"/>
      <c r="J131" s="250"/>
      <c r="K131" s="249"/>
    </row>
    <row r="132" spans="1:11" x14ac:dyDescent="0.2">
      <c r="A132" s="249"/>
      <c r="B132" s="249"/>
      <c r="C132" s="249"/>
      <c r="D132" s="249"/>
      <c r="E132" s="249"/>
      <c r="F132" s="250"/>
      <c r="G132" s="271"/>
      <c r="H132" s="249"/>
      <c r="I132" s="388"/>
      <c r="J132" s="250"/>
      <c r="K132" s="249"/>
    </row>
    <row r="133" spans="1:11" x14ac:dyDescent="0.2">
      <c r="A133" s="249"/>
      <c r="B133" s="249"/>
      <c r="C133" s="249"/>
      <c r="D133" s="249"/>
      <c r="E133" s="249"/>
      <c r="F133" s="250"/>
      <c r="G133" s="271"/>
      <c r="H133" s="249"/>
      <c r="I133" s="388"/>
      <c r="J133" s="250"/>
      <c r="K133" s="249"/>
    </row>
    <row r="134" spans="1:11" x14ac:dyDescent="0.2">
      <c r="A134" s="249"/>
      <c r="B134" s="249"/>
      <c r="C134" s="249"/>
      <c r="D134" s="249"/>
      <c r="E134" s="249"/>
      <c r="F134" s="250"/>
      <c r="G134" s="271"/>
      <c r="H134" s="249"/>
      <c r="I134" s="388"/>
      <c r="J134" s="250"/>
      <c r="K134" s="249"/>
    </row>
    <row r="135" spans="1:11" x14ac:dyDescent="0.2">
      <c r="A135" s="249"/>
      <c r="B135" s="249"/>
      <c r="C135" s="249"/>
      <c r="D135" s="249"/>
      <c r="E135" s="249"/>
      <c r="F135" s="250"/>
      <c r="G135" s="271"/>
      <c r="H135" s="249"/>
      <c r="I135" s="388"/>
      <c r="J135" s="250"/>
      <c r="K135" s="249"/>
    </row>
    <row r="136" spans="1:11" x14ac:dyDescent="0.2">
      <c r="A136" s="249"/>
      <c r="B136" s="249"/>
      <c r="C136" s="249"/>
      <c r="D136" s="249"/>
      <c r="E136" s="249"/>
      <c r="F136" s="250"/>
      <c r="G136" s="271"/>
      <c r="H136" s="249"/>
      <c r="I136" s="388"/>
      <c r="J136" s="250"/>
      <c r="K136" s="249"/>
    </row>
    <row r="137" spans="1:11" x14ac:dyDescent="0.2">
      <c r="A137" s="249"/>
      <c r="B137" s="249"/>
      <c r="C137" s="249"/>
      <c r="D137" s="249"/>
      <c r="E137" s="249"/>
      <c r="F137" s="250"/>
      <c r="G137" s="271"/>
      <c r="H137" s="249"/>
      <c r="I137" s="388"/>
      <c r="J137" s="250"/>
      <c r="K137" s="249"/>
    </row>
    <row r="138" spans="1:11" x14ac:dyDescent="0.2">
      <c r="A138" s="249"/>
      <c r="B138" s="249"/>
      <c r="C138" s="249"/>
      <c r="D138" s="249"/>
      <c r="E138" s="249"/>
      <c r="F138" s="250"/>
      <c r="G138" s="271"/>
      <c r="H138" s="249"/>
      <c r="I138" s="388"/>
      <c r="J138" s="250"/>
      <c r="K138" s="249"/>
    </row>
    <row r="139" spans="1:11" x14ac:dyDescent="0.2">
      <c r="A139" s="249"/>
      <c r="B139" s="249"/>
      <c r="C139" s="249"/>
      <c r="D139" s="249"/>
      <c r="E139" s="249"/>
      <c r="F139" s="250"/>
      <c r="G139" s="271"/>
      <c r="H139" s="249"/>
      <c r="I139" s="388"/>
      <c r="J139" s="250"/>
      <c r="K139" s="249"/>
    </row>
    <row r="140" spans="1:11" x14ac:dyDescent="0.2">
      <c r="A140" s="249"/>
      <c r="B140" s="249"/>
      <c r="C140" s="249"/>
      <c r="D140" s="249"/>
      <c r="E140" s="249"/>
      <c r="F140" s="250"/>
      <c r="G140" s="271"/>
      <c r="H140" s="249"/>
      <c r="I140" s="388"/>
      <c r="J140" s="250"/>
      <c r="K140" s="249"/>
    </row>
    <row r="141" spans="1:11" x14ac:dyDescent="0.2">
      <c r="A141" s="249"/>
      <c r="B141" s="249"/>
      <c r="C141" s="249"/>
      <c r="D141" s="249"/>
      <c r="E141" s="249"/>
      <c r="F141" s="250"/>
      <c r="G141" s="271"/>
      <c r="H141" s="249"/>
      <c r="I141" s="388"/>
      <c r="J141" s="250"/>
      <c r="K141" s="249"/>
    </row>
    <row r="142" spans="1:11" x14ac:dyDescent="0.2">
      <c r="A142" s="249"/>
      <c r="B142" s="249"/>
      <c r="C142" s="249"/>
      <c r="D142" s="249"/>
      <c r="E142" s="249"/>
      <c r="F142" s="250"/>
      <c r="G142" s="271"/>
      <c r="H142" s="249"/>
      <c r="I142" s="388"/>
      <c r="J142" s="250"/>
      <c r="K142" s="249"/>
    </row>
    <row r="143" spans="1:11" x14ac:dyDescent="0.2">
      <c r="A143" s="249"/>
      <c r="B143" s="249"/>
      <c r="C143" s="249"/>
      <c r="D143" s="249"/>
      <c r="E143" s="249"/>
      <c r="F143" s="250"/>
      <c r="G143" s="271"/>
      <c r="H143" s="249"/>
      <c r="I143" s="388"/>
      <c r="J143" s="250"/>
      <c r="K143" s="249"/>
    </row>
    <row r="144" spans="1:11" x14ac:dyDescent="0.2">
      <c r="A144" s="249"/>
      <c r="B144" s="249"/>
      <c r="C144" s="249"/>
      <c r="D144" s="249"/>
      <c r="E144" s="249"/>
      <c r="F144" s="250"/>
      <c r="G144" s="271"/>
      <c r="H144" s="249"/>
      <c r="I144" s="388"/>
      <c r="J144" s="250"/>
      <c r="K144" s="249"/>
    </row>
    <row r="145" spans="1:11" x14ac:dyDescent="0.2">
      <c r="A145" s="249"/>
      <c r="B145" s="249"/>
      <c r="C145" s="249"/>
      <c r="D145" s="249"/>
      <c r="E145" s="249"/>
      <c r="F145" s="250"/>
      <c r="G145" s="271"/>
      <c r="H145" s="249"/>
      <c r="I145" s="388"/>
      <c r="J145" s="250"/>
      <c r="K145" s="249"/>
    </row>
    <row r="146" spans="1:11" x14ac:dyDescent="0.2">
      <c r="A146" s="249"/>
      <c r="B146" s="249"/>
      <c r="C146" s="249"/>
      <c r="D146" s="249"/>
      <c r="E146" s="249"/>
      <c r="F146" s="250"/>
      <c r="G146" s="271"/>
      <c r="H146" s="249"/>
      <c r="I146" s="388"/>
      <c r="J146" s="250"/>
      <c r="K146" s="249"/>
    </row>
    <row r="147" spans="1:11" x14ac:dyDescent="0.2">
      <c r="A147" s="249"/>
      <c r="B147" s="249"/>
      <c r="C147" s="249"/>
      <c r="D147" s="249"/>
      <c r="E147" s="249"/>
      <c r="F147" s="250"/>
      <c r="G147" s="271"/>
      <c r="H147" s="249"/>
      <c r="I147" s="388"/>
      <c r="J147" s="250"/>
      <c r="K147" s="249"/>
    </row>
    <row r="148" spans="1:11" x14ac:dyDescent="0.2">
      <c r="A148" s="249"/>
      <c r="B148" s="249"/>
      <c r="C148" s="249"/>
      <c r="D148" s="249"/>
      <c r="E148" s="249"/>
      <c r="F148" s="250"/>
      <c r="G148" s="271"/>
      <c r="H148" s="249"/>
      <c r="I148" s="388"/>
      <c r="J148" s="250"/>
      <c r="K148" s="249"/>
    </row>
    <row r="149" spans="1:11" x14ac:dyDescent="0.2">
      <c r="A149" s="249"/>
      <c r="B149" s="249"/>
      <c r="C149" s="249"/>
      <c r="D149" s="249"/>
      <c r="E149" s="249"/>
      <c r="F149" s="250"/>
      <c r="G149" s="271"/>
      <c r="H149" s="249"/>
      <c r="I149" s="388"/>
      <c r="J149" s="250"/>
      <c r="K149" s="249"/>
    </row>
    <row r="150" spans="1:11" x14ac:dyDescent="0.2">
      <c r="A150" s="249"/>
      <c r="B150" s="249"/>
      <c r="C150" s="249"/>
      <c r="D150" s="249"/>
      <c r="E150" s="249"/>
      <c r="F150" s="250"/>
      <c r="G150" s="271"/>
      <c r="H150" s="249"/>
      <c r="I150" s="388"/>
      <c r="J150" s="250"/>
      <c r="K150" s="249"/>
    </row>
    <row r="151" spans="1:11" x14ac:dyDescent="0.2">
      <c r="A151" s="249"/>
      <c r="B151" s="249"/>
      <c r="C151" s="249"/>
      <c r="D151" s="249"/>
      <c r="E151" s="249"/>
      <c r="F151" s="250"/>
      <c r="G151" s="271"/>
      <c r="H151" s="249"/>
      <c r="I151" s="388"/>
      <c r="J151" s="250"/>
      <c r="K151" s="249"/>
    </row>
    <row r="152" spans="1:11" x14ac:dyDescent="0.2">
      <c r="A152" s="249"/>
      <c r="B152" s="249"/>
      <c r="C152" s="249"/>
      <c r="D152" s="249"/>
      <c r="E152" s="249"/>
      <c r="F152" s="250"/>
      <c r="G152" s="271"/>
      <c r="H152" s="249"/>
      <c r="I152" s="388"/>
      <c r="J152" s="250"/>
      <c r="K152" s="249"/>
    </row>
    <row r="153" spans="1:11" x14ac:dyDescent="0.2">
      <c r="A153" s="249"/>
      <c r="B153" s="249"/>
      <c r="C153" s="249"/>
      <c r="D153" s="249"/>
      <c r="E153" s="249"/>
      <c r="F153" s="250"/>
      <c r="G153" s="271"/>
      <c r="H153" s="249"/>
      <c r="I153" s="388"/>
      <c r="J153" s="250"/>
      <c r="K153" s="249"/>
    </row>
    <row r="154" spans="1:11" x14ac:dyDescent="0.2">
      <c r="A154" s="249"/>
      <c r="B154" s="249"/>
      <c r="C154" s="249"/>
      <c r="D154" s="249"/>
      <c r="E154" s="249"/>
      <c r="F154" s="250"/>
      <c r="G154" s="271"/>
      <c r="H154" s="249"/>
      <c r="I154" s="388"/>
      <c r="J154" s="250"/>
      <c r="K154" s="249"/>
    </row>
    <row r="155" spans="1:11" x14ac:dyDescent="0.2">
      <c r="A155" s="249"/>
      <c r="B155" s="249"/>
      <c r="C155" s="249"/>
      <c r="D155" s="249"/>
      <c r="E155" s="249"/>
      <c r="F155" s="250"/>
      <c r="G155" s="271"/>
      <c r="H155" s="249"/>
      <c r="I155" s="388"/>
      <c r="J155" s="250"/>
      <c r="K155" s="249"/>
    </row>
    <row r="156" spans="1:11" x14ac:dyDescent="0.2">
      <c r="A156" s="249"/>
      <c r="B156" s="249"/>
      <c r="C156" s="249"/>
      <c r="D156" s="249"/>
      <c r="E156" s="249"/>
      <c r="F156" s="250"/>
      <c r="G156" s="271"/>
      <c r="H156" s="249"/>
      <c r="I156" s="388"/>
      <c r="J156" s="250"/>
      <c r="K156" s="249"/>
    </row>
    <row r="157" spans="1:11" x14ac:dyDescent="0.2">
      <c r="A157" s="249"/>
      <c r="B157" s="249"/>
      <c r="C157" s="249"/>
      <c r="D157" s="249"/>
      <c r="E157" s="249"/>
      <c r="F157" s="250"/>
      <c r="G157" s="271"/>
      <c r="H157" s="249"/>
      <c r="I157" s="388"/>
      <c r="J157" s="250"/>
      <c r="K157" s="249"/>
    </row>
    <row r="158" spans="1:11" x14ac:dyDescent="0.2">
      <c r="A158" s="249"/>
      <c r="B158" s="249"/>
      <c r="C158" s="249"/>
      <c r="D158" s="249"/>
      <c r="E158" s="249"/>
      <c r="F158" s="250"/>
      <c r="G158" s="271"/>
      <c r="H158" s="249"/>
      <c r="I158" s="388"/>
      <c r="J158" s="250"/>
      <c r="K158" s="249"/>
    </row>
    <row r="159" spans="1:11" x14ac:dyDescent="0.2">
      <c r="A159" s="249"/>
      <c r="B159" s="249"/>
      <c r="C159" s="249"/>
      <c r="D159" s="249"/>
      <c r="E159" s="249"/>
      <c r="F159" s="250"/>
      <c r="G159" s="271"/>
      <c r="H159" s="249"/>
      <c r="I159" s="388"/>
      <c r="J159" s="250"/>
      <c r="K159" s="249"/>
    </row>
    <row r="160" spans="1:11" x14ac:dyDescent="0.2">
      <c r="A160" s="249"/>
      <c r="B160" s="249"/>
      <c r="C160" s="249"/>
      <c r="D160" s="249"/>
      <c r="E160" s="249"/>
      <c r="F160" s="250"/>
      <c r="G160" s="271"/>
      <c r="H160" s="249"/>
      <c r="I160" s="388"/>
      <c r="J160" s="250"/>
      <c r="K160" s="249"/>
    </row>
    <row r="161" spans="1:11" x14ac:dyDescent="0.2">
      <c r="A161" s="249"/>
      <c r="B161" s="249"/>
      <c r="C161" s="249"/>
      <c r="D161" s="249"/>
      <c r="E161" s="249"/>
      <c r="F161" s="250"/>
      <c r="G161" s="271"/>
      <c r="H161" s="249"/>
      <c r="I161" s="388"/>
      <c r="J161" s="250"/>
      <c r="K161" s="249"/>
    </row>
    <row r="162" spans="1:11" x14ac:dyDescent="0.2">
      <c r="A162" s="249"/>
      <c r="B162" s="249"/>
      <c r="C162" s="249"/>
      <c r="D162" s="249"/>
      <c r="E162" s="249"/>
      <c r="F162" s="250"/>
      <c r="G162" s="271"/>
      <c r="H162" s="249"/>
      <c r="I162" s="388"/>
      <c r="J162" s="250"/>
      <c r="K162" s="249"/>
    </row>
    <row r="163" spans="1:11" x14ac:dyDescent="0.2">
      <c r="A163" s="249"/>
      <c r="B163" s="249"/>
      <c r="C163" s="249"/>
      <c r="D163" s="249"/>
      <c r="E163" s="249"/>
      <c r="F163" s="250"/>
      <c r="G163" s="271"/>
      <c r="H163" s="249"/>
      <c r="I163" s="388"/>
      <c r="J163" s="250"/>
      <c r="K163" s="249"/>
    </row>
    <row r="164" spans="1:11" x14ac:dyDescent="0.2">
      <c r="A164" s="249"/>
      <c r="B164" s="249"/>
      <c r="C164" s="249"/>
      <c r="D164" s="249"/>
      <c r="E164" s="249"/>
      <c r="F164" s="250"/>
      <c r="G164" s="271"/>
      <c r="H164" s="249"/>
      <c r="I164" s="388"/>
      <c r="J164" s="250"/>
      <c r="K164" s="249"/>
    </row>
    <row r="165" spans="1:11" x14ac:dyDescent="0.2">
      <c r="A165" s="249"/>
      <c r="B165" s="249"/>
      <c r="C165" s="249"/>
      <c r="D165" s="249"/>
      <c r="E165" s="249"/>
      <c r="F165" s="250"/>
      <c r="G165" s="271"/>
      <c r="H165" s="249"/>
      <c r="I165" s="388"/>
      <c r="J165" s="250"/>
      <c r="K165" s="249"/>
    </row>
    <row r="166" spans="1:11" x14ac:dyDescent="0.2">
      <c r="A166" s="249"/>
      <c r="B166" s="249"/>
      <c r="C166" s="249"/>
      <c r="D166" s="249"/>
      <c r="E166" s="249"/>
      <c r="F166" s="250"/>
      <c r="G166" s="271"/>
      <c r="H166" s="249"/>
      <c r="I166" s="388"/>
      <c r="J166" s="250"/>
      <c r="K166" s="249"/>
    </row>
    <row r="167" spans="1:11" x14ac:dyDescent="0.2">
      <c r="A167" s="249"/>
      <c r="B167" s="249"/>
      <c r="C167" s="249"/>
      <c r="D167" s="249"/>
      <c r="E167" s="249"/>
      <c r="F167" s="250"/>
      <c r="G167" s="271"/>
      <c r="H167" s="249"/>
      <c r="I167" s="388"/>
      <c r="J167" s="250"/>
      <c r="K167" s="249"/>
    </row>
    <row r="168" spans="1:11" x14ac:dyDescent="0.2">
      <c r="A168" s="249"/>
      <c r="B168" s="249"/>
      <c r="C168" s="249"/>
      <c r="D168" s="249"/>
      <c r="E168" s="249"/>
      <c r="F168" s="250"/>
      <c r="G168" s="271"/>
      <c r="H168" s="249"/>
      <c r="I168" s="388"/>
      <c r="J168" s="250"/>
      <c r="K168" s="249"/>
    </row>
    <row r="169" spans="1:11" x14ac:dyDescent="0.2">
      <c r="A169" s="249"/>
      <c r="B169" s="249"/>
      <c r="C169" s="249"/>
      <c r="D169" s="249"/>
      <c r="E169" s="249"/>
      <c r="F169" s="250"/>
      <c r="G169" s="271"/>
      <c r="H169" s="249"/>
      <c r="I169" s="388"/>
      <c r="J169" s="250"/>
      <c r="K169" s="249"/>
    </row>
    <row r="170" spans="1:11" x14ac:dyDescent="0.2">
      <c r="A170" s="249"/>
      <c r="B170" s="249"/>
      <c r="C170" s="249"/>
      <c r="D170" s="249"/>
      <c r="E170" s="249"/>
      <c r="F170" s="250"/>
      <c r="G170" s="271"/>
      <c r="H170" s="249"/>
      <c r="I170" s="388"/>
      <c r="J170" s="250"/>
      <c r="K170" s="249"/>
    </row>
    <row r="171" spans="1:11" x14ac:dyDescent="0.2">
      <c r="A171" s="249"/>
      <c r="B171" s="249"/>
      <c r="C171" s="249"/>
      <c r="D171" s="249"/>
      <c r="E171" s="249"/>
      <c r="F171" s="250"/>
      <c r="G171" s="271"/>
      <c r="H171" s="249"/>
      <c r="I171" s="388"/>
      <c r="J171" s="250"/>
      <c r="K171" s="249"/>
    </row>
    <row r="172" spans="1:11" x14ac:dyDescent="0.2">
      <c r="A172" s="249"/>
      <c r="B172" s="249"/>
      <c r="C172" s="249"/>
      <c r="D172" s="249"/>
      <c r="E172" s="249"/>
      <c r="F172" s="250"/>
      <c r="G172" s="271"/>
      <c r="H172" s="249"/>
      <c r="I172" s="388"/>
      <c r="J172" s="250"/>
      <c r="K172" s="249"/>
    </row>
    <row r="173" spans="1:11" x14ac:dyDescent="0.2">
      <c r="A173" s="249"/>
      <c r="B173" s="249"/>
      <c r="C173" s="249"/>
      <c r="D173" s="249"/>
      <c r="E173" s="249"/>
      <c r="F173" s="250"/>
      <c r="G173" s="271"/>
      <c r="H173" s="249"/>
      <c r="I173" s="388"/>
      <c r="J173" s="250"/>
      <c r="K173" s="249"/>
    </row>
    <row r="174" spans="1:11" x14ac:dyDescent="0.2">
      <c r="A174" s="249"/>
      <c r="B174" s="249"/>
      <c r="C174" s="249"/>
      <c r="D174" s="249"/>
      <c r="E174" s="249"/>
      <c r="F174" s="250"/>
      <c r="G174" s="271"/>
      <c r="H174" s="249"/>
      <c r="I174" s="388"/>
      <c r="J174" s="250"/>
      <c r="K174" s="249"/>
    </row>
    <row r="175" spans="1:11" x14ac:dyDescent="0.2">
      <c r="A175" s="249"/>
      <c r="B175" s="249"/>
      <c r="C175" s="249"/>
      <c r="D175" s="249"/>
      <c r="E175" s="249"/>
      <c r="F175" s="250"/>
      <c r="G175" s="271"/>
      <c r="H175" s="249"/>
      <c r="I175" s="388"/>
      <c r="J175" s="250"/>
      <c r="K175" s="249"/>
    </row>
    <row r="176" spans="1:11" x14ac:dyDescent="0.2">
      <c r="A176" s="249"/>
      <c r="B176" s="249"/>
      <c r="C176" s="249"/>
      <c r="D176" s="249"/>
      <c r="E176" s="249"/>
      <c r="F176" s="250"/>
      <c r="G176" s="271"/>
      <c r="H176" s="249"/>
      <c r="I176" s="388"/>
      <c r="J176" s="250"/>
      <c r="K176" s="249"/>
    </row>
    <row r="177" spans="1:11" x14ac:dyDescent="0.2">
      <c r="A177" s="249"/>
      <c r="B177" s="249"/>
      <c r="C177" s="249"/>
      <c r="D177" s="249"/>
      <c r="E177" s="249"/>
      <c r="F177" s="250"/>
      <c r="G177" s="271"/>
      <c r="H177" s="249"/>
      <c r="I177" s="388"/>
      <c r="J177" s="250"/>
      <c r="K177" s="249"/>
    </row>
    <row r="178" spans="1:11" x14ac:dyDescent="0.2">
      <c r="A178" s="249"/>
      <c r="B178" s="249"/>
      <c r="C178" s="249"/>
      <c r="D178" s="249"/>
      <c r="E178" s="249"/>
      <c r="F178" s="250"/>
      <c r="G178" s="271"/>
      <c r="H178" s="249"/>
      <c r="I178" s="388"/>
      <c r="J178" s="250"/>
      <c r="K178" s="249"/>
    </row>
    <row r="179" spans="1:11" x14ac:dyDescent="0.2">
      <c r="A179" s="249"/>
      <c r="B179" s="249"/>
      <c r="C179" s="249"/>
      <c r="D179" s="249"/>
      <c r="E179" s="249"/>
      <c r="F179" s="250"/>
      <c r="G179" s="271"/>
      <c r="H179" s="249"/>
      <c r="I179" s="388"/>
      <c r="J179" s="250"/>
      <c r="K179" s="249"/>
    </row>
    <row r="180" spans="1:11" x14ac:dyDescent="0.2">
      <c r="A180" s="249"/>
      <c r="B180" s="249"/>
      <c r="C180" s="249"/>
      <c r="D180" s="249"/>
      <c r="E180" s="249"/>
      <c r="F180" s="250"/>
      <c r="G180" s="271"/>
      <c r="H180" s="249"/>
      <c r="I180" s="388"/>
      <c r="J180" s="250"/>
      <c r="K180" s="249"/>
    </row>
    <row r="181" spans="1:11" x14ac:dyDescent="0.2">
      <c r="A181" s="249"/>
      <c r="B181" s="249"/>
      <c r="C181" s="249"/>
      <c r="D181" s="249"/>
      <c r="E181" s="249"/>
      <c r="F181" s="250"/>
      <c r="G181" s="271"/>
      <c r="H181" s="249"/>
      <c r="I181" s="388"/>
      <c r="J181" s="250"/>
      <c r="K181" s="249"/>
    </row>
    <row r="182" spans="1:11" x14ac:dyDescent="0.2">
      <c r="A182" s="249"/>
      <c r="B182" s="249"/>
      <c r="C182" s="249"/>
      <c r="D182" s="249"/>
      <c r="E182" s="249"/>
      <c r="F182" s="250"/>
      <c r="G182" s="271"/>
      <c r="H182" s="249"/>
      <c r="I182" s="388"/>
      <c r="J182" s="250"/>
      <c r="K182" s="249"/>
    </row>
    <row r="183" spans="1:11" x14ac:dyDescent="0.2">
      <c r="A183" s="249"/>
      <c r="B183" s="249"/>
      <c r="C183" s="249"/>
      <c r="D183" s="249"/>
      <c r="E183" s="249"/>
      <c r="F183" s="250"/>
      <c r="G183" s="271"/>
      <c r="H183" s="249"/>
      <c r="I183" s="388"/>
      <c r="J183" s="250"/>
      <c r="K183" s="249"/>
    </row>
    <row r="184" spans="1:11" x14ac:dyDescent="0.2">
      <c r="A184" s="249"/>
      <c r="B184" s="249"/>
      <c r="C184" s="249"/>
      <c r="D184" s="249"/>
      <c r="E184" s="249"/>
      <c r="F184" s="250"/>
      <c r="G184" s="271"/>
      <c r="H184" s="249"/>
      <c r="I184" s="388"/>
      <c r="J184" s="250"/>
      <c r="K184" s="249"/>
    </row>
    <row r="185" spans="1:11" x14ac:dyDescent="0.2">
      <c r="A185" s="249"/>
      <c r="B185" s="249"/>
      <c r="C185" s="249"/>
      <c r="D185" s="249"/>
      <c r="E185" s="249"/>
      <c r="F185" s="250"/>
      <c r="G185" s="271"/>
      <c r="H185" s="249"/>
      <c r="I185" s="388"/>
      <c r="J185" s="250"/>
      <c r="K185" s="249"/>
    </row>
    <row r="186" spans="1:11" x14ac:dyDescent="0.2">
      <c r="A186" s="249"/>
      <c r="B186" s="249"/>
      <c r="C186" s="249"/>
      <c r="D186" s="249"/>
      <c r="E186" s="249"/>
      <c r="F186" s="250"/>
      <c r="G186" s="271"/>
      <c r="H186" s="249"/>
      <c r="I186" s="388"/>
      <c r="J186" s="250"/>
      <c r="K186" s="249"/>
    </row>
    <row r="187" spans="1:11" x14ac:dyDescent="0.2">
      <c r="A187" s="249"/>
      <c r="B187" s="249"/>
      <c r="C187" s="249"/>
      <c r="D187" s="249"/>
      <c r="E187" s="249"/>
      <c r="F187" s="250"/>
      <c r="G187" s="271"/>
      <c r="H187" s="249"/>
      <c r="I187" s="388"/>
      <c r="J187" s="250"/>
      <c r="K187" s="249"/>
    </row>
    <row r="188" spans="1:11" x14ac:dyDescent="0.2">
      <c r="A188" s="249"/>
      <c r="B188" s="249"/>
      <c r="C188" s="249"/>
      <c r="D188" s="249"/>
      <c r="E188" s="249"/>
      <c r="F188" s="250"/>
      <c r="G188" s="271"/>
      <c r="H188" s="249"/>
      <c r="I188" s="388"/>
      <c r="J188" s="250"/>
      <c r="K188" s="249"/>
    </row>
    <row r="189" spans="1:11" x14ac:dyDescent="0.2">
      <c r="A189" s="249"/>
      <c r="B189" s="249"/>
      <c r="C189" s="249"/>
      <c r="D189" s="249"/>
      <c r="E189" s="249"/>
      <c r="F189" s="250"/>
      <c r="G189" s="271"/>
      <c r="H189" s="249"/>
      <c r="I189" s="388"/>
      <c r="J189" s="250"/>
      <c r="K189" s="249"/>
    </row>
    <row r="190" spans="1:11" x14ac:dyDescent="0.2">
      <c r="A190" s="249"/>
      <c r="B190" s="249"/>
      <c r="C190" s="249"/>
      <c r="D190" s="249"/>
      <c r="E190" s="249"/>
      <c r="F190" s="250"/>
      <c r="G190" s="271"/>
      <c r="H190" s="249"/>
      <c r="I190" s="388"/>
      <c r="J190" s="250"/>
      <c r="K190" s="249"/>
    </row>
    <row r="191" spans="1:11" x14ac:dyDescent="0.2">
      <c r="A191" s="249"/>
      <c r="B191" s="249"/>
      <c r="C191" s="249"/>
      <c r="D191" s="249"/>
      <c r="E191" s="249"/>
      <c r="F191" s="250"/>
      <c r="G191" s="271"/>
      <c r="H191" s="249"/>
      <c r="I191" s="388"/>
      <c r="J191" s="250"/>
      <c r="K191" s="249"/>
    </row>
    <row r="192" spans="1:11" x14ac:dyDescent="0.2">
      <c r="A192" s="249"/>
      <c r="B192" s="249"/>
      <c r="C192" s="249"/>
      <c r="D192" s="249"/>
      <c r="E192" s="249"/>
      <c r="F192" s="250"/>
      <c r="G192" s="271"/>
      <c r="H192" s="249"/>
      <c r="I192" s="388"/>
      <c r="J192" s="250"/>
      <c r="K192" s="249"/>
    </row>
    <row r="193" spans="1:11" x14ac:dyDescent="0.2">
      <c r="A193" s="249"/>
      <c r="B193" s="249"/>
      <c r="C193" s="249"/>
      <c r="D193" s="249"/>
      <c r="E193" s="249"/>
      <c r="F193" s="250"/>
      <c r="G193" s="271"/>
      <c r="H193" s="249"/>
      <c r="I193" s="388"/>
      <c r="J193" s="250"/>
      <c r="K193" s="249"/>
    </row>
    <row r="194" spans="1:11" x14ac:dyDescent="0.2">
      <c r="A194" s="249"/>
      <c r="B194" s="249"/>
      <c r="C194" s="249"/>
      <c r="D194" s="249"/>
      <c r="E194" s="249"/>
      <c r="F194" s="250"/>
      <c r="G194" s="271"/>
      <c r="H194" s="249"/>
      <c r="I194" s="388"/>
      <c r="J194" s="250"/>
      <c r="K194" s="249"/>
    </row>
    <row r="195" spans="1:11" x14ac:dyDescent="0.2">
      <c r="A195" s="249"/>
      <c r="B195" s="249"/>
      <c r="C195" s="249"/>
      <c r="D195" s="249"/>
      <c r="E195" s="249"/>
      <c r="F195" s="250"/>
      <c r="G195" s="271"/>
      <c r="H195" s="249"/>
      <c r="I195" s="388"/>
      <c r="J195" s="250"/>
      <c r="K195" s="249"/>
    </row>
    <row r="196" spans="1:11" x14ac:dyDescent="0.2">
      <c r="A196" s="249"/>
      <c r="B196" s="249"/>
      <c r="C196" s="249"/>
      <c r="D196" s="249"/>
      <c r="E196" s="249"/>
      <c r="F196" s="250"/>
      <c r="G196" s="271"/>
      <c r="H196" s="249"/>
      <c r="I196" s="388"/>
      <c r="J196" s="250"/>
      <c r="K196" s="249"/>
    </row>
    <row r="197" spans="1:11" x14ac:dyDescent="0.2">
      <c r="A197" s="249"/>
      <c r="B197" s="249"/>
      <c r="C197" s="249"/>
      <c r="D197" s="249"/>
      <c r="E197" s="249"/>
      <c r="F197" s="250"/>
      <c r="G197" s="271"/>
      <c r="H197" s="249"/>
      <c r="I197" s="388"/>
      <c r="J197" s="250"/>
      <c r="K197" s="249"/>
    </row>
    <row r="198" spans="1:11" x14ac:dyDescent="0.2">
      <c r="A198" s="249"/>
      <c r="B198" s="249"/>
      <c r="C198" s="249"/>
      <c r="D198" s="249"/>
      <c r="E198" s="249"/>
      <c r="F198" s="250"/>
      <c r="G198" s="271"/>
      <c r="H198" s="249"/>
      <c r="I198" s="388"/>
      <c r="J198" s="250"/>
      <c r="K198" s="249"/>
    </row>
    <row r="199" spans="1:11" x14ac:dyDescent="0.2">
      <c r="A199" s="249"/>
      <c r="B199" s="249"/>
      <c r="C199" s="249"/>
      <c r="D199" s="249"/>
      <c r="E199" s="249"/>
      <c r="F199" s="250"/>
      <c r="G199" s="271"/>
      <c r="H199" s="249"/>
      <c r="I199" s="388"/>
      <c r="J199" s="250"/>
      <c r="K199" s="249"/>
    </row>
    <row r="200" spans="1:11" x14ac:dyDescent="0.2">
      <c r="A200" s="249"/>
      <c r="B200" s="249"/>
      <c r="C200" s="249"/>
      <c r="D200" s="249"/>
      <c r="E200" s="249"/>
      <c r="F200" s="250"/>
      <c r="G200" s="271"/>
      <c r="H200" s="249"/>
      <c r="I200" s="388"/>
      <c r="J200" s="250"/>
      <c r="K200" s="249"/>
    </row>
    <row r="201" spans="1:11" x14ac:dyDescent="0.2">
      <c r="A201" s="249"/>
      <c r="B201" s="249"/>
      <c r="C201" s="249"/>
      <c r="D201" s="249"/>
      <c r="E201" s="249"/>
      <c r="F201" s="250"/>
      <c r="G201" s="271"/>
      <c r="H201" s="249"/>
      <c r="I201" s="388"/>
      <c r="J201" s="250"/>
      <c r="K201" s="249"/>
    </row>
    <row r="202" spans="1:11" x14ac:dyDescent="0.2">
      <c r="A202" s="249"/>
      <c r="B202" s="249"/>
      <c r="C202" s="249"/>
      <c r="D202" s="249"/>
      <c r="E202" s="249"/>
      <c r="F202" s="250"/>
      <c r="G202" s="271"/>
      <c r="H202" s="249"/>
      <c r="I202" s="388"/>
      <c r="J202" s="250"/>
      <c r="K202" s="249"/>
    </row>
    <row r="203" spans="1:11" x14ac:dyDescent="0.2">
      <c r="A203" s="249"/>
      <c r="B203" s="249"/>
      <c r="C203" s="249"/>
      <c r="D203" s="249"/>
      <c r="E203" s="249"/>
      <c r="F203" s="250"/>
      <c r="G203" s="271"/>
      <c r="H203" s="249"/>
      <c r="I203" s="388"/>
      <c r="J203" s="250"/>
      <c r="K203" s="249"/>
    </row>
    <row r="204" spans="1:11" x14ac:dyDescent="0.2">
      <c r="A204" s="249"/>
      <c r="B204" s="249"/>
      <c r="C204" s="249"/>
      <c r="D204" s="249"/>
      <c r="E204" s="249"/>
      <c r="F204" s="250"/>
      <c r="G204" s="271"/>
      <c r="H204" s="249"/>
      <c r="I204" s="388"/>
      <c r="J204" s="250"/>
      <c r="K204" s="249"/>
    </row>
    <row r="205" spans="1:11" x14ac:dyDescent="0.2">
      <c r="A205" s="249"/>
      <c r="B205" s="249"/>
      <c r="C205" s="249"/>
      <c r="D205" s="249"/>
      <c r="E205" s="249"/>
      <c r="F205" s="250"/>
      <c r="G205" s="271"/>
      <c r="H205" s="249"/>
      <c r="I205" s="388"/>
      <c r="J205" s="250"/>
      <c r="K205" s="249"/>
    </row>
    <row r="206" spans="1:11" x14ac:dyDescent="0.2">
      <c r="A206" s="249"/>
      <c r="B206" s="249"/>
      <c r="C206" s="249"/>
      <c r="D206" s="249"/>
      <c r="E206" s="249"/>
      <c r="F206" s="250"/>
      <c r="G206" s="271"/>
      <c r="H206" s="249"/>
      <c r="I206" s="388"/>
      <c r="J206" s="250"/>
      <c r="K206" s="249"/>
    </row>
    <row r="207" spans="1:11" x14ac:dyDescent="0.2">
      <c r="A207" s="249"/>
      <c r="B207" s="249"/>
      <c r="C207" s="249"/>
      <c r="D207" s="249"/>
      <c r="E207" s="249"/>
      <c r="F207" s="250"/>
      <c r="G207" s="271"/>
      <c r="H207" s="249"/>
      <c r="I207" s="388"/>
      <c r="J207" s="250"/>
      <c r="K207" s="249"/>
    </row>
    <row r="208" spans="1:11" x14ac:dyDescent="0.2">
      <c r="A208" s="249"/>
      <c r="B208" s="249"/>
      <c r="C208" s="249"/>
      <c r="D208" s="249"/>
      <c r="E208" s="249"/>
      <c r="F208" s="250"/>
      <c r="G208" s="271"/>
      <c r="H208" s="249"/>
      <c r="I208" s="388"/>
      <c r="J208" s="250"/>
      <c r="K208" s="249"/>
    </row>
    <row r="209" spans="1:11" x14ac:dyDescent="0.2">
      <c r="A209" s="249"/>
      <c r="B209" s="249"/>
      <c r="C209" s="249"/>
      <c r="D209" s="249"/>
      <c r="E209" s="249"/>
      <c r="F209" s="250"/>
      <c r="G209" s="271"/>
      <c r="H209" s="249"/>
      <c r="I209" s="388"/>
      <c r="J209" s="250"/>
      <c r="K209" s="249"/>
    </row>
    <row r="210" spans="1:11" x14ac:dyDescent="0.2">
      <c r="A210" s="249"/>
      <c r="B210" s="249"/>
      <c r="C210" s="249"/>
      <c r="D210" s="249"/>
      <c r="E210" s="249"/>
      <c r="F210" s="250"/>
      <c r="G210" s="271"/>
      <c r="H210" s="249"/>
      <c r="I210" s="388"/>
      <c r="J210" s="250"/>
      <c r="K210" s="249"/>
    </row>
    <row r="211" spans="1:11" x14ac:dyDescent="0.2">
      <c r="A211" s="249"/>
      <c r="B211" s="249"/>
      <c r="C211" s="249"/>
      <c r="D211" s="249"/>
      <c r="E211" s="249"/>
      <c r="F211" s="250"/>
      <c r="G211" s="271"/>
      <c r="H211" s="249"/>
      <c r="I211" s="388"/>
      <c r="J211" s="250"/>
      <c r="K211" s="249"/>
    </row>
    <row r="212" spans="1:11" x14ac:dyDescent="0.2">
      <c r="A212" s="249"/>
      <c r="B212" s="249"/>
      <c r="C212" s="249"/>
      <c r="D212" s="249"/>
      <c r="E212" s="249"/>
      <c r="F212" s="250"/>
      <c r="G212" s="271"/>
      <c r="H212" s="249"/>
      <c r="I212" s="388"/>
      <c r="J212" s="250"/>
      <c r="K212" s="249"/>
    </row>
    <row r="213" spans="1:11" x14ac:dyDescent="0.2">
      <c r="A213" s="249"/>
      <c r="B213" s="249"/>
      <c r="C213" s="249"/>
      <c r="D213" s="249"/>
      <c r="E213" s="249"/>
      <c r="F213" s="250"/>
      <c r="G213" s="271"/>
      <c r="H213" s="249"/>
      <c r="I213" s="388"/>
      <c r="J213" s="250"/>
      <c r="K213" s="249"/>
    </row>
    <row r="214" spans="1:11" x14ac:dyDescent="0.2">
      <c r="A214" s="249"/>
      <c r="B214" s="249"/>
      <c r="C214" s="249"/>
      <c r="D214" s="249"/>
      <c r="E214" s="249"/>
      <c r="F214" s="250"/>
      <c r="G214" s="271"/>
      <c r="H214" s="249"/>
      <c r="I214" s="388"/>
      <c r="J214" s="250"/>
      <c r="K214" s="249"/>
    </row>
    <row r="215" spans="1:11" x14ac:dyDescent="0.2">
      <c r="A215" s="249"/>
      <c r="B215" s="249"/>
      <c r="C215" s="249"/>
      <c r="D215" s="249"/>
      <c r="E215" s="249"/>
      <c r="F215" s="250"/>
      <c r="G215" s="271"/>
      <c r="H215" s="249"/>
      <c r="I215" s="388"/>
      <c r="J215" s="250"/>
      <c r="K215" s="249"/>
    </row>
    <row r="216" spans="1:11" x14ac:dyDescent="0.2">
      <c r="A216" s="249"/>
      <c r="B216" s="249"/>
      <c r="C216" s="249"/>
      <c r="D216" s="249"/>
      <c r="E216" s="249"/>
      <c r="F216" s="250"/>
      <c r="G216" s="271"/>
      <c r="H216" s="249"/>
      <c r="I216" s="388"/>
      <c r="J216" s="250"/>
      <c r="K216" s="249"/>
    </row>
    <row r="217" spans="1:11" x14ac:dyDescent="0.2">
      <c r="A217" s="249"/>
      <c r="B217" s="249"/>
      <c r="C217" s="249"/>
      <c r="D217" s="249"/>
      <c r="E217" s="249"/>
      <c r="F217" s="250"/>
      <c r="G217" s="271"/>
      <c r="H217" s="249"/>
      <c r="I217" s="388"/>
      <c r="J217" s="250"/>
      <c r="K217" s="249"/>
    </row>
    <row r="218" spans="1:11" x14ac:dyDescent="0.2">
      <c r="A218" s="249"/>
      <c r="B218" s="249"/>
      <c r="C218" s="249"/>
      <c r="D218" s="249"/>
      <c r="E218" s="249"/>
      <c r="F218" s="250"/>
      <c r="G218" s="271"/>
      <c r="H218" s="249"/>
      <c r="I218" s="388"/>
      <c r="J218" s="250"/>
      <c r="K218" s="249"/>
    </row>
    <row r="219" spans="1:11" x14ac:dyDescent="0.2">
      <c r="A219" s="249"/>
      <c r="B219" s="249"/>
      <c r="C219" s="249"/>
      <c r="D219" s="249"/>
      <c r="E219" s="249"/>
      <c r="F219" s="250"/>
      <c r="G219" s="271"/>
      <c r="H219" s="249"/>
      <c r="I219" s="388"/>
      <c r="J219" s="250"/>
      <c r="K219" s="249"/>
    </row>
    <row r="220" spans="1:11" x14ac:dyDescent="0.2">
      <c r="A220" s="249"/>
      <c r="B220" s="249"/>
      <c r="C220" s="249"/>
      <c r="D220" s="249"/>
      <c r="E220" s="249"/>
      <c r="F220" s="250"/>
      <c r="G220" s="271"/>
      <c r="H220" s="249"/>
      <c r="I220" s="388"/>
      <c r="J220" s="250"/>
      <c r="K220" s="249"/>
    </row>
    <row r="221" spans="1:11" x14ac:dyDescent="0.2">
      <c r="A221" s="249"/>
      <c r="B221" s="249"/>
      <c r="C221" s="249"/>
      <c r="D221" s="249"/>
      <c r="E221" s="249"/>
      <c r="F221" s="250"/>
      <c r="G221" s="271"/>
      <c r="H221" s="249"/>
      <c r="I221" s="388"/>
      <c r="J221" s="250"/>
      <c r="K221" s="249"/>
    </row>
    <row r="222" spans="1:11" x14ac:dyDescent="0.2">
      <c r="A222" s="249"/>
      <c r="B222" s="249"/>
      <c r="C222" s="249"/>
      <c r="D222" s="249"/>
      <c r="E222" s="249"/>
      <c r="F222" s="250"/>
      <c r="G222" s="271"/>
      <c r="H222" s="249"/>
      <c r="I222" s="388"/>
      <c r="J222" s="250"/>
      <c r="K222" s="249"/>
    </row>
    <row r="223" spans="1:11" x14ac:dyDescent="0.2">
      <c r="A223" s="249"/>
      <c r="B223" s="249"/>
      <c r="C223" s="249"/>
      <c r="D223" s="249"/>
      <c r="E223" s="249"/>
      <c r="F223" s="250"/>
      <c r="G223" s="271"/>
      <c r="H223" s="249"/>
      <c r="I223" s="388"/>
      <c r="J223" s="250"/>
      <c r="K223" s="249"/>
    </row>
    <row r="224" spans="1:11" x14ac:dyDescent="0.2">
      <c r="A224" s="249"/>
      <c r="B224" s="249"/>
      <c r="C224" s="249"/>
      <c r="D224" s="249"/>
      <c r="E224" s="249"/>
      <c r="F224" s="250"/>
      <c r="G224" s="271"/>
      <c r="H224" s="249"/>
      <c r="I224" s="388"/>
      <c r="J224" s="250"/>
      <c r="K224" s="249"/>
    </row>
    <row r="225" spans="1:11" x14ac:dyDescent="0.2">
      <c r="A225" s="249"/>
      <c r="B225" s="249"/>
      <c r="C225" s="249"/>
      <c r="D225" s="249"/>
      <c r="E225" s="249"/>
      <c r="F225" s="250"/>
      <c r="G225" s="271"/>
      <c r="H225" s="249"/>
      <c r="I225" s="388"/>
      <c r="J225" s="250"/>
      <c r="K225" s="249"/>
    </row>
    <row r="226" spans="1:11" x14ac:dyDescent="0.2">
      <c r="A226" s="249"/>
      <c r="B226" s="249"/>
      <c r="C226" s="249"/>
      <c r="D226" s="249"/>
      <c r="E226" s="249"/>
      <c r="F226" s="250"/>
      <c r="G226" s="271"/>
      <c r="H226" s="249"/>
      <c r="I226" s="388"/>
      <c r="J226" s="250"/>
      <c r="K226" s="249"/>
    </row>
    <row r="227" spans="1:11" x14ac:dyDescent="0.2">
      <c r="A227" s="249"/>
      <c r="B227" s="249"/>
      <c r="C227" s="249"/>
      <c r="D227" s="249"/>
      <c r="E227" s="249"/>
      <c r="F227" s="250"/>
      <c r="G227" s="271"/>
      <c r="H227" s="249"/>
      <c r="I227" s="388"/>
      <c r="J227" s="250"/>
      <c r="K227" s="249"/>
    </row>
    <row r="228" spans="1:11" x14ac:dyDescent="0.2">
      <c r="A228" s="249"/>
      <c r="B228" s="249"/>
      <c r="C228" s="249"/>
      <c r="D228" s="249"/>
      <c r="E228" s="249"/>
      <c r="F228" s="250"/>
      <c r="G228" s="271"/>
      <c r="H228" s="249"/>
      <c r="I228" s="388"/>
      <c r="J228" s="250"/>
      <c r="K228" s="249"/>
    </row>
    <row r="229" spans="1:11" x14ac:dyDescent="0.2">
      <c r="A229" s="249"/>
      <c r="B229" s="249"/>
      <c r="C229" s="249"/>
      <c r="D229" s="249"/>
      <c r="E229" s="249"/>
      <c r="F229" s="250"/>
      <c r="G229" s="271"/>
      <c r="H229" s="249"/>
      <c r="I229" s="388"/>
      <c r="J229" s="250"/>
      <c r="K229" s="249"/>
    </row>
    <row r="230" spans="1:11" x14ac:dyDescent="0.2">
      <c r="A230" s="249"/>
      <c r="B230" s="249"/>
      <c r="C230" s="249"/>
      <c r="D230" s="249"/>
      <c r="E230" s="249"/>
      <c r="F230" s="250"/>
      <c r="G230" s="271"/>
      <c r="H230" s="249"/>
      <c r="I230" s="388"/>
      <c r="J230" s="250"/>
      <c r="K230" s="249"/>
    </row>
    <row r="231" spans="1:11" x14ac:dyDescent="0.2">
      <c r="A231" s="249"/>
      <c r="B231" s="249"/>
      <c r="C231" s="249"/>
      <c r="D231" s="249"/>
      <c r="E231" s="249"/>
      <c r="F231" s="250"/>
      <c r="G231" s="271"/>
      <c r="H231" s="249"/>
      <c r="I231" s="388"/>
      <c r="J231" s="250"/>
      <c r="K231" s="249"/>
    </row>
    <row r="232" spans="1:11" x14ac:dyDescent="0.2">
      <c r="A232" s="249"/>
      <c r="B232" s="249"/>
      <c r="C232" s="249"/>
      <c r="D232" s="249"/>
      <c r="E232" s="249"/>
      <c r="F232" s="250"/>
      <c r="G232" s="271"/>
      <c r="H232" s="249"/>
      <c r="I232" s="388"/>
      <c r="J232" s="250"/>
      <c r="K232" s="249"/>
    </row>
    <row r="233" spans="1:11" x14ac:dyDescent="0.2">
      <c r="A233" s="249"/>
      <c r="B233" s="249"/>
      <c r="C233" s="249"/>
      <c r="D233" s="249"/>
      <c r="E233" s="249"/>
      <c r="F233" s="250"/>
      <c r="G233" s="271"/>
      <c r="H233" s="249"/>
      <c r="I233" s="388"/>
      <c r="J233" s="250"/>
      <c r="K233" s="249"/>
    </row>
    <row r="234" spans="1:11" x14ac:dyDescent="0.2">
      <c r="A234" s="249"/>
      <c r="B234" s="249"/>
      <c r="C234" s="249"/>
      <c r="D234" s="249"/>
      <c r="E234" s="249"/>
      <c r="F234" s="250"/>
      <c r="G234" s="271"/>
      <c r="H234" s="249"/>
      <c r="I234" s="388"/>
      <c r="J234" s="250"/>
      <c r="K234" s="249"/>
    </row>
    <row r="235" spans="1:11" x14ac:dyDescent="0.2">
      <c r="A235" s="249"/>
      <c r="B235" s="249"/>
      <c r="C235" s="249"/>
      <c r="D235" s="249"/>
      <c r="E235" s="249"/>
      <c r="F235" s="250"/>
      <c r="G235" s="271"/>
      <c r="H235" s="249"/>
      <c r="I235" s="388"/>
      <c r="J235" s="250"/>
      <c r="K235" s="249"/>
    </row>
    <row r="236" spans="1:11" x14ac:dyDescent="0.2">
      <c r="A236" s="249"/>
      <c r="B236" s="249"/>
      <c r="C236" s="249"/>
      <c r="D236" s="249"/>
      <c r="E236" s="249"/>
      <c r="F236" s="250"/>
      <c r="G236" s="271"/>
      <c r="H236" s="249"/>
      <c r="I236" s="388"/>
      <c r="J236" s="250"/>
      <c r="K236" s="249"/>
    </row>
    <row r="237" spans="1:11" x14ac:dyDescent="0.2">
      <c r="A237" s="249"/>
      <c r="B237" s="249"/>
      <c r="C237" s="249"/>
      <c r="D237" s="249"/>
      <c r="E237" s="249"/>
      <c r="F237" s="250"/>
      <c r="G237" s="271"/>
      <c r="H237" s="249"/>
      <c r="I237" s="388"/>
      <c r="J237" s="250"/>
      <c r="K237" s="249"/>
    </row>
    <row r="238" spans="1:11" x14ac:dyDescent="0.2">
      <c r="A238" s="249"/>
      <c r="B238" s="249"/>
      <c r="C238" s="249"/>
      <c r="D238" s="249"/>
      <c r="E238" s="249"/>
      <c r="F238" s="250"/>
      <c r="G238" s="271"/>
      <c r="H238" s="249"/>
      <c r="I238" s="388"/>
      <c r="J238" s="250"/>
      <c r="K238" s="249"/>
    </row>
    <row r="239" spans="1:11" x14ac:dyDescent="0.2">
      <c r="A239" s="249"/>
      <c r="B239" s="249"/>
      <c r="C239" s="249"/>
      <c r="D239" s="249"/>
      <c r="E239" s="249"/>
      <c r="F239" s="250"/>
      <c r="G239" s="271"/>
      <c r="H239" s="249"/>
      <c r="I239" s="388"/>
      <c r="J239" s="250"/>
      <c r="K239" s="249"/>
    </row>
    <row r="240" spans="1:11" x14ac:dyDescent="0.2">
      <c r="A240" s="249"/>
      <c r="B240" s="249"/>
      <c r="C240" s="249"/>
      <c r="D240" s="249"/>
      <c r="E240" s="249"/>
      <c r="F240" s="250"/>
      <c r="G240" s="271"/>
      <c r="H240" s="249"/>
      <c r="I240" s="388"/>
      <c r="J240" s="250"/>
      <c r="K240" s="249"/>
    </row>
    <row r="241" spans="1:11" x14ac:dyDescent="0.2">
      <c r="A241" s="249"/>
      <c r="B241" s="249"/>
      <c r="C241" s="249"/>
      <c r="D241" s="249"/>
      <c r="E241" s="249"/>
      <c r="F241" s="250"/>
      <c r="G241" s="271"/>
      <c r="H241" s="249"/>
      <c r="I241" s="388"/>
      <c r="J241" s="250"/>
      <c r="K241" s="249"/>
    </row>
    <row r="242" spans="1:11" x14ac:dyDescent="0.2">
      <c r="A242" s="249"/>
      <c r="B242" s="249"/>
      <c r="C242" s="249"/>
      <c r="D242" s="249"/>
      <c r="E242" s="249"/>
      <c r="F242" s="250"/>
      <c r="G242" s="271"/>
      <c r="H242" s="249"/>
      <c r="I242" s="388"/>
      <c r="J242" s="250"/>
      <c r="K242" s="249"/>
    </row>
    <row r="243" spans="1:11" x14ac:dyDescent="0.2">
      <c r="A243" s="249"/>
      <c r="B243" s="249"/>
      <c r="C243" s="249"/>
      <c r="D243" s="249"/>
      <c r="E243" s="249"/>
      <c r="F243" s="250"/>
      <c r="G243" s="271"/>
      <c r="H243" s="249"/>
      <c r="I243" s="388"/>
      <c r="J243" s="250"/>
      <c r="K243" s="249"/>
    </row>
    <row r="244" spans="1:11" x14ac:dyDescent="0.2">
      <c r="A244" s="249"/>
      <c r="B244" s="249"/>
      <c r="C244" s="249"/>
      <c r="D244" s="249"/>
      <c r="E244" s="249"/>
      <c r="F244" s="250"/>
      <c r="G244" s="271"/>
      <c r="H244" s="249"/>
      <c r="I244" s="388"/>
      <c r="J244" s="250"/>
      <c r="K244" s="249"/>
    </row>
    <row r="245" spans="1:11" x14ac:dyDescent="0.2">
      <c r="A245" s="249"/>
      <c r="B245" s="249"/>
      <c r="C245" s="249"/>
      <c r="D245" s="249"/>
      <c r="E245" s="249"/>
      <c r="F245" s="250"/>
      <c r="G245" s="271"/>
      <c r="H245" s="249"/>
      <c r="I245" s="388"/>
      <c r="J245" s="250"/>
      <c r="K245" s="249"/>
    </row>
    <row r="246" spans="1:11" x14ac:dyDescent="0.2">
      <c r="A246" s="249"/>
      <c r="B246" s="249"/>
      <c r="C246" s="249"/>
      <c r="D246" s="249"/>
      <c r="E246" s="249"/>
      <c r="F246" s="250"/>
      <c r="G246" s="271"/>
      <c r="H246" s="249"/>
      <c r="I246" s="388"/>
      <c r="J246" s="250"/>
      <c r="K246" s="249"/>
    </row>
    <row r="247" spans="1:11" x14ac:dyDescent="0.2">
      <c r="A247" s="249"/>
      <c r="B247" s="249"/>
      <c r="C247" s="249"/>
      <c r="D247" s="249"/>
      <c r="E247" s="249"/>
      <c r="F247" s="250"/>
      <c r="G247" s="271"/>
      <c r="H247" s="249"/>
      <c r="I247" s="388"/>
      <c r="J247" s="250"/>
      <c r="K247" s="249"/>
    </row>
    <row r="248" spans="1:11" x14ac:dyDescent="0.2">
      <c r="A248" s="249"/>
      <c r="B248" s="249"/>
      <c r="C248" s="249"/>
      <c r="D248" s="249"/>
      <c r="E248" s="249"/>
      <c r="F248" s="250"/>
      <c r="G248" s="271"/>
      <c r="H248" s="249"/>
      <c r="I248" s="388"/>
      <c r="J248" s="250"/>
      <c r="K248" s="249"/>
    </row>
    <row r="249" spans="1:11" x14ac:dyDescent="0.2">
      <c r="A249" s="249"/>
      <c r="B249" s="249"/>
      <c r="C249" s="249"/>
      <c r="D249" s="249"/>
      <c r="E249" s="249"/>
      <c r="F249" s="250"/>
      <c r="G249" s="271"/>
      <c r="H249" s="249"/>
      <c r="I249" s="388"/>
      <c r="J249" s="250"/>
      <c r="K249" s="249"/>
    </row>
    <row r="250" spans="1:11" x14ac:dyDescent="0.2">
      <c r="A250" s="249"/>
      <c r="B250" s="249"/>
      <c r="C250" s="249"/>
      <c r="D250" s="249"/>
      <c r="E250" s="249"/>
      <c r="F250" s="250"/>
      <c r="G250" s="271"/>
      <c r="H250" s="249"/>
      <c r="I250" s="388"/>
      <c r="J250" s="250"/>
      <c r="K250" s="249"/>
    </row>
    <row r="251" spans="1:11" x14ac:dyDescent="0.2">
      <c r="A251" s="249"/>
      <c r="B251" s="249"/>
      <c r="C251" s="249"/>
      <c r="D251" s="249"/>
      <c r="E251" s="249"/>
      <c r="F251" s="250"/>
      <c r="G251" s="271"/>
      <c r="H251" s="249"/>
      <c r="I251" s="388"/>
      <c r="J251" s="250"/>
      <c r="K251" s="249"/>
    </row>
    <row r="252" spans="1:11" x14ac:dyDescent="0.2">
      <c r="A252" s="249"/>
      <c r="B252" s="249"/>
      <c r="C252" s="249"/>
      <c r="D252" s="249"/>
      <c r="E252" s="249"/>
      <c r="F252" s="250"/>
      <c r="G252" s="271"/>
      <c r="H252" s="249"/>
      <c r="I252" s="388"/>
      <c r="J252" s="250"/>
      <c r="K252" s="249"/>
    </row>
    <row r="253" spans="1:11" x14ac:dyDescent="0.2">
      <c r="A253" s="249"/>
      <c r="B253" s="249"/>
      <c r="C253" s="249"/>
      <c r="D253" s="249"/>
      <c r="E253" s="249"/>
      <c r="F253" s="250"/>
      <c r="G253" s="271"/>
      <c r="H253" s="249"/>
      <c r="I253" s="388"/>
      <c r="J253" s="250"/>
      <c r="K253" s="249"/>
    </row>
    <row r="254" spans="1:11" x14ac:dyDescent="0.2">
      <c r="A254" s="249"/>
      <c r="B254" s="249"/>
      <c r="C254" s="249"/>
      <c r="D254" s="249"/>
      <c r="E254" s="249"/>
      <c r="F254" s="250"/>
      <c r="G254" s="271"/>
      <c r="H254" s="249"/>
      <c r="I254" s="388"/>
      <c r="J254" s="250"/>
      <c r="K254" s="249"/>
    </row>
    <row r="255" spans="1:11" x14ac:dyDescent="0.2">
      <c r="A255" s="249"/>
      <c r="B255" s="249"/>
      <c r="C255" s="249"/>
      <c r="D255" s="249"/>
      <c r="E255" s="249"/>
      <c r="F255" s="250"/>
      <c r="G255" s="271"/>
      <c r="H255" s="249"/>
      <c r="I255" s="388"/>
      <c r="J255" s="250"/>
      <c r="K255" s="249"/>
    </row>
    <row r="256" spans="1:11" x14ac:dyDescent="0.2">
      <c r="A256" s="249"/>
      <c r="B256" s="249"/>
      <c r="C256" s="249"/>
      <c r="D256" s="249"/>
      <c r="E256" s="249"/>
      <c r="F256" s="250"/>
      <c r="G256" s="271"/>
      <c r="H256" s="249"/>
      <c r="I256" s="388"/>
      <c r="J256" s="250"/>
      <c r="K256" s="249"/>
    </row>
    <row r="257" spans="1:11" x14ac:dyDescent="0.2">
      <c r="A257" s="249"/>
      <c r="B257" s="249"/>
      <c r="C257" s="249"/>
      <c r="D257" s="249"/>
      <c r="E257" s="249"/>
      <c r="F257" s="250"/>
      <c r="G257" s="271"/>
      <c r="H257" s="249"/>
      <c r="I257" s="388"/>
      <c r="J257" s="250"/>
      <c r="K257" s="249"/>
    </row>
    <row r="258" spans="1:11" x14ac:dyDescent="0.2">
      <c r="A258" s="249"/>
      <c r="B258" s="249"/>
      <c r="C258" s="249"/>
      <c r="D258" s="249"/>
      <c r="E258" s="249"/>
      <c r="F258" s="250"/>
      <c r="G258" s="271"/>
      <c r="H258" s="249"/>
      <c r="I258" s="388"/>
      <c r="J258" s="250"/>
      <c r="K258" s="249"/>
    </row>
    <row r="259" spans="1:11" x14ac:dyDescent="0.2">
      <c r="A259" s="249"/>
      <c r="B259" s="249"/>
      <c r="C259" s="249"/>
      <c r="D259" s="249"/>
      <c r="E259" s="249"/>
      <c r="F259" s="250"/>
      <c r="G259" s="271"/>
      <c r="H259" s="249"/>
      <c r="I259" s="388"/>
      <c r="J259" s="250"/>
      <c r="K259" s="249"/>
    </row>
    <row r="260" spans="1:11" x14ac:dyDescent="0.2">
      <c r="A260" s="249"/>
      <c r="B260" s="249"/>
      <c r="C260" s="249"/>
      <c r="D260" s="249"/>
      <c r="E260" s="249"/>
      <c r="F260" s="250"/>
      <c r="G260" s="271"/>
      <c r="H260" s="249"/>
      <c r="I260" s="388"/>
      <c r="J260" s="250"/>
      <c r="K260" s="249"/>
    </row>
    <row r="261" spans="1:11" x14ac:dyDescent="0.2">
      <c r="A261" s="249"/>
      <c r="B261" s="249"/>
      <c r="C261" s="249"/>
      <c r="D261" s="249"/>
      <c r="E261" s="249"/>
      <c r="F261" s="250"/>
      <c r="G261" s="271"/>
      <c r="H261" s="249"/>
      <c r="I261" s="388"/>
      <c r="J261" s="250"/>
      <c r="K261" s="249"/>
    </row>
    <row r="262" spans="1:11" x14ac:dyDescent="0.2">
      <c r="A262" s="249"/>
      <c r="B262" s="249"/>
      <c r="C262" s="249"/>
      <c r="D262" s="249"/>
      <c r="E262" s="249"/>
      <c r="F262" s="250"/>
      <c r="G262" s="271"/>
      <c r="H262" s="249"/>
      <c r="I262" s="388"/>
      <c r="J262" s="250"/>
      <c r="K262" s="249"/>
    </row>
    <row r="263" spans="1:11" x14ac:dyDescent="0.2">
      <c r="A263" s="249"/>
      <c r="B263" s="249"/>
      <c r="C263" s="249"/>
      <c r="D263" s="249"/>
      <c r="E263" s="249"/>
      <c r="F263" s="250"/>
      <c r="G263" s="271"/>
      <c r="H263" s="249"/>
      <c r="I263" s="388"/>
      <c r="J263" s="250"/>
      <c r="K263" s="249"/>
    </row>
    <row r="264" spans="1:11" x14ac:dyDescent="0.2">
      <c r="A264" s="249"/>
      <c r="B264" s="249"/>
      <c r="C264" s="249"/>
      <c r="D264" s="249"/>
      <c r="E264" s="249"/>
      <c r="F264" s="250"/>
      <c r="G264" s="271"/>
      <c r="H264" s="249"/>
      <c r="I264" s="388"/>
      <c r="J264" s="250"/>
      <c r="K264" s="249"/>
    </row>
    <row r="265" spans="1:11" x14ac:dyDescent="0.2">
      <c r="A265" s="249"/>
      <c r="B265" s="249"/>
      <c r="C265" s="249"/>
      <c r="D265" s="249"/>
      <c r="E265" s="249"/>
      <c r="F265" s="250"/>
      <c r="G265" s="271"/>
      <c r="H265" s="249"/>
      <c r="I265" s="388"/>
      <c r="J265" s="250"/>
      <c r="K265" s="249"/>
    </row>
    <row r="266" spans="1:11" x14ac:dyDescent="0.2">
      <c r="A266" s="249"/>
      <c r="B266" s="249"/>
      <c r="C266" s="249"/>
      <c r="D266" s="249"/>
      <c r="E266" s="249"/>
      <c r="F266" s="250"/>
      <c r="G266" s="271"/>
      <c r="H266" s="249"/>
      <c r="I266" s="388"/>
      <c r="J266" s="250"/>
      <c r="K266" s="249"/>
    </row>
    <row r="267" spans="1:11" x14ac:dyDescent="0.2">
      <c r="A267" s="249"/>
      <c r="B267" s="249"/>
      <c r="C267" s="249"/>
      <c r="D267" s="249"/>
      <c r="E267" s="249"/>
      <c r="F267" s="250"/>
      <c r="G267" s="271"/>
      <c r="H267" s="249"/>
      <c r="I267" s="388"/>
      <c r="J267" s="250"/>
      <c r="K267" s="249"/>
    </row>
    <row r="268" spans="1:11" x14ac:dyDescent="0.2">
      <c r="A268" s="249"/>
      <c r="B268" s="249"/>
      <c r="C268" s="249"/>
      <c r="D268" s="249"/>
      <c r="E268" s="249"/>
      <c r="F268" s="250"/>
      <c r="G268" s="271"/>
      <c r="H268" s="249"/>
      <c r="I268" s="388"/>
      <c r="J268" s="250"/>
      <c r="K268" s="249"/>
    </row>
    <row r="269" spans="1:11" x14ac:dyDescent="0.2">
      <c r="A269" s="249"/>
      <c r="B269" s="249"/>
      <c r="C269" s="249"/>
      <c r="D269" s="249"/>
      <c r="E269" s="249"/>
      <c r="F269" s="250"/>
      <c r="G269" s="271"/>
      <c r="H269" s="249"/>
      <c r="I269" s="388"/>
      <c r="J269" s="250"/>
      <c r="K269" s="249"/>
    </row>
    <row r="270" spans="1:11" x14ac:dyDescent="0.2">
      <c r="A270" s="249"/>
      <c r="B270" s="249"/>
      <c r="C270" s="249"/>
      <c r="D270" s="249"/>
      <c r="E270" s="249"/>
      <c r="F270" s="250"/>
      <c r="G270" s="271"/>
      <c r="H270" s="249"/>
      <c r="I270" s="388"/>
      <c r="J270" s="250"/>
      <c r="K270" s="249"/>
    </row>
    <row r="271" spans="1:11" x14ac:dyDescent="0.2">
      <c r="A271" s="249"/>
      <c r="B271" s="249"/>
      <c r="C271" s="249"/>
      <c r="D271" s="249"/>
      <c r="E271" s="249"/>
      <c r="F271" s="250"/>
      <c r="G271" s="271"/>
      <c r="H271" s="249"/>
      <c r="I271" s="388"/>
      <c r="J271" s="250"/>
      <c r="K271" s="249"/>
    </row>
    <row r="272" spans="1:11" x14ac:dyDescent="0.2">
      <c r="A272" s="249"/>
      <c r="B272" s="249"/>
      <c r="C272" s="249"/>
      <c r="D272" s="249"/>
      <c r="E272" s="249"/>
      <c r="F272" s="250"/>
      <c r="G272" s="271"/>
      <c r="H272" s="249"/>
      <c r="I272" s="388"/>
      <c r="J272" s="250"/>
      <c r="K272" s="249"/>
    </row>
    <row r="273" spans="1:11" x14ac:dyDescent="0.2">
      <c r="A273" s="249"/>
      <c r="B273" s="249"/>
      <c r="C273" s="249"/>
      <c r="D273" s="249"/>
      <c r="E273" s="249"/>
      <c r="F273" s="250"/>
      <c r="G273" s="271"/>
      <c r="H273" s="249"/>
      <c r="I273" s="388"/>
      <c r="J273" s="250"/>
      <c r="K273" s="249"/>
    </row>
    <row r="274" spans="1:11" x14ac:dyDescent="0.2">
      <c r="A274" s="249"/>
      <c r="B274" s="249"/>
      <c r="C274" s="249"/>
      <c r="D274" s="249"/>
      <c r="E274" s="249"/>
      <c r="F274" s="250"/>
      <c r="G274" s="271"/>
      <c r="H274" s="249"/>
      <c r="I274" s="388"/>
      <c r="J274" s="250"/>
      <c r="K274" s="249"/>
    </row>
    <row r="275" spans="1:11" x14ac:dyDescent="0.2">
      <c r="A275" s="249"/>
      <c r="B275" s="249"/>
      <c r="C275" s="249"/>
      <c r="D275" s="249"/>
      <c r="E275" s="249"/>
      <c r="F275" s="250"/>
      <c r="G275" s="271"/>
      <c r="H275" s="249"/>
      <c r="I275" s="388"/>
      <c r="J275" s="250"/>
      <c r="K275" s="249"/>
    </row>
    <row r="276" spans="1:11" x14ac:dyDescent="0.2">
      <c r="A276" s="249"/>
      <c r="B276" s="249"/>
      <c r="C276" s="249"/>
      <c r="D276" s="249"/>
      <c r="E276" s="249"/>
      <c r="F276" s="250"/>
      <c r="G276" s="271"/>
      <c r="H276" s="249"/>
      <c r="I276" s="388"/>
      <c r="J276" s="250"/>
      <c r="K276" s="249"/>
    </row>
    <row r="277" spans="1:11" x14ac:dyDescent="0.2">
      <c r="A277" s="249"/>
      <c r="B277" s="249"/>
      <c r="C277" s="249"/>
      <c r="D277" s="249"/>
      <c r="E277" s="249"/>
      <c r="F277" s="250"/>
      <c r="G277" s="271"/>
      <c r="H277" s="249"/>
      <c r="I277" s="388"/>
      <c r="J277" s="250"/>
      <c r="K277" s="249"/>
    </row>
    <row r="278" spans="1:11" x14ac:dyDescent="0.2">
      <c r="A278" s="249"/>
      <c r="B278" s="249"/>
      <c r="C278" s="249"/>
      <c r="D278" s="249"/>
      <c r="E278" s="249"/>
      <c r="F278" s="250"/>
      <c r="G278" s="271"/>
      <c r="H278" s="249"/>
      <c r="I278" s="388"/>
      <c r="J278" s="250"/>
      <c r="K278" s="249"/>
    </row>
    <row r="279" spans="1:11" x14ac:dyDescent="0.2">
      <c r="A279" s="249"/>
      <c r="B279" s="249"/>
      <c r="C279" s="249"/>
      <c r="D279" s="249"/>
      <c r="E279" s="249"/>
      <c r="F279" s="250"/>
      <c r="G279" s="271"/>
      <c r="H279" s="249"/>
      <c r="I279" s="388"/>
      <c r="J279" s="250"/>
      <c r="K279" s="249"/>
    </row>
    <row r="280" spans="1:11" x14ac:dyDescent="0.2">
      <c r="A280" s="249"/>
      <c r="B280" s="249"/>
      <c r="C280" s="249"/>
      <c r="D280" s="249"/>
      <c r="E280" s="249"/>
      <c r="F280" s="250"/>
      <c r="G280" s="271"/>
      <c r="H280" s="249"/>
      <c r="I280" s="388"/>
      <c r="J280" s="250"/>
      <c r="K280" s="249"/>
    </row>
    <row r="281" spans="1:11" x14ac:dyDescent="0.2">
      <c r="A281" s="249"/>
      <c r="B281" s="249"/>
      <c r="C281" s="249"/>
      <c r="D281" s="249"/>
      <c r="E281" s="249"/>
      <c r="F281" s="250"/>
      <c r="G281" s="271"/>
      <c r="H281" s="249"/>
      <c r="I281" s="388"/>
      <c r="J281" s="250"/>
      <c r="K281" s="249"/>
    </row>
    <row r="282" spans="1:11" x14ac:dyDescent="0.2">
      <c r="A282" s="249"/>
      <c r="B282" s="249"/>
      <c r="C282" s="249"/>
      <c r="D282" s="249"/>
      <c r="E282" s="249"/>
      <c r="F282" s="250"/>
      <c r="G282" s="271"/>
      <c r="H282" s="249"/>
      <c r="I282" s="388"/>
      <c r="J282" s="250"/>
      <c r="K282" s="249"/>
    </row>
    <row r="283" spans="1:11" x14ac:dyDescent="0.2">
      <c r="A283" s="249"/>
      <c r="B283" s="249"/>
      <c r="C283" s="249"/>
      <c r="D283" s="249"/>
      <c r="E283" s="249"/>
      <c r="F283" s="250"/>
      <c r="G283" s="271"/>
      <c r="H283" s="249"/>
      <c r="I283" s="388"/>
      <c r="J283" s="250"/>
      <c r="K283" s="249"/>
    </row>
    <row r="284" spans="1:11" x14ac:dyDescent="0.2">
      <c r="A284" s="249"/>
      <c r="B284" s="249"/>
      <c r="C284" s="249"/>
      <c r="D284" s="249"/>
      <c r="E284" s="249"/>
      <c r="F284" s="250"/>
      <c r="G284" s="271"/>
      <c r="H284" s="249"/>
      <c r="I284" s="388"/>
      <c r="J284" s="250"/>
      <c r="K284" s="249"/>
    </row>
    <row r="285" spans="1:11" x14ac:dyDescent="0.2">
      <c r="A285" s="249"/>
      <c r="B285" s="249"/>
      <c r="C285" s="249"/>
      <c r="D285" s="249"/>
      <c r="E285" s="249"/>
      <c r="F285" s="250"/>
      <c r="G285" s="271"/>
      <c r="H285" s="249"/>
      <c r="I285" s="388"/>
      <c r="J285" s="250"/>
      <c r="K285" s="249"/>
    </row>
    <row r="286" spans="1:11" x14ac:dyDescent="0.2">
      <c r="A286" s="249"/>
      <c r="B286" s="249"/>
      <c r="C286" s="249"/>
      <c r="D286" s="249"/>
      <c r="E286" s="249"/>
      <c r="F286" s="250"/>
      <c r="G286" s="271"/>
      <c r="H286" s="249"/>
      <c r="I286" s="388"/>
      <c r="J286" s="250"/>
      <c r="K286" s="249"/>
    </row>
    <row r="287" spans="1:11" x14ac:dyDescent="0.2">
      <c r="A287" s="249"/>
      <c r="B287" s="249"/>
      <c r="C287" s="249"/>
      <c r="D287" s="249"/>
      <c r="E287" s="249"/>
      <c r="F287" s="250"/>
      <c r="G287" s="271"/>
      <c r="H287" s="249"/>
      <c r="I287" s="388"/>
      <c r="J287" s="250"/>
      <c r="K287" s="249"/>
    </row>
    <row r="288" spans="1:11" x14ac:dyDescent="0.2">
      <c r="A288" s="249"/>
      <c r="B288" s="249"/>
      <c r="C288" s="249"/>
      <c r="D288" s="249"/>
      <c r="E288" s="249"/>
      <c r="F288" s="250"/>
      <c r="G288" s="271"/>
      <c r="H288" s="249"/>
      <c r="I288" s="388"/>
      <c r="J288" s="250"/>
      <c r="K288" s="249"/>
    </row>
    <row r="289" spans="1:11" x14ac:dyDescent="0.2">
      <c r="A289" s="249"/>
      <c r="B289" s="249"/>
      <c r="C289" s="249"/>
      <c r="D289" s="249"/>
      <c r="E289" s="249"/>
      <c r="F289" s="250"/>
      <c r="G289" s="271"/>
      <c r="H289" s="249"/>
      <c r="I289" s="388"/>
      <c r="J289" s="250"/>
      <c r="K289" s="249"/>
    </row>
    <row r="290" spans="1:11" x14ac:dyDescent="0.2">
      <c r="A290" s="249"/>
      <c r="B290" s="249"/>
      <c r="C290" s="249"/>
      <c r="D290" s="249"/>
      <c r="E290" s="249"/>
      <c r="F290" s="250"/>
      <c r="G290" s="271"/>
      <c r="H290" s="249"/>
      <c r="I290" s="388"/>
      <c r="J290" s="250"/>
      <c r="K290" s="249"/>
    </row>
    <row r="291" spans="1:11" x14ac:dyDescent="0.2">
      <c r="A291" s="249"/>
      <c r="B291" s="249"/>
      <c r="C291" s="249"/>
      <c r="D291" s="249"/>
      <c r="E291" s="249"/>
      <c r="F291" s="250"/>
      <c r="G291" s="271"/>
      <c r="H291" s="249"/>
      <c r="I291" s="388"/>
      <c r="J291" s="250"/>
      <c r="K291" s="249"/>
    </row>
    <row r="292" spans="1:11" x14ac:dyDescent="0.2">
      <c r="A292" s="249"/>
      <c r="B292" s="249"/>
      <c r="C292" s="249"/>
      <c r="D292" s="249"/>
      <c r="E292" s="249"/>
      <c r="F292" s="250"/>
      <c r="G292" s="271"/>
      <c r="H292" s="249"/>
      <c r="I292" s="388"/>
      <c r="J292" s="250"/>
      <c r="K292" s="249"/>
    </row>
    <row r="293" spans="1:11" x14ac:dyDescent="0.2">
      <c r="A293" s="249"/>
      <c r="B293" s="249"/>
      <c r="C293" s="249"/>
      <c r="D293" s="249"/>
      <c r="E293" s="249"/>
      <c r="F293" s="250"/>
      <c r="G293" s="271"/>
      <c r="H293" s="249"/>
      <c r="I293" s="388"/>
      <c r="J293" s="250"/>
      <c r="K293" s="249"/>
    </row>
    <row r="294" spans="1:11" x14ac:dyDescent="0.2">
      <c r="A294" s="249"/>
      <c r="B294" s="249"/>
      <c r="C294" s="249"/>
      <c r="D294" s="249"/>
      <c r="E294" s="249"/>
      <c r="F294" s="250"/>
      <c r="G294" s="271"/>
      <c r="H294" s="249"/>
      <c r="I294" s="388"/>
      <c r="J294" s="250"/>
      <c r="K294" s="249"/>
    </row>
    <row r="295" spans="1:11" x14ac:dyDescent="0.2">
      <c r="A295" s="249"/>
      <c r="B295" s="249"/>
      <c r="C295" s="249"/>
      <c r="D295" s="249"/>
      <c r="E295" s="249"/>
      <c r="F295" s="250"/>
      <c r="G295" s="271"/>
      <c r="H295" s="249"/>
      <c r="I295" s="388"/>
      <c r="J295" s="250"/>
      <c r="K295" s="249"/>
    </row>
    <row r="296" spans="1:11" x14ac:dyDescent="0.2">
      <c r="A296" s="249"/>
      <c r="B296" s="249"/>
      <c r="C296" s="249"/>
      <c r="D296" s="249"/>
      <c r="E296" s="249"/>
      <c r="F296" s="250"/>
      <c r="G296" s="271"/>
      <c r="H296" s="249"/>
      <c r="I296" s="388"/>
      <c r="J296" s="250"/>
      <c r="K296" s="249"/>
    </row>
    <row r="297" spans="1:11" x14ac:dyDescent="0.2">
      <c r="A297" s="249"/>
      <c r="B297" s="249"/>
      <c r="C297" s="249"/>
      <c r="D297" s="249"/>
      <c r="E297" s="249"/>
      <c r="F297" s="250"/>
      <c r="G297" s="271"/>
      <c r="H297" s="249"/>
      <c r="I297" s="388"/>
      <c r="J297" s="250"/>
      <c r="K297" s="249"/>
    </row>
    <row r="298" spans="1:11" x14ac:dyDescent="0.2">
      <c r="A298" s="249"/>
      <c r="B298" s="249"/>
      <c r="C298" s="249"/>
      <c r="D298" s="249"/>
      <c r="E298" s="249"/>
      <c r="F298" s="250"/>
      <c r="G298" s="271"/>
      <c r="H298" s="249"/>
      <c r="I298" s="388"/>
      <c r="J298" s="250"/>
      <c r="K298" s="249"/>
    </row>
    <row r="299" spans="1:11" x14ac:dyDescent="0.2">
      <c r="A299" s="249"/>
      <c r="B299" s="249"/>
      <c r="C299" s="249"/>
      <c r="D299" s="249"/>
      <c r="E299" s="249"/>
      <c r="F299" s="250"/>
      <c r="G299" s="271"/>
      <c r="H299" s="249"/>
      <c r="I299" s="388"/>
      <c r="J299" s="250"/>
      <c r="K299" s="249"/>
    </row>
    <row r="300" spans="1:11" x14ac:dyDescent="0.2">
      <c r="A300" s="249"/>
      <c r="B300" s="249"/>
      <c r="C300" s="249"/>
      <c r="D300" s="249"/>
      <c r="E300" s="249"/>
      <c r="F300" s="250"/>
      <c r="G300" s="271"/>
      <c r="H300" s="249"/>
      <c r="I300" s="388"/>
      <c r="J300" s="250"/>
      <c r="K300" s="249"/>
    </row>
    <row r="301" spans="1:11" x14ac:dyDescent="0.2">
      <c r="A301" s="249"/>
      <c r="B301" s="249"/>
      <c r="C301" s="249"/>
      <c r="D301" s="249"/>
      <c r="E301" s="249"/>
      <c r="F301" s="250"/>
      <c r="G301" s="271"/>
      <c r="H301" s="249"/>
      <c r="I301" s="388"/>
      <c r="J301" s="250"/>
      <c r="K301" s="249"/>
    </row>
    <row r="302" spans="1:11" x14ac:dyDescent="0.2">
      <c r="A302" s="249"/>
      <c r="B302" s="249"/>
      <c r="C302" s="249"/>
      <c r="D302" s="249"/>
      <c r="E302" s="249"/>
      <c r="F302" s="250"/>
      <c r="G302" s="271"/>
      <c r="H302" s="249"/>
      <c r="I302" s="388"/>
      <c r="J302" s="250"/>
      <c r="K302" s="249"/>
    </row>
    <row r="303" spans="1:11" x14ac:dyDescent="0.2">
      <c r="A303" s="249"/>
      <c r="B303" s="249"/>
      <c r="C303" s="249"/>
      <c r="D303" s="249"/>
      <c r="E303" s="249"/>
      <c r="F303" s="250"/>
      <c r="G303" s="271"/>
      <c r="H303" s="249"/>
      <c r="I303" s="388"/>
      <c r="J303" s="250"/>
      <c r="K303" s="249"/>
    </row>
    <row r="304" spans="1:11" x14ac:dyDescent="0.2">
      <c r="A304" s="249"/>
      <c r="B304" s="249"/>
      <c r="C304" s="249"/>
      <c r="D304" s="249"/>
      <c r="E304" s="249"/>
      <c r="F304" s="250"/>
      <c r="G304" s="271"/>
      <c r="H304" s="249"/>
      <c r="I304" s="388"/>
      <c r="J304" s="250"/>
      <c r="K304" s="249"/>
    </row>
    <row r="305" spans="1:11" x14ac:dyDescent="0.2">
      <c r="A305" s="249"/>
      <c r="B305" s="249"/>
      <c r="C305" s="249"/>
      <c r="D305" s="249"/>
      <c r="E305" s="249"/>
      <c r="F305" s="250"/>
      <c r="G305" s="271"/>
      <c r="H305" s="249"/>
      <c r="I305" s="388"/>
      <c r="J305" s="250"/>
      <c r="K305" s="249"/>
    </row>
    <row r="306" spans="1:11" x14ac:dyDescent="0.2">
      <c r="A306" s="249"/>
      <c r="B306" s="249"/>
      <c r="C306" s="249"/>
      <c r="D306" s="249"/>
      <c r="E306" s="249"/>
      <c r="F306" s="250"/>
      <c r="G306" s="271"/>
      <c r="H306" s="249"/>
      <c r="I306" s="388"/>
      <c r="J306" s="250"/>
      <c r="K306" s="249"/>
    </row>
    <row r="307" spans="1:11" x14ac:dyDescent="0.2">
      <c r="A307" s="249"/>
      <c r="B307" s="249"/>
      <c r="C307" s="249"/>
      <c r="D307" s="249"/>
      <c r="E307" s="249"/>
      <c r="F307" s="250"/>
      <c r="G307" s="271"/>
      <c r="H307" s="249"/>
      <c r="I307" s="388"/>
      <c r="J307" s="250"/>
      <c r="K307" s="249"/>
    </row>
    <row r="308" spans="1:11" x14ac:dyDescent="0.2">
      <c r="A308" s="249"/>
      <c r="B308" s="249"/>
      <c r="C308" s="249"/>
      <c r="D308" s="249"/>
      <c r="E308" s="249"/>
      <c r="F308" s="250"/>
      <c r="G308" s="271"/>
      <c r="H308" s="249"/>
      <c r="I308" s="388"/>
      <c r="J308" s="250"/>
      <c r="K308" s="249"/>
    </row>
    <row r="309" spans="1:11" x14ac:dyDescent="0.2">
      <c r="A309" s="249"/>
      <c r="B309" s="249"/>
      <c r="C309" s="249"/>
      <c r="D309" s="249"/>
      <c r="E309" s="249"/>
      <c r="F309" s="250"/>
      <c r="G309" s="271"/>
      <c r="H309" s="249"/>
      <c r="I309" s="388"/>
      <c r="J309" s="250"/>
      <c r="K309" s="249"/>
    </row>
    <row r="310" spans="1:11" x14ac:dyDescent="0.2">
      <c r="A310" s="249"/>
      <c r="B310" s="249"/>
      <c r="C310" s="249"/>
      <c r="D310" s="249"/>
      <c r="E310" s="249"/>
      <c r="F310" s="250"/>
      <c r="G310" s="271"/>
      <c r="H310" s="249"/>
      <c r="I310" s="388"/>
      <c r="J310" s="250"/>
      <c r="K310" s="249"/>
    </row>
    <row r="311" spans="1:11" x14ac:dyDescent="0.2">
      <c r="A311" s="249"/>
      <c r="B311" s="249"/>
      <c r="C311" s="249"/>
      <c r="D311" s="249"/>
      <c r="E311" s="249"/>
      <c r="F311" s="250"/>
      <c r="G311" s="271"/>
      <c r="H311" s="249"/>
      <c r="I311" s="388"/>
      <c r="J311" s="250"/>
      <c r="K311" s="249"/>
    </row>
    <row r="312" spans="1:11" x14ac:dyDescent="0.2">
      <c r="A312" s="249"/>
      <c r="B312" s="249"/>
      <c r="C312" s="249"/>
      <c r="D312" s="249"/>
      <c r="E312" s="249"/>
      <c r="F312" s="250"/>
      <c r="G312" s="271"/>
      <c r="H312" s="249"/>
      <c r="I312" s="388"/>
      <c r="J312" s="250"/>
      <c r="K312" s="249"/>
    </row>
    <row r="313" spans="1:11" x14ac:dyDescent="0.2">
      <c r="A313" s="249"/>
      <c r="B313" s="249"/>
      <c r="C313" s="249"/>
      <c r="D313" s="249"/>
      <c r="E313" s="249"/>
      <c r="F313" s="250"/>
      <c r="G313" s="271"/>
      <c r="H313" s="249"/>
      <c r="I313" s="388"/>
      <c r="J313" s="250"/>
      <c r="K313" s="249"/>
    </row>
    <row r="314" spans="1:11" x14ac:dyDescent="0.2">
      <c r="A314" s="249"/>
      <c r="B314" s="249"/>
      <c r="C314" s="249"/>
      <c r="D314" s="249"/>
      <c r="E314" s="249"/>
      <c r="F314" s="250"/>
      <c r="G314" s="271"/>
      <c r="H314" s="249"/>
      <c r="I314" s="388"/>
      <c r="J314" s="250"/>
      <c r="K314" s="249"/>
    </row>
    <row r="315" spans="1:11" x14ac:dyDescent="0.2">
      <c r="A315" s="249"/>
      <c r="B315" s="249"/>
      <c r="C315" s="249"/>
      <c r="D315" s="249"/>
      <c r="E315" s="249"/>
      <c r="F315" s="250"/>
      <c r="G315" s="271"/>
      <c r="H315" s="249"/>
      <c r="I315" s="388"/>
      <c r="J315" s="250"/>
      <c r="K315" s="249"/>
    </row>
    <row r="316" spans="1:11" x14ac:dyDescent="0.2">
      <c r="A316" s="249"/>
      <c r="B316" s="249"/>
      <c r="C316" s="249"/>
      <c r="D316" s="249"/>
      <c r="E316" s="249"/>
      <c r="F316" s="250"/>
      <c r="G316" s="271"/>
      <c r="H316" s="249"/>
      <c r="I316" s="388"/>
      <c r="J316" s="250"/>
      <c r="K316" s="249"/>
    </row>
    <row r="317" spans="1:11" x14ac:dyDescent="0.2">
      <c r="A317" s="249"/>
      <c r="B317" s="249"/>
      <c r="C317" s="249"/>
      <c r="D317" s="249"/>
      <c r="E317" s="249"/>
      <c r="F317" s="250"/>
      <c r="G317" s="271"/>
      <c r="H317" s="249"/>
      <c r="I317" s="388"/>
      <c r="J317" s="250"/>
      <c r="K317" s="249"/>
    </row>
    <row r="318" spans="1:11" x14ac:dyDescent="0.2">
      <c r="A318" s="249"/>
      <c r="B318" s="249"/>
      <c r="C318" s="249"/>
      <c r="D318" s="249"/>
      <c r="E318" s="249"/>
      <c r="F318" s="250"/>
      <c r="G318" s="271"/>
      <c r="H318" s="249"/>
      <c r="I318" s="388"/>
      <c r="J318" s="250"/>
      <c r="K318" s="249"/>
    </row>
    <row r="319" spans="1:11" x14ac:dyDescent="0.2">
      <c r="A319" s="249"/>
      <c r="B319" s="249"/>
      <c r="C319" s="249"/>
      <c r="D319" s="249"/>
      <c r="E319" s="249"/>
      <c r="F319" s="250"/>
      <c r="G319" s="271"/>
      <c r="H319" s="249"/>
      <c r="I319" s="388"/>
      <c r="J319" s="250"/>
      <c r="K319" s="249"/>
    </row>
    <row r="320" spans="1:11" x14ac:dyDescent="0.2">
      <c r="A320" s="249"/>
      <c r="B320" s="249"/>
      <c r="C320" s="249"/>
      <c r="D320" s="249"/>
      <c r="E320" s="249"/>
      <c r="F320" s="250"/>
      <c r="G320" s="271"/>
      <c r="H320" s="249"/>
      <c r="I320" s="388"/>
      <c r="J320" s="250"/>
      <c r="K320" s="249"/>
    </row>
    <row r="321" spans="1:11" x14ac:dyDescent="0.2">
      <c r="A321" s="249"/>
      <c r="B321" s="249"/>
      <c r="C321" s="249"/>
      <c r="D321" s="249"/>
      <c r="E321" s="249"/>
      <c r="F321" s="250"/>
      <c r="G321" s="271"/>
      <c r="H321" s="249"/>
      <c r="I321" s="388"/>
      <c r="J321" s="250"/>
      <c r="K321" s="249"/>
    </row>
    <row r="322" spans="1:11" x14ac:dyDescent="0.2">
      <c r="A322" s="249"/>
      <c r="B322" s="249"/>
      <c r="C322" s="249"/>
      <c r="D322" s="249"/>
      <c r="E322" s="249"/>
      <c r="F322" s="250"/>
      <c r="G322" s="271"/>
      <c r="H322" s="249"/>
      <c r="I322" s="388"/>
      <c r="J322" s="250"/>
      <c r="K322" s="249"/>
    </row>
    <row r="323" spans="1:11" x14ac:dyDescent="0.2">
      <c r="A323" s="249"/>
      <c r="B323" s="249"/>
      <c r="C323" s="249"/>
      <c r="D323" s="249"/>
      <c r="E323" s="249"/>
      <c r="F323" s="250"/>
      <c r="G323" s="271"/>
      <c r="H323" s="249"/>
      <c r="I323" s="388"/>
      <c r="J323" s="250"/>
      <c r="K323" s="249"/>
    </row>
    <row r="324" spans="1:11" x14ac:dyDescent="0.2">
      <c r="A324" s="249"/>
      <c r="B324" s="249"/>
      <c r="C324" s="249"/>
      <c r="D324" s="249"/>
      <c r="E324" s="249"/>
      <c r="F324" s="250"/>
      <c r="G324" s="271"/>
      <c r="H324" s="249"/>
      <c r="I324" s="388"/>
      <c r="J324" s="250"/>
      <c r="K324" s="249"/>
    </row>
    <row r="325" spans="1:11" x14ac:dyDescent="0.2">
      <c r="A325" s="249"/>
      <c r="B325" s="249"/>
      <c r="C325" s="249"/>
      <c r="D325" s="249"/>
      <c r="E325" s="249"/>
      <c r="F325" s="250"/>
      <c r="G325" s="271"/>
      <c r="H325" s="249"/>
      <c r="I325" s="388"/>
      <c r="J325" s="250"/>
      <c r="K325" s="249"/>
    </row>
    <row r="326" spans="1:11" x14ac:dyDescent="0.2">
      <c r="A326" s="249"/>
      <c r="B326" s="249"/>
      <c r="C326" s="249"/>
      <c r="D326" s="249"/>
      <c r="E326" s="249"/>
      <c r="F326" s="250"/>
      <c r="G326" s="271"/>
      <c r="H326" s="249"/>
      <c r="I326" s="388"/>
      <c r="J326" s="250"/>
      <c r="K326" s="249"/>
    </row>
    <row r="327" spans="1:11" x14ac:dyDescent="0.2">
      <c r="A327" s="249"/>
      <c r="B327" s="249"/>
      <c r="C327" s="249"/>
      <c r="D327" s="249"/>
      <c r="E327" s="249"/>
      <c r="F327" s="250"/>
      <c r="G327" s="271"/>
      <c r="H327" s="249"/>
      <c r="I327" s="388"/>
      <c r="J327" s="250"/>
      <c r="K327" s="249"/>
    </row>
    <row r="328" spans="1:11" x14ac:dyDescent="0.2">
      <c r="A328" s="249"/>
      <c r="B328" s="249"/>
      <c r="C328" s="249"/>
      <c r="D328" s="249"/>
      <c r="E328" s="249"/>
      <c r="F328" s="250"/>
      <c r="G328" s="271"/>
      <c r="H328" s="249"/>
      <c r="I328" s="388"/>
      <c r="J328" s="250"/>
      <c r="K328" s="249"/>
    </row>
    <row r="329" spans="1:11" x14ac:dyDescent="0.2">
      <c r="A329" s="249"/>
      <c r="B329" s="249"/>
      <c r="C329" s="249"/>
      <c r="D329" s="249"/>
      <c r="E329" s="249"/>
      <c r="F329" s="250"/>
      <c r="G329" s="271"/>
      <c r="H329" s="249"/>
      <c r="I329" s="388"/>
      <c r="J329" s="250"/>
      <c r="K329" s="249"/>
    </row>
    <row r="330" spans="1:11" x14ac:dyDescent="0.2">
      <c r="A330" s="249"/>
      <c r="B330" s="249"/>
      <c r="C330" s="249"/>
      <c r="D330" s="249"/>
      <c r="E330" s="249"/>
      <c r="F330" s="250"/>
      <c r="G330" s="271"/>
      <c r="H330" s="249"/>
      <c r="I330" s="388"/>
      <c r="J330" s="250"/>
      <c r="K330" s="249"/>
    </row>
    <row r="331" spans="1:11" x14ac:dyDescent="0.2">
      <c r="A331" s="249"/>
      <c r="B331" s="249"/>
      <c r="C331" s="249"/>
      <c r="D331" s="249"/>
      <c r="E331" s="249"/>
      <c r="F331" s="250"/>
      <c r="G331" s="271"/>
      <c r="H331" s="249"/>
      <c r="I331" s="388"/>
      <c r="J331" s="250"/>
      <c r="K331" s="249"/>
    </row>
    <row r="332" spans="1:11" x14ac:dyDescent="0.2">
      <c r="A332" s="249"/>
      <c r="B332" s="249"/>
      <c r="C332" s="249"/>
      <c r="D332" s="249"/>
      <c r="E332" s="249"/>
      <c r="F332" s="250"/>
      <c r="G332" s="271"/>
      <c r="H332" s="249"/>
      <c r="I332" s="388"/>
      <c r="J332" s="250"/>
      <c r="K332" s="249"/>
    </row>
    <row r="333" spans="1:11" x14ac:dyDescent="0.2">
      <c r="A333" s="249"/>
      <c r="B333" s="249"/>
      <c r="C333" s="249"/>
      <c r="D333" s="249"/>
      <c r="E333" s="249"/>
      <c r="F333" s="250"/>
      <c r="G333" s="271"/>
      <c r="H333" s="249"/>
      <c r="I333" s="388"/>
      <c r="J333" s="250"/>
      <c r="K333" s="249"/>
    </row>
    <row r="334" spans="1:11" x14ac:dyDescent="0.2">
      <c r="A334" s="249"/>
      <c r="B334" s="249"/>
      <c r="C334" s="249"/>
      <c r="D334" s="249"/>
      <c r="E334" s="249"/>
      <c r="F334" s="250"/>
      <c r="G334" s="271"/>
      <c r="H334" s="249"/>
      <c r="I334" s="388"/>
      <c r="J334" s="250"/>
      <c r="K334" s="249"/>
    </row>
    <row r="335" spans="1:11" x14ac:dyDescent="0.2">
      <c r="A335" s="249"/>
      <c r="B335" s="249"/>
      <c r="C335" s="249"/>
      <c r="D335" s="249"/>
      <c r="E335" s="249"/>
      <c r="F335" s="250"/>
      <c r="G335" s="271"/>
      <c r="H335" s="249"/>
      <c r="I335" s="388"/>
      <c r="J335" s="250"/>
      <c r="K335" s="249"/>
    </row>
    <row r="336" spans="1:11" x14ac:dyDescent="0.2">
      <c r="A336" s="249"/>
      <c r="B336" s="249"/>
      <c r="C336" s="249"/>
      <c r="D336" s="249"/>
      <c r="E336" s="249"/>
      <c r="F336" s="250"/>
      <c r="G336" s="271"/>
      <c r="H336" s="249"/>
      <c r="I336" s="388"/>
      <c r="J336" s="250"/>
      <c r="K336" s="249"/>
    </row>
    <row r="337" spans="1:11" x14ac:dyDescent="0.2">
      <c r="A337" s="249"/>
      <c r="B337" s="249"/>
      <c r="C337" s="249"/>
      <c r="D337" s="249"/>
      <c r="E337" s="249"/>
      <c r="F337" s="250"/>
      <c r="G337" s="271"/>
      <c r="H337" s="249"/>
      <c r="I337" s="388"/>
      <c r="J337" s="250"/>
      <c r="K337" s="249"/>
    </row>
    <row r="338" spans="1:11" x14ac:dyDescent="0.2">
      <c r="A338" s="249"/>
      <c r="B338" s="249"/>
      <c r="C338" s="249"/>
      <c r="D338" s="249"/>
      <c r="E338" s="249"/>
      <c r="F338" s="250"/>
      <c r="G338" s="271"/>
      <c r="H338" s="249"/>
      <c r="I338" s="388"/>
      <c r="J338" s="250"/>
      <c r="K338" s="249"/>
    </row>
    <row r="339" spans="1:11" x14ac:dyDescent="0.2">
      <c r="A339" s="249"/>
      <c r="B339" s="249"/>
      <c r="C339" s="249"/>
      <c r="D339" s="249"/>
      <c r="E339" s="249"/>
      <c r="F339" s="250"/>
      <c r="G339" s="271"/>
      <c r="H339" s="249"/>
      <c r="I339" s="388"/>
      <c r="J339" s="250"/>
      <c r="K339" s="249"/>
    </row>
    <row r="340" spans="1:11" x14ac:dyDescent="0.2">
      <c r="A340" s="249"/>
      <c r="B340" s="249"/>
      <c r="C340" s="249"/>
      <c r="D340" s="249"/>
      <c r="E340" s="249"/>
      <c r="F340" s="250"/>
      <c r="G340" s="271"/>
      <c r="H340" s="249"/>
      <c r="I340" s="388"/>
      <c r="J340" s="250"/>
      <c r="K340" s="249"/>
    </row>
    <row r="341" spans="1:11" x14ac:dyDescent="0.2">
      <c r="A341" s="249"/>
      <c r="B341" s="249"/>
      <c r="C341" s="249"/>
      <c r="D341" s="249"/>
      <c r="E341" s="249"/>
      <c r="F341" s="250"/>
      <c r="G341" s="271"/>
      <c r="H341" s="249"/>
      <c r="I341" s="388"/>
      <c r="J341" s="250"/>
      <c r="K341" s="249"/>
    </row>
    <row r="342" spans="1:11" x14ac:dyDescent="0.2">
      <c r="A342" s="249"/>
      <c r="B342" s="249"/>
      <c r="C342" s="249"/>
      <c r="D342" s="249"/>
      <c r="E342" s="249"/>
      <c r="F342" s="250"/>
      <c r="G342" s="271"/>
      <c r="H342" s="249"/>
      <c r="I342" s="388"/>
      <c r="J342" s="250"/>
      <c r="K342" s="249"/>
    </row>
    <row r="343" spans="1:11" x14ac:dyDescent="0.2">
      <c r="A343" s="249"/>
      <c r="B343" s="249"/>
      <c r="C343" s="249"/>
      <c r="D343" s="249"/>
      <c r="E343" s="249"/>
      <c r="F343" s="250"/>
      <c r="G343" s="271"/>
      <c r="H343" s="249"/>
      <c r="I343" s="388"/>
      <c r="J343" s="250"/>
      <c r="K343" s="249"/>
    </row>
    <row r="344" spans="1:11" x14ac:dyDescent="0.2">
      <c r="A344" s="249"/>
      <c r="B344" s="249"/>
      <c r="C344" s="249"/>
      <c r="D344" s="249"/>
      <c r="E344" s="249"/>
      <c r="F344" s="250"/>
      <c r="G344" s="271"/>
      <c r="H344" s="249"/>
      <c r="I344" s="388"/>
      <c r="J344" s="250"/>
      <c r="K344" s="249"/>
    </row>
    <row r="345" spans="1:11" x14ac:dyDescent="0.2">
      <c r="A345" s="249"/>
      <c r="B345" s="249"/>
      <c r="C345" s="249"/>
      <c r="D345" s="249"/>
      <c r="E345" s="249"/>
      <c r="F345" s="250"/>
      <c r="G345" s="271"/>
      <c r="H345" s="249"/>
      <c r="I345" s="388"/>
      <c r="J345" s="250"/>
      <c r="K345" s="249"/>
    </row>
    <row r="346" spans="1:11" x14ac:dyDescent="0.2">
      <c r="A346" s="249"/>
      <c r="B346" s="249"/>
      <c r="C346" s="249"/>
      <c r="D346" s="249"/>
      <c r="E346" s="249"/>
      <c r="F346" s="250"/>
      <c r="G346" s="271"/>
      <c r="H346" s="249"/>
      <c r="I346" s="388"/>
      <c r="J346" s="250"/>
      <c r="K346" s="249"/>
    </row>
    <row r="347" spans="1:11" x14ac:dyDescent="0.2">
      <c r="A347" s="249"/>
      <c r="B347" s="249"/>
      <c r="C347" s="249"/>
      <c r="D347" s="249"/>
      <c r="E347" s="249"/>
      <c r="F347" s="250"/>
      <c r="G347" s="271"/>
      <c r="H347" s="249"/>
      <c r="I347" s="388"/>
      <c r="J347" s="250"/>
      <c r="K347" s="249"/>
    </row>
    <row r="348" spans="1:11" x14ac:dyDescent="0.2">
      <c r="A348" s="249"/>
      <c r="B348" s="249"/>
      <c r="C348" s="249"/>
      <c r="D348" s="249"/>
      <c r="E348" s="249"/>
      <c r="F348" s="250"/>
      <c r="G348" s="271"/>
      <c r="H348" s="249"/>
      <c r="I348" s="388"/>
      <c r="J348" s="250"/>
      <c r="K348" s="249"/>
    </row>
    <row r="349" spans="1:11" x14ac:dyDescent="0.2">
      <c r="A349" s="249"/>
      <c r="B349" s="249"/>
      <c r="C349" s="249"/>
      <c r="D349" s="249"/>
      <c r="E349" s="249"/>
      <c r="F349" s="250"/>
      <c r="G349" s="271"/>
      <c r="H349" s="249"/>
      <c r="I349" s="388"/>
      <c r="J349" s="250"/>
      <c r="K349" s="249"/>
    </row>
    <row r="350" spans="1:11" x14ac:dyDescent="0.2">
      <c r="A350" s="249"/>
      <c r="B350" s="249"/>
      <c r="C350" s="249"/>
      <c r="D350" s="249"/>
      <c r="E350" s="249"/>
      <c r="F350" s="250"/>
      <c r="G350" s="271"/>
      <c r="H350" s="249"/>
      <c r="I350" s="388"/>
      <c r="J350" s="250"/>
      <c r="K350" s="249"/>
    </row>
    <row r="351" spans="1:11" x14ac:dyDescent="0.2">
      <c r="A351" s="249"/>
      <c r="B351" s="249"/>
      <c r="C351" s="249"/>
      <c r="D351" s="249"/>
      <c r="E351" s="249"/>
      <c r="F351" s="250"/>
      <c r="G351" s="271"/>
      <c r="H351" s="249"/>
      <c r="I351" s="388"/>
      <c r="J351" s="250"/>
      <c r="K351" s="249"/>
    </row>
    <row r="352" spans="1:11" x14ac:dyDescent="0.2">
      <c r="A352" s="249"/>
      <c r="B352" s="249"/>
      <c r="C352" s="249"/>
      <c r="D352" s="249"/>
      <c r="E352" s="249"/>
      <c r="F352" s="250"/>
      <c r="G352" s="271"/>
      <c r="H352" s="249"/>
      <c r="I352" s="388"/>
      <c r="J352" s="250"/>
      <c r="K352" s="249"/>
    </row>
    <row r="353" spans="1:11" x14ac:dyDescent="0.2">
      <c r="A353" s="249"/>
      <c r="B353" s="249"/>
      <c r="C353" s="249"/>
      <c r="D353" s="249"/>
      <c r="E353" s="249"/>
      <c r="F353" s="250"/>
      <c r="G353" s="271"/>
      <c r="H353" s="249"/>
      <c r="I353" s="388"/>
      <c r="J353" s="250"/>
      <c r="K353" s="249"/>
    </row>
    <row r="354" spans="1:11" x14ac:dyDescent="0.2">
      <c r="A354" s="249"/>
      <c r="B354" s="249"/>
      <c r="C354" s="249"/>
      <c r="D354" s="249"/>
      <c r="E354" s="249"/>
      <c r="F354" s="250"/>
      <c r="G354" s="271"/>
      <c r="H354" s="249"/>
      <c r="I354" s="388"/>
      <c r="J354" s="250"/>
      <c r="K354" s="249"/>
    </row>
    <row r="355" spans="1:11" x14ac:dyDescent="0.2">
      <c r="A355" s="249"/>
      <c r="B355" s="249"/>
      <c r="C355" s="249"/>
      <c r="D355" s="249"/>
      <c r="E355" s="249"/>
      <c r="F355" s="250"/>
      <c r="G355" s="271"/>
      <c r="H355" s="249"/>
      <c r="I355" s="388"/>
      <c r="J355" s="250"/>
      <c r="K355" s="249"/>
    </row>
    <row r="356" spans="1:11" x14ac:dyDescent="0.2">
      <c r="A356" s="249"/>
      <c r="B356" s="249"/>
      <c r="C356" s="249"/>
      <c r="D356" s="249"/>
      <c r="E356" s="249"/>
      <c r="F356" s="250"/>
      <c r="G356" s="271"/>
      <c r="H356" s="249"/>
      <c r="I356" s="388"/>
      <c r="J356" s="250"/>
      <c r="K356" s="249"/>
    </row>
    <row r="357" spans="1:11" x14ac:dyDescent="0.2">
      <c r="A357" s="249"/>
      <c r="B357" s="249"/>
      <c r="C357" s="249"/>
      <c r="D357" s="249"/>
      <c r="E357" s="249"/>
      <c r="F357" s="250"/>
      <c r="G357" s="271"/>
      <c r="H357" s="249"/>
      <c r="I357" s="388"/>
      <c r="J357" s="250"/>
      <c r="K357" s="249"/>
    </row>
    <row r="358" spans="1:11" x14ac:dyDescent="0.2">
      <c r="A358" s="249"/>
      <c r="B358" s="249"/>
      <c r="C358" s="249"/>
      <c r="D358" s="249"/>
      <c r="E358" s="249"/>
      <c r="F358" s="250"/>
      <c r="G358" s="271"/>
      <c r="H358" s="249"/>
      <c r="I358" s="388"/>
      <c r="J358" s="250"/>
      <c r="K358" s="249"/>
    </row>
    <row r="359" spans="1:11" x14ac:dyDescent="0.2">
      <c r="A359" s="249"/>
      <c r="B359" s="249"/>
      <c r="C359" s="249"/>
      <c r="D359" s="249"/>
      <c r="E359" s="249"/>
      <c r="F359" s="250"/>
      <c r="G359" s="271"/>
      <c r="H359" s="249"/>
      <c r="I359" s="388"/>
      <c r="J359" s="250"/>
      <c r="K359" s="249"/>
    </row>
    <row r="360" spans="1:11" x14ac:dyDescent="0.2">
      <c r="A360" s="249"/>
      <c r="B360" s="249"/>
      <c r="C360" s="249"/>
      <c r="D360" s="249"/>
      <c r="E360" s="249"/>
      <c r="F360" s="250"/>
      <c r="G360" s="271"/>
      <c r="H360" s="249"/>
      <c r="I360" s="388"/>
      <c r="J360" s="250"/>
      <c r="K360" s="249"/>
    </row>
    <row r="361" spans="1:11" x14ac:dyDescent="0.2">
      <c r="A361" s="249"/>
      <c r="B361" s="249"/>
      <c r="C361" s="249"/>
      <c r="D361" s="249"/>
      <c r="E361" s="249"/>
      <c r="F361" s="250"/>
      <c r="G361" s="271"/>
      <c r="H361" s="249"/>
      <c r="I361" s="388"/>
      <c r="J361" s="250"/>
      <c r="K361" s="249"/>
    </row>
    <row r="362" spans="1:11" x14ac:dyDescent="0.2">
      <c r="A362" s="249"/>
      <c r="B362" s="249"/>
      <c r="C362" s="249"/>
      <c r="D362" s="249"/>
      <c r="E362" s="249"/>
      <c r="F362" s="250"/>
      <c r="G362" s="271"/>
      <c r="H362" s="249"/>
      <c r="I362" s="388"/>
      <c r="J362" s="250"/>
      <c r="K362" s="249"/>
    </row>
    <row r="363" spans="1:11" x14ac:dyDescent="0.2">
      <c r="A363" s="249"/>
      <c r="B363" s="249"/>
      <c r="C363" s="249"/>
      <c r="D363" s="249"/>
      <c r="E363" s="249"/>
      <c r="F363" s="250"/>
      <c r="G363" s="271"/>
      <c r="H363" s="249"/>
      <c r="I363" s="388"/>
      <c r="J363" s="250"/>
      <c r="K363" s="249"/>
    </row>
    <row r="364" spans="1:11" x14ac:dyDescent="0.2">
      <c r="A364" s="249"/>
      <c r="B364" s="249"/>
      <c r="C364" s="249"/>
      <c r="D364" s="249"/>
      <c r="E364" s="249"/>
      <c r="F364" s="250"/>
      <c r="G364" s="271"/>
      <c r="H364" s="249"/>
      <c r="I364" s="388"/>
      <c r="J364" s="250"/>
      <c r="K364" s="249"/>
    </row>
    <row r="365" spans="1:11" x14ac:dyDescent="0.2">
      <c r="A365" s="249"/>
      <c r="B365" s="249"/>
      <c r="C365" s="249"/>
      <c r="D365" s="249"/>
      <c r="E365" s="249"/>
      <c r="F365" s="250"/>
      <c r="G365" s="271"/>
      <c r="H365" s="249"/>
      <c r="I365" s="388"/>
      <c r="J365" s="250"/>
      <c r="K365" s="249"/>
    </row>
    <row r="366" spans="1:11" x14ac:dyDescent="0.2">
      <c r="A366" s="249"/>
      <c r="B366" s="249"/>
      <c r="C366" s="249"/>
      <c r="D366" s="249"/>
      <c r="E366" s="249"/>
      <c r="F366" s="250"/>
      <c r="G366" s="271"/>
      <c r="H366" s="249"/>
      <c r="I366" s="388"/>
      <c r="J366" s="250"/>
      <c r="K366" s="249"/>
    </row>
    <row r="367" spans="1:11" x14ac:dyDescent="0.2">
      <c r="A367" s="249"/>
      <c r="B367" s="249"/>
      <c r="C367" s="249"/>
      <c r="D367" s="249"/>
      <c r="E367" s="249"/>
      <c r="F367" s="250"/>
      <c r="G367" s="271"/>
      <c r="H367" s="249"/>
      <c r="I367" s="388"/>
      <c r="J367" s="250"/>
      <c r="K367" s="249"/>
    </row>
    <row r="368" spans="1:11" x14ac:dyDescent="0.2">
      <c r="A368" s="249"/>
      <c r="B368" s="249"/>
      <c r="C368" s="249"/>
      <c r="D368" s="249"/>
      <c r="E368" s="249"/>
      <c r="F368" s="250"/>
      <c r="G368" s="271"/>
      <c r="H368" s="249"/>
      <c r="I368" s="388"/>
      <c r="J368" s="250"/>
      <c r="K368" s="249"/>
    </row>
    <row r="369" spans="1:11" x14ac:dyDescent="0.2">
      <c r="A369" s="249"/>
      <c r="B369" s="249"/>
      <c r="C369" s="249"/>
      <c r="D369" s="249"/>
      <c r="E369" s="249"/>
      <c r="F369" s="250"/>
      <c r="G369" s="271"/>
      <c r="H369" s="249"/>
      <c r="I369" s="388"/>
      <c r="J369" s="250"/>
      <c r="K369" s="249"/>
    </row>
    <row r="370" spans="1:11" x14ac:dyDescent="0.2">
      <c r="A370" s="249"/>
      <c r="B370" s="249"/>
      <c r="C370" s="249"/>
      <c r="D370" s="249"/>
      <c r="E370" s="249"/>
      <c r="F370" s="250"/>
      <c r="G370" s="271"/>
      <c r="H370" s="249"/>
      <c r="I370" s="388"/>
      <c r="J370" s="250"/>
      <c r="K370" s="249"/>
    </row>
    <row r="371" spans="1:11" x14ac:dyDescent="0.2">
      <c r="A371" s="249"/>
      <c r="B371" s="249"/>
      <c r="C371" s="249"/>
      <c r="D371" s="249"/>
      <c r="E371" s="249"/>
      <c r="F371" s="250"/>
      <c r="G371" s="271"/>
      <c r="H371" s="249"/>
      <c r="I371" s="388"/>
      <c r="J371" s="250"/>
      <c r="K371" s="249"/>
    </row>
    <row r="372" spans="1:11" x14ac:dyDescent="0.2">
      <c r="A372" s="249"/>
      <c r="B372" s="249"/>
      <c r="C372" s="249"/>
      <c r="D372" s="249"/>
      <c r="E372" s="249"/>
      <c r="F372" s="250"/>
      <c r="G372" s="271"/>
      <c r="H372" s="249"/>
      <c r="I372" s="388"/>
      <c r="J372" s="250"/>
      <c r="K372" s="249"/>
    </row>
    <row r="373" spans="1:11" x14ac:dyDescent="0.2">
      <c r="A373" s="249"/>
      <c r="B373" s="249"/>
      <c r="C373" s="249"/>
      <c r="D373" s="249"/>
      <c r="E373" s="249"/>
      <c r="F373" s="250"/>
      <c r="G373" s="271"/>
      <c r="H373" s="249"/>
      <c r="I373" s="388"/>
      <c r="J373" s="250"/>
      <c r="K373" s="249"/>
    </row>
    <row r="374" spans="1:11" x14ac:dyDescent="0.2">
      <c r="A374" s="249"/>
      <c r="B374" s="249"/>
      <c r="C374" s="249"/>
      <c r="D374" s="249"/>
      <c r="E374" s="249"/>
      <c r="F374" s="250"/>
      <c r="G374" s="271"/>
      <c r="H374" s="249"/>
      <c r="I374" s="388"/>
      <c r="J374" s="250"/>
      <c r="K374" s="249"/>
    </row>
    <row r="375" spans="1:11" x14ac:dyDescent="0.2">
      <c r="A375" s="249"/>
      <c r="B375" s="249"/>
      <c r="C375" s="249"/>
      <c r="D375" s="249"/>
      <c r="E375" s="249"/>
      <c r="F375" s="250"/>
      <c r="G375" s="271"/>
      <c r="H375" s="249"/>
      <c r="I375" s="388"/>
      <c r="J375" s="250"/>
      <c r="K375" s="249"/>
    </row>
    <row r="376" spans="1:11" x14ac:dyDescent="0.2">
      <c r="A376" s="249"/>
      <c r="B376" s="249"/>
      <c r="C376" s="249"/>
      <c r="D376" s="249"/>
      <c r="E376" s="249"/>
      <c r="F376" s="250"/>
      <c r="G376" s="271"/>
      <c r="H376" s="249"/>
      <c r="I376" s="388"/>
      <c r="J376" s="250"/>
      <c r="K376" s="249"/>
    </row>
    <row r="377" spans="1:11" x14ac:dyDescent="0.2">
      <c r="A377" s="249"/>
      <c r="B377" s="249"/>
      <c r="C377" s="249"/>
      <c r="D377" s="249"/>
      <c r="E377" s="249"/>
      <c r="F377" s="250"/>
      <c r="G377" s="271"/>
      <c r="H377" s="249"/>
      <c r="I377" s="388"/>
      <c r="J377" s="250"/>
      <c r="K377" s="249"/>
    </row>
    <row r="378" spans="1:11" x14ac:dyDescent="0.2">
      <c r="A378" s="249"/>
      <c r="B378" s="249"/>
      <c r="C378" s="249"/>
      <c r="D378" s="249"/>
      <c r="E378" s="249"/>
      <c r="F378" s="250"/>
      <c r="G378" s="271"/>
      <c r="H378" s="249"/>
      <c r="I378" s="388"/>
      <c r="J378" s="250"/>
      <c r="K378" s="249"/>
    </row>
    <row r="379" spans="1:11" x14ac:dyDescent="0.2">
      <c r="A379" s="249"/>
      <c r="B379" s="249"/>
      <c r="C379" s="249"/>
      <c r="D379" s="249"/>
      <c r="E379" s="249"/>
      <c r="F379" s="250"/>
      <c r="G379" s="271"/>
      <c r="H379" s="249"/>
      <c r="I379" s="388"/>
      <c r="J379" s="250"/>
      <c r="K379" s="249"/>
    </row>
    <row r="380" spans="1:11" x14ac:dyDescent="0.2">
      <c r="A380" s="249"/>
      <c r="B380" s="249"/>
      <c r="C380" s="249"/>
      <c r="D380" s="249"/>
      <c r="E380" s="249"/>
      <c r="F380" s="250"/>
      <c r="G380" s="271"/>
      <c r="H380" s="249"/>
      <c r="I380" s="388"/>
      <c r="J380" s="250"/>
      <c r="K380" s="249"/>
    </row>
    <row r="381" spans="1:11" x14ac:dyDescent="0.2">
      <c r="A381" s="249"/>
      <c r="B381" s="249"/>
      <c r="C381" s="249"/>
      <c r="D381" s="249"/>
      <c r="E381" s="249"/>
      <c r="F381" s="250"/>
      <c r="G381" s="271"/>
      <c r="H381" s="249"/>
      <c r="I381" s="388"/>
      <c r="J381" s="250"/>
      <c r="K381" s="249"/>
    </row>
    <row r="382" spans="1:11" x14ac:dyDescent="0.2">
      <c r="A382" s="249"/>
      <c r="B382" s="249"/>
      <c r="C382" s="249"/>
      <c r="D382" s="249"/>
      <c r="E382" s="249"/>
      <c r="F382" s="250"/>
      <c r="G382" s="271"/>
      <c r="H382" s="249"/>
      <c r="I382" s="388"/>
      <c r="J382" s="250"/>
      <c r="K382" s="249"/>
    </row>
    <row r="383" spans="1:11" x14ac:dyDescent="0.2">
      <c r="A383" s="249"/>
      <c r="B383" s="249"/>
      <c r="C383" s="249"/>
      <c r="D383" s="249"/>
      <c r="E383" s="249"/>
      <c r="F383" s="250"/>
      <c r="G383" s="271"/>
      <c r="H383" s="249"/>
      <c r="I383" s="388"/>
      <c r="J383" s="250"/>
      <c r="K383" s="249"/>
    </row>
    <row r="384" spans="1:11" x14ac:dyDescent="0.2">
      <c r="A384" s="249"/>
      <c r="B384" s="249"/>
      <c r="C384" s="249"/>
      <c r="D384" s="249"/>
      <c r="E384" s="249"/>
      <c r="F384" s="250"/>
      <c r="G384" s="271"/>
      <c r="H384" s="249"/>
      <c r="I384" s="388"/>
      <c r="J384" s="250"/>
      <c r="K384" s="249"/>
    </row>
    <row r="385" spans="1:11" x14ac:dyDescent="0.2">
      <c r="A385" s="249"/>
      <c r="B385" s="249"/>
      <c r="C385" s="249"/>
      <c r="D385" s="249"/>
      <c r="E385" s="249"/>
      <c r="F385" s="250"/>
      <c r="G385" s="271"/>
      <c r="H385" s="249"/>
      <c r="I385" s="388"/>
      <c r="J385" s="250"/>
      <c r="K385" s="249"/>
    </row>
    <row r="386" spans="1:11" x14ac:dyDescent="0.2">
      <c r="A386" s="249"/>
      <c r="B386" s="249"/>
      <c r="C386" s="249"/>
      <c r="D386" s="249"/>
      <c r="E386" s="249"/>
      <c r="F386" s="250"/>
      <c r="G386" s="271"/>
      <c r="H386" s="249"/>
      <c r="I386" s="388"/>
      <c r="J386" s="250"/>
      <c r="K386" s="249"/>
    </row>
    <row r="387" spans="1:11" x14ac:dyDescent="0.2">
      <c r="A387" s="249"/>
      <c r="B387" s="249"/>
      <c r="C387" s="249"/>
      <c r="D387" s="249"/>
      <c r="E387" s="249"/>
      <c r="F387" s="250"/>
      <c r="G387" s="271"/>
      <c r="H387" s="249"/>
      <c r="I387" s="388"/>
      <c r="J387" s="250"/>
      <c r="K387" s="249"/>
    </row>
    <row r="388" spans="1:11" x14ac:dyDescent="0.2">
      <c r="A388" s="249"/>
      <c r="B388" s="249"/>
      <c r="C388" s="249"/>
      <c r="D388" s="249"/>
      <c r="E388" s="249"/>
      <c r="F388" s="250"/>
      <c r="G388" s="271"/>
      <c r="H388" s="249"/>
      <c r="I388" s="388"/>
      <c r="J388" s="250"/>
      <c r="K388" s="249"/>
    </row>
    <row r="389" spans="1:11" x14ac:dyDescent="0.2">
      <c r="A389" s="249"/>
      <c r="B389" s="249"/>
      <c r="C389" s="249"/>
      <c r="D389" s="249"/>
      <c r="E389" s="249"/>
      <c r="F389" s="250"/>
      <c r="G389" s="271"/>
      <c r="H389" s="249"/>
      <c r="I389" s="388"/>
      <c r="J389" s="250"/>
      <c r="K389" s="249"/>
    </row>
    <row r="390" spans="1:11" x14ac:dyDescent="0.2">
      <c r="A390" s="249"/>
      <c r="B390" s="249"/>
      <c r="C390" s="249"/>
      <c r="D390" s="249"/>
      <c r="E390" s="249"/>
      <c r="F390" s="250"/>
      <c r="G390" s="271"/>
      <c r="H390" s="249"/>
      <c r="I390" s="388"/>
      <c r="J390" s="250"/>
      <c r="K390" s="249"/>
    </row>
    <row r="391" spans="1:11" x14ac:dyDescent="0.2">
      <c r="A391" s="249"/>
      <c r="B391" s="249"/>
      <c r="C391" s="249"/>
      <c r="D391" s="249"/>
      <c r="E391" s="249"/>
      <c r="F391" s="250"/>
      <c r="G391" s="271"/>
      <c r="H391" s="249"/>
      <c r="I391" s="388"/>
      <c r="J391" s="250"/>
      <c r="K391" s="249"/>
    </row>
    <row r="392" spans="1:11" x14ac:dyDescent="0.2">
      <c r="A392" s="249"/>
      <c r="B392" s="249"/>
      <c r="C392" s="249"/>
      <c r="D392" s="249"/>
      <c r="E392" s="249"/>
      <c r="F392" s="250"/>
      <c r="G392" s="271"/>
      <c r="H392" s="249"/>
      <c r="I392" s="388"/>
      <c r="J392" s="250"/>
      <c r="K392" s="249"/>
    </row>
    <row r="393" spans="1:11" x14ac:dyDescent="0.2">
      <c r="A393" s="249"/>
      <c r="B393" s="249"/>
      <c r="C393" s="249"/>
      <c r="D393" s="249"/>
      <c r="E393" s="249"/>
      <c r="F393" s="250"/>
      <c r="G393" s="271"/>
      <c r="H393" s="249"/>
      <c r="I393" s="388"/>
      <c r="J393" s="250"/>
      <c r="K393" s="249"/>
    </row>
    <row r="394" spans="1:11" x14ac:dyDescent="0.2">
      <c r="A394" s="249"/>
      <c r="B394" s="249"/>
      <c r="C394" s="249"/>
      <c r="D394" s="249"/>
      <c r="E394" s="249"/>
      <c r="F394" s="250"/>
      <c r="G394" s="271"/>
      <c r="H394" s="249"/>
      <c r="I394" s="388"/>
      <c r="J394" s="250"/>
      <c r="K394" s="249"/>
    </row>
    <row r="395" spans="1:11" x14ac:dyDescent="0.2">
      <c r="A395" s="249"/>
      <c r="B395" s="249"/>
      <c r="C395" s="249"/>
      <c r="D395" s="249"/>
      <c r="E395" s="249"/>
      <c r="F395" s="250"/>
      <c r="G395" s="271"/>
      <c r="H395" s="249"/>
      <c r="I395" s="388"/>
      <c r="J395" s="250"/>
      <c r="K395" s="249"/>
    </row>
    <row r="396" spans="1:11" x14ac:dyDescent="0.2">
      <c r="A396" s="249"/>
      <c r="B396" s="249"/>
      <c r="C396" s="249"/>
      <c r="D396" s="249"/>
      <c r="E396" s="249"/>
      <c r="F396" s="250"/>
      <c r="G396" s="271"/>
      <c r="H396" s="249"/>
      <c r="I396" s="388"/>
      <c r="J396" s="250"/>
      <c r="K396" s="249"/>
    </row>
    <row r="397" spans="1:11" x14ac:dyDescent="0.2">
      <c r="A397" s="249"/>
      <c r="B397" s="249"/>
      <c r="C397" s="249"/>
      <c r="D397" s="249"/>
      <c r="E397" s="249"/>
      <c r="F397" s="250"/>
      <c r="G397" s="271"/>
      <c r="H397" s="249"/>
      <c r="I397" s="388"/>
      <c r="J397" s="250"/>
      <c r="K397" s="249"/>
    </row>
    <row r="398" spans="1:11" x14ac:dyDescent="0.2">
      <c r="A398" s="249"/>
      <c r="B398" s="249"/>
      <c r="C398" s="249"/>
      <c r="D398" s="249"/>
      <c r="E398" s="249"/>
      <c r="F398" s="250"/>
      <c r="G398" s="271"/>
      <c r="H398" s="249"/>
      <c r="I398" s="388"/>
      <c r="J398" s="250"/>
      <c r="K398" s="249"/>
    </row>
    <row r="399" spans="1:11" x14ac:dyDescent="0.2">
      <c r="A399" s="249"/>
      <c r="B399" s="249"/>
      <c r="C399" s="249"/>
      <c r="D399" s="249"/>
      <c r="E399" s="249"/>
      <c r="F399" s="250"/>
      <c r="G399" s="271"/>
      <c r="H399" s="249"/>
      <c r="I399" s="388"/>
      <c r="J399" s="250"/>
      <c r="K399" s="249"/>
    </row>
    <row r="400" spans="1:11" x14ac:dyDescent="0.2">
      <c r="A400" s="249"/>
      <c r="B400" s="249"/>
      <c r="C400" s="249"/>
      <c r="D400" s="249"/>
      <c r="E400" s="249"/>
      <c r="F400" s="250"/>
      <c r="G400" s="271"/>
      <c r="H400" s="249"/>
      <c r="I400" s="388"/>
      <c r="J400" s="250"/>
      <c r="K400" s="249"/>
    </row>
    <row r="401" spans="1:11" x14ac:dyDescent="0.2">
      <c r="A401" s="249"/>
      <c r="B401" s="249"/>
      <c r="C401" s="249"/>
      <c r="D401" s="249"/>
      <c r="E401" s="249"/>
      <c r="F401" s="250"/>
      <c r="G401" s="271"/>
      <c r="H401" s="249"/>
      <c r="I401" s="388"/>
      <c r="J401" s="250"/>
      <c r="K401" s="249"/>
    </row>
    <row r="402" spans="1:11" x14ac:dyDescent="0.2">
      <c r="A402" s="249"/>
      <c r="B402" s="249"/>
      <c r="C402" s="249"/>
      <c r="D402" s="249"/>
      <c r="E402" s="249"/>
      <c r="F402" s="250"/>
      <c r="G402" s="271"/>
      <c r="H402" s="249"/>
      <c r="I402" s="388"/>
      <c r="J402" s="250"/>
      <c r="K402" s="249"/>
    </row>
    <row r="403" spans="1:11" x14ac:dyDescent="0.2">
      <c r="A403" s="249"/>
      <c r="B403" s="249"/>
      <c r="C403" s="249"/>
      <c r="D403" s="249"/>
      <c r="E403" s="249"/>
      <c r="F403" s="250"/>
      <c r="G403" s="271"/>
      <c r="H403" s="249"/>
      <c r="I403" s="388"/>
      <c r="J403" s="250"/>
      <c r="K403" s="249"/>
    </row>
    <row r="404" spans="1:11" x14ac:dyDescent="0.2">
      <c r="A404" s="249"/>
      <c r="B404" s="249"/>
      <c r="C404" s="249"/>
      <c r="D404" s="249"/>
      <c r="E404" s="249"/>
      <c r="F404" s="250"/>
      <c r="G404" s="271"/>
      <c r="H404" s="249"/>
      <c r="I404" s="388"/>
      <c r="J404" s="250"/>
      <c r="K404" s="249"/>
    </row>
    <row r="405" spans="1:11" x14ac:dyDescent="0.2">
      <c r="A405" s="249"/>
      <c r="B405" s="249"/>
      <c r="C405" s="249"/>
      <c r="D405" s="249"/>
      <c r="E405" s="249"/>
      <c r="F405" s="250"/>
      <c r="G405" s="271"/>
      <c r="H405" s="249"/>
      <c r="I405" s="388"/>
      <c r="J405" s="250"/>
      <c r="K405" s="249"/>
    </row>
    <row r="406" spans="1:11" x14ac:dyDescent="0.2">
      <c r="A406" s="249"/>
      <c r="B406" s="249"/>
      <c r="C406" s="249"/>
      <c r="D406" s="249"/>
      <c r="E406" s="249"/>
      <c r="F406" s="250"/>
      <c r="G406" s="271"/>
      <c r="H406" s="249"/>
      <c r="I406" s="388"/>
      <c r="J406" s="250"/>
      <c r="K406" s="249"/>
    </row>
    <row r="407" spans="1:11" x14ac:dyDescent="0.2">
      <c r="A407" s="249"/>
      <c r="B407" s="249"/>
      <c r="C407" s="249"/>
      <c r="D407" s="249"/>
      <c r="E407" s="249"/>
      <c r="F407" s="250"/>
      <c r="G407" s="271"/>
      <c r="H407" s="249"/>
      <c r="I407" s="388"/>
      <c r="J407" s="250"/>
      <c r="K407" s="249"/>
    </row>
    <row r="408" spans="1:11" x14ac:dyDescent="0.2">
      <c r="A408" s="249"/>
      <c r="B408" s="249"/>
      <c r="C408" s="249"/>
      <c r="D408" s="249"/>
      <c r="E408" s="249"/>
      <c r="F408" s="250"/>
      <c r="G408" s="271"/>
      <c r="H408" s="249"/>
      <c r="I408" s="388"/>
      <c r="J408" s="250"/>
      <c r="K408" s="249"/>
    </row>
    <row r="409" spans="1:11" x14ac:dyDescent="0.2">
      <c r="A409" s="249"/>
      <c r="B409" s="249"/>
      <c r="C409" s="249"/>
      <c r="D409" s="249"/>
      <c r="E409" s="249"/>
      <c r="F409" s="250"/>
      <c r="G409" s="271"/>
      <c r="H409" s="249"/>
      <c r="I409" s="388"/>
      <c r="J409" s="250"/>
      <c r="K409" s="249"/>
    </row>
    <row r="410" spans="1:11" x14ac:dyDescent="0.2">
      <c r="A410" s="249"/>
      <c r="B410" s="249"/>
      <c r="C410" s="249"/>
      <c r="D410" s="249"/>
      <c r="E410" s="249"/>
      <c r="F410" s="250"/>
      <c r="G410" s="271"/>
      <c r="H410" s="249"/>
      <c r="I410" s="388"/>
      <c r="J410" s="250"/>
      <c r="K410" s="249"/>
    </row>
    <row r="411" spans="1:11" x14ac:dyDescent="0.2">
      <c r="A411" s="249"/>
      <c r="B411" s="249"/>
      <c r="C411" s="249"/>
      <c r="D411" s="249"/>
      <c r="E411" s="249"/>
      <c r="F411" s="250"/>
      <c r="G411" s="271"/>
      <c r="H411" s="249"/>
      <c r="I411" s="388"/>
      <c r="J411" s="250"/>
      <c r="K411" s="249"/>
    </row>
    <row r="412" spans="1:11" x14ac:dyDescent="0.2">
      <c r="A412" s="249"/>
      <c r="B412" s="249"/>
      <c r="C412" s="249"/>
      <c r="D412" s="249"/>
      <c r="E412" s="249"/>
      <c r="F412" s="250"/>
      <c r="G412" s="271"/>
      <c r="H412" s="249"/>
      <c r="I412" s="388"/>
      <c r="J412" s="250"/>
      <c r="K412" s="249"/>
    </row>
    <row r="413" spans="1:11" x14ac:dyDescent="0.2">
      <c r="A413" s="249"/>
      <c r="B413" s="249"/>
      <c r="C413" s="249"/>
      <c r="D413" s="249"/>
      <c r="E413" s="249"/>
      <c r="F413" s="250"/>
      <c r="G413" s="271"/>
      <c r="H413" s="249"/>
      <c r="I413" s="388"/>
      <c r="J413" s="250"/>
      <c r="K413" s="249"/>
    </row>
    <row r="414" spans="1:11" x14ac:dyDescent="0.2">
      <c r="A414" s="249"/>
      <c r="B414" s="249"/>
      <c r="C414" s="249"/>
      <c r="D414" s="249"/>
      <c r="E414" s="249"/>
      <c r="F414" s="250"/>
      <c r="G414" s="271"/>
      <c r="H414" s="249"/>
      <c r="I414" s="388"/>
      <c r="J414" s="250"/>
      <c r="K414" s="249"/>
    </row>
    <row r="415" spans="1:11" x14ac:dyDescent="0.2">
      <c r="A415" s="249"/>
      <c r="B415" s="249"/>
      <c r="C415" s="249"/>
      <c r="D415" s="249"/>
      <c r="E415" s="249"/>
      <c r="F415" s="250"/>
      <c r="G415" s="271"/>
      <c r="H415" s="249"/>
      <c r="I415" s="388"/>
      <c r="J415" s="250"/>
      <c r="K415" s="249"/>
    </row>
    <row r="416" spans="1:11" x14ac:dyDescent="0.2">
      <c r="A416" s="249"/>
      <c r="B416" s="249"/>
      <c r="C416" s="249"/>
      <c r="D416" s="249"/>
      <c r="E416" s="249"/>
      <c r="F416" s="250"/>
      <c r="G416" s="271"/>
      <c r="H416" s="249"/>
      <c r="I416" s="388"/>
      <c r="J416" s="250"/>
      <c r="K416" s="249"/>
    </row>
    <row r="417" spans="1:11" x14ac:dyDescent="0.2">
      <c r="A417" s="249"/>
      <c r="B417" s="249"/>
      <c r="C417" s="249"/>
      <c r="D417" s="249"/>
      <c r="E417" s="249"/>
      <c r="F417" s="250"/>
      <c r="G417" s="271"/>
      <c r="H417" s="249"/>
      <c r="I417" s="388"/>
      <c r="J417" s="250"/>
      <c r="K417" s="249"/>
    </row>
    <row r="418" spans="1:11" x14ac:dyDescent="0.2">
      <c r="A418" s="249"/>
      <c r="B418" s="249"/>
      <c r="C418" s="249"/>
      <c r="D418" s="249"/>
      <c r="E418" s="249"/>
      <c r="F418" s="250"/>
      <c r="G418" s="271"/>
      <c r="H418" s="249"/>
      <c r="I418" s="388"/>
      <c r="J418" s="250"/>
      <c r="K418" s="249"/>
    </row>
    <row r="419" spans="1:11" x14ac:dyDescent="0.2">
      <c r="A419" s="249"/>
      <c r="B419" s="249"/>
      <c r="C419" s="249"/>
      <c r="D419" s="249"/>
      <c r="E419" s="249"/>
      <c r="F419" s="250"/>
      <c r="G419" s="271"/>
      <c r="H419" s="249"/>
      <c r="I419" s="388"/>
      <c r="J419" s="250"/>
      <c r="K419" s="249"/>
    </row>
    <row r="420" spans="1:11" x14ac:dyDescent="0.2">
      <c r="A420" s="249"/>
      <c r="B420" s="249"/>
      <c r="C420" s="249"/>
      <c r="D420" s="249"/>
      <c r="E420" s="249"/>
      <c r="F420" s="250"/>
      <c r="G420" s="271"/>
      <c r="H420" s="249"/>
      <c r="I420" s="388"/>
      <c r="J420" s="250"/>
      <c r="K420" s="249"/>
    </row>
    <row r="421" spans="1:11" x14ac:dyDescent="0.2">
      <c r="A421" s="249"/>
      <c r="B421" s="249"/>
      <c r="C421" s="249"/>
      <c r="D421" s="249"/>
      <c r="E421" s="249"/>
      <c r="F421" s="250"/>
      <c r="G421" s="271"/>
      <c r="H421" s="249"/>
      <c r="I421" s="388"/>
      <c r="J421" s="250"/>
      <c r="K421" s="249"/>
    </row>
    <row r="422" spans="1:11" x14ac:dyDescent="0.2">
      <c r="A422" s="249"/>
      <c r="B422" s="249"/>
      <c r="C422" s="249"/>
      <c r="D422" s="249"/>
      <c r="E422" s="249"/>
      <c r="F422" s="250"/>
      <c r="G422" s="271"/>
      <c r="H422" s="249"/>
      <c r="I422" s="388"/>
      <c r="J422" s="250"/>
      <c r="K422" s="249"/>
    </row>
    <row r="423" spans="1:11" x14ac:dyDescent="0.2">
      <c r="A423" s="249"/>
      <c r="B423" s="249"/>
      <c r="C423" s="249"/>
      <c r="D423" s="249"/>
      <c r="E423" s="249"/>
      <c r="F423" s="250"/>
      <c r="G423" s="271"/>
      <c r="H423" s="249"/>
      <c r="I423" s="388"/>
      <c r="J423" s="250"/>
      <c r="K423" s="249"/>
    </row>
    <row r="424" spans="1:11" x14ac:dyDescent="0.2">
      <c r="A424" s="249"/>
      <c r="B424" s="249"/>
      <c r="C424" s="249"/>
      <c r="D424" s="249"/>
      <c r="E424" s="249"/>
      <c r="F424" s="250"/>
      <c r="G424" s="271"/>
      <c r="H424" s="249"/>
      <c r="I424" s="388"/>
      <c r="J424" s="250"/>
      <c r="K424" s="249"/>
    </row>
    <row r="425" spans="1:11" x14ac:dyDescent="0.2">
      <c r="A425" s="249"/>
      <c r="B425" s="249"/>
      <c r="C425" s="249"/>
      <c r="D425" s="249"/>
      <c r="E425" s="249"/>
      <c r="F425" s="250"/>
      <c r="G425" s="271"/>
      <c r="H425" s="249"/>
      <c r="I425" s="388"/>
      <c r="J425" s="250"/>
      <c r="K425" s="249"/>
    </row>
    <row r="426" spans="1:11" x14ac:dyDescent="0.2">
      <c r="A426" s="249"/>
      <c r="B426" s="249"/>
      <c r="C426" s="249"/>
      <c r="D426" s="249"/>
      <c r="E426" s="249"/>
      <c r="F426" s="250"/>
      <c r="G426" s="271"/>
      <c r="H426" s="249"/>
      <c r="I426" s="388"/>
      <c r="J426" s="250"/>
      <c r="K426" s="249"/>
    </row>
    <row r="427" spans="1:11" x14ac:dyDescent="0.2">
      <c r="A427" s="249"/>
      <c r="B427" s="249"/>
      <c r="C427" s="249"/>
      <c r="D427" s="249"/>
      <c r="E427" s="249"/>
      <c r="F427" s="250"/>
      <c r="G427" s="271"/>
      <c r="H427" s="249"/>
      <c r="I427" s="388"/>
      <c r="J427" s="250"/>
      <c r="K427" s="249"/>
    </row>
    <row r="428" spans="1:11" x14ac:dyDescent="0.2">
      <c r="A428" s="249"/>
      <c r="B428" s="249"/>
      <c r="C428" s="249"/>
      <c r="D428" s="249"/>
      <c r="E428" s="249"/>
      <c r="F428" s="250"/>
      <c r="G428" s="271"/>
      <c r="H428" s="249"/>
      <c r="I428" s="388"/>
      <c r="J428" s="250"/>
      <c r="K428" s="249"/>
    </row>
    <row r="429" spans="1:11" x14ac:dyDescent="0.2">
      <c r="A429" s="249"/>
      <c r="B429" s="249"/>
      <c r="C429" s="249"/>
      <c r="D429" s="249"/>
      <c r="E429" s="249"/>
      <c r="F429" s="250"/>
      <c r="G429" s="271"/>
      <c r="H429" s="249"/>
      <c r="I429" s="388"/>
      <c r="J429" s="250"/>
      <c r="K429" s="249"/>
    </row>
    <row r="430" spans="1:11" x14ac:dyDescent="0.2">
      <c r="A430" s="249"/>
      <c r="B430" s="249"/>
      <c r="C430" s="249"/>
      <c r="D430" s="249"/>
      <c r="E430" s="249"/>
      <c r="F430" s="250"/>
      <c r="G430" s="271"/>
      <c r="H430" s="249"/>
      <c r="I430" s="388"/>
      <c r="J430" s="250"/>
      <c r="K430" s="249"/>
    </row>
    <row r="431" spans="1:11" x14ac:dyDescent="0.2">
      <c r="A431" s="249"/>
      <c r="B431" s="249"/>
      <c r="C431" s="249"/>
      <c r="D431" s="249"/>
      <c r="E431" s="249"/>
      <c r="F431" s="250"/>
      <c r="G431" s="271"/>
      <c r="H431" s="249"/>
      <c r="I431" s="388"/>
      <c r="J431" s="250"/>
      <c r="K431" s="249"/>
    </row>
    <row r="432" spans="1:11" x14ac:dyDescent="0.2">
      <c r="A432" s="249"/>
      <c r="B432" s="249"/>
      <c r="C432" s="249"/>
      <c r="D432" s="249"/>
      <c r="E432" s="249"/>
      <c r="F432" s="250"/>
      <c r="G432" s="271"/>
      <c r="H432" s="249"/>
      <c r="I432" s="388"/>
      <c r="J432" s="250"/>
      <c r="K432" s="249"/>
    </row>
    <row r="433" spans="1:11" x14ac:dyDescent="0.2">
      <c r="A433" s="249"/>
      <c r="B433" s="249"/>
      <c r="C433" s="249"/>
      <c r="D433" s="249"/>
      <c r="E433" s="249"/>
      <c r="F433" s="250"/>
      <c r="G433" s="271"/>
      <c r="H433" s="249"/>
      <c r="I433" s="388"/>
      <c r="J433" s="250"/>
      <c r="K433" s="249"/>
    </row>
    <row r="434" spans="1:11" x14ac:dyDescent="0.2">
      <c r="A434" s="249"/>
      <c r="B434" s="249"/>
      <c r="C434" s="249"/>
      <c r="D434" s="249"/>
      <c r="E434" s="249"/>
      <c r="F434" s="250"/>
      <c r="G434" s="271"/>
      <c r="H434" s="249"/>
      <c r="I434" s="388"/>
      <c r="J434" s="250"/>
      <c r="K434" s="249"/>
    </row>
    <row r="435" spans="1:11" x14ac:dyDescent="0.2">
      <c r="A435" s="249"/>
      <c r="B435" s="249"/>
      <c r="C435" s="249"/>
      <c r="D435" s="249"/>
      <c r="E435" s="249"/>
      <c r="F435" s="250"/>
      <c r="G435" s="271"/>
      <c r="H435" s="249"/>
      <c r="I435" s="388"/>
      <c r="J435" s="250"/>
      <c r="K435" s="249"/>
    </row>
    <row r="436" spans="1:11" x14ac:dyDescent="0.2">
      <c r="A436" s="249"/>
      <c r="B436" s="249"/>
      <c r="C436" s="249"/>
      <c r="D436" s="249"/>
      <c r="E436" s="249"/>
      <c r="F436" s="250"/>
      <c r="G436" s="271"/>
      <c r="H436" s="249"/>
      <c r="I436" s="388"/>
      <c r="J436" s="250"/>
      <c r="K436" s="249"/>
    </row>
    <row r="437" spans="1:11" x14ac:dyDescent="0.2">
      <c r="A437" s="249"/>
      <c r="B437" s="249"/>
      <c r="C437" s="249"/>
      <c r="D437" s="249"/>
      <c r="E437" s="249"/>
      <c r="F437" s="250"/>
      <c r="G437" s="271"/>
      <c r="H437" s="249"/>
      <c r="I437" s="388"/>
      <c r="J437" s="250"/>
      <c r="K437" s="249"/>
    </row>
    <row r="438" spans="1:11" x14ac:dyDescent="0.2">
      <c r="A438" s="249"/>
      <c r="B438" s="249"/>
      <c r="C438" s="249"/>
      <c r="D438" s="249"/>
      <c r="E438" s="249"/>
      <c r="F438" s="250"/>
      <c r="G438" s="271"/>
      <c r="H438" s="249"/>
      <c r="I438" s="388"/>
      <c r="J438" s="250"/>
      <c r="K438" s="249"/>
    </row>
    <row r="439" spans="1:11" x14ac:dyDescent="0.2">
      <c r="A439" s="249"/>
      <c r="B439" s="249"/>
      <c r="C439" s="249"/>
      <c r="D439" s="249"/>
      <c r="E439" s="249"/>
      <c r="F439" s="250"/>
      <c r="G439" s="271"/>
      <c r="H439" s="249"/>
      <c r="I439" s="388"/>
      <c r="J439" s="250"/>
      <c r="K439" s="249"/>
    </row>
    <row r="440" spans="1:11" x14ac:dyDescent="0.2">
      <c r="A440" s="249"/>
      <c r="B440" s="249"/>
      <c r="C440" s="249"/>
      <c r="D440" s="249"/>
      <c r="E440" s="249"/>
      <c r="F440" s="250"/>
      <c r="G440" s="271"/>
      <c r="H440" s="249"/>
      <c r="I440" s="388"/>
      <c r="J440" s="250"/>
      <c r="K440" s="249"/>
    </row>
    <row r="441" spans="1:11" x14ac:dyDescent="0.2">
      <c r="A441" s="249"/>
      <c r="B441" s="249"/>
      <c r="C441" s="249"/>
      <c r="D441" s="249"/>
      <c r="E441" s="249"/>
      <c r="F441" s="250"/>
      <c r="G441" s="271"/>
      <c r="H441" s="249"/>
      <c r="I441" s="388"/>
      <c r="J441" s="250"/>
      <c r="K441" s="249"/>
    </row>
    <row r="442" spans="1:11" x14ac:dyDescent="0.2">
      <c r="A442" s="249"/>
      <c r="B442" s="249"/>
      <c r="C442" s="249"/>
      <c r="D442" s="249"/>
      <c r="E442" s="249"/>
      <c r="F442" s="250"/>
      <c r="G442" s="271"/>
      <c r="H442" s="249"/>
      <c r="I442" s="388"/>
      <c r="J442" s="250"/>
      <c r="K442" s="249"/>
    </row>
    <row r="443" spans="1:11" x14ac:dyDescent="0.2">
      <c r="A443" s="249"/>
      <c r="B443" s="249"/>
      <c r="C443" s="249"/>
      <c r="D443" s="249"/>
      <c r="E443" s="249"/>
      <c r="F443" s="250"/>
      <c r="G443" s="271"/>
      <c r="H443" s="249"/>
      <c r="I443" s="388"/>
      <c r="J443" s="250"/>
      <c r="K443" s="249"/>
    </row>
    <row r="444" spans="1:11" x14ac:dyDescent="0.2">
      <c r="A444" s="249"/>
      <c r="B444" s="249"/>
      <c r="C444" s="249"/>
      <c r="D444" s="249"/>
      <c r="E444" s="249"/>
      <c r="F444" s="250"/>
      <c r="G444" s="271"/>
      <c r="H444" s="249"/>
      <c r="I444" s="388"/>
      <c r="J444" s="250"/>
      <c r="K444" s="249"/>
    </row>
    <row r="445" spans="1:11" x14ac:dyDescent="0.2">
      <c r="A445" s="249"/>
      <c r="B445" s="249"/>
      <c r="C445" s="249"/>
      <c r="D445" s="249"/>
      <c r="E445" s="249"/>
      <c r="F445" s="250"/>
      <c r="G445" s="271"/>
      <c r="H445" s="249"/>
      <c r="I445" s="388"/>
      <c r="J445" s="250"/>
      <c r="K445" s="249"/>
    </row>
    <row r="446" spans="1:11" x14ac:dyDescent="0.2">
      <c r="A446" s="249"/>
      <c r="B446" s="249"/>
      <c r="C446" s="249"/>
      <c r="D446" s="249"/>
      <c r="E446" s="249"/>
      <c r="F446" s="250"/>
      <c r="G446" s="271"/>
      <c r="H446" s="249"/>
      <c r="I446" s="388"/>
      <c r="J446" s="250"/>
      <c r="K446" s="249"/>
    </row>
    <row r="447" spans="1:11" x14ac:dyDescent="0.2">
      <c r="A447" s="249"/>
      <c r="B447" s="249"/>
      <c r="C447" s="249"/>
      <c r="D447" s="249"/>
      <c r="E447" s="249"/>
      <c r="F447" s="250"/>
      <c r="G447" s="271"/>
      <c r="H447" s="249"/>
      <c r="I447" s="388"/>
      <c r="J447" s="250"/>
      <c r="K447" s="249"/>
    </row>
    <row r="448" spans="1:11" x14ac:dyDescent="0.2">
      <c r="A448" s="249"/>
      <c r="B448" s="249"/>
      <c r="C448" s="249"/>
      <c r="D448" s="249"/>
      <c r="E448" s="249"/>
      <c r="F448" s="250"/>
      <c r="G448" s="271"/>
      <c r="H448" s="249"/>
      <c r="I448" s="388"/>
      <c r="J448" s="250"/>
      <c r="K448" s="249"/>
    </row>
    <row r="449" spans="1:11" x14ac:dyDescent="0.2">
      <c r="A449" s="249"/>
      <c r="B449" s="249"/>
      <c r="C449" s="249"/>
      <c r="D449" s="249"/>
      <c r="E449" s="249"/>
      <c r="F449" s="250"/>
      <c r="G449" s="271"/>
      <c r="H449" s="249"/>
      <c r="I449" s="388"/>
      <c r="J449" s="250"/>
      <c r="K449" s="249"/>
    </row>
    <row r="450" spans="1:11" x14ac:dyDescent="0.2">
      <c r="A450" s="249"/>
      <c r="B450" s="249"/>
      <c r="C450" s="249"/>
      <c r="D450" s="249"/>
      <c r="E450" s="249"/>
      <c r="F450" s="250"/>
      <c r="G450" s="271"/>
      <c r="H450" s="249"/>
      <c r="I450" s="388"/>
      <c r="J450" s="250"/>
      <c r="K450" s="249"/>
    </row>
    <row r="451" spans="1:11" x14ac:dyDescent="0.2">
      <c r="A451" s="249"/>
      <c r="B451" s="249"/>
      <c r="C451" s="249"/>
      <c r="D451" s="249"/>
      <c r="E451" s="249"/>
      <c r="F451" s="250"/>
      <c r="G451" s="271"/>
      <c r="H451" s="249"/>
      <c r="I451" s="388"/>
      <c r="J451" s="250"/>
      <c r="K451" s="249"/>
    </row>
    <row r="452" spans="1:11" x14ac:dyDescent="0.2">
      <c r="A452" s="249"/>
      <c r="B452" s="249"/>
      <c r="C452" s="249"/>
      <c r="D452" s="249"/>
      <c r="E452" s="249"/>
      <c r="F452" s="250"/>
      <c r="G452" s="271"/>
      <c r="H452" s="249"/>
      <c r="I452" s="388"/>
      <c r="J452" s="250"/>
      <c r="K452" s="249"/>
    </row>
    <row r="453" spans="1:11" x14ac:dyDescent="0.2">
      <c r="A453" s="249"/>
      <c r="B453" s="249"/>
      <c r="C453" s="249"/>
      <c r="D453" s="249"/>
      <c r="E453" s="249"/>
      <c r="F453" s="250"/>
      <c r="G453" s="271"/>
      <c r="H453" s="249"/>
      <c r="I453" s="388"/>
      <c r="J453" s="250"/>
      <c r="K453" s="249"/>
    </row>
    <row r="454" spans="1:11" x14ac:dyDescent="0.2">
      <c r="A454" s="249"/>
      <c r="B454" s="249"/>
      <c r="C454" s="249"/>
      <c r="D454" s="249"/>
      <c r="E454" s="249"/>
      <c r="F454" s="250"/>
      <c r="G454" s="271"/>
      <c r="H454" s="249"/>
      <c r="I454" s="388"/>
      <c r="J454" s="250"/>
      <c r="K454" s="249"/>
    </row>
    <row r="455" spans="1:11" x14ac:dyDescent="0.2">
      <c r="A455" s="249"/>
      <c r="B455" s="249"/>
      <c r="C455" s="249"/>
      <c r="D455" s="249"/>
      <c r="E455" s="249"/>
      <c r="F455" s="250"/>
      <c r="G455" s="271"/>
      <c r="H455" s="249"/>
      <c r="I455" s="388"/>
      <c r="J455" s="250"/>
      <c r="K455" s="249"/>
    </row>
    <row r="456" spans="1:11" x14ac:dyDescent="0.2">
      <c r="A456" s="249"/>
      <c r="B456" s="249"/>
      <c r="C456" s="249"/>
      <c r="D456" s="249"/>
      <c r="E456" s="249"/>
      <c r="F456" s="250"/>
      <c r="G456" s="271"/>
      <c r="H456" s="249"/>
      <c r="I456" s="388"/>
      <c r="J456" s="250"/>
      <c r="K456" s="249"/>
    </row>
    <row r="457" spans="1:11" x14ac:dyDescent="0.2">
      <c r="A457" s="249"/>
      <c r="B457" s="249"/>
      <c r="C457" s="249"/>
      <c r="D457" s="249"/>
      <c r="E457" s="249"/>
      <c r="F457" s="250"/>
      <c r="G457" s="271"/>
      <c r="H457" s="249"/>
      <c r="I457" s="388"/>
      <c r="J457" s="250"/>
      <c r="K457" s="249"/>
    </row>
    <row r="458" spans="1:11" x14ac:dyDescent="0.2">
      <c r="A458" s="249"/>
      <c r="B458" s="249"/>
      <c r="C458" s="249"/>
      <c r="D458" s="249"/>
      <c r="E458" s="249"/>
      <c r="F458" s="250"/>
      <c r="G458" s="271"/>
      <c r="H458" s="249"/>
      <c r="I458" s="388"/>
      <c r="J458" s="250"/>
      <c r="K458" s="249"/>
    </row>
    <row r="459" spans="1:11" x14ac:dyDescent="0.2">
      <c r="A459" s="249"/>
      <c r="B459" s="249"/>
      <c r="C459" s="249"/>
      <c r="D459" s="249"/>
      <c r="E459" s="249"/>
      <c r="F459" s="250"/>
      <c r="G459" s="271"/>
      <c r="H459" s="249"/>
      <c r="I459" s="388"/>
      <c r="J459" s="250"/>
      <c r="K459" s="249"/>
    </row>
    <row r="460" spans="1:11" x14ac:dyDescent="0.2">
      <c r="A460" s="249"/>
      <c r="B460" s="249"/>
      <c r="C460" s="249"/>
      <c r="D460" s="249"/>
      <c r="E460" s="249"/>
      <c r="F460" s="250"/>
      <c r="G460" s="271"/>
      <c r="H460" s="249"/>
      <c r="I460" s="388"/>
      <c r="J460" s="250"/>
      <c r="K460" s="249"/>
    </row>
    <row r="461" spans="1:11" x14ac:dyDescent="0.2">
      <c r="A461" s="249"/>
      <c r="B461" s="249"/>
      <c r="C461" s="249"/>
      <c r="D461" s="249"/>
      <c r="E461" s="249"/>
      <c r="F461" s="250"/>
      <c r="G461" s="271"/>
      <c r="H461" s="249"/>
      <c r="I461" s="388"/>
      <c r="J461" s="250"/>
      <c r="K461" s="249"/>
    </row>
    <row r="462" spans="1:11" x14ac:dyDescent="0.2">
      <c r="A462" s="249"/>
      <c r="B462" s="249"/>
      <c r="C462" s="249"/>
      <c r="D462" s="249"/>
      <c r="E462" s="249"/>
      <c r="F462" s="250"/>
      <c r="G462" s="271"/>
      <c r="H462" s="249"/>
      <c r="I462" s="388"/>
      <c r="J462" s="250"/>
      <c r="K462" s="249"/>
    </row>
    <row r="463" spans="1:11" x14ac:dyDescent="0.2">
      <c r="A463" s="249"/>
      <c r="B463" s="249"/>
      <c r="C463" s="249"/>
      <c r="D463" s="249"/>
      <c r="E463" s="249"/>
      <c r="F463" s="250"/>
      <c r="G463" s="271"/>
      <c r="H463" s="249"/>
      <c r="I463" s="388"/>
      <c r="J463" s="250"/>
      <c r="K463" s="249"/>
    </row>
    <row r="464" spans="1:11" x14ac:dyDescent="0.2">
      <c r="A464" s="249"/>
      <c r="B464" s="249"/>
      <c r="C464" s="249"/>
      <c r="D464" s="249"/>
      <c r="E464" s="249"/>
      <c r="F464" s="250"/>
      <c r="G464" s="271"/>
      <c r="H464" s="249"/>
      <c r="I464" s="388"/>
      <c r="J464" s="250"/>
      <c r="K464" s="249"/>
    </row>
    <row r="465" spans="1:11" x14ac:dyDescent="0.2">
      <c r="A465" s="249"/>
      <c r="B465" s="249"/>
      <c r="C465" s="249"/>
      <c r="D465" s="249"/>
      <c r="E465" s="249"/>
      <c r="F465" s="250"/>
      <c r="G465" s="271"/>
      <c r="H465" s="249"/>
      <c r="I465" s="388"/>
      <c r="J465" s="250"/>
      <c r="K465" s="249"/>
    </row>
    <row r="466" spans="1:11" x14ac:dyDescent="0.2">
      <c r="A466" s="249"/>
      <c r="B466" s="249"/>
      <c r="C466" s="249"/>
      <c r="D466" s="249"/>
      <c r="E466" s="249"/>
      <c r="F466" s="250"/>
      <c r="G466" s="271"/>
      <c r="H466" s="249"/>
      <c r="I466" s="388"/>
      <c r="J466" s="250"/>
      <c r="K466" s="249"/>
    </row>
    <row r="467" spans="1:11" x14ac:dyDescent="0.2">
      <c r="A467" s="249"/>
      <c r="B467" s="249"/>
      <c r="C467" s="249"/>
      <c r="D467" s="249"/>
      <c r="E467" s="249"/>
      <c r="F467" s="250"/>
      <c r="G467" s="271"/>
      <c r="H467" s="249"/>
      <c r="I467" s="388"/>
      <c r="J467" s="250"/>
      <c r="K467" s="249"/>
    </row>
    <row r="468" spans="1:11" x14ac:dyDescent="0.2">
      <c r="A468" s="249"/>
      <c r="B468" s="249"/>
      <c r="C468" s="249"/>
      <c r="D468" s="249"/>
      <c r="E468" s="249"/>
      <c r="F468" s="250"/>
      <c r="G468" s="271"/>
      <c r="H468" s="249"/>
      <c r="I468" s="388"/>
      <c r="J468" s="250"/>
      <c r="K468" s="249"/>
    </row>
    <row r="469" spans="1:11" x14ac:dyDescent="0.2">
      <c r="A469" s="249"/>
      <c r="B469" s="249"/>
      <c r="C469" s="249"/>
      <c r="D469" s="249"/>
      <c r="E469" s="249"/>
      <c r="F469" s="250"/>
      <c r="G469" s="271"/>
      <c r="H469" s="249"/>
      <c r="I469" s="388"/>
      <c r="J469" s="250"/>
      <c r="K469" s="249"/>
    </row>
    <row r="470" spans="1:11" x14ac:dyDescent="0.2">
      <c r="A470" s="249"/>
      <c r="B470" s="249"/>
      <c r="C470" s="249"/>
      <c r="D470" s="249"/>
      <c r="E470" s="249"/>
      <c r="F470" s="250"/>
      <c r="G470" s="271"/>
      <c r="H470" s="249"/>
      <c r="I470" s="388"/>
      <c r="J470" s="250"/>
      <c r="K470" s="249"/>
    </row>
    <row r="471" spans="1:11" x14ac:dyDescent="0.2">
      <c r="A471" s="249"/>
      <c r="B471" s="249"/>
      <c r="C471" s="249"/>
      <c r="D471" s="249"/>
      <c r="E471" s="249"/>
      <c r="F471" s="250"/>
      <c r="G471" s="271"/>
      <c r="H471" s="249"/>
      <c r="I471" s="388"/>
      <c r="J471" s="250"/>
      <c r="K471" s="249"/>
    </row>
    <row r="472" spans="1:11" x14ac:dyDescent="0.2">
      <c r="A472" s="249"/>
      <c r="B472" s="249"/>
      <c r="C472" s="249"/>
      <c r="D472" s="249"/>
      <c r="E472" s="249"/>
      <c r="F472" s="250"/>
      <c r="G472" s="271"/>
      <c r="H472" s="249"/>
      <c r="I472" s="388"/>
      <c r="J472" s="250"/>
      <c r="K472" s="249"/>
    </row>
    <row r="473" spans="1:11" x14ac:dyDescent="0.2">
      <c r="A473" s="249"/>
      <c r="B473" s="249"/>
      <c r="C473" s="249"/>
      <c r="D473" s="249"/>
      <c r="E473" s="249"/>
      <c r="F473" s="250"/>
      <c r="G473" s="271"/>
      <c r="H473" s="249"/>
      <c r="I473" s="388"/>
      <c r="J473" s="250"/>
      <c r="K473" s="249"/>
    </row>
    <row r="474" spans="1:11" x14ac:dyDescent="0.2">
      <c r="A474" s="249"/>
      <c r="B474" s="249"/>
      <c r="C474" s="249"/>
      <c r="D474" s="249"/>
      <c r="E474" s="249"/>
      <c r="F474" s="250"/>
      <c r="G474" s="271"/>
      <c r="H474" s="249"/>
      <c r="I474" s="388"/>
      <c r="J474" s="250"/>
      <c r="K474" s="249"/>
    </row>
    <row r="475" spans="1:11" x14ac:dyDescent="0.2">
      <c r="A475" s="249"/>
      <c r="B475" s="249"/>
      <c r="C475" s="249"/>
      <c r="D475" s="249"/>
      <c r="E475" s="249"/>
      <c r="F475" s="250"/>
      <c r="G475" s="271"/>
      <c r="H475" s="249"/>
      <c r="I475" s="388"/>
      <c r="J475" s="250"/>
      <c r="K475" s="249"/>
    </row>
    <row r="476" spans="1:11" x14ac:dyDescent="0.2">
      <c r="A476" s="249"/>
      <c r="B476" s="249"/>
      <c r="C476" s="249"/>
      <c r="D476" s="249"/>
      <c r="E476" s="249"/>
      <c r="F476" s="250"/>
      <c r="G476" s="271"/>
      <c r="H476" s="249"/>
      <c r="I476" s="388"/>
      <c r="J476" s="250"/>
      <c r="K476" s="249"/>
    </row>
    <row r="477" spans="1:11" x14ac:dyDescent="0.2">
      <c r="A477" s="249"/>
      <c r="B477" s="249"/>
      <c r="C477" s="249"/>
      <c r="D477" s="249"/>
      <c r="E477" s="249"/>
      <c r="F477" s="250"/>
      <c r="G477" s="271"/>
      <c r="H477" s="249"/>
      <c r="I477" s="388"/>
      <c r="J477" s="250"/>
      <c r="K477" s="249"/>
    </row>
    <row r="478" spans="1:11" x14ac:dyDescent="0.2">
      <c r="A478" s="249"/>
      <c r="B478" s="249"/>
      <c r="C478" s="249"/>
      <c r="D478" s="249"/>
      <c r="E478" s="249"/>
      <c r="F478" s="250"/>
      <c r="G478" s="271"/>
      <c r="H478" s="249"/>
      <c r="I478" s="388"/>
      <c r="J478" s="250"/>
      <c r="K478" s="249"/>
    </row>
    <row r="479" spans="1:11" x14ac:dyDescent="0.2">
      <c r="A479" s="249"/>
      <c r="B479" s="249"/>
      <c r="C479" s="249"/>
      <c r="D479" s="249"/>
      <c r="E479" s="249"/>
      <c r="F479" s="250"/>
      <c r="G479" s="271"/>
      <c r="H479" s="249"/>
      <c r="I479" s="388"/>
      <c r="J479" s="250"/>
      <c r="K479" s="249"/>
    </row>
    <row r="480" spans="1:11" x14ac:dyDescent="0.2">
      <c r="A480" s="249"/>
      <c r="B480" s="249"/>
      <c r="C480" s="249"/>
      <c r="D480" s="249"/>
      <c r="E480" s="249"/>
      <c r="F480" s="250"/>
      <c r="G480" s="271"/>
      <c r="H480" s="249"/>
      <c r="I480" s="388"/>
      <c r="J480" s="250"/>
      <c r="K480" s="249"/>
    </row>
    <row r="481" spans="1:11" x14ac:dyDescent="0.2">
      <c r="A481" s="249"/>
      <c r="B481" s="249"/>
      <c r="C481" s="249"/>
      <c r="D481" s="249"/>
      <c r="E481" s="249"/>
      <c r="F481" s="250"/>
      <c r="G481" s="271"/>
      <c r="H481" s="249"/>
      <c r="I481" s="388"/>
      <c r="J481" s="250"/>
      <c r="K481" s="249"/>
    </row>
    <row r="482" spans="1:11" x14ac:dyDescent="0.2">
      <c r="A482" s="249"/>
      <c r="B482" s="249"/>
      <c r="C482" s="249"/>
      <c r="D482" s="249"/>
      <c r="E482" s="249"/>
      <c r="F482" s="250"/>
      <c r="G482" s="271"/>
      <c r="H482" s="249"/>
      <c r="I482" s="388"/>
      <c r="J482" s="250"/>
      <c r="K482" s="249"/>
    </row>
    <row r="483" spans="1:11" x14ac:dyDescent="0.2">
      <c r="A483" s="249"/>
      <c r="B483" s="249"/>
      <c r="C483" s="249"/>
      <c r="D483" s="249"/>
      <c r="E483" s="249"/>
      <c r="F483" s="250"/>
      <c r="G483" s="271"/>
      <c r="H483" s="249"/>
      <c r="I483" s="388"/>
      <c r="J483" s="250"/>
      <c r="K483" s="249"/>
    </row>
    <row r="484" spans="1:11" x14ac:dyDescent="0.2">
      <c r="A484" s="249"/>
      <c r="B484" s="249"/>
      <c r="C484" s="249"/>
      <c r="D484" s="249"/>
      <c r="E484" s="249"/>
      <c r="F484" s="250"/>
      <c r="G484" s="271"/>
      <c r="H484" s="249"/>
      <c r="I484" s="388"/>
      <c r="J484" s="250"/>
      <c r="K484" s="249"/>
    </row>
    <row r="485" spans="1:11" x14ac:dyDescent="0.2">
      <c r="A485" s="249"/>
      <c r="B485" s="249"/>
      <c r="C485" s="249"/>
      <c r="D485" s="249"/>
      <c r="E485" s="249"/>
      <c r="F485" s="250"/>
      <c r="G485" s="271"/>
      <c r="H485" s="249"/>
      <c r="I485" s="388"/>
      <c r="J485" s="250"/>
      <c r="K485" s="249"/>
    </row>
    <row r="486" spans="1:11" x14ac:dyDescent="0.2">
      <c r="A486" s="249"/>
      <c r="B486" s="249"/>
      <c r="C486" s="249"/>
      <c r="D486" s="249"/>
      <c r="E486" s="249"/>
      <c r="F486" s="250"/>
      <c r="G486" s="271"/>
      <c r="H486" s="249"/>
      <c r="I486" s="388"/>
      <c r="J486" s="250"/>
      <c r="K486" s="249"/>
    </row>
    <row r="487" spans="1:11" x14ac:dyDescent="0.2">
      <c r="A487" s="249"/>
      <c r="B487" s="249"/>
      <c r="C487" s="249"/>
      <c r="D487" s="249"/>
      <c r="E487" s="249"/>
      <c r="F487" s="250"/>
      <c r="G487" s="271"/>
      <c r="H487" s="249"/>
      <c r="I487" s="388"/>
      <c r="J487" s="250"/>
      <c r="K487" s="249"/>
    </row>
    <row r="488" spans="1:11" x14ac:dyDescent="0.2">
      <c r="A488" s="249"/>
      <c r="B488" s="249"/>
      <c r="C488" s="249"/>
      <c r="D488" s="249"/>
      <c r="E488" s="249"/>
      <c r="F488" s="250"/>
      <c r="G488" s="271"/>
      <c r="H488" s="249"/>
      <c r="I488" s="388"/>
      <c r="J488" s="250"/>
      <c r="K488" s="249"/>
    </row>
    <row r="489" spans="1:11" x14ac:dyDescent="0.2">
      <c r="A489" s="249"/>
      <c r="B489" s="249"/>
      <c r="C489" s="249"/>
      <c r="D489" s="249"/>
      <c r="E489" s="249"/>
      <c r="F489" s="250"/>
      <c r="G489" s="271"/>
      <c r="H489" s="249"/>
      <c r="I489" s="388"/>
      <c r="J489" s="250"/>
      <c r="K489" s="249"/>
    </row>
    <row r="490" spans="1:11" x14ac:dyDescent="0.2">
      <c r="A490" s="249"/>
      <c r="B490" s="249"/>
      <c r="C490" s="249"/>
      <c r="D490" s="249"/>
      <c r="E490" s="249"/>
      <c r="F490" s="250"/>
      <c r="G490" s="271"/>
      <c r="H490" s="249"/>
      <c r="I490" s="388"/>
      <c r="J490" s="250"/>
      <c r="K490" s="249"/>
    </row>
    <row r="491" spans="1:11" x14ac:dyDescent="0.2">
      <c r="A491" s="249"/>
      <c r="B491" s="249"/>
      <c r="C491" s="249"/>
      <c r="D491" s="249"/>
      <c r="E491" s="249"/>
      <c r="F491" s="250"/>
      <c r="G491" s="271"/>
      <c r="H491" s="249"/>
      <c r="I491" s="388"/>
      <c r="J491" s="250"/>
      <c r="K491" s="249"/>
    </row>
    <row r="492" spans="1:11" x14ac:dyDescent="0.2">
      <c r="A492" s="249"/>
      <c r="B492" s="249"/>
      <c r="C492" s="249"/>
      <c r="D492" s="249"/>
      <c r="E492" s="249"/>
      <c r="F492" s="250"/>
      <c r="G492" s="271"/>
      <c r="H492" s="249"/>
      <c r="I492" s="388"/>
      <c r="J492" s="250"/>
      <c r="K492" s="249"/>
    </row>
    <row r="493" spans="1:11" x14ac:dyDescent="0.2">
      <c r="A493" s="249"/>
      <c r="B493" s="249"/>
      <c r="C493" s="249"/>
      <c r="D493" s="249"/>
      <c r="E493" s="249"/>
      <c r="F493" s="250"/>
      <c r="G493" s="271"/>
      <c r="H493" s="249"/>
      <c r="I493" s="388"/>
      <c r="J493" s="250"/>
      <c r="K493" s="249"/>
    </row>
    <row r="494" spans="1:11" x14ac:dyDescent="0.2">
      <c r="A494" s="249"/>
      <c r="B494" s="249"/>
      <c r="C494" s="249"/>
      <c r="D494" s="249"/>
      <c r="E494" s="249"/>
      <c r="F494" s="250"/>
      <c r="G494" s="271"/>
      <c r="H494" s="249"/>
      <c r="I494" s="388"/>
      <c r="J494" s="250"/>
      <c r="K494" s="249"/>
    </row>
    <row r="495" spans="1:11" x14ac:dyDescent="0.2">
      <c r="A495" s="249"/>
      <c r="B495" s="249"/>
      <c r="C495" s="249"/>
      <c r="D495" s="249"/>
      <c r="E495" s="249"/>
      <c r="F495" s="250"/>
      <c r="G495" s="271"/>
      <c r="H495" s="249"/>
      <c r="I495" s="388"/>
      <c r="J495" s="250"/>
      <c r="K495" s="249"/>
    </row>
    <row r="496" spans="1:11" x14ac:dyDescent="0.2">
      <c r="A496" s="249"/>
      <c r="B496" s="249"/>
      <c r="C496" s="249"/>
      <c r="D496" s="249"/>
      <c r="E496" s="249"/>
      <c r="F496" s="250"/>
      <c r="G496" s="271"/>
      <c r="H496" s="249"/>
      <c r="I496" s="388"/>
      <c r="J496" s="250"/>
      <c r="K496" s="249"/>
    </row>
    <row r="497" spans="1:11" x14ac:dyDescent="0.2">
      <c r="A497" s="249"/>
      <c r="B497" s="249"/>
      <c r="C497" s="249"/>
      <c r="D497" s="249"/>
      <c r="E497" s="249"/>
      <c r="F497" s="250"/>
      <c r="G497" s="271"/>
      <c r="H497" s="249"/>
      <c r="I497" s="388"/>
      <c r="J497" s="250"/>
      <c r="K497" s="249"/>
    </row>
    <row r="498" spans="1:11" x14ac:dyDescent="0.2">
      <c r="A498" s="249"/>
      <c r="B498" s="249"/>
      <c r="C498" s="249"/>
      <c r="D498" s="249"/>
      <c r="E498" s="249"/>
      <c r="F498" s="250"/>
      <c r="G498" s="271"/>
      <c r="H498" s="249"/>
      <c r="I498" s="388"/>
      <c r="J498" s="250"/>
      <c r="K498" s="249"/>
    </row>
    <row r="499" spans="1:11" x14ac:dyDescent="0.2">
      <c r="A499" s="249"/>
      <c r="B499" s="249"/>
      <c r="C499" s="249"/>
      <c r="D499" s="249"/>
      <c r="E499" s="249"/>
      <c r="F499" s="250"/>
      <c r="G499" s="271"/>
      <c r="H499" s="249"/>
      <c r="I499" s="388"/>
      <c r="J499" s="250"/>
      <c r="K499" s="249"/>
    </row>
    <row r="500" spans="1:11" x14ac:dyDescent="0.2">
      <c r="A500" s="249"/>
      <c r="B500" s="249"/>
      <c r="C500" s="249"/>
      <c r="D500" s="249"/>
      <c r="E500" s="249"/>
      <c r="F500" s="250"/>
      <c r="G500" s="271"/>
      <c r="H500" s="249"/>
      <c r="I500" s="388"/>
      <c r="J500" s="250"/>
      <c r="K500" s="249"/>
    </row>
    <row r="501" spans="1:11" x14ac:dyDescent="0.2">
      <c r="A501" s="249"/>
      <c r="B501" s="249"/>
      <c r="C501" s="249"/>
      <c r="D501" s="249"/>
      <c r="E501" s="249"/>
      <c r="F501" s="250"/>
      <c r="G501" s="271"/>
      <c r="H501" s="249"/>
      <c r="I501" s="388"/>
      <c r="J501" s="250"/>
      <c r="K501" s="249"/>
    </row>
    <row r="502" spans="1:11" x14ac:dyDescent="0.2">
      <c r="A502" s="249"/>
      <c r="B502" s="249"/>
      <c r="C502" s="249"/>
      <c r="D502" s="249"/>
      <c r="E502" s="249"/>
      <c r="F502" s="250"/>
      <c r="G502" s="271"/>
      <c r="H502" s="249"/>
      <c r="I502" s="388"/>
      <c r="J502" s="250"/>
      <c r="K502" s="249"/>
    </row>
    <row r="503" spans="1:11" x14ac:dyDescent="0.2">
      <c r="A503" s="249"/>
      <c r="B503" s="249"/>
      <c r="C503" s="249"/>
      <c r="D503" s="249"/>
      <c r="E503" s="249"/>
      <c r="F503" s="250"/>
      <c r="G503" s="271"/>
      <c r="H503" s="249"/>
      <c r="I503" s="388"/>
      <c r="J503" s="250"/>
      <c r="K503" s="249"/>
    </row>
    <row r="504" spans="1:11" x14ac:dyDescent="0.2">
      <c r="A504" s="249"/>
      <c r="B504" s="249"/>
      <c r="C504" s="249"/>
      <c r="D504" s="249"/>
      <c r="E504" s="249"/>
      <c r="F504" s="250"/>
      <c r="G504" s="271"/>
      <c r="H504" s="249"/>
      <c r="I504" s="388"/>
      <c r="J504" s="250"/>
      <c r="K504" s="249"/>
    </row>
    <row r="505" spans="1:11" x14ac:dyDescent="0.2">
      <c r="A505" s="249"/>
      <c r="B505" s="249"/>
      <c r="C505" s="249"/>
      <c r="D505" s="249"/>
      <c r="E505" s="249"/>
      <c r="F505" s="250"/>
      <c r="G505" s="271"/>
      <c r="H505" s="249"/>
      <c r="I505" s="388"/>
      <c r="J505" s="250"/>
      <c r="K505" s="249"/>
    </row>
    <row r="506" spans="1:11" x14ac:dyDescent="0.2">
      <c r="A506" s="249"/>
      <c r="B506" s="249"/>
      <c r="C506" s="249"/>
      <c r="D506" s="249"/>
      <c r="E506" s="249"/>
      <c r="F506" s="250"/>
      <c r="G506" s="271"/>
      <c r="H506" s="249"/>
      <c r="I506" s="388"/>
      <c r="J506" s="250"/>
      <c r="K506" s="249"/>
    </row>
    <row r="507" spans="1:11" x14ac:dyDescent="0.2">
      <c r="A507" s="249"/>
      <c r="B507" s="249"/>
      <c r="C507" s="249"/>
      <c r="D507" s="249"/>
      <c r="E507" s="249"/>
      <c r="F507" s="250"/>
      <c r="G507" s="271"/>
      <c r="H507" s="249"/>
      <c r="I507" s="388"/>
      <c r="J507" s="250"/>
      <c r="K507" s="249"/>
    </row>
    <row r="508" spans="1:11" x14ac:dyDescent="0.2">
      <c r="A508" s="249"/>
      <c r="B508" s="249"/>
      <c r="C508" s="249"/>
      <c r="D508" s="249"/>
      <c r="E508" s="249"/>
      <c r="F508" s="250"/>
      <c r="G508" s="271"/>
      <c r="H508" s="249"/>
      <c r="I508" s="388"/>
      <c r="J508" s="250"/>
      <c r="K508" s="249"/>
    </row>
    <row r="509" spans="1:11" x14ac:dyDescent="0.2">
      <c r="A509" s="249"/>
      <c r="B509" s="249"/>
      <c r="C509" s="249"/>
      <c r="D509" s="249"/>
      <c r="E509" s="249"/>
      <c r="F509" s="250"/>
      <c r="G509" s="271"/>
      <c r="H509" s="249"/>
      <c r="I509" s="388"/>
      <c r="J509" s="250"/>
      <c r="K509" s="249"/>
    </row>
    <row r="510" spans="1:11" x14ac:dyDescent="0.2">
      <c r="A510" s="249"/>
      <c r="B510" s="249"/>
      <c r="C510" s="249"/>
      <c r="D510" s="249"/>
      <c r="E510" s="249"/>
      <c r="F510" s="250"/>
      <c r="G510" s="271"/>
      <c r="H510" s="249"/>
      <c r="I510" s="388"/>
      <c r="J510" s="250"/>
      <c r="K510" s="249"/>
    </row>
    <row r="511" spans="1:11" x14ac:dyDescent="0.2">
      <c r="A511" s="249"/>
      <c r="B511" s="249"/>
      <c r="C511" s="249"/>
      <c r="D511" s="249"/>
      <c r="E511" s="249"/>
      <c r="F511" s="250"/>
      <c r="G511" s="271"/>
      <c r="H511" s="249"/>
      <c r="I511" s="388"/>
      <c r="J511" s="250"/>
      <c r="K511" s="249"/>
    </row>
    <row r="512" spans="1:11" x14ac:dyDescent="0.2">
      <c r="A512" s="249"/>
      <c r="B512" s="249"/>
      <c r="C512" s="249"/>
      <c r="D512" s="249"/>
      <c r="E512" s="249"/>
      <c r="F512" s="250"/>
      <c r="G512" s="271"/>
      <c r="H512" s="249"/>
      <c r="I512" s="388"/>
      <c r="J512" s="250"/>
      <c r="K512" s="249"/>
    </row>
    <row r="513" spans="1:11" x14ac:dyDescent="0.2">
      <c r="A513" s="249"/>
      <c r="B513" s="249"/>
      <c r="C513" s="249"/>
      <c r="D513" s="249"/>
      <c r="E513" s="249"/>
      <c r="F513" s="250"/>
      <c r="G513" s="271"/>
      <c r="H513" s="249"/>
      <c r="I513" s="388"/>
      <c r="J513" s="250"/>
      <c r="K513" s="249"/>
    </row>
    <row r="514" spans="1:11" x14ac:dyDescent="0.2">
      <c r="A514" s="249"/>
      <c r="B514" s="249"/>
      <c r="C514" s="249"/>
      <c r="D514" s="249"/>
      <c r="E514" s="249"/>
      <c r="F514" s="250"/>
      <c r="G514" s="271"/>
      <c r="H514" s="249"/>
      <c r="I514" s="388"/>
      <c r="J514" s="250"/>
      <c r="K514" s="249"/>
    </row>
    <row r="515" spans="1:11" x14ac:dyDescent="0.2">
      <c r="A515" s="249"/>
      <c r="B515" s="249"/>
      <c r="C515" s="249"/>
      <c r="D515" s="249"/>
      <c r="E515" s="249"/>
      <c r="F515" s="250"/>
      <c r="G515" s="271"/>
      <c r="H515" s="249"/>
      <c r="I515" s="388"/>
      <c r="J515" s="250"/>
      <c r="K515" s="249"/>
    </row>
    <row r="516" spans="1:11" x14ac:dyDescent="0.2">
      <c r="A516" s="249"/>
      <c r="B516" s="249"/>
      <c r="C516" s="249"/>
      <c r="D516" s="249"/>
      <c r="E516" s="249"/>
      <c r="F516" s="250"/>
      <c r="G516" s="271"/>
      <c r="H516" s="249"/>
      <c r="I516" s="388"/>
      <c r="J516" s="250"/>
      <c r="K516" s="249"/>
    </row>
    <row r="517" spans="1:11" x14ac:dyDescent="0.2">
      <c r="A517" s="249"/>
      <c r="B517" s="249"/>
      <c r="C517" s="249"/>
      <c r="D517" s="249"/>
      <c r="E517" s="249"/>
      <c r="F517" s="250"/>
      <c r="G517" s="271"/>
      <c r="H517" s="249"/>
      <c r="I517" s="388"/>
      <c r="J517" s="250"/>
      <c r="K517" s="249"/>
    </row>
    <row r="518" spans="1:11" x14ac:dyDescent="0.2">
      <c r="A518" s="249"/>
      <c r="B518" s="249"/>
      <c r="C518" s="249"/>
      <c r="D518" s="249"/>
      <c r="E518" s="249"/>
      <c r="F518" s="250"/>
      <c r="G518" s="271"/>
      <c r="H518" s="249"/>
      <c r="I518" s="388"/>
      <c r="J518" s="250"/>
      <c r="K518" s="249"/>
    </row>
    <row r="519" spans="1:11" x14ac:dyDescent="0.2">
      <c r="A519" s="249"/>
      <c r="B519" s="249"/>
      <c r="C519" s="249"/>
      <c r="D519" s="249"/>
      <c r="E519" s="249"/>
      <c r="F519" s="250"/>
      <c r="G519" s="271"/>
      <c r="H519" s="249"/>
      <c r="I519" s="388"/>
      <c r="J519" s="250"/>
      <c r="K519" s="249"/>
    </row>
    <row r="520" spans="1:11" x14ac:dyDescent="0.2">
      <c r="A520" s="249"/>
      <c r="B520" s="249"/>
      <c r="C520" s="249"/>
      <c r="D520" s="249"/>
      <c r="E520" s="249"/>
      <c r="F520" s="250"/>
      <c r="G520" s="271"/>
      <c r="H520" s="249"/>
      <c r="I520" s="388"/>
      <c r="J520" s="250"/>
      <c r="K520" s="249"/>
    </row>
    <row r="521" spans="1:11" x14ac:dyDescent="0.2">
      <c r="A521" s="249"/>
      <c r="B521" s="249"/>
      <c r="C521" s="249"/>
      <c r="D521" s="249"/>
      <c r="E521" s="249"/>
      <c r="F521" s="250"/>
      <c r="G521" s="271"/>
      <c r="H521" s="249"/>
      <c r="I521" s="388"/>
      <c r="J521" s="250"/>
      <c r="K521" s="249"/>
    </row>
    <row r="522" spans="1:11" x14ac:dyDescent="0.2">
      <c r="A522" s="249"/>
      <c r="B522" s="249"/>
      <c r="C522" s="249"/>
      <c r="D522" s="249"/>
      <c r="E522" s="249"/>
      <c r="F522" s="250"/>
      <c r="G522" s="271"/>
      <c r="H522" s="249"/>
      <c r="I522" s="388"/>
      <c r="J522" s="250"/>
      <c r="K522" s="249"/>
    </row>
    <row r="523" spans="1:11" x14ac:dyDescent="0.2">
      <c r="A523" s="249"/>
      <c r="B523" s="249"/>
      <c r="C523" s="249"/>
      <c r="D523" s="249"/>
      <c r="E523" s="249"/>
      <c r="F523" s="250"/>
      <c r="G523" s="271"/>
      <c r="H523" s="249"/>
      <c r="I523" s="388"/>
      <c r="J523" s="250"/>
      <c r="K523" s="249"/>
    </row>
    <row r="524" spans="1:11" x14ac:dyDescent="0.2">
      <c r="A524" s="249"/>
      <c r="B524" s="249"/>
      <c r="C524" s="249"/>
      <c r="D524" s="249"/>
      <c r="E524" s="249"/>
      <c r="F524" s="250"/>
      <c r="G524" s="271"/>
      <c r="H524" s="249"/>
      <c r="I524" s="388"/>
      <c r="J524" s="250"/>
      <c r="K524" s="249"/>
    </row>
    <row r="525" spans="1:11" x14ac:dyDescent="0.2">
      <c r="A525" s="249"/>
      <c r="B525" s="249"/>
      <c r="C525" s="249"/>
      <c r="D525" s="249"/>
      <c r="E525" s="249"/>
      <c r="F525" s="250"/>
      <c r="G525" s="271"/>
      <c r="H525" s="249"/>
      <c r="I525" s="388"/>
      <c r="J525" s="250"/>
      <c r="K525" s="249"/>
    </row>
    <row r="526" spans="1:11" x14ac:dyDescent="0.2">
      <c r="A526" s="249"/>
      <c r="B526" s="249"/>
      <c r="C526" s="249"/>
      <c r="D526" s="249"/>
      <c r="E526" s="249"/>
      <c r="F526" s="250"/>
      <c r="G526" s="271"/>
      <c r="H526" s="249"/>
      <c r="I526" s="388"/>
      <c r="J526" s="250"/>
      <c r="K526" s="249"/>
    </row>
    <row r="527" spans="1:11" x14ac:dyDescent="0.2">
      <c r="A527" s="249"/>
      <c r="B527" s="249"/>
      <c r="C527" s="249"/>
      <c r="D527" s="249"/>
      <c r="E527" s="249"/>
      <c r="F527" s="250"/>
      <c r="G527" s="271"/>
      <c r="H527" s="249"/>
      <c r="I527" s="388"/>
      <c r="J527" s="250"/>
      <c r="K527" s="249"/>
    </row>
    <row r="528" spans="1:11" x14ac:dyDescent="0.2">
      <c r="A528" s="249"/>
      <c r="B528" s="249"/>
      <c r="C528" s="249"/>
      <c r="D528" s="249"/>
      <c r="E528" s="249"/>
      <c r="F528" s="250"/>
      <c r="G528" s="271"/>
      <c r="H528" s="249"/>
      <c r="I528" s="388"/>
      <c r="J528" s="250"/>
      <c r="K528" s="249"/>
    </row>
    <row r="529" spans="1:11" x14ac:dyDescent="0.2">
      <c r="A529" s="249"/>
      <c r="B529" s="249"/>
      <c r="C529" s="249"/>
      <c r="D529" s="249"/>
      <c r="E529" s="249"/>
      <c r="F529" s="250"/>
      <c r="G529" s="271"/>
      <c r="H529" s="249"/>
      <c r="I529" s="388"/>
      <c r="J529" s="250"/>
      <c r="K529" s="249"/>
    </row>
    <row r="530" spans="1:11" x14ac:dyDescent="0.2">
      <c r="A530" s="249"/>
      <c r="B530" s="249"/>
      <c r="C530" s="249"/>
      <c r="D530" s="249"/>
      <c r="E530" s="249"/>
      <c r="F530" s="250"/>
      <c r="G530" s="271"/>
      <c r="H530" s="249"/>
      <c r="I530" s="388"/>
      <c r="J530" s="250"/>
      <c r="K530" s="249"/>
    </row>
    <row r="531" spans="1:11" x14ac:dyDescent="0.2">
      <c r="A531" s="249"/>
      <c r="B531" s="249"/>
      <c r="C531" s="249"/>
      <c r="D531" s="249"/>
      <c r="E531" s="249"/>
      <c r="F531" s="250"/>
      <c r="G531" s="271"/>
      <c r="H531" s="249"/>
      <c r="I531" s="388"/>
      <c r="J531" s="250"/>
      <c r="K531" s="249"/>
    </row>
    <row r="532" spans="1:11" x14ac:dyDescent="0.2">
      <c r="A532" s="249"/>
      <c r="B532" s="249"/>
      <c r="C532" s="249"/>
      <c r="D532" s="249"/>
      <c r="E532" s="249"/>
      <c r="F532" s="250"/>
      <c r="G532" s="271"/>
      <c r="H532" s="249"/>
      <c r="I532" s="388"/>
      <c r="J532" s="250"/>
      <c r="K532" s="249"/>
    </row>
    <row r="533" spans="1:11" x14ac:dyDescent="0.2">
      <c r="A533" s="249"/>
      <c r="B533" s="249"/>
      <c r="C533" s="249"/>
      <c r="D533" s="249"/>
      <c r="E533" s="249"/>
      <c r="F533" s="250"/>
      <c r="G533" s="271"/>
      <c r="H533" s="249"/>
      <c r="I533" s="388"/>
      <c r="J533" s="250"/>
      <c r="K533" s="249"/>
    </row>
    <row r="534" spans="1:11" x14ac:dyDescent="0.2">
      <c r="A534" s="249"/>
      <c r="B534" s="249"/>
      <c r="C534" s="249"/>
      <c r="D534" s="249"/>
      <c r="E534" s="249"/>
      <c r="F534" s="250"/>
      <c r="G534" s="271"/>
      <c r="H534" s="249"/>
      <c r="I534" s="388"/>
      <c r="J534" s="250"/>
      <c r="K534" s="249"/>
    </row>
    <row r="535" spans="1:11" x14ac:dyDescent="0.2">
      <c r="A535" s="249"/>
      <c r="B535" s="249"/>
      <c r="C535" s="249"/>
      <c r="D535" s="249"/>
      <c r="E535" s="249"/>
      <c r="F535" s="250"/>
      <c r="G535" s="271"/>
      <c r="H535" s="249"/>
      <c r="I535" s="388"/>
      <c r="J535" s="250"/>
      <c r="K535" s="249"/>
    </row>
    <row r="536" spans="1:11" x14ac:dyDescent="0.2">
      <c r="A536" s="249"/>
      <c r="B536" s="249"/>
      <c r="C536" s="249"/>
      <c r="D536" s="249"/>
      <c r="E536" s="249"/>
      <c r="F536" s="250"/>
      <c r="G536" s="271"/>
      <c r="H536" s="249"/>
      <c r="I536" s="388"/>
      <c r="J536" s="250"/>
      <c r="K536" s="249"/>
    </row>
    <row r="537" spans="1:11" x14ac:dyDescent="0.2">
      <c r="A537" s="249"/>
      <c r="B537" s="249"/>
      <c r="C537" s="249"/>
      <c r="D537" s="249"/>
      <c r="E537" s="249"/>
      <c r="F537" s="250"/>
      <c r="G537" s="271"/>
      <c r="H537" s="249"/>
      <c r="I537" s="388"/>
      <c r="J537" s="250"/>
      <c r="K537" s="249"/>
    </row>
    <row r="538" spans="1:11" x14ac:dyDescent="0.2">
      <c r="A538" s="249"/>
      <c r="B538" s="249"/>
      <c r="C538" s="249"/>
      <c r="D538" s="249"/>
      <c r="E538" s="249"/>
      <c r="F538" s="250"/>
      <c r="G538" s="271"/>
      <c r="H538" s="249"/>
      <c r="I538" s="388"/>
      <c r="J538" s="250"/>
      <c r="K538" s="249"/>
    </row>
    <row r="539" spans="1:11" x14ac:dyDescent="0.2">
      <c r="A539" s="249"/>
      <c r="B539" s="249"/>
      <c r="C539" s="249"/>
      <c r="D539" s="249"/>
      <c r="E539" s="249"/>
      <c r="F539" s="250"/>
      <c r="G539" s="271"/>
      <c r="H539" s="249"/>
      <c r="I539" s="388"/>
      <c r="J539" s="250"/>
      <c r="K539" s="249"/>
    </row>
    <row r="540" spans="1:11" x14ac:dyDescent="0.2">
      <c r="A540" s="249"/>
      <c r="B540" s="249"/>
      <c r="C540" s="249"/>
      <c r="D540" s="249"/>
      <c r="E540" s="249"/>
      <c r="F540" s="250"/>
      <c r="G540" s="271"/>
      <c r="H540" s="249"/>
      <c r="I540" s="388"/>
      <c r="J540" s="250"/>
      <c r="K540" s="249"/>
    </row>
    <row r="541" spans="1:11" x14ac:dyDescent="0.2">
      <c r="A541" s="249"/>
      <c r="B541" s="249"/>
      <c r="C541" s="249"/>
      <c r="D541" s="249"/>
      <c r="E541" s="249"/>
      <c r="F541" s="250"/>
      <c r="G541" s="271"/>
      <c r="H541" s="249"/>
      <c r="I541" s="388"/>
      <c r="J541" s="250"/>
      <c r="K541" s="249"/>
    </row>
    <row r="542" spans="1:11" x14ac:dyDescent="0.2">
      <c r="A542" s="249"/>
      <c r="B542" s="249"/>
      <c r="C542" s="249"/>
      <c r="D542" s="249"/>
      <c r="E542" s="249"/>
      <c r="F542" s="250"/>
      <c r="G542" s="271"/>
      <c r="H542" s="249"/>
      <c r="I542" s="388"/>
      <c r="J542" s="250"/>
      <c r="K542" s="249"/>
    </row>
    <row r="543" spans="1:11" x14ac:dyDescent="0.2">
      <c r="A543" s="249"/>
      <c r="B543" s="249"/>
      <c r="C543" s="249"/>
      <c r="D543" s="249"/>
      <c r="E543" s="249"/>
      <c r="F543" s="250"/>
      <c r="G543" s="271"/>
      <c r="H543" s="249"/>
      <c r="I543" s="388"/>
      <c r="J543" s="250"/>
      <c r="K543" s="249"/>
    </row>
    <row r="544" spans="1:11" x14ac:dyDescent="0.2">
      <c r="A544" s="249"/>
      <c r="B544" s="249"/>
      <c r="C544" s="249"/>
      <c r="D544" s="249"/>
      <c r="E544" s="249"/>
      <c r="F544" s="250"/>
      <c r="G544" s="271"/>
      <c r="H544" s="249"/>
      <c r="I544" s="388"/>
      <c r="J544" s="250"/>
      <c r="K544" s="249"/>
    </row>
    <row r="545" spans="1:11" x14ac:dyDescent="0.2">
      <c r="A545" s="249"/>
      <c r="B545" s="249"/>
      <c r="C545" s="249"/>
      <c r="D545" s="249"/>
      <c r="E545" s="249"/>
      <c r="F545" s="250"/>
      <c r="G545" s="271"/>
      <c r="H545" s="249"/>
      <c r="I545" s="388"/>
      <c r="J545" s="250"/>
      <c r="K545" s="249"/>
    </row>
    <row r="546" spans="1:11" x14ac:dyDescent="0.2">
      <c r="A546" s="249"/>
      <c r="B546" s="249"/>
      <c r="C546" s="249"/>
      <c r="D546" s="249"/>
      <c r="E546" s="249"/>
      <c r="F546" s="250"/>
      <c r="G546" s="271"/>
      <c r="H546" s="249"/>
      <c r="I546" s="388"/>
      <c r="J546" s="250"/>
      <c r="K546" s="249"/>
    </row>
    <row r="547" spans="1:11" x14ac:dyDescent="0.2">
      <c r="A547" s="249"/>
      <c r="B547" s="249"/>
      <c r="C547" s="249"/>
      <c r="D547" s="249"/>
      <c r="E547" s="249"/>
      <c r="F547" s="250"/>
      <c r="G547" s="271"/>
      <c r="H547" s="249"/>
      <c r="I547" s="388"/>
      <c r="J547" s="250"/>
      <c r="K547" s="249"/>
    </row>
    <row r="548" spans="1:11" x14ac:dyDescent="0.2">
      <c r="A548" s="249"/>
      <c r="B548" s="249"/>
      <c r="C548" s="249"/>
      <c r="D548" s="249"/>
      <c r="E548" s="249"/>
      <c r="F548" s="250"/>
      <c r="G548" s="271"/>
      <c r="H548" s="249"/>
      <c r="I548" s="388"/>
      <c r="J548" s="250"/>
      <c r="K548" s="249"/>
    </row>
    <row r="549" spans="1:11" x14ac:dyDescent="0.2">
      <c r="A549" s="249"/>
      <c r="B549" s="249"/>
      <c r="C549" s="249"/>
      <c r="D549" s="249"/>
      <c r="E549" s="249"/>
      <c r="F549" s="250"/>
      <c r="G549" s="271"/>
      <c r="H549" s="249"/>
      <c r="I549" s="388"/>
      <c r="J549" s="250"/>
      <c r="K549" s="249"/>
    </row>
    <row r="550" spans="1:11" x14ac:dyDescent="0.2">
      <c r="A550" s="249"/>
      <c r="B550" s="249"/>
      <c r="C550" s="249"/>
      <c r="D550" s="249"/>
      <c r="E550" s="249"/>
      <c r="F550" s="250"/>
      <c r="G550" s="271"/>
      <c r="H550" s="249"/>
      <c r="I550" s="388"/>
      <c r="J550" s="250"/>
      <c r="K550" s="249"/>
    </row>
    <row r="551" spans="1:11" x14ac:dyDescent="0.2">
      <c r="A551" s="249"/>
      <c r="B551" s="249"/>
      <c r="C551" s="249"/>
      <c r="D551" s="249"/>
      <c r="E551" s="249"/>
      <c r="F551" s="250"/>
      <c r="G551" s="271"/>
      <c r="H551" s="249"/>
      <c r="I551" s="388"/>
      <c r="J551" s="250"/>
      <c r="K551" s="249"/>
    </row>
    <row r="552" spans="1:11" x14ac:dyDescent="0.2">
      <c r="A552" s="249"/>
      <c r="B552" s="249"/>
      <c r="C552" s="249"/>
      <c r="D552" s="249"/>
      <c r="E552" s="249"/>
      <c r="F552" s="250"/>
      <c r="G552" s="271"/>
      <c r="H552" s="249"/>
      <c r="I552" s="388"/>
      <c r="J552" s="250"/>
      <c r="K552" s="249"/>
    </row>
    <row r="553" spans="1:11" x14ac:dyDescent="0.2">
      <c r="A553" s="249"/>
      <c r="B553" s="249"/>
      <c r="C553" s="249"/>
      <c r="D553" s="249"/>
      <c r="E553" s="249"/>
      <c r="F553" s="250"/>
      <c r="G553" s="271"/>
      <c r="H553" s="249"/>
      <c r="I553" s="388"/>
      <c r="J553" s="250"/>
      <c r="K553" s="249"/>
    </row>
    <row r="554" spans="1:11" x14ac:dyDescent="0.2">
      <c r="A554" s="249"/>
      <c r="B554" s="249"/>
      <c r="C554" s="249"/>
      <c r="D554" s="249"/>
      <c r="E554" s="249"/>
      <c r="F554" s="250"/>
      <c r="G554" s="271"/>
      <c r="H554" s="249"/>
      <c r="I554" s="388"/>
      <c r="J554" s="250"/>
      <c r="K554" s="249"/>
    </row>
    <row r="555" spans="1:11" x14ac:dyDescent="0.2">
      <c r="A555" s="249"/>
      <c r="B555" s="249"/>
      <c r="C555" s="249"/>
      <c r="D555" s="249"/>
      <c r="E555" s="249"/>
      <c r="F555" s="250"/>
      <c r="G555" s="271"/>
      <c r="H555" s="249"/>
      <c r="I555" s="388"/>
      <c r="J555" s="250"/>
      <c r="K555" s="249"/>
    </row>
    <row r="556" spans="1:11" x14ac:dyDescent="0.2">
      <c r="A556" s="249"/>
      <c r="B556" s="249"/>
      <c r="C556" s="249"/>
      <c r="D556" s="249"/>
      <c r="E556" s="249"/>
      <c r="F556" s="250"/>
      <c r="G556" s="271"/>
      <c r="H556" s="249"/>
      <c r="I556" s="388"/>
      <c r="J556" s="250"/>
      <c r="K556" s="249"/>
    </row>
    <row r="557" spans="1:11" x14ac:dyDescent="0.2">
      <c r="A557" s="249"/>
      <c r="B557" s="249"/>
      <c r="C557" s="249"/>
      <c r="D557" s="249"/>
      <c r="E557" s="249"/>
      <c r="F557" s="250"/>
      <c r="G557" s="271"/>
      <c r="H557" s="249"/>
      <c r="I557" s="388"/>
      <c r="J557" s="250"/>
      <c r="K557" s="249"/>
    </row>
    <row r="558" spans="1:11" x14ac:dyDescent="0.2">
      <c r="A558" s="249"/>
      <c r="B558" s="249"/>
      <c r="C558" s="249"/>
      <c r="D558" s="249"/>
      <c r="E558" s="249"/>
      <c r="F558" s="250"/>
      <c r="G558" s="271"/>
      <c r="H558" s="249"/>
      <c r="I558" s="388"/>
      <c r="J558" s="250"/>
      <c r="K558" s="249"/>
    </row>
    <row r="559" spans="1:11" x14ac:dyDescent="0.2">
      <c r="A559" s="249"/>
      <c r="B559" s="249"/>
      <c r="C559" s="249"/>
      <c r="D559" s="249"/>
      <c r="E559" s="249"/>
      <c r="F559" s="250"/>
      <c r="G559" s="271"/>
      <c r="H559" s="249"/>
      <c r="I559" s="388"/>
      <c r="J559" s="250"/>
      <c r="K559" s="249"/>
    </row>
    <row r="560" spans="1:11" x14ac:dyDescent="0.2">
      <c r="A560" s="249"/>
      <c r="B560" s="249"/>
      <c r="C560" s="249"/>
      <c r="D560" s="249"/>
      <c r="E560" s="249"/>
      <c r="F560" s="250"/>
      <c r="G560" s="271"/>
      <c r="H560" s="249"/>
      <c r="I560" s="388"/>
      <c r="J560" s="250"/>
      <c r="K560" s="249"/>
    </row>
    <row r="561" spans="1:11" x14ac:dyDescent="0.2">
      <c r="A561" s="249"/>
      <c r="B561" s="249"/>
      <c r="C561" s="249"/>
      <c r="D561" s="249"/>
      <c r="E561" s="249"/>
      <c r="F561" s="250"/>
      <c r="G561" s="271"/>
      <c r="H561" s="249"/>
      <c r="I561" s="388"/>
      <c r="J561" s="250"/>
      <c r="K561" s="249"/>
    </row>
    <row r="562" spans="1:11" x14ac:dyDescent="0.2">
      <c r="A562" s="249"/>
      <c r="B562" s="249"/>
      <c r="C562" s="249"/>
      <c r="D562" s="249"/>
      <c r="E562" s="249"/>
      <c r="F562" s="250"/>
      <c r="G562" s="271"/>
      <c r="H562" s="249"/>
      <c r="I562" s="388"/>
      <c r="J562" s="250"/>
      <c r="K562" s="249"/>
    </row>
    <row r="563" spans="1:11" x14ac:dyDescent="0.2">
      <c r="A563" s="249"/>
      <c r="B563" s="249"/>
      <c r="C563" s="249"/>
      <c r="D563" s="249"/>
      <c r="E563" s="249"/>
      <c r="F563" s="250"/>
      <c r="G563" s="271"/>
      <c r="H563" s="249"/>
      <c r="I563" s="388"/>
      <c r="J563" s="250"/>
      <c r="K563" s="249"/>
    </row>
    <row r="564" spans="1:11" x14ac:dyDescent="0.2">
      <c r="A564" s="249"/>
      <c r="B564" s="249"/>
      <c r="C564" s="249"/>
      <c r="D564" s="249"/>
      <c r="E564" s="249"/>
      <c r="F564" s="250"/>
      <c r="G564" s="271"/>
      <c r="H564" s="249"/>
      <c r="I564" s="388"/>
      <c r="J564" s="250"/>
      <c r="K564" s="249"/>
    </row>
    <row r="565" spans="1:11" x14ac:dyDescent="0.2">
      <c r="A565" s="249"/>
      <c r="B565" s="249"/>
      <c r="C565" s="249"/>
      <c r="D565" s="249"/>
      <c r="E565" s="249"/>
      <c r="F565" s="250"/>
      <c r="G565" s="271"/>
      <c r="H565" s="249"/>
      <c r="I565" s="388"/>
      <c r="J565" s="250"/>
      <c r="K565" s="249"/>
    </row>
    <row r="566" spans="1:11" x14ac:dyDescent="0.2">
      <c r="A566" s="249"/>
      <c r="B566" s="249"/>
      <c r="C566" s="249"/>
      <c r="D566" s="249"/>
      <c r="E566" s="249"/>
      <c r="F566" s="250"/>
      <c r="G566" s="271"/>
      <c r="H566" s="249"/>
      <c r="I566" s="388"/>
      <c r="J566" s="250"/>
      <c r="K566" s="249"/>
    </row>
    <row r="567" spans="1:11" x14ac:dyDescent="0.2">
      <c r="A567" s="249"/>
      <c r="B567" s="249"/>
      <c r="C567" s="249"/>
      <c r="D567" s="249"/>
      <c r="E567" s="249"/>
      <c r="F567" s="250"/>
      <c r="G567" s="271"/>
      <c r="H567" s="249"/>
      <c r="I567" s="388"/>
      <c r="J567" s="250"/>
      <c r="K567" s="249"/>
    </row>
    <row r="568" spans="1:11" x14ac:dyDescent="0.2">
      <c r="A568" s="249"/>
      <c r="B568" s="249"/>
      <c r="C568" s="249"/>
      <c r="D568" s="249"/>
      <c r="E568" s="249"/>
      <c r="F568" s="250"/>
      <c r="G568" s="271"/>
      <c r="H568" s="249"/>
      <c r="I568" s="388"/>
      <c r="J568" s="250"/>
      <c r="K568" s="249"/>
    </row>
    <row r="569" spans="1:11" x14ac:dyDescent="0.2">
      <c r="A569" s="249"/>
      <c r="B569" s="249"/>
      <c r="C569" s="249"/>
      <c r="D569" s="249"/>
      <c r="E569" s="249"/>
      <c r="F569" s="250"/>
      <c r="G569" s="271"/>
      <c r="H569" s="249"/>
      <c r="I569" s="388"/>
      <c r="J569" s="250"/>
      <c r="K569" s="249"/>
    </row>
    <row r="570" spans="1:11" x14ac:dyDescent="0.2">
      <c r="A570" s="249"/>
      <c r="B570" s="249"/>
      <c r="C570" s="249"/>
      <c r="D570" s="249"/>
      <c r="E570" s="249"/>
      <c r="F570" s="250"/>
      <c r="G570" s="271"/>
      <c r="H570" s="249"/>
      <c r="I570" s="388"/>
      <c r="J570" s="250"/>
      <c r="K570" s="249"/>
    </row>
    <row r="571" spans="1:11" x14ac:dyDescent="0.2">
      <c r="A571" s="249"/>
      <c r="B571" s="249"/>
      <c r="C571" s="249"/>
      <c r="D571" s="249"/>
      <c r="E571" s="249"/>
      <c r="F571" s="250"/>
      <c r="G571" s="271"/>
      <c r="H571" s="249"/>
      <c r="I571" s="388"/>
      <c r="J571" s="250"/>
      <c r="K571" s="249"/>
    </row>
    <row r="572" spans="1:11" x14ac:dyDescent="0.2">
      <c r="A572" s="249"/>
      <c r="B572" s="249"/>
      <c r="C572" s="249"/>
      <c r="D572" s="249"/>
      <c r="E572" s="249"/>
      <c r="F572" s="250"/>
      <c r="G572" s="271"/>
      <c r="H572" s="249"/>
      <c r="I572" s="388"/>
      <c r="J572" s="250"/>
      <c r="K572" s="249"/>
    </row>
    <row r="573" spans="1:11" x14ac:dyDescent="0.2">
      <c r="A573" s="249"/>
      <c r="B573" s="249"/>
      <c r="C573" s="249"/>
      <c r="D573" s="249"/>
      <c r="E573" s="249"/>
      <c r="F573" s="250"/>
      <c r="G573" s="271"/>
      <c r="H573" s="249"/>
      <c r="I573" s="388"/>
      <c r="J573" s="250"/>
      <c r="K573" s="249"/>
    </row>
    <row r="574" spans="1:11" x14ac:dyDescent="0.2">
      <c r="A574" s="249"/>
      <c r="B574" s="249"/>
      <c r="C574" s="249"/>
      <c r="D574" s="249"/>
      <c r="E574" s="249"/>
      <c r="F574" s="250"/>
      <c r="G574" s="271"/>
      <c r="H574" s="249"/>
      <c r="I574" s="388"/>
      <c r="J574" s="250"/>
      <c r="K574" s="249"/>
    </row>
    <row r="575" spans="1:11" x14ac:dyDescent="0.2">
      <c r="A575" s="249"/>
      <c r="B575" s="249"/>
      <c r="C575" s="249"/>
      <c r="D575" s="249"/>
      <c r="E575" s="249"/>
      <c r="F575" s="250"/>
      <c r="G575" s="271"/>
      <c r="H575" s="249"/>
      <c r="I575" s="388"/>
      <c r="J575" s="250"/>
      <c r="K575" s="249"/>
    </row>
    <row r="576" spans="1:11" x14ac:dyDescent="0.2">
      <c r="A576" s="249"/>
      <c r="B576" s="249"/>
      <c r="C576" s="249"/>
      <c r="D576" s="249"/>
      <c r="E576" s="249"/>
      <c r="F576" s="250"/>
      <c r="G576" s="271"/>
      <c r="H576" s="249"/>
      <c r="I576" s="388"/>
      <c r="J576" s="250"/>
      <c r="K576" s="249"/>
    </row>
    <row r="577" spans="1:11" x14ac:dyDescent="0.2">
      <c r="A577" s="249"/>
      <c r="B577" s="249"/>
      <c r="C577" s="249"/>
      <c r="D577" s="249"/>
      <c r="E577" s="249"/>
      <c r="F577" s="250"/>
      <c r="G577" s="271"/>
      <c r="H577" s="249"/>
      <c r="I577" s="388"/>
      <c r="J577" s="250"/>
      <c r="K577" s="249"/>
    </row>
    <row r="578" spans="1:11" x14ac:dyDescent="0.2">
      <c r="A578" s="249"/>
      <c r="B578" s="249"/>
      <c r="C578" s="249"/>
      <c r="D578" s="249"/>
      <c r="E578" s="249"/>
      <c r="F578" s="250"/>
      <c r="G578" s="271"/>
      <c r="H578" s="249"/>
      <c r="I578" s="388"/>
      <c r="J578" s="250"/>
      <c r="K578" s="249"/>
    </row>
    <row r="579" spans="1:11" x14ac:dyDescent="0.2">
      <c r="A579" s="249"/>
      <c r="B579" s="249"/>
      <c r="C579" s="249"/>
      <c r="D579" s="249"/>
      <c r="E579" s="249"/>
      <c r="F579" s="250"/>
      <c r="G579" s="271"/>
      <c r="H579" s="249"/>
      <c r="I579" s="388"/>
      <c r="J579" s="250"/>
      <c r="K579" s="249"/>
    </row>
    <row r="580" spans="1:11" x14ac:dyDescent="0.2">
      <c r="A580" s="249"/>
      <c r="B580" s="249"/>
      <c r="C580" s="249"/>
      <c r="D580" s="249"/>
      <c r="E580" s="249"/>
      <c r="F580" s="250"/>
      <c r="G580" s="271"/>
      <c r="H580" s="249"/>
      <c r="I580" s="388"/>
      <c r="J580" s="250"/>
      <c r="K580" s="249"/>
    </row>
    <row r="581" spans="1:11" x14ac:dyDescent="0.2">
      <c r="A581" s="249"/>
      <c r="B581" s="249"/>
      <c r="C581" s="249"/>
      <c r="D581" s="249"/>
      <c r="E581" s="249"/>
      <c r="F581" s="250"/>
      <c r="G581" s="271"/>
      <c r="H581" s="249"/>
      <c r="I581" s="388"/>
      <c r="J581" s="250"/>
      <c r="K581" s="249"/>
    </row>
    <row r="582" spans="1:11" x14ac:dyDescent="0.2">
      <c r="A582" s="249"/>
      <c r="B582" s="249"/>
      <c r="C582" s="249"/>
      <c r="D582" s="249"/>
      <c r="E582" s="249"/>
      <c r="F582" s="250"/>
      <c r="G582" s="271"/>
      <c r="H582" s="249"/>
      <c r="I582" s="388"/>
      <c r="J582" s="250"/>
      <c r="K582" s="249"/>
    </row>
    <row r="583" spans="1:11" x14ac:dyDescent="0.2">
      <c r="A583" s="249"/>
      <c r="B583" s="249"/>
      <c r="C583" s="249"/>
      <c r="D583" s="249"/>
      <c r="E583" s="249"/>
      <c r="F583" s="250"/>
      <c r="G583" s="271"/>
      <c r="H583" s="249"/>
      <c r="I583" s="388"/>
      <c r="J583" s="250"/>
      <c r="K583" s="249"/>
    </row>
    <row r="584" spans="1:11" x14ac:dyDescent="0.2">
      <c r="A584" s="249"/>
      <c r="B584" s="249"/>
      <c r="C584" s="249"/>
      <c r="D584" s="249"/>
      <c r="E584" s="249"/>
      <c r="F584" s="250"/>
      <c r="G584" s="271"/>
      <c r="H584" s="249"/>
      <c r="I584" s="388"/>
      <c r="J584" s="250"/>
      <c r="K584" s="249"/>
    </row>
    <row r="585" spans="1:11" x14ac:dyDescent="0.2">
      <c r="A585" s="249"/>
      <c r="B585" s="249"/>
      <c r="C585" s="249"/>
      <c r="D585" s="249"/>
      <c r="E585" s="249"/>
      <c r="F585" s="250"/>
      <c r="G585" s="271"/>
      <c r="H585" s="249"/>
      <c r="I585" s="388"/>
      <c r="J585" s="250"/>
      <c r="K585" s="249"/>
    </row>
    <row r="586" spans="1:11" x14ac:dyDescent="0.2">
      <c r="A586" s="249"/>
      <c r="B586" s="249"/>
      <c r="C586" s="249"/>
      <c r="D586" s="249"/>
      <c r="E586" s="249"/>
      <c r="F586" s="250"/>
      <c r="G586" s="271"/>
      <c r="H586" s="249"/>
      <c r="I586" s="388"/>
      <c r="J586" s="250"/>
      <c r="K586" s="249"/>
    </row>
    <row r="587" spans="1:11" x14ac:dyDescent="0.2">
      <c r="A587" s="249"/>
      <c r="B587" s="249"/>
      <c r="C587" s="249"/>
      <c r="D587" s="249"/>
      <c r="E587" s="249"/>
      <c r="F587" s="250"/>
      <c r="G587" s="271"/>
      <c r="H587" s="249"/>
      <c r="I587" s="388"/>
      <c r="J587" s="250"/>
      <c r="K587" s="249"/>
    </row>
    <row r="588" spans="1:11" x14ac:dyDescent="0.2">
      <c r="A588" s="249"/>
      <c r="B588" s="249"/>
      <c r="C588" s="249"/>
      <c r="D588" s="249"/>
      <c r="E588" s="249"/>
      <c r="F588" s="250"/>
      <c r="G588" s="271"/>
      <c r="H588" s="249"/>
      <c r="I588" s="388"/>
      <c r="J588" s="250"/>
      <c r="K588" s="249"/>
    </row>
    <row r="589" spans="1:11" x14ac:dyDescent="0.2">
      <c r="A589" s="249"/>
      <c r="B589" s="249"/>
      <c r="C589" s="249"/>
      <c r="D589" s="249"/>
      <c r="E589" s="249"/>
      <c r="F589" s="250"/>
      <c r="G589" s="271"/>
      <c r="H589" s="249"/>
      <c r="I589" s="388"/>
      <c r="J589" s="250"/>
      <c r="K589" s="249"/>
    </row>
    <row r="590" spans="1:11" x14ac:dyDescent="0.2">
      <c r="A590" s="249"/>
      <c r="B590" s="249"/>
      <c r="C590" s="249"/>
      <c r="D590" s="249"/>
      <c r="E590" s="249"/>
      <c r="F590" s="250"/>
      <c r="G590" s="271"/>
      <c r="H590" s="249"/>
      <c r="I590" s="388"/>
      <c r="J590" s="250"/>
      <c r="K590" s="249"/>
    </row>
    <row r="591" spans="1:11" x14ac:dyDescent="0.2">
      <c r="A591" s="249"/>
      <c r="B591" s="249"/>
      <c r="C591" s="249"/>
      <c r="D591" s="249"/>
      <c r="E591" s="249"/>
      <c r="F591" s="250"/>
      <c r="G591" s="271"/>
      <c r="H591" s="249"/>
      <c r="I591" s="388"/>
      <c r="J591" s="250"/>
      <c r="K591" s="249"/>
    </row>
    <row r="592" spans="1:11" x14ac:dyDescent="0.2">
      <c r="A592" s="249"/>
      <c r="B592" s="249"/>
      <c r="C592" s="249"/>
      <c r="D592" s="249"/>
      <c r="E592" s="249"/>
      <c r="F592" s="250"/>
      <c r="G592" s="271"/>
      <c r="H592" s="249"/>
      <c r="I592" s="388"/>
      <c r="J592" s="250"/>
      <c r="K592" s="249"/>
    </row>
    <row r="593" spans="1:11" x14ac:dyDescent="0.2">
      <c r="A593" s="249"/>
      <c r="B593" s="249"/>
      <c r="C593" s="249"/>
      <c r="D593" s="249"/>
      <c r="E593" s="249"/>
      <c r="F593" s="250"/>
      <c r="G593" s="271"/>
      <c r="H593" s="249"/>
      <c r="I593" s="388"/>
      <c r="J593" s="250"/>
      <c r="K593" s="249"/>
    </row>
    <row r="594" spans="1:11" x14ac:dyDescent="0.2">
      <c r="A594" s="249"/>
      <c r="B594" s="249"/>
      <c r="C594" s="249"/>
      <c r="D594" s="249"/>
      <c r="E594" s="249"/>
      <c r="F594" s="250"/>
      <c r="G594" s="271"/>
      <c r="H594" s="249"/>
      <c r="I594" s="388"/>
      <c r="J594" s="250"/>
      <c r="K594" s="249"/>
    </row>
    <row r="595" spans="1:11" x14ac:dyDescent="0.2">
      <c r="A595" s="249"/>
      <c r="B595" s="249"/>
      <c r="C595" s="249"/>
      <c r="D595" s="249"/>
      <c r="E595" s="249"/>
      <c r="F595" s="250"/>
      <c r="G595" s="271"/>
      <c r="H595" s="249"/>
      <c r="I595" s="388"/>
      <c r="J595" s="250"/>
      <c r="K595" s="249"/>
    </row>
    <row r="596" spans="1:11" x14ac:dyDescent="0.2">
      <c r="A596" s="249"/>
      <c r="B596" s="249"/>
      <c r="C596" s="249"/>
      <c r="D596" s="249"/>
      <c r="E596" s="249"/>
      <c r="F596" s="250"/>
      <c r="G596" s="271"/>
      <c r="H596" s="249"/>
      <c r="I596" s="388"/>
      <c r="J596" s="250"/>
      <c r="K596" s="249"/>
    </row>
    <row r="597" spans="1:11" x14ac:dyDescent="0.2">
      <c r="A597" s="249"/>
      <c r="B597" s="249"/>
      <c r="C597" s="249"/>
      <c r="D597" s="249"/>
      <c r="E597" s="249"/>
      <c r="F597" s="250"/>
      <c r="G597" s="271"/>
      <c r="H597" s="249"/>
      <c r="I597" s="388"/>
      <c r="J597" s="250"/>
      <c r="K597" s="249"/>
    </row>
    <row r="598" spans="1:11" x14ac:dyDescent="0.2">
      <c r="A598" s="249"/>
      <c r="B598" s="249"/>
      <c r="C598" s="249"/>
      <c r="D598" s="249"/>
      <c r="E598" s="249"/>
      <c r="F598" s="250"/>
      <c r="G598" s="271"/>
      <c r="H598" s="249"/>
      <c r="I598" s="388"/>
      <c r="J598" s="250"/>
      <c r="K598" s="249"/>
    </row>
    <row r="599" spans="1:11" x14ac:dyDescent="0.2">
      <c r="A599" s="249"/>
      <c r="B599" s="249"/>
      <c r="C599" s="249"/>
      <c r="D599" s="249"/>
      <c r="E599" s="249"/>
      <c r="F599" s="250"/>
      <c r="G599" s="271"/>
      <c r="H599" s="249"/>
      <c r="I599" s="388"/>
      <c r="J599" s="250"/>
      <c r="K599" s="249"/>
    </row>
    <row r="600" spans="1:11" x14ac:dyDescent="0.2">
      <c r="A600" s="249"/>
      <c r="B600" s="249"/>
      <c r="C600" s="249"/>
      <c r="D600" s="249"/>
      <c r="E600" s="249"/>
      <c r="F600" s="250"/>
      <c r="G600" s="271"/>
      <c r="H600" s="249"/>
      <c r="I600" s="388"/>
      <c r="J600" s="250"/>
      <c r="K600" s="249"/>
    </row>
    <row r="601" spans="1:11" x14ac:dyDescent="0.2">
      <c r="A601" s="249"/>
      <c r="B601" s="249"/>
      <c r="C601" s="249"/>
      <c r="D601" s="249"/>
      <c r="E601" s="249"/>
      <c r="F601" s="250"/>
      <c r="G601" s="271"/>
      <c r="H601" s="249"/>
      <c r="I601" s="388"/>
      <c r="J601" s="250"/>
      <c r="K601" s="249"/>
    </row>
    <row r="602" spans="1:11" x14ac:dyDescent="0.2">
      <c r="A602" s="249"/>
      <c r="B602" s="249"/>
      <c r="C602" s="249"/>
      <c r="D602" s="249"/>
      <c r="E602" s="249"/>
      <c r="F602" s="250"/>
      <c r="G602" s="271"/>
      <c r="H602" s="249"/>
      <c r="I602" s="388"/>
      <c r="J602" s="250"/>
      <c r="K602" s="249"/>
    </row>
    <row r="603" spans="1:11" x14ac:dyDescent="0.2">
      <c r="A603" s="249"/>
      <c r="B603" s="249"/>
      <c r="C603" s="249"/>
      <c r="D603" s="249"/>
      <c r="E603" s="249"/>
      <c r="F603" s="250"/>
      <c r="G603" s="271"/>
      <c r="H603" s="249"/>
      <c r="I603" s="388"/>
      <c r="J603" s="250"/>
      <c r="K603" s="249"/>
    </row>
    <row r="604" spans="1:11" x14ac:dyDescent="0.2">
      <c r="A604" s="249"/>
      <c r="B604" s="249"/>
      <c r="C604" s="249"/>
      <c r="D604" s="249"/>
      <c r="E604" s="249"/>
      <c r="F604" s="250"/>
      <c r="G604" s="271"/>
      <c r="H604" s="249"/>
      <c r="I604" s="388"/>
      <c r="J604" s="250"/>
      <c r="K604" s="249"/>
    </row>
    <row r="605" spans="1:11" x14ac:dyDescent="0.2">
      <c r="A605" s="249"/>
      <c r="B605" s="249"/>
      <c r="C605" s="249"/>
      <c r="D605" s="249"/>
      <c r="E605" s="249"/>
      <c r="F605" s="250"/>
      <c r="G605" s="271"/>
      <c r="H605" s="249"/>
      <c r="I605" s="388"/>
      <c r="J605" s="250"/>
      <c r="K605" s="249"/>
    </row>
    <row r="606" spans="1:11" x14ac:dyDescent="0.2">
      <c r="A606" s="249"/>
      <c r="B606" s="249"/>
      <c r="C606" s="249"/>
      <c r="D606" s="249"/>
      <c r="E606" s="249"/>
      <c r="F606" s="250"/>
      <c r="G606" s="271"/>
      <c r="H606" s="249"/>
      <c r="I606" s="388"/>
      <c r="J606" s="250"/>
      <c r="K606" s="249"/>
    </row>
    <row r="607" spans="1:11" x14ac:dyDescent="0.2">
      <c r="A607" s="249"/>
      <c r="B607" s="249"/>
      <c r="C607" s="249"/>
      <c r="D607" s="249"/>
      <c r="E607" s="249"/>
      <c r="F607" s="250"/>
      <c r="G607" s="271"/>
      <c r="H607" s="249"/>
      <c r="I607" s="388"/>
      <c r="J607" s="250"/>
      <c r="K607" s="249"/>
    </row>
    <row r="608" spans="1:11" x14ac:dyDescent="0.2">
      <c r="A608" s="249"/>
      <c r="B608" s="249"/>
      <c r="C608" s="249"/>
      <c r="D608" s="249"/>
      <c r="E608" s="249"/>
      <c r="F608" s="250"/>
      <c r="G608" s="271"/>
      <c r="H608" s="249"/>
      <c r="I608" s="388"/>
      <c r="J608" s="250"/>
      <c r="K608" s="249"/>
    </row>
    <row r="609" spans="1:11" x14ac:dyDescent="0.2">
      <c r="A609" s="249"/>
      <c r="B609" s="249"/>
      <c r="C609" s="249"/>
      <c r="D609" s="249"/>
      <c r="E609" s="249"/>
      <c r="F609" s="250"/>
      <c r="G609" s="271"/>
      <c r="H609" s="249"/>
      <c r="I609" s="388"/>
      <c r="J609" s="250"/>
      <c r="K609" s="249"/>
    </row>
    <row r="610" spans="1:11" x14ac:dyDescent="0.2">
      <c r="A610" s="249"/>
      <c r="B610" s="249"/>
      <c r="C610" s="249"/>
      <c r="D610" s="249"/>
      <c r="E610" s="249"/>
      <c r="F610" s="250"/>
      <c r="G610" s="271"/>
      <c r="H610" s="249"/>
      <c r="I610" s="388"/>
      <c r="J610" s="250"/>
      <c r="K610" s="249"/>
    </row>
    <row r="611" spans="1:11" x14ac:dyDescent="0.2">
      <c r="A611" s="249"/>
      <c r="B611" s="249"/>
      <c r="C611" s="249"/>
      <c r="D611" s="249"/>
      <c r="E611" s="249"/>
      <c r="F611" s="250"/>
      <c r="G611" s="271"/>
      <c r="H611" s="249"/>
      <c r="I611" s="388"/>
      <c r="J611" s="250"/>
      <c r="K611" s="249"/>
    </row>
    <row r="612" spans="1:11" x14ac:dyDescent="0.2">
      <c r="A612" s="249"/>
      <c r="B612" s="249"/>
      <c r="C612" s="249"/>
      <c r="D612" s="249"/>
      <c r="E612" s="249"/>
      <c r="F612" s="250"/>
      <c r="G612" s="271"/>
      <c r="H612" s="249"/>
      <c r="I612" s="388"/>
      <c r="J612" s="250"/>
      <c r="K612" s="249"/>
    </row>
    <row r="613" spans="1:11" x14ac:dyDescent="0.2">
      <c r="A613" s="249"/>
      <c r="B613" s="249"/>
      <c r="C613" s="249"/>
      <c r="D613" s="249"/>
      <c r="E613" s="249"/>
      <c r="F613" s="250"/>
      <c r="G613" s="271"/>
      <c r="H613" s="249"/>
      <c r="I613" s="388"/>
      <c r="J613" s="250"/>
      <c r="K613" s="249"/>
    </row>
    <row r="614" spans="1:11" x14ac:dyDescent="0.2">
      <c r="A614" s="249"/>
      <c r="B614" s="249"/>
      <c r="C614" s="249"/>
      <c r="D614" s="249"/>
      <c r="E614" s="249"/>
      <c r="F614" s="250"/>
      <c r="G614" s="271"/>
      <c r="H614" s="249"/>
      <c r="I614" s="388"/>
      <c r="J614" s="250"/>
      <c r="K614" s="249"/>
    </row>
    <row r="615" spans="1:11" x14ac:dyDescent="0.2">
      <c r="A615" s="249"/>
      <c r="B615" s="249"/>
      <c r="C615" s="249"/>
      <c r="D615" s="249"/>
      <c r="E615" s="249"/>
      <c r="F615" s="250"/>
      <c r="G615" s="271"/>
      <c r="H615" s="249"/>
      <c r="I615" s="388"/>
      <c r="J615" s="250"/>
      <c r="K615" s="249"/>
    </row>
    <row r="616" spans="1:11" x14ac:dyDescent="0.2">
      <c r="A616" s="249"/>
      <c r="B616" s="249"/>
      <c r="C616" s="249"/>
      <c r="D616" s="249"/>
      <c r="E616" s="249"/>
      <c r="F616" s="250"/>
      <c r="G616" s="271"/>
      <c r="H616" s="249"/>
      <c r="I616" s="388"/>
      <c r="J616" s="250"/>
      <c r="K616" s="249"/>
    </row>
    <row r="617" spans="1:11" x14ac:dyDescent="0.2">
      <c r="A617" s="249"/>
      <c r="B617" s="249"/>
      <c r="C617" s="249"/>
      <c r="D617" s="249"/>
      <c r="E617" s="249"/>
      <c r="F617" s="250"/>
      <c r="G617" s="271"/>
      <c r="H617" s="249"/>
      <c r="I617" s="388"/>
      <c r="J617" s="250"/>
      <c r="K617" s="249"/>
    </row>
    <row r="618" spans="1:11" x14ac:dyDescent="0.2">
      <c r="A618" s="249"/>
      <c r="B618" s="249"/>
      <c r="C618" s="249"/>
      <c r="D618" s="249"/>
      <c r="E618" s="249"/>
      <c r="F618" s="250"/>
      <c r="G618" s="271"/>
      <c r="H618" s="249"/>
      <c r="I618" s="388"/>
      <c r="J618" s="250"/>
      <c r="K618" s="249"/>
    </row>
    <row r="619" spans="1:11" x14ac:dyDescent="0.2">
      <c r="A619" s="249"/>
      <c r="B619" s="249"/>
      <c r="C619" s="249"/>
      <c r="D619" s="249"/>
      <c r="E619" s="249"/>
      <c r="F619" s="250"/>
      <c r="G619" s="271"/>
      <c r="H619" s="249"/>
      <c r="I619" s="388"/>
      <c r="J619" s="250"/>
      <c r="K619" s="249"/>
    </row>
    <row r="620" spans="1:11" x14ac:dyDescent="0.2">
      <c r="A620" s="249"/>
      <c r="B620" s="249"/>
      <c r="C620" s="249"/>
      <c r="D620" s="249"/>
      <c r="E620" s="249"/>
      <c r="F620" s="250"/>
      <c r="G620" s="271"/>
      <c r="H620" s="249"/>
      <c r="I620" s="388"/>
      <c r="J620" s="250"/>
      <c r="K620" s="249"/>
    </row>
    <row r="621" spans="1:11" x14ac:dyDescent="0.2">
      <c r="A621" s="249"/>
      <c r="B621" s="249"/>
      <c r="C621" s="249"/>
      <c r="D621" s="249"/>
      <c r="E621" s="249"/>
      <c r="F621" s="250"/>
      <c r="G621" s="271"/>
      <c r="H621" s="249"/>
      <c r="I621" s="388"/>
      <c r="J621" s="250"/>
      <c r="K621" s="249"/>
    </row>
    <row r="622" spans="1:11" x14ac:dyDescent="0.2">
      <c r="A622" s="249"/>
      <c r="B622" s="249"/>
      <c r="C622" s="249"/>
      <c r="D622" s="249"/>
      <c r="E622" s="249"/>
      <c r="F622" s="250"/>
      <c r="G622" s="271"/>
      <c r="H622" s="249"/>
      <c r="I622" s="388"/>
      <c r="J622" s="250"/>
      <c r="K622" s="249"/>
    </row>
    <row r="623" spans="1:11" x14ac:dyDescent="0.2">
      <c r="A623" s="249"/>
      <c r="B623" s="249"/>
      <c r="C623" s="249"/>
      <c r="D623" s="249"/>
      <c r="E623" s="249"/>
      <c r="F623" s="250"/>
      <c r="G623" s="271"/>
      <c r="H623" s="249"/>
      <c r="I623" s="388"/>
      <c r="J623" s="250"/>
      <c r="K623" s="249"/>
    </row>
    <row r="624" spans="1:11" x14ac:dyDescent="0.2">
      <c r="A624" s="249"/>
      <c r="B624" s="249"/>
      <c r="C624" s="249"/>
      <c r="D624" s="249"/>
      <c r="E624" s="249"/>
      <c r="F624" s="250"/>
      <c r="G624" s="271"/>
      <c r="H624" s="249"/>
      <c r="I624" s="388"/>
      <c r="J624" s="250"/>
      <c r="K624" s="249"/>
    </row>
    <row r="625" spans="1:11" x14ac:dyDescent="0.2">
      <c r="A625" s="249"/>
      <c r="B625" s="249"/>
      <c r="C625" s="249"/>
      <c r="D625" s="249"/>
      <c r="E625" s="249"/>
      <c r="F625" s="250"/>
      <c r="G625" s="271"/>
      <c r="H625" s="249"/>
      <c r="I625" s="388"/>
      <c r="J625" s="250"/>
      <c r="K625" s="249"/>
    </row>
    <row r="626" spans="1:11" x14ac:dyDescent="0.2">
      <c r="A626" s="249"/>
      <c r="B626" s="249"/>
      <c r="C626" s="249"/>
      <c r="D626" s="249"/>
      <c r="E626" s="249"/>
      <c r="F626" s="250"/>
      <c r="G626" s="271"/>
      <c r="H626" s="249"/>
      <c r="I626" s="388"/>
      <c r="J626" s="250"/>
      <c r="K626" s="249"/>
    </row>
    <row r="627" spans="1:11" x14ac:dyDescent="0.2">
      <c r="A627" s="249"/>
      <c r="B627" s="249"/>
      <c r="C627" s="249"/>
      <c r="D627" s="249"/>
      <c r="E627" s="249"/>
      <c r="F627" s="250"/>
      <c r="G627" s="271"/>
      <c r="H627" s="249"/>
      <c r="I627" s="388"/>
      <c r="J627" s="250"/>
      <c r="K627" s="249"/>
    </row>
    <row r="628" spans="1:11" x14ac:dyDescent="0.2">
      <c r="A628" s="249"/>
      <c r="B628" s="249"/>
      <c r="C628" s="249"/>
      <c r="D628" s="249"/>
      <c r="E628" s="249"/>
      <c r="F628" s="250"/>
      <c r="G628" s="271"/>
      <c r="H628" s="249"/>
      <c r="I628" s="388"/>
      <c r="J628" s="250"/>
      <c r="K628" s="249"/>
    </row>
    <row r="629" spans="1:11" x14ac:dyDescent="0.2">
      <c r="A629" s="249"/>
      <c r="B629" s="249"/>
      <c r="C629" s="249"/>
      <c r="D629" s="249"/>
      <c r="E629" s="249"/>
      <c r="F629" s="250"/>
      <c r="G629" s="271"/>
      <c r="H629" s="249"/>
      <c r="I629" s="388"/>
      <c r="J629" s="250"/>
      <c r="K629" s="249"/>
    </row>
    <row r="630" spans="1:11" x14ac:dyDescent="0.2">
      <c r="A630" s="249"/>
      <c r="B630" s="249"/>
      <c r="C630" s="249"/>
      <c r="D630" s="249"/>
      <c r="E630" s="249"/>
      <c r="F630" s="250"/>
      <c r="G630" s="271"/>
      <c r="H630" s="249"/>
      <c r="I630" s="388"/>
      <c r="J630" s="250"/>
      <c r="K630" s="249"/>
    </row>
    <row r="631" spans="1:11" x14ac:dyDescent="0.2">
      <c r="A631" s="249"/>
      <c r="B631" s="249"/>
      <c r="C631" s="249"/>
      <c r="D631" s="249"/>
      <c r="E631" s="249"/>
      <c r="F631" s="250"/>
      <c r="G631" s="271"/>
      <c r="H631" s="249"/>
      <c r="I631" s="388"/>
      <c r="J631" s="250"/>
      <c r="K631" s="249"/>
    </row>
    <row r="632" spans="1:11" x14ac:dyDescent="0.2">
      <c r="A632" s="249"/>
      <c r="B632" s="249"/>
      <c r="C632" s="249"/>
      <c r="D632" s="249"/>
      <c r="E632" s="249"/>
      <c r="F632" s="250"/>
      <c r="G632" s="271"/>
      <c r="H632" s="249"/>
      <c r="I632" s="388"/>
      <c r="J632" s="250"/>
      <c r="K632" s="249"/>
    </row>
    <row r="633" spans="1:11" x14ac:dyDescent="0.2">
      <c r="A633" s="249"/>
      <c r="B633" s="249"/>
      <c r="C633" s="249"/>
      <c r="D633" s="249"/>
      <c r="E633" s="249"/>
      <c r="F633" s="250"/>
      <c r="G633" s="271"/>
      <c r="H633" s="249"/>
      <c r="I633" s="388"/>
      <c r="J633" s="250"/>
      <c r="K633" s="249"/>
    </row>
    <row r="634" spans="1:11" x14ac:dyDescent="0.2">
      <c r="A634" s="249"/>
      <c r="B634" s="249"/>
      <c r="C634" s="249"/>
      <c r="D634" s="249"/>
      <c r="E634" s="249"/>
      <c r="F634" s="250"/>
      <c r="G634" s="271"/>
      <c r="H634" s="249"/>
      <c r="I634" s="388"/>
      <c r="J634" s="250"/>
      <c r="K634" s="249"/>
    </row>
    <row r="635" spans="1:11" x14ac:dyDescent="0.2">
      <c r="A635" s="249"/>
      <c r="B635" s="249"/>
      <c r="C635" s="249"/>
      <c r="D635" s="249"/>
      <c r="E635" s="249"/>
      <c r="F635" s="250"/>
      <c r="G635" s="271"/>
      <c r="H635" s="249"/>
      <c r="I635" s="388"/>
      <c r="J635" s="250"/>
      <c r="K635" s="249"/>
    </row>
    <row r="636" spans="1:11" x14ac:dyDescent="0.2">
      <c r="A636" s="249"/>
      <c r="B636" s="249"/>
      <c r="C636" s="249"/>
      <c r="D636" s="249"/>
      <c r="E636" s="249"/>
      <c r="F636" s="250"/>
      <c r="G636" s="271"/>
      <c r="H636" s="249"/>
      <c r="I636" s="388"/>
      <c r="J636" s="250"/>
      <c r="K636" s="249"/>
    </row>
    <row r="637" spans="1:11" x14ac:dyDescent="0.2">
      <c r="A637" s="249"/>
      <c r="B637" s="249"/>
      <c r="C637" s="249"/>
      <c r="D637" s="249"/>
      <c r="E637" s="249"/>
      <c r="F637" s="250"/>
      <c r="G637" s="271"/>
      <c r="H637" s="249"/>
      <c r="I637" s="388"/>
      <c r="J637" s="250"/>
      <c r="K637" s="249"/>
    </row>
    <row r="638" spans="1:11" x14ac:dyDescent="0.2">
      <c r="A638" s="249"/>
      <c r="B638" s="249"/>
      <c r="C638" s="249"/>
      <c r="D638" s="249"/>
      <c r="E638" s="249"/>
      <c r="F638" s="250"/>
      <c r="G638" s="271"/>
      <c r="H638" s="249"/>
      <c r="I638" s="388"/>
      <c r="J638" s="250"/>
      <c r="K638" s="249"/>
    </row>
    <row r="639" spans="1:11" x14ac:dyDescent="0.2">
      <c r="A639" s="249"/>
      <c r="B639" s="249"/>
      <c r="C639" s="249"/>
      <c r="D639" s="249"/>
      <c r="E639" s="249"/>
      <c r="F639" s="250"/>
      <c r="G639" s="271"/>
      <c r="H639" s="249"/>
      <c r="I639" s="388"/>
      <c r="J639" s="250"/>
      <c r="K639" s="249"/>
    </row>
    <row r="640" spans="1:11" x14ac:dyDescent="0.2">
      <c r="A640" s="249"/>
      <c r="B640" s="249"/>
      <c r="C640" s="249"/>
      <c r="D640" s="249"/>
      <c r="E640" s="249"/>
      <c r="F640" s="250"/>
      <c r="G640" s="271"/>
      <c r="H640" s="249"/>
      <c r="I640" s="388"/>
      <c r="J640" s="250"/>
      <c r="K640" s="249"/>
    </row>
    <row r="641" spans="1:11" x14ac:dyDescent="0.2">
      <c r="A641" s="249"/>
      <c r="B641" s="249"/>
      <c r="C641" s="249"/>
      <c r="D641" s="249"/>
      <c r="E641" s="249"/>
      <c r="F641" s="250"/>
      <c r="G641" s="271"/>
      <c r="H641" s="249"/>
      <c r="I641" s="388"/>
      <c r="J641" s="250"/>
      <c r="K641" s="249"/>
    </row>
    <row r="642" spans="1:11" x14ac:dyDescent="0.2">
      <c r="A642" s="249"/>
      <c r="B642" s="249"/>
      <c r="C642" s="249"/>
      <c r="D642" s="249"/>
      <c r="E642" s="249"/>
      <c r="F642" s="250"/>
      <c r="G642" s="271"/>
      <c r="H642" s="249"/>
      <c r="I642" s="388"/>
      <c r="J642" s="250"/>
      <c r="K642" s="249"/>
    </row>
    <row r="643" spans="1:11" x14ac:dyDescent="0.2">
      <c r="A643" s="249"/>
      <c r="B643" s="249"/>
      <c r="C643" s="249"/>
      <c r="D643" s="249"/>
      <c r="E643" s="249"/>
      <c r="F643" s="250"/>
      <c r="G643" s="271"/>
      <c r="H643" s="249"/>
      <c r="I643" s="388"/>
      <c r="J643" s="250"/>
      <c r="K643" s="249"/>
    </row>
    <row r="644" spans="1:11" x14ac:dyDescent="0.2">
      <c r="A644" s="249"/>
      <c r="B644" s="249"/>
      <c r="C644" s="249"/>
      <c r="D644" s="249"/>
      <c r="E644" s="249"/>
      <c r="F644" s="250"/>
      <c r="G644" s="271"/>
      <c r="H644" s="249"/>
      <c r="I644" s="388"/>
      <c r="J644" s="250"/>
      <c r="K644" s="249"/>
    </row>
    <row r="645" spans="1:11" x14ac:dyDescent="0.2">
      <c r="A645" s="249"/>
      <c r="B645" s="249"/>
      <c r="C645" s="249"/>
      <c r="D645" s="249"/>
      <c r="E645" s="249"/>
      <c r="F645" s="250"/>
      <c r="G645" s="271"/>
      <c r="H645" s="249"/>
      <c r="I645" s="388"/>
      <c r="J645" s="250"/>
      <c r="K645" s="249"/>
    </row>
    <row r="646" spans="1:11" x14ac:dyDescent="0.2">
      <c r="A646" s="249"/>
      <c r="B646" s="249"/>
      <c r="C646" s="249"/>
      <c r="D646" s="249"/>
      <c r="E646" s="249"/>
      <c r="F646" s="250"/>
      <c r="G646" s="271"/>
      <c r="H646" s="249"/>
      <c r="I646" s="388"/>
      <c r="J646" s="250"/>
      <c r="K646" s="249"/>
    </row>
    <row r="647" spans="1:11" x14ac:dyDescent="0.2">
      <c r="A647" s="249"/>
      <c r="B647" s="249"/>
      <c r="C647" s="249"/>
      <c r="D647" s="249"/>
      <c r="E647" s="249"/>
      <c r="F647" s="250"/>
      <c r="G647" s="271"/>
      <c r="H647" s="249"/>
      <c r="I647" s="388"/>
      <c r="J647" s="250"/>
      <c r="K647" s="249"/>
    </row>
    <row r="648" spans="1:11" x14ac:dyDescent="0.2">
      <c r="A648" s="249"/>
      <c r="B648" s="249"/>
      <c r="C648" s="249"/>
      <c r="D648" s="249"/>
      <c r="E648" s="249"/>
      <c r="F648" s="250"/>
      <c r="G648" s="271"/>
      <c r="H648" s="249"/>
      <c r="I648" s="388"/>
      <c r="J648" s="250"/>
      <c r="K648" s="249"/>
    </row>
    <row r="649" spans="1:11" x14ac:dyDescent="0.2">
      <c r="A649" s="249"/>
      <c r="B649" s="249"/>
      <c r="C649" s="249"/>
      <c r="D649" s="249"/>
      <c r="E649" s="249"/>
      <c r="F649" s="250"/>
      <c r="G649" s="271"/>
      <c r="H649" s="249"/>
      <c r="I649" s="388"/>
      <c r="J649" s="250"/>
      <c r="K649" s="249"/>
    </row>
    <row r="650" spans="1:11" x14ac:dyDescent="0.2">
      <c r="A650" s="249"/>
      <c r="B650" s="249"/>
      <c r="C650" s="249"/>
      <c r="D650" s="249"/>
      <c r="E650" s="249"/>
      <c r="F650" s="250"/>
      <c r="G650" s="271"/>
      <c r="H650" s="249"/>
      <c r="I650" s="388"/>
      <c r="J650" s="250"/>
      <c r="K650" s="249"/>
    </row>
    <row r="651" spans="1:11" x14ac:dyDescent="0.2">
      <c r="A651" s="249"/>
      <c r="B651" s="249"/>
      <c r="C651" s="249"/>
      <c r="D651" s="249"/>
      <c r="E651" s="249"/>
      <c r="F651" s="250"/>
      <c r="G651" s="271"/>
      <c r="H651" s="249"/>
      <c r="I651" s="388"/>
      <c r="J651" s="250"/>
      <c r="K651" s="249"/>
    </row>
    <row r="652" spans="1:11" x14ac:dyDescent="0.2">
      <c r="A652" s="249"/>
      <c r="B652" s="249"/>
      <c r="C652" s="249"/>
      <c r="D652" s="249"/>
      <c r="E652" s="249"/>
      <c r="F652" s="250"/>
      <c r="G652" s="271"/>
      <c r="H652" s="249"/>
      <c r="I652" s="388"/>
      <c r="J652" s="250"/>
      <c r="K652" s="249"/>
    </row>
    <row r="653" spans="1:11" x14ac:dyDescent="0.2">
      <c r="A653" s="249"/>
      <c r="B653" s="249"/>
      <c r="C653" s="249"/>
      <c r="D653" s="249"/>
      <c r="E653" s="249"/>
      <c r="F653" s="250"/>
      <c r="G653" s="271"/>
      <c r="H653" s="249"/>
      <c r="I653" s="388"/>
      <c r="J653" s="250"/>
      <c r="K653" s="249"/>
    </row>
    <row r="654" spans="1:11" x14ac:dyDescent="0.2">
      <c r="A654" s="249"/>
      <c r="B654" s="249"/>
      <c r="C654" s="249"/>
      <c r="D654" s="249"/>
      <c r="E654" s="249"/>
      <c r="F654" s="250"/>
      <c r="G654" s="271"/>
      <c r="H654" s="249"/>
      <c r="I654" s="388"/>
      <c r="J654" s="250"/>
      <c r="K654" s="249"/>
    </row>
    <row r="655" spans="1:11" x14ac:dyDescent="0.2">
      <c r="A655" s="249"/>
      <c r="B655" s="249"/>
      <c r="C655" s="249"/>
      <c r="D655" s="249"/>
      <c r="E655" s="249"/>
      <c r="F655" s="250"/>
      <c r="G655" s="271"/>
      <c r="H655" s="249"/>
      <c r="I655" s="388"/>
      <c r="J655" s="250"/>
      <c r="K655" s="249"/>
    </row>
    <row r="656" spans="1:11" x14ac:dyDescent="0.2">
      <c r="A656" s="249"/>
      <c r="B656" s="249"/>
      <c r="C656" s="249"/>
      <c r="D656" s="249"/>
      <c r="E656" s="249"/>
      <c r="F656" s="250"/>
      <c r="G656" s="271"/>
      <c r="H656" s="249"/>
      <c r="I656" s="388"/>
      <c r="J656" s="250"/>
      <c r="K656" s="249"/>
    </row>
    <row r="657" spans="1:11" x14ac:dyDescent="0.2">
      <c r="A657" s="249"/>
      <c r="B657" s="249"/>
      <c r="C657" s="249"/>
      <c r="D657" s="249"/>
      <c r="E657" s="249"/>
      <c r="F657" s="250"/>
      <c r="G657" s="271"/>
      <c r="H657" s="249"/>
      <c r="I657" s="388"/>
      <c r="J657" s="250"/>
      <c r="K657" s="249"/>
    </row>
    <row r="658" spans="1:11" x14ac:dyDescent="0.2">
      <c r="A658" s="249"/>
      <c r="B658" s="249"/>
      <c r="C658" s="249"/>
      <c r="D658" s="249"/>
      <c r="E658" s="249"/>
      <c r="F658" s="250"/>
      <c r="G658" s="271"/>
      <c r="H658" s="249"/>
      <c r="I658" s="388"/>
      <c r="J658" s="250"/>
      <c r="K658" s="249"/>
    </row>
    <row r="659" spans="1:11" x14ac:dyDescent="0.2">
      <c r="A659" s="249"/>
      <c r="B659" s="249"/>
      <c r="C659" s="249"/>
      <c r="D659" s="249"/>
      <c r="E659" s="249"/>
      <c r="F659" s="250"/>
      <c r="G659" s="271"/>
      <c r="H659" s="249"/>
      <c r="I659" s="388"/>
      <c r="J659" s="250"/>
      <c r="K659" s="249"/>
    </row>
    <row r="660" spans="1:11" x14ac:dyDescent="0.2">
      <c r="A660" s="249"/>
      <c r="B660" s="249"/>
      <c r="C660" s="249"/>
      <c r="D660" s="249"/>
      <c r="E660" s="249"/>
      <c r="F660" s="250"/>
      <c r="G660" s="271"/>
      <c r="H660" s="249"/>
      <c r="I660" s="388"/>
      <c r="J660" s="250"/>
      <c r="K660" s="249"/>
    </row>
    <row r="661" spans="1:11" x14ac:dyDescent="0.2">
      <c r="A661" s="249"/>
      <c r="B661" s="249"/>
      <c r="C661" s="249"/>
      <c r="D661" s="249"/>
      <c r="E661" s="249"/>
      <c r="F661" s="250"/>
      <c r="G661" s="271"/>
      <c r="H661" s="249"/>
      <c r="I661" s="388"/>
      <c r="J661" s="250"/>
      <c r="K661" s="249"/>
    </row>
    <row r="662" spans="1:11" x14ac:dyDescent="0.2">
      <c r="A662" s="249"/>
      <c r="B662" s="249"/>
      <c r="C662" s="249"/>
      <c r="D662" s="249"/>
      <c r="E662" s="249"/>
      <c r="F662" s="250"/>
      <c r="G662" s="271"/>
      <c r="H662" s="249"/>
      <c r="I662" s="388"/>
      <c r="J662" s="250"/>
      <c r="K662" s="249"/>
    </row>
    <row r="663" spans="1:11" x14ac:dyDescent="0.2">
      <c r="A663" s="249"/>
      <c r="B663" s="249"/>
      <c r="C663" s="249"/>
      <c r="D663" s="249"/>
      <c r="E663" s="249"/>
      <c r="F663" s="250"/>
      <c r="G663" s="271"/>
      <c r="H663" s="249"/>
      <c r="I663" s="388"/>
      <c r="J663" s="250"/>
      <c r="K663" s="249"/>
    </row>
    <row r="664" spans="1:11" x14ac:dyDescent="0.2">
      <c r="A664" s="249"/>
      <c r="B664" s="249"/>
      <c r="C664" s="249"/>
      <c r="D664" s="249"/>
      <c r="E664" s="249"/>
      <c r="F664" s="250"/>
      <c r="G664" s="271"/>
      <c r="H664" s="249"/>
      <c r="I664" s="388"/>
      <c r="J664" s="250"/>
      <c r="K664" s="249"/>
    </row>
    <row r="665" spans="1:11" x14ac:dyDescent="0.2">
      <c r="A665" s="249"/>
      <c r="B665" s="249"/>
      <c r="C665" s="249"/>
      <c r="D665" s="249"/>
      <c r="E665" s="249"/>
      <c r="F665" s="250"/>
      <c r="G665" s="271"/>
      <c r="H665" s="249"/>
      <c r="I665" s="388"/>
      <c r="J665" s="250"/>
      <c r="K665" s="249"/>
    </row>
    <row r="666" spans="1:11" x14ac:dyDescent="0.2">
      <c r="A666" s="249"/>
      <c r="B666" s="249"/>
      <c r="C666" s="249"/>
      <c r="D666" s="249"/>
      <c r="E666" s="249"/>
      <c r="F666" s="250"/>
      <c r="G666" s="271"/>
      <c r="H666" s="249"/>
      <c r="I666" s="388"/>
      <c r="J666" s="250"/>
      <c r="K666" s="249"/>
    </row>
    <row r="667" spans="1:11" x14ac:dyDescent="0.2">
      <c r="A667" s="249"/>
      <c r="B667" s="249"/>
      <c r="C667" s="249"/>
      <c r="D667" s="249"/>
      <c r="E667" s="249"/>
      <c r="F667" s="250"/>
      <c r="G667" s="271"/>
      <c r="H667" s="249"/>
      <c r="I667" s="388"/>
      <c r="J667" s="250"/>
      <c r="K667" s="249"/>
    </row>
    <row r="668" spans="1:11" x14ac:dyDescent="0.2">
      <c r="A668" s="249"/>
      <c r="B668" s="249"/>
      <c r="C668" s="249"/>
      <c r="D668" s="249"/>
      <c r="E668" s="249"/>
      <c r="F668" s="250"/>
      <c r="G668" s="271"/>
      <c r="H668" s="249"/>
      <c r="I668" s="388"/>
      <c r="J668" s="250"/>
      <c r="K668" s="249"/>
    </row>
    <row r="669" spans="1:11" x14ac:dyDescent="0.2">
      <c r="A669" s="249"/>
      <c r="B669" s="249"/>
      <c r="C669" s="249"/>
      <c r="D669" s="249"/>
      <c r="E669" s="249"/>
      <c r="F669" s="250"/>
      <c r="G669" s="271"/>
      <c r="H669" s="249"/>
      <c r="I669" s="388"/>
      <c r="J669" s="250"/>
      <c r="K669" s="249"/>
    </row>
    <row r="670" spans="1:11" x14ac:dyDescent="0.2">
      <c r="A670" s="249"/>
      <c r="B670" s="249"/>
      <c r="C670" s="249"/>
      <c r="D670" s="249"/>
      <c r="E670" s="249"/>
      <c r="F670" s="250"/>
      <c r="G670" s="271"/>
      <c r="H670" s="249"/>
      <c r="I670" s="388"/>
      <c r="J670" s="250"/>
      <c r="K670" s="249"/>
    </row>
    <row r="671" spans="1:11" x14ac:dyDescent="0.2">
      <c r="A671" s="249"/>
      <c r="B671" s="249"/>
      <c r="C671" s="249"/>
      <c r="D671" s="249"/>
      <c r="E671" s="249"/>
      <c r="F671" s="250"/>
      <c r="G671" s="271"/>
      <c r="H671" s="249"/>
      <c r="I671" s="388"/>
      <c r="J671" s="250"/>
      <c r="K671" s="249"/>
    </row>
    <row r="672" spans="1:11" x14ac:dyDescent="0.2">
      <c r="A672" s="249"/>
      <c r="B672" s="249"/>
      <c r="C672" s="249"/>
      <c r="D672" s="249"/>
      <c r="E672" s="249"/>
      <c r="F672" s="250"/>
      <c r="G672" s="271"/>
      <c r="H672" s="249"/>
      <c r="I672" s="388"/>
      <c r="J672" s="250"/>
      <c r="K672" s="249"/>
    </row>
    <row r="673" spans="1:11" x14ac:dyDescent="0.2">
      <c r="A673" s="249"/>
      <c r="B673" s="249"/>
      <c r="C673" s="249"/>
      <c r="D673" s="249"/>
      <c r="E673" s="249"/>
      <c r="F673" s="250"/>
      <c r="G673" s="271"/>
      <c r="H673" s="249"/>
      <c r="I673" s="388"/>
      <c r="J673" s="250"/>
      <c r="K673" s="249"/>
    </row>
    <row r="674" spans="1:11" x14ac:dyDescent="0.2">
      <c r="A674" s="249"/>
      <c r="B674" s="249"/>
      <c r="C674" s="249"/>
      <c r="D674" s="249"/>
      <c r="E674" s="249"/>
      <c r="F674" s="250"/>
      <c r="G674" s="271"/>
      <c r="H674" s="249"/>
      <c r="I674" s="388"/>
      <c r="J674" s="250"/>
      <c r="K674" s="249"/>
    </row>
    <row r="675" spans="1:11" x14ac:dyDescent="0.2">
      <c r="A675" s="249"/>
      <c r="B675" s="249"/>
      <c r="C675" s="249"/>
      <c r="D675" s="249"/>
      <c r="E675" s="249"/>
      <c r="F675" s="250"/>
      <c r="G675" s="271"/>
      <c r="H675" s="249"/>
      <c r="I675" s="388"/>
      <c r="J675" s="250"/>
      <c r="K675" s="249"/>
    </row>
    <row r="676" spans="1:11" x14ac:dyDescent="0.2">
      <c r="A676" s="249"/>
      <c r="B676" s="249"/>
      <c r="C676" s="249"/>
      <c r="D676" s="249"/>
      <c r="E676" s="249"/>
      <c r="F676" s="250"/>
      <c r="G676" s="271"/>
      <c r="H676" s="249"/>
      <c r="I676" s="388"/>
      <c r="J676" s="250"/>
      <c r="K676" s="249"/>
    </row>
    <row r="677" spans="1:11" x14ac:dyDescent="0.2">
      <c r="A677" s="249"/>
      <c r="B677" s="249"/>
      <c r="C677" s="249"/>
      <c r="D677" s="249"/>
      <c r="E677" s="249"/>
      <c r="F677" s="250"/>
      <c r="G677" s="271"/>
      <c r="H677" s="249"/>
      <c r="I677" s="388"/>
      <c r="J677" s="250"/>
      <c r="K677" s="249"/>
    </row>
    <row r="678" spans="1:11" x14ac:dyDescent="0.2">
      <c r="A678" s="249"/>
      <c r="B678" s="249"/>
      <c r="C678" s="249"/>
      <c r="D678" s="249"/>
      <c r="E678" s="249"/>
      <c r="F678" s="250"/>
      <c r="G678" s="271"/>
      <c r="H678" s="249"/>
      <c r="I678" s="388"/>
      <c r="J678" s="250"/>
      <c r="K678" s="249"/>
    </row>
    <row r="679" spans="1:11" x14ac:dyDescent="0.2">
      <c r="A679" s="249"/>
      <c r="B679" s="249"/>
      <c r="C679" s="249"/>
      <c r="D679" s="249"/>
      <c r="E679" s="249"/>
      <c r="F679" s="250"/>
      <c r="G679" s="271"/>
      <c r="H679" s="249"/>
      <c r="I679" s="388"/>
      <c r="J679" s="250"/>
      <c r="K679" s="249"/>
    </row>
    <row r="680" spans="1:11" x14ac:dyDescent="0.2">
      <c r="A680" s="249"/>
      <c r="B680" s="249"/>
      <c r="C680" s="249"/>
      <c r="D680" s="249"/>
      <c r="E680" s="249"/>
      <c r="F680" s="250"/>
      <c r="G680" s="271"/>
      <c r="H680" s="249"/>
      <c r="I680" s="388"/>
      <c r="J680" s="250"/>
      <c r="K680" s="249"/>
    </row>
    <row r="681" spans="1:11" x14ac:dyDescent="0.2">
      <c r="A681" s="249"/>
      <c r="B681" s="249"/>
      <c r="C681" s="249"/>
      <c r="D681" s="249"/>
      <c r="E681" s="249"/>
      <c r="F681" s="250"/>
      <c r="G681" s="271"/>
      <c r="H681" s="249"/>
      <c r="I681" s="388"/>
      <c r="J681" s="250"/>
      <c r="K681" s="249"/>
    </row>
    <row r="682" spans="1:11" x14ac:dyDescent="0.2">
      <c r="A682" s="249"/>
      <c r="B682" s="249"/>
      <c r="C682" s="249"/>
      <c r="D682" s="249"/>
      <c r="E682" s="249"/>
      <c r="F682" s="250"/>
      <c r="G682" s="271"/>
      <c r="H682" s="249"/>
      <c r="I682" s="388"/>
      <c r="J682" s="250"/>
      <c r="K682" s="249"/>
    </row>
    <row r="683" spans="1:11" x14ac:dyDescent="0.2">
      <c r="A683" s="249"/>
      <c r="B683" s="249"/>
      <c r="C683" s="249"/>
      <c r="D683" s="249"/>
      <c r="E683" s="249"/>
      <c r="F683" s="250"/>
      <c r="G683" s="271"/>
      <c r="H683" s="249"/>
      <c r="I683" s="388"/>
      <c r="J683" s="250"/>
      <c r="K683" s="249"/>
    </row>
    <row r="684" spans="1:11" x14ac:dyDescent="0.2">
      <c r="A684" s="249"/>
      <c r="B684" s="249"/>
      <c r="C684" s="249"/>
      <c r="D684" s="249"/>
      <c r="E684" s="249"/>
      <c r="F684" s="250"/>
      <c r="G684" s="271"/>
      <c r="H684" s="249"/>
      <c r="I684" s="388"/>
      <c r="J684" s="250"/>
      <c r="K684" s="249"/>
    </row>
    <row r="685" spans="1:11" x14ac:dyDescent="0.2">
      <c r="A685" s="249"/>
      <c r="B685" s="249"/>
      <c r="C685" s="249"/>
      <c r="D685" s="249"/>
      <c r="E685" s="249"/>
      <c r="F685" s="250"/>
      <c r="G685" s="271"/>
      <c r="H685" s="249"/>
      <c r="I685" s="388"/>
      <c r="J685" s="250"/>
      <c r="K685" s="249"/>
    </row>
    <row r="686" spans="1:11" x14ac:dyDescent="0.2">
      <c r="A686" s="249"/>
      <c r="B686" s="249"/>
      <c r="C686" s="249"/>
      <c r="D686" s="249"/>
      <c r="E686" s="249"/>
      <c r="F686" s="250"/>
      <c r="G686" s="271"/>
      <c r="H686" s="249"/>
      <c r="I686" s="388"/>
      <c r="J686" s="250"/>
      <c r="K686" s="249"/>
    </row>
    <row r="687" spans="1:11" x14ac:dyDescent="0.2">
      <c r="A687" s="249"/>
      <c r="B687" s="249"/>
      <c r="C687" s="249"/>
      <c r="D687" s="249"/>
      <c r="E687" s="249"/>
      <c r="F687" s="250"/>
      <c r="G687" s="271"/>
      <c r="H687" s="249"/>
      <c r="I687" s="388"/>
      <c r="J687" s="250"/>
      <c r="K687" s="249"/>
    </row>
    <row r="688" spans="1:11" x14ac:dyDescent="0.2">
      <c r="A688" s="249"/>
      <c r="B688" s="249"/>
      <c r="C688" s="249"/>
      <c r="D688" s="249"/>
      <c r="E688" s="249"/>
      <c r="F688" s="250"/>
      <c r="G688" s="271"/>
      <c r="H688" s="249"/>
      <c r="I688" s="388"/>
      <c r="J688" s="250"/>
      <c r="K688" s="249"/>
    </row>
    <row r="689" spans="1:11" x14ac:dyDescent="0.2">
      <c r="A689" s="249"/>
      <c r="B689" s="249"/>
      <c r="C689" s="249"/>
      <c r="D689" s="249"/>
      <c r="E689" s="249"/>
      <c r="F689" s="250"/>
      <c r="G689" s="271"/>
      <c r="H689" s="249"/>
      <c r="I689" s="388"/>
      <c r="J689" s="250"/>
      <c r="K689" s="249"/>
    </row>
    <row r="690" spans="1:11" x14ac:dyDescent="0.2">
      <c r="A690" s="249"/>
      <c r="B690" s="249"/>
      <c r="C690" s="249"/>
      <c r="D690" s="249"/>
      <c r="E690" s="249"/>
      <c r="F690" s="250"/>
      <c r="G690" s="271"/>
      <c r="H690" s="249"/>
      <c r="I690" s="388"/>
      <c r="J690" s="250"/>
      <c r="K690" s="249"/>
    </row>
    <row r="691" spans="1:11" x14ac:dyDescent="0.2">
      <c r="A691" s="249"/>
      <c r="B691" s="249"/>
      <c r="C691" s="249"/>
      <c r="D691" s="249"/>
      <c r="E691" s="249"/>
      <c r="F691" s="250"/>
      <c r="G691" s="271"/>
      <c r="H691" s="249"/>
      <c r="I691" s="388"/>
      <c r="J691" s="250"/>
      <c r="K691" s="249"/>
    </row>
    <row r="692" spans="1:11" x14ac:dyDescent="0.2">
      <c r="A692" s="249"/>
      <c r="B692" s="249"/>
      <c r="C692" s="249"/>
      <c r="D692" s="249"/>
      <c r="E692" s="249"/>
      <c r="F692" s="250"/>
      <c r="G692" s="271"/>
      <c r="H692" s="249"/>
      <c r="I692" s="388"/>
      <c r="J692" s="250"/>
      <c r="K692" s="249"/>
    </row>
    <row r="693" spans="1:11" x14ac:dyDescent="0.2">
      <c r="A693" s="249"/>
      <c r="B693" s="249"/>
      <c r="C693" s="249"/>
      <c r="D693" s="249"/>
      <c r="E693" s="249"/>
      <c r="F693" s="250"/>
      <c r="G693" s="271"/>
      <c r="H693" s="249"/>
      <c r="I693" s="388"/>
      <c r="J693" s="250"/>
      <c r="K693" s="249"/>
    </row>
    <row r="694" spans="1:11" x14ac:dyDescent="0.2">
      <c r="A694" s="249"/>
      <c r="B694" s="249"/>
      <c r="C694" s="249"/>
      <c r="D694" s="249"/>
      <c r="E694" s="249"/>
      <c r="F694" s="250"/>
      <c r="G694" s="271"/>
      <c r="H694" s="249"/>
      <c r="I694" s="388"/>
      <c r="J694" s="250"/>
      <c r="K694" s="249"/>
    </row>
    <row r="695" spans="1:11" x14ac:dyDescent="0.2">
      <c r="A695" s="249"/>
      <c r="B695" s="249"/>
      <c r="C695" s="249"/>
      <c r="D695" s="249"/>
      <c r="E695" s="249"/>
      <c r="F695" s="250"/>
      <c r="G695" s="271"/>
      <c r="H695" s="249"/>
      <c r="I695" s="388"/>
      <c r="J695" s="250"/>
      <c r="K695" s="249"/>
    </row>
    <row r="696" spans="1:11" x14ac:dyDescent="0.2">
      <c r="A696" s="249"/>
      <c r="B696" s="249"/>
      <c r="C696" s="249"/>
      <c r="D696" s="249"/>
      <c r="E696" s="249"/>
      <c r="F696" s="250"/>
      <c r="G696" s="271"/>
      <c r="H696" s="249"/>
      <c r="I696" s="388"/>
      <c r="J696" s="250"/>
      <c r="K696" s="249"/>
    </row>
    <row r="697" spans="1:11" x14ac:dyDescent="0.2">
      <c r="A697" s="249"/>
      <c r="B697" s="249"/>
      <c r="C697" s="249"/>
      <c r="D697" s="249"/>
      <c r="E697" s="249"/>
      <c r="F697" s="250"/>
      <c r="G697" s="271"/>
      <c r="H697" s="249"/>
      <c r="I697" s="388"/>
      <c r="J697" s="250"/>
      <c r="K697" s="249"/>
    </row>
    <row r="698" spans="1:11" x14ac:dyDescent="0.2">
      <c r="A698" s="249"/>
      <c r="B698" s="249"/>
      <c r="C698" s="249"/>
      <c r="D698" s="249"/>
      <c r="E698" s="249"/>
      <c r="F698" s="250"/>
      <c r="G698" s="271"/>
      <c r="H698" s="249"/>
      <c r="I698" s="388"/>
      <c r="J698" s="250"/>
      <c r="K698" s="249"/>
    </row>
    <row r="699" spans="1:11" x14ac:dyDescent="0.2">
      <c r="A699" s="249"/>
      <c r="B699" s="249"/>
      <c r="C699" s="249"/>
      <c r="D699" s="249"/>
      <c r="E699" s="249"/>
      <c r="F699" s="250"/>
      <c r="G699" s="271"/>
      <c r="H699" s="249"/>
      <c r="I699" s="388"/>
      <c r="J699" s="250"/>
      <c r="K699" s="249"/>
    </row>
    <row r="700" spans="1:11" x14ac:dyDescent="0.2">
      <c r="A700" s="249"/>
      <c r="B700" s="249"/>
      <c r="C700" s="249"/>
      <c r="D700" s="249"/>
      <c r="E700" s="249"/>
      <c r="F700" s="250"/>
      <c r="G700" s="271"/>
      <c r="H700" s="249"/>
      <c r="I700" s="388"/>
      <c r="J700" s="250"/>
      <c r="K700" s="249"/>
    </row>
    <row r="701" spans="1:11" x14ac:dyDescent="0.2">
      <c r="A701" s="249"/>
      <c r="B701" s="249"/>
      <c r="C701" s="249"/>
      <c r="D701" s="249"/>
      <c r="E701" s="249"/>
      <c r="F701" s="250"/>
      <c r="G701" s="271"/>
      <c r="H701" s="249"/>
      <c r="I701" s="388"/>
      <c r="J701" s="250"/>
      <c r="K701" s="249"/>
    </row>
    <row r="702" spans="1:11" x14ac:dyDescent="0.2">
      <c r="A702" s="249"/>
      <c r="B702" s="249"/>
      <c r="C702" s="249"/>
      <c r="D702" s="249"/>
      <c r="E702" s="249"/>
      <c r="F702" s="250"/>
      <c r="G702" s="271"/>
      <c r="H702" s="249"/>
      <c r="I702" s="388"/>
      <c r="J702" s="250"/>
      <c r="K702" s="249"/>
    </row>
    <row r="703" spans="1:11" x14ac:dyDescent="0.2">
      <c r="A703" s="249"/>
      <c r="B703" s="249"/>
      <c r="C703" s="249"/>
      <c r="D703" s="249"/>
      <c r="E703" s="249"/>
      <c r="F703" s="250"/>
      <c r="G703" s="271"/>
      <c r="H703" s="249"/>
      <c r="I703" s="388"/>
      <c r="J703" s="250"/>
      <c r="K703" s="249"/>
    </row>
    <row r="704" spans="1:11" x14ac:dyDescent="0.2">
      <c r="A704" s="249"/>
      <c r="B704" s="249"/>
      <c r="C704" s="249"/>
      <c r="D704" s="249"/>
      <c r="E704" s="249"/>
      <c r="F704" s="250"/>
      <c r="G704" s="271"/>
      <c r="H704" s="249"/>
      <c r="I704" s="388"/>
      <c r="J704" s="250"/>
      <c r="K704" s="249"/>
    </row>
    <row r="705" spans="1:11" x14ac:dyDescent="0.2">
      <c r="A705" s="249"/>
      <c r="B705" s="249"/>
      <c r="C705" s="249"/>
      <c r="D705" s="249"/>
      <c r="E705" s="249"/>
      <c r="F705" s="250"/>
      <c r="G705" s="271"/>
      <c r="H705" s="249"/>
      <c r="I705" s="388"/>
      <c r="J705" s="250"/>
      <c r="K705" s="249"/>
    </row>
    <row r="706" spans="1:11" x14ac:dyDescent="0.2">
      <c r="A706" s="249"/>
      <c r="B706" s="249"/>
      <c r="C706" s="249"/>
      <c r="D706" s="249"/>
      <c r="E706" s="249"/>
      <c r="F706" s="250"/>
      <c r="G706" s="271"/>
      <c r="H706" s="249"/>
      <c r="I706" s="388"/>
      <c r="J706" s="250"/>
      <c r="K706" s="249"/>
    </row>
    <row r="707" spans="1:11" x14ac:dyDescent="0.2">
      <c r="A707" s="249"/>
      <c r="B707" s="249"/>
      <c r="C707" s="249"/>
      <c r="D707" s="249"/>
      <c r="E707" s="249"/>
      <c r="F707" s="250"/>
      <c r="G707" s="271"/>
      <c r="H707" s="249"/>
      <c r="I707" s="388"/>
      <c r="J707" s="250"/>
      <c r="K707" s="249"/>
    </row>
    <row r="708" spans="1:11" x14ac:dyDescent="0.2">
      <c r="A708" s="249"/>
      <c r="B708" s="249"/>
      <c r="C708" s="249"/>
      <c r="D708" s="249"/>
      <c r="E708" s="249"/>
      <c r="F708" s="250"/>
      <c r="G708" s="271"/>
      <c r="H708" s="249"/>
      <c r="I708" s="388"/>
      <c r="J708" s="250"/>
      <c r="K708" s="249"/>
    </row>
    <row r="709" spans="1:11" x14ac:dyDescent="0.2">
      <c r="A709" s="249"/>
      <c r="B709" s="249"/>
      <c r="C709" s="249"/>
      <c r="D709" s="249"/>
      <c r="E709" s="249"/>
      <c r="F709" s="250"/>
      <c r="G709" s="271"/>
      <c r="H709" s="249"/>
      <c r="I709" s="388"/>
      <c r="J709" s="250"/>
      <c r="K709" s="249"/>
    </row>
    <row r="710" spans="1:11" x14ac:dyDescent="0.2">
      <c r="A710" s="249"/>
      <c r="B710" s="249"/>
      <c r="C710" s="249"/>
      <c r="D710" s="249"/>
      <c r="E710" s="249"/>
      <c r="F710" s="250"/>
      <c r="G710" s="271"/>
      <c r="H710" s="249"/>
      <c r="I710" s="388"/>
      <c r="J710" s="250"/>
      <c r="K710" s="249"/>
    </row>
    <row r="711" spans="1:11" x14ac:dyDescent="0.2">
      <c r="A711" s="249"/>
      <c r="B711" s="249"/>
      <c r="C711" s="249"/>
      <c r="D711" s="249"/>
      <c r="E711" s="249"/>
      <c r="F711" s="250"/>
      <c r="G711" s="271"/>
      <c r="H711" s="249"/>
      <c r="I711" s="388"/>
      <c r="J711" s="250"/>
      <c r="K711" s="249"/>
    </row>
    <row r="712" spans="1:11" x14ac:dyDescent="0.2">
      <c r="A712" s="249"/>
      <c r="B712" s="249"/>
      <c r="C712" s="249"/>
      <c r="D712" s="249"/>
      <c r="E712" s="249"/>
      <c r="F712" s="250"/>
      <c r="G712" s="271"/>
      <c r="H712" s="249"/>
      <c r="I712" s="388"/>
      <c r="J712" s="250"/>
      <c r="K712" s="249"/>
    </row>
    <row r="713" spans="1:11" x14ac:dyDescent="0.2">
      <c r="A713" s="249"/>
      <c r="B713" s="249"/>
      <c r="C713" s="249"/>
      <c r="D713" s="249"/>
      <c r="E713" s="249"/>
      <c r="F713" s="250"/>
      <c r="G713" s="271"/>
      <c r="H713" s="249"/>
      <c r="I713" s="388"/>
      <c r="J713" s="250"/>
      <c r="K713" s="249"/>
    </row>
    <row r="714" spans="1:11" x14ac:dyDescent="0.2">
      <c r="A714" s="249"/>
      <c r="B714" s="249"/>
      <c r="C714" s="249"/>
      <c r="D714" s="249"/>
      <c r="E714" s="249"/>
      <c r="F714" s="250"/>
      <c r="G714" s="271"/>
      <c r="H714" s="249"/>
      <c r="I714" s="388"/>
      <c r="J714" s="250"/>
      <c r="K714" s="249"/>
    </row>
    <row r="715" spans="1:11" x14ac:dyDescent="0.2">
      <c r="A715" s="249"/>
      <c r="B715" s="249"/>
      <c r="C715" s="249"/>
      <c r="D715" s="249"/>
      <c r="E715" s="249"/>
      <c r="F715" s="250"/>
      <c r="G715" s="271"/>
      <c r="H715" s="249"/>
      <c r="I715" s="388"/>
      <c r="J715" s="250"/>
      <c r="K715" s="249"/>
    </row>
    <row r="716" spans="1:11" x14ac:dyDescent="0.2">
      <c r="A716" s="249"/>
      <c r="B716" s="249"/>
      <c r="C716" s="249"/>
      <c r="D716" s="249"/>
      <c r="E716" s="249"/>
      <c r="F716" s="250"/>
      <c r="G716" s="271"/>
      <c r="H716" s="249"/>
      <c r="I716" s="388"/>
      <c r="J716" s="250"/>
      <c r="K716" s="249"/>
    </row>
    <row r="717" spans="1:11" x14ac:dyDescent="0.2">
      <c r="A717" s="249"/>
      <c r="B717" s="249"/>
      <c r="C717" s="249"/>
      <c r="D717" s="249"/>
      <c r="E717" s="249"/>
      <c r="F717" s="250"/>
      <c r="G717" s="271"/>
      <c r="H717" s="249"/>
      <c r="I717" s="388"/>
      <c r="J717" s="250"/>
      <c r="K717" s="249"/>
    </row>
    <row r="718" spans="1:11" x14ac:dyDescent="0.2">
      <c r="A718" s="249"/>
      <c r="B718" s="249"/>
      <c r="C718" s="249"/>
      <c r="D718" s="249"/>
      <c r="E718" s="249"/>
      <c r="F718" s="250"/>
      <c r="G718" s="271"/>
      <c r="H718" s="249"/>
      <c r="I718" s="388"/>
      <c r="J718" s="250"/>
      <c r="K718" s="249"/>
    </row>
    <row r="719" spans="1:11" x14ac:dyDescent="0.2">
      <c r="A719" s="249"/>
      <c r="B719" s="249"/>
      <c r="C719" s="249"/>
      <c r="D719" s="249"/>
      <c r="E719" s="249"/>
      <c r="F719" s="250"/>
      <c r="G719" s="271"/>
      <c r="H719" s="249"/>
      <c r="I719" s="388"/>
      <c r="J719" s="250"/>
      <c r="K719" s="249"/>
    </row>
    <row r="720" spans="1:11" x14ac:dyDescent="0.2">
      <c r="A720" s="249"/>
      <c r="B720" s="249"/>
      <c r="C720" s="249"/>
      <c r="D720" s="249"/>
      <c r="E720" s="249"/>
      <c r="F720" s="250"/>
      <c r="G720" s="271"/>
      <c r="H720" s="249"/>
      <c r="I720" s="388"/>
      <c r="J720" s="250"/>
      <c r="K720" s="249"/>
    </row>
    <row r="721" spans="1:11" x14ac:dyDescent="0.2">
      <c r="A721" s="249"/>
      <c r="B721" s="249"/>
      <c r="C721" s="249"/>
      <c r="D721" s="249"/>
      <c r="E721" s="249"/>
      <c r="F721" s="250"/>
      <c r="G721" s="271"/>
      <c r="H721" s="249"/>
      <c r="I721" s="388"/>
      <c r="J721" s="250"/>
      <c r="K721" s="249"/>
    </row>
    <row r="722" spans="1:11" x14ac:dyDescent="0.2">
      <c r="A722" s="249"/>
      <c r="B722" s="249"/>
      <c r="C722" s="249"/>
      <c r="D722" s="249"/>
      <c r="E722" s="249"/>
      <c r="F722" s="250"/>
      <c r="G722" s="271"/>
      <c r="H722" s="249"/>
      <c r="I722" s="388"/>
      <c r="J722" s="250"/>
      <c r="K722" s="249"/>
    </row>
    <row r="723" spans="1:11" x14ac:dyDescent="0.2">
      <c r="A723" s="249"/>
      <c r="B723" s="249"/>
      <c r="C723" s="249"/>
      <c r="D723" s="249"/>
      <c r="E723" s="249"/>
      <c r="F723" s="250"/>
      <c r="G723" s="271"/>
      <c r="H723" s="249"/>
      <c r="I723" s="388"/>
      <c r="J723" s="250"/>
      <c r="K723" s="249"/>
    </row>
    <row r="724" spans="1:11" x14ac:dyDescent="0.2">
      <c r="A724" s="249"/>
      <c r="B724" s="249"/>
      <c r="C724" s="249"/>
      <c r="D724" s="249"/>
      <c r="E724" s="249"/>
      <c r="F724" s="250"/>
      <c r="G724" s="271"/>
      <c r="H724" s="249"/>
      <c r="I724" s="388"/>
      <c r="J724" s="250"/>
      <c r="K724" s="249"/>
    </row>
    <row r="725" spans="1:11" x14ac:dyDescent="0.2">
      <c r="A725" s="249"/>
      <c r="B725" s="249"/>
      <c r="C725" s="249"/>
      <c r="D725" s="249"/>
      <c r="E725" s="249"/>
      <c r="F725" s="250"/>
      <c r="G725" s="271"/>
      <c r="H725" s="249"/>
      <c r="I725" s="388"/>
      <c r="J725" s="250"/>
      <c r="K725" s="249"/>
    </row>
    <row r="726" spans="1:11" x14ac:dyDescent="0.2">
      <c r="A726" s="249"/>
      <c r="B726" s="249"/>
      <c r="C726" s="249"/>
      <c r="D726" s="249"/>
      <c r="E726" s="249"/>
      <c r="F726" s="250"/>
      <c r="G726" s="271"/>
      <c r="H726" s="249"/>
      <c r="I726" s="388"/>
      <c r="J726" s="250"/>
      <c r="K726" s="249"/>
    </row>
    <row r="727" spans="1:11" x14ac:dyDescent="0.2">
      <c r="A727" s="249"/>
      <c r="B727" s="249"/>
      <c r="C727" s="249"/>
      <c r="D727" s="249"/>
      <c r="E727" s="249"/>
      <c r="F727" s="250"/>
      <c r="G727" s="271"/>
      <c r="H727" s="249"/>
      <c r="I727" s="388"/>
      <c r="J727" s="250"/>
      <c r="K727" s="249"/>
    </row>
    <row r="728" spans="1:11" x14ac:dyDescent="0.2">
      <c r="A728" s="249"/>
      <c r="B728" s="249"/>
      <c r="C728" s="249"/>
      <c r="D728" s="249"/>
      <c r="E728" s="249"/>
      <c r="F728" s="250"/>
      <c r="G728" s="271"/>
      <c r="H728" s="249"/>
      <c r="I728" s="388"/>
      <c r="J728" s="250"/>
      <c r="K728" s="249"/>
    </row>
    <row r="729" spans="1:11" x14ac:dyDescent="0.2">
      <c r="A729" s="249"/>
      <c r="B729" s="249"/>
      <c r="C729" s="249"/>
      <c r="D729" s="249"/>
      <c r="E729" s="249"/>
      <c r="F729" s="250"/>
      <c r="G729" s="271"/>
      <c r="H729" s="249"/>
      <c r="I729" s="388"/>
      <c r="J729" s="250"/>
      <c r="K729" s="249"/>
    </row>
    <row r="730" spans="1:11" x14ac:dyDescent="0.2">
      <c r="A730" s="249"/>
      <c r="B730" s="249"/>
      <c r="C730" s="249"/>
      <c r="D730" s="249"/>
      <c r="E730" s="249"/>
      <c r="F730" s="250"/>
      <c r="G730" s="271"/>
      <c r="H730" s="249"/>
      <c r="I730" s="388"/>
      <c r="J730" s="250"/>
      <c r="K730" s="249"/>
    </row>
    <row r="731" spans="1:11" x14ac:dyDescent="0.2">
      <c r="A731" s="249"/>
      <c r="B731" s="249"/>
      <c r="C731" s="249"/>
      <c r="D731" s="249"/>
      <c r="E731" s="249"/>
      <c r="F731" s="250"/>
      <c r="G731" s="271"/>
      <c r="H731" s="249"/>
      <c r="I731" s="388"/>
      <c r="J731" s="250"/>
      <c r="K731" s="249"/>
    </row>
    <row r="732" spans="1:11" x14ac:dyDescent="0.2">
      <c r="A732" s="249"/>
      <c r="B732" s="249"/>
      <c r="C732" s="249"/>
      <c r="D732" s="249"/>
      <c r="E732" s="249"/>
      <c r="F732" s="250"/>
      <c r="G732" s="271"/>
      <c r="H732" s="249"/>
      <c r="I732" s="388"/>
      <c r="J732" s="250"/>
      <c r="K732" s="249"/>
    </row>
    <row r="733" spans="1:11" x14ac:dyDescent="0.2">
      <c r="A733" s="249"/>
      <c r="B733" s="249"/>
      <c r="C733" s="249"/>
      <c r="D733" s="249"/>
      <c r="E733" s="249"/>
      <c r="F733" s="250"/>
      <c r="G733" s="271"/>
      <c r="H733" s="249"/>
      <c r="I733" s="388"/>
      <c r="J733" s="250"/>
      <c r="K733" s="249"/>
    </row>
    <row r="734" spans="1:11" x14ac:dyDescent="0.2">
      <c r="A734" s="249"/>
      <c r="B734" s="249"/>
      <c r="C734" s="249"/>
      <c r="D734" s="249"/>
      <c r="E734" s="249"/>
      <c r="F734" s="250"/>
      <c r="G734" s="271"/>
      <c r="H734" s="249"/>
      <c r="I734" s="388"/>
      <c r="J734" s="250"/>
      <c r="K734" s="249"/>
    </row>
    <row r="735" spans="1:11" x14ac:dyDescent="0.2">
      <c r="A735" s="249"/>
      <c r="B735" s="249"/>
      <c r="C735" s="249"/>
      <c r="D735" s="249"/>
      <c r="E735" s="249"/>
      <c r="F735" s="250"/>
      <c r="G735" s="271"/>
      <c r="H735" s="249"/>
      <c r="I735" s="388"/>
      <c r="J735" s="250"/>
      <c r="K735" s="249"/>
    </row>
    <row r="736" spans="1:11" x14ac:dyDescent="0.2">
      <c r="A736" s="249"/>
      <c r="B736" s="249"/>
      <c r="C736" s="249"/>
      <c r="D736" s="249"/>
      <c r="E736" s="249"/>
      <c r="F736" s="250"/>
      <c r="G736" s="271"/>
      <c r="H736" s="249"/>
      <c r="I736" s="388"/>
      <c r="J736" s="250"/>
      <c r="K736" s="249"/>
    </row>
    <row r="737" spans="1:11" x14ac:dyDescent="0.2">
      <c r="A737" s="249"/>
      <c r="B737" s="249"/>
      <c r="C737" s="249"/>
      <c r="D737" s="249"/>
      <c r="E737" s="249"/>
      <c r="F737" s="250"/>
      <c r="G737" s="271"/>
      <c r="H737" s="249"/>
      <c r="I737" s="388"/>
      <c r="J737" s="250"/>
      <c r="K737" s="249"/>
    </row>
    <row r="738" spans="1:11" x14ac:dyDescent="0.2">
      <c r="A738" s="249"/>
      <c r="B738" s="249"/>
      <c r="C738" s="249"/>
      <c r="D738" s="249"/>
      <c r="E738" s="249"/>
      <c r="F738" s="250"/>
      <c r="G738" s="271"/>
      <c r="H738" s="249"/>
      <c r="I738" s="388"/>
      <c r="J738" s="250"/>
      <c r="K738" s="249"/>
    </row>
    <row r="739" spans="1:11" x14ac:dyDescent="0.2">
      <c r="A739" s="249"/>
      <c r="B739" s="249"/>
      <c r="C739" s="249"/>
      <c r="D739" s="249"/>
      <c r="E739" s="249"/>
      <c r="F739" s="250"/>
      <c r="G739" s="271"/>
      <c r="H739" s="249"/>
      <c r="I739" s="388"/>
      <c r="J739" s="250"/>
      <c r="K739" s="249"/>
    </row>
    <row r="740" spans="1:11" x14ac:dyDescent="0.2">
      <c r="A740" s="249"/>
      <c r="B740" s="249"/>
      <c r="C740" s="249"/>
      <c r="D740" s="249"/>
      <c r="E740" s="249"/>
      <c r="F740" s="250"/>
      <c r="G740" s="271"/>
      <c r="H740" s="249"/>
      <c r="I740" s="388"/>
      <c r="J740" s="250"/>
      <c r="K740" s="249"/>
    </row>
    <row r="741" spans="1:11" x14ac:dyDescent="0.2">
      <c r="A741" s="249"/>
      <c r="B741" s="249"/>
      <c r="C741" s="249"/>
      <c r="D741" s="249"/>
      <c r="E741" s="249"/>
      <c r="F741" s="250"/>
      <c r="G741" s="271"/>
      <c r="H741" s="249"/>
      <c r="I741" s="388"/>
      <c r="J741" s="250"/>
      <c r="K741" s="249"/>
    </row>
    <row r="742" spans="1:11" x14ac:dyDescent="0.2">
      <c r="A742" s="249"/>
      <c r="B742" s="249"/>
      <c r="C742" s="249"/>
      <c r="D742" s="249"/>
      <c r="E742" s="249"/>
      <c r="F742" s="250"/>
      <c r="G742" s="271"/>
      <c r="H742" s="249"/>
      <c r="I742" s="388"/>
      <c r="J742" s="250"/>
      <c r="K742" s="249"/>
    </row>
    <row r="743" spans="1:11" x14ac:dyDescent="0.2">
      <c r="A743" s="249"/>
      <c r="B743" s="249"/>
      <c r="C743" s="249"/>
      <c r="D743" s="249"/>
      <c r="E743" s="249"/>
      <c r="F743" s="250"/>
      <c r="G743" s="271"/>
      <c r="H743" s="249"/>
      <c r="I743" s="388"/>
      <c r="J743" s="250"/>
      <c r="K743" s="249"/>
    </row>
    <row r="744" spans="1:11" x14ac:dyDescent="0.2">
      <c r="A744" s="249"/>
      <c r="B744" s="249"/>
      <c r="C744" s="249"/>
      <c r="D744" s="249"/>
      <c r="E744" s="249"/>
      <c r="F744" s="250"/>
      <c r="G744" s="271"/>
      <c r="H744" s="249"/>
      <c r="I744" s="388"/>
      <c r="J744" s="250"/>
      <c r="K744" s="249"/>
    </row>
    <row r="745" spans="1:11" x14ac:dyDescent="0.2">
      <c r="A745" s="249"/>
      <c r="B745" s="249"/>
      <c r="C745" s="249"/>
      <c r="D745" s="249"/>
      <c r="E745" s="249"/>
      <c r="F745" s="250"/>
      <c r="G745" s="271"/>
      <c r="H745" s="249"/>
      <c r="I745" s="388"/>
      <c r="J745" s="250"/>
      <c r="K745" s="249"/>
    </row>
    <row r="746" spans="1:11" x14ac:dyDescent="0.2">
      <c r="A746" s="249"/>
      <c r="B746" s="249"/>
      <c r="C746" s="249"/>
      <c r="D746" s="249"/>
      <c r="E746" s="249"/>
      <c r="F746" s="250"/>
      <c r="G746" s="271"/>
      <c r="H746" s="249"/>
      <c r="I746" s="388"/>
      <c r="J746" s="250"/>
      <c r="K746" s="249"/>
    </row>
    <row r="747" spans="1:11" x14ac:dyDescent="0.2">
      <c r="A747" s="249"/>
      <c r="B747" s="249"/>
      <c r="C747" s="249"/>
      <c r="D747" s="249"/>
      <c r="E747" s="249"/>
      <c r="F747" s="250"/>
      <c r="G747" s="271"/>
      <c r="H747" s="249"/>
      <c r="I747" s="388"/>
      <c r="J747" s="250"/>
      <c r="K747" s="249"/>
    </row>
    <row r="748" spans="1:11" x14ac:dyDescent="0.2">
      <c r="A748" s="249"/>
      <c r="B748" s="249"/>
      <c r="C748" s="249"/>
      <c r="D748" s="249"/>
      <c r="E748" s="249"/>
      <c r="F748" s="250"/>
      <c r="G748" s="271"/>
      <c r="H748" s="249"/>
      <c r="I748" s="388"/>
      <c r="J748" s="250"/>
      <c r="K748" s="249"/>
    </row>
    <row r="749" spans="1:11" x14ac:dyDescent="0.2">
      <c r="A749" s="249"/>
      <c r="B749" s="249"/>
      <c r="C749" s="249"/>
      <c r="D749" s="249"/>
      <c r="E749" s="249"/>
      <c r="F749" s="250"/>
      <c r="G749" s="271"/>
      <c r="H749" s="249"/>
      <c r="I749" s="388"/>
      <c r="J749" s="250"/>
      <c r="K749" s="249"/>
    </row>
    <row r="750" spans="1:11" x14ac:dyDescent="0.2">
      <c r="A750" s="249"/>
      <c r="B750" s="249"/>
      <c r="C750" s="249"/>
      <c r="D750" s="249"/>
      <c r="E750" s="249"/>
      <c r="F750" s="250"/>
      <c r="G750" s="271"/>
      <c r="H750" s="249"/>
      <c r="I750" s="388"/>
      <c r="J750" s="250"/>
      <c r="K750" s="249"/>
    </row>
    <row r="751" spans="1:11" x14ac:dyDescent="0.2">
      <c r="A751" s="249"/>
      <c r="B751" s="249"/>
      <c r="C751" s="249"/>
      <c r="D751" s="249"/>
      <c r="E751" s="249"/>
      <c r="F751" s="250"/>
      <c r="G751" s="271"/>
      <c r="H751" s="249"/>
      <c r="I751" s="388"/>
      <c r="J751" s="250"/>
      <c r="K751" s="249"/>
    </row>
    <row r="752" spans="1:11" x14ac:dyDescent="0.2">
      <c r="A752" s="249"/>
      <c r="B752" s="249"/>
      <c r="C752" s="249"/>
      <c r="D752" s="249"/>
      <c r="E752" s="249"/>
      <c r="F752" s="250"/>
      <c r="G752" s="271"/>
      <c r="H752" s="249"/>
      <c r="I752" s="388"/>
      <c r="J752" s="250"/>
      <c r="K752" s="249"/>
    </row>
    <row r="753" spans="1:11" x14ac:dyDescent="0.2">
      <c r="A753" s="249"/>
      <c r="B753" s="249"/>
      <c r="C753" s="249"/>
      <c r="D753" s="249"/>
      <c r="E753" s="249"/>
      <c r="F753" s="250"/>
      <c r="G753" s="271"/>
      <c r="H753" s="249"/>
      <c r="I753" s="388"/>
      <c r="J753" s="250"/>
      <c r="K753" s="249"/>
    </row>
    <row r="754" spans="1:11" x14ac:dyDescent="0.2">
      <c r="A754" s="249"/>
      <c r="B754" s="249"/>
      <c r="C754" s="249"/>
      <c r="D754" s="249"/>
      <c r="E754" s="249"/>
      <c r="F754" s="250"/>
      <c r="G754" s="271"/>
      <c r="H754" s="249"/>
      <c r="I754" s="388"/>
      <c r="J754" s="250"/>
      <c r="K754" s="249"/>
    </row>
    <row r="755" spans="1:11" x14ac:dyDescent="0.2">
      <c r="A755" s="249"/>
      <c r="B755" s="249"/>
      <c r="C755" s="249"/>
      <c r="D755" s="249"/>
      <c r="E755" s="249"/>
      <c r="F755" s="250"/>
      <c r="G755" s="271"/>
      <c r="H755" s="249"/>
      <c r="I755" s="388"/>
      <c r="J755" s="250"/>
      <c r="K755" s="249"/>
    </row>
    <row r="756" spans="1:11" x14ac:dyDescent="0.2">
      <c r="A756" s="249"/>
      <c r="B756" s="249"/>
      <c r="C756" s="249"/>
      <c r="D756" s="249"/>
      <c r="E756" s="249"/>
      <c r="F756" s="250"/>
      <c r="G756" s="271"/>
      <c r="H756" s="249"/>
      <c r="I756" s="388"/>
      <c r="J756" s="250"/>
      <c r="K756" s="249"/>
    </row>
    <row r="757" spans="1:11" x14ac:dyDescent="0.2">
      <c r="A757" s="249"/>
      <c r="B757" s="249"/>
      <c r="C757" s="249"/>
      <c r="D757" s="249"/>
      <c r="E757" s="249"/>
      <c r="F757" s="250"/>
      <c r="G757" s="271"/>
      <c r="H757" s="249"/>
      <c r="I757" s="388"/>
      <c r="J757" s="250"/>
      <c r="K757" s="249"/>
    </row>
    <row r="758" spans="1:11" x14ac:dyDescent="0.2">
      <c r="A758" s="249"/>
      <c r="B758" s="249"/>
      <c r="C758" s="249"/>
      <c r="D758" s="249"/>
      <c r="E758" s="249"/>
      <c r="F758" s="250"/>
      <c r="G758" s="271"/>
      <c r="H758" s="249"/>
      <c r="I758" s="388"/>
      <c r="J758" s="250"/>
      <c r="K758" s="249"/>
    </row>
    <row r="759" spans="1:11" x14ac:dyDescent="0.2">
      <c r="A759" s="249"/>
      <c r="B759" s="249"/>
      <c r="C759" s="249"/>
      <c r="D759" s="249"/>
      <c r="E759" s="249"/>
      <c r="F759" s="250"/>
      <c r="G759" s="271"/>
      <c r="H759" s="249"/>
      <c r="I759" s="388"/>
      <c r="J759" s="250"/>
      <c r="K759" s="249"/>
    </row>
    <row r="760" spans="1:11" x14ac:dyDescent="0.2">
      <c r="A760" s="249"/>
      <c r="B760" s="249"/>
      <c r="C760" s="249"/>
      <c r="D760" s="249"/>
      <c r="E760" s="249"/>
      <c r="F760" s="250"/>
      <c r="G760" s="271"/>
      <c r="H760" s="249"/>
      <c r="I760" s="388"/>
      <c r="J760" s="250"/>
      <c r="K760" s="249"/>
    </row>
    <row r="761" spans="1:11" x14ac:dyDescent="0.2">
      <c r="A761" s="249"/>
      <c r="B761" s="249"/>
      <c r="C761" s="249"/>
      <c r="D761" s="249"/>
      <c r="E761" s="249"/>
      <c r="F761" s="250"/>
      <c r="G761" s="271"/>
      <c r="H761" s="249"/>
      <c r="I761" s="388"/>
      <c r="J761" s="250"/>
      <c r="K761" s="249"/>
    </row>
    <row r="762" spans="1:11" x14ac:dyDescent="0.2">
      <c r="A762" s="249"/>
      <c r="B762" s="249"/>
      <c r="C762" s="249"/>
      <c r="D762" s="249"/>
      <c r="E762" s="249"/>
      <c r="F762" s="250"/>
      <c r="G762" s="271"/>
      <c r="H762" s="249"/>
      <c r="I762" s="388"/>
      <c r="J762" s="250"/>
      <c r="K762" s="249"/>
    </row>
    <row r="763" spans="1:11" x14ac:dyDescent="0.2">
      <c r="A763" s="249"/>
      <c r="B763" s="249"/>
      <c r="C763" s="249"/>
      <c r="D763" s="249"/>
      <c r="E763" s="249"/>
      <c r="F763" s="250"/>
      <c r="G763" s="271"/>
      <c r="H763" s="249"/>
      <c r="I763" s="388"/>
      <c r="J763" s="250"/>
      <c r="K763" s="249"/>
    </row>
    <row r="764" spans="1:11" x14ac:dyDescent="0.2">
      <c r="A764" s="249"/>
      <c r="B764" s="249"/>
      <c r="C764" s="249"/>
      <c r="D764" s="249"/>
      <c r="E764" s="249"/>
      <c r="F764" s="250"/>
      <c r="G764" s="271"/>
      <c r="H764" s="249"/>
      <c r="I764" s="388"/>
      <c r="J764" s="250"/>
      <c r="K764" s="249"/>
    </row>
    <row r="765" spans="1:11" x14ac:dyDescent="0.2">
      <c r="A765" s="249"/>
      <c r="B765" s="249"/>
      <c r="C765" s="249"/>
      <c r="D765" s="249"/>
      <c r="E765" s="249"/>
      <c r="F765" s="250"/>
      <c r="G765" s="271"/>
      <c r="H765" s="249"/>
      <c r="I765" s="388"/>
      <c r="J765" s="250"/>
      <c r="K765" s="249"/>
    </row>
    <row r="766" spans="1:11" x14ac:dyDescent="0.2">
      <c r="A766" s="249"/>
      <c r="B766" s="249"/>
      <c r="C766" s="249"/>
      <c r="D766" s="249"/>
      <c r="E766" s="249"/>
      <c r="F766" s="250"/>
      <c r="G766" s="271"/>
      <c r="H766" s="249"/>
      <c r="I766" s="388"/>
      <c r="J766" s="250"/>
      <c r="K766" s="249"/>
    </row>
    <row r="767" spans="1:11" x14ac:dyDescent="0.2">
      <c r="A767" s="249"/>
      <c r="B767" s="249"/>
      <c r="C767" s="249"/>
      <c r="D767" s="249"/>
      <c r="E767" s="249"/>
      <c r="F767" s="250"/>
      <c r="G767" s="271"/>
      <c r="H767" s="249"/>
      <c r="I767" s="388"/>
      <c r="J767" s="250"/>
      <c r="K767" s="249"/>
    </row>
    <row r="768" spans="1:11" x14ac:dyDescent="0.2">
      <c r="A768" s="249"/>
      <c r="B768" s="249"/>
      <c r="C768" s="249"/>
      <c r="D768" s="249"/>
      <c r="E768" s="249"/>
      <c r="F768" s="250"/>
      <c r="G768" s="271"/>
      <c r="H768" s="249"/>
      <c r="I768" s="388"/>
      <c r="J768" s="250"/>
      <c r="K768" s="249"/>
    </row>
    <row r="769" spans="1:11" x14ac:dyDescent="0.2">
      <c r="A769" s="249"/>
      <c r="B769" s="249"/>
      <c r="C769" s="249"/>
      <c r="D769" s="249"/>
      <c r="E769" s="249"/>
      <c r="F769" s="250"/>
      <c r="G769" s="271"/>
      <c r="H769" s="249"/>
      <c r="I769" s="388"/>
      <c r="J769" s="250"/>
      <c r="K769" s="249"/>
    </row>
    <row r="770" spans="1:11" x14ac:dyDescent="0.2">
      <c r="A770" s="249"/>
      <c r="B770" s="249"/>
      <c r="C770" s="249"/>
      <c r="D770" s="249"/>
      <c r="E770" s="249"/>
      <c r="F770" s="250"/>
      <c r="G770" s="271"/>
      <c r="H770" s="249"/>
      <c r="I770" s="388"/>
      <c r="J770" s="250"/>
      <c r="K770" s="249"/>
    </row>
    <row r="771" spans="1:11" x14ac:dyDescent="0.2">
      <c r="A771" s="249"/>
      <c r="B771" s="249"/>
      <c r="C771" s="249"/>
      <c r="D771" s="249"/>
      <c r="E771" s="249"/>
      <c r="F771" s="250"/>
      <c r="G771" s="271"/>
      <c r="H771" s="249"/>
      <c r="I771" s="388"/>
      <c r="J771" s="250"/>
      <c r="K771" s="249"/>
    </row>
    <row r="772" spans="1:11" x14ac:dyDescent="0.2">
      <c r="A772" s="249"/>
      <c r="B772" s="249"/>
      <c r="C772" s="249"/>
      <c r="D772" s="249"/>
      <c r="E772" s="249"/>
      <c r="F772" s="250"/>
      <c r="G772" s="271"/>
      <c r="H772" s="249"/>
      <c r="I772" s="388"/>
      <c r="J772" s="250"/>
      <c r="K772" s="249"/>
    </row>
    <row r="773" spans="1:11" x14ac:dyDescent="0.2">
      <c r="A773" s="249"/>
      <c r="B773" s="249"/>
      <c r="C773" s="249"/>
      <c r="D773" s="249"/>
      <c r="E773" s="249"/>
      <c r="F773" s="250"/>
      <c r="G773" s="271"/>
      <c r="H773" s="249"/>
      <c r="I773" s="388"/>
      <c r="J773" s="250"/>
      <c r="K773" s="249"/>
    </row>
    <row r="774" spans="1:11" x14ac:dyDescent="0.2">
      <c r="A774" s="249"/>
      <c r="B774" s="249"/>
      <c r="C774" s="249"/>
      <c r="D774" s="249"/>
      <c r="E774" s="249"/>
      <c r="F774" s="250"/>
      <c r="G774" s="271"/>
      <c r="H774" s="249"/>
      <c r="I774" s="388"/>
      <c r="J774" s="250"/>
      <c r="K774" s="249"/>
    </row>
    <row r="775" spans="1:11" x14ac:dyDescent="0.2">
      <c r="A775" s="249"/>
      <c r="B775" s="249"/>
      <c r="C775" s="249"/>
      <c r="D775" s="249"/>
      <c r="E775" s="249"/>
      <c r="F775" s="250"/>
      <c r="G775" s="271"/>
      <c r="H775" s="249"/>
      <c r="I775" s="388"/>
      <c r="J775" s="250"/>
      <c r="K775" s="249"/>
    </row>
    <row r="776" spans="1:11" x14ac:dyDescent="0.2">
      <c r="A776" s="249"/>
      <c r="B776" s="249"/>
      <c r="C776" s="249"/>
      <c r="D776" s="249"/>
      <c r="E776" s="249"/>
      <c r="F776" s="250"/>
      <c r="G776" s="271"/>
      <c r="H776" s="249"/>
      <c r="I776" s="388"/>
      <c r="J776" s="250"/>
      <c r="K776" s="249"/>
    </row>
    <row r="777" spans="1:11" x14ac:dyDescent="0.2">
      <c r="A777" s="249"/>
      <c r="B777" s="249"/>
      <c r="C777" s="249"/>
      <c r="D777" s="249"/>
      <c r="E777" s="249"/>
      <c r="F777" s="250"/>
      <c r="G777" s="271"/>
      <c r="H777" s="249"/>
      <c r="I777" s="388"/>
      <c r="J777" s="250"/>
      <c r="K777" s="249"/>
    </row>
    <row r="778" spans="1:11" x14ac:dyDescent="0.2">
      <c r="A778" s="249"/>
      <c r="B778" s="249"/>
      <c r="C778" s="249"/>
      <c r="D778" s="249"/>
      <c r="E778" s="249"/>
      <c r="F778" s="250"/>
      <c r="G778" s="271"/>
      <c r="H778" s="249"/>
      <c r="I778" s="388"/>
      <c r="J778" s="250"/>
      <c r="K778" s="249"/>
    </row>
    <row r="779" spans="1:11" x14ac:dyDescent="0.2">
      <c r="A779" s="249"/>
      <c r="B779" s="249"/>
      <c r="C779" s="249"/>
      <c r="D779" s="249"/>
      <c r="E779" s="249"/>
      <c r="F779" s="250"/>
      <c r="G779" s="271"/>
      <c r="H779" s="249"/>
      <c r="I779" s="388"/>
      <c r="J779" s="250"/>
      <c r="K779" s="249"/>
    </row>
    <row r="780" spans="1:11" x14ac:dyDescent="0.2">
      <c r="A780" s="249"/>
      <c r="B780" s="249"/>
      <c r="C780" s="249"/>
      <c r="D780" s="249"/>
      <c r="E780" s="249"/>
      <c r="F780" s="250"/>
      <c r="G780" s="271"/>
      <c r="H780" s="249"/>
      <c r="I780" s="388"/>
      <c r="J780" s="250"/>
      <c r="K780" s="249"/>
    </row>
    <row r="781" spans="1:11" x14ac:dyDescent="0.2">
      <c r="A781" s="249"/>
      <c r="B781" s="249"/>
      <c r="C781" s="249"/>
      <c r="D781" s="249"/>
      <c r="E781" s="249"/>
      <c r="F781" s="250"/>
      <c r="G781" s="271"/>
      <c r="H781" s="249"/>
      <c r="I781" s="388"/>
      <c r="J781" s="250"/>
      <c r="K781" s="249"/>
    </row>
    <row r="782" spans="1:11" x14ac:dyDescent="0.2">
      <c r="A782" s="249"/>
      <c r="B782" s="249"/>
      <c r="C782" s="249"/>
      <c r="D782" s="249"/>
      <c r="E782" s="249"/>
      <c r="F782" s="250"/>
      <c r="G782" s="271"/>
      <c r="H782" s="249"/>
      <c r="I782" s="388"/>
      <c r="J782" s="250"/>
      <c r="K782" s="249"/>
    </row>
    <row r="783" spans="1:11" x14ac:dyDescent="0.2">
      <c r="A783" s="249"/>
      <c r="B783" s="249"/>
      <c r="C783" s="249"/>
      <c r="D783" s="249"/>
      <c r="E783" s="249"/>
      <c r="F783" s="250"/>
      <c r="G783" s="271"/>
      <c r="H783" s="249"/>
      <c r="I783" s="388"/>
      <c r="J783" s="250"/>
      <c r="K783" s="249"/>
    </row>
    <row r="784" spans="1:11" x14ac:dyDescent="0.2">
      <c r="A784" s="249"/>
      <c r="B784" s="249"/>
      <c r="C784" s="249"/>
      <c r="D784" s="249"/>
      <c r="E784" s="249"/>
      <c r="F784" s="250"/>
      <c r="G784" s="271"/>
      <c r="H784" s="249"/>
      <c r="I784" s="388"/>
      <c r="J784" s="250"/>
      <c r="K784" s="249"/>
    </row>
    <row r="785" spans="1:11" x14ac:dyDescent="0.2">
      <c r="A785" s="249"/>
      <c r="B785" s="249"/>
      <c r="C785" s="249"/>
      <c r="D785" s="249"/>
      <c r="E785" s="249"/>
      <c r="F785" s="250"/>
      <c r="G785" s="271"/>
      <c r="H785" s="249"/>
      <c r="I785" s="388"/>
      <c r="J785" s="250"/>
      <c r="K785" s="249"/>
    </row>
    <row r="786" spans="1:11" x14ac:dyDescent="0.2">
      <c r="A786" s="249"/>
      <c r="B786" s="249"/>
      <c r="C786" s="249"/>
      <c r="D786" s="249"/>
      <c r="E786" s="249"/>
      <c r="F786" s="250"/>
      <c r="G786" s="271"/>
      <c r="H786" s="249"/>
      <c r="I786" s="388"/>
      <c r="J786" s="250"/>
      <c r="K786" s="249"/>
    </row>
    <row r="787" spans="1:11" x14ac:dyDescent="0.2">
      <c r="A787" s="249"/>
      <c r="B787" s="249"/>
      <c r="C787" s="249"/>
      <c r="D787" s="249"/>
      <c r="E787" s="249"/>
      <c r="F787" s="250"/>
      <c r="G787" s="271"/>
      <c r="H787" s="249"/>
      <c r="I787" s="388"/>
      <c r="J787" s="250"/>
      <c r="K787" s="249"/>
    </row>
    <row r="788" spans="1:11" x14ac:dyDescent="0.2">
      <c r="A788" s="249"/>
      <c r="B788" s="249"/>
      <c r="C788" s="249"/>
      <c r="D788" s="249"/>
      <c r="E788" s="249"/>
      <c r="F788" s="250"/>
      <c r="G788" s="271"/>
      <c r="H788" s="249"/>
      <c r="I788" s="388"/>
      <c r="J788" s="250"/>
      <c r="K788" s="249"/>
    </row>
    <row r="789" spans="1:11" x14ac:dyDescent="0.2">
      <c r="A789" s="249"/>
      <c r="B789" s="249"/>
      <c r="C789" s="249"/>
      <c r="D789" s="249"/>
      <c r="E789" s="249"/>
      <c r="F789" s="250"/>
      <c r="G789" s="271"/>
      <c r="H789" s="249"/>
      <c r="I789" s="388"/>
      <c r="J789" s="250"/>
      <c r="K789" s="249"/>
    </row>
    <row r="790" spans="1:11" x14ac:dyDescent="0.2">
      <c r="A790" s="249"/>
      <c r="B790" s="249"/>
      <c r="C790" s="249"/>
      <c r="D790" s="249"/>
      <c r="E790" s="249"/>
      <c r="F790" s="250"/>
      <c r="G790" s="271"/>
      <c r="H790" s="249"/>
      <c r="I790" s="388"/>
      <c r="J790" s="250"/>
      <c r="K790" s="249"/>
    </row>
    <row r="791" spans="1:11" x14ac:dyDescent="0.2">
      <c r="A791" s="249"/>
      <c r="B791" s="249"/>
      <c r="C791" s="249"/>
      <c r="D791" s="249"/>
      <c r="E791" s="249"/>
      <c r="F791" s="250"/>
      <c r="G791" s="271"/>
      <c r="H791" s="249"/>
      <c r="I791" s="388"/>
      <c r="J791" s="250"/>
      <c r="K791" s="249"/>
    </row>
    <row r="792" spans="1:11" x14ac:dyDescent="0.2">
      <c r="A792" s="249"/>
      <c r="B792" s="249"/>
      <c r="C792" s="249"/>
      <c r="D792" s="249"/>
      <c r="E792" s="249"/>
      <c r="F792" s="250"/>
      <c r="G792" s="271"/>
      <c r="H792" s="249"/>
      <c r="I792" s="388"/>
      <c r="J792" s="250"/>
      <c r="K792" s="249"/>
    </row>
    <row r="793" spans="1:11" x14ac:dyDescent="0.2">
      <c r="A793" s="249"/>
      <c r="B793" s="249"/>
      <c r="C793" s="249"/>
      <c r="D793" s="249"/>
      <c r="E793" s="249"/>
      <c r="F793" s="250"/>
      <c r="G793" s="271"/>
      <c r="H793" s="249"/>
      <c r="I793" s="388"/>
      <c r="J793" s="250"/>
      <c r="K793" s="249"/>
    </row>
    <row r="794" spans="1:11" x14ac:dyDescent="0.2">
      <c r="A794" s="249"/>
      <c r="B794" s="249"/>
      <c r="C794" s="249"/>
      <c r="D794" s="249"/>
      <c r="E794" s="249"/>
      <c r="F794" s="250"/>
      <c r="G794" s="271"/>
      <c r="H794" s="249"/>
      <c r="I794" s="388"/>
      <c r="J794" s="250"/>
      <c r="K794" s="249"/>
    </row>
    <row r="795" spans="1:11" x14ac:dyDescent="0.2">
      <c r="A795" s="249"/>
      <c r="B795" s="249"/>
      <c r="C795" s="249"/>
      <c r="D795" s="249"/>
      <c r="E795" s="249"/>
      <c r="F795" s="250"/>
      <c r="G795" s="271"/>
      <c r="H795" s="249"/>
      <c r="I795" s="388"/>
      <c r="J795" s="250"/>
      <c r="K795" s="249"/>
    </row>
    <row r="796" spans="1:11" x14ac:dyDescent="0.2">
      <c r="A796" s="249"/>
      <c r="B796" s="249"/>
      <c r="C796" s="249"/>
      <c r="D796" s="249"/>
      <c r="E796" s="249"/>
      <c r="F796" s="250"/>
      <c r="G796" s="271"/>
      <c r="H796" s="249"/>
      <c r="I796" s="388"/>
      <c r="J796" s="250"/>
      <c r="K796" s="249"/>
    </row>
    <row r="797" spans="1:11" x14ac:dyDescent="0.2">
      <c r="A797" s="249"/>
      <c r="B797" s="249"/>
      <c r="C797" s="249"/>
      <c r="D797" s="249"/>
      <c r="E797" s="249"/>
      <c r="F797" s="250"/>
      <c r="G797" s="271"/>
      <c r="H797" s="249"/>
      <c r="I797" s="388"/>
      <c r="J797" s="250"/>
      <c r="K797" s="249"/>
    </row>
    <row r="798" spans="1:11" x14ac:dyDescent="0.2">
      <c r="A798" s="249"/>
      <c r="B798" s="249"/>
      <c r="C798" s="249"/>
      <c r="D798" s="249"/>
      <c r="E798" s="249"/>
      <c r="F798" s="250"/>
      <c r="G798" s="271"/>
      <c r="H798" s="249"/>
      <c r="I798" s="388"/>
      <c r="J798" s="250"/>
      <c r="K798" s="249"/>
    </row>
    <row r="799" spans="1:11" x14ac:dyDescent="0.2">
      <c r="A799" s="249"/>
      <c r="B799" s="249"/>
      <c r="C799" s="249"/>
      <c r="D799" s="249"/>
      <c r="E799" s="249"/>
      <c r="F799" s="250"/>
      <c r="G799" s="271"/>
      <c r="H799" s="249"/>
      <c r="I799" s="388"/>
      <c r="J799" s="250"/>
      <c r="K799" s="249"/>
    </row>
    <row r="800" spans="1:11" x14ac:dyDescent="0.2">
      <c r="A800" s="249"/>
      <c r="B800" s="249"/>
      <c r="C800" s="249"/>
      <c r="D800" s="249"/>
      <c r="E800" s="249"/>
      <c r="F800" s="250"/>
      <c r="G800" s="271"/>
      <c r="H800" s="249"/>
      <c r="I800" s="388"/>
      <c r="J800" s="250"/>
      <c r="K800" s="249"/>
    </row>
    <row r="801" spans="1:11" x14ac:dyDescent="0.2">
      <c r="A801" s="249"/>
      <c r="B801" s="249"/>
      <c r="C801" s="249"/>
      <c r="D801" s="249"/>
      <c r="E801" s="249"/>
      <c r="F801" s="250"/>
      <c r="G801" s="271"/>
      <c r="H801" s="249"/>
      <c r="I801" s="388"/>
      <c r="J801" s="250"/>
      <c r="K801" s="249"/>
    </row>
    <row r="802" spans="1:11" x14ac:dyDescent="0.2">
      <c r="A802" s="249"/>
      <c r="B802" s="249"/>
      <c r="C802" s="249"/>
      <c r="D802" s="249"/>
      <c r="E802" s="249"/>
      <c r="F802" s="250"/>
      <c r="G802" s="271"/>
      <c r="H802" s="249"/>
      <c r="I802" s="388"/>
      <c r="J802" s="250"/>
      <c r="K802" s="249"/>
    </row>
    <row r="803" spans="1:11" x14ac:dyDescent="0.2">
      <c r="A803" s="249"/>
      <c r="B803" s="249"/>
      <c r="C803" s="249"/>
      <c r="D803" s="249"/>
      <c r="E803" s="249"/>
      <c r="F803" s="250"/>
      <c r="G803" s="271"/>
      <c r="H803" s="249"/>
      <c r="I803" s="388"/>
      <c r="J803" s="250"/>
      <c r="K803" s="249"/>
    </row>
    <row r="804" spans="1:11" x14ac:dyDescent="0.2">
      <c r="A804" s="249"/>
      <c r="B804" s="249"/>
      <c r="C804" s="249"/>
      <c r="D804" s="249"/>
      <c r="E804" s="249"/>
      <c r="F804" s="250"/>
      <c r="G804" s="271"/>
      <c r="H804" s="249"/>
      <c r="I804" s="388"/>
      <c r="J804" s="250"/>
      <c r="K804" s="249"/>
    </row>
    <row r="805" spans="1:11" x14ac:dyDescent="0.2">
      <c r="A805" s="249"/>
      <c r="B805" s="249"/>
      <c r="C805" s="249"/>
      <c r="D805" s="249"/>
      <c r="E805" s="249"/>
      <c r="F805" s="250"/>
      <c r="G805" s="271"/>
      <c r="H805" s="249"/>
      <c r="I805" s="388"/>
      <c r="J805" s="250"/>
      <c r="K805" s="249"/>
    </row>
    <row r="806" spans="1:11" x14ac:dyDescent="0.2">
      <c r="A806" s="249"/>
      <c r="B806" s="249"/>
      <c r="C806" s="249"/>
      <c r="D806" s="249"/>
      <c r="E806" s="249"/>
      <c r="F806" s="250"/>
      <c r="G806" s="271"/>
      <c r="H806" s="249"/>
      <c r="I806" s="388"/>
      <c r="J806" s="250"/>
      <c r="K806" s="249"/>
    </row>
    <row r="807" spans="1:11" x14ac:dyDescent="0.2">
      <c r="A807" s="249"/>
      <c r="B807" s="249"/>
      <c r="C807" s="249"/>
      <c r="D807" s="249"/>
      <c r="E807" s="249"/>
      <c r="F807" s="250"/>
      <c r="G807" s="271"/>
      <c r="H807" s="249"/>
      <c r="I807" s="388"/>
      <c r="J807" s="250"/>
      <c r="K807" s="249"/>
    </row>
    <row r="808" spans="1:11" x14ac:dyDescent="0.2">
      <c r="A808" s="249"/>
      <c r="B808" s="249"/>
      <c r="C808" s="249"/>
      <c r="D808" s="249"/>
      <c r="E808" s="249"/>
      <c r="F808" s="250"/>
      <c r="G808" s="271"/>
      <c r="H808" s="249"/>
      <c r="I808" s="388"/>
      <c r="J808" s="250"/>
      <c r="K808" s="249"/>
    </row>
    <row r="809" spans="1:11" x14ac:dyDescent="0.2">
      <c r="A809" s="249"/>
      <c r="B809" s="249"/>
      <c r="C809" s="249"/>
      <c r="D809" s="249"/>
      <c r="E809" s="249"/>
      <c r="F809" s="250"/>
      <c r="G809" s="271"/>
      <c r="H809" s="249"/>
      <c r="I809" s="388"/>
      <c r="J809" s="250"/>
      <c r="K809" s="249"/>
    </row>
    <row r="810" spans="1:11" x14ac:dyDescent="0.2">
      <c r="A810" s="249"/>
      <c r="B810" s="249"/>
      <c r="C810" s="249"/>
      <c r="D810" s="249"/>
      <c r="E810" s="249"/>
      <c r="F810" s="250"/>
      <c r="G810" s="271"/>
      <c r="H810" s="249"/>
      <c r="I810" s="388"/>
      <c r="J810" s="250"/>
      <c r="K810" s="249"/>
    </row>
    <row r="811" spans="1:11" x14ac:dyDescent="0.2">
      <c r="A811" s="249"/>
      <c r="B811" s="249"/>
      <c r="C811" s="249"/>
      <c r="D811" s="249"/>
      <c r="E811" s="249"/>
      <c r="F811" s="250"/>
      <c r="G811" s="271"/>
      <c r="H811" s="249"/>
      <c r="I811" s="388"/>
      <c r="J811" s="250"/>
      <c r="K811" s="249"/>
    </row>
    <row r="812" spans="1:11" x14ac:dyDescent="0.2">
      <c r="A812" s="249"/>
      <c r="B812" s="249"/>
      <c r="C812" s="249"/>
      <c r="D812" s="249"/>
      <c r="E812" s="249"/>
      <c r="F812" s="250"/>
      <c r="G812" s="271"/>
      <c r="H812" s="249"/>
      <c r="I812" s="388"/>
      <c r="J812" s="250"/>
      <c r="K812" s="249"/>
    </row>
    <row r="813" spans="1:11" x14ac:dyDescent="0.2">
      <c r="A813" s="249"/>
      <c r="B813" s="249"/>
      <c r="C813" s="249"/>
      <c r="D813" s="249"/>
      <c r="E813" s="249"/>
      <c r="F813" s="250"/>
      <c r="G813" s="271"/>
      <c r="H813" s="249"/>
      <c r="I813" s="388"/>
      <c r="J813" s="250"/>
      <c r="K813" s="249"/>
    </row>
    <row r="814" spans="1:11" x14ac:dyDescent="0.2">
      <c r="A814" s="249"/>
      <c r="B814" s="249"/>
      <c r="C814" s="249"/>
      <c r="D814" s="249"/>
      <c r="E814" s="249"/>
      <c r="F814" s="250"/>
      <c r="G814" s="271"/>
      <c r="H814" s="249"/>
      <c r="I814" s="388"/>
      <c r="J814" s="250"/>
      <c r="K814" s="249"/>
    </row>
    <row r="815" spans="1:11" x14ac:dyDescent="0.2">
      <c r="A815" s="249"/>
      <c r="B815" s="249"/>
      <c r="C815" s="249"/>
      <c r="D815" s="249"/>
      <c r="E815" s="249"/>
      <c r="F815" s="250"/>
      <c r="G815" s="271"/>
      <c r="H815" s="249"/>
      <c r="I815" s="388"/>
      <c r="J815" s="250"/>
      <c r="K815" s="249"/>
    </row>
    <row r="816" spans="1:11" x14ac:dyDescent="0.2">
      <c r="A816" s="249"/>
      <c r="B816" s="249"/>
      <c r="C816" s="249"/>
      <c r="D816" s="249"/>
      <c r="E816" s="249"/>
      <c r="F816" s="250"/>
      <c r="G816" s="271"/>
      <c r="H816" s="249"/>
      <c r="I816" s="388"/>
      <c r="J816" s="250"/>
      <c r="K816" s="249"/>
    </row>
    <row r="817" spans="1:11" x14ac:dyDescent="0.2">
      <c r="A817" s="249"/>
      <c r="B817" s="249"/>
      <c r="C817" s="249"/>
      <c r="D817" s="249"/>
      <c r="E817" s="249"/>
      <c r="F817" s="250"/>
      <c r="G817" s="271"/>
      <c r="H817" s="249"/>
      <c r="I817" s="388"/>
      <c r="J817" s="250"/>
      <c r="K817" s="249"/>
    </row>
    <row r="818" spans="1:11" x14ac:dyDescent="0.2">
      <c r="A818" s="249"/>
      <c r="B818" s="249"/>
      <c r="C818" s="249"/>
      <c r="D818" s="249"/>
      <c r="E818" s="249"/>
      <c r="F818" s="250"/>
      <c r="G818" s="271"/>
      <c r="H818" s="249"/>
      <c r="I818" s="388"/>
      <c r="J818" s="250"/>
      <c r="K818" s="249"/>
    </row>
    <row r="819" spans="1:11" x14ac:dyDescent="0.2">
      <c r="A819" s="249"/>
      <c r="B819" s="249"/>
      <c r="C819" s="249"/>
      <c r="D819" s="249"/>
      <c r="E819" s="249"/>
      <c r="F819" s="250"/>
      <c r="G819" s="271"/>
      <c r="H819" s="249"/>
      <c r="I819" s="388"/>
      <c r="J819" s="250"/>
      <c r="K819" s="249"/>
    </row>
    <row r="820" spans="1:11" x14ac:dyDescent="0.2">
      <c r="A820" s="249"/>
      <c r="B820" s="249"/>
      <c r="C820" s="249"/>
      <c r="D820" s="249"/>
      <c r="E820" s="249"/>
      <c r="F820" s="250"/>
      <c r="G820" s="271"/>
      <c r="H820" s="249"/>
      <c r="I820" s="388"/>
      <c r="J820" s="250"/>
      <c r="K820" s="249"/>
    </row>
    <row r="821" spans="1:11" x14ac:dyDescent="0.2">
      <c r="A821" s="249"/>
      <c r="B821" s="249"/>
      <c r="C821" s="249"/>
      <c r="D821" s="249"/>
      <c r="E821" s="249"/>
      <c r="F821" s="250"/>
      <c r="G821" s="271"/>
      <c r="H821" s="249"/>
      <c r="I821" s="388"/>
      <c r="J821" s="250"/>
      <c r="K821" s="249"/>
    </row>
    <row r="822" spans="1:11" x14ac:dyDescent="0.2">
      <c r="A822" s="249"/>
      <c r="B822" s="249"/>
      <c r="C822" s="249"/>
      <c r="D822" s="249"/>
      <c r="E822" s="249"/>
      <c r="F822" s="250"/>
      <c r="G822" s="271"/>
      <c r="H822" s="249"/>
      <c r="I822" s="388"/>
      <c r="J822" s="250"/>
      <c r="K822" s="249"/>
    </row>
    <row r="823" spans="1:11" x14ac:dyDescent="0.2">
      <c r="A823" s="249"/>
      <c r="B823" s="249"/>
      <c r="C823" s="249"/>
      <c r="D823" s="249"/>
      <c r="E823" s="249"/>
      <c r="F823" s="250"/>
      <c r="G823" s="271"/>
      <c r="H823" s="249"/>
      <c r="I823" s="388"/>
      <c r="J823" s="250"/>
      <c r="K823" s="249"/>
    </row>
    <row r="824" spans="1:11" x14ac:dyDescent="0.2">
      <c r="A824" s="249"/>
      <c r="B824" s="249"/>
      <c r="C824" s="249"/>
      <c r="D824" s="249"/>
      <c r="E824" s="249"/>
      <c r="F824" s="250"/>
      <c r="G824" s="271"/>
      <c r="H824" s="249"/>
      <c r="I824" s="388"/>
      <c r="J824" s="250"/>
      <c r="K824" s="249"/>
    </row>
    <row r="825" spans="1:11" x14ac:dyDescent="0.2">
      <c r="A825" s="249"/>
      <c r="B825" s="249"/>
      <c r="C825" s="249"/>
      <c r="D825" s="249"/>
      <c r="E825" s="249"/>
      <c r="F825" s="250"/>
      <c r="G825" s="271"/>
      <c r="H825" s="249"/>
      <c r="I825" s="388"/>
      <c r="J825" s="250"/>
      <c r="K825" s="249"/>
    </row>
    <row r="826" spans="1:11" x14ac:dyDescent="0.2">
      <c r="A826" s="249"/>
      <c r="B826" s="249"/>
      <c r="C826" s="249"/>
      <c r="D826" s="249"/>
      <c r="E826" s="249"/>
      <c r="F826" s="250"/>
      <c r="G826" s="271"/>
      <c r="H826" s="249"/>
      <c r="I826" s="388"/>
      <c r="J826" s="250"/>
      <c r="K826" s="249"/>
    </row>
    <row r="827" spans="1:11" x14ac:dyDescent="0.2">
      <c r="A827" s="249"/>
      <c r="B827" s="249"/>
      <c r="C827" s="249"/>
      <c r="D827" s="249"/>
      <c r="E827" s="249"/>
      <c r="F827" s="250"/>
      <c r="G827" s="271"/>
      <c r="H827" s="249"/>
      <c r="I827" s="388"/>
      <c r="J827" s="250"/>
      <c r="K827" s="249"/>
    </row>
    <row r="828" spans="1:11" x14ac:dyDescent="0.2">
      <c r="A828" s="249"/>
      <c r="B828" s="249"/>
      <c r="C828" s="249"/>
      <c r="D828" s="249"/>
      <c r="E828" s="249"/>
      <c r="F828" s="250"/>
      <c r="G828" s="271"/>
      <c r="H828" s="249"/>
      <c r="I828" s="388"/>
      <c r="J828" s="250"/>
      <c r="K828" s="249"/>
    </row>
    <row r="829" spans="1:11" x14ac:dyDescent="0.2">
      <c r="A829" s="249"/>
      <c r="B829" s="249"/>
      <c r="C829" s="249"/>
      <c r="D829" s="249"/>
      <c r="E829" s="249"/>
      <c r="F829" s="250"/>
      <c r="G829" s="271"/>
      <c r="H829" s="249"/>
      <c r="I829" s="388"/>
      <c r="J829" s="250"/>
      <c r="K829" s="249"/>
    </row>
    <row r="830" spans="1:11" x14ac:dyDescent="0.2">
      <c r="A830" s="249"/>
      <c r="B830" s="249"/>
      <c r="C830" s="249"/>
      <c r="D830" s="249"/>
      <c r="E830" s="249"/>
      <c r="F830" s="250"/>
      <c r="G830" s="271"/>
      <c r="H830" s="249"/>
      <c r="I830" s="388"/>
      <c r="J830" s="250"/>
      <c r="K830" s="249"/>
    </row>
    <row r="831" spans="1:11" x14ac:dyDescent="0.2">
      <c r="A831" s="249"/>
      <c r="B831" s="249"/>
      <c r="C831" s="249"/>
      <c r="D831" s="249"/>
      <c r="E831" s="249"/>
      <c r="F831" s="250"/>
      <c r="G831" s="271"/>
      <c r="H831" s="249"/>
      <c r="I831" s="388"/>
      <c r="J831" s="250"/>
      <c r="K831" s="249"/>
    </row>
    <row r="832" spans="1:11" x14ac:dyDescent="0.2">
      <c r="A832" s="249"/>
      <c r="B832" s="249"/>
      <c r="C832" s="249"/>
      <c r="D832" s="249"/>
      <c r="E832" s="249"/>
      <c r="F832" s="250"/>
      <c r="G832" s="271"/>
      <c r="H832" s="249"/>
      <c r="I832" s="388"/>
      <c r="J832" s="250"/>
      <c r="K832" s="249"/>
    </row>
    <row r="833" spans="1:11" x14ac:dyDescent="0.2">
      <c r="A833" s="249"/>
      <c r="B833" s="249"/>
      <c r="C833" s="249"/>
      <c r="D833" s="249"/>
      <c r="E833" s="249"/>
      <c r="F833" s="250"/>
      <c r="G833" s="271"/>
      <c r="H833" s="249"/>
      <c r="I833" s="388"/>
      <c r="J833" s="250"/>
      <c r="K833" s="249"/>
    </row>
    <row r="834" spans="1:11" x14ac:dyDescent="0.2">
      <c r="A834" s="249"/>
      <c r="B834" s="249"/>
      <c r="C834" s="249"/>
      <c r="D834" s="249"/>
      <c r="E834" s="249"/>
      <c r="F834" s="250"/>
      <c r="G834" s="271"/>
      <c r="H834" s="249"/>
      <c r="I834" s="388"/>
      <c r="J834" s="250"/>
      <c r="K834" s="249"/>
    </row>
    <row r="835" spans="1:11" x14ac:dyDescent="0.2">
      <c r="A835" s="249"/>
      <c r="B835" s="249"/>
      <c r="C835" s="249"/>
      <c r="D835" s="249"/>
      <c r="E835" s="249"/>
      <c r="F835" s="250"/>
      <c r="G835" s="271"/>
      <c r="H835" s="249"/>
      <c r="I835" s="388"/>
      <c r="J835" s="250"/>
      <c r="K835" s="249"/>
    </row>
    <row r="836" spans="1:11" x14ac:dyDescent="0.2">
      <c r="A836" s="249"/>
      <c r="B836" s="249"/>
      <c r="C836" s="249"/>
      <c r="D836" s="249"/>
      <c r="E836" s="249"/>
      <c r="F836" s="250"/>
      <c r="G836" s="271"/>
      <c r="H836" s="249"/>
      <c r="I836" s="388"/>
      <c r="J836" s="250"/>
      <c r="K836" s="249"/>
    </row>
    <row r="837" spans="1:11" x14ac:dyDescent="0.2">
      <c r="A837" s="249"/>
      <c r="B837" s="249"/>
      <c r="C837" s="249"/>
      <c r="D837" s="249"/>
      <c r="E837" s="249"/>
      <c r="F837" s="250"/>
      <c r="G837" s="271"/>
      <c r="H837" s="249"/>
      <c r="I837" s="388"/>
      <c r="J837" s="250"/>
      <c r="K837" s="249"/>
    </row>
    <row r="838" spans="1:11" x14ac:dyDescent="0.2">
      <c r="A838" s="249"/>
      <c r="B838" s="249"/>
      <c r="C838" s="249"/>
      <c r="D838" s="249"/>
      <c r="E838" s="249"/>
      <c r="F838" s="250"/>
      <c r="G838" s="271"/>
      <c r="H838" s="249"/>
      <c r="I838" s="388"/>
      <c r="J838" s="250"/>
      <c r="K838" s="249"/>
    </row>
    <row r="839" spans="1:11" x14ac:dyDescent="0.2">
      <c r="A839" s="249"/>
      <c r="B839" s="249"/>
      <c r="C839" s="249"/>
      <c r="D839" s="249"/>
      <c r="E839" s="249"/>
      <c r="F839" s="250"/>
      <c r="G839" s="271"/>
      <c r="H839" s="249"/>
      <c r="I839" s="388"/>
      <c r="J839" s="250"/>
      <c r="K839" s="249"/>
    </row>
    <row r="840" spans="1:11" x14ac:dyDescent="0.2">
      <c r="A840" s="249"/>
      <c r="B840" s="249"/>
      <c r="C840" s="249"/>
      <c r="D840" s="249"/>
      <c r="E840" s="249"/>
      <c r="F840" s="250"/>
      <c r="G840" s="271"/>
      <c r="H840" s="249"/>
      <c r="I840" s="388"/>
      <c r="J840" s="250"/>
      <c r="K840" s="249"/>
    </row>
    <row r="841" spans="1:11" x14ac:dyDescent="0.2">
      <c r="A841" s="249"/>
      <c r="B841" s="249"/>
      <c r="C841" s="249"/>
      <c r="D841" s="249"/>
      <c r="E841" s="249"/>
      <c r="F841" s="250"/>
      <c r="G841" s="271"/>
      <c r="H841" s="249"/>
      <c r="I841" s="388"/>
      <c r="J841" s="250"/>
      <c r="K841" s="249"/>
    </row>
    <row r="842" spans="1:11" x14ac:dyDescent="0.2">
      <c r="A842" s="249"/>
      <c r="B842" s="249"/>
      <c r="C842" s="249"/>
      <c r="D842" s="249"/>
      <c r="E842" s="249"/>
      <c r="F842" s="250"/>
      <c r="G842" s="271"/>
      <c r="H842" s="249"/>
      <c r="I842" s="388"/>
      <c r="J842" s="250"/>
      <c r="K842" s="249"/>
    </row>
    <row r="843" spans="1:11" x14ac:dyDescent="0.2">
      <c r="A843" s="249"/>
      <c r="B843" s="249"/>
      <c r="C843" s="249"/>
      <c r="D843" s="249"/>
      <c r="E843" s="249"/>
      <c r="F843" s="250"/>
      <c r="G843" s="271"/>
      <c r="H843" s="249"/>
      <c r="I843" s="388"/>
      <c r="J843" s="250"/>
      <c r="K843" s="249"/>
    </row>
    <row r="844" spans="1:11" x14ac:dyDescent="0.2">
      <c r="A844" s="249"/>
      <c r="B844" s="249"/>
      <c r="C844" s="249"/>
      <c r="D844" s="249"/>
      <c r="E844" s="249"/>
      <c r="F844" s="250"/>
      <c r="G844" s="271"/>
      <c r="H844" s="249"/>
      <c r="I844" s="388"/>
      <c r="J844" s="250"/>
      <c r="K844" s="249"/>
    </row>
    <row r="845" spans="1:11" x14ac:dyDescent="0.2">
      <c r="A845" s="249"/>
      <c r="B845" s="249"/>
      <c r="C845" s="249"/>
      <c r="D845" s="249"/>
      <c r="E845" s="249"/>
      <c r="F845" s="250"/>
      <c r="G845" s="271"/>
      <c r="H845" s="249"/>
      <c r="I845" s="388"/>
      <c r="J845" s="250"/>
      <c r="K845" s="249"/>
    </row>
    <row r="846" spans="1:11" x14ac:dyDescent="0.2">
      <c r="A846" s="249"/>
      <c r="B846" s="249"/>
      <c r="C846" s="249"/>
      <c r="D846" s="249"/>
      <c r="E846" s="249"/>
      <c r="F846" s="250"/>
      <c r="G846" s="271"/>
      <c r="H846" s="249"/>
      <c r="I846" s="388"/>
      <c r="J846" s="250"/>
      <c r="K846" s="249"/>
    </row>
    <row r="847" spans="1:11" x14ac:dyDescent="0.2">
      <c r="A847" s="249"/>
      <c r="B847" s="249"/>
      <c r="C847" s="249"/>
      <c r="D847" s="249"/>
      <c r="E847" s="249"/>
      <c r="F847" s="250"/>
      <c r="G847" s="271"/>
      <c r="H847" s="249"/>
      <c r="I847" s="388"/>
      <c r="J847" s="250"/>
      <c r="K847" s="249"/>
    </row>
    <row r="848" spans="1:11" x14ac:dyDescent="0.2">
      <c r="A848" s="249"/>
      <c r="B848" s="249"/>
      <c r="C848" s="249"/>
      <c r="D848" s="249"/>
      <c r="E848" s="249"/>
      <c r="F848" s="250"/>
      <c r="G848" s="271"/>
      <c r="H848" s="249"/>
      <c r="I848" s="388"/>
      <c r="J848" s="250"/>
      <c r="K848" s="249"/>
    </row>
    <row r="849" spans="1:11" x14ac:dyDescent="0.2">
      <c r="A849" s="249"/>
      <c r="B849" s="249"/>
      <c r="C849" s="249"/>
      <c r="D849" s="249"/>
      <c r="E849" s="249"/>
      <c r="F849" s="250"/>
      <c r="G849" s="271"/>
      <c r="H849" s="249"/>
      <c r="I849" s="388"/>
      <c r="J849" s="250"/>
      <c r="K849" s="249"/>
    </row>
    <row r="850" spans="1:11" x14ac:dyDescent="0.2">
      <c r="A850" s="249"/>
      <c r="B850" s="249"/>
      <c r="C850" s="249"/>
      <c r="D850" s="249"/>
      <c r="E850" s="249"/>
      <c r="F850" s="250"/>
      <c r="G850" s="271"/>
      <c r="H850" s="249"/>
      <c r="I850" s="388"/>
      <c r="J850" s="250"/>
      <c r="K850" s="249"/>
    </row>
    <row r="851" spans="1:11" x14ac:dyDescent="0.2">
      <c r="A851" s="249"/>
      <c r="B851" s="249"/>
      <c r="C851" s="249"/>
      <c r="D851" s="249"/>
      <c r="E851" s="249"/>
      <c r="F851" s="250"/>
      <c r="G851" s="271"/>
      <c r="H851" s="249"/>
      <c r="I851" s="388"/>
      <c r="J851" s="250"/>
      <c r="K851" s="249"/>
    </row>
    <row r="852" spans="1:11" x14ac:dyDescent="0.2">
      <c r="A852" s="249"/>
      <c r="B852" s="249"/>
      <c r="C852" s="249"/>
      <c r="D852" s="249"/>
      <c r="E852" s="249"/>
      <c r="F852" s="250"/>
      <c r="G852" s="271"/>
      <c r="H852" s="249"/>
      <c r="I852" s="388"/>
      <c r="J852" s="250"/>
      <c r="K852" s="249"/>
    </row>
    <row r="853" spans="1:11" x14ac:dyDescent="0.2">
      <c r="A853" s="249"/>
      <c r="B853" s="249"/>
      <c r="C853" s="249"/>
      <c r="D853" s="249"/>
      <c r="E853" s="249"/>
      <c r="F853" s="250"/>
      <c r="G853" s="271"/>
      <c r="H853" s="249"/>
      <c r="I853" s="388"/>
      <c r="J853" s="250"/>
      <c r="K853" s="249"/>
    </row>
    <row r="854" spans="1:11" x14ac:dyDescent="0.2">
      <c r="A854" s="249"/>
      <c r="B854" s="249"/>
      <c r="C854" s="249"/>
      <c r="D854" s="249"/>
      <c r="E854" s="249"/>
      <c r="F854" s="250"/>
      <c r="G854" s="271"/>
      <c r="H854" s="249"/>
      <c r="I854" s="388"/>
      <c r="J854" s="250"/>
      <c r="K854" s="249"/>
    </row>
    <row r="855" spans="1:11" x14ac:dyDescent="0.2">
      <c r="A855" s="249"/>
      <c r="B855" s="249"/>
      <c r="C855" s="249"/>
      <c r="D855" s="249"/>
      <c r="E855" s="249"/>
      <c r="F855" s="250"/>
      <c r="G855" s="271"/>
      <c r="H855" s="249"/>
      <c r="I855" s="388"/>
      <c r="J855" s="250"/>
      <c r="K855" s="249"/>
    </row>
    <row r="856" spans="1:11" x14ac:dyDescent="0.2">
      <c r="A856" s="249"/>
      <c r="B856" s="249"/>
      <c r="C856" s="249"/>
      <c r="D856" s="249"/>
      <c r="E856" s="249"/>
      <c r="F856" s="250"/>
      <c r="G856" s="271"/>
      <c r="H856" s="249"/>
      <c r="I856" s="388"/>
      <c r="J856" s="250"/>
      <c r="K856" s="249"/>
    </row>
    <row r="857" spans="1:11" x14ac:dyDescent="0.2">
      <c r="A857" s="249"/>
      <c r="B857" s="249"/>
      <c r="C857" s="249"/>
      <c r="D857" s="249"/>
      <c r="E857" s="249"/>
      <c r="F857" s="250"/>
      <c r="G857" s="271"/>
      <c r="H857" s="249"/>
      <c r="I857" s="388"/>
      <c r="J857" s="250"/>
      <c r="K857" s="249"/>
    </row>
    <row r="858" spans="1:11" x14ac:dyDescent="0.2">
      <c r="A858" s="249"/>
      <c r="B858" s="249"/>
      <c r="C858" s="249"/>
      <c r="D858" s="249"/>
      <c r="E858" s="249"/>
      <c r="F858" s="250"/>
      <c r="G858" s="271"/>
      <c r="H858" s="249"/>
      <c r="I858" s="388"/>
      <c r="J858" s="250"/>
      <c r="K858" s="249"/>
    </row>
    <row r="859" spans="1:11" x14ac:dyDescent="0.2">
      <c r="A859" s="249"/>
      <c r="B859" s="249"/>
      <c r="C859" s="249"/>
      <c r="D859" s="249"/>
      <c r="E859" s="249"/>
      <c r="F859" s="250"/>
      <c r="G859" s="271"/>
      <c r="H859" s="249"/>
      <c r="I859" s="388"/>
      <c r="J859" s="250"/>
      <c r="K859" s="249"/>
    </row>
    <row r="860" spans="1:11" x14ac:dyDescent="0.2">
      <c r="A860" s="249"/>
      <c r="B860" s="249"/>
      <c r="C860" s="249"/>
      <c r="D860" s="249"/>
      <c r="E860" s="249"/>
      <c r="F860" s="250"/>
      <c r="G860" s="271"/>
      <c r="H860" s="249"/>
      <c r="I860" s="388"/>
      <c r="J860" s="250"/>
      <c r="K860" s="249"/>
    </row>
    <row r="861" spans="1:11" x14ac:dyDescent="0.2">
      <c r="A861" s="249"/>
      <c r="B861" s="249"/>
      <c r="C861" s="249"/>
      <c r="D861" s="249"/>
      <c r="E861" s="249"/>
      <c r="F861" s="250"/>
      <c r="G861" s="271"/>
      <c r="H861" s="249"/>
      <c r="I861" s="388"/>
      <c r="J861" s="250"/>
      <c r="K861" s="249"/>
    </row>
    <row r="862" spans="1:11" x14ac:dyDescent="0.2">
      <c r="A862" s="249"/>
      <c r="B862" s="249"/>
      <c r="C862" s="249"/>
      <c r="D862" s="249"/>
      <c r="E862" s="249"/>
      <c r="F862" s="250"/>
      <c r="G862" s="271"/>
      <c r="H862" s="249"/>
      <c r="I862" s="388"/>
      <c r="J862" s="250"/>
      <c r="K862" s="249"/>
    </row>
    <row r="863" spans="1:11" x14ac:dyDescent="0.2">
      <c r="A863" s="249"/>
      <c r="B863" s="249"/>
      <c r="C863" s="249"/>
      <c r="D863" s="249"/>
      <c r="E863" s="249"/>
      <c r="F863" s="250"/>
      <c r="G863" s="271"/>
      <c r="H863" s="249"/>
      <c r="I863" s="388"/>
      <c r="J863" s="250"/>
      <c r="K863" s="249"/>
    </row>
    <row r="864" spans="1:11" x14ac:dyDescent="0.2">
      <c r="A864" s="249"/>
      <c r="B864" s="249"/>
      <c r="C864" s="249"/>
      <c r="D864" s="249"/>
      <c r="E864" s="249"/>
      <c r="F864" s="250"/>
      <c r="G864" s="271"/>
      <c r="H864" s="249"/>
      <c r="I864" s="388"/>
      <c r="J864" s="250"/>
      <c r="K864" s="249"/>
    </row>
    <row r="865" spans="1:11" x14ac:dyDescent="0.2">
      <c r="A865" s="249"/>
      <c r="B865" s="249"/>
      <c r="C865" s="249"/>
      <c r="D865" s="249"/>
      <c r="E865" s="249"/>
      <c r="F865" s="250"/>
      <c r="G865" s="271"/>
      <c r="H865" s="249"/>
      <c r="I865" s="388"/>
      <c r="J865" s="250"/>
      <c r="K865" s="249"/>
    </row>
    <row r="866" spans="1:11" x14ac:dyDescent="0.2">
      <c r="A866" s="249"/>
      <c r="B866" s="249"/>
      <c r="C866" s="249"/>
      <c r="D866" s="249"/>
      <c r="E866" s="249"/>
      <c r="F866" s="250"/>
      <c r="G866" s="271"/>
      <c r="H866" s="249"/>
      <c r="I866" s="388"/>
      <c r="J866" s="250"/>
      <c r="K866" s="249"/>
    </row>
    <row r="867" spans="1:11" x14ac:dyDescent="0.2">
      <c r="A867" s="249"/>
      <c r="B867" s="249"/>
      <c r="C867" s="249"/>
      <c r="D867" s="249"/>
      <c r="E867" s="249"/>
      <c r="F867" s="250"/>
      <c r="G867" s="271"/>
      <c r="H867" s="249"/>
      <c r="I867" s="388"/>
      <c r="J867" s="250"/>
      <c r="K867" s="249"/>
    </row>
    <row r="868" spans="1:11" x14ac:dyDescent="0.2">
      <c r="A868" s="249"/>
      <c r="B868" s="249"/>
      <c r="C868" s="249"/>
      <c r="D868" s="249"/>
      <c r="E868" s="249"/>
      <c r="F868" s="250"/>
      <c r="G868" s="271"/>
      <c r="H868" s="249"/>
      <c r="I868" s="388"/>
      <c r="J868" s="250"/>
      <c r="K868" s="249"/>
    </row>
    <row r="869" spans="1:11" x14ac:dyDescent="0.2">
      <c r="A869" s="249"/>
      <c r="B869" s="249"/>
      <c r="C869" s="249"/>
      <c r="D869" s="249"/>
      <c r="E869" s="249"/>
      <c r="F869" s="250"/>
      <c r="G869" s="271"/>
      <c r="H869" s="249"/>
      <c r="I869" s="388"/>
      <c r="J869" s="250"/>
      <c r="K869" s="249"/>
    </row>
    <row r="870" spans="1:11" x14ac:dyDescent="0.2">
      <c r="A870" s="249"/>
      <c r="B870" s="249"/>
      <c r="C870" s="249"/>
      <c r="D870" s="249"/>
      <c r="E870" s="249"/>
      <c r="F870" s="250"/>
      <c r="G870" s="271"/>
      <c r="H870" s="249"/>
      <c r="I870" s="388"/>
      <c r="J870" s="250"/>
      <c r="K870" s="249"/>
    </row>
    <row r="871" spans="1:11" x14ac:dyDescent="0.2">
      <c r="A871" s="249"/>
      <c r="B871" s="249"/>
      <c r="C871" s="249"/>
      <c r="D871" s="249"/>
      <c r="E871" s="249"/>
      <c r="F871" s="250"/>
      <c r="G871" s="271"/>
      <c r="H871" s="249"/>
      <c r="I871" s="388"/>
      <c r="J871" s="250"/>
      <c r="K871" s="249"/>
    </row>
    <row r="872" spans="1:11" x14ac:dyDescent="0.2">
      <c r="A872" s="249"/>
      <c r="B872" s="249"/>
      <c r="C872" s="249"/>
      <c r="D872" s="249"/>
      <c r="E872" s="249"/>
      <c r="F872" s="250"/>
      <c r="G872" s="271"/>
      <c r="H872" s="249"/>
      <c r="I872" s="388"/>
      <c r="J872" s="250"/>
      <c r="K872" s="249"/>
    </row>
    <row r="873" spans="1:11" x14ac:dyDescent="0.2">
      <c r="A873" s="249"/>
      <c r="B873" s="249"/>
      <c r="C873" s="249"/>
      <c r="D873" s="249"/>
      <c r="E873" s="249"/>
      <c r="F873" s="250"/>
      <c r="G873" s="271"/>
      <c r="H873" s="249"/>
      <c r="I873" s="388"/>
      <c r="J873" s="250"/>
      <c r="K873" s="249"/>
    </row>
    <row r="874" spans="1:11" x14ac:dyDescent="0.2">
      <c r="A874" s="249"/>
      <c r="B874" s="249"/>
      <c r="C874" s="249"/>
      <c r="D874" s="249"/>
      <c r="E874" s="249"/>
      <c r="F874" s="250"/>
      <c r="G874" s="271"/>
      <c r="H874" s="249"/>
      <c r="I874" s="388"/>
      <c r="J874" s="250"/>
      <c r="K874" s="249"/>
    </row>
    <row r="875" spans="1:11" x14ac:dyDescent="0.2">
      <c r="A875" s="249"/>
      <c r="B875" s="249"/>
      <c r="C875" s="249"/>
      <c r="D875" s="249"/>
      <c r="E875" s="249"/>
      <c r="F875" s="250"/>
      <c r="G875" s="271"/>
      <c r="H875" s="249"/>
      <c r="I875" s="388"/>
      <c r="J875" s="250"/>
      <c r="K875" s="249"/>
    </row>
    <row r="876" spans="1:11" x14ac:dyDescent="0.2">
      <c r="A876" s="249"/>
      <c r="B876" s="249"/>
      <c r="C876" s="249"/>
      <c r="D876" s="249"/>
      <c r="E876" s="249"/>
      <c r="F876" s="250"/>
      <c r="G876" s="271"/>
      <c r="H876" s="249"/>
      <c r="I876" s="388"/>
      <c r="J876" s="250"/>
      <c r="K876" s="249"/>
    </row>
    <row r="877" spans="1:11" x14ac:dyDescent="0.2">
      <c r="A877" s="249"/>
      <c r="B877" s="249"/>
      <c r="C877" s="249"/>
      <c r="D877" s="249"/>
      <c r="E877" s="249"/>
      <c r="F877" s="250"/>
      <c r="G877" s="271"/>
      <c r="H877" s="249"/>
      <c r="I877" s="388"/>
      <c r="J877" s="250"/>
      <c r="K877" s="249"/>
    </row>
    <row r="878" spans="1:11" x14ac:dyDescent="0.2">
      <c r="A878" s="249"/>
      <c r="B878" s="249"/>
      <c r="C878" s="249"/>
      <c r="D878" s="249"/>
      <c r="E878" s="249"/>
      <c r="F878" s="250"/>
      <c r="G878" s="271"/>
      <c r="H878" s="249"/>
      <c r="I878" s="388"/>
      <c r="J878" s="250"/>
      <c r="K878" s="249"/>
    </row>
    <row r="879" spans="1:11" x14ac:dyDescent="0.2">
      <c r="A879" s="249"/>
      <c r="B879" s="249"/>
      <c r="C879" s="249"/>
      <c r="D879" s="249"/>
      <c r="E879" s="249"/>
      <c r="F879" s="250"/>
      <c r="G879" s="271"/>
      <c r="H879" s="249"/>
      <c r="I879" s="388"/>
      <c r="J879" s="250"/>
      <c r="K879" s="249"/>
    </row>
    <row r="880" spans="1:11" x14ac:dyDescent="0.2">
      <c r="A880" s="249"/>
      <c r="B880" s="249"/>
      <c r="C880" s="249"/>
      <c r="D880" s="249"/>
      <c r="E880" s="249"/>
      <c r="F880" s="250"/>
      <c r="G880" s="271"/>
      <c r="H880" s="249"/>
      <c r="I880" s="388"/>
      <c r="J880" s="250"/>
      <c r="K880" s="249"/>
    </row>
    <row r="881" spans="1:11" x14ac:dyDescent="0.2">
      <c r="A881" s="249"/>
      <c r="B881" s="249"/>
      <c r="C881" s="249"/>
      <c r="D881" s="249"/>
      <c r="E881" s="249"/>
      <c r="F881" s="250"/>
      <c r="G881" s="271"/>
      <c r="H881" s="249"/>
      <c r="I881" s="388"/>
      <c r="J881" s="250"/>
      <c r="K881" s="249"/>
    </row>
    <row r="882" spans="1:11" x14ac:dyDescent="0.2">
      <c r="A882" s="249"/>
      <c r="B882" s="249"/>
      <c r="C882" s="249"/>
      <c r="D882" s="249"/>
      <c r="E882" s="249"/>
      <c r="F882" s="250"/>
      <c r="G882" s="271"/>
      <c r="H882" s="249"/>
      <c r="I882" s="388"/>
      <c r="J882" s="250"/>
      <c r="K882" s="249"/>
    </row>
    <row r="883" spans="1:11" x14ac:dyDescent="0.2">
      <c r="A883" s="249"/>
      <c r="B883" s="249"/>
      <c r="C883" s="249"/>
      <c r="D883" s="249"/>
      <c r="E883" s="249"/>
      <c r="F883" s="250"/>
      <c r="G883" s="271"/>
      <c r="H883" s="249"/>
      <c r="I883" s="388"/>
      <c r="J883" s="250"/>
      <c r="K883" s="249"/>
    </row>
    <row r="884" spans="1:11" x14ac:dyDescent="0.2">
      <c r="A884" s="249"/>
      <c r="B884" s="249"/>
      <c r="C884" s="249"/>
      <c r="D884" s="249"/>
      <c r="E884" s="249"/>
      <c r="F884" s="250"/>
      <c r="G884" s="271"/>
      <c r="H884" s="249"/>
      <c r="I884" s="388"/>
      <c r="J884" s="250"/>
      <c r="K884" s="249"/>
    </row>
    <row r="885" spans="1:11" x14ac:dyDescent="0.2">
      <c r="A885" s="249"/>
      <c r="B885" s="249"/>
      <c r="C885" s="249"/>
      <c r="D885" s="249"/>
      <c r="E885" s="249"/>
      <c r="F885" s="250"/>
      <c r="G885" s="271"/>
      <c r="H885" s="249"/>
      <c r="I885" s="388"/>
      <c r="J885" s="250"/>
      <c r="K885" s="249"/>
    </row>
    <row r="886" spans="1:11" x14ac:dyDescent="0.2">
      <c r="A886" s="249"/>
      <c r="B886" s="249"/>
      <c r="C886" s="249"/>
      <c r="D886" s="249"/>
      <c r="E886" s="249"/>
      <c r="F886" s="250"/>
      <c r="G886" s="271"/>
      <c r="H886" s="249"/>
      <c r="I886" s="388"/>
      <c r="J886" s="250"/>
      <c r="K886" s="249"/>
    </row>
    <row r="887" spans="1:11" x14ac:dyDescent="0.2">
      <c r="A887" s="249"/>
      <c r="B887" s="249"/>
      <c r="C887" s="249"/>
      <c r="D887" s="249"/>
      <c r="E887" s="249"/>
      <c r="F887" s="250"/>
      <c r="G887" s="271"/>
      <c r="H887" s="249"/>
      <c r="I887" s="388"/>
      <c r="J887" s="250"/>
      <c r="K887" s="249"/>
    </row>
    <row r="888" spans="1:11" x14ac:dyDescent="0.2">
      <c r="A888" s="249"/>
      <c r="B888" s="249"/>
      <c r="C888" s="249"/>
      <c r="D888" s="249"/>
      <c r="E888" s="249"/>
      <c r="F888" s="250"/>
      <c r="G888" s="271"/>
      <c r="H888" s="249"/>
      <c r="I888" s="388"/>
      <c r="J888" s="250"/>
      <c r="K888" s="249"/>
    </row>
    <row r="889" spans="1:11" x14ac:dyDescent="0.2">
      <c r="A889" s="249"/>
      <c r="B889" s="249"/>
      <c r="C889" s="249"/>
      <c r="D889" s="249"/>
      <c r="E889" s="249"/>
      <c r="F889" s="250"/>
      <c r="G889" s="271"/>
      <c r="H889" s="249"/>
      <c r="I889" s="388"/>
      <c r="J889" s="250"/>
      <c r="K889" s="249"/>
    </row>
    <row r="890" spans="1:11" x14ac:dyDescent="0.2">
      <c r="A890" s="249"/>
      <c r="B890" s="249"/>
      <c r="C890" s="249"/>
      <c r="D890" s="249"/>
      <c r="E890" s="249"/>
      <c r="F890" s="250"/>
      <c r="G890" s="271"/>
      <c r="H890" s="249"/>
      <c r="I890" s="388"/>
      <c r="J890" s="250"/>
      <c r="K890" s="249"/>
    </row>
    <row r="891" spans="1:11" x14ac:dyDescent="0.2">
      <c r="A891" s="249"/>
      <c r="B891" s="249"/>
      <c r="C891" s="249"/>
      <c r="D891" s="249"/>
      <c r="E891" s="249"/>
      <c r="F891" s="250"/>
      <c r="G891" s="271"/>
      <c r="H891" s="249"/>
      <c r="I891" s="388"/>
      <c r="J891" s="250"/>
      <c r="K891" s="249"/>
    </row>
    <row r="892" spans="1:11" x14ac:dyDescent="0.2">
      <c r="A892" s="249"/>
      <c r="B892" s="249"/>
      <c r="C892" s="249"/>
      <c r="D892" s="249"/>
      <c r="E892" s="249"/>
      <c r="F892" s="250"/>
      <c r="G892" s="271"/>
      <c r="H892" s="249"/>
      <c r="I892" s="388"/>
      <c r="J892" s="250"/>
      <c r="K892" s="249"/>
    </row>
    <row r="893" spans="1:11" x14ac:dyDescent="0.2">
      <c r="A893" s="249"/>
      <c r="B893" s="249"/>
      <c r="C893" s="249"/>
      <c r="D893" s="249"/>
      <c r="E893" s="249"/>
      <c r="F893" s="250"/>
      <c r="G893" s="271"/>
      <c r="H893" s="249"/>
      <c r="I893" s="388"/>
      <c r="J893" s="250"/>
      <c r="K893" s="249"/>
    </row>
    <row r="894" spans="1:11" x14ac:dyDescent="0.2">
      <c r="A894" s="249"/>
      <c r="B894" s="249"/>
      <c r="C894" s="249"/>
      <c r="D894" s="249"/>
      <c r="E894" s="249"/>
      <c r="F894" s="250"/>
      <c r="G894" s="271"/>
      <c r="H894" s="249"/>
      <c r="I894" s="388"/>
      <c r="J894" s="250"/>
      <c r="K894" s="249"/>
    </row>
    <row r="895" spans="1:11" x14ac:dyDescent="0.2">
      <c r="A895" s="249"/>
      <c r="B895" s="249"/>
      <c r="C895" s="249"/>
      <c r="D895" s="249"/>
      <c r="E895" s="249"/>
      <c r="F895" s="250"/>
      <c r="G895" s="271"/>
      <c r="H895" s="249"/>
      <c r="I895" s="388"/>
      <c r="J895" s="250"/>
      <c r="K895" s="249"/>
    </row>
    <row r="896" spans="1:11" x14ac:dyDescent="0.2">
      <c r="A896" s="249"/>
      <c r="B896" s="249"/>
      <c r="C896" s="249"/>
      <c r="D896" s="249"/>
      <c r="E896" s="249"/>
      <c r="F896" s="250"/>
      <c r="G896" s="271"/>
      <c r="H896" s="249"/>
      <c r="I896" s="388"/>
      <c r="J896" s="250"/>
      <c r="K896" s="249"/>
    </row>
    <row r="897" spans="1:11" x14ac:dyDescent="0.2">
      <c r="A897" s="249"/>
      <c r="B897" s="249"/>
      <c r="C897" s="249"/>
      <c r="D897" s="249"/>
      <c r="E897" s="249"/>
      <c r="F897" s="250"/>
      <c r="G897" s="271"/>
      <c r="H897" s="249"/>
      <c r="I897" s="388"/>
      <c r="J897" s="250"/>
      <c r="K897" s="249"/>
    </row>
    <row r="898" spans="1:11" x14ac:dyDescent="0.2">
      <c r="A898" s="249"/>
      <c r="B898" s="249"/>
      <c r="C898" s="249"/>
      <c r="D898" s="249"/>
      <c r="E898" s="249"/>
      <c r="F898" s="250"/>
      <c r="G898" s="271"/>
      <c r="H898" s="249"/>
      <c r="I898" s="388"/>
      <c r="J898" s="250"/>
      <c r="K898" s="249"/>
    </row>
    <row r="899" spans="1:11" x14ac:dyDescent="0.2">
      <c r="A899" s="249"/>
      <c r="B899" s="249"/>
      <c r="C899" s="249"/>
      <c r="D899" s="249"/>
      <c r="E899" s="249"/>
      <c r="F899" s="250"/>
      <c r="G899" s="271"/>
      <c r="H899" s="249"/>
      <c r="I899" s="388"/>
      <c r="J899" s="250"/>
      <c r="K899" s="249"/>
    </row>
    <row r="900" spans="1:11" x14ac:dyDescent="0.2">
      <c r="A900" s="249"/>
      <c r="B900" s="249"/>
      <c r="C900" s="249"/>
      <c r="D900" s="249"/>
      <c r="E900" s="249"/>
      <c r="F900" s="250"/>
      <c r="G900" s="271"/>
      <c r="H900" s="249"/>
      <c r="I900" s="388"/>
      <c r="J900" s="250"/>
      <c r="K900" s="249"/>
    </row>
    <row r="901" spans="1:11" x14ac:dyDescent="0.2">
      <c r="A901" s="249"/>
      <c r="B901" s="249"/>
      <c r="C901" s="249"/>
      <c r="D901" s="249"/>
      <c r="E901" s="249"/>
      <c r="F901" s="250"/>
      <c r="G901" s="271"/>
      <c r="H901" s="249"/>
      <c r="I901" s="388"/>
      <c r="J901" s="250"/>
      <c r="K901" s="249"/>
    </row>
    <row r="902" spans="1:11" x14ac:dyDescent="0.2">
      <c r="A902" s="249"/>
      <c r="B902" s="249"/>
      <c r="C902" s="249"/>
      <c r="D902" s="249"/>
      <c r="E902" s="249"/>
      <c r="F902" s="250"/>
      <c r="G902" s="271"/>
      <c r="H902" s="249"/>
      <c r="I902" s="388"/>
      <c r="J902" s="250"/>
      <c r="K902" s="249"/>
    </row>
    <row r="903" spans="1:11" x14ac:dyDescent="0.2">
      <c r="A903" s="249"/>
      <c r="B903" s="249"/>
      <c r="C903" s="249"/>
      <c r="D903" s="249"/>
      <c r="E903" s="249"/>
      <c r="F903" s="250"/>
      <c r="G903" s="271"/>
      <c r="H903" s="249"/>
      <c r="I903" s="388"/>
      <c r="J903" s="250"/>
      <c r="K903" s="249"/>
    </row>
    <row r="904" spans="1:11" x14ac:dyDescent="0.2">
      <c r="A904" s="249"/>
      <c r="B904" s="249"/>
      <c r="C904" s="249"/>
      <c r="D904" s="249"/>
      <c r="E904" s="249"/>
      <c r="F904" s="250"/>
      <c r="G904" s="271"/>
      <c r="H904" s="249"/>
      <c r="I904" s="388"/>
      <c r="J904" s="250"/>
      <c r="K904" s="249"/>
    </row>
    <row r="905" spans="1:11" x14ac:dyDescent="0.2">
      <c r="A905" s="249"/>
      <c r="B905" s="249"/>
      <c r="C905" s="249"/>
      <c r="D905" s="249"/>
      <c r="E905" s="249"/>
      <c r="F905" s="250"/>
      <c r="G905" s="271"/>
      <c r="H905" s="249"/>
      <c r="I905" s="388"/>
      <c r="J905" s="250"/>
      <c r="K905" s="249"/>
    </row>
    <row r="906" spans="1:11" x14ac:dyDescent="0.2">
      <c r="A906" s="249"/>
      <c r="B906" s="249"/>
      <c r="C906" s="249"/>
      <c r="D906" s="249"/>
      <c r="E906" s="249"/>
      <c r="F906" s="250"/>
      <c r="G906" s="271"/>
      <c r="H906" s="249"/>
      <c r="I906" s="388"/>
      <c r="J906" s="250"/>
      <c r="K906" s="249"/>
    </row>
    <row r="907" spans="1:11" x14ac:dyDescent="0.2">
      <c r="A907" s="249"/>
      <c r="B907" s="249"/>
      <c r="C907" s="249"/>
      <c r="D907" s="249"/>
      <c r="E907" s="249"/>
      <c r="F907" s="250"/>
      <c r="G907" s="271"/>
      <c r="H907" s="249"/>
      <c r="I907" s="388"/>
      <c r="J907" s="250"/>
      <c r="K907" s="249"/>
    </row>
    <row r="908" spans="1:11" x14ac:dyDescent="0.2">
      <c r="A908" s="249"/>
      <c r="B908" s="249"/>
      <c r="C908" s="249"/>
      <c r="D908" s="249"/>
      <c r="E908" s="249"/>
      <c r="F908" s="250"/>
      <c r="G908" s="271"/>
      <c r="H908" s="249"/>
      <c r="I908" s="388"/>
      <c r="J908" s="250"/>
      <c r="K908" s="249"/>
    </row>
    <row r="909" spans="1:11" x14ac:dyDescent="0.2">
      <c r="A909" s="249"/>
      <c r="B909" s="249"/>
      <c r="C909" s="249"/>
      <c r="D909" s="249"/>
      <c r="E909" s="249"/>
      <c r="F909" s="250"/>
      <c r="G909" s="271"/>
      <c r="H909" s="249"/>
      <c r="I909" s="388"/>
      <c r="J909" s="250"/>
      <c r="K909" s="249"/>
    </row>
    <row r="910" spans="1:11" x14ac:dyDescent="0.2">
      <c r="A910" s="249"/>
      <c r="B910" s="249"/>
      <c r="C910" s="249"/>
      <c r="D910" s="249"/>
      <c r="E910" s="249"/>
      <c r="F910" s="250"/>
      <c r="G910" s="271"/>
      <c r="H910" s="249"/>
      <c r="I910" s="388"/>
      <c r="J910" s="250"/>
      <c r="K910" s="249"/>
    </row>
    <row r="911" spans="1:11" x14ac:dyDescent="0.2">
      <c r="A911" s="249"/>
      <c r="B911" s="249"/>
      <c r="C911" s="249"/>
      <c r="D911" s="249"/>
      <c r="E911" s="249"/>
      <c r="F911" s="250"/>
      <c r="G911" s="271"/>
      <c r="H911" s="249"/>
      <c r="I911" s="388"/>
      <c r="J911" s="250"/>
      <c r="K911" s="249"/>
    </row>
    <row r="912" spans="1:11" x14ac:dyDescent="0.2">
      <c r="A912" s="249"/>
      <c r="B912" s="249"/>
      <c r="C912" s="249"/>
      <c r="D912" s="249"/>
      <c r="E912" s="249"/>
      <c r="F912" s="250"/>
      <c r="G912" s="271"/>
      <c r="H912" s="249"/>
      <c r="I912" s="388"/>
      <c r="J912" s="250"/>
      <c r="K912" s="249"/>
    </row>
    <row r="913" spans="1:11" x14ac:dyDescent="0.2">
      <c r="A913" s="249"/>
      <c r="B913" s="249"/>
      <c r="C913" s="249"/>
      <c r="D913" s="249"/>
      <c r="E913" s="249"/>
      <c r="F913" s="250"/>
      <c r="G913" s="271"/>
      <c r="H913" s="249"/>
      <c r="I913" s="388"/>
      <c r="J913" s="250"/>
      <c r="K913" s="249"/>
    </row>
    <row r="914" spans="1:11" x14ac:dyDescent="0.2">
      <c r="A914" s="249"/>
      <c r="B914" s="249"/>
      <c r="C914" s="249"/>
      <c r="D914" s="249"/>
      <c r="E914" s="249"/>
      <c r="F914" s="250"/>
      <c r="G914" s="271"/>
      <c r="H914" s="249"/>
      <c r="I914" s="388"/>
      <c r="J914" s="250"/>
      <c r="K914" s="249"/>
    </row>
    <row r="915" spans="1:11" x14ac:dyDescent="0.2">
      <c r="A915" s="249"/>
      <c r="B915" s="249"/>
      <c r="C915" s="249"/>
      <c r="D915" s="249"/>
      <c r="E915" s="249"/>
      <c r="F915" s="250"/>
      <c r="G915" s="271"/>
      <c r="H915" s="249"/>
      <c r="I915" s="388"/>
      <c r="J915" s="250"/>
      <c r="K915" s="249"/>
    </row>
    <row r="916" spans="1:11" x14ac:dyDescent="0.2">
      <c r="A916" s="249"/>
      <c r="B916" s="249"/>
      <c r="C916" s="249"/>
      <c r="D916" s="249"/>
      <c r="E916" s="249"/>
      <c r="F916" s="250"/>
      <c r="G916" s="271"/>
      <c r="H916" s="249"/>
      <c r="I916" s="388"/>
      <c r="J916" s="250"/>
      <c r="K916" s="249"/>
    </row>
    <row r="917" spans="1:11" x14ac:dyDescent="0.2">
      <c r="A917" s="249"/>
      <c r="B917" s="249"/>
      <c r="C917" s="249"/>
      <c r="D917" s="249"/>
      <c r="E917" s="249"/>
      <c r="F917" s="250"/>
      <c r="G917" s="271"/>
      <c r="H917" s="249"/>
      <c r="I917" s="388"/>
      <c r="J917" s="250"/>
      <c r="K917" s="249"/>
    </row>
    <row r="918" spans="1:11" x14ac:dyDescent="0.2">
      <c r="A918" s="249"/>
      <c r="B918" s="249"/>
      <c r="C918" s="249"/>
      <c r="D918" s="249"/>
      <c r="E918" s="249"/>
      <c r="F918" s="250"/>
      <c r="G918" s="271"/>
      <c r="H918" s="249"/>
      <c r="I918" s="388"/>
      <c r="J918" s="250"/>
      <c r="K918" s="249"/>
    </row>
    <row r="919" spans="1:11" x14ac:dyDescent="0.2">
      <c r="A919" s="249"/>
      <c r="B919" s="249"/>
      <c r="C919" s="249"/>
      <c r="D919" s="249"/>
      <c r="E919" s="249"/>
      <c r="F919" s="250"/>
      <c r="G919" s="271"/>
      <c r="H919" s="249"/>
      <c r="I919" s="388"/>
      <c r="J919" s="250"/>
      <c r="K919" s="249"/>
    </row>
    <row r="920" spans="1:11" x14ac:dyDescent="0.2">
      <c r="A920" s="249"/>
      <c r="B920" s="249"/>
      <c r="C920" s="249"/>
      <c r="D920" s="249"/>
      <c r="E920" s="249"/>
      <c r="F920" s="250"/>
      <c r="G920" s="271"/>
      <c r="H920" s="249"/>
      <c r="I920" s="388"/>
      <c r="J920" s="250"/>
      <c r="K920" s="249"/>
    </row>
    <row r="921" spans="1:11" x14ac:dyDescent="0.2">
      <c r="A921" s="249"/>
      <c r="B921" s="249"/>
      <c r="C921" s="249"/>
      <c r="D921" s="249"/>
      <c r="E921" s="249"/>
      <c r="F921" s="250"/>
      <c r="G921" s="271"/>
      <c r="H921" s="249"/>
      <c r="I921" s="388"/>
      <c r="J921" s="250"/>
      <c r="K921" s="249"/>
    </row>
    <row r="922" spans="1:11" x14ac:dyDescent="0.2">
      <c r="A922" s="249"/>
      <c r="B922" s="249"/>
      <c r="C922" s="249"/>
      <c r="D922" s="249"/>
      <c r="E922" s="249"/>
      <c r="F922" s="250"/>
      <c r="G922" s="271"/>
      <c r="H922" s="249"/>
      <c r="I922" s="388"/>
      <c r="J922" s="250"/>
      <c r="K922" s="249"/>
    </row>
    <row r="923" spans="1:11" x14ac:dyDescent="0.2">
      <c r="A923" s="249"/>
      <c r="B923" s="249"/>
      <c r="C923" s="249"/>
      <c r="D923" s="249"/>
      <c r="E923" s="249"/>
      <c r="F923" s="250"/>
      <c r="G923" s="271"/>
      <c r="H923" s="249"/>
      <c r="I923" s="388"/>
      <c r="J923" s="250"/>
      <c r="K923" s="249"/>
    </row>
    <row r="924" spans="1:11" x14ac:dyDescent="0.2">
      <c r="A924" s="249"/>
      <c r="B924" s="249"/>
      <c r="C924" s="249"/>
      <c r="D924" s="249"/>
      <c r="E924" s="249"/>
      <c r="F924" s="250"/>
      <c r="G924" s="271"/>
      <c r="H924" s="249"/>
      <c r="I924" s="388"/>
      <c r="J924" s="250"/>
      <c r="K924" s="249"/>
    </row>
    <row r="925" spans="1:11" x14ac:dyDescent="0.2">
      <c r="A925" s="249"/>
      <c r="B925" s="249"/>
      <c r="C925" s="249"/>
      <c r="D925" s="249"/>
      <c r="E925" s="249"/>
      <c r="F925" s="250"/>
      <c r="G925" s="271"/>
      <c r="H925" s="249"/>
      <c r="I925" s="388"/>
      <c r="J925" s="250"/>
      <c r="K925" s="249"/>
    </row>
    <row r="926" spans="1:11" x14ac:dyDescent="0.2">
      <c r="A926" s="249"/>
      <c r="B926" s="249"/>
      <c r="C926" s="249"/>
      <c r="D926" s="249"/>
      <c r="E926" s="249"/>
      <c r="F926" s="250"/>
      <c r="G926" s="271"/>
      <c r="H926" s="249"/>
      <c r="I926" s="388"/>
      <c r="J926" s="250"/>
      <c r="K926" s="249"/>
    </row>
    <row r="927" spans="1:11" x14ac:dyDescent="0.2">
      <c r="A927" s="249"/>
      <c r="B927" s="249"/>
      <c r="C927" s="249"/>
      <c r="D927" s="249"/>
      <c r="E927" s="249"/>
      <c r="F927" s="250"/>
      <c r="G927" s="271"/>
      <c r="H927" s="249"/>
      <c r="I927" s="388"/>
      <c r="J927" s="250"/>
      <c r="K927" s="249"/>
    </row>
    <row r="928" spans="1:11" x14ac:dyDescent="0.2">
      <c r="A928" s="249"/>
      <c r="B928" s="249"/>
      <c r="C928" s="249"/>
      <c r="D928" s="249"/>
      <c r="E928" s="249"/>
      <c r="F928" s="250"/>
      <c r="G928" s="271"/>
      <c r="H928" s="249"/>
      <c r="I928" s="388"/>
      <c r="J928" s="250"/>
      <c r="K928" s="249"/>
    </row>
    <row r="929" spans="1:11" x14ac:dyDescent="0.2">
      <c r="A929" s="249"/>
      <c r="B929" s="249"/>
      <c r="C929" s="249"/>
      <c r="D929" s="249"/>
      <c r="E929" s="249"/>
      <c r="F929" s="250"/>
      <c r="G929" s="271"/>
      <c r="H929" s="249"/>
      <c r="I929" s="388"/>
      <c r="J929" s="250"/>
      <c r="K929" s="249"/>
    </row>
    <row r="930" spans="1:11" x14ac:dyDescent="0.2">
      <c r="A930" s="249"/>
      <c r="B930" s="249"/>
      <c r="C930" s="249"/>
      <c r="D930" s="249"/>
      <c r="E930" s="249"/>
      <c r="F930" s="250"/>
      <c r="G930" s="271"/>
      <c r="H930" s="249"/>
      <c r="I930" s="388"/>
      <c r="J930" s="250"/>
      <c r="K930" s="249"/>
    </row>
    <row r="931" spans="1:11" x14ac:dyDescent="0.2">
      <c r="A931" s="249"/>
      <c r="B931" s="249"/>
      <c r="C931" s="249"/>
      <c r="D931" s="249"/>
      <c r="E931" s="249"/>
      <c r="F931" s="250"/>
      <c r="G931" s="271"/>
      <c r="H931" s="249"/>
      <c r="I931" s="388"/>
      <c r="J931" s="250"/>
      <c r="K931" s="249"/>
    </row>
    <row r="932" spans="1:11" x14ac:dyDescent="0.2">
      <c r="A932" s="249"/>
      <c r="B932" s="249"/>
      <c r="C932" s="249"/>
      <c r="D932" s="249"/>
      <c r="E932" s="249"/>
      <c r="F932" s="250"/>
      <c r="G932" s="271"/>
      <c r="H932" s="249"/>
      <c r="I932" s="388"/>
      <c r="J932" s="250"/>
      <c r="K932" s="249"/>
    </row>
    <row r="933" spans="1:11" x14ac:dyDescent="0.2">
      <c r="A933" s="249"/>
      <c r="B933" s="249"/>
      <c r="C933" s="249"/>
      <c r="D933" s="249"/>
      <c r="E933" s="249"/>
      <c r="F933" s="250"/>
      <c r="G933" s="271"/>
      <c r="H933" s="249"/>
      <c r="I933" s="388"/>
      <c r="J933" s="250"/>
      <c r="K933" s="249"/>
    </row>
    <row r="934" spans="1:11" x14ac:dyDescent="0.2">
      <c r="A934" s="249"/>
      <c r="B934" s="249"/>
      <c r="C934" s="249"/>
      <c r="D934" s="249"/>
      <c r="E934" s="249"/>
      <c r="F934" s="250"/>
      <c r="G934" s="271"/>
      <c r="H934" s="249"/>
      <c r="I934" s="388"/>
      <c r="J934" s="250"/>
      <c r="K934" s="249"/>
    </row>
    <row r="935" spans="1:11" x14ac:dyDescent="0.2">
      <c r="A935" s="249"/>
      <c r="B935" s="249"/>
      <c r="C935" s="249"/>
      <c r="D935" s="249"/>
      <c r="E935" s="249"/>
      <c r="F935" s="250"/>
      <c r="G935" s="271"/>
      <c r="H935" s="249"/>
      <c r="I935" s="388"/>
      <c r="J935" s="250"/>
      <c r="K935" s="249"/>
    </row>
    <row r="936" spans="1:11" x14ac:dyDescent="0.2">
      <c r="A936" s="249"/>
      <c r="B936" s="249"/>
      <c r="C936" s="249"/>
      <c r="D936" s="249"/>
      <c r="E936" s="249"/>
      <c r="F936" s="250"/>
      <c r="G936" s="271"/>
      <c r="H936" s="249"/>
      <c r="I936" s="388"/>
      <c r="J936" s="250"/>
      <c r="K936" s="249"/>
    </row>
    <row r="937" spans="1:11" x14ac:dyDescent="0.2">
      <c r="A937" s="249"/>
      <c r="B937" s="249"/>
      <c r="C937" s="249"/>
      <c r="D937" s="249"/>
      <c r="E937" s="249"/>
      <c r="F937" s="250"/>
      <c r="G937" s="271"/>
      <c r="H937" s="249"/>
      <c r="I937" s="388"/>
      <c r="J937" s="250"/>
      <c r="K937" s="249"/>
    </row>
    <row r="938" spans="1:11" x14ac:dyDescent="0.2">
      <c r="A938" s="249"/>
      <c r="B938" s="249"/>
      <c r="C938" s="249"/>
      <c r="D938" s="249"/>
      <c r="E938" s="249"/>
      <c r="F938" s="250"/>
      <c r="G938" s="271"/>
      <c r="H938" s="249"/>
      <c r="I938" s="388"/>
      <c r="J938" s="250"/>
      <c r="K938" s="249"/>
    </row>
    <row r="939" spans="1:11" x14ac:dyDescent="0.2">
      <c r="A939" s="249"/>
      <c r="B939" s="249"/>
      <c r="C939" s="249"/>
      <c r="D939" s="249"/>
      <c r="E939" s="249"/>
      <c r="F939" s="250"/>
      <c r="G939" s="271"/>
      <c r="H939" s="249"/>
      <c r="I939" s="388"/>
      <c r="J939" s="250"/>
      <c r="K939" s="249"/>
    </row>
    <row r="940" spans="1:11" x14ac:dyDescent="0.2">
      <c r="A940" s="249"/>
      <c r="B940" s="249"/>
      <c r="C940" s="249"/>
      <c r="D940" s="249"/>
      <c r="E940" s="249"/>
      <c r="F940" s="250"/>
      <c r="G940" s="271"/>
      <c r="H940" s="249"/>
      <c r="I940" s="388"/>
      <c r="J940" s="250"/>
      <c r="K940" s="249"/>
    </row>
    <row r="941" spans="1:11" x14ac:dyDescent="0.2">
      <c r="A941" s="249"/>
      <c r="B941" s="249"/>
      <c r="C941" s="249"/>
      <c r="D941" s="249"/>
      <c r="E941" s="249"/>
      <c r="F941" s="250"/>
      <c r="G941" s="271"/>
      <c r="H941" s="249"/>
      <c r="I941" s="388"/>
      <c r="J941" s="250"/>
      <c r="K941" s="249"/>
    </row>
    <row r="942" spans="1:11" x14ac:dyDescent="0.2">
      <c r="A942" s="249"/>
      <c r="B942" s="249"/>
      <c r="C942" s="249"/>
      <c r="D942" s="249"/>
      <c r="E942" s="249"/>
      <c r="F942" s="250"/>
      <c r="G942" s="271"/>
      <c r="H942" s="249"/>
      <c r="I942" s="388"/>
      <c r="J942" s="250"/>
      <c r="K942" s="249"/>
    </row>
    <row r="943" spans="1:11" x14ac:dyDescent="0.2">
      <c r="A943" s="249"/>
      <c r="B943" s="249"/>
      <c r="C943" s="249"/>
      <c r="D943" s="249"/>
      <c r="E943" s="249"/>
      <c r="F943" s="250"/>
      <c r="G943" s="271"/>
      <c r="H943" s="249"/>
      <c r="I943" s="388"/>
      <c r="J943" s="250"/>
      <c r="K943" s="249"/>
    </row>
    <row r="944" spans="1:11" x14ac:dyDescent="0.2">
      <c r="A944" s="249"/>
      <c r="B944" s="249"/>
      <c r="C944" s="249"/>
      <c r="D944" s="249"/>
      <c r="E944" s="249"/>
      <c r="F944" s="250"/>
      <c r="G944" s="271"/>
      <c r="H944" s="249"/>
      <c r="I944" s="388"/>
      <c r="J944" s="250"/>
      <c r="K944" s="249"/>
    </row>
    <row r="945" spans="1:11" x14ac:dyDescent="0.2">
      <c r="A945" s="249"/>
      <c r="B945" s="249"/>
      <c r="C945" s="249"/>
      <c r="D945" s="249"/>
      <c r="E945" s="249"/>
      <c r="F945" s="250"/>
      <c r="G945" s="271"/>
      <c r="H945" s="249"/>
      <c r="I945" s="388"/>
      <c r="J945" s="250"/>
      <c r="K945" s="249"/>
    </row>
    <row r="946" spans="1:11" x14ac:dyDescent="0.2">
      <c r="A946" s="249"/>
      <c r="B946" s="249"/>
      <c r="C946" s="249"/>
      <c r="D946" s="249"/>
      <c r="E946" s="249"/>
      <c r="F946" s="250"/>
      <c r="G946" s="271"/>
      <c r="H946" s="249"/>
      <c r="I946" s="388"/>
      <c r="J946" s="250"/>
      <c r="K946" s="249"/>
    </row>
    <row r="947" spans="1:11" x14ac:dyDescent="0.2">
      <c r="A947" s="249"/>
      <c r="B947" s="249"/>
      <c r="C947" s="249"/>
      <c r="D947" s="249"/>
      <c r="E947" s="249"/>
      <c r="F947" s="250"/>
      <c r="G947" s="271"/>
      <c r="H947" s="249"/>
      <c r="I947" s="388"/>
      <c r="J947" s="250"/>
      <c r="K947" s="249"/>
    </row>
    <row r="948" spans="1:11" x14ac:dyDescent="0.2">
      <c r="A948" s="249"/>
      <c r="B948" s="249"/>
      <c r="C948" s="249"/>
      <c r="D948" s="249"/>
      <c r="E948" s="249"/>
      <c r="F948" s="250"/>
      <c r="G948" s="271"/>
      <c r="H948" s="249"/>
      <c r="I948" s="388"/>
      <c r="J948" s="250"/>
      <c r="K948" s="249"/>
    </row>
    <row r="949" spans="1:11" x14ac:dyDescent="0.2">
      <c r="A949" s="249"/>
      <c r="B949" s="249"/>
      <c r="C949" s="249"/>
      <c r="D949" s="249"/>
      <c r="E949" s="249"/>
      <c r="F949" s="250"/>
      <c r="G949" s="271"/>
      <c r="H949" s="249"/>
      <c r="I949" s="388"/>
      <c r="J949" s="250"/>
      <c r="K949" s="249"/>
    </row>
    <row r="950" spans="1:11" x14ac:dyDescent="0.2">
      <c r="A950" s="249"/>
      <c r="B950" s="249"/>
      <c r="C950" s="249"/>
      <c r="D950" s="249"/>
      <c r="E950" s="249"/>
      <c r="F950" s="250"/>
      <c r="G950" s="271"/>
      <c r="H950" s="249"/>
      <c r="I950" s="388"/>
      <c r="J950" s="250"/>
      <c r="K950" s="249"/>
    </row>
    <row r="951" spans="1:11" x14ac:dyDescent="0.2">
      <c r="A951" s="249"/>
      <c r="B951" s="249"/>
      <c r="C951" s="249"/>
      <c r="D951" s="249"/>
      <c r="E951" s="249"/>
      <c r="F951" s="250"/>
      <c r="G951" s="271"/>
      <c r="H951" s="249"/>
      <c r="I951" s="388"/>
      <c r="J951" s="250"/>
      <c r="K951" s="249"/>
    </row>
    <row r="952" spans="1:11" x14ac:dyDescent="0.2">
      <c r="A952" s="249"/>
      <c r="B952" s="249"/>
      <c r="C952" s="249"/>
      <c r="D952" s="249"/>
      <c r="E952" s="249"/>
      <c r="F952" s="250"/>
      <c r="G952" s="271"/>
      <c r="H952" s="249"/>
      <c r="I952" s="388"/>
      <c r="J952" s="250"/>
      <c r="K952" s="249"/>
    </row>
    <row r="953" spans="1:11" x14ac:dyDescent="0.2">
      <c r="A953" s="249"/>
      <c r="B953" s="249"/>
      <c r="C953" s="249"/>
      <c r="D953" s="249"/>
      <c r="E953" s="249"/>
      <c r="F953" s="250"/>
      <c r="G953" s="271"/>
      <c r="H953" s="249"/>
      <c r="I953" s="388"/>
      <c r="J953" s="250"/>
      <c r="K953" s="249"/>
    </row>
    <row r="954" spans="1:11" x14ac:dyDescent="0.2">
      <c r="A954" s="249"/>
      <c r="B954" s="249"/>
      <c r="C954" s="249"/>
      <c r="D954" s="249"/>
      <c r="E954" s="249"/>
      <c r="F954" s="250"/>
      <c r="G954" s="271"/>
      <c r="H954" s="249"/>
      <c r="I954" s="388"/>
      <c r="J954" s="250"/>
      <c r="K954" s="249"/>
    </row>
    <row r="955" spans="1:11" x14ac:dyDescent="0.2">
      <c r="A955" s="249"/>
      <c r="B955" s="249"/>
      <c r="C955" s="249"/>
      <c r="D955" s="249"/>
      <c r="E955" s="249"/>
      <c r="F955" s="250"/>
      <c r="G955" s="271"/>
      <c r="H955" s="249"/>
      <c r="I955" s="388"/>
      <c r="J955" s="250"/>
      <c r="K955" s="249"/>
    </row>
    <row r="956" spans="1:11" x14ac:dyDescent="0.2">
      <c r="A956" s="249"/>
      <c r="B956" s="249"/>
      <c r="C956" s="249"/>
      <c r="D956" s="249"/>
      <c r="E956" s="249"/>
      <c r="F956" s="250"/>
      <c r="G956" s="271"/>
      <c r="H956" s="249"/>
      <c r="I956" s="388"/>
      <c r="J956" s="250"/>
      <c r="K956" s="249"/>
    </row>
    <row r="957" spans="1:11" x14ac:dyDescent="0.2">
      <c r="A957" s="249"/>
      <c r="B957" s="249"/>
      <c r="C957" s="249"/>
      <c r="D957" s="249"/>
      <c r="E957" s="249"/>
      <c r="F957" s="250"/>
      <c r="G957" s="271"/>
      <c r="H957" s="249"/>
      <c r="I957" s="388"/>
      <c r="J957" s="250"/>
      <c r="K957" s="249"/>
    </row>
    <row r="958" spans="1:11" x14ac:dyDescent="0.2">
      <c r="A958" s="249"/>
      <c r="B958" s="249"/>
      <c r="C958" s="249"/>
      <c r="D958" s="249"/>
      <c r="E958" s="249"/>
      <c r="F958" s="250"/>
      <c r="G958" s="271"/>
      <c r="H958" s="249"/>
      <c r="I958" s="388"/>
      <c r="J958" s="250"/>
      <c r="K958" s="249"/>
    </row>
    <row r="959" spans="1:11" x14ac:dyDescent="0.2">
      <c r="A959" s="249"/>
      <c r="B959" s="249"/>
      <c r="C959" s="249"/>
      <c r="D959" s="249"/>
      <c r="E959" s="249"/>
      <c r="F959" s="250"/>
      <c r="G959" s="271"/>
      <c r="H959" s="249"/>
      <c r="I959" s="388"/>
      <c r="J959" s="250"/>
      <c r="K959" s="249"/>
    </row>
    <row r="960" spans="1:11" x14ac:dyDescent="0.2">
      <c r="A960" s="249"/>
      <c r="B960" s="249"/>
      <c r="C960" s="249"/>
      <c r="D960" s="249"/>
      <c r="E960" s="249"/>
      <c r="F960" s="250"/>
      <c r="G960" s="271"/>
      <c r="H960" s="249"/>
      <c r="I960" s="388"/>
      <c r="J960" s="250"/>
      <c r="K960" s="249"/>
    </row>
    <row r="961" spans="1:11" x14ac:dyDescent="0.2">
      <c r="A961" s="249"/>
      <c r="B961" s="249"/>
      <c r="C961" s="249"/>
      <c r="D961" s="249"/>
      <c r="E961" s="249"/>
      <c r="F961" s="250"/>
      <c r="G961" s="271"/>
      <c r="H961" s="249"/>
      <c r="I961" s="388"/>
      <c r="J961" s="250"/>
      <c r="K961" s="249"/>
    </row>
    <row r="962" spans="1:11" x14ac:dyDescent="0.2">
      <c r="A962" s="249"/>
      <c r="B962" s="249"/>
      <c r="C962" s="249"/>
      <c r="D962" s="249"/>
      <c r="E962" s="249"/>
      <c r="F962" s="250"/>
      <c r="G962" s="271"/>
      <c r="H962" s="249"/>
      <c r="I962" s="388"/>
      <c r="J962" s="250"/>
      <c r="K962" s="249"/>
    </row>
    <row r="963" spans="1:11" x14ac:dyDescent="0.2">
      <c r="A963" s="249"/>
      <c r="B963" s="249"/>
      <c r="C963" s="249"/>
      <c r="D963" s="249"/>
      <c r="E963" s="249"/>
      <c r="F963" s="250"/>
      <c r="G963" s="271"/>
      <c r="H963" s="249"/>
      <c r="I963" s="388"/>
      <c r="J963" s="250"/>
      <c r="K963" s="249"/>
    </row>
    <row r="964" spans="1:11" x14ac:dyDescent="0.2">
      <c r="A964" s="249"/>
      <c r="B964" s="249"/>
      <c r="C964" s="249"/>
      <c r="D964" s="249"/>
      <c r="E964" s="249"/>
      <c r="F964" s="250"/>
      <c r="G964" s="271"/>
      <c r="H964" s="249"/>
      <c r="I964" s="388"/>
      <c r="J964" s="250"/>
      <c r="K964" s="249"/>
    </row>
    <row r="965" spans="1:11" x14ac:dyDescent="0.2">
      <c r="A965" s="249"/>
      <c r="B965" s="249"/>
      <c r="C965" s="249"/>
      <c r="D965" s="249"/>
      <c r="E965" s="249"/>
      <c r="F965" s="250"/>
      <c r="G965" s="271"/>
      <c r="H965" s="249"/>
      <c r="I965" s="388"/>
      <c r="J965" s="250"/>
      <c r="K965" s="249"/>
    </row>
    <row r="966" spans="1:11" x14ac:dyDescent="0.2">
      <c r="A966" s="249"/>
      <c r="B966" s="249"/>
      <c r="C966" s="249"/>
      <c r="D966" s="249"/>
      <c r="E966" s="249"/>
      <c r="F966" s="250"/>
      <c r="G966" s="271"/>
      <c r="H966" s="249"/>
      <c r="I966" s="388"/>
      <c r="J966" s="250"/>
      <c r="K966" s="249"/>
    </row>
    <row r="967" spans="1:11" x14ac:dyDescent="0.2">
      <c r="A967" s="249"/>
      <c r="B967" s="249"/>
      <c r="C967" s="249"/>
      <c r="D967" s="249"/>
      <c r="E967" s="249"/>
      <c r="F967" s="250"/>
      <c r="G967" s="271"/>
      <c r="H967" s="249"/>
      <c r="I967" s="388"/>
      <c r="J967" s="250"/>
      <c r="K967" s="249"/>
    </row>
    <row r="968" spans="1:11" x14ac:dyDescent="0.2">
      <c r="A968" s="249"/>
      <c r="B968" s="249"/>
      <c r="C968" s="249"/>
      <c r="D968" s="249"/>
      <c r="E968" s="249"/>
      <c r="F968" s="250"/>
      <c r="G968" s="271"/>
      <c r="H968" s="249"/>
      <c r="I968" s="388"/>
      <c r="J968" s="250"/>
      <c r="K968" s="249"/>
    </row>
    <row r="969" spans="1:11" x14ac:dyDescent="0.2">
      <c r="A969" s="249"/>
      <c r="B969" s="249"/>
      <c r="C969" s="249"/>
      <c r="D969" s="249"/>
      <c r="E969" s="249"/>
      <c r="F969" s="250"/>
      <c r="G969" s="271"/>
      <c r="H969" s="249"/>
      <c r="I969" s="388"/>
      <c r="J969" s="250"/>
      <c r="K969" s="249"/>
    </row>
    <row r="970" spans="1:11" x14ac:dyDescent="0.2">
      <c r="A970" s="249"/>
      <c r="B970" s="249"/>
      <c r="C970" s="249"/>
      <c r="D970" s="249"/>
      <c r="E970" s="249"/>
      <c r="F970" s="250"/>
      <c r="G970" s="271"/>
      <c r="H970" s="249"/>
      <c r="I970" s="388"/>
      <c r="J970" s="250"/>
      <c r="K970" s="249"/>
    </row>
    <row r="971" spans="1:11" x14ac:dyDescent="0.2">
      <c r="A971" s="249"/>
      <c r="B971" s="249"/>
      <c r="C971" s="249"/>
      <c r="D971" s="249"/>
      <c r="E971" s="249"/>
      <c r="F971" s="250"/>
      <c r="G971" s="271"/>
      <c r="H971" s="249"/>
      <c r="I971" s="388"/>
      <c r="J971" s="250"/>
      <c r="K971" s="249"/>
    </row>
    <row r="972" spans="1:11" x14ac:dyDescent="0.2">
      <c r="A972" s="249"/>
      <c r="B972" s="249"/>
      <c r="C972" s="249"/>
      <c r="D972" s="249"/>
      <c r="E972" s="249"/>
      <c r="F972" s="250"/>
      <c r="G972" s="271"/>
      <c r="H972" s="249"/>
      <c r="I972" s="388"/>
      <c r="J972" s="250"/>
      <c r="K972" s="249"/>
    </row>
    <row r="973" spans="1:11" x14ac:dyDescent="0.2">
      <c r="A973" s="249"/>
      <c r="B973" s="249"/>
      <c r="C973" s="249"/>
      <c r="D973" s="249"/>
      <c r="E973" s="249"/>
      <c r="F973" s="250"/>
      <c r="G973" s="271"/>
      <c r="H973" s="249"/>
      <c r="I973" s="388"/>
      <c r="J973" s="250"/>
      <c r="K973" s="249"/>
    </row>
    <row r="974" spans="1:11" x14ac:dyDescent="0.2">
      <c r="A974" s="249"/>
      <c r="B974" s="249"/>
      <c r="C974" s="249"/>
      <c r="D974" s="249"/>
      <c r="E974" s="249"/>
      <c r="F974" s="250"/>
      <c r="G974" s="271"/>
      <c r="H974" s="249"/>
      <c r="I974" s="388"/>
      <c r="J974" s="250"/>
      <c r="K974" s="249"/>
    </row>
    <row r="975" spans="1:11" x14ac:dyDescent="0.2">
      <c r="A975" s="249"/>
      <c r="B975" s="249"/>
      <c r="C975" s="249"/>
      <c r="D975" s="249"/>
      <c r="E975" s="249"/>
      <c r="F975" s="250"/>
      <c r="G975" s="271"/>
      <c r="H975" s="249"/>
      <c r="I975" s="388"/>
      <c r="J975" s="250"/>
      <c r="K975" s="249"/>
    </row>
    <row r="976" spans="1:11" x14ac:dyDescent="0.2">
      <c r="A976" s="249"/>
      <c r="B976" s="249"/>
      <c r="C976" s="249"/>
      <c r="D976" s="249"/>
      <c r="E976" s="249"/>
      <c r="F976" s="250"/>
      <c r="G976" s="271"/>
      <c r="H976" s="249"/>
      <c r="I976" s="388"/>
      <c r="J976" s="250"/>
      <c r="K976" s="249"/>
    </row>
    <row r="977" spans="1:11" x14ac:dyDescent="0.2">
      <c r="A977" s="249"/>
      <c r="B977" s="249"/>
      <c r="C977" s="249"/>
      <c r="D977" s="249"/>
      <c r="E977" s="249"/>
      <c r="F977" s="250"/>
      <c r="G977" s="271"/>
      <c r="H977" s="249"/>
      <c r="I977" s="388"/>
      <c r="J977" s="250"/>
      <c r="K977" s="249"/>
    </row>
    <row r="978" spans="1:11" x14ac:dyDescent="0.2">
      <c r="A978" s="249"/>
      <c r="B978" s="249"/>
      <c r="C978" s="249"/>
      <c r="D978" s="249"/>
      <c r="E978" s="249"/>
      <c r="F978" s="250"/>
      <c r="G978" s="271"/>
      <c r="H978" s="249"/>
      <c r="I978" s="388"/>
      <c r="J978" s="250"/>
      <c r="K978" s="249"/>
    </row>
    <row r="979" spans="1:11" x14ac:dyDescent="0.2">
      <c r="A979" s="249"/>
      <c r="B979" s="249"/>
      <c r="C979" s="249"/>
      <c r="D979" s="249"/>
      <c r="E979" s="249"/>
      <c r="F979" s="250"/>
      <c r="G979" s="271"/>
      <c r="H979" s="249"/>
      <c r="I979" s="388"/>
      <c r="J979" s="250"/>
      <c r="K979" s="249"/>
    </row>
    <row r="980" spans="1:11" x14ac:dyDescent="0.2">
      <c r="A980" s="249"/>
      <c r="B980" s="249"/>
      <c r="C980" s="249"/>
      <c r="D980" s="249"/>
      <c r="E980" s="249"/>
      <c r="F980" s="250"/>
      <c r="G980" s="271"/>
      <c r="H980" s="249"/>
      <c r="I980" s="388"/>
      <c r="J980" s="250"/>
      <c r="K980" s="249"/>
    </row>
    <row r="981" spans="1:11" x14ac:dyDescent="0.2">
      <c r="A981" s="249"/>
      <c r="B981" s="249"/>
      <c r="C981" s="249"/>
      <c r="D981" s="249"/>
      <c r="E981" s="249"/>
      <c r="F981" s="250"/>
      <c r="G981" s="271"/>
      <c r="H981" s="249"/>
      <c r="I981" s="388"/>
      <c r="J981" s="250"/>
      <c r="K981" s="249"/>
    </row>
    <row r="982" spans="1:11" x14ac:dyDescent="0.2">
      <c r="A982" s="249"/>
      <c r="B982" s="249"/>
      <c r="C982" s="249"/>
      <c r="D982" s="249"/>
      <c r="E982" s="249"/>
      <c r="F982" s="249"/>
      <c r="G982" s="272"/>
      <c r="H982" s="249"/>
      <c r="I982" s="388"/>
      <c r="J982" s="249"/>
      <c r="K982" s="249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2" sqref="A2:XFD2"/>
    </sheetView>
  </sheetViews>
  <sheetFormatPr defaultColWidth="9.140625" defaultRowHeight="12.75" x14ac:dyDescent="0.2"/>
  <cols>
    <col min="6" max="6" width="16.5703125" customWidth="1"/>
    <col min="7" max="7" width="15.5703125" style="101" customWidth="1"/>
    <col min="8" max="8" width="19.5703125" customWidth="1"/>
    <col min="9" max="9" width="12.28515625" style="363" customWidth="1"/>
    <col min="10" max="10" width="21.140625" customWidth="1"/>
    <col min="11" max="11" width="31.7109375" customWidth="1"/>
    <col min="12" max="12" width="11" customWidth="1"/>
  </cols>
  <sheetData>
    <row r="1" spans="1:13" x14ac:dyDescent="0.2">
      <c r="A1" s="370" t="s">
        <v>888</v>
      </c>
      <c r="B1" s="370" t="s">
        <v>0</v>
      </c>
      <c r="C1" s="370" t="s">
        <v>889</v>
      </c>
      <c r="D1" s="370" t="s">
        <v>1</v>
      </c>
      <c r="E1" s="370" t="s">
        <v>31</v>
      </c>
      <c r="F1" s="370" t="s">
        <v>32</v>
      </c>
      <c r="G1" s="370" t="s">
        <v>40</v>
      </c>
      <c r="H1" s="370" t="s">
        <v>33</v>
      </c>
      <c r="I1" s="385" t="s">
        <v>2</v>
      </c>
      <c r="J1" s="370" t="s">
        <v>36</v>
      </c>
      <c r="K1" s="370" t="s">
        <v>3</v>
      </c>
      <c r="L1" s="370" t="s">
        <v>34</v>
      </c>
      <c r="M1" s="370" t="s">
        <v>35</v>
      </c>
    </row>
    <row r="2" spans="1:13" x14ac:dyDescent="0.2">
      <c r="A2" s="472" t="s">
        <v>890</v>
      </c>
      <c r="B2" s="472" t="s">
        <v>282</v>
      </c>
      <c r="C2" s="472" t="s">
        <v>891</v>
      </c>
      <c r="D2" s="472" t="s">
        <v>83</v>
      </c>
      <c r="E2" s="472" t="s">
        <v>84</v>
      </c>
      <c r="F2" s="472" t="s">
        <v>85</v>
      </c>
      <c r="G2" s="472" t="s">
        <v>668</v>
      </c>
      <c r="H2" s="473">
        <v>42277</v>
      </c>
      <c r="I2" s="387">
        <v>286</v>
      </c>
      <c r="J2" s="472"/>
      <c r="K2" s="472" t="s">
        <v>283</v>
      </c>
      <c r="L2" s="473">
        <v>42282</v>
      </c>
      <c r="M2" s="472" t="s">
        <v>4</v>
      </c>
    </row>
    <row r="3" spans="1:13" x14ac:dyDescent="0.2">
      <c r="A3" s="251"/>
      <c r="B3" s="251"/>
      <c r="C3" s="251"/>
      <c r="D3" s="251"/>
      <c r="E3" s="251"/>
      <c r="F3" s="252"/>
      <c r="G3" s="271"/>
      <c r="H3" s="251"/>
      <c r="I3" s="373">
        <f>SUM(I2:I2)</f>
        <v>286</v>
      </c>
      <c r="J3" s="252"/>
      <c r="K3" s="251"/>
    </row>
    <row r="4" spans="1:13" x14ac:dyDescent="0.2">
      <c r="A4" s="251"/>
      <c r="B4" s="251"/>
      <c r="C4" s="251"/>
      <c r="D4" s="251"/>
      <c r="E4" s="251"/>
      <c r="F4" s="252"/>
      <c r="G4" s="271"/>
      <c r="H4" s="251"/>
      <c r="I4" s="388"/>
      <c r="J4" s="252"/>
      <c r="K4" s="251"/>
    </row>
    <row r="5" spans="1:13" x14ac:dyDescent="0.2">
      <c r="A5" s="251"/>
      <c r="B5" s="251"/>
      <c r="C5" s="251"/>
      <c r="D5" s="251"/>
      <c r="E5" s="251"/>
      <c r="F5" s="252"/>
      <c r="G5" s="271"/>
      <c r="H5" s="251"/>
      <c r="I5" s="388"/>
      <c r="J5" s="252"/>
      <c r="K5" s="251"/>
    </row>
    <row r="6" spans="1:13" x14ac:dyDescent="0.2">
      <c r="A6" s="251"/>
      <c r="B6" s="251"/>
      <c r="C6" s="251"/>
      <c r="D6" s="251"/>
      <c r="E6" s="251"/>
      <c r="F6" s="252"/>
      <c r="G6" s="271"/>
      <c r="H6" s="251"/>
      <c r="I6" s="388"/>
      <c r="J6" s="252"/>
      <c r="K6" s="251"/>
    </row>
    <row r="7" spans="1:13" x14ac:dyDescent="0.2">
      <c r="A7" s="251"/>
      <c r="B7" s="251"/>
      <c r="C7" s="251"/>
      <c r="D7" s="251"/>
      <c r="E7" s="251"/>
      <c r="F7" s="252"/>
      <c r="G7" s="271"/>
      <c r="H7" s="251"/>
      <c r="I7" s="388"/>
      <c r="J7" s="252"/>
      <c r="K7" s="251"/>
    </row>
    <row r="8" spans="1:13" x14ac:dyDescent="0.2">
      <c r="A8" s="251"/>
      <c r="B8" s="251"/>
      <c r="C8" s="251"/>
      <c r="D8" s="251"/>
      <c r="E8" s="251"/>
      <c r="F8" s="252"/>
      <c r="G8" s="271"/>
      <c r="H8" s="251"/>
      <c r="I8" s="388"/>
      <c r="J8" s="252"/>
      <c r="K8" s="251"/>
    </row>
    <row r="9" spans="1:13" x14ac:dyDescent="0.2">
      <c r="A9" s="251"/>
      <c r="B9" s="251"/>
      <c r="C9" s="251"/>
      <c r="D9" s="251"/>
      <c r="E9" s="251"/>
      <c r="F9" s="252"/>
      <c r="G9" s="271"/>
      <c r="H9" s="251"/>
      <c r="I9" s="388"/>
      <c r="J9" s="252"/>
      <c r="K9" s="251"/>
    </row>
    <row r="10" spans="1:13" x14ac:dyDescent="0.2">
      <c r="A10" s="251"/>
      <c r="B10" s="251"/>
      <c r="C10" s="251"/>
      <c r="D10" s="251"/>
      <c r="E10" s="251"/>
      <c r="F10" s="252"/>
      <c r="G10" s="271"/>
      <c r="H10" s="251"/>
      <c r="I10" s="388"/>
      <c r="J10" s="252"/>
      <c r="K10" s="251"/>
    </row>
    <row r="11" spans="1:13" x14ac:dyDescent="0.2">
      <c r="A11" s="251"/>
      <c r="B11" s="251"/>
      <c r="C11" s="251"/>
      <c r="D11" s="251"/>
      <c r="E11" s="251"/>
      <c r="F11" s="252"/>
      <c r="G11" s="271"/>
      <c r="H11" s="251"/>
      <c r="I11" s="388"/>
      <c r="J11" s="252"/>
      <c r="K11" s="251"/>
    </row>
    <row r="12" spans="1:13" x14ac:dyDescent="0.2">
      <c r="A12" s="251"/>
      <c r="B12" s="251"/>
      <c r="C12" s="251"/>
      <c r="D12" s="251"/>
      <c r="E12" s="251"/>
      <c r="F12" s="252"/>
      <c r="G12" s="271"/>
      <c r="H12" s="251"/>
      <c r="I12" s="388"/>
      <c r="J12" s="252"/>
      <c r="K12" s="251"/>
    </row>
    <row r="13" spans="1:13" x14ac:dyDescent="0.2">
      <c r="A13" s="251"/>
      <c r="B13" s="251"/>
      <c r="C13" s="251"/>
      <c r="D13" s="251"/>
      <c r="E13" s="251"/>
      <c r="F13" s="252"/>
      <c r="G13" s="271"/>
      <c r="H13" s="251"/>
      <c r="I13" s="388"/>
      <c r="J13" s="252"/>
      <c r="K13" s="251"/>
    </row>
    <row r="14" spans="1:13" x14ac:dyDescent="0.2">
      <c r="A14" s="251"/>
      <c r="B14" s="251"/>
      <c r="C14" s="251"/>
      <c r="D14" s="251"/>
      <c r="E14" s="251"/>
      <c r="F14" s="252"/>
      <c r="G14" s="271"/>
      <c r="H14" s="251"/>
      <c r="I14" s="388"/>
      <c r="J14" s="252"/>
      <c r="K14" s="251"/>
    </row>
    <row r="15" spans="1:13" x14ac:dyDescent="0.2">
      <c r="A15" s="251"/>
      <c r="B15" s="251"/>
      <c r="C15" s="251"/>
      <c r="D15" s="251"/>
      <c r="E15" s="251"/>
      <c r="F15" s="252"/>
      <c r="G15" s="271"/>
      <c r="H15" s="251"/>
      <c r="I15" s="388"/>
      <c r="J15" s="252"/>
      <c r="K15" s="251"/>
    </row>
    <row r="16" spans="1:13" x14ac:dyDescent="0.2">
      <c r="A16" s="251"/>
      <c r="B16" s="251"/>
      <c r="C16" s="251"/>
      <c r="D16" s="251"/>
      <c r="E16" s="251"/>
      <c r="F16" s="252"/>
      <c r="G16" s="271"/>
      <c r="H16" s="251"/>
      <c r="I16" s="388"/>
      <c r="J16" s="252"/>
      <c r="K16" s="251"/>
    </row>
    <row r="17" spans="1:11" x14ac:dyDescent="0.2">
      <c r="A17" s="251"/>
      <c r="B17" s="251"/>
      <c r="C17" s="251"/>
      <c r="D17" s="251"/>
      <c r="E17" s="251"/>
      <c r="F17" s="252"/>
      <c r="G17" s="271"/>
      <c r="H17" s="251"/>
      <c r="I17" s="388"/>
      <c r="J17" s="252"/>
      <c r="K17" s="251"/>
    </row>
    <row r="18" spans="1:11" x14ac:dyDescent="0.2">
      <c r="A18" s="251"/>
      <c r="B18" s="251"/>
      <c r="C18" s="251"/>
      <c r="D18" s="251"/>
      <c r="E18" s="251"/>
      <c r="F18" s="252"/>
      <c r="G18" s="271"/>
      <c r="H18" s="251"/>
      <c r="I18" s="388"/>
      <c r="J18" s="252"/>
      <c r="K18" s="251"/>
    </row>
    <row r="19" spans="1:11" x14ac:dyDescent="0.2">
      <c r="A19" s="251"/>
      <c r="B19" s="251"/>
      <c r="C19" s="251"/>
      <c r="D19" s="251"/>
      <c r="E19" s="251"/>
      <c r="F19" s="252"/>
      <c r="G19" s="271"/>
      <c r="H19" s="251"/>
      <c r="I19" s="388"/>
      <c r="J19" s="252"/>
      <c r="K19" s="251"/>
    </row>
    <row r="20" spans="1:11" x14ac:dyDescent="0.2">
      <c r="A20" s="251"/>
      <c r="B20" s="251"/>
      <c r="C20" s="251"/>
      <c r="D20" s="251"/>
      <c r="E20" s="251"/>
      <c r="F20" s="252"/>
      <c r="G20" s="271"/>
      <c r="H20" s="251"/>
      <c r="I20" s="388"/>
      <c r="J20" s="252"/>
      <c r="K20" s="251"/>
    </row>
    <row r="21" spans="1:11" x14ac:dyDescent="0.2">
      <c r="A21" s="251"/>
      <c r="B21" s="251"/>
      <c r="C21" s="251"/>
      <c r="D21" s="251"/>
      <c r="E21" s="251"/>
      <c r="F21" s="251"/>
      <c r="G21" s="272"/>
      <c r="H21" s="251"/>
      <c r="I21" s="388"/>
      <c r="J21" s="251"/>
      <c r="K21" s="251"/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2" sqref="A2:XFD17"/>
    </sheetView>
  </sheetViews>
  <sheetFormatPr defaultColWidth="9.140625" defaultRowHeight="12.75" x14ac:dyDescent="0.2"/>
  <cols>
    <col min="1" max="1" width="12.28515625" customWidth="1"/>
    <col min="3" max="3" width="6" customWidth="1"/>
    <col min="4" max="4" width="13.42578125" customWidth="1"/>
    <col min="5" max="5" width="12.42578125" customWidth="1"/>
    <col min="6" max="6" width="11" customWidth="1"/>
    <col min="7" max="7" width="13.85546875" customWidth="1"/>
    <col min="8" max="8" width="13.5703125" customWidth="1"/>
    <col min="9" max="9" width="16.85546875" style="363" customWidth="1"/>
    <col min="10" max="10" width="16.28515625" customWidth="1"/>
    <col min="11" max="11" width="10.42578125" customWidth="1"/>
    <col min="12" max="12" width="11.5703125" customWidth="1"/>
    <col min="13" max="13" width="18.7109375" customWidth="1"/>
  </cols>
  <sheetData>
    <row r="1" spans="1:13" x14ac:dyDescent="0.2">
      <c r="A1" s="371" t="s">
        <v>888</v>
      </c>
      <c r="B1" s="371" t="s">
        <v>0</v>
      </c>
      <c r="C1" s="371" t="s">
        <v>889</v>
      </c>
      <c r="D1" s="371" t="s">
        <v>1</v>
      </c>
      <c r="E1" s="371" t="s">
        <v>31</v>
      </c>
      <c r="F1" s="371" t="s">
        <v>32</v>
      </c>
      <c r="G1" s="371" t="s">
        <v>40</v>
      </c>
      <c r="H1" s="371" t="s">
        <v>33</v>
      </c>
      <c r="I1" s="385" t="s">
        <v>2</v>
      </c>
      <c r="J1" s="371" t="s">
        <v>36</v>
      </c>
      <c r="K1" s="371" t="s">
        <v>3</v>
      </c>
      <c r="L1" s="371" t="s">
        <v>34</v>
      </c>
      <c r="M1" s="371" t="s">
        <v>35</v>
      </c>
    </row>
    <row r="2" spans="1:13" x14ac:dyDescent="0.2">
      <c r="A2" s="670" t="s">
        <v>896</v>
      </c>
      <c r="B2" s="670" t="s">
        <v>282</v>
      </c>
      <c r="C2" s="670" t="s">
        <v>891</v>
      </c>
      <c r="D2" s="670" t="s">
        <v>101</v>
      </c>
      <c r="E2" s="670" t="s">
        <v>102</v>
      </c>
      <c r="F2" s="670" t="s">
        <v>103</v>
      </c>
      <c r="G2" s="670" t="s">
        <v>760</v>
      </c>
      <c r="H2" s="671">
        <v>42308</v>
      </c>
      <c r="I2" s="672">
        <v>118.92</v>
      </c>
      <c r="J2" s="670"/>
      <c r="K2" s="670" t="s">
        <v>104</v>
      </c>
      <c r="L2" s="671">
        <v>42313</v>
      </c>
      <c r="M2" s="670" t="s">
        <v>72</v>
      </c>
    </row>
    <row r="3" spans="1:13" x14ac:dyDescent="0.2">
      <c r="A3" s="670" t="s">
        <v>896</v>
      </c>
      <c r="B3" s="670" t="s">
        <v>282</v>
      </c>
      <c r="C3" s="670" t="s">
        <v>891</v>
      </c>
      <c r="D3" s="670" t="s">
        <v>101</v>
      </c>
      <c r="E3" s="670" t="s">
        <v>102</v>
      </c>
      <c r="F3" s="670" t="s">
        <v>103</v>
      </c>
      <c r="G3" s="670" t="s">
        <v>761</v>
      </c>
      <c r="H3" s="671">
        <v>42277</v>
      </c>
      <c r="I3" s="672">
        <v>166.4</v>
      </c>
      <c r="J3" s="670"/>
      <c r="K3" s="670" t="s">
        <v>289</v>
      </c>
      <c r="L3" s="671">
        <v>42311</v>
      </c>
      <c r="M3" s="670" t="s">
        <v>72</v>
      </c>
    </row>
    <row r="4" spans="1:13" x14ac:dyDescent="0.2">
      <c r="A4" s="670" t="s">
        <v>896</v>
      </c>
      <c r="B4" s="670" t="s">
        <v>282</v>
      </c>
      <c r="C4" s="670" t="s">
        <v>891</v>
      </c>
      <c r="D4" s="670" t="s">
        <v>330</v>
      </c>
      <c r="E4" s="670" t="s">
        <v>331</v>
      </c>
      <c r="F4" s="670" t="s">
        <v>332</v>
      </c>
      <c r="G4" s="670" t="s">
        <v>762</v>
      </c>
      <c r="H4" s="671">
        <v>42309</v>
      </c>
      <c r="I4" s="672">
        <v>0.15</v>
      </c>
      <c r="J4" s="670"/>
      <c r="K4" s="670" t="s">
        <v>616</v>
      </c>
      <c r="L4" s="671">
        <v>42310</v>
      </c>
      <c r="M4" s="670" t="s">
        <v>72</v>
      </c>
    </row>
    <row r="5" spans="1:13" x14ac:dyDescent="0.2">
      <c r="A5" s="670" t="s">
        <v>890</v>
      </c>
      <c r="B5" s="670" t="s">
        <v>282</v>
      </c>
      <c r="C5" s="670" t="s">
        <v>891</v>
      </c>
      <c r="D5" s="670" t="s">
        <v>190</v>
      </c>
      <c r="E5" s="670" t="s">
        <v>191</v>
      </c>
      <c r="F5" s="670"/>
      <c r="G5" s="670" t="s">
        <v>773</v>
      </c>
      <c r="H5" s="671">
        <v>42328</v>
      </c>
      <c r="I5" s="672">
        <v>2261.4</v>
      </c>
      <c r="J5" s="670"/>
      <c r="K5" s="670" t="s">
        <v>1033</v>
      </c>
      <c r="L5" s="671">
        <v>42332</v>
      </c>
      <c r="M5" s="670" t="s">
        <v>72</v>
      </c>
    </row>
    <row r="6" spans="1:13" x14ac:dyDescent="0.2">
      <c r="A6" s="670" t="s">
        <v>890</v>
      </c>
      <c r="B6" s="670" t="s">
        <v>282</v>
      </c>
      <c r="C6" s="670" t="s">
        <v>891</v>
      </c>
      <c r="D6" s="670" t="s">
        <v>173</v>
      </c>
      <c r="E6" s="670" t="s">
        <v>812</v>
      </c>
      <c r="F6" s="670"/>
      <c r="G6" s="670" t="s">
        <v>774</v>
      </c>
      <c r="H6" s="671">
        <v>42250</v>
      </c>
      <c r="I6" s="672">
        <v>313.95999999999998</v>
      </c>
      <c r="J6" s="670"/>
      <c r="K6" s="670" t="s">
        <v>132</v>
      </c>
      <c r="L6" s="671">
        <v>42338</v>
      </c>
      <c r="M6" s="670" t="s">
        <v>72</v>
      </c>
    </row>
    <row r="7" spans="1:13" x14ac:dyDescent="0.2">
      <c r="A7" s="670" t="s">
        <v>890</v>
      </c>
      <c r="B7" s="670" t="s">
        <v>282</v>
      </c>
      <c r="C7" s="670" t="s">
        <v>891</v>
      </c>
      <c r="D7" s="670" t="s">
        <v>279</v>
      </c>
      <c r="E7" s="670" t="s">
        <v>280</v>
      </c>
      <c r="F7" s="670" t="s">
        <v>281</v>
      </c>
      <c r="G7" s="670" t="s">
        <v>784</v>
      </c>
      <c r="H7" s="671">
        <v>42327</v>
      </c>
      <c r="I7" s="672">
        <v>206.06</v>
      </c>
      <c r="J7" s="670" t="s">
        <v>785</v>
      </c>
      <c r="K7" s="670" t="s">
        <v>289</v>
      </c>
      <c r="L7" s="671">
        <v>42328</v>
      </c>
      <c r="M7" s="670" t="s">
        <v>72</v>
      </c>
    </row>
    <row r="8" spans="1:13" x14ac:dyDescent="0.2">
      <c r="A8" s="670" t="s">
        <v>890</v>
      </c>
      <c r="B8" s="670" t="s">
        <v>282</v>
      </c>
      <c r="C8" s="670" t="s">
        <v>892</v>
      </c>
      <c r="D8" s="670" t="s">
        <v>183</v>
      </c>
      <c r="E8" s="670" t="s">
        <v>184</v>
      </c>
      <c r="F8" s="670" t="s">
        <v>185</v>
      </c>
      <c r="G8" s="670" t="s">
        <v>748</v>
      </c>
      <c r="H8" s="671">
        <v>42314</v>
      </c>
      <c r="I8" s="672">
        <v>-156.09</v>
      </c>
      <c r="J8" s="670"/>
      <c r="K8" s="670" t="s">
        <v>1033</v>
      </c>
      <c r="L8" s="671">
        <v>42317</v>
      </c>
      <c r="M8" s="670" t="s">
        <v>72</v>
      </c>
    </row>
    <row r="9" spans="1:13" x14ac:dyDescent="0.2">
      <c r="A9" s="670" t="s">
        <v>890</v>
      </c>
      <c r="B9" s="670" t="s">
        <v>282</v>
      </c>
      <c r="C9" s="670" t="s">
        <v>892</v>
      </c>
      <c r="D9" s="670" t="s">
        <v>183</v>
      </c>
      <c r="E9" s="670" t="s">
        <v>184</v>
      </c>
      <c r="F9" s="670" t="s">
        <v>185</v>
      </c>
      <c r="G9" s="670" t="s">
        <v>749</v>
      </c>
      <c r="H9" s="671">
        <v>42314</v>
      </c>
      <c r="I9" s="672">
        <v>-312.18</v>
      </c>
      <c r="J9" s="670"/>
      <c r="K9" s="670" t="s">
        <v>1033</v>
      </c>
      <c r="L9" s="671">
        <v>42317</v>
      </c>
      <c r="M9" s="670" t="s">
        <v>72</v>
      </c>
    </row>
    <row r="10" spans="1:13" x14ac:dyDescent="0.2">
      <c r="A10" s="670" t="s">
        <v>890</v>
      </c>
      <c r="B10" s="670" t="s">
        <v>282</v>
      </c>
      <c r="C10" s="670" t="s">
        <v>891</v>
      </c>
      <c r="D10" s="670" t="s">
        <v>105</v>
      </c>
      <c r="E10" s="670" t="s">
        <v>106</v>
      </c>
      <c r="F10" s="670" t="s">
        <v>107</v>
      </c>
      <c r="G10" s="670" t="s">
        <v>787</v>
      </c>
      <c r="H10" s="671">
        <v>42335</v>
      </c>
      <c r="I10" s="672">
        <v>429.99</v>
      </c>
      <c r="J10" s="670" t="s">
        <v>788</v>
      </c>
      <c r="K10" s="670" t="s">
        <v>419</v>
      </c>
      <c r="L10" s="671">
        <v>42338</v>
      </c>
      <c r="M10" s="670" t="s">
        <v>72</v>
      </c>
    </row>
    <row r="11" spans="1:13" x14ac:dyDescent="0.2">
      <c r="A11" s="670" t="s">
        <v>890</v>
      </c>
      <c r="B11" s="670" t="s">
        <v>282</v>
      </c>
      <c r="C11" s="670" t="s">
        <v>891</v>
      </c>
      <c r="D11" s="670" t="s">
        <v>101</v>
      </c>
      <c r="E11" s="670" t="s">
        <v>102</v>
      </c>
      <c r="F11" s="670" t="s">
        <v>103</v>
      </c>
      <c r="G11" s="670" t="s">
        <v>789</v>
      </c>
      <c r="H11" s="671">
        <v>42327</v>
      </c>
      <c r="I11" s="672">
        <v>426.53</v>
      </c>
      <c r="J11" s="670"/>
      <c r="K11" s="670" t="s">
        <v>104</v>
      </c>
      <c r="L11" s="671">
        <v>42331</v>
      </c>
      <c r="M11" s="670" t="s">
        <v>72</v>
      </c>
    </row>
    <row r="12" spans="1:13" x14ac:dyDescent="0.2">
      <c r="A12" s="670" t="s">
        <v>890</v>
      </c>
      <c r="B12" s="670" t="s">
        <v>282</v>
      </c>
      <c r="C12" s="670" t="s">
        <v>891</v>
      </c>
      <c r="D12" s="670" t="s">
        <v>550</v>
      </c>
      <c r="E12" s="670" t="s">
        <v>551</v>
      </c>
      <c r="F12" s="670" t="s">
        <v>552</v>
      </c>
      <c r="G12" s="670" t="s">
        <v>796</v>
      </c>
      <c r="H12" s="671">
        <v>42307</v>
      </c>
      <c r="I12" s="672">
        <v>1695.23</v>
      </c>
      <c r="J12" s="670"/>
      <c r="K12" s="670" t="s">
        <v>492</v>
      </c>
      <c r="L12" s="671">
        <v>42324</v>
      </c>
      <c r="M12" s="670" t="s">
        <v>72</v>
      </c>
    </row>
    <row r="13" spans="1:13" x14ac:dyDescent="0.2">
      <c r="A13" s="670" t="s">
        <v>890</v>
      </c>
      <c r="B13" s="670" t="s">
        <v>282</v>
      </c>
      <c r="C13" s="670" t="s">
        <v>891</v>
      </c>
      <c r="D13" s="670" t="s">
        <v>90</v>
      </c>
      <c r="E13" s="670" t="s">
        <v>91</v>
      </c>
      <c r="F13" s="670" t="s">
        <v>92</v>
      </c>
      <c r="G13" s="670" t="s">
        <v>799</v>
      </c>
      <c r="H13" s="671">
        <v>42308</v>
      </c>
      <c r="I13" s="672">
        <v>29.52</v>
      </c>
      <c r="J13" s="670" t="s">
        <v>797</v>
      </c>
      <c r="K13" s="670" t="s">
        <v>798</v>
      </c>
      <c r="L13" s="671">
        <v>42310</v>
      </c>
      <c r="M13" s="670" t="s">
        <v>72</v>
      </c>
    </row>
    <row r="14" spans="1:13" x14ac:dyDescent="0.2">
      <c r="A14" s="670" t="s">
        <v>890</v>
      </c>
      <c r="B14" s="670" t="s">
        <v>282</v>
      </c>
      <c r="C14" s="670" t="s">
        <v>891</v>
      </c>
      <c r="D14" s="670" t="s">
        <v>178</v>
      </c>
      <c r="E14" s="670" t="s">
        <v>179</v>
      </c>
      <c r="F14" s="670" t="s">
        <v>180</v>
      </c>
      <c r="G14" s="670" t="s">
        <v>800</v>
      </c>
      <c r="H14" s="671">
        <v>42314</v>
      </c>
      <c r="I14" s="672">
        <v>227.38</v>
      </c>
      <c r="J14" s="670"/>
      <c r="K14" s="670" t="s">
        <v>539</v>
      </c>
      <c r="L14" s="671">
        <v>42318</v>
      </c>
      <c r="M14" s="670" t="s">
        <v>72</v>
      </c>
    </row>
    <row r="15" spans="1:13" x14ac:dyDescent="0.2">
      <c r="A15" s="670" t="s">
        <v>890</v>
      </c>
      <c r="B15" s="670" t="s">
        <v>282</v>
      </c>
      <c r="C15" s="670" t="s">
        <v>891</v>
      </c>
      <c r="D15" s="670" t="s">
        <v>175</v>
      </c>
      <c r="E15" s="670" t="s">
        <v>176</v>
      </c>
      <c r="F15" s="670" t="s">
        <v>177</v>
      </c>
      <c r="G15" s="670" t="s">
        <v>801</v>
      </c>
      <c r="H15" s="671">
        <v>42157</v>
      </c>
      <c r="I15" s="672">
        <v>363.91</v>
      </c>
      <c r="J15" s="670"/>
      <c r="K15" s="670" t="s">
        <v>104</v>
      </c>
      <c r="L15" s="671">
        <v>42321</v>
      </c>
      <c r="M15" s="670" t="s">
        <v>72</v>
      </c>
    </row>
    <row r="16" spans="1:13" x14ac:dyDescent="0.2">
      <c r="A16" s="670" t="s">
        <v>890</v>
      </c>
      <c r="B16" s="670" t="s">
        <v>89</v>
      </c>
      <c r="C16" s="670" t="s">
        <v>892</v>
      </c>
      <c r="D16" s="670" t="s">
        <v>90</v>
      </c>
      <c r="E16" s="670" t="s">
        <v>91</v>
      </c>
      <c r="F16" s="670" t="s">
        <v>92</v>
      </c>
      <c r="G16" s="670" t="s">
        <v>753</v>
      </c>
      <c r="H16" s="671">
        <v>41915</v>
      </c>
      <c r="I16" s="672">
        <v>-89.54</v>
      </c>
      <c r="J16" s="670" t="s">
        <v>2094</v>
      </c>
      <c r="K16" s="670" t="s">
        <v>751</v>
      </c>
      <c r="L16" s="671">
        <v>42317</v>
      </c>
      <c r="M16" s="670" t="s">
        <v>72</v>
      </c>
    </row>
    <row r="17" spans="1:13" x14ac:dyDescent="0.2">
      <c r="A17" s="670" t="s">
        <v>890</v>
      </c>
      <c r="B17" s="670" t="s">
        <v>688</v>
      </c>
      <c r="C17" s="670" t="s">
        <v>892</v>
      </c>
      <c r="D17" s="670" t="s">
        <v>90</v>
      </c>
      <c r="E17" s="670" t="s">
        <v>91</v>
      </c>
      <c r="F17" s="670" t="s">
        <v>92</v>
      </c>
      <c r="G17" s="670" t="s">
        <v>755</v>
      </c>
      <c r="H17" s="671">
        <v>40998</v>
      </c>
      <c r="I17" s="672">
        <v>-12.84</v>
      </c>
      <c r="J17" s="670"/>
      <c r="K17" s="670" t="s">
        <v>619</v>
      </c>
      <c r="L17" s="671">
        <v>42314</v>
      </c>
      <c r="M17" s="670" t="s">
        <v>72</v>
      </c>
    </row>
    <row r="18" spans="1:13" x14ac:dyDescent="0.2">
      <c r="I18" s="512">
        <f>SUM(I2:I17)</f>
        <v>5668.7999999999993</v>
      </c>
    </row>
  </sheetData>
  <sortState ref="A2:M102">
    <sortCondition ref="C2:C102"/>
  </sortState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"/>
  <sheetViews>
    <sheetView workbookViewId="0">
      <selection activeCell="A2" sqref="A2:XFD7"/>
    </sheetView>
  </sheetViews>
  <sheetFormatPr defaultColWidth="9.140625" defaultRowHeight="12.75" x14ac:dyDescent="0.2"/>
  <cols>
    <col min="3" max="3" width="5.28515625" customWidth="1"/>
    <col min="4" max="4" width="9.140625" customWidth="1"/>
    <col min="5" max="5" width="16.42578125" customWidth="1"/>
    <col min="6" max="6" width="15.85546875" customWidth="1"/>
    <col min="7" max="7" width="12.42578125" style="101" customWidth="1"/>
    <col min="8" max="8" width="13.140625" customWidth="1"/>
    <col min="9" max="9" width="16.5703125" style="363" customWidth="1"/>
    <col min="10" max="10" width="16" customWidth="1"/>
    <col min="11" max="11" width="25.140625" customWidth="1"/>
    <col min="12" max="12" width="12.140625" customWidth="1"/>
  </cols>
  <sheetData>
    <row r="1" spans="1:13" x14ac:dyDescent="0.2">
      <c r="A1" s="372" t="s">
        <v>888</v>
      </c>
      <c r="B1" s="372" t="s">
        <v>0</v>
      </c>
      <c r="C1" s="372" t="s">
        <v>889</v>
      </c>
      <c r="D1" s="372" t="s">
        <v>1</v>
      </c>
      <c r="E1" s="372" t="s">
        <v>31</v>
      </c>
      <c r="F1" s="372" t="s">
        <v>32</v>
      </c>
      <c r="G1" s="372" t="s">
        <v>40</v>
      </c>
      <c r="H1" s="372" t="s">
        <v>33</v>
      </c>
      <c r="I1" s="385" t="s">
        <v>2</v>
      </c>
      <c r="J1" s="372" t="s">
        <v>36</v>
      </c>
      <c r="K1" s="372" t="s">
        <v>3</v>
      </c>
      <c r="L1" s="372" t="s">
        <v>34</v>
      </c>
      <c r="M1" s="372" t="s">
        <v>35</v>
      </c>
    </row>
    <row r="2" spans="1:13" x14ac:dyDescent="0.2">
      <c r="A2" s="673" t="s">
        <v>890</v>
      </c>
      <c r="B2" s="673" t="s">
        <v>282</v>
      </c>
      <c r="C2" s="673" t="s">
        <v>891</v>
      </c>
      <c r="D2" s="673" t="s">
        <v>803</v>
      </c>
      <c r="E2" s="673" t="s">
        <v>804</v>
      </c>
      <c r="F2" s="673" t="s">
        <v>805</v>
      </c>
      <c r="G2" s="673" t="s">
        <v>806</v>
      </c>
      <c r="H2" s="674">
        <v>42321</v>
      </c>
      <c r="I2" s="675">
        <v>150</v>
      </c>
      <c r="J2" s="673"/>
      <c r="K2" s="673" t="s">
        <v>365</v>
      </c>
      <c r="L2" s="674">
        <v>42325</v>
      </c>
      <c r="M2" s="673" t="s">
        <v>4</v>
      </c>
    </row>
    <row r="3" spans="1:13" x14ac:dyDescent="0.2">
      <c r="A3" s="673" t="s">
        <v>890</v>
      </c>
      <c r="B3" s="673" t="s">
        <v>282</v>
      </c>
      <c r="C3" s="673" t="s">
        <v>892</v>
      </c>
      <c r="D3" s="673" t="s">
        <v>596</v>
      </c>
      <c r="E3" s="673" t="s">
        <v>597</v>
      </c>
      <c r="F3" s="673"/>
      <c r="G3" s="673" t="s">
        <v>747</v>
      </c>
      <c r="H3" s="674">
        <v>42311</v>
      </c>
      <c r="I3" s="675">
        <f>452*-1</f>
        <v>-452</v>
      </c>
      <c r="J3" s="673"/>
      <c r="K3" s="673" t="s">
        <v>2102</v>
      </c>
      <c r="L3" s="674">
        <v>42313</v>
      </c>
      <c r="M3" s="673" t="s">
        <v>4</v>
      </c>
    </row>
    <row r="4" spans="1:13" x14ac:dyDescent="0.2">
      <c r="A4" s="673" t="s">
        <v>890</v>
      </c>
      <c r="B4" s="673" t="s">
        <v>282</v>
      </c>
      <c r="C4" s="673" t="s">
        <v>891</v>
      </c>
      <c r="D4" s="673" t="s">
        <v>83</v>
      </c>
      <c r="E4" s="673" t="s">
        <v>84</v>
      </c>
      <c r="F4" s="673" t="s">
        <v>85</v>
      </c>
      <c r="G4" s="673" t="s">
        <v>786</v>
      </c>
      <c r="H4" s="674">
        <v>42139</v>
      </c>
      <c r="I4" s="675">
        <v>262.45</v>
      </c>
      <c r="J4" s="673"/>
      <c r="K4" s="673" t="s">
        <v>283</v>
      </c>
      <c r="L4" s="674">
        <v>42310</v>
      </c>
      <c r="M4" s="673" t="s">
        <v>4</v>
      </c>
    </row>
    <row r="5" spans="1:13" x14ac:dyDescent="0.2">
      <c r="A5" s="673" t="s">
        <v>890</v>
      </c>
      <c r="B5" s="673" t="s">
        <v>282</v>
      </c>
      <c r="C5" s="673" t="s">
        <v>892</v>
      </c>
      <c r="D5" s="673" t="s">
        <v>201</v>
      </c>
      <c r="E5" s="673" t="s">
        <v>202</v>
      </c>
      <c r="F5" s="673" t="s">
        <v>203</v>
      </c>
      <c r="G5" s="673" t="s">
        <v>750</v>
      </c>
      <c r="H5" s="674">
        <v>42308</v>
      </c>
      <c r="I5" s="675">
        <f>598.95*-1</f>
        <v>-598.95000000000005</v>
      </c>
      <c r="J5" s="673"/>
      <c r="K5" s="673" t="s">
        <v>132</v>
      </c>
      <c r="L5" s="674">
        <v>42311</v>
      </c>
      <c r="M5" s="673" t="s">
        <v>4</v>
      </c>
    </row>
    <row r="6" spans="1:13" x14ac:dyDescent="0.2">
      <c r="A6" s="673" t="s">
        <v>890</v>
      </c>
      <c r="B6" s="673" t="s">
        <v>282</v>
      </c>
      <c r="C6" s="673" t="s">
        <v>892</v>
      </c>
      <c r="D6" s="673" t="s">
        <v>255</v>
      </c>
      <c r="E6" s="673" t="s">
        <v>256</v>
      </c>
      <c r="F6" s="673" t="s">
        <v>257</v>
      </c>
      <c r="G6" s="673" t="s">
        <v>752</v>
      </c>
      <c r="H6" s="674">
        <v>42173</v>
      </c>
      <c r="I6" s="675">
        <f>1417.06*-1</f>
        <v>-1417.06</v>
      </c>
      <c r="J6" s="673"/>
      <c r="K6" s="673" t="s">
        <v>71</v>
      </c>
      <c r="L6" s="674">
        <v>42332</v>
      </c>
      <c r="M6" s="673" t="s">
        <v>4</v>
      </c>
    </row>
    <row r="7" spans="1:13" x14ac:dyDescent="0.2">
      <c r="A7" s="673" t="s">
        <v>890</v>
      </c>
      <c r="B7" s="673" t="s">
        <v>67</v>
      </c>
      <c r="C7" s="673" t="s">
        <v>892</v>
      </c>
      <c r="D7" s="673" t="s">
        <v>90</v>
      </c>
      <c r="E7" s="673" t="s">
        <v>91</v>
      </c>
      <c r="F7" s="673" t="s">
        <v>92</v>
      </c>
      <c r="G7" s="673" t="s">
        <v>754</v>
      </c>
      <c r="H7" s="674">
        <v>41423</v>
      </c>
      <c r="I7" s="675">
        <f>65.82*-1</f>
        <v>-65.819999999999993</v>
      </c>
      <c r="J7" s="673"/>
      <c r="K7" s="673" t="s">
        <v>3361</v>
      </c>
      <c r="L7" s="674">
        <v>42314</v>
      </c>
      <c r="M7" s="673" t="s">
        <v>4</v>
      </c>
    </row>
    <row r="8" spans="1:13" x14ac:dyDescent="0.2">
      <c r="I8" s="512">
        <f>SUM(I2:I7)</f>
        <v>-2121.38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2"/>
  <sheetViews>
    <sheetView workbookViewId="0">
      <selection activeCell="A2" sqref="A2:XFD31"/>
    </sheetView>
  </sheetViews>
  <sheetFormatPr defaultColWidth="9.140625" defaultRowHeight="12.75" x14ac:dyDescent="0.2"/>
  <cols>
    <col min="1" max="1" width="13.28515625" style="362" customWidth="1"/>
    <col min="2" max="2" width="9.140625" style="362"/>
    <col min="3" max="3" width="10.42578125" style="362" customWidth="1"/>
    <col min="4" max="5" width="9.140625" style="362"/>
    <col min="6" max="6" width="14" style="362" customWidth="1"/>
    <col min="7" max="7" width="11.42578125" style="362" customWidth="1"/>
    <col min="8" max="8" width="14.7109375" style="362" customWidth="1"/>
    <col min="9" max="9" width="13.28515625" style="363" customWidth="1"/>
    <col min="10" max="10" width="15.85546875" style="362" customWidth="1"/>
    <col min="11" max="11" width="14.28515625" style="362" customWidth="1"/>
    <col min="12" max="12" width="14.42578125" style="362" customWidth="1"/>
    <col min="13" max="13" width="9.140625" style="362"/>
    <col min="14" max="14" width="10.140625" style="362" bestFit="1" customWidth="1"/>
    <col min="15" max="16384" width="9.140625" style="362"/>
  </cols>
  <sheetData>
    <row r="1" spans="1:15" x14ac:dyDescent="0.2">
      <c r="A1" s="426" t="s">
        <v>888</v>
      </c>
      <c r="B1" s="426" t="s">
        <v>0</v>
      </c>
      <c r="C1" s="426" t="s">
        <v>889</v>
      </c>
      <c r="D1" s="426" t="s">
        <v>1</v>
      </c>
      <c r="E1" s="426" t="s">
        <v>31</v>
      </c>
      <c r="F1" s="426" t="s">
        <v>32</v>
      </c>
      <c r="G1" s="426" t="s">
        <v>40</v>
      </c>
      <c r="H1" s="426" t="s">
        <v>33</v>
      </c>
      <c r="I1" s="508" t="s">
        <v>2</v>
      </c>
      <c r="J1" s="426" t="s">
        <v>36</v>
      </c>
      <c r="K1" s="426" t="s">
        <v>3</v>
      </c>
      <c r="L1" s="426" t="s">
        <v>34</v>
      </c>
      <c r="M1" s="426" t="s">
        <v>35</v>
      </c>
      <c r="N1" s="375"/>
      <c r="O1" s="374"/>
    </row>
    <row r="2" spans="1:15" x14ac:dyDescent="0.2">
      <c r="A2" s="676" t="s">
        <v>890</v>
      </c>
      <c r="B2" s="676" t="s">
        <v>282</v>
      </c>
      <c r="C2" s="676" t="s">
        <v>892</v>
      </c>
      <c r="D2" s="676" t="s">
        <v>478</v>
      </c>
      <c r="E2" s="676" t="s">
        <v>479</v>
      </c>
      <c r="F2" s="676" t="s">
        <v>480</v>
      </c>
      <c r="G2" s="676" t="s">
        <v>813</v>
      </c>
      <c r="H2" s="677">
        <v>42328</v>
      </c>
      <c r="I2" s="678">
        <v>-150</v>
      </c>
      <c r="J2" s="676"/>
      <c r="K2" s="676" t="s">
        <v>378</v>
      </c>
      <c r="L2" s="677">
        <v>42348</v>
      </c>
      <c r="M2" s="676" t="s">
        <v>72</v>
      </c>
      <c r="N2" s="375"/>
      <c r="O2" s="374"/>
    </row>
    <row r="3" spans="1:15" x14ac:dyDescent="0.2">
      <c r="A3" s="676" t="s">
        <v>890</v>
      </c>
      <c r="B3" s="676" t="s">
        <v>282</v>
      </c>
      <c r="C3" s="676" t="s">
        <v>892</v>
      </c>
      <c r="D3" s="676" t="s">
        <v>525</v>
      </c>
      <c r="E3" s="676" t="s">
        <v>526</v>
      </c>
      <c r="F3" s="676" t="s">
        <v>527</v>
      </c>
      <c r="G3" s="676" t="s">
        <v>3362</v>
      </c>
      <c r="H3" s="677">
        <v>42283</v>
      </c>
      <c r="I3" s="678">
        <v>-512.47</v>
      </c>
      <c r="J3" s="676"/>
      <c r="K3" s="676" t="s">
        <v>3363</v>
      </c>
      <c r="L3" s="677">
        <v>42355</v>
      </c>
      <c r="M3" s="676" t="s">
        <v>72</v>
      </c>
      <c r="N3" s="375"/>
      <c r="O3" s="374"/>
    </row>
    <row r="4" spans="1:15" x14ac:dyDescent="0.2">
      <c r="A4" s="676" t="s">
        <v>890</v>
      </c>
      <c r="B4" s="676" t="s">
        <v>282</v>
      </c>
      <c r="C4" s="676" t="s">
        <v>892</v>
      </c>
      <c r="D4" s="676" t="s">
        <v>790</v>
      </c>
      <c r="E4" s="676" t="s">
        <v>791</v>
      </c>
      <c r="F4" s="676" t="s">
        <v>792</v>
      </c>
      <c r="G4" s="676" t="s">
        <v>814</v>
      </c>
      <c r="H4" s="677">
        <v>42338</v>
      </c>
      <c r="I4" s="678">
        <v>-387.2</v>
      </c>
      <c r="J4" s="676"/>
      <c r="K4" s="676" t="s">
        <v>413</v>
      </c>
      <c r="L4" s="677">
        <v>42352</v>
      </c>
      <c r="M4" s="676" t="s">
        <v>72</v>
      </c>
      <c r="N4" s="375"/>
      <c r="O4" s="374"/>
    </row>
    <row r="5" spans="1:15" x14ac:dyDescent="0.2">
      <c r="A5" s="676" t="s">
        <v>890</v>
      </c>
      <c r="B5" s="676" t="s">
        <v>282</v>
      </c>
      <c r="C5" s="676" t="s">
        <v>892</v>
      </c>
      <c r="D5" s="676" t="s">
        <v>90</v>
      </c>
      <c r="E5" s="676" t="s">
        <v>91</v>
      </c>
      <c r="F5" s="676" t="s">
        <v>92</v>
      </c>
      <c r="G5" s="676" t="s">
        <v>817</v>
      </c>
      <c r="H5" s="677">
        <v>42339</v>
      </c>
      <c r="I5" s="678">
        <v>-32.54</v>
      </c>
      <c r="J5" s="676" t="s">
        <v>818</v>
      </c>
      <c r="K5" s="676" t="s">
        <v>535</v>
      </c>
      <c r="L5" s="677">
        <v>42341</v>
      </c>
      <c r="M5" s="676" t="s">
        <v>72</v>
      </c>
      <c r="N5" s="375"/>
      <c r="O5" s="374"/>
    </row>
    <row r="6" spans="1:15" x14ac:dyDescent="0.2">
      <c r="A6" s="676" t="s">
        <v>896</v>
      </c>
      <c r="B6" s="676" t="s">
        <v>282</v>
      </c>
      <c r="C6" s="676" t="s">
        <v>891</v>
      </c>
      <c r="D6" s="676" t="s">
        <v>819</v>
      </c>
      <c r="E6" s="676" t="s">
        <v>820</v>
      </c>
      <c r="F6" s="676" t="s">
        <v>821</v>
      </c>
      <c r="G6" s="676" t="s">
        <v>822</v>
      </c>
      <c r="H6" s="677">
        <v>42026</v>
      </c>
      <c r="I6" s="678">
        <v>30201.599999999999</v>
      </c>
      <c r="J6" s="676"/>
      <c r="K6" s="676" t="s">
        <v>406</v>
      </c>
      <c r="L6" s="677">
        <v>42339</v>
      </c>
      <c r="M6" s="676" t="s">
        <v>1735</v>
      </c>
      <c r="N6" s="375"/>
      <c r="O6" s="374"/>
    </row>
    <row r="7" spans="1:15" x14ac:dyDescent="0.2">
      <c r="A7" s="676" t="s">
        <v>896</v>
      </c>
      <c r="B7" s="676" t="s">
        <v>282</v>
      </c>
      <c r="C7" s="676" t="s">
        <v>891</v>
      </c>
      <c r="D7" s="676" t="s">
        <v>265</v>
      </c>
      <c r="E7" s="676" t="s">
        <v>266</v>
      </c>
      <c r="F7" s="676" t="s">
        <v>267</v>
      </c>
      <c r="G7" s="676" t="s">
        <v>830</v>
      </c>
      <c r="H7" s="677">
        <v>42338</v>
      </c>
      <c r="I7" s="678">
        <v>224.4</v>
      </c>
      <c r="J7" s="676"/>
      <c r="K7" s="676" t="s">
        <v>355</v>
      </c>
      <c r="L7" s="677">
        <v>42354</v>
      </c>
      <c r="M7" s="676" t="s">
        <v>72</v>
      </c>
      <c r="N7" s="375"/>
      <c r="O7" s="374"/>
    </row>
    <row r="8" spans="1:15" x14ac:dyDescent="0.2">
      <c r="A8" s="676" t="s">
        <v>896</v>
      </c>
      <c r="B8" s="676" t="s">
        <v>282</v>
      </c>
      <c r="C8" s="676" t="s">
        <v>891</v>
      </c>
      <c r="D8" s="676" t="s">
        <v>831</v>
      </c>
      <c r="E8" s="676" t="s">
        <v>832</v>
      </c>
      <c r="F8" s="676" t="s">
        <v>833</v>
      </c>
      <c r="G8" s="676" t="s">
        <v>834</v>
      </c>
      <c r="H8" s="677">
        <v>42368</v>
      </c>
      <c r="I8" s="678">
        <v>3999.05</v>
      </c>
      <c r="J8" s="676" t="s">
        <v>835</v>
      </c>
      <c r="K8" s="676" t="s">
        <v>580</v>
      </c>
      <c r="L8" s="677">
        <v>42368</v>
      </c>
      <c r="M8" s="676" t="s">
        <v>72</v>
      </c>
      <c r="N8" s="375"/>
      <c r="O8" s="374"/>
    </row>
    <row r="9" spans="1:15" x14ac:dyDescent="0.2">
      <c r="A9" s="676" t="s">
        <v>890</v>
      </c>
      <c r="B9" s="676" t="s">
        <v>282</v>
      </c>
      <c r="C9" s="676" t="s">
        <v>891</v>
      </c>
      <c r="D9" s="676" t="s">
        <v>884</v>
      </c>
      <c r="E9" s="676" t="s">
        <v>885</v>
      </c>
      <c r="F9" s="676" t="s">
        <v>886</v>
      </c>
      <c r="G9" s="676"/>
      <c r="H9" s="677">
        <v>42353</v>
      </c>
      <c r="I9" s="678">
        <v>1500</v>
      </c>
      <c r="J9" s="676"/>
      <c r="K9" s="676" t="s">
        <v>275</v>
      </c>
      <c r="L9" s="677">
        <v>42356</v>
      </c>
      <c r="M9" s="676" t="s">
        <v>72</v>
      </c>
      <c r="N9" s="375"/>
      <c r="O9" s="374"/>
    </row>
    <row r="10" spans="1:15" x14ac:dyDescent="0.2">
      <c r="A10" s="676" t="s">
        <v>890</v>
      </c>
      <c r="B10" s="676" t="s">
        <v>282</v>
      </c>
      <c r="C10" s="676" t="s">
        <v>891</v>
      </c>
      <c r="D10" s="676" t="s">
        <v>836</v>
      </c>
      <c r="E10" s="676" t="s">
        <v>837</v>
      </c>
      <c r="F10" s="676" t="s">
        <v>838</v>
      </c>
      <c r="G10" s="676" t="s">
        <v>839</v>
      </c>
      <c r="H10" s="677">
        <v>42330</v>
      </c>
      <c r="I10" s="678">
        <v>255</v>
      </c>
      <c r="J10" s="676"/>
      <c r="K10" s="676" t="s">
        <v>304</v>
      </c>
      <c r="L10" s="677">
        <v>42355</v>
      </c>
      <c r="M10" s="676" t="s">
        <v>72</v>
      </c>
      <c r="N10" s="375"/>
      <c r="O10" s="374"/>
    </row>
    <row r="11" spans="1:15" x14ac:dyDescent="0.2">
      <c r="A11" s="676" t="s">
        <v>890</v>
      </c>
      <c r="B11" s="676" t="s">
        <v>282</v>
      </c>
      <c r="C11" s="676" t="s">
        <v>891</v>
      </c>
      <c r="D11" s="676" t="s">
        <v>836</v>
      </c>
      <c r="E11" s="676" t="s">
        <v>837</v>
      </c>
      <c r="F11" s="676" t="s">
        <v>838</v>
      </c>
      <c r="G11" s="676" t="s">
        <v>840</v>
      </c>
      <c r="H11" s="677">
        <v>42330</v>
      </c>
      <c r="I11" s="678">
        <v>295</v>
      </c>
      <c r="J11" s="676"/>
      <c r="K11" s="676" t="s">
        <v>304</v>
      </c>
      <c r="L11" s="677">
        <v>42339</v>
      </c>
      <c r="M11" s="676" t="s">
        <v>72</v>
      </c>
      <c r="N11" s="375"/>
      <c r="O11" s="374"/>
    </row>
    <row r="12" spans="1:15" x14ac:dyDescent="0.2">
      <c r="A12" s="676" t="s">
        <v>890</v>
      </c>
      <c r="B12" s="676" t="s">
        <v>282</v>
      </c>
      <c r="C12" s="676" t="s">
        <v>891</v>
      </c>
      <c r="D12" s="676" t="s">
        <v>528</v>
      </c>
      <c r="E12" s="676" t="s">
        <v>529</v>
      </c>
      <c r="F12" s="676" t="s">
        <v>530</v>
      </c>
      <c r="G12" s="676" t="s">
        <v>841</v>
      </c>
      <c r="H12" s="677">
        <v>42338</v>
      </c>
      <c r="I12" s="678">
        <v>500</v>
      </c>
      <c r="J12" s="676"/>
      <c r="K12" s="676" t="s">
        <v>306</v>
      </c>
      <c r="L12" s="677">
        <v>42345</v>
      </c>
      <c r="M12" s="676" t="s">
        <v>72</v>
      </c>
      <c r="N12" s="375"/>
      <c r="O12" s="374"/>
    </row>
    <row r="13" spans="1:15" x14ac:dyDescent="0.2">
      <c r="A13" s="676" t="s">
        <v>890</v>
      </c>
      <c r="B13" s="676" t="s">
        <v>282</v>
      </c>
      <c r="C13" s="676" t="s">
        <v>891</v>
      </c>
      <c r="D13" s="676" t="s">
        <v>528</v>
      </c>
      <c r="E13" s="676" t="s">
        <v>529</v>
      </c>
      <c r="F13" s="676" t="s">
        <v>530</v>
      </c>
      <c r="G13" s="676" t="s">
        <v>842</v>
      </c>
      <c r="H13" s="677">
        <v>42338</v>
      </c>
      <c r="I13" s="678">
        <v>400</v>
      </c>
      <c r="J13" s="676"/>
      <c r="K13" s="676" t="s">
        <v>306</v>
      </c>
      <c r="L13" s="677">
        <v>42345</v>
      </c>
      <c r="M13" s="676" t="s">
        <v>72</v>
      </c>
      <c r="N13" s="375"/>
      <c r="O13" s="374"/>
    </row>
    <row r="14" spans="1:15" x14ac:dyDescent="0.2">
      <c r="A14" s="676" t="s">
        <v>890</v>
      </c>
      <c r="B14" s="676" t="s">
        <v>282</v>
      </c>
      <c r="C14" s="676" t="s">
        <v>891</v>
      </c>
      <c r="D14" s="676" t="s">
        <v>528</v>
      </c>
      <c r="E14" s="676" t="s">
        <v>529</v>
      </c>
      <c r="F14" s="676" t="s">
        <v>530</v>
      </c>
      <c r="G14" s="676" t="s">
        <v>843</v>
      </c>
      <c r="H14" s="677">
        <v>42338</v>
      </c>
      <c r="I14" s="678">
        <v>400</v>
      </c>
      <c r="J14" s="676"/>
      <c r="K14" s="676" t="s">
        <v>306</v>
      </c>
      <c r="L14" s="677">
        <v>42345</v>
      </c>
      <c r="M14" s="676" t="s">
        <v>72</v>
      </c>
      <c r="N14" s="375"/>
      <c r="O14" s="374"/>
    </row>
    <row r="15" spans="1:15" x14ac:dyDescent="0.2">
      <c r="A15" s="676" t="s">
        <v>890</v>
      </c>
      <c r="B15" s="676" t="s">
        <v>282</v>
      </c>
      <c r="C15" s="676" t="s">
        <v>891</v>
      </c>
      <c r="D15" s="676" t="s">
        <v>525</v>
      </c>
      <c r="E15" s="676" t="s">
        <v>526</v>
      </c>
      <c r="F15" s="676" t="s">
        <v>527</v>
      </c>
      <c r="G15" s="676" t="s">
        <v>3364</v>
      </c>
      <c r="H15" s="677">
        <v>42193</v>
      </c>
      <c r="I15" s="678">
        <v>512.47</v>
      </c>
      <c r="J15" s="676"/>
      <c r="K15" s="676" t="s">
        <v>3363</v>
      </c>
      <c r="L15" s="677">
        <v>42340</v>
      </c>
      <c r="M15" s="676" t="s">
        <v>72</v>
      </c>
      <c r="N15" s="375"/>
      <c r="O15" s="374"/>
    </row>
    <row r="16" spans="1:15" x14ac:dyDescent="0.2">
      <c r="A16" s="676" t="s">
        <v>890</v>
      </c>
      <c r="B16" s="676" t="s">
        <v>282</v>
      </c>
      <c r="C16" s="676" t="s">
        <v>891</v>
      </c>
      <c r="D16" s="676" t="s">
        <v>847</v>
      </c>
      <c r="E16" s="676" t="s">
        <v>848</v>
      </c>
      <c r="F16" s="676"/>
      <c r="G16" s="676" t="s">
        <v>849</v>
      </c>
      <c r="H16" s="677">
        <v>42354</v>
      </c>
      <c r="I16" s="678">
        <v>4.99</v>
      </c>
      <c r="J16" s="676"/>
      <c r="K16" s="676" t="s">
        <v>87</v>
      </c>
      <c r="L16" s="677">
        <v>42355</v>
      </c>
      <c r="M16" s="676" t="s">
        <v>72</v>
      </c>
      <c r="N16" s="375"/>
      <c r="O16" s="374"/>
    </row>
    <row r="17" spans="1:15" x14ac:dyDescent="0.2">
      <c r="A17" s="676" t="s">
        <v>890</v>
      </c>
      <c r="B17" s="676" t="s">
        <v>282</v>
      </c>
      <c r="C17" s="676" t="s">
        <v>891</v>
      </c>
      <c r="D17" s="676" t="s">
        <v>519</v>
      </c>
      <c r="E17" s="676" t="s">
        <v>520</v>
      </c>
      <c r="F17" s="676" t="s">
        <v>521</v>
      </c>
      <c r="G17" s="676" t="s">
        <v>851</v>
      </c>
      <c r="H17" s="677">
        <v>42093</v>
      </c>
      <c r="I17" s="678">
        <v>401.99</v>
      </c>
      <c r="J17" s="676"/>
      <c r="K17" s="676" t="s">
        <v>104</v>
      </c>
      <c r="L17" s="677">
        <v>42355</v>
      </c>
      <c r="M17" s="676" t="s">
        <v>72</v>
      </c>
      <c r="N17" s="375"/>
      <c r="O17" s="374"/>
    </row>
    <row r="18" spans="1:15" x14ac:dyDescent="0.2">
      <c r="A18" s="676" t="s">
        <v>890</v>
      </c>
      <c r="B18" s="676" t="s">
        <v>282</v>
      </c>
      <c r="C18" s="676" t="s">
        <v>891</v>
      </c>
      <c r="D18" s="676" t="s">
        <v>94</v>
      </c>
      <c r="E18" s="676" t="s">
        <v>95</v>
      </c>
      <c r="F18" s="676" t="s">
        <v>96</v>
      </c>
      <c r="G18" s="676" t="s">
        <v>852</v>
      </c>
      <c r="H18" s="677">
        <v>42338</v>
      </c>
      <c r="I18" s="678">
        <v>792.55</v>
      </c>
      <c r="J18" s="676" t="s">
        <v>783</v>
      </c>
      <c r="K18" s="676" t="s">
        <v>132</v>
      </c>
      <c r="L18" s="677">
        <v>42347</v>
      </c>
      <c r="M18" s="676" t="s">
        <v>1735</v>
      </c>
      <c r="N18" s="375"/>
      <c r="O18" s="374"/>
    </row>
    <row r="19" spans="1:15" x14ac:dyDescent="0.2">
      <c r="A19" s="676" t="s">
        <v>890</v>
      </c>
      <c r="B19" s="676" t="s">
        <v>282</v>
      </c>
      <c r="C19" s="676" t="s">
        <v>891</v>
      </c>
      <c r="D19" s="676" t="s">
        <v>853</v>
      </c>
      <c r="E19" s="676" t="s">
        <v>854</v>
      </c>
      <c r="F19" s="676" t="s">
        <v>855</v>
      </c>
      <c r="G19" s="676" t="s">
        <v>856</v>
      </c>
      <c r="H19" s="677">
        <v>42362</v>
      </c>
      <c r="I19" s="678">
        <v>276.22000000000003</v>
      </c>
      <c r="J19" s="676"/>
      <c r="K19" s="676" t="s">
        <v>368</v>
      </c>
      <c r="L19" s="677">
        <v>42362</v>
      </c>
      <c r="M19" s="676" t="s">
        <v>72</v>
      </c>
      <c r="N19" s="375"/>
      <c r="O19" s="374"/>
    </row>
    <row r="20" spans="1:15" x14ac:dyDescent="0.2">
      <c r="A20" s="676" t="s">
        <v>890</v>
      </c>
      <c r="B20" s="676" t="s">
        <v>282</v>
      </c>
      <c r="C20" s="676" t="s">
        <v>891</v>
      </c>
      <c r="D20" s="676" t="s">
        <v>83</v>
      </c>
      <c r="E20" s="676" t="s">
        <v>84</v>
      </c>
      <c r="F20" s="676" t="s">
        <v>85</v>
      </c>
      <c r="G20" s="676" t="s">
        <v>857</v>
      </c>
      <c r="H20" s="677">
        <v>42353</v>
      </c>
      <c r="I20" s="678">
        <v>286</v>
      </c>
      <c r="J20" s="676"/>
      <c r="K20" s="676" t="s">
        <v>283</v>
      </c>
      <c r="L20" s="677">
        <v>42355</v>
      </c>
      <c r="M20" s="676" t="s">
        <v>72</v>
      </c>
      <c r="N20" s="375"/>
      <c r="O20" s="374"/>
    </row>
    <row r="21" spans="1:15" x14ac:dyDescent="0.2">
      <c r="A21" s="676" t="s">
        <v>890</v>
      </c>
      <c r="B21" s="676" t="s">
        <v>282</v>
      </c>
      <c r="C21" s="676" t="s">
        <v>891</v>
      </c>
      <c r="D21" s="676" t="s">
        <v>326</v>
      </c>
      <c r="E21" s="676" t="s">
        <v>327</v>
      </c>
      <c r="F21" s="676" t="s">
        <v>328</v>
      </c>
      <c r="G21" s="676" t="s">
        <v>859</v>
      </c>
      <c r="H21" s="677">
        <v>42193</v>
      </c>
      <c r="I21" s="678">
        <v>323.19</v>
      </c>
      <c r="J21" s="676"/>
      <c r="K21" s="676" t="s">
        <v>145</v>
      </c>
      <c r="L21" s="677">
        <v>42348</v>
      </c>
      <c r="M21" s="676" t="s">
        <v>72</v>
      </c>
      <c r="N21" s="375"/>
      <c r="O21" s="374"/>
    </row>
    <row r="22" spans="1:15" x14ac:dyDescent="0.2">
      <c r="A22" s="676" t="s">
        <v>890</v>
      </c>
      <c r="B22" s="676" t="s">
        <v>282</v>
      </c>
      <c r="C22" s="676" t="s">
        <v>891</v>
      </c>
      <c r="D22" s="676" t="s">
        <v>326</v>
      </c>
      <c r="E22" s="676" t="s">
        <v>327</v>
      </c>
      <c r="F22" s="676" t="s">
        <v>328</v>
      </c>
      <c r="G22" s="676" t="s">
        <v>860</v>
      </c>
      <c r="H22" s="677">
        <v>42173</v>
      </c>
      <c r="I22" s="678">
        <v>294.64</v>
      </c>
      <c r="J22" s="676"/>
      <c r="K22" s="676" t="s">
        <v>145</v>
      </c>
      <c r="L22" s="677">
        <v>42348</v>
      </c>
      <c r="M22" s="676" t="s">
        <v>72</v>
      </c>
      <c r="N22" s="375"/>
      <c r="O22" s="374"/>
    </row>
    <row r="23" spans="1:15" x14ac:dyDescent="0.2">
      <c r="A23" s="676" t="s">
        <v>890</v>
      </c>
      <c r="B23" s="676" t="s">
        <v>282</v>
      </c>
      <c r="C23" s="676" t="s">
        <v>891</v>
      </c>
      <c r="D23" s="676" t="s">
        <v>90</v>
      </c>
      <c r="E23" s="676" t="s">
        <v>91</v>
      </c>
      <c r="F23" s="676" t="s">
        <v>92</v>
      </c>
      <c r="G23" s="676" t="s">
        <v>864</v>
      </c>
      <c r="H23" s="677">
        <v>42361</v>
      </c>
      <c r="I23" s="678">
        <v>172.88</v>
      </c>
      <c r="J23" s="676" t="s">
        <v>865</v>
      </c>
      <c r="K23" s="676" t="s">
        <v>522</v>
      </c>
      <c r="L23" s="677">
        <v>42366</v>
      </c>
      <c r="M23" s="676" t="s">
        <v>72</v>
      </c>
      <c r="N23" s="375"/>
      <c r="O23" s="374"/>
    </row>
    <row r="24" spans="1:15" x14ac:dyDescent="0.2">
      <c r="A24" s="676" t="s">
        <v>890</v>
      </c>
      <c r="B24" s="676" t="s">
        <v>282</v>
      </c>
      <c r="C24" s="676" t="s">
        <v>891</v>
      </c>
      <c r="D24" s="676" t="s">
        <v>90</v>
      </c>
      <c r="E24" s="676" t="s">
        <v>91</v>
      </c>
      <c r="F24" s="676" t="s">
        <v>92</v>
      </c>
      <c r="G24" s="676" t="s">
        <v>866</v>
      </c>
      <c r="H24" s="677">
        <v>42361</v>
      </c>
      <c r="I24" s="678">
        <v>146.81</v>
      </c>
      <c r="J24" s="676" t="s">
        <v>867</v>
      </c>
      <c r="K24" s="676" t="s">
        <v>522</v>
      </c>
      <c r="L24" s="677">
        <v>42366</v>
      </c>
      <c r="M24" s="676" t="s">
        <v>72</v>
      </c>
      <c r="N24" s="375"/>
      <c r="O24" s="374"/>
    </row>
    <row r="25" spans="1:15" x14ac:dyDescent="0.2">
      <c r="A25" s="676" t="s">
        <v>890</v>
      </c>
      <c r="B25" s="676" t="s">
        <v>282</v>
      </c>
      <c r="C25" s="676" t="s">
        <v>891</v>
      </c>
      <c r="D25" s="676" t="s">
        <v>90</v>
      </c>
      <c r="E25" s="676" t="s">
        <v>91</v>
      </c>
      <c r="F25" s="676" t="s">
        <v>92</v>
      </c>
      <c r="G25" s="676" t="s">
        <v>868</v>
      </c>
      <c r="H25" s="677">
        <v>42361</v>
      </c>
      <c r="I25" s="678">
        <v>26.47</v>
      </c>
      <c r="J25" s="676" t="s">
        <v>869</v>
      </c>
      <c r="K25" s="676" t="s">
        <v>522</v>
      </c>
      <c r="L25" s="677">
        <v>42366</v>
      </c>
      <c r="M25" s="676" t="s">
        <v>72</v>
      </c>
      <c r="N25" s="375"/>
      <c r="O25" s="374"/>
    </row>
    <row r="26" spans="1:15" x14ac:dyDescent="0.2">
      <c r="A26" s="676" t="s">
        <v>890</v>
      </c>
      <c r="B26" s="676" t="s">
        <v>282</v>
      </c>
      <c r="C26" s="676" t="s">
        <v>891</v>
      </c>
      <c r="D26" s="676" t="s">
        <v>90</v>
      </c>
      <c r="E26" s="676" t="s">
        <v>91</v>
      </c>
      <c r="F26" s="676" t="s">
        <v>92</v>
      </c>
      <c r="G26" s="676" t="s">
        <v>870</v>
      </c>
      <c r="H26" s="677">
        <v>42361</v>
      </c>
      <c r="I26" s="678">
        <v>22.22</v>
      </c>
      <c r="J26" s="676" t="s">
        <v>871</v>
      </c>
      <c r="K26" s="676" t="s">
        <v>522</v>
      </c>
      <c r="L26" s="677">
        <v>42366</v>
      </c>
      <c r="M26" s="676" t="s">
        <v>72</v>
      </c>
      <c r="N26" s="375"/>
      <c r="O26" s="374"/>
    </row>
    <row r="27" spans="1:15" x14ac:dyDescent="0.2">
      <c r="A27" s="676" t="s">
        <v>890</v>
      </c>
      <c r="B27" s="676" t="s">
        <v>282</v>
      </c>
      <c r="C27" s="676" t="s">
        <v>891</v>
      </c>
      <c r="D27" s="676" t="s">
        <v>90</v>
      </c>
      <c r="E27" s="676" t="s">
        <v>91</v>
      </c>
      <c r="F27" s="676" t="s">
        <v>92</v>
      </c>
      <c r="G27" s="676" t="s">
        <v>872</v>
      </c>
      <c r="H27" s="677">
        <v>42356</v>
      </c>
      <c r="I27" s="678">
        <v>58.61</v>
      </c>
      <c r="J27" s="676" t="s">
        <v>873</v>
      </c>
      <c r="K27" s="676" t="s">
        <v>303</v>
      </c>
      <c r="L27" s="677">
        <v>42360</v>
      </c>
      <c r="M27" s="676" t="s">
        <v>72</v>
      </c>
      <c r="N27" s="375"/>
      <c r="O27" s="374"/>
    </row>
    <row r="28" spans="1:15" x14ac:dyDescent="0.2">
      <c r="A28" s="676" t="s">
        <v>890</v>
      </c>
      <c r="B28" s="676" t="s">
        <v>282</v>
      </c>
      <c r="C28" s="676" t="s">
        <v>891</v>
      </c>
      <c r="D28" s="676" t="s">
        <v>178</v>
      </c>
      <c r="E28" s="676" t="s">
        <v>179</v>
      </c>
      <c r="F28" s="676" t="s">
        <v>180</v>
      </c>
      <c r="G28" s="676" t="s">
        <v>874</v>
      </c>
      <c r="H28" s="677">
        <v>42360</v>
      </c>
      <c r="I28" s="678">
        <v>5.09</v>
      </c>
      <c r="J28" s="676"/>
      <c r="K28" s="676" t="s">
        <v>875</v>
      </c>
      <c r="L28" s="677">
        <v>42362</v>
      </c>
      <c r="M28" s="676" t="s">
        <v>72</v>
      </c>
      <c r="N28" s="375"/>
      <c r="O28" s="374"/>
    </row>
    <row r="29" spans="1:15" x14ac:dyDescent="0.2">
      <c r="A29" s="676" t="s">
        <v>890</v>
      </c>
      <c r="B29" s="676" t="s">
        <v>282</v>
      </c>
      <c r="C29" s="676" t="s">
        <v>891</v>
      </c>
      <c r="D29" s="676" t="s">
        <v>68</v>
      </c>
      <c r="E29" s="676" t="s">
        <v>69</v>
      </c>
      <c r="F29" s="676" t="s">
        <v>70</v>
      </c>
      <c r="G29" s="676" t="s">
        <v>879</v>
      </c>
      <c r="H29" s="677">
        <v>42340</v>
      </c>
      <c r="I29" s="678">
        <v>29.04</v>
      </c>
      <c r="J29" s="676"/>
      <c r="K29" s="676" t="s">
        <v>86</v>
      </c>
      <c r="L29" s="677">
        <v>42353</v>
      </c>
      <c r="M29" s="676" t="s">
        <v>72</v>
      </c>
      <c r="N29" s="375"/>
      <c r="O29" s="374"/>
    </row>
    <row r="30" spans="1:15" x14ac:dyDescent="0.2">
      <c r="A30" s="676" t="s">
        <v>890</v>
      </c>
      <c r="B30" s="676" t="s">
        <v>282</v>
      </c>
      <c r="C30" s="676" t="s">
        <v>891</v>
      </c>
      <c r="D30" s="676" t="s">
        <v>175</v>
      </c>
      <c r="E30" s="676" t="s">
        <v>176</v>
      </c>
      <c r="F30" s="676" t="s">
        <v>177</v>
      </c>
      <c r="G30" s="676" t="s">
        <v>880</v>
      </c>
      <c r="H30" s="677">
        <v>42360</v>
      </c>
      <c r="I30" s="678">
        <v>18.43</v>
      </c>
      <c r="J30" s="676"/>
      <c r="K30" s="676" t="s">
        <v>231</v>
      </c>
      <c r="L30" s="677">
        <v>42361</v>
      </c>
      <c r="M30" s="676" t="s">
        <v>72</v>
      </c>
      <c r="N30" s="375"/>
      <c r="O30" s="374"/>
    </row>
    <row r="31" spans="1:15" x14ac:dyDescent="0.2">
      <c r="A31" s="676" t="s">
        <v>890</v>
      </c>
      <c r="B31" s="676" t="s">
        <v>89</v>
      </c>
      <c r="C31" s="676" t="s">
        <v>891</v>
      </c>
      <c r="D31" s="676" t="s">
        <v>326</v>
      </c>
      <c r="E31" s="676" t="s">
        <v>327</v>
      </c>
      <c r="F31" s="676" t="s">
        <v>328</v>
      </c>
      <c r="G31" s="676" t="s">
        <v>882</v>
      </c>
      <c r="H31" s="677">
        <v>41984</v>
      </c>
      <c r="I31" s="678">
        <v>867.16</v>
      </c>
      <c r="J31" s="676" t="s">
        <v>883</v>
      </c>
      <c r="K31" s="676" t="s">
        <v>145</v>
      </c>
      <c r="L31" s="677">
        <v>42348</v>
      </c>
      <c r="M31" s="676" t="s">
        <v>72</v>
      </c>
      <c r="N31" s="375"/>
      <c r="O31" s="374"/>
    </row>
    <row r="32" spans="1:15" x14ac:dyDescent="0.2">
      <c r="A32" s="676"/>
      <c r="B32" s="676"/>
      <c r="C32" s="676"/>
      <c r="D32" s="676"/>
      <c r="E32" s="676"/>
      <c r="F32" s="676"/>
      <c r="G32" s="676"/>
      <c r="H32" s="676"/>
      <c r="I32" s="679">
        <v>40931.600000000006</v>
      </c>
      <c r="J32" s="676"/>
      <c r="K32" s="676"/>
      <c r="L32" s="676"/>
      <c r="M32" s="676"/>
      <c r="N32" s="375"/>
      <c r="O32" s="374"/>
    </row>
    <row r="33" spans="1:15" x14ac:dyDescent="0.2">
      <c r="A33" s="374"/>
      <c r="B33" s="374"/>
      <c r="C33" s="374"/>
      <c r="D33" s="374"/>
      <c r="E33" s="374"/>
      <c r="F33" s="374"/>
      <c r="G33" s="374"/>
      <c r="H33" s="375"/>
      <c r="I33" s="509"/>
      <c r="J33" s="376"/>
      <c r="K33" s="376"/>
      <c r="L33" s="374"/>
      <c r="M33" s="374"/>
      <c r="N33" s="375"/>
      <c r="O33" s="374"/>
    </row>
    <row r="34" spans="1:15" x14ac:dyDescent="0.2">
      <c r="A34" s="374"/>
      <c r="B34" s="374"/>
      <c r="C34" s="374"/>
      <c r="D34" s="374"/>
      <c r="E34" s="374"/>
      <c r="F34" s="374"/>
      <c r="G34" s="374"/>
      <c r="H34" s="375"/>
      <c r="I34" s="509"/>
      <c r="J34" s="376"/>
      <c r="K34" s="376"/>
      <c r="L34" s="374"/>
      <c r="M34" s="374"/>
      <c r="N34" s="375"/>
      <c r="O34" s="374"/>
    </row>
    <row r="35" spans="1:15" x14ac:dyDescent="0.2">
      <c r="A35" s="374"/>
      <c r="B35" s="374"/>
      <c r="C35" s="374"/>
      <c r="D35" s="374"/>
      <c r="E35" s="374"/>
      <c r="F35" s="374"/>
      <c r="G35" s="374"/>
      <c r="H35" s="375"/>
      <c r="I35" s="509"/>
      <c r="J35" s="376"/>
      <c r="K35" s="376"/>
      <c r="L35" s="374"/>
      <c r="M35" s="374"/>
      <c r="N35" s="375"/>
      <c r="O35" s="374"/>
    </row>
    <row r="36" spans="1:15" x14ac:dyDescent="0.2">
      <c r="A36" s="374"/>
      <c r="B36" s="374"/>
      <c r="C36" s="374"/>
      <c r="D36" s="374"/>
      <c r="E36" s="374"/>
      <c r="F36" s="374"/>
      <c r="G36" s="374"/>
      <c r="H36" s="375"/>
      <c r="I36" s="509"/>
      <c r="J36" s="376"/>
      <c r="K36" s="376"/>
      <c r="L36" s="374"/>
      <c r="M36" s="374"/>
      <c r="N36" s="375"/>
      <c r="O36" s="374"/>
    </row>
    <row r="37" spans="1:15" x14ac:dyDescent="0.2">
      <c r="A37" s="374"/>
      <c r="B37" s="374"/>
      <c r="C37" s="374"/>
      <c r="D37" s="374"/>
      <c r="E37" s="374"/>
      <c r="F37" s="374"/>
      <c r="G37" s="374"/>
      <c r="H37" s="375"/>
      <c r="I37" s="509"/>
      <c r="J37" s="376"/>
      <c r="K37" s="376"/>
      <c r="L37" s="374"/>
      <c r="M37" s="374"/>
      <c r="N37" s="375"/>
      <c r="O37" s="374"/>
    </row>
    <row r="38" spans="1:15" x14ac:dyDescent="0.2">
      <c r="A38" s="374"/>
      <c r="B38" s="374"/>
      <c r="C38" s="374"/>
      <c r="D38" s="374"/>
      <c r="E38" s="374"/>
      <c r="F38" s="374"/>
      <c r="G38" s="374"/>
      <c r="H38" s="375"/>
      <c r="I38" s="509"/>
      <c r="J38" s="376"/>
      <c r="K38" s="376"/>
      <c r="L38" s="374"/>
      <c r="M38" s="374"/>
      <c r="N38" s="375"/>
      <c r="O38" s="374"/>
    </row>
    <row r="39" spans="1:15" x14ac:dyDescent="0.2">
      <c r="A39" s="374"/>
      <c r="B39" s="374"/>
      <c r="C39" s="374"/>
      <c r="D39" s="374"/>
      <c r="E39" s="374"/>
      <c r="F39" s="374"/>
      <c r="G39" s="374"/>
      <c r="H39" s="375"/>
      <c r="I39" s="509"/>
      <c r="J39" s="376"/>
      <c r="K39" s="376"/>
      <c r="L39" s="374"/>
      <c r="M39" s="374"/>
      <c r="N39" s="375"/>
      <c r="O39" s="374"/>
    </row>
    <row r="40" spans="1:15" x14ac:dyDescent="0.2">
      <c r="A40" s="374"/>
      <c r="B40" s="374"/>
      <c r="C40" s="374"/>
      <c r="D40" s="374"/>
      <c r="E40" s="374"/>
      <c r="F40" s="374"/>
      <c r="G40" s="374"/>
      <c r="H40" s="375"/>
      <c r="I40" s="509"/>
      <c r="J40" s="376"/>
      <c r="K40" s="376"/>
      <c r="L40" s="374"/>
      <c r="M40" s="374"/>
      <c r="N40" s="375"/>
      <c r="O40" s="374"/>
    </row>
    <row r="41" spans="1:15" x14ac:dyDescent="0.2">
      <c r="A41" s="374"/>
      <c r="B41" s="374"/>
      <c r="C41" s="374"/>
      <c r="D41" s="374"/>
      <c r="E41" s="374"/>
      <c r="F41" s="374"/>
      <c r="G41" s="374"/>
      <c r="H41" s="375"/>
      <c r="I41" s="509"/>
      <c r="J41" s="376"/>
      <c r="K41" s="376"/>
      <c r="L41" s="374"/>
      <c r="M41" s="374"/>
      <c r="N41" s="375"/>
      <c r="O41" s="374"/>
    </row>
    <row r="42" spans="1:15" x14ac:dyDescent="0.2">
      <c r="A42" s="374"/>
      <c r="B42" s="374"/>
      <c r="C42" s="374"/>
      <c r="D42" s="374"/>
      <c r="E42" s="374"/>
      <c r="F42" s="374"/>
      <c r="G42" s="374"/>
      <c r="H42" s="375"/>
      <c r="I42" s="509"/>
      <c r="J42" s="376"/>
      <c r="K42" s="376"/>
      <c r="L42" s="374"/>
      <c r="M42" s="374"/>
      <c r="N42" s="375"/>
      <c r="O42" s="374"/>
    </row>
    <row r="43" spans="1:15" x14ac:dyDescent="0.2">
      <c r="A43" s="374"/>
      <c r="B43" s="374"/>
      <c r="C43" s="374"/>
      <c r="D43" s="374"/>
      <c r="E43" s="374"/>
      <c r="F43" s="374"/>
      <c r="G43" s="374"/>
      <c r="H43" s="375"/>
      <c r="I43" s="509"/>
      <c r="J43" s="376"/>
      <c r="K43" s="376"/>
      <c r="L43" s="374"/>
      <c r="M43" s="374"/>
      <c r="N43" s="375"/>
      <c r="O43" s="374"/>
    </row>
    <row r="44" spans="1:15" x14ac:dyDescent="0.2">
      <c r="A44" s="374"/>
      <c r="B44" s="374"/>
      <c r="C44" s="374"/>
      <c r="D44" s="374"/>
      <c r="E44" s="374"/>
      <c r="F44" s="374"/>
      <c r="G44" s="374"/>
      <c r="H44" s="375"/>
      <c r="I44" s="509"/>
      <c r="J44" s="376"/>
      <c r="K44" s="376"/>
      <c r="L44" s="374"/>
      <c r="M44" s="374"/>
      <c r="N44" s="375"/>
      <c r="O44" s="374"/>
    </row>
    <row r="45" spans="1:15" x14ac:dyDescent="0.2">
      <c r="A45" s="374"/>
      <c r="B45" s="374"/>
      <c r="C45" s="374"/>
      <c r="D45" s="374"/>
      <c r="E45" s="374"/>
      <c r="F45" s="374"/>
      <c r="G45" s="374"/>
      <c r="H45" s="375"/>
      <c r="I45" s="509"/>
      <c r="J45" s="376"/>
      <c r="K45" s="376"/>
      <c r="L45" s="374"/>
      <c r="M45" s="374"/>
      <c r="N45" s="375"/>
      <c r="O45" s="374"/>
    </row>
    <row r="46" spans="1:15" x14ac:dyDescent="0.2">
      <c r="A46" s="374"/>
      <c r="B46" s="374"/>
      <c r="C46" s="374"/>
      <c r="D46" s="374"/>
      <c r="E46" s="374"/>
      <c r="F46" s="374"/>
      <c r="G46" s="374"/>
      <c r="H46" s="375"/>
      <c r="I46" s="509"/>
      <c r="J46" s="376"/>
      <c r="K46" s="376"/>
      <c r="L46" s="374"/>
      <c r="M46" s="374"/>
      <c r="N46" s="375"/>
      <c r="O46" s="374"/>
    </row>
    <row r="47" spans="1:15" x14ac:dyDescent="0.2">
      <c r="A47" s="374"/>
      <c r="B47" s="374"/>
      <c r="C47" s="374"/>
      <c r="D47" s="374"/>
      <c r="E47" s="374"/>
      <c r="F47" s="374"/>
      <c r="G47" s="374"/>
      <c r="H47" s="375"/>
      <c r="I47" s="509"/>
      <c r="J47" s="376"/>
      <c r="K47" s="376"/>
      <c r="L47" s="374"/>
      <c r="M47" s="374"/>
      <c r="N47" s="375"/>
      <c r="O47" s="374"/>
    </row>
    <row r="48" spans="1:15" x14ac:dyDescent="0.2">
      <c r="A48" s="374"/>
      <c r="B48" s="374"/>
      <c r="C48" s="374"/>
      <c r="D48" s="374"/>
      <c r="E48" s="374"/>
      <c r="F48" s="374"/>
      <c r="G48" s="374"/>
      <c r="H48" s="375"/>
      <c r="I48" s="509"/>
      <c r="J48" s="376"/>
      <c r="K48" s="376"/>
      <c r="L48" s="374"/>
      <c r="M48" s="374"/>
      <c r="N48" s="375"/>
      <c r="O48" s="374"/>
    </row>
    <row r="49" spans="1:15" x14ac:dyDescent="0.2">
      <c r="A49" s="374"/>
      <c r="B49" s="374"/>
      <c r="C49" s="374"/>
      <c r="D49" s="374"/>
      <c r="E49" s="374"/>
      <c r="F49" s="374"/>
      <c r="G49" s="374"/>
      <c r="H49" s="375"/>
      <c r="I49" s="509"/>
      <c r="J49" s="376"/>
      <c r="K49" s="376"/>
      <c r="L49" s="374"/>
      <c r="M49" s="374"/>
      <c r="N49" s="375"/>
      <c r="O49" s="374"/>
    </row>
    <row r="50" spans="1:15" x14ac:dyDescent="0.2">
      <c r="A50" s="374"/>
      <c r="B50" s="374"/>
      <c r="C50" s="374"/>
      <c r="D50" s="374"/>
      <c r="E50" s="374"/>
      <c r="F50" s="374"/>
      <c r="G50" s="374"/>
      <c r="H50" s="375"/>
      <c r="I50" s="509"/>
      <c r="J50" s="376"/>
      <c r="K50" s="376"/>
      <c r="L50" s="374"/>
      <c r="M50" s="374"/>
      <c r="N50" s="375"/>
      <c r="O50" s="374"/>
    </row>
    <row r="51" spans="1:15" x14ac:dyDescent="0.2">
      <c r="A51" s="374"/>
      <c r="B51" s="374"/>
      <c r="C51" s="374"/>
      <c r="D51" s="374"/>
      <c r="E51" s="374"/>
      <c r="F51" s="374"/>
      <c r="G51" s="374"/>
      <c r="H51" s="375"/>
      <c r="I51" s="509"/>
      <c r="J51" s="376"/>
      <c r="K51" s="376"/>
      <c r="L51" s="374"/>
      <c r="M51" s="374"/>
      <c r="N51" s="375"/>
      <c r="O51" s="374"/>
    </row>
    <row r="52" spans="1:15" x14ac:dyDescent="0.2">
      <c r="A52" s="374"/>
      <c r="B52" s="374"/>
      <c r="C52" s="374"/>
      <c r="D52" s="374"/>
      <c r="E52" s="374"/>
      <c r="F52" s="374"/>
      <c r="G52" s="374"/>
      <c r="H52" s="375"/>
      <c r="I52" s="509"/>
      <c r="J52" s="376"/>
      <c r="K52" s="376"/>
      <c r="L52" s="374"/>
      <c r="M52" s="374"/>
      <c r="N52" s="375"/>
      <c r="O52" s="374"/>
    </row>
    <row r="53" spans="1:15" x14ac:dyDescent="0.2">
      <c r="A53" s="374"/>
      <c r="B53" s="374"/>
      <c r="C53" s="374"/>
      <c r="D53" s="374"/>
      <c r="E53" s="374"/>
      <c r="F53" s="374"/>
      <c r="G53" s="374"/>
      <c r="H53" s="375"/>
      <c r="I53" s="509"/>
      <c r="J53" s="376"/>
      <c r="K53" s="376"/>
      <c r="L53" s="374"/>
      <c r="M53" s="374"/>
      <c r="N53" s="375"/>
      <c r="O53" s="374"/>
    </row>
    <row r="54" spans="1:15" x14ac:dyDescent="0.2">
      <c r="A54" s="374"/>
      <c r="B54" s="374"/>
      <c r="C54" s="374"/>
      <c r="D54" s="374"/>
      <c r="E54" s="374"/>
      <c r="F54" s="374"/>
      <c r="G54" s="374"/>
      <c r="H54" s="375"/>
      <c r="I54" s="509"/>
      <c r="J54" s="376"/>
      <c r="K54" s="376"/>
      <c r="L54" s="374"/>
      <c r="M54" s="374"/>
      <c r="N54" s="375"/>
      <c r="O54" s="374"/>
    </row>
    <row r="55" spans="1:15" x14ac:dyDescent="0.2">
      <c r="A55" s="374"/>
      <c r="B55" s="374"/>
      <c r="C55" s="374"/>
      <c r="D55" s="374"/>
      <c r="E55" s="374"/>
      <c r="F55" s="374"/>
      <c r="G55" s="374"/>
      <c r="H55" s="375"/>
      <c r="I55" s="509"/>
      <c r="J55" s="376"/>
      <c r="K55" s="376"/>
      <c r="L55" s="374"/>
      <c r="M55" s="374"/>
      <c r="N55" s="375"/>
      <c r="O55" s="374"/>
    </row>
    <row r="56" spans="1:15" x14ac:dyDescent="0.2">
      <c r="A56" s="374"/>
      <c r="B56" s="374"/>
      <c r="C56" s="374"/>
      <c r="D56" s="374"/>
      <c r="E56" s="374"/>
      <c r="F56" s="374"/>
      <c r="G56" s="374"/>
      <c r="H56" s="375"/>
      <c r="I56" s="509"/>
      <c r="J56" s="376"/>
      <c r="K56" s="376"/>
      <c r="L56" s="374"/>
      <c r="M56" s="374"/>
      <c r="N56" s="375"/>
      <c r="O56" s="374"/>
    </row>
    <row r="57" spans="1:15" x14ac:dyDescent="0.2">
      <c r="A57" s="374"/>
      <c r="B57" s="374"/>
      <c r="C57" s="374"/>
      <c r="D57" s="374"/>
      <c r="E57" s="374"/>
      <c r="F57" s="374"/>
      <c r="G57" s="374"/>
      <c r="H57" s="375"/>
      <c r="I57" s="509"/>
      <c r="J57" s="376"/>
      <c r="K57" s="376"/>
      <c r="L57" s="374"/>
      <c r="M57" s="374"/>
      <c r="N57" s="375"/>
      <c r="O57" s="374"/>
    </row>
    <row r="58" spans="1:15" x14ac:dyDescent="0.2">
      <c r="A58" s="374"/>
      <c r="B58" s="374"/>
      <c r="C58" s="374"/>
      <c r="D58" s="374"/>
      <c r="E58" s="374"/>
      <c r="F58" s="374"/>
      <c r="G58" s="374"/>
      <c r="H58" s="375"/>
      <c r="I58" s="509"/>
      <c r="J58" s="376"/>
      <c r="K58" s="376"/>
      <c r="L58" s="374"/>
      <c r="M58" s="374"/>
      <c r="N58" s="375"/>
      <c r="O58" s="374"/>
    </row>
    <row r="59" spans="1:15" x14ac:dyDescent="0.2">
      <c r="A59" s="374"/>
      <c r="B59" s="374"/>
      <c r="C59" s="374"/>
      <c r="D59" s="374"/>
      <c r="E59" s="374"/>
      <c r="F59" s="374"/>
      <c r="G59" s="374"/>
      <c r="H59" s="375"/>
      <c r="I59" s="509"/>
      <c r="J59" s="376"/>
      <c r="K59" s="376"/>
      <c r="L59" s="374"/>
      <c r="M59" s="374"/>
      <c r="N59" s="375"/>
      <c r="O59" s="374"/>
    </row>
    <row r="60" spans="1:15" x14ac:dyDescent="0.2">
      <c r="A60" s="374"/>
      <c r="B60" s="374"/>
      <c r="C60" s="374"/>
      <c r="D60" s="374"/>
      <c r="E60" s="374"/>
      <c r="F60" s="374"/>
      <c r="G60" s="374"/>
      <c r="H60" s="375"/>
      <c r="I60" s="509"/>
      <c r="J60" s="376"/>
      <c r="K60" s="376"/>
      <c r="L60" s="374"/>
      <c r="M60" s="374"/>
      <c r="N60" s="375"/>
      <c r="O60" s="374"/>
    </row>
    <row r="61" spans="1:15" x14ac:dyDescent="0.2">
      <c r="A61" s="374"/>
      <c r="B61" s="374"/>
      <c r="C61" s="374"/>
      <c r="D61" s="374"/>
      <c r="E61" s="374"/>
      <c r="F61" s="374"/>
      <c r="G61" s="374"/>
      <c r="H61" s="375"/>
      <c r="I61" s="509"/>
      <c r="J61" s="376"/>
      <c r="K61" s="376"/>
      <c r="L61" s="374"/>
      <c r="M61" s="374"/>
      <c r="N61" s="375"/>
      <c r="O61" s="374"/>
    </row>
    <row r="62" spans="1:15" x14ac:dyDescent="0.2">
      <c r="A62" s="374"/>
      <c r="B62" s="374"/>
      <c r="C62" s="374"/>
      <c r="D62" s="374"/>
      <c r="E62" s="374"/>
      <c r="F62" s="374"/>
      <c r="G62" s="374"/>
      <c r="H62" s="375"/>
      <c r="I62" s="509"/>
      <c r="J62" s="376"/>
      <c r="K62" s="376"/>
      <c r="L62" s="374"/>
      <c r="M62" s="374"/>
      <c r="N62" s="375"/>
      <c r="O62" s="374"/>
    </row>
    <row r="63" spans="1:15" x14ac:dyDescent="0.2">
      <c r="A63" s="374"/>
      <c r="B63" s="374"/>
      <c r="C63" s="374"/>
      <c r="D63" s="374"/>
      <c r="E63" s="374"/>
      <c r="F63" s="374"/>
      <c r="G63" s="374"/>
      <c r="H63" s="375"/>
      <c r="I63" s="509"/>
      <c r="J63" s="376"/>
      <c r="K63" s="376"/>
      <c r="L63" s="374"/>
      <c r="M63" s="374"/>
      <c r="N63" s="375"/>
      <c r="O63" s="374"/>
    </row>
    <row r="64" spans="1:15" x14ac:dyDescent="0.2">
      <c r="A64" s="374"/>
      <c r="B64" s="374"/>
      <c r="C64" s="374"/>
      <c r="D64" s="374"/>
      <c r="E64" s="374"/>
      <c r="F64" s="374"/>
      <c r="G64" s="374"/>
      <c r="H64" s="375"/>
      <c r="I64" s="509"/>
      <c r="J64" s="376"/>
      <c r="K64" s="376"/>
      <c r="L64" s="374"/>
      <c r="M64" s="374"/>
      <c r="N64" s="375"/>
      <c r="O64" s="374"/>
    </row>
    <row r="65" spans="1:15" x14ac:dyDescent="0.2">
      <c r="A65" s="374"/>
      <c r="B65" s="374"/>
      <c r="C65" s="374"/>
      <c r="D65" s="374"/>
      <c r="E65" s="374"/>
      <c r="F65" s="374"/>
      <c r="G65" s="374"/>
      <c r="H65" s="375"/>
      <c r="I65" s="509"/>
      <c r="J65" s="376"/>
      <c r="K65" s="376"/>
      <c r="L65" s="374"/>
      <c r="M65" s="374"/>
      <c r="N65" s="375"/>
      <c r="O65" s="374"/>
    </row>
    <row r="66" spans="1:15" x14ac:dyDescent="0.2">
      <c r="A66" s="374"/>
      <c r="B66" s="374"/>
      <c r="C66" s="374"/>
      <c r="D66" s="374"/>
      <c r="E66" s="374"/>
      <c r="F66" s="374"/>
      <c r="G66" s="374"/>
      <c r="H66" s="375"/>
      <c r="I66" s="509"/>
      <c r="J66" s="376"/>
      <c r="K66" s="376"/>
      <c r="L66" s="374"/>
      <c r="M66" s="374"/>
      <c r="N66" s="375"/>
      <c r="O66" s="374"/>
    </row>
    <row r="67" spans="1:15" x14ac:dyDescent="0.2">
      <c r="A67" s="374"/>
      <c r="B67" s="374"/>
      <c r="C67" s="374"/>
      <c r="D67" s="374"/>
      <c r="E67" s="374"/>
      <c r="F67" s="374"/>
      <c r="G67" s="374"/>
      <c r="H67" s="375"/>
      <c r="I67" s="509"/>
      <c r="J67" s="376"/>
      <c r="K67" s="376"/>
      <c r="L67" s="374"/>
      <c r="M67" s="374"/>
      <c r="N67" s="375"/>
      <c r="O67" s="374"/>
    </row>
    <row r="68" spans="1:15" x14ac:dyDescent="0.2">
      <c r="A68" s="374"/>
      <c r="B68" s="374"/>
      <c r="C68" s="374"/>
      <c r="D68" s="374"/>
      <c r="E68" s="374"/>
      <c r="F68" s="374"/>
      <c r="G68" s="374"/>
      <c r="H68" s="375"/>
      <c r="I68" s="509"/>
      <c r="J68" s="376"/>
      <c r="K68" s="376"/>
      <c r="L68" s="374"/>
      <c r="M68" s="374"/>
      <c r="N68" s="375"/>
      <c r="O68" s="374"/>
    </row>
    <row r="69" spans="1:15" x14ac:dyDescent="0.2">
      <c r="A69" s="374"/>
      <c r="B69" s="374"/>
      <c r="C69" s="374"/>
      <c r="D69" s="374"/>
      <c r="E69" s="374"/>
      <c r="F69" s="374"/>
      <c r="G69" s="374"/>
      <c r="H69" s="375"/>
      <c r="I69" s="509"/>
      <c r="J69" s="376"/>
      <c r="K69" s="376"/>
      <c r="L69" s="374"/>
      <c r="M69" s="374"/>
      <c r="N69" s="375"/>
      <c r="O69" s="374"/>
    </row>
    <row r="70" spans="1:15" x14ac:dyDescent="0.2">
      <c r="A70" s="374"/>
      <c r="B70" s="374"/>
      <c r="C70" s="374"/>
      <c r="D70" s="374"/>
      <c r="E70" s="374"/>
      <c r="F70" s="374"/>
      <c r="G70" s="374"/>
      <c r="H70" s="375"/>
      <c r="I70" s="509"/>
      <c r="J70" s="376"/>
      <c r="K70" s="376"/>
      <c r="L70" s="374"/>
      <c r="M70" s="374"/>
      <c r="N70" s="375"/>
      <c r="O70" s="374"/>
    </row>
    <row r="71" spans="1:15" x14ac:dyDescent="0.2">
      <c r="A71" s="374"/>
      <c r="B71" s="374"/>
      <c r="C71" s="374"/>
      <c r="D71" s="374"/>
      <c r="E71" s="374"/>
      <c r="F71" s="374"/>
      <c r="G71" s="374"/>
      <c r="H71" s="375"/>
      <c r="I71" s="509"/>
      <c r="J71" s="376"/>
      <c r="K71" s="376"/>
      <c r="L71" s="374"/>
      <c r="M71" s="374"/>
      <c r="N71" s="375"/>
      <c r="O71" s="374"/>
    </row>
    <row r="72" spans="1:15" x14ac:dyDescent="0.2">
      <c r="A72" s="374"/>
      <c r="B72" s="374"/>
      <c r="C72" s="374"/>
      <c r="D72" s="374"/>
      <c r="E72" s="374"/>
      <c r="F72" s="374"/>
      <c r="G72" s="374"/>
      <c r="H72" s="375"/>
      <c r="I72" s="509"/>
      <c r="J72" s="376"/>
      <c r="K72" s="376"/>
      <c r="L72" s="374"/>
      <c r="M72" s="374"/>
      <c r="N72" s="375"/>
      <c r="O72" s="374"/>
    </row>
    <row r="73" spans="1:15" x14ac:dyDescent="0.2">
      <c r="A73" s="374"/>
      <c r="B73" s="374"/>
      <c r="C73" s="374"/>
      <c r="D73" s="374"/>
      <c r="E73" s="374"/>
      <c r="F73" s="374"/>
      <c r="G73" s="374"/>
      <c r="H73" s="375"/>
      <c r="I73" s="509"/>
      <c r="J73" s="376"/>
      <c r="K73" s="376"/>
      <c r="L73" s="374"/>
      <c r="M73" s="374"/>
      <c r="N73" s="375"/>
      <c r="O73" s="374"/>
    </row>
    <row r="74" spans="1:15" x14ac:dyDescent="0.2">
      <c r="A74" s="374"/>
      <c r="B74" s="374"/>
      <c r="C74" s="374"/>
      <c r="D74" s="374"/>
      <c r="E74" s="374"/>
      <c r="F74" s="374"/>
      <c r="G74" s="374"/>
      <c r="H74" s="375"/>
      <c r="I74" s="509"/>
      <c r="J74" s="376"/>
      <c r="K74" s="376"/>
      <c r="L74" s="374"/>
      <c r="M74" s="374"/>
      <c r="N74" s="375"/>
      <c r="O74" s="374"/>
    </row>
    <row r="75" spans="1:15" x14ac:dyDescent="0.2">
      <c r="A75" s="374"/>
      <c r="B75" s="374"/>
      <c r="C75" s="374"/>
      <c r="D75" s="374"/>
      <c r="E75" s="374"/>
      <c r="F75" s="374"/>
      <c r="G75" s="374"/>
      <c r="H75" s="375"/>
      <c r="I75" s="509"/>
      <c r="J75" s="376"/>
      <c r="K75" s="376"/>
      <c r="L75" s="374"/>
      <c r="M75" s="374"/>
      <c r="N75" s="375"/>
      <c r="O75" s="374"/>
    </row>
    <row r="76" spans="1:15" x14ac:dyDescent="0.2">
      <c r="A76" s="374"/>
      <c r="B76" s="374"/>
      <c r="C76" s="374"/>
      <c r="D76" s="374"/>
      <c r="E76" s="374"/>
      <c r="F76" s="374"/>
      <c r="G76" s="374"/>
      <c r="H76" s="375"/>
      <c r="I76" s="509"/>
      <c r="J76" s="376"/>
      <c r="K76" s="376"/>
      <c r="L76" s="374"/>
      <c r="M76" s="374"/>
      <c r="N76" s="375"/>
      <c r="O76" s="374"/>
    </row>
    <row r="77" spans="1:15" x14ac:dyDescent="0.2">
      <c r="A77" s="374"/>
      <c r="B77" s="374"/>
      <c r="C77" s="374"/>
      <c r="D77" s="374"/>
      <c r="E77" s="374"/>
      <c r="F77" s="374"/>
      <c r="G77" s="374"/>
      <c r="H77" s="375"/>
      <c r="I77" s="509"/>
      <c r="J77" s="376"/>
      <c r="K77" s="376"/>
      <c r="L77" s="374"/>
      <c r="M77" s="374"/>
      <c r="N77" s="375"/>
      <c r="O77" s="374"/>
    </row>
    <row r="78" spans="1:15" x14ac:dyDescent="0.2">
      <c r="A78" s="374"/>
      <c r="B78" s="374"/>
      <c r="C78" s="374"/>
      <c r="D78" s="374"/>
      <c r="E78" s="374"/>
      <c r="F78" s="374"/>
      <c r="G78" s="374"/>
      <c r="H78" s="375"/>
      <c r="I78" s="509"/>
      <c r="J78" s="376"/>
      <c r="K78" s="376"/>
      <c r="L78" s="374"/>
      <c r="M78" s="374"/>
      <c r="N78" s="375"/>
      <c r="O78" s="374"/>
    </row>
    <row r="79" spans="1:15" x14ac:dyDescent="0.2">
      <c r="A79" s="374"/>
      <c r="B79" s="374"/>
      <c r="C79" s="374"/>
      <c r="D79" s="374"/>
      <c r="E79" s="374"/>
      <c r="F79" s="374"/>
      <c r="G79" s="374"/>
      <c r="H79" s="375"/>
      <c r="I79" s="509"/>
      <c r="J79" s="376"/>
      <c r="K79" s="376"/>
      <c r="L79" s="374"/>
      <c r="M79" s="374"/>
      <c r="N79" s="375"/>
      <c r="O79" s="374"/>
    </row>
    <row r="80" spans="1:15" x14ac:dyDescent="0.2">
      <c r="A80" s="374"/>
      <c r="B80" s="374"/>
      <c r="C80" s="374"/>
      <c r="D80" s="374"/>
      <c r="E80" s="374"/>
      <c r="F80" s="374"/>
      <c r="G80" s="374"/>
      <c r="H80" s="375"/>
      <c r="I80" s="509"/>
      <c r="J80" s="376"/>
      <c r="K80" s="376"/>
      <c r="L80" s="374"/>
      <c r="M80" s="374"/>
      <c r="N80" s="375"/>
      <c r="O80" s="374"/>
    </row>
    <row r="81" spans="1:15" x14ac:dyDescent="0.2">
      <c r="A81" s="374"/>
      <c r="B81" s="374"/>
      <c r="C81" s="374"/>
      <c r="D81" s="374"/>
      <c r="E81" s="374"/>
      <c r="F81" s="374"/>
      <c r="G81" s="374"/>
      <c r="H81" s="375"/>
      <c r="I81" s="509"/>
      <c r="J81" s="376"/>
      <c r="K81" s="376"/>
      <c r="L81" s="374"/>
      <c r="M81" s="374"/>
      <c r="N81" s="375"/>
      <c r="O81" s="374"/>
    </row>
    <row r="82" spans="1:15" x14ac:dyDescent="0.2">
      <c r="A82" s="374"/>
      <c r="B82" s="374"/>
      <c r="C82" s="374"/>
      <c r="D82" s="374"/>
      <c r="E82" s="374"/>
      <c r="F82" s="374"/>
      <c r="G82" s="374"/>
      <c r="H82" s="375"/>
      <c r="I82" s="509"/>
      <c r="J82" s="376"/>
      <c r="K82" s="376"/>
      <c r="L82" s="374"/>
      <c r="M82" s="374"/>
      <c r="N82" s="375"/>
      <c r="O82" s="374"/>
    </row>
    <row r="83" spans="1:15" x14ac:dyDescent="0.2">
      <c r="A83" s="374"/>
      <c r="B83" s="374"/>
      <c r="C83" s="374"/>
      <c r="D83" s="374"/>
      <c r="E83" s="374"/>
      <c r="F83" s="374"/>
      <c r="G83" s="374"/>
      <c r="H83" s="375"/>
      <c r="I83" s="509"/>
      <c r="J83" s="376"/>
      <c r="K83" s="376"/>
      <c r="L83" s="374"/>
      <c r="M83" s="374"/>
      <c r="N83" s="375"/>
      <c r="O83" s="374"/>
    </row>
    <row r="84" spans="1:15" x14ac:dyDescent="0.2">
      <c r="A84" s="374"/>
      <c r="B84" s="374"/>
      <c r="C84" s="374"/>
      <c r="D84" s="374"/>
      <c r="E84" s="374"/>
      <c r="F84" s="374"/>
      <c r="G84" s="374"/>
      <c r="H84" s="375"/>
      <c r="I84" s="509"/>
      <c r="J84" s="376"/>
      <c r="K84" s="376"/>
      <c r="L84" s="374"/>
      <c r="M84" s="374"/>
      <c r="N84" s="375"/>
      <c r="O84" s="374"/>
    </row>
    <row r="85" spans="1:15" x14ac:dyDescent="0.2">
      <c r="A85" s="374"/>
      <c r="B85" s="374"/>
      <c r="C85" s="374"/>
      <c r="D85" s="374"/>
      <c r="E85" s="374"/>
      <c r="F85" s="374"/>
      <c r="G85" s="374"/>
      <c r="H85" s="375"/>
      <c r="I85" s="509"/>
      <c r="J85" s="376"/>
      <c r="K85" s="376"/>
      <c r="L85" s="374"/>
      <c r="M85" s="374"/>
      <c r="N85" s="375"/>
      <c r="O85" s="374"/>
    </row>
    <row r="86" spans="1:15" x14ac:dyDescent="0.2">
      <c r="A86" s="374"/>
      <c r="B86" s="374"/>
      <c r="C86" s="374"/>
      <c r="D86" s="374"/>
      <c r="E86" s="374"/>
      <c r="F86" s="374"/>
      <c r="G86" s="374"/>
      <c r="H86" s="375"/>
      <c r="I86" s="509"/>
      <c r="J86" s="376"/>
      <c r="K86" s="376"/>
      <c r="L86" s="374"/>
      <c r="M86" s="374"/>
      <c r="N86" s="375"/>
      <c r="O86" s="374"/>
    </row>
    <row r="87" spans="1:15" x14ac:dyDescent="0.2">
      <c r="A87" s="374"/>
      <c r="B87" s="374"/>
      <c r="C87" s="374"/>
      <c r="D87" s="374"/>
      <c r="E87" s="374"/>
      <c r="F87" s="374"/>
      <c r="G87" s="374"/>
      <c r="H87" s="375"/>
      <c r="I87" s="509"/>
      <c r="J87" s="376"/>
      <c r="K87" s="376"/>
      <c r="L87" s="374"/>
      <c r="M87" s="374"/>
      <c r="N87" s="375"/>
      <c r="O87" s="374"/>
    </row>
    <row r="88" spans="1:15" x14ac:dyDescent="0.2">
      <c r="A88" s="374"/>
      <c r="B88" s="374"/>
      <c r="C88" s="374"/>
      <c r="D88" s="374"/>
      <c r="E88" s="374"/>
      <c r="F88" s="374"/>
      <c r="G88" s="374"/>
      <c r="H88" s="375"/>
      <c r="I88" s="509"/>
      <c r="J88" s="376"/>
      <c r="K88" s="376"/>
      <c r="L88" s="374"/>
      <c r="M88" s="374"/>
      <c r="N88" s="375"/>
      <c r="O88" s="374"/>
    </row>
    <row r="89" spans="1:15" x14ac:dyDescent="0.2">
      <c r="A89" s="374"/>
      <c r="B89" s="374"/>
      <c r="C89" s="374"/>
      <c r="D89" s="374"/>
      <c r="E89" s="374"/>
      <c r="F89" s="374"/>
      <c r="G89" s="374"/>
      <c r="H89" s="375"/>
      <c r="I89" s="509"/>
      <c r="J89" s="376"/>
      <c r="K89" s="376"/>
      <c r="L89" s="374"/>
      <c r="M89" s="374"/>
      <c r="N89" s="375"/>
      <c r="O89" s="374"/>
    </row>
    <row r="90" spans="1:15" x14ac:dyDescent="0.2">
      <c r="A90" s="374"/>
      <c r="B90" s="374"/>
      <c r="C90" s="374"/>
      <c r="D90" s="374"/>
      <c r="E90" s="374"/>
      <c r="F90" s="374"/>
      <c r="G90" s="374"/>
      <c r="H90" s="375"/>
      <c r="I90" s="509"/>
      <c r="J90" s="376"/>
      <c r="K90" s="376"/>
      <c r="L90" s="374"/>
      <c r="M90" s="374"/>
      <c r="N90" s="375"/>
      <c r="O90" s="374"/>
    </row>
    <row r="91" spans="1:15" x14ac:dyDescent="0.2">
      <c r="A91" s="374"/>
      <c r="B91" s="374"/>
      <c r="C91" s="374"/>
      <c r="D91" s="374"/>
      <c r="E91" s="374"/>
      <c r="F91" s="374"/>
      <c r="G91" s="374"/>
      <c r="H91" s="375"/>
      <c r="I91" s="509"/>
      <c r="J91" s="376"/>
      <c r="K91" s="376"/>
      <c r="L91" s="374"/>
      <c r="M91" s="374"/>
      <c r="N91" s="375"/>
      <c r="O91" s="374"/>
    </row>
    <row r="92" spans="1:15" x14ac:dyDescent="0.2">
      <c r="A92" s="374"/>
      <c r="B92" s="374"/>
      <c r="C92" s="374"/>
      <c r="D92" s="374"/>
      <c r="E92" s="374"/>
      <c r="F92" s="374"/>
      <c r="G92" s="374"/>
      <c r="H92" s="375"/>
      <c r="I92" s="509"/>
      <c r="J92" s="376"/>
      <c r="K92" s="376"/>
      <c r="L92" s="374"/>
      <c r="M92" s="374"/>
      <c r="N92" s="375"/>
      <c r="O92" s="374"/>
    </row>
    <row r="93" spans="1:15" x14ac:dyDescent="0.2">
      <c r="A93" s="374"/>
      <c r="B93" s="374"/>
      <c r="C93" s="374"/>
      <c r="D93" s="374"/>
      <c r="E93" s="374"/>
      <c r="F93" s="374"/>
      <c r="G93" s="374"/>
      <c r="H93" s="375"/>
      <c r="I93" s="509"/>
      <c r="J93" s="376"/>
      <c r="K93" s="376"/>
      <c r="L93" s="374"/>
      <c r="M93" s="374"/>
      <c r="N93" s="375"/>
      <c r="O93" s="374"/>
    </row>
    <row r="94" spans="1:15" x14ac:dyDescent="0.2">
      <c r="A94" s="374"/>
      <c r="B94" s="374"/>
      <c r="C94" s="374"/>
      <c r="D94" s="374"/>
      <c r="E94" s="374"/>
      <c r="F94" s="374"/>
      <c r="G94" s="374"/>
      <c r="H94" s="375"/>
      <c r="I94" s="509"/>
      <c r="J94" s="376"/>
      <c r="K94" s="376"/>
      <c r="L94" s="374"/>
      <c r="M94" s="374"/>
      <c r="N94" s="375"/>
      <c r="O94" s="374"/>
    </row>
    <row r="95" spans="1:15" x14ac:dyDescent="0.2">
      <c r="A95" s="374"/>
      <c r="B95" s="374"/>
      <c r="C95" s="374"/>
      <c r="D95" s="374"/>
      <c r="E95" s="374"/>
      <c r="F95" s="374"/>
      <c r="G95" s="374"/>
      <c r="H95" s="375"/>
      <c r="I95" s="509"/>
      <c r="J95" s="376"/>
      <c r="K95" s="376"/>
      <c r="L95" s="374"/>
      <c r="M95" s="374"/>
      <c r="N95" s="375"/>
      <c r="O95" s="374"/>
    </row>
    <row r="96" spans="1:15" x14ac:dyDescent="0.2">
      <c r="A96" s="374"/>
      <c r="B96" s="374"/>
      <c r="C96" s="374"/>
      <c r="D96" s="374"/>
      <c r="E96" s="374"/>
      <c r="F96" s="374"/>
      <c r="G96" s="374"/>
      <c r="H96" s="375"/>
      <c r="I96" s="509"/>
      <c r="J96" s="376"/>
      <c r="K96" s="376"/>
      <c r="L96" s="374"/>
      <c r="M96" s="374"/>
      <c r="N96" s="375"/>
      <c r="O96" s="374"/>
    </row>
    <row r="97" spans="1:15" x14ac:dyDescent="0.2">
      <c r="A97" s="374"/>
      <c r="B97" s="374"/>
      <c r="C97" s="374"/>
      <c r="D97" s="374"/>
      <c r="E97" s="374"/>
      <c r="F97" s="374"/>
      <c r="G97" s="374"/>
      <c r="H97" s="375"/>
      <c r="I97" s="509"/>
      <c r="J97" s="376"/>
      <c r="K97" s="376"/>
      <c r="L97" s="374"/>
      <c r="M97" s="374"/>
      <c r="N97" s="375"/>
      <c r="O97" s="374"/>
    </row>
    <row r="98" spans="1:15" x14ac:dyDescent="0.2">
      <c r="A98" s="374"/>
      <c r="B98" s="374"/>
      <c r="C98" s="374"/>
      <c r="D98" s="374"/>
      <c r="E98" s="374"/>
      <c r="F98" s="374"/>
      <c r="G98" s="374"/>
      <c r="H98" s="375"/>
      <c r="I98" s="509"/>
      <c r="J98" s="376"/>
      <c r="K98" s="376"/>
      <c r="L98" s="374"/>
      <c r="M98" s="374"/>
      <c r="N98" s="375"/>
      <c r="O98" s="374"/>
    </row>
    <row r="99" spans="1:15" x14ac:dyDescent="0.2">
      <c r="A99" s="374"/>
      <c r="B99" s="374"/>
      <c r="C99" s="374"/>
      <c r="D99" s="374"/>
      <c r="E99" s="374"/>
      <c r="F99" s="374"/>
      <c r="G99" s="374"/>
      <c r="H99" s="375"/>
      <c r="I99" s="509"/>
      <c r="J99" s="376"/>
      <c r="K99" s="376"/>
      <c r="L99" s="374"/>
      <c r="M99" s="374"/>
      <c r="N99" s="375"/>
      <c r="O99" s="374"/>
    </row>
    <row r="100" spans="1:15" x14ac:dyDescent="0.2">
      <c r="A100" s="374"/>
      <c r="B100" s="374"/>
      <c r="C100" s="374"/>
      <c r="D100" s="374"/>
      <c r="E100" s="374"/>
      <c r="F100" s="374"/>
      <c r="G100" s="374"/>
      <c r="H100" s="375"/>
      <c r="I100" s="509"/>
      <c r="J100" s="376"/>
      <c r="K100" s="376"/>
      <c r="L100" s="374"/>
      <c r="M100" s="374"/>
      <c r="N100" s="375"/>
      <c r="O100" s="374"/>
    </row>
    <row r="101" spans="1:15" x14ac:dyDescent="0.2">
      <c r="A101" s="374"/>
      <c r="B101" s="374"/>
      <c r="C101" s="374"/>
      <c r="D101" s="374"/>
      <c r="E101" s="374"/>
      <c r="F101" s="374"/>
      <c r="G101" s="374"/>
      <c r="H101" s="375"/>
      <c r="I101" s="509"/>
      <c r="J101" s="376"/>
      <c r="K101" s="376"/>
      <c r="L101" s="374"/>
      <c r="M101" s="374"/>
      <c r="N101" s="375"/>
      <c r="O101" s="374"/>
    </row>
    <row r="102" spans="1:15" x14ac:dyDescent="0.2">
      <c r="A102" s="374"/>
      <c r="B102" s="374"/>
      <c r="C102" s="374"/>
      <c r="D102" s="374"/>
      <c r="E102" s="374"/>
      <c r="F102" s="374"/>
      <c r="G102" s="374"/>
      <c r="H102" s="375"/>
      <c r="I102" s="509"/>
      <c r="J102" s="376"/>
      <c r="K102" s="376"/>
      <c r="L102" s="374"/>
      <c r="M102" s="374"/>
      <c r="N102" s="375"/>
      <c r="O102" s="374"/>
    </row>
    <row r="103" spans="1:15" x14ac:dyDescent="0.2">
      <c r="A103" s="374"/>
      <c r="B103" s="374"/>
      <c r="C103" s="374"/>
      <c r="D103" s="374"/>
      <c r="E103" s="374"/>
      <c r="F103" s="374"/>
      <c r="G103" s="374"/>
      <c r="H103" s="375"/>
      <c r="I103" s="509"/>
      <c r="J103" s="376"/>
      <c r="K103" s="376"/>
      <c r="L103" s="374"/>
      <c r="M103" s="374"/>
      <c r="N103" s="375"/>
      <c r="O103" s="374"/>
    </row>
    <row r="104" spans="1:15" x14ac:dyDescent="0.2">
      <c r="A104" s="374"/>
      <c r="B104" s="374"/>
      <c r="C104" s="374"/>
      <c r="D104" s="374"/>
      <c r="E104" s="374"/>
      <c r="F104" s="374"/>
      <c r="G104" s="374"/>
      <c r="H104" s="375"/>
      <c r="I104" s="509"/>
      <c r="J104" s="376"/>
      <c r="K104" s="376"/>
      <c r="L104" s="374"/>
      <c r="M104" s="374"/>
      <c r="N104" s="375"/>
      <c r="O104" s="374"/>
    </row>
    <row r="105" spans="1:15" x14ac:dyDescent="0.2">
      <c r="A105" s="374"/>
      <c r="B105" s="374"/>
      <c r="C105" s="374"/>
      <c r="D105" s="374"/>
      <c r="E105" s="374"/>
      <c r="F105" s="374"/>
      <c r="G105" s="374"/>
      <c r="H105" s="375"/>
      <c r="I105" s="509"/>
      <c r="J105" s="376"/>
      <c r="K105" s="376"/>
      <c r="L105" s="374"/>
      <c r="M105" s="374"/>
      <c r="N105" s="375"/>
      <c r="O105" s="374"/>
    </row>
    <row r="106" spans="1:15" x14ac:dyDescent="0.2">
      <c r="A106" s="374"/>
      <c r="B106" s="374"/>
      <c r="C106" s="374"/>
      <c r="D106" s="374"/>
      <c r="E106" s="374"/>
      <c r="F106" s="374"/>
      <c r="G106" s="374"/>
      <c r="H106" s="375"/>
      <c r="I106" s="509"/>
      <c r="J106" s="376"/>
      <c r="K106" s="376"/>
      <c r="L106" s="374"/>
      <c r="M106" s="374"/>
      <c r="N106" s="375"/>
      <c r="O106" s="374"/>
    </row>
    <row r="107" spans="1:15" x14ac:dyDescent="0.2">
      <c r="A107" s="374"/>
      <c r="B107" s="374"/>
      <c r="C107" s="374"/>
      <c r="D107" s="374"/>
      <c r="E107" s="374"/>
      <c r="F107" s="374"/>
      <c r="G107" s="374"/>
      <c r="H107" s="375"/>
      <c r="I107" s="509"/>
      <c r="J107" s="376"/>
      <c r="K107" s="376"/>
      <c r="L107" s="374"/>
      <c r="M107" s="374"/>
      <c r="N107" s="375"/>
      <c r="O107" s="374"/>
    </row>
    <row r="108" spans="1:15" x14ac:dyDescent="0.2">
      <c r="A108" s="374"/>
      <c r="B108" s="374"/>
      <c r="C108" s="374"/>
      <c r="D108" s="374"/>
      <c r="E108" s="374"/>
      <c r="F108" s="374"/>
      <c r="G108" s="374"/>
      <c r="H108" s="375"/>
      <c r="I108" s="509"/>
      <c r="J108" s="376"/>
      <c r="K108" s="376"/>
      <c r="L108" s="374"/>
      <c r="M108" s="374"/>
      <c r="N108" s="375"/>
      <c r="O108" s="374"/>
    </row>
    <row r="109" spans="1:15" x14ac:dyDescent="0.2">
      <c r="A109" s="374"/>
      <c r="B109" s="374"/>
      <c r="C109" s="374"/>
      <c r="D109" s="374"/>
      <c r="E109" s="374"/>
      <c r="F109" s="374"/>
      <c r="G109" s="374"/>
      <c r="H109" s="375"/>
      <c r="I109" s="509"/>
      <c r="J109" s="376"/>
      <c r="K109" s="376"/>
      <c r="L109" s="374"/>
      <c r="M109" s="374"/>
      <c r="N109" s="375"/>
      <c r="O109" s="374"/>
    </row>
    <row r="110" spans="1:15" x14ac:dyDescent="0.2">
      <c r="A110" s="374"/>
      <c r="B110" s="374"/>
      <c r="C110" s="374"/>
      <c r="D110" s="374"/>
      <c r="E110" s="374"/>
      <c r="F110" s="374"/>
      <c r="G110" s="374"/>
      <c r="H110" s="375"/>
      <c r="I110" s="509"/>
      <c r="J110" s="376"/>
      <c r="K110" s="376"/>
      <c r="L110" s="374"/>
      <c r="M110" s="374"/>
      <c r="N110" s="375"/>
      <c r="O110" s="374"/>
    </row>
    <row r="111" spans="1:15" x14ac:dyDescent="0.2">
      <c r="A111" s="374"/>
      <c r="B111" s="374"/>
      <c r="C111" s="374"/>
      <c r="D111" s="374"/>
      <c r="E111" s="374"/>
      <c r="F111" s="374"/>
      <c r="G111" s="374"/>
      <c r="H111" s="375"/>
      <c r="I111" s="509"/>
      <c r="J111" s="376"/>
      <c r="K111" s="376"/>
      <c r="L111" s="374"/>
      <c r="M111" s="374"/>
      <c r="N111" s="375"/>
      <c r="O111" s="374"/>
    </row>
    <row r="112" spans="1:15" x14ac:dyDescent="0.2">
      <c r="A112" s="374"/>
      <c r="B112" s="374"/>
      <c r="C112" s="374"/>
      <c r="D112" s="374"/>
      <c r="E112" s="374"/>
      <c r="F112" s="374"/>
      <c r="G112" s="374"/>
      <c r="H112" s="375"/>
      <c r="I112" s="509"/>
      <c r="J112" s="376"/>
      <c r="K112" s="376"/>
      <c r="L112" s="374"/>
      <c r="M112" s="374"/>
      <c r="N112" s="375"/>
      <c r="O112" s="374"/>
    </row>
    <row r="113" spans="1:15" x14ac:dyDescent="0.2">
      <c r="A113" s="374"/>
      <c r="B113" s="374"/>
      <c r="C113" s="374"/>
      <c r="D113" s="374"/>
      <c r="E113" s="374"/>
      <c r="F113" s="374"/>
      <c r="G113" s="374"/>
      <c r="H113" s="375"/>
      <c r="I113" s="509"/>
      <c r="J113" s="376"/>
      <c r="K113" s="376"/>
      <c r="L113" s="374"/>
      <c r="M113" s="374"/>
      <c r="N113" s="375"/>
      <c r="O113" s="374"/>
    </row>
    <row r="114" spans="1:15" x14ac:dyDescent="0.2">
      <c r="A114" s="374"/>
      <c r="B114" s="374"/>
      <c r="C114" s="374"/>
      <c r="D114" s="374"/>
      <c r="E114" s="374"/>
      <c r="F114" s="374"/>
      <c r="G114" s="374"/>
      <c r="H114" s="375"/>
      <c r="I114" s="509"/>
      <c r="J114" s="376"/>
      <c r="K114" s="376"/>
      <c r="L114" s="374"/>
      <c r="M114" s="374"/>
      <c r="N114" s="375"/>
      <c r="O114" s="374"/>
    </row>
    <row r="115" spans="1:15" x14ac:dyDescent="0.2">
      <c r="A115" s="374"/>
      <c r="B115" s="374"/>
      <c r="C115" s="374"/>
      <c r="D115" s="374"/>
      <c r="E115" s="374"/>
      <c r="F115" s="374"/>
      <c r="G115" s="374"/>
      <c r="H115" s="375"/>
      <c r="I115" s="509"/>
      <c r="J115" s="376"/>
      <c r="K115" s="376"/>
      <c r="L115" s="374"/>
      <c r="M115" s="374"/>
      <c r="N115" s="375"/>
      <c r="O115" s="374"/>
    </row>
    <row r="116" spans="1:15" x14ac:dyDescent="0.2">
      <c r="A116" s="374"/>
      <c r="B116" s="374"/>
      <c r="C116" s="374"/>
      <c r="D116" s="374"/>
      <c r="E116" s="374"/>
      <c r="F116" s="374"/>
      <c r="G116" s="374"/>
      <c r="H116" s="375"/>
      <c r="I116" s="509"/>
      <c r="J116" s="376"/>
      <c r="K116" s="376"/>
      <c r="L116" s="374"/>
      <c r="M116" s="374"/>
      <c r="N116" s="375"/>
      <c r="O116" s="374"/>
    </row>
    <row r="117" spans="1:15" x14ac:dyDescent="0.2">
      <c r="A117" s="374"/>
      <c r="B117" s="374"/>
      <c r="C117" s="374"/>
      <c r="D117" s="374"/>
      <c r="E117" s="374"/>
      <c r="F117" s="374"/>
      <c r="G117" s="374"/>
      <c r="H117" s="375"/>
      <c r="I117" s="509"/>
      <c r="J117" s="376"/>
      <c r="K117" s="376"/>
      <c r="L117" s="374"/>
      <c r="M117" s="374"/>
      <c r="N117" s="375"/>
      <c r="O117" s="374"/>
    </row>
    <row r="118" spans="1:15" x14ac:dyDescent="0.2">
      <c r="A118" s="374"/>
      <c r="B118" s="374"/>
      <c r="C118" s="374"/>
      <c r="D118" s="374"/>
      <c r="E118" s="374"/>
      <c r="F118" s="374"/>
      <c r="G118" s="374"/>
      <c r="H118" s="375"/>
      <c r="I118" s="509"/>
      <c r="J118" s="376"/>
      <c r="K118" s="376"/>
      <c r="L118" s="374"/>
      <c r="M118" s="374"/>
      <c r="N118" s="375"/>
      <c r="O118" s="374"/>
    </row>
    <row r="119" spans="1:15" x14ac:dyDescent="0.2">
      <c r="A119" s="374"/>
      <c r="B119" s="374"/>
      <c r="C119" s="374"/>
      <c r="D119" s="374"/>
      <c r="E119" s="374"/>
      <c r="F119" s="374"/>
      <c r="G119" s="374"/>
      <c r="H119" s="375"/>
      <c r="I119" s="509"/>
      <c r="J119" s="376"/>
      <c r="K119" s="376"/>
      <c r="L119" s="374"/>
      <c r="M119" s="374"/>
      <c r="N119" s="375"/>
      <c r="O119" s="374"/>
    </row>
    <row r="120" spans="1:15" x14ac:dyDescent="0.2">
      <c r="A120" s="374"/>
      <c r="B120" s="374"/>
      <c r="C120" s="374"/>
      <c r="D120" s="374"/>
      <c r="E120" s="374"/>
      <c r="F120" s="374"/>
      <c r="G120" s="374"/>
      <c r="H120" s="375"/>
      <c r="I120" s="509"/>
      <c r="J120" s="376"/>
      <c r="K120" s="376"/>
      <c r="L120" s="374"/>
      <c r="M120" s="374"/>
      <c r="N120" s="375"/>
      <c r="O120" s="374"/>
    </row>
    <row r="121" spans="1:15" x14ac:dyDescent="0.2">
      <c r="A121" s="374"/>
      <c r="B121" s="374"/>
      <c r="C121" s="374"/>
      <c r="D121" s="374"/>
      <c r="E121" s="374"/>
      <c r="F121" s="374"/>
      <c r="G121" s="374"/>
      <c r="H121" s="375"/>
      <c r="I121" s="509"/>
      <c r="J121" s="376"/>
      <c r="K121" s="376"/>
      <c r="L121" s="374"/>
      <c r="M121" s="374"/>
      <c r="N121" s="375"/>
      <c r="O121" s="374"/>
    </row>
    <row r="122" spans="1:15" x14ac:dyDescent="0.2">
      <c r="A122" s="374"/>
      <c r="B122" s="374"/>
      <c r="C122" s="374"/>
      <c r="D122" s="374"/>
      <c r="E122" s="374"/>
      <c r="F122" s="374"/>
      <c r="G122" s="374"/>
      <c r="H122" s="375"/>
      <c r="I122" s="509"/>
      <c r="J122" s="376"/>
      <c r="K122" s="376"/>
      <c r="L122" s="374"/>
      <c r="M122" s="374"/>
      <c r="N122" s="375"/>
      <c r="O122" s="374"/>
    </row>
    <row r="123" spans="1:15" x14ac:dyDescent="0.2">
      <c r="A123" s="374"/>
      <c r="B123" s="374"/>
      <c r="C123" s="374"/>
      <c r="D123" s="374"/>
      <c r="E123" s="374"/>
      <c r="F123" s="374"/>
      <c r="G123" s="374"/>
      <c r="H123" s="375"/>
      <c r="I123" s="509"/>
      <c r="J123" s="376"/>
      <c r="K123" s="376"/>
      <c r="L123" s="374"/>
      <c r="M123" s="374"/>
      <c r="N123" s="375"/>
      <c r="O123" s="374"/>
    </row>
    <row r="124" spans="1:15" x14ac:dyDescent="0.2">
      <c r="A124" s="374"/>
      <c r="B124" s="374"/>
      <c r="C124" s="374"/>
      <c r="D124" s="374"/>
      <c r="E124" s="374"/>
      <c r="F124" s="374"/>
      <c r="G124" s="374"/>
      <c r="H124" s="375"/>
      <c r="I124" s="509"/>
      <c r="J124" s="376"/>
      <c r="K124" s="376"/>
      <c r="L124" s="374"/>
      <c r="M124" s="374"/>
      <c r="N124" s="375"/>
      <c r="O124" s="374"/>
    </row>
    <row r="125" spans="1:15" x14ac:dyDescent="0.2">
      <c r="A125" s="374"/>
      <c r="B125" s="374"/>
      <c r="C125" s="374"/>
      <c r="D125" s="374"/>
      <c r="E125" s="374"/>
      <c r="F125" s="374"/>
      <c r="G125" s="374"/>
      <c r="H125" s="375"/>
      <c r="I125" s="509"/>
      <c r="J125" s="376"/>
      <c r="K125" s="376"/>
      <c r="L125" s="374"/>
      <c r="M125" s="374"/>
      <c r="N125" s="375"/>
      <c r="O125" s="374"/>
    </row>
    <row r="126" spans="1:15" x14ac:dyDescent="0.2">
      <c r="A126" s="374"/>
      <c r="B126" s="374"/>
      <c r="C126" s="374"/>
      <c r="D126" s="374"/>
      <c r="E126" s="374"/>
      <c r="F126" s="374"/>
      <c r="G126" s="374"/>
      <c r="H126" s="375"/>
      <c r="I126" s="509"/>
      <c r="J126" s="376"/>
      <c r="K126" s="376"/>
      <c r="L126" s="374"/>
      <c r="M126" s="374"/>
      <c r="N126" s="375"/>
      <c r="O126" s="374"/>
    </row>
    <row r="127" spans="1:15" x14ac:dyDescent="0.2">
      <c r="A127" s="374"/>
      <c r="B127" s="374"/>
      <c r="C127" s="374"/>
      <c r="D127" s="374"/>
      <c r="E127" s="374"/>
      <c r="F127" s="374"/>
      <c r="G127" s="374"/>
      <c r="H127" s="375"/>
      <c r="I127" s="509"/>
      <c r="J127" s="376"/>
      <c r="K127" s="376"/>
      <c r="L127" s="374"/>
      <c r="M127" s="374"/>
      <c r="N127" s="375"/>
      <c r="O127" s="374"/>
    </row>
    <row r="128" spans="1:15" x14ac:dyDescent="0.2">
      <c r="A128" s="374"/>
      <c r="B128" s="374"/>
      <c r="C128" s="374"/>
      <c r="D128" s="374"/>
      <c r="E128" s="374"/>
      <c r="F128" s="374"/>
      <c r="G128" s="374"/>
      <c r="H128" s="375"/>
      <c r="I128" s="509"/>
      <c r="J128" s="376"/>
      <c r="K128" s="376"/>
      <c r="L128" s="374"/>
      <c r="M128" s="374"/>
      <c r="N128" s="375"/>
      <c r="O128" s="374"/>
    </row>
    <row r="129" spans="1:15" x14ac:dyDescent="0.2">
      <c r="A129" s="374"/>
      <c r="B129" s="374"/>
      <c r="C129" s="374"/>
      <c r="D129" s="374"/>
      <c r="E129" s="374"/>
      <c r="F129" s="374"/>
      <c r="G129" s="374"/>
      <c r="H129" s="375"/>
      <c r="I129" s="509"/>
      <c r="J129" s="376"/>
      <c r="K129" s="376"/>
      <c r="L129" s="374"/>
      <c r="M129" s="374"/>
      <c r="N129" s="375"/>
      <c r="O129" s="374"/>
    </row>
    <row r="130" spans="1:15" x14ac:dyDescent="0.2">
      <c r="A130" s="374"/>
      <c r="B130" s="374"/>
      <c r="C130" s="374"/>
      <c r="D130" s="374"/>
      <c r="E130" s="374"/>
      <c r="F130" s="374"/>
      <c r="G130" s="374"/>
      <c r="H130" s="375"/>
      <c r="I130" s="509"/>
      <c r="J130" s="376"/>
      <c r="K130" s="376"/>
      <c r="L130" s="374"/>
      <c r="M130" s="374"/>
      <c r="N130" s="375"/>
      <c r="O130" s="374"/>
    </row>
    <row r="131" spans="1:15" x14ac:dyDescent="0.2">
      <c r="A131" s="374"/>
      <c r="B131" s="374"/>
      <c r="C131" s="374"/>
      <c r="D131" s="374"/>
      <c r="E131" s="374"/>
      <c r="F131" s="374"/>
      <c r="G131" s="374"/>
      <c r="H131" s="375"/>
      <c r="I131" s="509"/>
      <c r="J131" s="376"/>
      <c r="K131" s="376"/>
      <c r="L131" s="374"/>
      <c r="M131" s="374"/>
      <c r="N131" s="375"/>
      <c r="O131" s="374"/>
    </row>
    <row r="132" spans="1:15" x14ac:dyDescent="0.2">
      <c r="A132" s="374"/>
      <c r="B132" s="374"/>
      <c r="C132" s="374"/>
      <c r="D132" s="374"/>
      <c r="E132" s="374"/>
      <c r="F132" s="374"/>
      <c r="G132" s="374"/>
      <c r="H132" s="375"/>
      <c r="I132" s="509"/>
      <c r="J132" s="376"/>
      <c r="K132" s="376"/>
      <c r="L132" s="374"/>
      <c r="M132" s="374"/>
      <c r="N132" s="375"/>
      <c r="O132" s="374"/>
    </row>
    <row r="133" spans="1:15" x14ac:dyDescent="0.2">
      <c r="A133" s="374"/>
      <c r="B133" s="374"/>
      <c r="C133" s="374"/>
      <c r="D133" s="374"/>
      <c r="E133" s="374"/>
      <c r="F133" s="374"/>
      <c r="G133" s="374"/>
      <c r="H133" s="375"/>
      <c r="I133" s="509"/>
      <c r="J133" s="376"/>
      <c r="K133" s="376"/>
      <c r="L133" s="374"/>
      <c r="M133" s="374"/>
      <c r="N133" s="375"/>
      <c r="O133" s="374"/>
    </row>
    <row r="134" spans="1:15" x14ac:dyDescent="0.2">
      <c r="A134" s="374"/>
      <c r="B134" s="374"/>
      <c r="C134" s="374"/>
      <c r="D134" s="374"/>
      <c r="E134" s="374"/>
      <c r="F134" s="374"/>
      <c r="G134" s="374"/>
      <c r="H134" s="375"/>
      <c r="I134" s="509"/>
      <c r="J134" s="376"/>
      <c r="K134" s="376"/>
      <c r="L134" s="374"/>
      <c r="M134" s="374"/>
      <c r="N134" s="375"/>
      <c r="O134" s="374"/>
    </row>
    <row r="135" spans="1:15" x14ac:dyDescent="0.2">
      <c r="A135" s="374"/>
      <c r="B135" s="374"/>
      <c r="C135" s="374"/>
      <c r="D135" s="374"/>
      <c r="E135" s="374"/>
      <c r="F135" s="374"/>
      <c r="G135" s="374"/>
      <c r="H135" s="375"/>
      <c r="I135" s="509"/>
      <c r="J135" s="376"/>
      <c r="K135" s="376"/>
      <c r="L135" s="374"/>
      <c r="M135" s="374"/>
      <c r="N135" s="375"/>
      <c r="O135" s="374"/>
    </row>
    <row r="136" spans="1:15" x14ac:dyDescent="0.2">
      <c r="A136" s="374"/>
      <c r="B136" s="374"/>
      <c r="C136" s="374"/>
      <c r="D136" s="374"/>
      <c r="E136" s="374"/>
      <c r="F136" s="374"/>
      <c r="G136" s="374"/>
      <c r="H136" s="375"/>
      <c r="I136" s="509"/>
      <c r="J136" s="376"/>
      <c r="K136" s="376"/>
      <c r="L136" s="374"/>
      <c r="M136" s="374"/>
      <c r="N136" s="375"/>
      <c r="O136" s="374"/>
    </row>
    <row r="137" spans="1:15" x14ac:dyDescent="0.2">
      <c r="A137" s="374"/>
      <c r="B137" s="374"/>
      <c r="C137" s="374"/>
      <c r="D137" s="374"/>
      <c r="E137" s="374"/>
      <c r="F137" s="374"/>
      <c r="G137" s="374"/>
      <c r="H137" s="375"/>
      <c r="I137" s="509"/>
      <c r="J137" s="376"/>
      <c r="K137" s="376"/>
      <c r="L137" s="374"/>
      <c r="M137" s="374"/>
      <c r="N137" s="375"/>
      <c r="O137" s="374"/>
    </row>
    <row r="138" spans="1:15" x14ac:dyDescent="0.2">
      <c r="A138" s="374"/>
      <c r="B138" s="374"/>
      <c r="C138" s="374"/>
      <c r="D138" s="374"/>
      <c r="E138" s="374"/>
      <c r="F138" s="374"/>
      <c r="G138" s="374"/>
      <c r="H138" s="375"/>
      <c r="I138" s="509"/>
      <c r="J138" s="376"/>
      <c r="K138" s="376"/>
      <c r="L138" s="374"/>
      <c r="M138" s="374"/>
      <c r="N138" s="375"/>
      <c r="O138" s="374"/>
    </row>
    <row r="139" spans="1:15" x14ac:dyDescent="0.2">
      <c r="A139" s="374"/>
      <c r="B139" s="374"/>
      <c r="C139" s="374"/>
      <c r="D139" s="374"/>
      <c r="E139" s="374"/>
      <c r="F139" s="374"/>
      <c r="G139" s="374"/>
      <c r="H139" s="375"/>
      <c r="I139" s="509"/>
      <c r="J139" s="376"/>
      <c r="K139" s="376"/>
      <c r="L139" s="374"/>
      <c r="M139" s="374"/>
      <c r="N139" s="375"/>
      <c r="O139" s="374"/>
    </row>
    <row r="140" spans="1:15" x14ac:dyDescent="0.2">
      <c r="A140" s="374"/>
      <c r="B140" s="374"/>
      <c r="C140" s="374"/>
      <c r="D140" s="374"/>
      <c r="E140" s="374"/>
      <c r="F140" s="374"/>
      <c r="G140" s="374"/>
      <c r="H140" s="375"/>
      <c r="I140" s="509"/>
      <c r="J140" s="376"/>
      <c r="K140" s="376"/>
      <c r="L140" s="374"/>
      <c r="M140" s="374"/>
      <c r="N140" s="375"/>
      <c r="O140" s="374"/>
    </row>
    <row r="141" spans="1:15" x14ac:dyDescent="0.2">
      <c r="A141" s="374"/>
      <c r="B141" s="374"/>
      <c r="C141" s="374"/>
      <c r="D141" s="374"/>
      <c r="E141" s="374"/>
      <c r="F141" s="374"/>
      <c r="G141" s="374"/>
      <c r="H141" s="375"/>
      <c r="I141" s="509"/>
      <c r="J141" s="376"/>
      <c r="K141" s="376"/>
      <c r="L141" s="374"/>
      <c r="M141" s="374"/>
      <c r="N141" s="375"/>
      <c r="O141" s="374"/>
    </row>
    <row r="142" spans="1:15" x14ac:dyDescent="0.2">
      <c r="A142" s="374"/>
      <c r="B142" s="374"/>
      <c r="C142" s="374"/>
      <c r="D142" s="374"/>
      <c r="E142" s="374"/>
      <c r="F142" s="374"/>
      <c r="G142" s="374"/>
      <c r="H142" s="375"/>
      <c r="I142" s="509"/>
      <c r="J142" s="376"/>
      <c r="K142" s="376"/>
      <c r="L142" s="374"/>
      <c r="M142" s="374"/>
      <c r="N142" s="375"/>
      <c r="O142" s="374"/>
    </row>
    <row r="143" spans="1:15" x14ac:dyDescent="0.2">
      <c r="A143" s="374"/>
      <c r="B143" s="374"/>
      <c r="C143" s="374"/>
      <c r="D143" s="374"/>
      <c r="E143" s="374"/>
      <c r="F143" s="374"/>
      <c r="G143" s="374"/>
      <c r="H143" s="375"/>
      <c r="I143" s="509"/>
      <c r="J143" s="376"/>
      <c r="K143" s="376"/>
      <c r="L143" s="374"/>
      <c r="M143" s="374"/>
      <c r="N143" s="375"/>
      <c r="O143" s="374"/>
    </row>
    <row r="144" spans="1:15" x14ac:dyDescent="0.2">
      <c r="A144" s="374"/>
      <c r="B144" s="374"/>
      <c r="C144" s="374"/>
      <c r="D144" s="374"/>
      <c r="E144" s="374"/>
      <c r="F144" s="374"/>
      <c r="G144" s="374"/>
      <c r="H144" s="375"/>
      <c r="I144" s="509"/>
      <c r="J144" s="376"/>
      <c r="K144" s="376"/>
      <c r="L144" s="374"/>
      <c r="M144" s="374"/>
      <c r="N144" s="375"/>
      <c r="O144" s="374"/>
    </row>
    <row r="145" spans="1:15" x14ac:dyDescent="0.2">
      <c r="A145" s="374"/>
      <c r="B145" s="374"/>
      <c r="C145" s="374"/>
      <c r="D145" s="374"/>
      <c r="E145" s="374"/>
      <c r="F145" s="374"/>
      <c r="G145" s="374"/>
      <c r="H145" s="375"/>
      <c r="I145" s="509"/>
      <c r="J145" s="376"/>
      <c r="K145" s="376"/>
      <c r="L145" s="374"/>
      <c r="M145" s="374"/>
      <c r="N145" s="375"/>
      <c r="O145" s="374"/>
    </row>
    <row r="146" spans="1:15" x14ac:dyDescent="0.2">
      <c r="A146" s="374"/>
      <c r="B146" s="374"/>
      <c r="C146" s="374"/>
      <c r="D146" s="374"/>
      <c r="E146" s="374"/>
      <c r="F146" s="374"/>
      <c r="G146" s="374"/>
      <c r="H146" s="375"/>
      <c r="I146" s="509"/>
      <c r="J146" s="376"/>
      <c r="K146" s="376"/>
      <c r="L146" s="374"/>
      <c r="M146" s="374"/>
      <c r="N146" s="375"/>
      <c r="O146" s="374"/>
    </row>
    <row r="147" spans="1:15" x14ac:dyDescent="0.2">
      <c r="A147" s="374"/>
      <c r="B147" s="374"/>
      <c r="C147" s="374"/>
      <c r="D147" s="374"/>
      <c r="E147" s="374"/>
      <c r="F147" s="374"/>
      <c r="G147" s="374"/>
      <c r="H147" s="375"/>
      <c r="I147" s="509"/>
      <c r="J147" s="376"/>
      <c r="K147" s="376"/>
      <c r="L147" s="374"/>
      <c r="M147" s="374"/>
      <c r="N147" s="375"/>
      <c r="O147" s="374"/>
    </row>
    <row r="148" spans="1:15" x14ac:dyDescent="0.2">
      <c r="A148" s="374"/>
      <c r="B148" s="374"/>
      <c r="C148" s="374"/>
      <c r="D148" s="374"/>
      <c r="E148" s="374"/>
      <c r="F148" s="374"/>
      <c r="G148" s="374"/>
      <c r="H148" s="375"/>
      <c r="I148" s="509"/>
      <c r="J148" s="376"/>
      <c r="K148" s="376"/>
      <c r="L148" s="374"/>
      <c r="M148" s="374"/>
      <c r="N148" s="375"/>
      <c r="O148" s="374"/>
    </row>
    <row r="149" spans="1:15" x14ac:dyDescent="0.2">
      <c r="A149" s="374"/>
      <c r="B149" s="374"/>
      <c r="C149" s="374"/>
      <c r="D149" s="374"/>
      <c r="E149" s="374"/>
      <c r="F149" s="374"/>
      <c r="G149" s="374"/>
      <c r="H149" s="375"/>
      <c r="I149" s="509"/>
      <c r="J149" s="376"/>
      <c r="K149" s="376"/>
      <c r="L149" s="374"/>
      <c r="M149" s="374"/>
      <c r="N149" s="375"/>
      <c r="O149" s="374"/>
    </row>
    <row r="150" spans="1:15" x14ac:dyDescent="0.2">
      <c r="A150" s="374"/>
      <c r="B150" s="374"/>
      <c r="C150" s="374"/>
      <c r="D150" s="374"/>
      <c r="E150" s="374"/>
      <c r="F150" s="374"/>
      <c r="G150" s="374"/>
      <c r="H150" s="375"/>
      <c r="I150" s="509"/>
      <c r="J150" s="376"/>
      <c r="K150" s="376"/>
      <c r="L150" s="374"/>
      <c r="M150" s="374"/>
      <c r="N150" s="375"/>
      <c r="O150" s="374"/>
    </row>
    <row r="151" spans="1:15" x14ac:dyDescent="0.2">
      <c r="A151" s="374"/>
      <c r="B151" s="374"/>
      <c r="C151" s="374"/>
      <c r="D151" s="374"/>
      <c r="E151" s="374"/>
      <c r="F151" s="374"/>
      <c r="G151" s="374"/>
      <c r="H151" s="375"/>
      <c r="I151" s="509"/>
      <c r="J151" s="376"/>
      <c r="K151" s="376"/>
      <c r="L151" s="374"/>
      <c r="M151" s="374"/>
      <c r="N151" s="375"/>
      <c r="O151" s="374"/>
    </row>
    <row r="152" spans="1:15" x14ac:dyDescent="0.2">
      <c r="A152" s="374"/>
      <c r="B152" s="374"/>
      <c r="C152" s="374"/>
      <c r="D152" s="374"/>
      <c r="E152" s="374"/>
      <c r="F152" s="374"/>
      <c r="G152" s="374"/>
      <c r="H152" s="375"/>
      <c r="I152" s="509"/>
      <c r="J152" s="376"/>
      <c r="K152" s="376"/>
      <c r="L152" s="374"/>
      <c r="M152" s="374"/>
      <c r="N152" s="375"/>
      <c r="O152" s="374"/>
    </row>
    <row r="153" spans="1:15" x14ac:dyDescent="0.2">
      <c r="A153" s="374"/>
      <c r="B153" s="374"/>
      <c r="C153" s="374"/>
      <c r="D153" s="374"/>
      <c r="E153" s="374"/>
      <c r="F153" s="374"/>
      <c r="G153" s="374"/>
      <c r="H153" s="375"/>
      <c r="I153" s="509"/>
      <c r="J153" s="376"/>
      <c r="K153" s="376"/>
      <c r="L153" s="374"/>
      <c r="M153" s="374"/>
      <c r="N153" s="375"/>
      <c r="O153" s="374"/>
    </row>
    <row r="154" spans="1:15" x14ac:dyDescent="0.2">
      <c r="A154" s="374"/>
      <c r="B154" s="374"/>
      <c r="C154" s="374"/>
      <c r="D154" s="374"/>
      <c r="E154" s="374"/>
      <c r="F154" s="374"/>
      <c r="G154" s="374"/>
      <c r="H154" s="375"/>
      <c r="I154" s="509"/>
      <c r="J154" s="376"/>
      <c r="K154" s="376"/>
      <c r="L154" s="374"/>
      <c r="M154" s="374"/>
      <c r="N154" s="375"/>
      <c r="O154" s="374"/>
    </row>
    <row r="155" spans="1:15" x14ac:dyDescent="0.2">
      <c r="A155" s="374"/>
      <c r="B155" s="374"/>
      <c r="C155" s="374"/>
      <c r="D155" s="374"/>
      <c r="E155" s="374"/>
      <c r="F155" s="374"/>
      <c r="G155" s="374"/>
      <c r="H155" s="375"/>
      <c r="I155" s="509"/>
      <c r="J155" s="376"/>
      <c r="K155" s="376"/>
      <c r="L155" s="374"/>
      <c r="M155" s="374"/>
      <c r="N155" s="375"/>
      <c r="O155" s="374"/>
    </row>
    <row r="156" spans="1:15" x14ac:dyDescent="0.2">
      <c r="A156" s="374"/>
      <c r="B156" s="374"/>
      <c r="C156" s="374"/>
      <c r="D156" s="374"/>
      <c r="E156" s="374"/>
      <c r="F156" s="374"/>
      <c r="G156" s="374"/>
      <c r="H156" s="375"/>
      <c r="I156" s="509"/>
      <c r="J156" s="376"/>
      <c r="K156" s="376"/>
      <c r="L156" s="374"/>
      <c r="M156" s="374"/>
      <c r="N156" s="375"/>
      <c r="O156" s="374"/>
    </row>
    <row r="157" spans="1:15" x14ac:dyDescent="0.2">
      <c r="A157" s="374"/>
      <c r="B157" s="374"/>
      <c r="C157" s="374"/>
      <c r="D157" s="374"/>
      <c r="E157" s="374"/>
      <c r="F157" s="374"/>
      <c r="G157" s="374"/>
      <c r="H157" s="375"/>
      <c r="I157" s="509"/>
      <c r="J157" s="376"/>
      <c r="K157" s="376"/>
      <c r="L157" s="374"/>
      <c r="M157" s="374"/>
      <c r="N157" s="375"/>
      <c r="O157" s="374"/>
    </row>
    <row r="158" spans="1:15" x14ac:dyDescent="0.2">
      <c r="A158" s="374"/>
      <c r="B158" s="374"/>
      <c r="C158" s="374"/>
      <c r="D158" s="374"/>
      <c r="E158" s="374"/>
      <c r="F158" s="374"/>
      <c r="G158" s="374"/>
      <c r="H158" s="375"/>
      <c r="I158" s="509"/>
      <c r="J158" s="376"/>
      <c r="K158" s="376"/>
      <c r="L158" s="374"/>
      <c r="M158" s="374"/>
      <c r="N158" s="375"/>
      <c r="O158" s="374"/>
    </row>
    <row r="159" spans="1:15" x14ac:dyDescent="0.2">
      <c r="A159" s="374"/>
      <c r="B159" s="374"/>
      <c r="C159" s="374"/>
      <c r="D159" s="374"/>
      <c r="E159" s="374"/>
      <c r="F159" s="374"/>
      <c r="G159" s="374"/>
      <c r="H159" s="375"/>
      <c r="I159" s="509"/>
      <c r="J159" s="376"/>
      <c r="K159" s="376"/>
      <c r="L159" s="374"/>
      <c r="M159" s="374"/>
      <c r="N159" s="375"/>
      <c r="O159" s="374"/>
    </row>
    <row r="160" spans="1:15" x14ac:dyDescent="0.2">
      <c r="A160" s="374"/>
      <c r="B160" s="374"/>
      <c r="C160" s="374"/>
      <c r="D160" s="374"/>
      <c r="E160" s="374"/>
      <c r="F160" s="374"/>
      <c r="G160" s="374"/>
      <c r="H160" s="375"/>
      <c r="I160" s="509"/>
      <c r="J160" s="376"/>
      <c r="K160" s="376"/>
      <c r="L160" s="374"/>
      <c r="M160" s="374"/>
      <c r="N160" s="375"/>
      <c r="O160" s="374"/>
    </row>
    <row r="161" spans="1:15" x14ac:dyDescent="0.2">
      <c r="A161" s="374"/>
      <c r="B161" s="374"/>
      <c r="C161" s="374"/>
      <c r="D161" s="374"/>
      <c r="E161" s="374"/>
      <c r="F161" s="374"/>
      <c r="G161" s="374"/>
      <c r="H161" s="375"/>
      <c r="I161" s="509"/>
      <c r="J161" s="376"/>
      <c r="K161" s="376"/>
      <c r="L161" s="374"/>
      <c r="M161" s="374"/>
      <c r="N161" s="375"/>
      <c r="O161" s="374"/>
    </row>
    <row r="162" spans="1:15" x14ac:dyDescent="0.2">
      <c r="A162" s="374"/>
      <c r="B162" s="374"/>
      <c r="C162" s="374"/>
      <c r="D162" s="374"/>
      <c r="E162" s="374"/>
      <c r="F162" s="374"/>
      <c r="G162" s="374"/>
      <c r="H162" s="375"/>
      <c r="I162" s="509"/>
      <c r="J162" s="376"/>
      <c r="K162" s="376"/>
      <c r="L162" s="374"/>
      <c r="M162" s="374"/>
      <c r="N162" s="375"/>
      <c r="O162" s="374"/>
    </row>
    <row r="163" spans="1:15" x14ac:dyDescent="0.2">
      <c r="A163" s="374"/>
      <c r="B163" s="374"/>
      <c r="C163" s="374"/>
      <c r="D163" s="374"/>
      <c r="E163" s="374"/>
      <c r="F163" s="374"/>
      <c r="G163" s="374"/>
      <c r="H163" s="375"/>
      <c r="I163" s="509"/>
      <c r="J163" s="376"/>
      <c r="K163" s="376"/>
      <c r="L163" s="374"/>
      <c r="M163" s="374"/>
      <c r="N163" s="375"/>
      <c r="O163" s="374"/>
    </row>
    <row r="164" spans="1:15" x14ac:dyDescent="0.2">
      <c r="A164" s="374"/>
      <c r="B164" s="374"/>
      <c r="C164" s="374"/>
      <c r="D164" s="374"/>
      <c r="E164" s="374"/>
      <c r="F164" s="374"/>
      <c r="G164" s="374"/>
      <c r="H164" s="375"/>
      <c r="I164" s="509"/>
      <c r="J164" s="376"/>
      <c r="K164" s="376"/>
      <c r="L164" s="374"/>
      <c r="M164" s="374"/>
      <c r="N164" s="375"/>
      <c r="O164" s="374"/>
    </row>
    <row r="165" spans="1:15" x14ac:dyDescent="0.2">
      <c r="A165" s="374"/>
      <c r="B165" s="374"/>
      <c r="C165" s="374"/>
      <c r="D165" s="374"/>
      <c r="E165" s="374"/>
      <c r="F165" s="374"/>
      <c r="G165" s="374"/>
      <c r="H165" s="375"/>
      <c r="I165" s="509"/>
      <c r="J165" s="376"/>
      <c r="K165" s="376"/>
      <c r="L165" s="374"/>
      <c r="M165" s="374"/>
      <c r="N165" s="375"/>
      <c r="O165" s="374"/>
    </row>
    <row r="166" spans="1:15" x14ac:dyDescent="0.2">
      <c r="A166" s="374"/>
      <c r="B166" s="374"/>
      <c r="C166" s="374"/>
      <c r="D166" s="374"/>
      <c r="E166" s="374"/>
      <c r="F166" s="374"/>
      <c r="G166" s="374"/>
      <c r="H166" s="375"/>
      <c r="I166" s="509"/>
      <c r="J166" s="376"/>
      <c r="K166" s="376"/>
      <c r="L166" s="374"/>
      <c r="M166" s="374"/>
      <c r="N166" s="375"/>
      <c r="O166" s="374"/>
    </row>
    <row r="167" spans="1:15" x14ac:dyDescent="0.2">
      <c r="A167" s="374"/>
      <c r="B167" s="374"/>
      <c r="C167" s="374"/>
      <c r="D167" s="374"/>
      <c r="E167" s="374"/>
      <c r="F167" s="374"/>
      <c r="G167" s="374"/>
      <c r="H167" s="375"/>
      <c r="I167" s="509"/>
      <c r="J167" s="376"/>
      <c r="K167" s="376"/>
      <c r="L167" s="374"/>
      <c r="M167" s="374"/>
      <c r="N167" s="375"/>
      <c r="O167" s="374"/>
    </row>
    <row r="168" spans="1:15" x14ac:dyDescent="0.2">
      <c r="A168" s="374"/>
      <c r="B168" s="374"/>
      <c r="C168" s="374"/>
      <c r="D168" s="374"/>
      <c r="E168" s="374"/>
      <c r="F168" s="374"/>
      <c r="G168" s="374"/>
      <c r="H168" s="375"/>
      <c r="I168" s="509"/>
      <c r="J168" s="376"/>
      <c r="K168" s="376"/>
      <c r="L168" s="374"/>
      <c r="M168" s="374"/>
      <c r="N168" s="375"/>
      <c r="O168" s="374"/>
    </row>
    <row r="169" spans="1:15" x14ac:dyDescent="0.2">
      <c r="A169" s="374"/>
      <c r="B169" s="374"/>
      <c r="C169" s="374"/>
      <c r="D169" s="374"/>
      <c r="E169" s="374"/>
      <c r="F169" s="374"/>
      <c r="G169" s="374"/>
      <c r="H169" s="375"/>
      <c r="I169" s="509"/>
      <c r="J169" s="376"/>
      <c r="K169" s="376"/>
      <c r="L169" s="374"/>
      <c r="M169" s="374"/>
      <c r="N169" s="375"/>
      <c r="O169" s="374"/>
    </row>
    <row r="170" spans="1:15" x14ac:dyDescent="0.2">
      <c r="A170" s="374"/>
      <c r="B170" s="374"/>
      <c r="C170" s="374"/>
      <c r="D170" s="374"/>
      <c r="E170" s="374"/>
      <c r="F170" s="374"/>
      <c r="G170" s="374"/>
      <c r="H170" s="375"/>
      <c r="I170" s="509"/>
      <c r="J170" s="376"/>
      <c r="K170" s="376"/>
      <c r="L170" s="374"/>
      <c r="M170" s="374"/>
      <c r="N170" s="375"/>
      <c r="O170" s="374"/>
    </row>
    <row r="171" spans="1:15" x14ac:dyDescent="0.2">
      <c r="A171" s="374"/>
      <c r="B171" s="374"/>
      <c r="C171" s="374"/>
      <c r="D171" s="374"/>
      <c r="E171" s="374"/>
      <c r="F171" s="374"/>
      <c r="G171" s="374"/>
      <c r="H171" s="375"/>
      <c r="I171" s="509"/>
      <c r="J171" s="376"/>
      <c r="K171" s="376"/>
      <c r="L171" s="374"/>
      <c r="M171" s="374"/>
      <c r="N171" s="375"/>
      <c r="O171" s="374"/>
    </row>
    <row r="172" spans="1:15" x14ac:dyDescent="0.2">
      <c r="A172" s="374"/>
      <c r="B172" s="374"/>
      <c r="C172" s="374"/>
      <c r="D172" s="374"/>
      <c r="E172" s="374"/>
      <c r="F172" s="374"/>
      <c r="G172" s="374"/>
      <c r="H172" s="375"/>
      <c r="I172" s="509"/>
      <c r="J172" s="376"/>
      <c r="K172" s="376"/>
      <c r="L172" s="374"/>
      <c r="M172" s="374"/>
      <c r="N172" s="375"/>
      <c r="O172" s="374"/>
    </row>
    <row r="173" spans="1:15" x14ac:dyDescent="0.2">
      <c r="A173" s="374"/>
      <c r="B173" s="374"/>
      <c r="C173" s="374"/>
      <c r="D173" s="374"/>
      <c r="E173" s="374"/>
      <c r="F173" s="374"/>
      <c r="G173" s="374"/>
      <c r="H173" s="375"/>
      <c r="I173" s="509"/>
      <c r="J173" s="376"/>
      <c r="K173" s="376"/>
      <c r="L173" s="374"/>
      <c r="M173" s="374"/>
      <c r="N173" s="375"/>
      <c r="O173" s="374"/>
    </row>
    <row r="174" spans="1:15" x14ac:dyDescent="0.2">
      <c r="A174" s="374"/>
      <c r="B174" s="374"/>
      <c r="C174" s="374"/>
      <c r="D174" s="374"/>
      <c r="E174" s="374"/>
      <c r="F174" s="374"/>
      <c r="G174" s="374"/>
      <c r="H174" s="375"/>
      <c r="I174" s="509"/>
      <c r="J174" s="376"/>
      <c r="K174" s="376"/>
      <c r="L174" s="374"/>
      <c r="M174" s="374"/>
      <c r="N174" s="375"/>
      <c r="O174" s="374"/>
    </row>
    <row r="175" spans="1:15" x14ac:dyDescent="0.2">
      <c r="A175" s="374"/>
      <c r="B175" s="374"/>
      <c r="C175" s="374"/>
      <c r="D175" s="374"/>
      <c r="E175" s="374"/>
      <c r="F175" s="374"/>
      <c r="G175" s="374"/>
      <c r="H175" s="375"/>
      <c r="I175" s="509"/>
      <c r="J175" s="376"/>
      <c r="K175" s="376"/>
      <c r="L175" s="374"/>
      <c r="M175" s="374"/>
      <c r="N175" s="375"/>
      <c r="O175" s="374"/>
    </row>
    <row r="176" spans="1:15" x14ac:dyDescent="0.2">
      <c r="A176" s="374"/>
      <c r="B176" s="374"/>
      <c r="C176" s="374"/>
      <c r="D176" s="374"/>
      <c r="E176" s="374"/>
      <c r="F176" s="374"/>
      <c r="G176" s="374"/>
      <c r="H176" s="375"/>
      <c r="I176" s="509"/>
      <c r="J176" s="376"/>
      <c r="K176" s="376"/>
      <c r="L176" s="374"/>
      <c r="M176" s="374"/>
      <c r="N176" s="375"/>
      <c r="O176" s="374"/>
    </row>
    <row r="177" spans="1:15" x14ac:dyDescent="0.2">
      <c r="A177" s="374"/>
      <c r="B177" s="374"/>
      <c r="C177" s="374"/>
      <c r="D177" s="374"/>
      <c r="E177" s="374"/>
      <c r="F177" s="374"/>
      <c r="G177" s="374"/>
      <c r="H177" s="375"/>
      <c r="I177" s="509"/>
      <c r="J177" s="376"/>
      <c r="K177" s="376"/>
      <c r="L177" s="374"/>
      <c r="M177" s="374"/>
      <c r="N177" s="375"/>
      <c r="O177" s="374"/>
    </row>
    <row r="178" spans="1:15" x14ac:dyDescent="0.2">
      <c r="A178" s="374"/>
      <c r="B178" s="374"/>
      <c r="C178" s="374"/>
      <c r="D178" s="374"/>
      <c r="E178" s="374"/>
      <c r="F178" s="374"/>
      <c r="G178" s="374"/>
      <c r="H178" s="375"/>
      <c r="I178" s="509"/>
      <c r="J178" s="376"/>
      <c r="K178" s="376"/>
      <c r="L178" s="374"/>
      <c r="M178" s="374"/>
      <c r="N178" s="375"/>
      <c r="O178" s="374"/>
    </row>
    <row r="179" spans="1:15" x14ac:dyDescent="0.2">
      <c r="A179" s="374"/>
      <c r="B179" s="374"/>
      <c r="C179" s="374"/>
      <c r="D179" s="374"/>
      <c r="E179" s="374"/>
      <c r="F179" s="374"/>
      <c r="G179" s="374"/>
      <c r="H179" s="375"/>
      <c r="I179" s="509"/>
      <c r="J179" s="376"/>
      <c r="K179" s="376"/>
      <c r="L179" s="374"/>
      <c r="M179" s="374"/>
      <c r="N179" s="375"/>
      <c r="O179" s="374"/>
    </row>
    <row r="180" spans="1:15" x14ac:dyDescent="0.2">
      <c r="A180" s="374"/>
      <c r="B180" s="374"/>
      <c r="C180" s="374"/>
      <c r="D180" s="374"/>
      <c r="E180" s="374"/>
      <c r="F180" s="374"/>
      <c r="G180" s="374"/>
      <c r="H180" s="375"/>
      <c r="I180" s="509"/>
      <c r="J180" s="376"/>
      <c r="K180" s="376"/>
      <c r="L180" s="374"/>
      <c r="M180" s="374"/>
      <c r="N180" s="375"/>
      <c r="O180" s="374"/>
    </row>
    <row r="181" spans="1:15" x14ac:dyDescent="0.2">
      <c r="A181" s="374"/>
      <c r="B181" s="374"/>
      <c r="C181" s="374"/>
      <c r="D181" s="374"/>
      <c r="E181" s="374"/>
      <c r="F181" s="374"/>
      <c r="G181" s="374"/>
      <c r="H181" s="375"/>
      <c r="I181" s="509"/>
      <c r="J181" s="376"/>
      <c r="K181" s="376"/>
      <c r="L181" s="374"/>
      <c r="M181" s="374"/>
      <c r="N181" s="375"/>
      <c r="O181" s="374"/>
    </row>
    <row r="182" spans="1:15" x14ac:dyDescent="0.2">
      <c r="A182" s="374"/>
      <c r="B182" s="374"/>
      <c r="C182" s="374"/>
      <c r="D182" s="374"/>
      <c r="E182" s="374"/>
      <c r="F182" s="374"/>
      <c r="G182" s="374"/>
      <c r="H182" s="375"/>
      <c r="I182" s="509"/>
      <c r="J182" s="376"/>
      <c r="K182" s="376"/>
      <c r="L182" s="374"/>
      <c r="M182" s="374"/>
      <c r="N182" s="375"/>
      <c r="O182" s="374"/>
    </row>
    <row r="183" spans="1:15" x14ac:dyDescent="0.2">
      <c r="A183" s="374"/>
      <c r="B183" s="374"/>
      <c r="C183" s="374"/>
      <c r="D183" s="374"/>
      <c r="E183" s="374"/>
      <c r="F183" s="374"/>
      <c r="G183" s="374"/>
      <c r="H183" s="375"/>
      <c r="I183" s="509"/>
      <c r="J183" s="376"/>
      <c r="K183" s="376"/>
      <c r="L183" s="374"/>
      <c r="M183" s="374"/>
      <c r="N183" s="375"/>
      <c r="O183" s="374"/>
    </row>
    <row r="184" spans="1:15" x14ac:dyDescent="0.2">
      <c r="A184" s="374"/>
      <c r="B184" s="374"/>
      <c r="C184" s="374"/>
      <c r="D184" s="374"/>
      <c r="E184" s="374"/>
      <c r="F184" s="374"/>
      <c r="G184" s="374"/>
      <c r="H184" s="375"/>
      <c r="I184" s="509"/>
      <c r="J184" s="376"/>
      <c r="K184" s="376"/>
      <c r="L184" s="374"/>
      <c r="M184" s="374"/>
      <c r="N184" s="375"/>
      <c r="O184" s="374"/>
    </row>
    <row r="185" spans="1:15" x14ac:dyDescent="0.2">
      <c r="A185" s="374"/>
      <c r="B185" s="374"/>
      <c r="C185" s="374"/>
      <c r="D185" s="374"/>
      <c r="E185" s="374"/>
      <c r="F185" s="374"/>
      <c r="G185" s="374"/>
      <c r="H185" s="375"/>
      <c r="I185" s="509"/>
      <c r="J185" s="376"/>
      <c r="K185" s="376"/>
      <c r="L185" s="374"/>
      <c r="M185" s="374"/>
      <c r="N185" s="375"/>
      <c r="O185" s="374"/>
    </row>
    <row r="186" spans="1:15" x14ac:dyDescent="0.2">
      <c r="A186" s="374"/>
      <c r="B186" s="374"/>
      <c r="C186" s="374"/>
      <c r="D186" s="374"/>
      <c r="E186" s="374"/>
      <c r="F186" s="374"/>
      <c r="G186" s="374"/>
      <c r="H186" s="375"/>
      <c r="I186" s="509"/>
      <c r="J186" s="376"/>
      <c r="K186" s="376"/>
      <c r="L186" s="374"/>
      <c r="M186" s="374"/>
      <c r="N186" s="375"/>
      <c r="O186" s="374"/>
    </row>
    <row r="187" spans="1:15" x14ac:dyDescent="0.2">
      <c r="A187" s="374"/>
      <c r="B187" s="374"/>
      <c r="C187" s="374"/>
      <c r="D187" s="374"/>
      <c r="E187" s="374"/>
      <c r="F187" s="374"/>
      <c r="G187" s="374"/>
      <c r="H187" s="375"/>
      <c r="I187" s="509"/>
      <c r="J187" s="376"/>
      <c r="K187" s="376"/>
      <c r="L187" s="374"/>
      <c r="M187" s="374"/>
      <c r="N187" s="375"/>
      <c r="O187" s="374"/>
    </row>
    <row r="188" spans="1:15" x14ac:dyDescent="0.2">
      <c r="A188" s="374"/>
      <c r="B188" s="374"/>
      <c r="C188" s="374"/>
      <c r="D188" s="374"/>
      <c r="E188" s="374"/>
      <c r="F188" s="374"/>
      <c r="G188" s="374"/>
      <c r="H188" s="375"/>
      <c r="I188" s="509"/>
      <c r="J188" s="376"/>
      <c r="K188" s="376"/>
      <c r="L188" s="374"/>
      <c r="M188" s="374"/>
      <c r="N188" s="375"/>
      <c r="O188" s="374"/>
    </row>
    <row r="189" spans="1:15" x14ac:dyDescent="0.2">
      <c r="A189" s="374"/>
      <c r="B189" s="374"/>
      <c r="C189" s="374"/>
      <c r="D189" s="374"/>
      <c r="E189" s="374"/>
      <c r="F189" s="374"/>
      <c r="G189" s="374"/>
      <c r="H189" s="375"/>
      <c r="I189" s="509"/>
      <c r="J189" s="376"/>
      <c r="K189" s="376"/>
      <c r="L189" s="374"/>
      <c r="M189" s="374"/>
      <c r="N189" s="375"/>
      <c r="O189" s="374"/>
    </row>
    <row r="190" spans="1:15" x14ac:dyDescent="0.2">
      <c r="A190" s="374"/>
      <c r="B190" s="374"/>
      <c r="C190" s="374"/>
      <c r="D190" s="374"/>
      <c r="E190" s="374"/>
      <c r="F190" s="374"/>
      <c r="G190" s="374"/>
      <c r="H190" s="375"/>
      <c r="I190" s="509"/>
      <c r="J190" s="376"/>
      <c r="K190" s="376"/>
      <c r="L190" s="374"/>
      <c r="M190" s="374"/>
      <c r="N190" s="375"/>
      <c r="O190" s="374"/>
    </row>
    <row r="191" spans="1:15" x14ac:dyDescent="0.2">
      <c r="A191" s="374"/>
      <c r="B191" s="374"/>
      <c r="C191" s="374"/>
      <c r="D191" s="374"/>
      <c r="E191" s="374"/>
      <c r="F191" s="374"/>
      <c r="G191" s="374"/>
      <c r="H191" s="375"/>
      <c r="I191" s="509"/>
      <c r="J191" s="376"/>
      <c r="K191" s="376"/>
      <c r="L191" s="374"/>
      <c r="M191" s="374"/>
      <c r="N191" s="375"/>
      <c r="O191" s="374"/>
    </row>
    <row r="192" spans="1:15" x14ac:dyDescent="0.2">
      <c r="A192" s="374"/>
      <c r="B192" s="374"/>
      <c r="C192" s="374"/>
      <c r="D192" s="374"/>
      <c r="E192" s="374"/>
      <c r="F192" s="374"/>
      <c r="G192" s="374"/>
      <c r="H192" s="375"/>
      <c r="I192" s="509"/>
      <c r="J192" s="376"/>
      <c r="K192" s="376"/>
      <c r="L192" s="374"/>
      <c r="M192" s="374"/>
      <c r="N192" s="375"/>
      <c r="O192" s="374"/>
    </row>
    <row r="193" spans="1:15" x14ac:dyDescent="0.2">
      <c r="A193" s="374"/>
      <c r="B193" s="374"/>
      <c r="C193" s="374"/>
      <c r="D193" s="374"/>
      <c r="E193" s="374"/>
      <c r="F193" s="374"/>
      <c r="G193" s="374"/>
      <c r="H193" s="375"/>
      <c r="I193" s="509"/>
      <c r="J193" s="376"/>
      <c r="K193" s="376"/>
      <c r="L193" s="374"/>
      <c r="M193" s="374"/>
      <c r="N193" s="375"/>
      <c r="O193" s="374"/>
    </row>
    <row r="194" spans="1:15" x14ac:dyDescent="0.2">
      <c r="A194" s="374"/>
      <c r="B194" s="374"/>
      <c r="C194" s="374"/>
      <c r="D194" s="374"/>
      <c r="E194" s="374"/>
      <c r="F194" s="374"/>
      <c r="G194" s="374"/>
      <c r="H194" s="375"/>
      <c r="I194" s="509"/>
      <c r="J194" s="376"/>
      <c r="K194" s="376"/>
      <c r="L194" s="374"/>
      <c r="M194" s="374"/>
      <c r="N194" s="375"/>
      <c r="O194" s="374"/>
    </row>
    <row r="195" spans="1:15" x14ac:dyDescent="0.2">
      <c r="A195" s="374"/>
      <c r="B195" s="374"/>
      <c r="C195" s="374"/>
      <c r="D195" s="374"/>
      <c r="E195" s="374"/>
      <c r="F195" s="374"/>
      <c r="G195" s="374"/>
      <c r="H195" s="375"/>
      <c r="I195" s="509"/>
      <c r="J195" s="376"/>
      <c r="K195" s="376"/>
      <c r="L195" s="374"/>
      <c r="M195" s="374"/>
      <c r="N195" s="375"/>
      <c r="O195" s="374"/>
    </row>
    <row r="196" spans="1:15" x14ac:dyDescent="0.2">
      <c r="A196" s="374"/>
      <c r="B196" s="374"/>
      <c r="C196" s="374"/>
      <c r="D196" s="374"/>
      <c r="E196" s="374"/>
      <c r="F196" s="374"/>
      <c r="G196" s="374"/>
      <c r="H196" s="375"/>
      <c r="I196" s="509"/>
      <c r="J196" s="376"/>
      <c r="K196" s="376"/>
      <c r="L196" s="374"/>
      <c r="M196" s="374"/>
      <c r="N196" s="375"/>
      <c r="O196" s="374"/>
    </row>
    <row r="197" spans="1:15" x14ac:dyDescent="0.2">
      <c r="A197" s="374"/>
      <c r="B197" s="374"/>
      <c r="C197" s="374"/>
      <c r="D197" s="374"/>
      <c r="E197" s="374"/>
      <c r="F197" s="374"/>
      <c r="G197" s="374"/>
      <c r="H197" s="375"/>
      <c r="I197" s="509"/>
      <c r="J197" s="376"/>
      <c r="K197" s="376"/>
      <c r="L197" s="374"/>
      <c r="M197" s="374"/>
      <c r="N197" s="375"/>
      <c r="O197" s="374"/>
    </row>
    <row r="198" spans="1:15" x14ac:dyDescent="0.2">
      <c r="A198" s="374"/>
      <c r="B198" s="374"/>
      <c r="C198" s="374"/>
      <c r="D198" s="374"/>
      <c r="E198" s="374"/>
      <c r="F198" s="374"/>
      <c r="G198" s="374"/>
      <c r="H198" s="375"/>
      <c r="I198" s="509"/>
      <c r="J198" s="376"/>
      <c r="K198" s="376"/>
      <c r="L198" s="374"/>
      <c r="M198" s="374"/>
      <c r="N198" s="375"/>
      <c r="O198" s="374"/>
    </row>
    <row r="199" spans="1:15" x14ac:dyDescent="0.2">
      <c r="A199" s="374"/>
      <c r="B199" s="374"/>
      <c r="C199" s="374"/>
      <c r="D199" s="374"/>
      <c r="E199" s="374"/>
      <c r="F199" s="374"/>
      <c r="G199" s="374"/>
      <c r="H199" s="375"/>
      <c r="I199" s="509"/>
      <c r="J199" s="376"/>
      <c r="K199" s="376"/>
      <c r="L199" s="374"/>
      <c r="M199" s="374"/>
      <c r="N199" s="375"/>
      <c r="O199" s="374"/>
    </row>
    <row r="200" spans="1:15" x14ac:dyDescent="0.2">
      <c r="A200" s="374"/>
      <c r="B200" s="374"/>
      <c r="C200" s="374"/>
      <c r="D200" s="374"/>
      <c r="E200" s="374"/>
      <c r="F200" s="374"/>
      <c r="G200" s="374"/>
      <c r="H200" s="375"/>
      <c r="I200" s="509"/>
      <c r="J200" s="376"/>
      <c r="K200" s="376"/>
      <c r="L200" s="374"/>
      <c r="M200" s="374"/>
      <c r="N200" s="375"/>
      <c r="O200" s="374"/>
    </row>
    <row r="201" spans="1:15" x14ac:dyDescent="0.2">
      <c r="A201" s="374"/>
      <c r="B201" s="374"/>
      <c r="C201" s="374"/>
      <c r="D201" s="374"/>
      <c r="E201" s="374"/>
      <c r="F201" s="374"/>
      <c r="G201" s="374"/>
      <c r="H201" s="375"/>
      <c r="I201" s="509"/>
      <c r="J201" s="376"/>
      <c r="K201" s="376"/>
      <c r="L201" s="374"/>
      <c r="M201" s="374"/>
      <c r="N201" s="375"/>
      <c r="O201" s="374"/>
    </row>
    <row r="202" spans="1:15" x14ac:dyDescent="0.2">
      <c r="A202" s="374"/>
      <c r="B202" s="374"/>
      <c r="C202" s="374"/>
      <c r="D202" s="374"/>
      <c r="E202" s="374"/>
      <c r="F202" s="374"/>
      <c r="G202" s="374"/>
      <c r="H202" s="375"/>
      <c r="I202" s="509"/>
      <c r="J202" s="376"/>
      <c r="K202" s="376"/>
      <c r="L202" s="374"/>
      <c r="M202" s="374"/>
      <c r="N202" s="375"/>
      <c r="O202" s="374"/>
    </row>
    <row r="203" spans="1:15" x14ac:dyDescent="0.2">
      <c r="A203" s="374"/>
      <c r="B203" s="374"/>
      <c r="C203" s="374"/>
      <c r="D203" s="374"/>
      <c r="E203" s="374"/>
      <c r="F203" s="374"/>
      <c r="G203" s="374"/>
      <c r="H203" s="375"/>
      <c r="I203" s="509"/>
      <c r="J203" s="376"/>
      <c r="K203" s="376"/>
      <c r="L203" s="374"/>
      <c r="M203" s="374"/>
      <c r="N203" s="375"/>
      <c r="O203" s="374"/>
    </row>
    <row r="204" spans="1:15" x14ac:dyDescent="0.2">
      <c r="A204" s="374"/>
      <c r="B204" s="374"/>
      <c r="C204" s="374"/>
      <c r="D204" s="374"/>
      <c r="E204" s="374"/>
      <c r="F204" s="374"/>
      <c r="G204" s="374"/>
      <c r="H204" s="375"/>
      <c r="I204" s="509"/>
      <c r="J204" s="376"/>
      <c r="K204" s="376"/>
      <c r="L204" s="374"/>
      <c r="M204" s="374"/>
      <c r="N204" s="375"/>
      <c r="O204" s="374"/>
    </row>
    <row r="205" spans="1:15" x14ac:dyDescent="0.2">
      <c r="A205" s="374"/>
      <c r="B205" s="374"/>
      <c r="C205" s="374"/>
      <c r="D205" s="374"/>
      <c r="E205" s="374"/>
      <c r="F205" s="374"/>
      <c r="G205" s="374"/>
      <c r="H205" s="375"/>
      <c r="I205" s="509"/>
      <c r="J205" s="376"/>
      <c r="K205" s="376"/>
      <c r="L205" s="374"/>
      <c r="M205" s="374"/>
      <c r="N205" s="375"/>
      <c r="O205" s="374"/>
    </row>
    <row r="206" spans="1:15" x14ac:dyDescent="0.2">
      <c r="A206" s="374"/>
      <c r="B206" s="374"/>
      <c r="C206" s="374"/>
      <c r="D206" s="374"/>
      <c r="E206" s="374"/>
      <c r="F206" s="374"/>
      <c r="G206" s="374"/>
      <c r="H206" s="375"/>
      <c r="I206" s="509"/>
      <c r="J206" s="376"/>
      <c r="K206" s="376"/>
      <c r="L206" s="374"/>
      <c r="M206" s="374"/>
      <c r="N206" s="375"/>
      <c r="O206" s="374"/>
    </row>
    <row r="207" spans="1:15" x14ac:dyDescent="0.2">
      <c r="A207" s="374"/>
      <c r="B207" s="374"/>
      <c r="C207" s="374"/>
      <c r="D207" s="374"/>
      <c r="E207" s="374"/>
      <c r="F207" s="374"/>
      <c r="G207" s="374"/>
      <c r="H207" s="375"/>
      <c r="I207" s="509"/>
      <c r="J207" s="376"/>
      <c r="K207" s="376"/>
      <c r="L207" s="374"/>
      <c r="M207" s="374"/>
      <c r="N207" s="375"/>
      <c r="O207" s="374"/>
    </row>
    <row r="208" spans="1:15" x14ac:dyDescent="0.2">
      <c r="A208" s="374"/>
      <c r="B208" s="374"/>
      <c r="C208" s="374"/>
      <c r="D208" s="374"/>
      <c r="E208" s="374"/>
      <c r="F208" s="374"/>
      <c r="G208" s="374"/>
      <c r="H208" s="375"/>
      <c r="I208" s="509"/>
      <c r="J208" s="376"/>
      <c r="K208" s="376"/>
      <c r="L208" s="374"/>
      <c r="M208" s="374"/>
      <c r="N208" s="375"/>
      <c r="O208" s="374"/>
    </row>
    <row r="209" spans="1:15" x14ac:dyDescent="0.2">
      <c r="A209" s="374"/>
      <c r="B209" s="374"/>
      <c r="C209" s="374"/>
      <c r="D209" s="374"/>
      <c r="E209" s="374"/>
      <c r="F209" s="374"/>
      <c r="G209" s="374"/>
      <c r="H209" s="375"/>
      <c r="I209" s="509"/>
      <c r="J209" s="376"/>
      <c r="K209" s="376"/>
      <c r="L209" s="374"/>
      <c r="M209" s="374"/>
      <c r="N209" s="375"/>
      <c r="O209" s="374"/>
    </row>
    <row r="210" spans="1:15" x14ac:dyDescent="0.2">
      <c r="A210" s="374"/>
      <c r="B210" s="374"/>
      <c r="C210" s="374"/>
      <c r="D210" s="374"/>
      <c r="E210" s="374"/>
      <c r="F210" s="374"/>
      <c r="G210" s="374"/>
      <c r="H210" s="375"/>
      <c r="I210" s="509"/>
      <c r="J210" s="376"/>
      <c r="K210" s="376"/>
      <c r="L210" s="374"/>
      <c r="M210" s="374"/>
      <c r="N210" s="375"/>
      <c r="O210" s="374"/>
    </row>
    <row r="211" spans="1:15" x14ac:dyDescent="0.2">
      <c r="A211" s="374"/>
      <c r="B211" s="374"/>
      <c r="C211" s="374"/>
      <c r="D211" s="374"/>
      <c r="E211" s="374"/>
      <c r="F211" s="374"/>
      <c r="G211" s="374"/>
      <c r="H211" s="375"/>
      <c r="I211" s="509"/>
      <c r="J211" s="376"/>
      <c r="K211" s="376"/>
      <c r="L211" s="374"/>
      <c r="M211" s="374"/>
      <c r="N211" s="375"/>
      <c r="O211" s="374"/>
    </row>
    <row r="212" spans="1:15" x14ac:dyDescent="0.2">
      <c r="A212" s="374"/>
      <c r="B212" s="374"/>
      <c r="C212" s="374"/>
      <c r="D212" s="374"/>
      <c r="E212" s="374"/>
      <c r="F212" s="374"/>
      <c r="G212" s="374"/>
      <c r="H212" s="375"/>
      <c r="I212" s="509"/>
      <c r="J212" s="376"/>
      <c r="K212" s="376"/>
      <c r="L212" s="374"/>
      <c r="M212" s="374"/>
      <c r="N212" s="375"/>
      <c r="O212" s="374"/>
    </row>
    <row r="213" spans="1:15" x14ac:dyDescent="0.2">
      <c r="A213" s="374"/>
      <c r="B213" s="374"/>
      <c r="C213" s="374"/>
      <c r="D213" s="374"/>
      <c r="E213" s="374"/>
      <c r="F213" s="374"/>
      <c r="G213" s="374"/>
      <c r="H213" s="375"/>
      <c r="I213" s="509"/>
      <c r="J213" s="376"/>
      <c r="K213" s="376"/>
      <c r="L213" s="374"/>
      <c r="M213" s="374"/>
      <c r="N213" s="375"/>
      <c r="O213" s="374"/>
    </row>
    <row r="214" spans="1:15" x14ac:dyDescent="0.2">
      <c r="A214" s="374"/>
      <c r="B214" s="374"/>
      <c r="C214" s="374"/>
      <c r="D214" s="374"/>
      <c r="E214" s="374"/>
      <c r="F214" s="374"/>
      <c r="G214" s="374"/>
      <c r="H214" s="375"/>
      <c r="I214" s="509"/>
      <c r="J214" s="376"/>
      <c r="K214" s="376"/>
      <c r="L214" s="374"/>
      <c r="M214" s="374"/>
      <c r="N214" s="375"/>
      <c r="O214" s="374"/>
    </row>
    <row r="215" spans="1:15" x14ac:dyDescent="0.2">
      <c r="A215" s="374"/>
      <c r="B215" s="374"/>
      <c r="C215" s="374"/>
      <c r="D215" s="374"/>
      <c r="E215" s="374"/>
      <c r="F215" s="374"/>
      <c r="G215" s="374"/>
      <c r="H215" s="375"/>
      <c r="I215" s="509"/>
      <c r="J215" s="376"/>
      <c r="K215" s="376"/>
      <c r="L215" s="374"/>
      <c r="M215" s="374"/>
      <c r="N215" s="375"/>
      <c r="O215" s="374"/>
    </row>
    <row r="216" spans="1:15" x14ac:dyDescent="0.2">
      <c r="A216" s="374"/>
      <c r="B216" s="374"/>
      <c r="C216" s="374"/>
      <c r="D216" s="374"/>
      <c r="E216" s="374"/>
      <c r="F216" s="374"/>
      <c r="G216" s="374"/>
      <c r="H216" s="375"/>
      <c r="I216" s="509"/>
      <c r="J216" s="376"/>
      <c r="K216" s="376"/>
      <c r="L216" s="374"/>
      <c r="M216" s="374"/>
      <c r="N216" s="375"/>
      <c r="O216" s="374"/>
    </row>
    <row r="217" spans="1:15" x14ac:dyDescent="0.2">
      <c r="A217" s="374"/>
      <c r="B217" s="374"/>
      <c r="C217" s="374"/>
      <c r="D217" s="374"/>
      <c r="E217" s="374"/>
      <c r="F217" s="374"/>
      <c r="G217" s="374"/>
      <c r="H217" s="375"/>
      <c r="I217" s="509"/>
      <c r="J217" s="376"/>
      <c r="K217" s="376"/>
      <c r="L217" s="374"/>
      <c r="M217" s="374"/>
      <c r="N217" s="375"/>
      <c r="O217" s="374"/>
    </row>
    <row r="218" spans="1:15" x14ac:dyDescent="0.2">
      <c r="A218" s="374"/>
      <c r="B218" s="374"/>
      <c r="C218" s="374"/>
      <c r="D218" s="374"/>
      <c r="E218" s="374"/>
      <c r="F218" s="374"/>
      <c r="G218" s="374"/>
      <c r="H218" s="375"/>
      <c r="I218" s="509"/>
      <c r="J218" s="376"/>
      <c r="K218" s="376"/>
      <c r="L218" s="374"/>
      <c r="M218" s="374"/>
      <c r="N218" s="375"/>
      <c r="O218" s="374"/>
    </row>
    <row r="219" spans="1:15" x14ac:dyDescent="0.2">
      <c r="A219" s="374"/>
      <c r="B219" s="374"/>
      <c r="C219" s="374"/>
      <c r="D219" s="374"/>
      <c r="E219" s="374"/>
      <c r="F219" s="374"/>
      <c r="G219" s="374"/>
      <c r="H219" s="375"/>
      <c r="I219" s="509"/>
      <c r="J219" s="376"/>
      <c r="K219" s="376"/>
      <c r="L219" s="374"/>
      <c r="M219" s="374"/>
      <c r="N219" s="375"/>
      <c r="O219" s="374"/>
    </row>
    <row r="220" spans="1:15" x14ac:dyDescent="0.2">
      <c r="A220" s="374"/>
      <c r="B220" s="374"/>
      <c r="C220" s="374"/>
      <c r="D220" s="374"/>
      <c r="E220" s="374"/>
      <c r="F220" s="374"/>
      <c r="G220" s="374"/>
      <c r="H220" s="375"/>
      <c r="I220" s="509"/>
      <c r="J220" s="376"/>
      <c r="K220" s="376"/>
      <c r="L220" s="374"/>
      <c r="M220" s="374"/>
      <c r="N220" s="375"/>
      <c r="O220" s="374"/>
    </row>
    <row r="221" spans="1:15" x14ac:dyDescent="0.2">
      <c r="A221" s="374"/>
      <c r="B221" s="374"/>
      <c r="C221" s="374"/>
      <c r="D221" s="374"/>
      <c r="E221" s="374"/>
      <c r="F221" s="374"/>
      <c r="G221" s="374"/>
      <c r="H221" s="375"/>
      <c r="I221" s="509"/>
      <c r="J221" s="376"/>
      <c r="K221" s="376"/>
      <c r="L221" s="374"/>
      <c r="M221" s="374"/>
      <c r="N221" s="375"/>
      <c r="O221" s="374"/>
    </row>
    <row r="222" spans="1:15" x14ac:dyDescent="0.2">
      <c r="A222" s="374"/>
      <c r="B222" s="374"/>
      <c r="C222" s="374"/>
      <c r="D222" s="374"/>
      <c r="E222" s="374"/>
      <c r="F222" s="374"/>
      <c r="G222" s="374"/>
      <c r="H222" s="375"/>
      <c r="I222" s="509"/>
      <c r="J222" s="376"/>
      <c r="K222" s="376"/>
      <c r="L222" s="374"/>
      <c r="M222" s="374"/>
      <c r="N222" s="375"/>
      <c r="O222" s="374"/>
    </row>
    <row r="223" spans="1:15" x14ac:dyDescent="0.2">
      <c r="A223" s="374"/>
      <c r="B223" s="374"/>
      <c r="C223" s="374"/>
      <c r="D223" s="374"/>
      <c r="E223" s="374"/>
      <c r="F223" s="374"/>
      <c r="G223" s="374"/>
      <c r="H223" s="375"/>
      <c r="I223" s="509"/>
      <c r="J223" s="376"/>
      <c r="K223" s="376"/>
      <c r="L223" s="374"/>
      <c r="M223" s="374"/>
      <c r="N223" s="375"/>
      <c r="O223" s="374"/>
    </row>
    <row r="224" spans="1:15" x14ac:dyDescent="0.2">
      <c r="A224" s="374"/>
      <c r="B224" s="374"/>
      <c r="C224" s="374"/>
      <c r="D224" s="374"/>
      <c r="E224" s="374"/>
      <c r="F224" s="374"/>
      <c r="G224" s="374"/>
      <c r="H224" s="375"/>
      <c r="I224" s="509"/>
      <c r="J224" s="376"/>
      <c r="K224" s="376"/>
      <c r="L224" s="374"/>
      <c r="M224" s="374"/>
      <c r="N224" s="375"/>
      <c r="O224" s="374"/>
    </row>
    <row r="225" spans="1:15" x14ac:dyDescent="0.2">
      <c r="A225" s="374"/>
      <c r="B225" s="374"/>
      <c r="C225" s="374"/>
      <c r="D225" s="374"/>
      <c r="E225" s="374"/>
      <c r="F225" s="374"/>
      <c r="G225" s="374"/>
      <c r="H225" s="375"/>
      <c r="I225" s="509"/>
      <c r="J225" s="376"/>
      <c r="K225" s="376"/>
      <c r="L225" s="374"/>
      <c r="M225" s="374"/>
      <c r="N225" s="375"/>
      <c r="O225" s="374"/>
    </row>
    <row r="226" spans="1:15" x14ac:dyDescent="0.2">
      <c r="A226" s="374"/>
      <c r="B226" s="374"/>
      <c r="C226" s="374"/>
      <c r="D226" s="374"/>
      <c r="E226" s="374"/>
      <c r="F226" s="374"/>
      <c r="G226" s="374"/>
      <c r="H226" s="375"/>
      <c r="I226" s="509"/>
      <c r="J226" s="376"/>
      <c r="K226" s="376"/>
      <c r="L226" s="374"/>
      <c r="M226" s="374"/>
      <c r="N226" s="375"/>
      <c r="O226" s="374"/>
    </row>
    <row r="227" spans="1:15" x14ac:dyDescent="0.2">
      <c r="A227" s="374"/>
      <c r="B227" s="374"/>
      <c r="C227" s="374"/>
      <c r="D227" s="374"/>
      <c r="E227" s="374"/>
      <c r="F227" s="374"/>
      <c r="G227" s="374"/>
      <c r="H227" s="375"/>
      <c r="I227" s="509"/>
      <c r="J227" s="376"/>
      <c r="K227" s="376"/>
      <c r="L227" s="374"/>
      <c r="M227" s="374"/>
      <c r="N227" s="375"/>
      <c r="O227" s="374"/>
    </row>
    <row r="228" spans="1:15" x14ac:dyDescent="0.2">
      <c r="A228" s="374"/>
      <c r="B228" s="374"/>
      <c r="C228" s="374"/>
      <c r="D228" s="374"/>
      <c r="E228" s="374"/>
      <c r="F228" s="374"/>
      <c r="G228" s="374"/>
      <c r="H228" s="375"/>
      <c r="I228" s="509"/>
      <c r="J228" s="376"/>
      <c r="K228" s="376"/>
      <c r="L228" s="374"/>
      <c r="M228" s="374"/>
      <c r="N228" s="375"/>
      <c r="O228" s="374"/>
    </row>
    <row r="229" spans="1:15" x14ac:dyDescent="0.2">
      <c r="A229" s="374"/>
      <c r="B229" s="374"/>
      <c r="C229" s="374"/>
      <c r="D229" s="374"/>
      <c r="E229" s="374"/>
      <c r="F229" s="374"/>
      <c r="G229" s="374"/>
      <c r="H229" s="375"/>
      <c r="I229" s="509"/>
      <c r="J229" s="376"/>
      <c r="K229" s="376"/>
      <c r="L229" s="374"/>
      <c r="M229" s="374"/>
      <c r="N229" s="375"/>
      <c r="O229" s="374"/>
    </row>
    <row r="230" spans="1:15" x14ac:dyDescent="0.2">
      <c r="A230" s="374"/>
      <c r="B230" s="374"/>
      <c r="C230" s="374"/>
      <c r="D230" s="374"/>
      <c r="E230" s="374"/>
      <c r="F230" s="374"/>
      <c r="G230" s="374"/>
      <c r="H230" s="375"/>
      <c r="I230" s="509"/>
      <c r="J230" s="376"/>
      <c r="K230" s="376"/>
      <c r="L230" s="374"/>
      <c r="M230" s="374"/>
      <c r="N230" s="375"/>
      <c r="O230" s="374"/>
    </row>
    <row r="231" spans="1:15" x14ac:dyDescent="0.2">
      <c r="A231" s="374"/>
      <c r="B231" s="374"/>
      <c r="C231" s="374"/>
      <c r="D231" s="374"/>
      <c r="E231" s="374"/>
      <c r="F231" s="374"/>
      <c r="G231" s="374"/>
      <c r="H231" s="375"/>
      <c r="I231" s="509"/>
      <c r="J231" s="376"/>
      <c r="K231" s="376"/>
      <c r="L231" s="374"/>
      <c r="M231" s="374"/>
      <c r="N231" s="375"/>
      <c r="O231" s="374"/>
    </row>
    <row r="232" spans="1:15" x14ac:dyDescent="0.2">
      <c r="A232" s="374"/>
      <c r="B232" s="374"/>
      <c r="C232" s="374"/>
      <c r="D232" s="374"/>
      <c r="E232" s="374"/>
      <c r="F232" s="374"/>
      <c r="G232" s="374"/>
      <c r="H232" s="375"/>
      <c r="I232" s="509"/>
      <c r="J232" s="376"/>
      <c r="K232" s="376"/>
      <c r="L232" s="374"/>
      <c r="M232" s="374"/>
      <c r="N232" s="375"/>
      <c r="O232" s="374"/>
    </row>
    <row r="233" spans="1:15" x14ac:dyDescent="0.2">
      <c r="A233" s="374"/>
      <c r="B233" s="374"/>
      <c r="C233" s="374"/>
      <c r="D233" s="374"/>
      <c r="E233" s="374"/>
      <c r="F233" s="374"/>
      <c r="G233" s="374"/>
      <c r="H233" s="375"/>
      <c r="I233" s="509"/>
      <c r="J233" s="376"/>
      <c r="K233" s="376"/>
      <c r="L233" s="374"/>
      <c r="M233" s="374"/>
      <c r="N233" s="375"/>
      <c r="O233" s="374"/>
    </row>
    <row r="234" spans="1:15" x14ac:dyDescent="0.2">
      <c r="A234" s="374"/>
      <c r="B234" s="374"/>
      <c r="C234" s="374"/>
      <c r="D234" s="374"/>
      <c r="E234" s="374"/>
      <c r="F234" s="374"/>
      <c r="G234" s="374"/>
      <c r="H234" s="375"/>
      <c r="I234" s="509"/>
      <c r="J234" s="376"/>
      <c r="K234" s="376"/>
      <c r="L234" s="374"/>
      <c r="M234" s="374"/>
      <c r="N234" s="375"/>
      <c r="O234" s="374"/>
    </row>
    <row r="235" spans="1:15" x14ac:dyDescent="0.2">
      <c r="A235" s="374"/>
      <c r="B235" s="374"/>
      <c r="C235" s="374"/>
      <c r="D235" s="374"/>
      <c r="E235" s="374"/>
      <c r="F235" s="374"/>
      <c r="G235" s="374"/>
      <c r="H235" s="375"/>
      <c r="I235" s="509"/>
      <c r="J235" s="376"/>
      <c r="K235" s="376"/>
      <c r="L235" s="374"/>
      <c r="M235" s="374"/>
      <c r="N235" s="375"/>
      <c r="O235" s="374"/>
    </row>
    <row r="236" spans="1:15" x14ac:dyDescent="0.2">
      <c r="A236" s="374"/>
      <c r="B236" s="374"/>
      <c r="C236" s="374"/>
      <c r="D236" s="374"/>
      <c r="E236" s="374"/>
      <c r="F236" s="374"/>
      <c r="G236" s="374"/>
      <c r="H236" s="375"/>
      <c r="I236" s="509"/>
      <c r="J236" s="376"/>
      <c r="K236" s="376"/>
      <c r="L236" s="374"/>
      <c r="M236" s="374"/>
      <c r="N236" s="375"/>
      <c r="O236" s="374"/>
    </row>
    <row r="237" spans="1:15" x14ac:dyDescent="0.2">
      <c r="A237" s="374"/>
      <c r="B237" s="374"/>
      <c r="C237" s="374"/>
      <c r="D237" s="374"/>
      <c r="E237" s="374"/>
      <c r="F237" s="374"/>
      <c r="G237" s="374"/>
      <c r="H237" s="375"/>
      <c r="I237" s="509"/>
      <c r="J237" s="376"/>
      <c r="K237" s="376"/>
      <c r="L237" s="374"/>
      <c r="M237" s="374"/>
      <c r="N237" s="375"/>
      <c r="O237" s="374"/>
    </row>
    <row r="238" spans="1:15" x14ac:dyDescent="0.2">
      <c r="A238" s="374"/>
      <c r="B238" s="374"/>
      <c r="C238" s="374"/>
      <c r="D238" s="374"/>
      <c r="E238" s="374"/>
      <c r="F238" s="374"/>
      <c r="G238" s="374"/>
      <c r="H238" s="375"/>
      <c r="I238" s="509"/>
      <c r="J238" s="376"/>
      <c r="K238" s="376"/>
      <c r="L238" s="374"/>
      <c r="M238" s="374"/>
      <c r="N238" s="375"/>
      <c r="O238" s="374"/>
    </row>
    <row r="239" spans="1:15" x14ac:dyDescent="0.2">
      <c r="A239" s="374"/>
      <c r="B239" s="374"/>
      <c r="C239" s="374"/>
      <c r="D239" s="374"/>
      <c r="E239" s="374"/>
      <c r="F239" s="374"/>
      <c r="G239" s="374"/>
      <c r="H239" s="375"/>
      <c r="I239" s="509"/>
      <c r="J239" s="376"/>
      <c r="K239" s="376"/>
      <c r="L239" s="374"/>
      <c r="M239" s="374"/>
      <c r="N239" s="375"/>
      <c r="O239" s="374"/>
    </row>
    <row r="240" spans="1:15" x14ac:dyDescent="0.2">
      <c r="A240" s="374"/>
      <c r="B240" s="374"/>
      <c r="C240" s="374"/>
      <c r="D240" s="374"/>
      <c r="E240" s="374"/>
      <c r="F240" s="374"/>
      <c r="G240" s="374"/>
      <c r="H240" s="375"/>
      <c r="I240" s="509"/>
      <c r="J240" s="376"/>
      <c r="K240" s="376"/>
      <c r="L240" s="374"/>
      <c r="M240" s="374"/>
      <c r="N240" s="375"/>
      <c r="O240" s="374"/>
    </row>
    <row r="241" spans="1:15" x14ac:dyDescent="0.2">
      <c r="A241" s="374"/>
      <c r="B241" s="374"/>
      <c r="C241" s="374"/>
      <c r="D241" s="374"/>
      <c r="E241" s="374"/>
      <c r="F241" s="374"/>
      <c r="G241" s="374"/>
      <c r="H241" s="375"/>
      <c r="I241" s="509"/>
      <c r="J241" s="376"/>
      <c r="K241" s="376"/>
      <c r="L241" s="374"/>
      <c r="M241" s="374"/>
      <c r="N241" s="375"/>
      <c r="O241" s="374"/>
    </row>
    <row r="242" spans="1:15" x14ac:dyDescent="0.2">
      <c r="A242" s="374"/>
      <c r="B242" s="374"/>
      <c r="C242" s="374"/>
      <c r="D242" s="374"/>
      <c r="E242" s="374"/>
      <c r="F242" s="374"/>
      <c r="G242" s="374"/>
      <c r="H242" s="375"/>
      <c r="I242" s="509"/>
      <c r="J242" s="376"/>
      <c r="K242" s="376"/>
      <c r="L242" s="374"/>
      <c r="M242" s="374"/>
      <c r="N242" s="375"/>
      <c r="O242" s="374"/>
    </row>
    <row r="243" spans="1:15" x14ac:dyDescent="0.2">
      <c r="A243" s="374"/>
      <c r="B243" s="374"/>
      <c r="C243" s="374"/>
      <c r="D243" s="374"/>
      <c r="E243" s="374"/>
      <c r="F243" s="374"/>
      <c r="G243" s="374"/>
      <c r="H243" s="375"/>
      <c r="I243" s="509"/>
      <c r="J243" s="376"/>
      <c r="K243" s="376"/>
      <c r="L243" s="374"/>
      <c r="M243" s="374"/>
      <c r="N243" s="375"/>
      <c r="O243" s="374"/>
    </row>
    <row r="244" spans="1:15" x14ac:dyDescent="0.2">
      <c r="A244" s="374"/>
      <c r="B244" s="374"/>
      <c r="C244" s="374"/>
      <c r="D244" s="374"/>
      <c r="E244" s="374"/>
      <c r="F244" s="374"/>
      <c r="G244" s="374"/>
      <c r="H244" s="375"/>
      <c r="I244" s="509"/>
      <c r="J244" s="376"/>
      <c r="K244" s="376"/>
      <c r="L244" s="374"/>
      <c r="M244" s="374"/>
      <c r="N244" s="375"/>
      <c r="O244" s="374"/>
    </row>
    <row r="245" spans="1:15" x14ac:dyDescent="0.2">
      <c r="A245" s="374"/>
      <c r="B245" s="374"/>
      <c r="C245" s="374"/>
      <c r="D245" s="374"/>
      <c r="E245" s="374"/>
      <c r="F245" s="374"/>
      <c r="G245" s="374"/>
      <c r="H245" s="375"/>
      <c r="I245" s="509"/>
      <c r="J245" s="376"/>
      <c r="K245" s="376"/>
      <c r="L245" s="374"/>
      <c r="M245" s="374"/>
      <c r="N245" s="375"/>
      <c r="O245" s="374"/>
    </row>
    <row r="246" spans="1:15" x14ac:dyDescent="0.2">
      <c r="A246" s="374"/>
      <c r="B246" s="374"/>
      <c r="C246" s="374"/>
      <c r="D246" s="374"/>
      <c r="E246" s="374"/>
      <c r="F246" s="374"/>
      <c r="G246" s="374"/>
      <c r="H246" s="375"/>
      <c r="I246" s="509"/>
      <c r="J246" s="376"/>
      <c r="K246" s="376"/>
      <c r="L246" s="374"/>
      <c r="M246" s="374"/>
      <c r="N246" s="375"/>
      <c r="O246" s="374"/>
    </row>
    <row r="247" spans="1:15" x14ac:dyDescent="0.2">
      <c r="A247" s="374"/>
      <c r="B247" s="374"/>
      <c r="C247" s="374"/>
      <c r="D247" s="374"/>
      <c r="E247" s="374"/>
      <c r="F247" s="374"/>
      <c r="G247" s="374"/>
      <c r="H247" s="375"/>
      <c r="I247" s="509"/>
      <c r="J247" s="376"/>
      <c r="K247" s="376"/>
      <c r="L247" s="374"/>
      <c r="M247" s="374"/>
      <c r="N247" s="375"/>
      <c r="O247" s="374"/>
    </row>
    <row r="248" spans="1:15" x14ac:dyDescent="0.2">
      <c r="A248" s="374"/>
      <c r="B248" s="374"/>
      <c r="C248" s="374"/>
      <c r="D248" s="374"/>
      <c r="E248" s="374"/>
      <c r="F248" s="374"/>
      <c r="G248" s="374"/>
      <c r="H248" s="375"/>
      <c r="I248" s="509"/>
      <c r="J248" s="376"/>
      <c r="K248" s="376"/>
      <c r="L248" s="374"/>
      <c r="M248" s="374"/>
      <c r="N248" s="375"/>
      <c r="O248" s="374"/>
    </row>
    <row r="249" spans="1:15" x14ac:dyDescent="0.2">
      <c r="A249" s="374"/>
      <c r="B249" s="374"/>
      <c r="C249" s="374"/>
      <c r="D249" s="374"/>
      <c r="E249" s="374"/>
      <c r="F249" s="374"/>
      <c r="G249" s="374"/>
      <c r="H249" s="375"/>
      <c r="I249" s="509"/>
      <c r="J249" s="376"/>
      <c r="K249" s="376"/>
      <c r="L249" s="374"/>
      <c r="M249" s="374"/>
      <c r="N249" s="375"/>
      <c r="O249" s="374"/>
    </row>
    <row r="250" spans="1:15" x14ac:dyDescent="0.2">
      <c r="A250" s="374"/>
      <c r="B250" s="374"/>
      <c r="C250" s="374"/>
      <c r="D250" s="374"/>
      <c r="E250" s="374"/>
      <c r="F250" s="374"/>
      <c r="G250" s="374"/>
      <c r="H250" s="375"/>
      <c r="I250" s="509"/>
      <c r="J250" s="376"/>
      <c r="K250" s="376"/>
      <c r="L250" s="374"/>
      <c r="M250" s="374"/>
      <c r="N250" s="375"/>
      <c r="O250" s="374"/>
    </row>
    <row r="251" spans="1:15" x14ac:dyDescent="0.2">
      <c r="A251" s="374"/>
      <c r="B251" s="374"/>
      <c r="C251" s="374"/>
      <c r="D251" s="374"/>
      <c r="E251" s="374"/>
      <c r="F251" s="374"/>
      <c r="G251" s="374"/>
      <c r="H251" s="375"/>
      <c r="I251" s="509"/>
      <c r="J251" s="376"/>
      <c r="K251" s="376"/>
      <c r="L251" s="374"/>
      <c r="M251" s="374"/>
      <c r="N251" s="375"/>
      <c r="O251" s="374"/>
    </row>
    <row r="252" spans="1:15" x14ac:dyDescent="0.2">
      <c r="A252" s="374"/>
      <c r="B252" s="374"/>
      <c r="C252" s="374"/>
      <c r="D252" s="374"/>
      <c r="E252" s="374"/>
      <c r="F252" s="374"/>
      <c r="G252" s="374"/>
      <c r="H252" s="375"/>
      <c r="I252" s="509"/>
      <c r="J252" s="376"/>
      <c r="K252" s="376"/>
      <c r="L252" s="374"/>
      <c r="M252" s="374"/>
      <c r="N252" s="375"/>
      <c r="O252" s="374"/>
    </row>
    <row r="253" spans="1:15" x14ac:dyDescent="0.2">
      <c r="A253" s="374"/>
      <c r="B253" s="374"/>
      <c r="C253" s="374"/>
      <c r="D253" s="374"/>
      <c r="E253" s="374"/>
      <c r="F253" s="374"/>
      <c r="G253" s="374"/>
      <c r="H253" s="375"/>
      <c r="I253" s="509"/>
      <c r="J253" s="376"/>
      <c r="K253" s="376"/>
      <c r="L253" s="374"/>
      <c r="M253" s="374"/>
      <c r="N253" s="375"/>
      <c r="O253" s="374"/>
    </row>
    <row r="254" spans="1:15" x14ac:dyDescent="0.2">
      <c r="A254" s="374"/>
      <c r="B254" s="374"/>
      <c r="C254" s="374"/>
      <c r="D254" s="374"/>
      <c r="E254" s="374"/>
      <c r="F254" s="374"/>
      <c r="G254" s="374"/>
      <c r="H254" s="375"/>
      <c r="I254" s="509"/>
      <c r="J254" s="376"/>
      <c r="K254" s="376"/>
      <c r="L254" s="374"/>
      <c r="M254" s="374"/>
      <c r="N254" s="375"/>
      <c r="O254" s="374"/>
    </row>
    <row r="255" spans="1:15" x14ac:dyDescent="0.2">
      <c r="A255" s="374"/>
      <c r="B255" s="374"/>
      <c r="C255" s="374"/>
      <c r="D255" s="374"/>
      <c r="E255" s="374"/>
      <c r="F255" s="374"/>
      <c r="G255" s="374"/>
      <c r="H255" s="375"/>
      <c r="I255" s="509"/>
      <c r="J255" s="376"/>
      <c r="K255" s="376"/>
      <c r="L255" s="374"/>
      <c r="M255" s="374"/>
      <c r="N255" s="375"/>
      <c r="O255" s="374"/>
    </row>
    <row r="256" spans="1:15" x14ac:dyDescent="0.2">
      <c r="A256" s="374"/>
      <c r="B256" s="374"/>
      <c r="C256" s="374"/>
      <c r="D256" s="374"/>
      <c r="E256" s="374"/>
      <c r="F256" s="374"/>
      <c r="G256" s="374"/>
      <c r="H256" s="375"/>
      <c r="I256" s="509"/>
      <c r="J256" s="376"/>
      <c r="K256" s="376"/>
      <c r="L256" s="374"/>
      <c r="M256" s="374"/>
      <c r="N256" s="375"/>
      <c r="O256" s="374"/>
    </row>
    <row r="257" spans="1:15" x14ac:dyDescent="0.2">
      <c r="A257" s="374"/>
      <c r="B257" s="374"/>
      <c r="C257" s="374"/>
      <c r="D257" s="374"/>
      <c r="E257" s="374"/>
      <c r="F257" s="374"/>
      <c r="G257" s="374"/>
      <c r="H257" s="375"/>
      <c r="I257" s="509"/>
      <c r="J257" s="376"/>
      <c r="K257" s="376"/>
      <c r="L257" s="374"/>
      <c r="M257" s="374"/>
      <c r="N257" s="375"/>
      <c r="O257" s="374"/>
    </row>
    <row r="258" spans="1:15" x14ac:dyDescent="0.2">
      <c r="A258" s="374"/>
      <c r="B258" s="374"/>
      <c r="C258" s="374"/>
      <c r="D258" s="374"/>
      <c r="E258" s="374"/>
      <c r="F258" s="374"/>
      <c r="G258" s="374"/>
      <c r="H258" s="375"/>
      <c r="I258" s="509"/>
      <c r="J258" s="376"/>
      <c r="K258" s="376"/>
      <c r="L258" s="374"/>
      <c r="M258" s="374"/>
      <c r="N258" s="375"/>
      <c r="O258" s="374"/>
    </row>
    <row r="259" spans="1:15" x14ac:dyDescent="0.2">
      <c r="A259" s="374"/>
      <c r="B259" s="374"/>
      <c r="C259" s="374"/>
      <c r="D259" s="374"/>
      <c r="E259" s="374"/>
      <c r="F259" s="374"/>
      <c r="G259" s="374"/>
      <c r="H259" s="375"/>
      <c r="I259" s="509"/>
      <c r="J259" s="376"/>
      <c r="K259" s="376"/>
      <c r="L259" s="374"/>
      <c r="M259" s="374"/>
      <c r="N259" s="375"/>
      <c r="O259" s="374"/>
    </row>
    <row r="260" spans="1:15" x14ac:dyDescent="0.2">
      <c r="A260" s="374"/>
      <c r="B260" s="374"/>
      <c r="C260" s="374"/>
      <c r="D260" s="374"/>
      <c r="E260" s="374"/>
      <c r="F260" s="374"/>
      <c r="G260" s="374"/>
      <c r="H260" s="375"/>
      <c r="I260" s="509"/>
      <c r="J260" s="376"/>
      <c r="K260" s="376"/>
      <c r="L260" s="374"/>
      <c r="M260" s="374"/>
      <c r="N260" s="375"/>
      <c r="O260" s="374"/>
    </row>
    <row r="261" spans="1:15" x14ac:dyDescent="0.2">
      <c r="A261" s="374"/>
      <c r="B261" s="374"/>
      <c r="C261" s="374"/>
      <c r="D261" s="374"/>
      <c r="E261" s="374"/>
      <c r="F261" s="374"/>
      <c r="G261" s="374"/>
      <c r="H261" s="375"/>
      <c r="I261" s="509"/>
      <c r="J261" s="376"/>
      <c r="K261" s="376"/>
      <c r="L261" s="374"/>
      <c r="M261" s="374"/>
      <c r="N261" s="375"/>
      <c r="O261" s="374"/>
    </row>
    <row r="262" spans="1:15" x14ac:dyDescent="0.2">
      <c r="A262" s="374"/>
      <c r="B262" s="374"/>
      <c r="C262" s="374"/>
      <c r="D262" s="374"/>
      <c r="E262" s="374"/>
      <c r="F262" s="374"/>
      <c r="G262" s="374"/>
      <c r="H262" s="375"/>
      <c r="I262" s="509"/>
      <c r="J262" s="376"/>
      <c r="K262" s="376"/>
      <c r="L262" s="374"/>
      <c r="M262" s="374"/>
      <c r="N262" s="375"/>
      <c r="O262" s="374"/>
    </row>
    <row r="263" spans="1:15" x14ac:dyDescent="0.2">
      <c r="A263" s="374"/>
      <c r="B263" s="374"/>
      <c r="C263" s="374"/>
      <c r="D263" s="374"/>
      <c r="E263" s="374"/>
      <c r="F263" s="374"/>
      <c r="G263" s="374"/>
      <c r="H263" s="375"/>
      <c r="I263" s="509"/>
      <c r="J263" s="376"/>
      <c r="K263" s="376"/>
      <c r="L263" s="374"/>
      <c r="M263" s="374"/>
      <c r="N263" s="375"/>
      <c r="O263" s="374"/>
    </row>
    <row r="264" spans="1:15" x14ac:dyDescent="0.2">
      <c r="A264" s="374"/>
      <c r="B264" s="374"/>
      <c r="C264" s="374"/>
      <c r="D264" s="374"/>
      <c r="E264" s="374"/>
      <c r="F264" s="374"/>
      <c r="G264" s="374"/>
      <c r="H264" s="375"/>
      <c r="I264" s="509"/>
      <c r="J264" s="376"/>
      <c r="K264" s="376"/>
      <c r="L264" s="374"/>
      <c r="M264" s="374"/>
      <c r="N264" s="375"/>
      <c r="O264" s="374"/>
    </row>
    <row r="265" spans="1:15" x14ac:dyDescent="0.2">
      <c r="A265" s="374"/>
      <c r="B265" s="374"/>
      <c r="C265" s="374"/>
      <c r="D265" s="374"/>
      <c r="E265" s="374"/>
      <c r="F265" s="374"/>
      <c r="G265" s="374"/>
      <c r="H265" s="375"/>
      <c r="I265" s="509"/>
      <c r="J265" s="376"/>
      <c r="K265" s="376"/>
      <c r="L265" s="374"/>
      <c r="M265" s="374"/>
      <c r="N265" s="375"/>
      <c r="O265" s="374"/>
    </row>
    <row r="266" spans="1:15" x14ac:dyDescent="0.2">
      <c r="A266" s="374"/>
      <c r="B266" s="374"/>
      <c r="C266" s="374"/>
      <c r="D266" s="374"/>
      <c r="E266" s="374"/>
      <c r="F266" s="374"/>
      <c r="G266" s="374"/>
      <c r="H266" s="375"/>
      <c r="I266" s="509"/>
      <c r="J266" s="376"/>
      <c r="K266" s="376"/>
      <c r="L266" s="374"/>
      <c r="M266" s="374"/>
      <c r="N266" s="375"/>
      <c r="O266" s="374"/>
    </row>
    <row r="267" spans="1:15" x14ac:dyDescent="0.2">
      <c r="A267" s="374"/>
      <c r="B267" s="374"/>
      <c r="C267" s="374"/>
      <c r="D267" s="374"/>
      <c r="E267" s="374"/>
      <c r="F267" s="374"/>
      <c r="G267" s="374"/>
      <c r="H267" s="375"/>
      <c r="I267" s="509"/>
      <c r="J267" s="376"/>
      <c r="K267" s="376"/>
      <c r="L267" s="374"/>
      <c r="M267" s="374"/>
      <c r="N267" s="375"/>
      <c r="O267" s="374"/>
    </row>
    <row r="268" spans="1:15" x14ac:dyDescent="0.2">
      <c r="A268" s="374"/>
      <c r="B268" s="374"/>
      <c r="C268" s="374"/>
      <c r="D268" s="374"/>
      <c r="E268" s="374"/>
      <c r="F268" s="374"/>
      <c r="G268" s="374"/>
      <c r="H268" s="375"/>
      <c r="I268" s="509"/>
      <c r="J268" s="376"/>
      <c r="K268" s="376"/>
      <c r="L268" s="374"/>
      <c r="M268" s="374"/>
      <c r="N268" s="375"/>
      <c r="O268" s="374"/>
    </row>
    <row r="269" spans="1:15" x14ac:dyDescent="0.2">
      <c r="A269" s="374"/>
      <c r="B269" s="374"/>
      <c r="C269" s="374"/>
      <c r="D269" s="374"/>
      <c r="E269" s="374"/>
      <c r="F269" s="374"/>
      <c r="G269" s="374"/>
      <c r="H269" s="375"/>
      <c r="I269" s="509"/>
      <c r="J269" s="376"/>
      <c r="K269" s="376"/>
      <c r="L269" s="374"/>
      <c r="M269" s="374"/>
      <c r="N269" s="375"/>
      <c r="O269" s="374"/>
    </row>
    <row r="270" spans="1:15" x14ac:dyDescent="0.2">
      <c r="A270" s="374"/>
      <c r="B270" s="374"/>
      <c r="C270" s="374"/>
      <c r="D270" s="374"/>
      <c r="E270" s="374"/>
      <c r="F270" s="374"/>
      <c r="G270" s="374"/>
      <c r="H270" s="375"/>
      <c r="I270" s="509"/>
      <c r="J270" s="376"/>
      <c r="K270" s="376"/>
      <c r="L270" s="374"/>
      <c r="M270" s="374"/>
      <c r="N270" s="375"/>
      <c r="O270" s="374"/>
    </row>
    <row r="271" spans="1:15" x14ac:dyDescent="0.2">
      <c r="A271" s="374"/>
      <c r="B271" s="374"/>
      <c r="C271" s="374"/>
      <c r="D271" s="374"/>
      <c r="E271" s="374"/>
      <c r="F271" s="374"/>
      <c r="G271" s="374"/>
      <c r="H271" s="375"/>
      <c r="I271" s="509"/>
      <c r="J271" s="376"/>
      <c r="K271" s="376"/>
      <c r="L271" s="374"/>
      <c r="M271" s="374"/>
      <c r="N271" s="375"/>
      <c r="O271" s="374"/>
    </row>
    <row r="272" spans="1:15" x14ac:dyDescent="0.2">
      <c r="A272" s="374"/>
      <c r="B272" s="374"/>
      <c r="C272" s="374"/>
      <c r="D272" s="374"/>
      <c r="E272" s="374"/>
      <c r="F272" s="374"/>
      <c r="G272" s="374"/>
      <c r="H272" s="375"/>
      <c r="I272" s="509"/>
      <c r="J272" s="376"/>
      <c r="K272" s="376"/>
      <c r="L272" s="374"/>
      <c r="M272" s="374"/>
      <c r="N272" s="375"/>
      <c r="O272" s="374"/>
    </row>
    <row r="273" spans="1:15" x14ac:dyDescent="0.2">
      <c r="A273" s="374"/>
      <c r="B273" s="374"/>
      <c r="C273" s="374"/>
      <c r="D273" s="374"/>
      <c r="E273" s="374"/>
      <c r="F273" s="374"/>
      <c r="G273" s="374"/>
      <c r="H273" s="375"/>
      <c r="I273" s="509"/>
      <c r="J273" s="376"/>
      <c r="K273" s="376"/>
      <c r="L273" s="374"/>
      <c r="M273" s="374"/>
      <c r="N273" s="375"/>
      <c r="O273" s="374"/>
    </row>
    <row r="274" spans="1:15" x14ac:dyDescent="0.2">
      <c r="A274" s="374"/>
      <c r="B274" s="374"/>
      <c r="C274" s="374"/>
      <c r="D274" s="374"/>
      <c r="E274" s="374"/>
      <c r="F274" s="374"/>
      <c r="G274" s="374"/>
      <c r="H274" s="375"/>
      <c r="I274" s="509"/>
      <c r="J274" s="376"/>
      <c r="K274" s="376"/>
      <c r="L274" s="374"/>
      <c r="M274" s="374"/>
      <c r="N274" s="375"/>
      <c r="O274" s="374"/>
    </row>
    <row r="275" spans="1:15" x14ac:dyDescent="0.2">
      <c r="A275" s="374"/>
      <c r="B275" s="374"/>
      <c r="C275" s="374"/>
      <c r="D275" s="374"/>
      <c r="E275" s="374"/>
      <c r="F275" s="374"/>
      <c r="G275" s="374"/>
      <c r="H275" s="375"/>
      <c r="I275" s="509"/>
      <c r="J275" s="376"/>
      <c r="K275" s="376"/>
      <c r="L275" s="374"/>
      <c r="M275" s="374"/>
      <c r="N275" s="375"/>
      <c r="O275" s="374"/>
    </row>
    <row r="276" spans="1:15" x14ac:dyDescent="0.2">
      <c r="A276" s="374"/>
      <c r="B276" s="374"/>
      <c r="C276" s="374"/>
      <c r="D276" s="374"/>
      <c r="E276" s="374"/>
      <c r="F276" s="374"/>
      <c r="G276" s="374"/>
      <c r="H276" s="375"/>
      <c r="I276" s="509"/>
      <c r="J276" s="376"/>
      <c r="K276" s="376"/>
      <c r="L276" s="374"/>
      <c r="M276" s="374"/>
      <c r="N276" s="375"/>
      <c r="O276" s="374"/>
    </row>
    <row r="277" spans="1:15" x14ac:dyDescent="0.2">
      <c r="A277" s="374"/>
      <c r="B277" s="374"/>
      <c r="C277" s="374"/>
      <c r="D277" s="374"/>
      <c r="E277" s="374"/>
      <c r="F277" s="374"/>
      <c r="G277" s="374"/>
      <c r="H277" s="375"/>
      <c r="I277" s="509"/>
      <c r="J277" s="376"/>
      <c r="K277" s="376"/>
      <c r="L277" s="374"/>
      <c r="M277" s="374"/>
      <c r="N277" s="375"/>
      <c r="O277" s="374"/>
    </row>
    <row r="278" spans="1:15" x14ac:dyDescent="0.2">
      <c r="A278" s="374"/>
      <c r="B278" s="374"/>
      <c r="C278" s="374"/>
      <c r="D278" s="374"/>
      <c r="E278" s="374"/>
      <c r="F278" s="374"/>
      <c r="G278" s="374"/>
      <c r="H278" s="375"/>
      <c r="I278" s="509"/>
      <c r="J278" s="376"/>
      <c r="K278" s="376"/>
      <c r="L278" s="374"/>
      <c r="M278" s="374"/>
      <c r="N278" s="375"/>
      <c r="O278" s="374"/>
    </row>
    <row r="279" spans="1:15" x14ac:dyDescent="0.2">
      <c r="A279" s="374"/>
      <c r="B279" s="374"/>
      <c r="C279" s="374"/>
      <c r="D279" s="374"/>
      <c r="E279" s="374"/>
      <c r="F279" s="374"/>
      <c r="G279" s="374"/>
      <c r="H279" s="375"/>
      <c r="I279" s="509"/>
      <c r="J279" s="376"/>
      <c r="K279" s="376"/>
      <c r="L279" s="374"/>
      <c r="M279" s="374"/>
      <c r="N279" s="375"/>
      <c r="O279" s="374"/>
    </row>
    <row r="280" spans="1:15" x14ac:dyDescent="0.2">
      <c r="A280" s="374"/>
      <c r="B280" s="374"/>
      <c r="C280" s="374"/>
      <c r="D280" s="374"/>
      <c r="E280" s="374"/>
      <c r="F280" s="374"/>
      <c r="G280" s="374"/>
      <c r="H280" s="375"/>
      <c r="I280" s="509"/>
      <c r="J280" s="376"/>
      <c r="K280" s="376"/>
      <c r="L280" s="374"/>
      <c r="M280" s="374"/>
      <c r="N280" s="375"/>
      <c r="O280" s="374"/>
    </row>
    <row r="281" spans="1:15" x14ac:dyDescent="0.2">
      <c r="A281" s="374"/>
      <c r="B281" s="374"/>
      <c r="C281" s="374"/>
      <c r="D281" s="374"/>
      <c r="E281" s="374"/>
      <c r="F281" s="374"/>
      <c r="G281" s="374"/>
      <c r="H281" s="375"/>
      <c r="I281" s="509"/>
      <c r="J281" s="376"/>
      <c r="K281" s="376"/>
      <c r="L281" s="374"/>
      <c r="M281" s="374"/>
      <c r="N281" s="375"/>
      <c r="O281" s="374"/>
    </row>
    <row r="282" spans="1:15" x14ac:dyDescent="0.2">
      <c r="A282" s="374"/>
      <c r="B282" s="374"/>
      <c r="C282" s="374"/>
      <c r="D282" s="374"/>
      <c r="E282" s="374"/>
      <c r="F282" s="374"/>
      <c r="G282" s="374"/>
      <c r="H282" s="375"/>
      <c r="I282" s="509"/>
      <c r="J282" s="376"/>
      <c r="K282" s="376"/>
      <c r="L282" s="374"/>
      <c r="M282" s="374"/>
      <c r="N282" s="375"/>
      <c r="O282" s="374"/>
    </row>
    <row r="283" spans="1:15" x14ac:dyDescent="0.2">
      <c r="A283" s="374"/>
      <c r="B283" s="374"/>
      <c r="C283" s="374"/>
      <c r="D283" s="374"/>
      <c r="E283" s="374"/>
      <c r="F283" s="374"/>
      <c r="G283" s="374"/>
      <c r="H283" s="375"/>
      <c r="I283" s="509"/>
      <c r="J283" s="376"/>
      <c r="K283" s="376"/>
      <c r="L283" s="374"/>
      <c r="M283" s="374"/>
      <c r="N283" s="375"/>
      <c r="O283" s="374"/>
    </row>
    <row r="284" spans="1:15" x14ac:dyDescent="0.2">
      <c r="A284" s="374"/>
      <c r="B284" s="374"/>
      <c r="C284" s="374"/>
      <c r="D284" s="374"/>
      <c r="E284" s="374"/>
      <c r="F284" s="374"/>
      <c r="G284" s="374"/>
      <c r="H284" s="375"/>
      <c r="I284" s="509"/>
      <c r="J284" s="376"/>
      <c r="K284" s="376"/>
      <c r="L284" s="374"/>
      <c r="M284" s="374"/>
      <c r="N284" s="375"/>
      <c r="O284" s="374"/>
    </row>
    <row r="285" spans="1:15" x14ac:dyDescent="0.2">
      <c r="A285" s="374"/>
      <c r="B285" s="374"/>
      <c r="C285" s="374"/>
      <c r="D285" s="374"/>
      <c r="E285" s="374"/>
      <c r="F285" s="374"/>
      <c r="G285" s="374"/>
      <c r="H285" s="375"/>
      <c r="I285" s="509"/>
      <c r="J285" s="376"/>
      <c r="K285" s="376"/>
      <c r="L285" s="374"/>
      <c r="M285" s="374"/>
      <c r="N285" s="375"/>
      <c r="O285" s="374"/>
    </row>
    <row r="286" spans="1:15" x14ac:dyDescent="0.2">
      <c r="A286" s="374"/>
      <c r="B286" s="374"/>
      <c r="C286" s="374"/>
      <c r="D286" s="374"/>
      <c r="E286" s="374"/>
      <c r="F286" s="374"/>
      <c r="G286" s="374"/>
      <c r="H286" s="375"/>
      <c r="I286" s="509"/>
      <c r="J286" s="376"/>
      <c r="K286" s="376"/>
      <c r="L286" s="374"/>
      <c r="M286" s="374"/>
      <c r="N286" s="375"/>
      <c r="O286" s="374"/>
    </row>
    <row r="287" spans="1:15" x14ac:dyDescent="0.2">
      <c r="A287" s="374"/>
      <c r="B287" s="374"/>
      <c r="C287" s="374"/>
      <c r="D287" s="374"/>
      <c r="E287" s="374"/>
      <c r="F287" s="374"/>
      <c r="G287" s="374"/>
      <c r="H287" s="375"/>
      <c r="I287" s="509"/>
      <c r="J287" s="376"/>
      <c r="K287" s="376"/>
      <c r="L287" s="374"/>
      <c r="M287" s="374"/>
      <c r="N287" s="375"/>
      <c r="O287" s="374"/>
    </row>
    <row r="288" spans="1:15" x14ac:dyDescent="0.2">
      <c r="A288" s="374"/>
      <c r="B288" s="374"/>
      <c r="C288" s="374"/>
      <c r="D288" s="374"/>
      <c r="E288" s="374"/>
      <c r="F288" s="374"/>
      <c r="G288" s="374"/>
      <c r="H288" s="375"/>
      <c r="I288" s="509"/>
      <c r="J288" s="376"/>
      <c r="K288" s="376"/>
      <c r="L288" s="374"/>
      <c r="M288" s="374"/>
      <c r="N288" s="375"/>
      <c r="O288" s="374"/>
    </row>
    <row r="289" spans="1:15" x14ac:dyDescent="0.2">
      <c r="A289" s="374"/>
      <c r="B289" s="374"/>
      <c r="C289" s="374"/>
      <c r="D289" s="374"/>
      <c r="E289" s="374"/>
      <c r="F289" s="374"/>
      <c r="G289" s="374"/>
      <c r="H289" s="375"/>
      <c r="I289" s="509"/>
      <c r="J289" s="376"/>
      <c r="K289" s="376"/>
      <c r="L289" s="374"/>
      <c r="M289" s="374"/>
      <c r="N289" s="375"/>
      <c r="O289" s="374"/>
    </row>
    <row r="290" spans="1:15" x14ac:dyDescent="0.2">
      <c r="A290" s="374"/>
      <c r="B290" s="374"/>
      <c r="C290" s="374"/>
      <c r="D290" s="374"/>
      <c r="E290" s="374"/>
      <c r="F290" s="374"/>
      <c r="G290" s="374"/>
      <c r="H290" s="375"/>
      <c r="I290" s="509"/>
      <c r="J290" s="376"/>
      <c r="K290" s="376"/>
      <c r="L290" s="374"/>
      <c r="M290" s="374"/>
      <c r="N290" s="375"/>
      <c r="O290" s="374"/>
    </row>
    <row r="291" spans="1:15" x14ac:dyDescent="0.2">
      <c r="A291" s="374"/>
      <c r="B291" s="374"/>
      <c r="C291" s="374"/>
      <c r="D291" s="374"/>
      <c r="E291" s="374"/>
      <c r="F291" s="374"/>
      <c r="G291" s="374"/>
      <c r="H291" s="375"/>
      <c r="I291" s="509"/>
      <c r="J291" s="376"/>
      <c r="K291" s="376"/>
      <c r="L291" s="374"/>
      <c r="M291" s="374"/>
      <c r="N291" s="375"/>
      <c r="O291" s="374"/>
    </row>
    <row r="292" spans="1:15" x14ac:dyDescent="0.2">
      <c r="A292" s="374"/>
      <c r="B292" s="374"/>
      <c r="C292" s="374"/>
      <c r="D292" s="374"/>
      <c r="E292" s="374"/>
      <c r="F292" s="374"/>
      <c r="G292" s="374"/>
      <c r="H292" s="375"/>
      <c r="I292" s="509"/>
      <c r="J292" s="376"/>
      <c r="K292" s="376"/>
      <c r="L292" s="374"/>
      <c r="M292" s="374"/>
      <c r="N292" s="375"/>
      <c r="O292" s="374"/>
    </row>
    <row r="293" spans="1:15" x14ac:dyDescent="0.2">
      <c r="A293" s="374"/>
      <c r="B293" s="374"/>
      <c r="C293" s="374"/>
      <c r="D293" s="374"/>
      <c r="E293" s="374"/>
      <c r="F293" s="374"/>
      <c r="G293" s="374"/>
      <c r="H293" s="375"/>
      <c r="I293" s="509"/>
      <c r="J293" s="376"/>
      <c r="K293" s="376"/>
      <c r="L293" s="374"/>
      <c r="M293" s="374"/>
      <c r="N293" s="375"/>
      <c r="O293" s="374"/>
    </row>
    <row r="294" spans="1:15" x14ac:dyDescent="0.2">
      <c r="A294" s="374"/>
      <c r="B294" s="374"/>
      <c r="C294" s="374"/>
      <c r="D294" s="374"/>
      <c r="E294" s="374"/>
      <c r="F294" s="374"/>
      <c r="G294" s="374"/>
      <c r="H294" s="375"/>
      <c r="I294" s="509"/>
      <c r="J294" s="376"/>
      <c r="K294" s="376"/>
      <c r="L294" s="374"/>
      <c r="M294" s="374"/>
      <c r="N294" s="375"/>
      <c r="O294" s="374"/>
    </row>
    <row r="295" spans="1:15" x14ac:dyDescent="0.2">
      <c r="A295" s="374"/>
      <c r="B295" s="374"/>
      <c r="C295" s="374"/>
      <c r="D295" s="374"/>
      <c r="E295" s="374"/>
      <c r="F295" s="374"/>
      <c r="G295" s="374"/>
      <c r="H295" s="375"/>
      <c r="I295" s="509"/>
      <c r="J295" s="376"/>
      <c r="K295" s="376"/>
      <c r="L295" s="374"/>
      <c r="M295" s="374"/>
      <c r="N295" s="375"/>
      <c r="O295" s="374"/>
    </row>
    <row r="296" spans="1:15" x14ac:dyDescent="0.2">
      <c r="A296" s="374"/>
      <c r="B296" s="374"/>
      <c r="C296" s="374"/>
      <c r="D296" s="374"/>
      <c r="E296" s="374"/>
      <c r="F296" s="374"/>
      <c r="G296" s="374"/>
      <c r="H296" s="375"/>
      <c r="I296" s="509"/>
      <c r="J296" s="376"/>
      <c r="K296" s="376"/>
      <c r="L296" s="374"/>
      <c r="M296" s="374"/>
      <c r="N296" s="375"/>
      <c r="O296" s="374"/>
    </row>
    <row r="297" spans="1:15" x14ac:dyDescent="0.2">
      <c r="A297" s="374"/>
      <c r="B297" s="374"/>
      <c r="C297" s="374"/>
      <c r="D297" s="374"/>
      <c r="E297" s="374"/>
      <c r="F297" s="374"/>
      <c r="G297" s="374"/>
      <c r="H297" s="375"/>
      <c r="I297" s="509"/>
      <c r="J297" s="376"/>
      <c r="K297" s="376"/>
      <c r="L297" s="374"/>
      <c r="M297" s="374"/>
      <c r="N297" s="375"/>
      <c r="O297" s="374"/>
    </row>
    <row r="298" spans="1:15" x14ac:dyDescent="0.2">
      <c r="A298" s="374"/>
      <c r="B298" s="374"/>
      <c r="C298" s="374"/>
      <c r="D298" s="374"/>
      <c r="E298" s="374"/>
      <c r="F298" s="374"/>
      <c r="G298" s="374"/>
      <c r="H298" s="375"/>
      <c r="I298" s="509"/>
      <c r="J298" s="376"/>
      <c r="K298" s="376"/>
      <c r="L298" s="374"/>
      <c r="M298" s="374"/>
      <c r="N298" s="375"/>
      <c r="O298" s="374"/>
    </row>
    <row r="299" spans="1:15" x14ac:dyDescent="0.2">
      <c r="A299" s="374"/>
      <c r="B299" s="374"/>
      <c r="C299" s="374"/>
      <c r="D299" s="374"/>
      <c r="E299" s="374"/>
      <c r="F299" s="374"/>
      <c r="G299" s="374"/>
      <c r="H299" s="375"/>
      <c r="I299" s="509"/>
      <c r="J299" s="376"/>
      <c r="K299" s="376"/>
      <c r="L299" s="374"/>
      <c r="M299" s="374"/>
      <c r="N299" s="375"/>
      <c r="O299" s="374"/>
    </row>
    <row r="300" spans="1:15" x14ac:dyDescent="0.2">
      <c r="A300" s="374"/>
      <c r="B300" s="374"/>
      <c r="C300" s="374"/>
      <c r="D300" s="374"/>
      <c r="E300" s="374"/>
      <c r="F300" s="374"/>
      <c r="G300" s="374"/>
      <c r="H300" s="375"/>
      <c r="I300" s="509"/>
      <c r="J300" s="376"/>
      <c r="K300" s="376"/>
      <c r="L300" s="374"/>
      <c r="M300" s="374"/>
      <c r="N300" s="375"/>
      <c r="O300" s="374"/>
    </row>
    <row r="301" spans="1:15" x14ac:dyDescent="0.2">
      <c r="A301" s="374"/>
      <c r="B301" s="374"/>
      <c r="C301" s="374"/>
      <c r="D301" s="374"/>
      <c r="E301" s="374"/>
      <c r="F301" s="374"/>
      <c r="G301" s="374"/>
      <c r="H301" s="375"/>
      <c r="I301" s="509"/>
      <c r="J301" s="376"/>
      <c r="K301" s="376"/>
      <c r="L301" s="374"/>
      <c r="M301" s="374"/>
      <c r="N301" s="375"/>
      <c r="O301" s="374"/>
    </row>
    <row r="302" spans="1:15" x14ac:dyDescent="0.2">
      <c r="A302" s="374"/>
      <c r="B302" s="374"/>
      <c r="C302" s="374"/>
      <c r="D302" s="374"/>
      <c r="E302" s="374"/>
      <c r="F302" s="374"/>
      <c r="G302" s="374"/>
      <c r="H302" s="375"/>
      <c r="I302" s="509"/>
      <c r="J302" s="376"/>
      <c r="K302" s="376"/>
      <c r="L302" s="374"/>
      <c r="M302" s="374"/>
      <c r="N302" s="375"/>
      <c r="O302" s="374"/>
    </row>
    <row r="303" spans="1:15" x14ac:dyDescent="0.2">
      <c r="A303" s="374"/>
      <c r="B303" s="374"/>
      <c r="C303" s="374"/>
      <c r="D303" s="374"/>
      <c r="E303" s="374"/>
      <c r="F303" s="374"/>
      <c r="G303" s="374"/>
      <c r="H303" s="375"/>
      <c r="I303" s="509"/>
      <c r="J303" s="376"/>
      <c r="K303" s="376"/>
      <c r="L303" s="374"/>
      <c r="M303" s="374"/>
      <c r="N303" s="375"/>
      <c r="O303" s="374"/>
    </row>
    <row r="304" spans="1:15" x14ac:dyDescent="0.2">
      <c r="A304" s="374"/>
      <c r="B304" s="374"/>
      <c r="C304" s="374"/>
      <c r="D304" s="374"/>
      <c r="E304" s="374"/>
      <c r="F304" s="374"/>
      <c r="G304" s="374"/>
      <c r="H304" s="375"/>
      <c r="I304" s="509"/>
      <c r="J304" s="376"/>
      <c r="K304" s="376"/>
      <c r="L304" s="374"/>
      <c r="M304" s="374"/>
      <c r="N304" s="375"/>
      <c r="O304" s="374"/>
    </row>
    <row r="305" spans="1:15" x14ac:dyDescent="0.2">
      <c r="A305" s="374"/>
      <c r="B305" s="374"/>
      <c r="C305" s="374"/>
      <c r="D305" s="374"/>
      <c r="E305" s="374"/>
      <c r="F305" s="374"/>
      <c r="G305" s="374"/>
      <c r="H305" s="375"/>
      <c r="I305" s="509"/>
      <c r="J305" s="376"/>
      <c r="K305" s="376"/>
      <c r="L305" s="374"/>
      <c r="M305" s="374"/>
      <c r="N305" s="375"/>
      <c r="O305" s="374"/>
    </row>
    <row r="306" spans="1:15" x14ac:dyDescent="0.2">
      <c r="A306" s="374"/>
      <c r="B306" s="374"/>
      <c r="C306" s="374"/>
      <c r="D306" s="374"/>
      <c r="E306" s="374"/>
      <c r="F306" s="374"/>
      <c r="G306" s="374"/>
      <c r="H306" s="375"/>
      <c r="I306" s="509"/>
      <c r="J306" s="376"/>
      <c r="K306" s="376"/>
      <c r="L306" s="374"/>
      <c r="M306" s="374"/>
      <c r="N306" s="375"/>
      <c r="O306" s="374"/>
    </row>
    <row r="307" spans="1:15" x14ac:dyDescent="0.2">
      <c r="A307" s="374"/>
      <c r="B307" s="374"/>
      <c r="C307" s="374"/>
      <c r="D307" s="374"/>
      <c r="E307" s="374"/>
      <c r="F307" s="374"/>
      <c r="G307" s="374"/>
      <c r="H307" s="375"/>
      <c r="I307" s="509"/>
      <c r="J307" s="376"/>
      <c r="K307" s="376"/>
      <c r="L307" s="374"/>
      <c r="M307" s="374"/>
      <c r="N307" s="375"/>
      <c r="O307" s="374"/>
    </row>
    <row r="308" spans="1:15" x14ac:dyDescent="0.2">
      <c r="A308" s="374"/>
      <c r="B308" s="374"/>
      <c r="C308" s="374"/>
      <c r="D308" s="374"/>
      <c r="E308" s="374"/>
      <c r="F308" s="374"/>
      <c r="G308" s="374"/>
      <c r="H308" s="375"/>
      <c r="I308" s="509"/>
      <c r="J308" s="376"/>
      <c r="K308" s="376"/>
      <c r="L308" s="374"/>
      <c r="M308" s="374"/>
      <c r="N308" s="375"/>
      <c r="O308" s="374"/>
    </row>
    <row r="309" spans="1:15" x14ac:dyDescent="0.2">
      <c r="A309" s="374"/>
      <c r="B309" s="374"/>
      <c r="C309" s="374"/>
      <c r="D309" s="374"/>
      <c r="E309" s="374"/>
      <c r="F309" s="374"/>
      <c r="G309" s="374"/>
      <c r="H309" s="375"/>
      <c r="I309" s="509"/>
      <c r="J309" s="376"/>
      <c r="K309" s="376"/>
      <c r="L309" s="374"/>
      <c r="M309" s="374"/>
      <c r="N309" s="375"/>
      <c r="O309" s="374"/>
    </row>
    <row r="310" spans="1:15" x14ac:dyDescent="0.2">
      <c r="A310" s="374"/>
      <c r="B310" s="374"/>
      <c r="C310" s="374"/>
      <c r="D310" s="374"/>
      <c r="E310" s="374"/>
      <c r="F310" s="374"/>
      <c r="G310" s="374"/>
      <c r="H310" s="375"/>
      <c r="I310" s="509"/>
      <c r="J310" s="376"/>
      <c r="K310" s="376"/>
      <c r="L310" s="374"/>
      <c r="M310" s="374"/>
      <c r="N310" s="375"/>
      <c r="O310" s="374"/>
    </row>
    <row r="311" spans="1:15" x14ac:dyDescent="0.2">
      <c r="A311" s="374"/>
      <c r="B311" s="374"/>
      <c r="C311" s="374"/>
      <c r="D311" s="374"/>
      <c r="E311" s="374"/>
      <c r="F311" s="374"/>
      <c r="G311" s="374"/>
      <c r="H311" s="375"/>
      <c r="I311" s="509"/>
      <c r="J311" s="376"/>
      <c r="K311" s="376"/>
      <c r="L311" s="374"/>
      <c r="M311" s="374"/>
      <c r="N311" s="375"/>
      <c r="O311" s="374"/>
    </row>
    <row r="312" spans="1:15" x14ac:dyDescent="0.2">
      <c r="A312" s="374"/>
      <c r="B312" s="374"/>
      <c r="C312" s="374"/>
      <c r="D312" s="374"/>
      <c r="E312" s="374"/>
      <c r="F312" s="374"/>
      <c r="G312" s="374"/>
      <c r="H312" s="375"/>
      <c r="I312" s="509"/>
      <c r="J312" s="376"/>
      <c r="K312" s="376"/>
      <c r="L312" s="374"/>
      <c r="M312" s="374"/>
      <c r="N312" s="375"/>
      <c r="O312" s="374"/>
    </row>
    <row r="313" spans="1:15" x14ac:dyDescent="0.2">
      <c r="A313" s="374"/>
      <c r="B313" s="374"/>
      <c r="C313" s="374"/>
      <c r="D313" s="374"/>
      <c r="E313" s="374"/>
      <c r="F313" s="374"/>
      <c r="G313" s="374"/>
      <c r="H313" s="375"/>
      <c r="I313" s="509"/>
      <c r="J313" s="376"/>
      <c r="K313" s="376"/>
      <c r="L313" s="374"/>
      <c r="M313" s="374"/>
      <c r="N313" s="375"/>
      <c r="O313" s="374"/>
    </row>
    <row r="314" spans="1:15" x14ac:dyDescent="0.2">
      <c r="A314" s="374"/>
      <c r="B314" s="374"/>
      <c r="C314" s="374"/>
      <c r="D314" s="374"/>
      <c r="E314" s="374"/>
      <c r="F314" s="374"/>
      <c r="G314" s="374"/>
      <c r="H314" s="375"/>
      <c r="I314" s="509"/>
      <c r="J314" s="376"/>
      <c r="K314" s="376"/>
      <c r="L314" s="374"/>
      <c r="M314" s="374"/>
      <c r="N314" s="375"/>
      <c r="O314" s="374"/>
    </row>
    <row r="315" spans="1:15" x14ac:dyDescent="0.2">
      <c r="A315" s="374"/>
      <c r="B315" s="374"/>
      <c r="C315" s="374"/>
      <c r="D315" s="374"/>
      <c r="E315" s="374"/>
      <c r="F315" s="374"/>
      <c r="G315" s="374"/>
      <c r="H315" s="375"/>
      <c r="I315" s="509"/>
      <c r="J315" s="376"/>
      <c r="K315" s="376"/>
      <c r="L315" s="374"/>
      <c r="M315" s="374"/>
      <c r="N315" s="375"/>
      <c r="O315" s="374"/>
    </row>
    <row r="316" spans="1:15" x14ac:dyDescent="0.2">
      <c r="A316" s="374"/>
      <c r="B316" s="374"/>
      <c r="C316" s="374"/>
      <c r="D316" s="374"/>
      <c r="E316" s="374"/>
      <c r="F316" s="374"/>
      <c r="G316" s="374"/>
      <c r="H316" s="375"/>
      <c r="I316" s="509"/>
      <c r="J316" s="376"/>
      <c r="K316" s="376"/>
      <c r="L316" s="374"/>
      <c r="M316" s="374"/>
      <c r="N316" s="375"/>
      <c r="O316" s="374"/>
    </row>
    <row r="317" spans="1:15" x14ac:dyDescent="0.2">
      <c r="A317" s="374"/>
      <c r="B317" s="374"/>
      <c r="C317" s="374"/>
      <c r="D317" s="374"/>
      <c r="E317" s="374"/>
      <c r="F317" s="374"/>
      <c r="G317" s="374"/>
      <c r="H317" s="375"/>
      <c r="I317" s="509"/>
      <c r="J317" s="376"/>
      <c r="K317" s="376"/>
      <c r="L317" s="374"/>
      <c r="M317" s="374"/>
      <c r="N317" s="375"/>
      <c r="O317" s="374"/>
    </row>
    <row r="318" spans="1:15" x14ac:dyDescent="0.2">
      <c r="A318" s="374"/>
      <c r="B318" s="374"/>
      <c r="C318" s="374"/>
      <c r="D318" s="374"/>
      <c r="E318" s="374"/>
      <c r="F318" s="374"/>
      <c r="G318" s="374"/>
      <c r="H318" s="375"/>
      <c r="I318" s="509"/>
      <c r="J318" s="376"/>
      <c r="K318" s="376"/>
      <c r="L318" s="374"/>
      <c r="M318" s="374"/>
      <c r="N318" s="375"/>
      <c r="O318" s="374"/>
    </row>
    <row r="319" spans="1:15" x14ac:dyDescent="0.2">
      <c r="A319" s="374"/>
      <c r="B319" s="374"/>
      <c r="C319" s="374"/>
      <c r="D319" s="374"/>
      <c r="E319" s="374"/>
      <c r="F319" s="374"/>
      <c r="G319" s="374"/>
      <c r="H319" s="375"/>
      <c r="I319" s="509"/>
      <c r="J319" s="376"/>
      <c r="K319" s="376"/>
      <c r="L319" s="374"/>
      <c r="M319" s="374"/>
      <c r="N319" s="375"/>
      <c r="O319" s="374"/>
    </row>
    <row r="320" spans="1:15" x14ac:dyDescent="0.2">
      <c r="A320" s="374"/>
      <c r="B320" s="374"/>
      <c r="C320" s="374"/>
      <c r="D320" s="374"/>
      <c r="E320" s="374"/>
      <c r="F320" s="374"/>
      <c r="G320" s="374"/>
      <c r="H320" s="375"/>
      <c r="I320" s="509"/>
      <c r="J320" s="376"/>
      <c r="K320" s="376"/>
      <c r="L320" s="374"/>
      <c r="M320" s="374"/>
      <c r="N320" s="375"/>
      <c r="O320" s="374"/>
    </row>
    <row r="321" spans="1:15" x14ac:dyDescent="0.2">
      <c r="A321" s="374"/>
      <c r="B321" s="374"/>
      <c r="C321" s="374"/>
      <c r="D321" s="374"/>
      <c r="E321" s="374"/>
      <c r="F321" s="374"/>
      <c r="G321" s="374"/>
      <c r="H321" s="375"/>
      <c r="I321" s="509"/>
      <c r="J321" s="376"/>
      <c r="K321" s="376"/>
      <c r="L321" s="374"/>
      <c r="M321" s="374"/>
      <c r="N321" s="375"/>
      <c r="O321" s="374"/>
    </row>
    <row r="322" spans="1:15" x14ac:dyDescent="0.2">
      <c r="A322" s="374"/>
      <c r="B322" s="374"/>
      <c r="C322" s="374"/>
      <c r="D322" s="374"/>
      <c r="E322" s="374"/>
      <c r="F322" s="374"/>
      <c r="G322" s="374"/>
      <c r="H322" s="375"/>
      <c r="I322" s="509"/>
      <c r="J322" s="376"/>
      <c r="K322" s="376"/>
      <c r="L322" s="374"/>
      <c r="M322" s="374"/>
      <c r="N322" s="375"/>
      <c r="O322" s="374"/>
    </row>
    <row r="323" spans="1:15" x14ac:dyDescent="0.2">
      <c r="A323" s="374"/>
      <c r="B323" s="374"/>
      <c r="C323" s="374"/>
      <c r="D323" s="374"/>
      <c r="E323" s="374"/>
      <c r="F323" s="374"/>
      <c r="G323" s="374"/>
      <c r="H323" s="375"/>
      <c r="I323" s="509"/>
      <c r="J323" s="376"/>
      <c r="K323" s="376"/>
      <c r="L323" s="374"/>
      <c r="M323" s="374"/>
      <c r="N323" s="375"/>
      <c r="O323" s="374"/>
    </row>
    <row r="324" spans="1:15" x14ac:dyDescent="0.2">
      <c r="A324" s="374"/>
      <c r="B324" s="374"/>
      <c r="C324" s="374"/>
      <c r="D324" s="374"/>
      <c r="E324" s="374"/>
      <c r="F324" s="374"/>
      <c r="G324" s="374"/>
      <c r="H324" s="375"/>
      <c r="I324" s="509"/>
      <c r="J324" s="376"/>
      <c r="K324" s="376"/>
      <c r="L324" s="374"/>
      <c r="M324" s="374"/>
      <c r="N324" s="375"/>
      <c r="O324" s="374"/>
    </row>
    <row r="325" spans="1:15" x14ac:dyDescent="0.2">
      <c r="A325" s="374"/>
      <c r="B325" s="374"/>
      <c r="C325" s="374"/>
      <c r="D325" s="374"/>
      <c r="E325" s="374"/>
      <c r="F325" s="374"/>
      <c r="G325" s="374"/>
      <c r="H325" s="375"/>
      <c r="I325" s="509"/>
      <c r="J325" s="376"/>
      <c r="K325" s="376"/>
      <c r="L325" s="374"/>
      <c r="M325" s="374"/>
      <c r="N325" s="375"/>
      <c r="O325" s="374"/>
    </row>
    <row r="326" spans="1:15" x14ac:dyDescent="0.2">
      <c r="A326" s="374"/>
      <c r="B326" s="374"/>
      <c r="C326" s="374"/>
      <c r="D326" s="374"/>
      <c r="E326" s="374"/>
      <c r="F326" s="374"/>
      <c r="G326" s="374"/>
      <c r="H326" s="375"/>
      <c r="I326" s="509"/>
      <c r="J326" s="376"/>
      <c r="K326" s="376"/>
      <c r="L326" s="374"/>
      <c r="M326" s="374"/>
      <c r="N326" s="375"/>
      <c r="O326" s="374"/>
    </row>
    <row r="327" spans="1:15" x14ac:dyDescent="0.2">
      <c r="A327" s="374"/>
      <c r="B327" s="374"/>
      <c r="C327" s="374"/>
      <c r="D327" s="374"/>
      <c r="E327" s="374"/>
      <c r="F327" s="374"/>
      <c r="G327" s="374"/>
      <c r="H327" s="375"/>
      <c r="I327" s="509"/>
      <c r="J327" s="376"/>
      <c r="K327" s="376"/>
      <c r="L327" s="374"/>
      <c r="M327" s="374"/>
      <c r="N327" s="375"/>
      <c r="O327" s="374"/>
    </row>
    <row r="328" spans="1:15" x14ac:dyDescent="0.2">
      <c r="A328" s="374"/>
      <c r="B328" s="374"/>
      <c r="C328" s="374"/>
      <c r="D328" s="374"/>
      <c r="E328" s="374"/>
      <c r="F328" s="374"/>
      <c r="G328" s="374"/>
      <c r="H328" s="375"/>
      <c r="I328" s="509"/>
      <c r="J328" s="376"/>
      <c r="K328" s="376"/>
      <c r="L328" s="374"/>
      <c r="M328" s="374"/>
      <c r="N328" s="375"/>
      <c r="O328" s="374"/>
    </row>
    <row r="329" spans="1:15" x14ac:dyDescent="0.2">
      <c r="A329" s="374"/>
      <c r="B329" s="374"/>
      <c r="C329" s="374"/>
      <c r="D329" s="374"/>
      <c r="E329" s="374"/>
      <c r="F329" s="374"/>
      <c r="G329" s="374"/>
      <c r="H329" s="375"/>
      <c r="I329" s="509"/>
      <c r="J329" s="376"/>
      <c r="K329" s="376"/>
      <c r="L329" s="374"/>
      <c r="M329" s="374"/>
      <c r="N329" s="375"/>
      <c r="O329" s="374"/>
    </row>
    <row r="330" spans="1:15" x14ac:dyDescent="0.2">
      <c r="A330" s="374"/>
      <c r="B330" s="374"/>
      <c r="C330" s="374"/>
      <c r="D330" s="374"/>
      <c r="E330" s="374"/>
      <c r="F330" s="374"/>
      <c r="G330" s="374"/>
      <c r="H330" s="375"/>
      <c r="I330" s="509"/>
      <c r="J330" s="376"/>
      <c r="K330" s="376"/>
      <c r="L330" s="374"/>
      <c r="M330" s="374"/>
      <c r="N330" s="375"/>
      <c r="O330" s="374"/>
    </row>
    <row r="331" spans="1:15" x14ac:dyDescent="0.2">
      <c r="A331" s="374"/>
      <c r="B331" s="374"/>
      <c r="C331" s="374"/>
      <c r="D331" s="374"/>
      <c r="E331" s="374"/>
      <c r="F331" s="374"/>
      <c r="G331" s="374"/>
      <c r="H331" s="375"/>
      <c r="I331" s="509"/>
      <c r="J331" s="376"/>
      <c r="K331" s="376"/>
      <c r="L331" s="374"/>
      <c r="M331" s="374"/>
      <c r="N331" s="375"/>
      <c r="O331" s="374"/>
    </row>
    <row r="332" spans="1:15" x14ac:dyDescent="0.2">
      <c r="A332" s="374"/>
      <c r="B332" s="374"/>
      <c r="C332" s="374"/>
      <c r="D332" s="374"/>
      <c r="E332" s="374"/>
      <c r="F332" s="374"/>
      <c r="G332" s="374"/>
      <c r="H332" s="375"/>
      <c r="I332" s="509"/>
      <c r="J332" s="376"/>
      <c r="K332" s="376"/>
      <c r="L332" s="374"/>
      <c r="M332" s="374"/>
      <c r="N332" s="375"/>
      <c r="O332" s="374"/>
    </row>
    <row r="333" spans="1:15" x14ac:dyDescent="0.2">
      <c r="A333" s="374"/>
      <c r="B333" s="374"/>
      <c r="C333" s="374"/>
      <c r="D333" s="374"/>
      <c r="E333" s="374"/>
      <c r="F333" s="374"/>
      <c r="G333" s="374"/>
      <c r="H333" s="375"/>
      <c r="I333" s="509"/>
      <c r="J333" s="376"/>
      <c r="K333" s="376"/>
      <c r="L333" s="374"/>
      <c r="M333" s="374"/>
      <c r="N333" s="375"/>
      <c r="O333" s="374"/>
    </row>
    <row r="334" spans="1:15" x14ac:dyDescent="0.2">
      <c r="A334" s="374"/>
      <c r="B334" s="374"/>
      <c r="C334" s="374"/>
      <c r="D334" s="374"/>
      <c r="E334" s="374"/>
      <c r="F334" s="374"/>
      <c r="G334" s="374"/>
      <c r="H334" s="375"/>
      <c r="I334" s="509"/>
      <c r="J334" s="376"/>
      <c r="K334" s="376"/>
      <c r="L334" s="374"/>
      <c r="M334" s="374"/>
      <c r="N334" s="375"/>
      <c r="O334" s="374"/>
    </row>
    <row r="335" spans="1:15" x14ac:dyDescent="0.2">
      <c r="A335" s="374"/>
      <c r="B335" s="374"/>
      <c r="C335" s="374"/>
      <c r="D335" s="374"/>
      <c r="E335" s="374"/>
      <c r="F335" s="374"/>
      <c r="G335" s="374"/>
      <c r="H335" s="375"/>
      <c r="I335" s="509"/>
      <c r="J335" s="376"/>
      <c r="K335" s="376"/>
      <c r="L335" s="374"/>
      <c r="M335" s="374"/>
      <c r="N335" s="375"/>
      <c r="O335" s="374"/>
    </row>
    <row r="336" spans="1:15" x14ac:dyDescent="0.2">
      <c r="A336" s="374"/>
      <c r="B336" s="374"/>
      <c r="C336" s="374"/>
      <c r="D336" s="374"/>
      <c r="E336" s="374"/>
      <c r="F336" s="374"/>
      <c r="G336" s="374"/>
      <c r="H336" s="375"/>
      <c r="I336" s="509"/>
      <c r="J336" s="376"/>
      <c r="K336" s="376"/>
      <c r="L336" s="374"/>
      <c r="M336" s="374"/>
      <c r="N336" s="375"/>
      <c r="O336" s="374"/>
    </row>
    <row r="337" spans="1:15" x14ac:dyDescent="0.2">
      <c r="A337" s="374"/>
      <c r="B337" s="374"/>
      <c r="C337" s="374"/>
      <c r="D337" s="374"/>
      <c r="E337" s="374"/>
      <c r="F337" s="374"/>
      <c r="G337" s="374"/>
      <c r="H337" s="375"/>
      <c r="I337" s="509"/>
      <c r="J337" s="376"/>
      <c r="K337" s="376"/>
      <c r="L337" s="374"/>
      <c r="M337" s="374"/>
      <c r="N337" s="375"/>
      <c r="O337" s="374"/>
    </row>
    <row r="338" spans="1:15" x14ac:dyDescent="0.2">
      <c r="A338" s="374"/>
      <c r="B338" s="374"/>
      <c r="C338" s="374"/>
      <c r="D338" s="374"/>
      <c r="E338" s="374"/>
      <c r="F338" s="374"/>
      <c r="G338" s="374"/>
      <c r="H338" s="375"/>
      <c r="I338" s="509"/>
      <c r="J338" s="376"/>
      <c r="K338" s="376"/>
      <c r="L338" s="374"/>
      <c r="M338" s="374"/>
      <c r="N338" s="375"/>
      <c r="O338" s="374"/>
    </row>
    <row r="339" spans="1:15" x14ac:dyDescent="0.2">
      <c r="A339" s="374"/>
      <c r="B339" s="374"/>
      <c r="C339" s="374"/>
      <c r="D339" s="374"/>
      <c r="E339" s="374"/>
      <c r="F339" s="374"/>
      <c r="G339" s="374"/>
      <c r="H339" s="375"/>
      <c r="I339" s="509"/>
      <c r="J339" s="376"/>
      <c r="K339" s="376"/>
      <c r="L339" s="374"/>
      <c r="M339" s="374"/>
      <c r="N339" s="375"/>
      <c r="O339" s="374"/>
    </row>
    <row r="340" spans="1:15" x14ac:dyDescent="0.2">
      <c r="A340" s="374"/>
      <c r="B340" s="374"/>
      <c r="C340" s="374"/>
      <c r="D340" s="374"/>
      <c r="E340" s="374"/>
      <c r="F340" s="375"/>
      <c r="G340" s="376"/>
      <c r="H340" s="376"/>
      <c r="I340" s="509"/>
      <c r="J340" s="374"/>
      <c r="K340" s="373"/>
      <c r="L340" s="375"/>
      <c r="M340" s="374"/>
    </row>
    <row r="341" spans="1:15" x14ac:dyDescent="0.2">
      <c r="A341" s="374"/>
      <c r="B341" s="374"/>
      <c r="C341" s="374"/>
      <c r="D341" s="374"/>
      <c r="E341" s="374"/>
      <c r="F341" s="375"/>
      <c r="G341" s="376"/>
      <c r="H341" s="376"/>
      <c r="I341" s="509"/>
      <c r="J341" s="374"/>
      <c r="K341" s="374"/>
      <c r="L341" s="375"/>
      <c r="M341" s="374"/>
    </row>
    <row r="342" spans="1:15" x14ac:dyDescent="0.2">
      <c r="A342" s="374"/>
      <c r="B342" s="374"/>
      <c r="C342" s="374"/>
      <c r="D342" s="374"/>
      <c r="E342" s="374"/>
      <c r="F342" s="375"/>
      <c r="G342" s="376"/>
      <c r="H342" s="376"/>
      <c r="I342" s="509"/>
      <c r="J342" s="374"/>
      <c r="K342" s="374"/>
      <c r="L342" s="375"/>
      <c r="M342" s="374"/>
    </row>
    <row r="343" spans="1:15" x14ac:dyDescent="0.2">
      <c r="A343" s="374"/>
      <c r="B343" s="374"/>
      <c r="C343" s="374"/>
      <c r="D343" s="374"/>
      <c r="E343" s="374"/>
      <c r="F343" s="375"/>
      <c r="G343" s="376"/>
      <c r="H343" s="376"/>
      <c r="I343" s="509"/>
      <c r="J343" s="374"/>
      <c r="K343" s="374"/>
      <c r="L343" s="375"/>
      <c r="M343" s="374"/>
    </row>
    <row r="344" spans="1:15" x14ac:dyDescent="0.2">
      <c r="A344" s="374"/>
      <c r="B344" s="374"/>
      <c r="C344" s="374"/>
      <c r="D344" s="374"/>
      <c r="E344" s="374"/>
      <c r="F344" s="375"/>
      <c r="G344" s="376"/>
      <c r="H344" s="376"/>
      <c r="I344" s="509"/>
      <c r="J344" s="374"/>
      <c r="K344" s="374"/>
      <c r="L344" s="375"/>
      <c r="M344" s="374"/>
    </row>
    <row r="345" spans="1:15" x14ac:dyDescent="0.2">
      <c r="A345" s="374"/>
      <c r="B345" s="374"/>
      <c r="C345" s="374"/>
      <c r="D345" s="374"/>
      <c r="E345" s="374"/>
      <c r="F345" s="375"/>
      <c r="G345" s="376"/>
      <c r="H345" s="376"/>
      <c r="I345" s="509"/>
      <c r="J345" s="374"/>
      <c r="K345" s="374"/>
      <c r="L345" s="375"/>
      <c r="M345" s="374"/>
    </row>
    <row r="346" spans="1:15" x14ac:dyDescent="0.2">
      <c r="A346" s="374"/>
      <c r="B346" s="374"/>
      <c r="C346" s="374"/>
      <c r="D346" s="374"/>
      <c r="E346" s="374"/>
      <c r="F346" s="375"/>
      <c r="G346" s="376"/>
      <c r="H346" s="376"/>
      <c r="I346" s="509"/>
      <c r="J346" s="374"/>
      <c r="K346" s="374"/>
      <c r="L346" s="375"/>
      <c r="M346" s="374"/>
    </row>
    <row r="347" spans="1:15" x14ac:dyDescent="0.2">
      <c r="A347" s="374"/>
      <c r="B347" s="374"/>
      <c r="C347" s="374"/>
      <c r="D347" s="374"/>
      <c r="E347" s="374"/>
      <c r="F347" s="375"/>
      <c r="G347" s="376"/>
      <c r="H347" s="376"/>
      <c r="I347" s="509"/>
      <c r="J347" s="374"/>
      <c r="K347" s="374"/>
      <c r="L347" s="375"/>
      <c r="M347" s="374"/>
    </row>
    <row r="348" spans="1:15" x14ac:dyDescent="0.2">
      <c r="A348" s="374"/>
      <c r="B348" s="374"/>
      <c r="C348" s="374"/>
      <c r="D348" s="374"/>
      <c r="E348" s="374"/>
      <c r="F348" s="375"/>
      <c r="G348" s="376"/>
      <c r="H348" s="376"/>
      <c r="I348" s="509"/>
      <c r="J348" s="374"/>
      <c r="K348" s="374"/>
      <c r="L348" s="375"/>
      <c r="M348" s="374"/>
    </row>
    <row r="349" spans="1:15" x14ac:dyDescent="0.2">
      <c r="A349" s="374"/>
      <c r="B349" s="374"/>
      <c r="C349" s="374"/>
      <c r="D349" s="374"/>
      <c r="E349" s="374"/>
      <c r="F349" s="375"/>
      <c r="G349" s="376"/>
      <c r="H349" s="376"/>
      <c r="I349" s="509"/>
      <c r="J349" s="374"/>
      <c r="K349" s="374"/>
      <c r="L349" s="375"/>
      <c r="M349" s="374"/>
    </row>
    <row r="350" spans="1:15" x14ac:dyDescent="0.2">
      <c r="A350" s="374"/>
      <c r="B350" s="374"/>
      <c r="C350" s="374"/>
      <c r="D350" s="374"/>
      <c r="E350" s="374"/>
      <c r="F350" s="375"/>
      <c r="G350" s="376"/>
      <c r="H350" s="376"/>
      <c r="I350" s="509"/>
      <c r="J350" s="374"/>
      <c r="K350" s="374"/>
      <c r="L350" s="375"/>
      <c r="M350" s="374"/>
    </row>
    <row r="351" spans="1:15" x14ac:dyDescent="0.2">
      <c r="A351" s="374"/>
      <c r="B351" s="374"/>
      <c r="C351" s="374"/>
      <c r="D351" s="374"/>
      <c r="E351" s="374"/>
      <c r="F351" s="375"/>
      <c r="G351" s="376"/>
      <c r="H351" s="376"/>
      <c r="I351" s="509"/>
      <c r="J351" s="374"/>
      <c r="K351" s="374"/>
      <c r="L351" s="375"/>
      <c r="M351" s="374"/>
    </row>
    <row r="352" spans="1:15" x14ac:dyDescent="0.2">
      <c r="A352" s="374"/>
      <c r="B352" s="374"/>
      <c r="C352" s="374"/>
      <c r="D352" s="374"/>
      <c r="E352" s="374"/>
      <c r="F352" s="375"/>
      <c r="G352" s="376"/>
      <c r="H352" s="376"/>
      <c r="I352" s="509"/>
      <c r="J352" s="374"/>
      <c r="K352" s="374"/>
      <c r="L352" s="375"/>
      <c r="M352" s="374"/>
    </row>
    <row r="353" spans="1:13" x14ac:dyDescent="0.2">
      <c r="A353" s="374"/>
      <c r="B353" s="374"/>
      <c r="C353" s="374"/>
      <c r="D353" s="374"/>
      <c r="E353" s="374"/>
      <c r="F353" s="375"/>
      <c r="G353" s="376"/>
      <c r="H353" s="376"/>
      <c r="I353" s="509"/>
      <c r="J353" s="374"/>
      <c r="K353" s="374"/>
      <c r="L353" s="375"/>
      <c r="M353" s="374"/>
    </row>
    <row r="354" spans="1:13" x14ac:dyDescent="0.2">
      <c r="A354" s="374"/>
      <c r="B354" s="374"/>
      <c r="C354" s="374"/>
      <c r="D354" s="374"/>
      <c r="E354" s="374"/>
      <c r="F354" s="375"/>
      <c r="G354" s="376"/>
      <c r="H354" s="376"/>
      <c r="I354" s="509"/>
      <c r="J354" s="374"/>
      <c r="K354" s="374"/>
      <c r="L354" s="375"/>
      <c r="M354" s="374"/>
    </row>
    <row r="355" spans="1:13" x14ac:dyDescent="0.2">
      <c r="A355" s="374"/>
      <c r="B355" s="374"/>
      <c r="C355" s="374"/>
      <c r="D355" s="374"/>
      <c r="E355" s="374"/>
      <c r="F355" s="375"/>
      <c r="G355" s="376"/>
      <c r="H355" s="376"/>
      <c r="I355" s="509"/>
      <c r="J355" s="374"/>
      <c r="K355" s="374"/>
      <c r="L355" s="375"/>
      <c r="M355" s="374"/>
    </row>
    <row r="356" spans="1:13" x14ac:dyDescent="0.2">
      <c r="A356" s="374"/>
      <c r="B356" s="374"/>
      <c r="C356" s="374"/>
      <c r="D356" s="374"/>
      <c r="E356" s="374"/>
      <c r="F356" s="375"/>
      <c r="G356" s="376"/>
      <c r="H356" s="376"/>
      <c r="I356" s="509"/>
      <c r="J356" s="374"/>
      <c r="K356" s="374"/>
      <c r="L356" s="375"/>
      <c r="M356" s="374"/>
    </row>
    <row r="357" spans="1:13" x14ac:dyDescent="0.2">
      <c r="A357" s="374"/>
      <c r="B357" s="374"/>
      <c r="C357" s="374"/>
      <c r="D357" s="374"/>
      <c r="E357" s="374"/>
      <c r="F357" s="375"/>
      <c r="G357" s="376"/>
      <c r="H357" s="376"/>
      <c r="I357" s="509"/>
      <c r="J357" s="374"/>
      <c r="K357" s="374"/>
      <c r="L357" s="375"/>
      <c r="M357" s="374"/>
    </row>
    <row r="358" spans="1:13" x14ac:dyDescent="0.2">
      <c r="A358" s="374"/>
      <c r="B358" s="374"/>
      <c r="C358" s="374"/>
      <c r="D358" s="374"/>
      <c r="E358" s="374"/>
      <c r="F358" s="375"/>
      <c r="G358" s="376"/>
      <c r="H358" s="376"/>
      <c r="I358" s="509"/>
      <c r="J358" s="374"/>
      <c r="K358" s="374"/>
      <c r="L358" s="375"/>
      <c r="M358" s="374"/>
    </row>
    <row r="359" spans="1:13" x14ac:dyDescent="0.2">
      <c r="A359" s="374"/>
      <c r="B359" s="374"/>
      <c r="C359" s="374"/>
      <c r="D359" s="374"/>
      <c r="E359" s="374"/>
      <c r="F359" s="375"/>
      <c r="G359" s="376"/>
      <c r="H359" s="376"/>
      <c r="I359" s="509"/>
      <c r="J359" s="374"/>
      <c r="K359" s="374"/>
      <c r="L359" s="375"/>
      <c r="M359" s="374"/>
    </row>
    <row r="360" spans="1:13" x14ac:dyDescent="0.2">
      <c r="A360" s="374"/>
      <c r="B360" s="374"/>
      <c r="C360" s="374"/>
      <c r="D360" s="374"/>
      <c r="E360" s="374"/>
      <c r="F360" s="375"/>
      <c r="G360" s="376"/>
      <c r="H360" s="376"/>
      <c r="I360" s="509"/>
      <c r="J360" s="374"/>
      <c r="K360" s="374"/>
      <c r="L360" s="375"/>
      <c r="M360" s="374"/>
    </row>
    <row r="361" spans="1:13" x14ac:dyDescent="0.2">
      <c r="A361" s="374"/>
      <c r="B361" s="374"/>
      <c r="C361" s="374"/>
      <c r="D361" s="374"/>
      <c r="E361" s="374"/>
      <c r="F361" s="375"/>
      <c r="G361" s="376"/>
      <c r="H361" s="376"/>
      <c r="I361" s="509"/>
      <c r="J361" s="374"/>
      <c r="K361" s="374"/>
      <c r="L361" s="375"/>
      <c r="M361" s="374"/>
    </row>
    <row r="362" spans="1:13" x14ac:dyDescent="0.2">
      <c r="A362" s="374"/>
      <c r="B362" s="374"/>
      <c r="C362" s="374"/>
      <c r="D362" s="374"/>
      <c r="E362" s="374"/>
      <c r="F362" s="375"/>
      <c r="G362" s="376"/>
      <c r="H362" s="376"/>
      <c r="I362" s="509"/>
      <c r="J362" s="374"/>
      <c r="K362" s="374"/>
      <c r="L362" s="375"/>
      <c r="M362" s="374"/>
    </row>
    <row r="363" spans="1:13" x14ac:dyDescent="0.2">
      <c r="A363" s="374"/>
      <c r="B363" s="374"/>
      <c r="C363" s="374"/>
      <c r="D363" s="374"/>
      <c r="E363" s="374"/>
      <c r="F363" s="375"/>
      <c r="G363" s="376"/>
      <c r="H363" s="376"/>
      <c r="I363" s="509"/>
      <c r="J363" s="374"/>
      <c r="K363" s="374"/>
      <c r="L363" s="375"/>
      <c r="M363" s="374"/>
    </row>
    <row r="364" spans="1:13" x14ac:dyDescent="0.2">
      <c r="A364" s="374"/>
      <c r="B364" s="374"/>
      <c r="C364" s="374"/>
      <c r="D364" s="374"/>
      <c r="E364" s="374"/>
      <c r="F364" s="375"/>
      <c r="G364" s="376"/>
      <c r="H364" s="376"/>
      <c r="I364" s="509"/>
      <c r="J364" s="374"/>
      <c r="K364" s="374"/>
      <c r="L364" s="375"/>
      <c r="M364" s="374"/>
    </row>
    <row r="365" spans="1:13" x14ac:dyDescent="0.2">
      <c r="A365" s="374"/>
      <c r="B365" s="374"/>
      <c r="C365" s="374"/>
      <c r="D365" s="374"/>
      <c r="E365" s="374"/>
      <c r="F365" s="375"/>
      <c r="G365" s="376"/>
      <c r="H365" s="376"/>
      <c r="I365" s="509"/>
      <c r="J365" s="374"/>
      <c r="K365" s="374"/>
      <c r="L365" s="375"/>
      <c r="M365" s="374"/>
    </row>
    <row r="366" spans="1:13" x14ac:dyDescent="0.2">
      <c r="A366" s="374"/>
      <c r="B366" s="374"/>
      <c r="C366" s="374"/>
      <c r="D366" s="374"/>
      <c r="E366" s="374"/>
      <c r="F366" s="375"/>
      <c r="G366" s="376"/>
      <c r="H366" s="376"/>
      <c r="I366" s="509"/>
      <c r="J366" s="374"/>
      <c r="K366" s="374"/>
      <c r="L366" s="375"/>
      <c r="M366" s="374"/>
    </row>
    <row r="367" spans="1:13" x14ac:dyDescent="0.2">
      <c r="A367" s="374"/>
      <c r="B367" s="374"/>
      <c r="C367" s="374"/>
      <c r="D367" s="374"/>
      <c r="E367" s="374"/>
      <c r="F367" s="375"/>
      <c r="G367" s="376"/>
      <c r="H367" s="376"/>
      <c r="I367" s="509"/>
      <c r="J367" s="374"/>
      <c r="K367" s="374"/>
      <c r="L367" s="375"/>
      <c r="M367" s="374"/>
    </row>
    <row r="368" spans="1:13" x14ac:dyDescent="0.2">
      <c r="A368" s="374"/>
      <c r="B368" s="374"/>
      <c r="C368" s="374"/>
      <c r="D368" s="374"/>
      <c r="E368" s="374"/>
      <c r="F368" s="375"/>
      <c r="G368" s="376"/>
      <c r="H368" s="376"/>
      <c r="I368" s="509"/>
      <c r="J368" s="374"/>
      <c r="K368" s="374"/>
      <c r="L368" s="375"/>
      <c r="M368" s="374"/>
    </row>
    <row r="369" spans="1:13" x14ac:dyDescent="0.2">
      <c r="A369" s="374"/>
      <c r="B369" s="374"/>
      <c r="C369" s="374"/>
      <c r="D369" s="374"/>
      <c r="E369" s="374"/>
      <c r="F369" s="375"/>
      <c r="G369" s="376"/>
      <c r="H369" s="376"/>
      <c r="I369" s="509"/>
      <c r="J369" s="374"/>
      <c r="K369" s="374"/>
      <c r="L369" s="375"/>
      <c r="M369" s="374"/>
    </row>
    <row r="370" spans="1:13" x14ac:dyDescent="0.2">
      <c r="A370" s="374"/>
      <c r="B370" s="374"/>
      <c r="C370" s="374"/>
      <c r="D370" s="374"/>
      <c r="E370" s="374"/>
      <c r="F370" s="375"/>
      <c r="G370" s="376"/>
      <c r="H370" s="376"/>
      <c r="I370" s="509"/>
      <c r="J370" s="374"/>
      <c r="K370" s="374"/>
      <c r="L370" s="375"/>
      <c r="M370" s="374"/>
    </row>
    <row r="371" spans="1:13" x14ac:dyDescent="0.2">
      <c r="A371" s="374"/>
      <c r="B371" s="374"/>
      <c r="C371" s="374"/>
      <c r="D371" s="374"/>
      <c r="E371" s="374"/>
      <c r="F371" s="375"/>
      <c r="G371" s="376"/>
      <c r="H371" s="376"/>
      <c r="I371" s="509"/>
      <c r="J371" s="374"/>
      <c r="K371" s="374"/>
      <c r="L371" s="375"/>
      <c r="M371" s="374"/>
    </row>
    <row r="372" spans="1:13" x14ac:dyDescent="0.2">
      <c r="A372" s="374"/>
      <c r="B372" s="374"/>
      <c r="C372" s="374"/>
      <c r="D372" s="374"/>
      <c r="E372" s="374"/>
      <c r="F372" s="375"/>
      <c r="G372" s="376"/>
      <c r="H372" s="376"/>
      <c r="I372" s="509"/>
      <c r="J372" s="374"/>
      <c r="K372" s="374"/>
      <c r="L372" s="375"/>
      <c r="M372" s="374"/>
    </row>
    <row r="373" spans="1:13" x14ac:dyDescent="0.2">
      <c r="A373" s="374"/>
      <c r="B373" s="374"/>
      <c r="C373" s="374"/>
      <c r="D373" s="374"/>
      <c r="E373" s="374"/>
      <c r="F373" s="375"/>
      <c r="G373" s="376"/>
      <c r="H373" s="376"/>
      <c r="I373" s="509"/>
      <c r="J373" s="374"/>
      <c r="K373" s="374"/>
      <c r="L373" s="375"/>
      <c r="M373" s="374"/>
    </row>
    <row r="374" spans="1:13" x14ac:dyDescent="0.2">
      <c r="A374" s="374"/>
      <c r="B374" s="374"/>
      <c r="C374" s="374"/>
      <c r="D374" s="374"/>
      <c r="E374" s="374"/>
      <c r="F374" s="375"/>
      <c r="G374" s="376"/>
      <c r="H374" s="376"/>
      <c r="I374" s="509"/>
      <c r="J374" s="374"/>
      <c r="K374" s="374"/>
      <c r="L374" s="375"/>
      <c r="M374" s="374"/>
    </row>
    <row r="375" spans="1:13" x14ac:dyDescent="0.2">
      <c r="A375" s="374"/>
      <c r="B375" s="374"/>
      <c r="C375" s="374"/>
      <c r="D375" s="374"/>
      <c r="E375" s="374"/>
      <c r="F375" s="375"/>
      <c r="G375" s="376"/>
      <c r="H375" s="376"/>
      <c r="I375" s="509"/>
      <c r="J375" s="374"/>
      <c r="K375" s="374"/>
      <c r="L375" s="375"/>
      <c r="M375" s="374"/>
    </row>
    <row r="376" spans="1:13" x14ac:dyDescent="0.2">
      <c r="A376" s="374"/>
      <c r="B376" s="374"/>
      <c r="C376" s="374"/>
      <c r="D376" s="374"/>
      <c r="E376" s="374"/>
      <c r="F376" s="375"/>
      <c r="G376" s="376"/>
      <c r="H376" s="376"/>
      <c r="I376" s="509"/>
      <c r="J376" s="374"/>
      <c r="K376" s="374"/>
      <c r="L376" s="375"/>
      <c r="M376" s="374"/>
    </row>
    <row r="377" spans="1:13" x14ac:dyDescent="0.2">
      <c r="A377" s="374"/>
      <c r="B377" s="374"/>
      <c r="C377" s="374"/>
      <c r="D377" s="374"/>
      <c r="E377" s="374"/>
      <c r="F377" s="375"/>
      <c r="G377" s="376"/>
      <c r="H377" s="376"/>
      <c r="I377" s="509"/>
      <c r="J377" s="374"/>
      <c r="K377" s="374"/>
      <c r="L377" s="375"/>
      <c r="M377" s="374"/>
    </row>
    <row r="378" spans="1:13" x14ac:dyDescent="0.2">
      <c r="A378" s="374"/>
      <c r="B378" s="374"/>
      <c r="C378" s="374"/>
      <c r="D378" s="374"/>
      <c r="E378" s="374"/>
      <c r="F378" s="375"/>
      <c r="G378" s="376"/>
      <c r="H378" s="376"/>
      <c r="I378" s="509"/>
      <c r="J378" s="374"/>
      <c r="K378" s="374"/>
      <c r="L378" s="375"/>
      <c r="M378" s="374"/>
    </row>
    <row r="379" spans="1:13" x14ac:dyDescent="0.2">
      <c r="A379" s="374"/>
      <c r="B379" s="374"/>
      <c r="C379" s="374"/>
      <c r="D379" s="374"/>
      <c r="E379" s="374"/>
      <c r="F379" s="375"/>
      <c r="G379" s="376"/>
      <c r="H379" s="376"/>
      <c r="I379" s="509"/>
      <c r="J379" s="374"/>
      <c r="K379" s="374"/>
      <c r="L379" s="375"/>
      <c r="M379" s="374"/>
    </row>
    <row r="380" spans="1:13" x14ac:dyDescent="0.2">
      <c r="A380" s="374"/>
      <c r="B380" s="374"/>
      <c r="C380" s="374"/>
      <c r="D380" s="374"/>
      <c r="E380" s="374"/>
      <c r="F380" s="375"/>
      <c r="G380" s="376"/>
      <c r="H380" s="376"/>
      <c r="I380" s="509"/>
      <c r="J380" s="374"/>
      <c r="K380" s="374"/>
      <c r="L380" s="375"/>
      <c r="M380" s="374"/>
    </row>
    <row r="381" spans="1:13" x14ac:dyDescent="0.2">
      <c r="A381" s="374"/>
      <c r="B381" s="374"/>
      <c r="C381" s="374"/>
      <c r="D381" s="374"/>
      <c r="E381" s="374"/>
      <c r="F381" s="375"/>
      <c r="G381" s="376"/>
      <c r="H381" s="376"/>
      <c r="I381" s="509"/>
      <c r="J381" s="374"/>
      <c r="K381" s="374"/>
      <c r="L381" s="375"/>
      <c r="M381" s="374"/>
    </row>
    <row r="382" spans="1:13" x14ac:dyDescent="0.2">
      <c r="A382" s="374"/>
      <c r="B382" s="374"/>
      <c r="C382" s="374"/>
      <c r="D382" s="374"/>
      <c r="E382" s="374"/>
      <c r="F382" s="375"/>
      <c r="G382" s="376"/>
      <c r="H382" s="376"/>
      <c r="I382" s="509"/>
      <c r="J382" s="374"/>
      <c r="K382" s="374"/>
      <c r="L382" s="375"/>
      <c r="M382" s="374"/>
    </row>
    <row r="383" spans="1:13" x14ac:dyDescent="0.2">
      <c r="A383" s="374"/>
      <c r="B383" s="374"/>
      <c r="C383" s="374"/>
      <c r="D383" s="374"/>
      <c r="E383" s="374"/>
      <c r="F383" s="375"/>
      <c r="G383" s="376"/>
      <c r="H383" s="376"/>
      <c r="I383" s="509"/>
      <c r="J383" s="374"/>
      <c r="K383" s="374"/>
      <c r="L383" s="375"/>
      <c r="M383" s="374"/>
    </row>
    <row r="384" spans="1:13" x14ac:dyDescent="0.2">
      <c r="A384" s="374"/>
      <c r="B384" s="374"/>
      <c r="C384" s="374"/>
      <c r="D384" s="374"/>
      <c r="E384" s="374"/>
      <c r="F384" s="375"/>
      <c r="G384" s="376"/>
      <c r="H384" s="376"/>
      <c r="I384" s="509"/>
      <c r="J384" s="374"/>
      <c r="K384" s="374"/>
      <c r="L384" s="375"/>
      <c r="M384" s="374"/>
    </row>
    <row r="385" spans="1:13" x14ac:dyDescent="0.2">
      <c r="A385" s="374"/>
      <c r="B385" s="374"/>
      <c r="C385" s="374"/>
      <c r="D385" s="374"/>
      <c r="E385" s="374"/>
      <c r="F385" s="375"/>
      <c r="G385" s="376"/>
      <c r="H385" s="376"/>
      <c r="I385" s="509"/>
      <c r="J385" s="374"/>
      <c r="K385" s="374"/>
      <c r="L385" s="375"/>
      <c r="M385" s="374"/>
    </row>
    <row r="386" spans="1:13" x14ac:dyDescent="0.2">
      <c r="A386" s="374"/>
      <c r="B386" s="374"/>
      <c r="C386" s="374"/>
      <c r="D386" s="374"/>
      <c r="E386" s="374"/>
      <c r="F386" s="375"/>
      <c r="G386" s="376"/>
      <c r="H386" s="376"/>
      <c r="I386" s="509"/>
      <c r="J386" s="374"/>
      <c r="K386" s="374"/>
      <c r="L386" s="375"/>
      <c r="M386" s="374"/>
    </row>
    <row r="387" spans="1:13" x14ac:dyDescent="0.2">
      <c r="A387" s="374"/>
      <c r="B387" s="374"/>
      <c r="C387" s="374"/>
      <c r="D387" s="374"/>
      <c r="E387" s="374"/>
      <c r="F387" s="375"/>
      <c r="G387" s="376"/>
      <c r="H387" s="376"/>
      <c r="I387" s="509"/>
      <c r="J387" s="374"/>
      <c r="K387" s="374"/>
      <c r="L387" s="375"/>
      <c r="M387" s="374"/>
    </row>
    <row r="388" spans="1:13" x14ac:dyDescent="0.2">
      <c r="A388" s="374"/>
      <c r="B388" s="374"/>
      <c r="C388" s="374"/>
      <c r="D388" s="374"/>
      <c r="E388" s="374"/>
      <c r="F388" s="375"/>
      <c r="G388" s="376"/>
      <c r="H388" s="376"/>
      <c r="I388" s="509"/>
      <c r="J388" s="374"/>
      <c r="K388" s="374"/>
      <c r="L388" s="375"/>
      <c r="M388" s="374"/>
    </row>
    <row r="389" spans="1:13" x14ac:dyDescent="0.2">
      <c r="A389" s="374"/>
      <c r="B389" s="374"/>
      <c r="C389" s="374"/>
      <c r="D389" s="374"/>
      <c r="E389" s="374"/>
      <c r="F389" s="375"/>
      <c r="G389" s="376"/>
      <c r="H389" s="376"/>
      <c r="I389" s="509"/>
      <c r="J389" s="374"/>
      <c r="K389" s="374"/>
      <c r="L389" s="375"/>
      <c r="M389" s="374"/>
    </row>
    <row r="390" spans="1:13" x14ac:dyDescent="0.2">
      <c r="A390" s="374"/>
      <c r="B390" s="374"/>
      <c r="C390" s="374"/>
      <c r="D390" s="374"/>
      <c r="E390" s="374"/>
      <c r="F390" s="375"/>
      <c r="G390" s="376"/>
      <c r="H390" s="376"/>
      <c r="I390" s="509"/>
      <c r="J390" s="374"/>
      <c r="K390" s="374"/>
      <c r="L390" s="375"/>
      <c r="M390" s="374"/>
    </row>
    <row r="391" spans="1:13" x14ac:dyDescent="0.2">
      <c r="A391" s="374"/>
      <c r="B391" s="374"/>
      <c r="C391" s="374"/>
      <c r="D391" s="374"/>
      <c r="E391" s="374"/>
      <c r="F391" s="375"/>
      <c r="G391" s="376"/>
      <c r="H391" s="376"/>
      <c r="I391" s="509"/>
      <c r="J391" s="374"/>
      <c r="K391" s="374"/>
      <c r="L391" s="375"/>
      <c r="M391" s="374"/>
    </row>
    <row r="392" spans="1:13" x14ac:dyDescent="0.2">
      <c r="A392" s="374"/>
      <c r="B392" s="374"/>
      <c r="C392" s="374"/>
      <c r="D392" s="374"/>
      <c r="E392" s="374"/>
      <c r="F392" s="375"/>
      <c r="G392" s="376"/>
      <c r="H392" s="376"/>
      <c r="I392" s="509"/>
      <c r="J392" s="374"/>
      <c r="K392" s="374"/>
      <c r="L392" s="375"/>
      <c r="M392" s="374"/>
    </row>
    <row r="393" spans="1:13" x14ac:dyDescent="0.2">
      <c r="A393" s="374"/>
      <c r="B393" s="374"/>
      <c r="C393" s="374"/>
      <c r="D393" s="374"/>
      <c r="E393" s="374"/>
      <c r="F393" s="375"/>
      <c r="G393" s="376"/>
      <c r="H393" s="376"/>
      <c r="I393" s="509"/>
      <c r="J393" s="374"/>
      <c r="K393" s="374"/>
      <c r="L393" s="375"/>
      <c r="M393" s="374"/>
    </row>
    <row r="394" spans="1:13" x14ac:dyDescent="0.2">
      <c r="A394" s="374"/>
      <c r="B394" s="374"/>
      <c r="C394" s="374"/>
      <c r="D394" s="374"/>
      <c r="E394" s="374"/>
      <c r="F394" s="375"/>
      <c r="G394" s="376"/>
      <c r="H394" s="376"/>
      <c r="I394" s="509"/>
      <c r="J394" s="374"/>
      <c r="K394" s="374"/>
      <c r="L394" s="375"/>
      <c r="M394" s="374"/>
    </row>
    <row r="395" spans="1:13" x14ac:dyDescent="0.2">
      <c r="A395" s="374"/>
      <c r="B395" s="374"/>
      <c r="C395" s="374"/>
      <c r="D395" s="374"/>
      <c r="E395" s="374"/>
      <c r="F395" s="375"/>
      <c r="G395" s="376"/>
      <c r="H395" s="376"/>
      <c r="I395" s="509"/>
      <c r="J395" s="374"/>
      <c r="K395" s="374"/>
      <c r="L395" s="375"/>
      <c r="M395" s="374"/>
    </row>
    <row r="396" spans="1:13" x14ac:dyDescent="0.2">
      <c r="A396" s="374"/>
      <c r="B396" s="374"/>
      <c r="C396" s="374"/>
      <c r="D396" s="374"/>
      <c r="E396" s="374"/>
      <c r="F396" s="375"/>
      <c r="G396" s="376"/>
      <c r="H396" s="376"/>
      <c r="I396" s="509"/>
      <c r="J396" s="374"/>
      <c r="K396" s="374"/>
      <c r="L396" s="375"/>
      <c r="M396" s="374"/>
    </row>
    <row r="397" spans="1:13" x14ac:dyDescent="0.2">
      <c r="A397" s="374"/>
      <c r="B397" s="374"/>
      <c r="C397" s="374"/>
      <c r="D397" s="374"/>
      <c r="E397" s="374"/>
      <c r="F397" s="375"/>
      <c r="G397" s="376"/>
      <c r="H397" s="376"/>
      <c r="I397" s="509"/>
      <c r="J397" s="374"/>
      <c r="K397" s="374"/>
      <c r="L397" s="375"/>
      <c r="M397" s="374"/>
    </row>
    <row r="398" spans="1:13" x14ac:dyDescent="0.2">
      <c r="A398" s="374"/>
      <c r="B398" s="374"/>
      <c r="C398" s="374"/>
      <c r="D398" s="374"/>
      <c r="E398" s="374"/>
      <c r="F398" s="375"/>
      <c r="G398" s="376"/>
      <c r="H398" s="376"/>
      <c r="I398" s="509"/>
      <c r="J398" s="374"/>
      <c r="K398" s="374"/>
      <c r="L398" s="375"/>
      <c r="M398" s="374"/>
    </row>
    <row r="399" spans="1:13" x14ac:dyDescent="0.2">
      <c r="A399" s="374"/>
      <c r="B399" s="374"/>
      <c r="C399" s="374"/>
      <c r="D399" s="374"/>
      <c r="E399" s="374"/>
      <c r="F399" s="375"/>
      <c r="G399" s="376"/>
      <c r="H399" s="376"/>
      <c r="I399" s="509"/>
      <c r="J399" s="374"/>
      <c r="K399" s="374"/>
      <c r="L399" s="375"/>
      <c r="M399" s="374"/>
    </row>
    <row r="400" spans="1:13" x14ac:dyDescent="0.2">
      <c r="A400" s="374"/>
      <c r="B400" s="374"/>
      <c r="C400" s="374"/>
      <c r="D400" s="374"/>
      <c r="E400" s="374"/>
      <c r="F400" s="375"/>
      <c r="G400" s="376"/>
      <c r="H400" s="376"/>
      <c r="I400" s="509"/>
      <c r="J400" s="374"/>
      <c r="K400" s="374"/>
      <c r="L400" s="375"/>
      <c r="M400" s="374"/>
    </row>
    <row r="401" spans="1:13" x14ac:dyDescent="0.2">
      <c r="A401" s="374"/>
      <c r="B401" s="374"/>
      <c r="C401" s="374"/>
      <c r="D401" s="374"/>
      <c r="E401" s="374"/>
      <c r="F401" s="375"/>
      <c r="G401" s="376"/>
      <c r="H401" s="376"/>
      <c r="I401" s="509"/>
      <c r="J401" s="374"/>
      <c r="K401" s="374"/>
      <c r="L401" s="375"/>
      <c r="M401" s="374"/>
    </row>
    <row r="402" spans="1:13" x14ac:dyDescent="0.2">
      <c r="A402" s="374"/>
      <c r="B402" s="374"/>
      <c r="C402" s="374"/>
      <c r="D402" s="374"/>
      <c r="E402" s="374"/>
      <c r="F402" s="375"/>
      <c r="G402" s="376"/>
      <c r="H402" s="376"/>
      <c r="I402" s="509"/>
      <c r="J402" s="374"/>
      <c r="K402" s="374"/>
      <c r="L402" s="375"/>
      <c r="M402" s="374"/>
    </row>
    <row r="403" spans="1:13" x14ac:dyDescent="0.2">
      <c r="A403" s="374"/>
      <c r="B403" s="374"/>
      <c r="C403" s="374"/>
      <c r="D403" s="374"/>
      <c r="E403" s="374"/>
      <c r="F403" s="375"/>
      <c r="G403" s="376"/>
      <c r="H403" s="376"/>
      <c r="I403" s="509"/>
      <c r="J403" s="374"/>
      <c r="K403" s="374"/>
      <c r="L403" s="375"/>
      <c r="M403" s="374"/>
    </row>
    <row r="404" spans="1:13" x14ac:dyDescent="0.2">
      <c r="A404" s="374"/>
      <c r="B404" s="374"/>
      <c r="C404" s="374"/>
      <c r="D404" s="374"/>
      <c r="E404" s="374"/>
      <c r="F404" s="375"/>
      <c r="G404" s="376"/>
      <c r="H404" s="376"/>
      <c r="I404" s="509"/>
      <c r="J404" s="374"/>
      <c r="K404" s="374"/>
      <c r="L404" s="375"/>
      <c r="M404" s="374"/>
    </row>
    <row r="405" spans="1:13" x14ac:dyDescent="0.2">
      <c r="A405" s="374"/>
      <c r="B405" s="374"/>
      <c r="C405" s="374"/>
      <c r="D405" s="374"/>
      <c r="E405" s="374"/>
      <c r="F405" s="375"/>
      <c r="G405" s="376"/>
      <c r="H405" s="376"/>
      <c r="I405" s="509"/>
      <c r="J405" s="374"/>
      <c r="K405" s="374"/>
      <c r="L405" s="375"/>
      <c r="M405" s="374"/>
    </row>
    <row r="406" spans="1:13" x14ac:dyDescent="0.2">
      <c r="A406" s="374"/>
      <c r="B406" s="374"/>
      <c r="C406" s="374"/>
      <c r="D406" s="374"/>
      <c r="E406" s="374"/>
      <c r="F406" s="375"/>
      <c r="G406" s="376"/>
      <c r="H406" s="376"/>
      <c r="I406" s="509"/>
      <c r="J406" s="374"/>
      <c r="K406" s="374"/>
      <c r="L406" s="375"/>
      <c r="M406" s="374"/>
    </row>
    <row r="407" spans="1:13" x14ac:dyDescent="0.2">
      <c r="A407" s="374"/>
      <c r="B407" s="374"/>
      <c r="C407" s="374"/>
      <c r="D407" s="374"/>
      <c r="E407" s="374"/>
      <c r="F407" s="375"/>
      <c r="G407" s="376"/>
      <c r="H407" s="376"/>
      <c r="I407" s="509"/>
      <c r="J407" s="374"/>
      <c r="K407" s="374"/>
      <c r="L407" s="375"/>
      <c r="M407" s="374"/>
    </row>
    <row r="408" spans="1:13" x14ac:dyDescent="0.2">
      <c r="A408" s="374"/>
      <c r="B408" s="374"/>
      <c r="C408" s="374"/>
      <c r="D408" s="374"/>
      <c r="E408" s="374"/>
      <c r="F408" s="375"/>
      <c r="G408" s="376"/>
      <c r="H408" s="376"/>
      <c r="I408" s="509"/>
      <c r="J408" s="374"/>
      <c r="K408" s="374"/>
      <c r="L408" s="375"/>
      <c r="M408" s="374"/>
    </row>
    <row r="409" spans="1:13" x14ac:dyDescent="0.2">
      <c r="A409" s="374"/>
      <c r="B409" s="374"/>
      <c r="C409" s="374"/>
      <c r="D409" s="374"/>
      <c r="E409" s="374"/>
      <c r="F409" s="375"/>
      <c r="G409" s="376"/>
      <c r="H409" s="376"/>
      <c r="I409" s="509"/>
      <c r="J409" s="374"/>
      <c r="K409" s="374"/>
      <c r="L409" s="375"/>
      <c r="M409" s="374"/>
    </row>
    <row r="410" spans="1:13" x14ac:dyDescent="0.2">
      <c r="A410" s="374"/>
      <c r="B410" s="374"/>
      <c r="C410" s="374"/>
      <c r="D410" s="374"/>
      <c r="E410" s="374"/>
      <c r="F410" s="375"/>
      <c r="G410" s="376"/>
      <c r="H410" s="376"/>
      <c r="I410" s="509"/>
      <c r="J410" s="374"/>
      <c r="K410" s="374"/>
      <c r="L410" s="375"/>
      <c r="M410" s="374"/>
    </row>
    <row r="411" spans="1:13" x14ac:dyDescent="0.2">
      <c r="A411" s="374"/>
      <c r="B411" s="374"/>
      <c r="C411" s="374"/>
      <c r="D411" s="374"/>
      <c r="E411" s="374"/>
      <c r="F411" s="375"/>
      <c r="G411" s="376"/>
      <c r="H411" s="376"/>
      <c r="I411" s="509"/>
      <c r="J411" s="374"/>
      <c r="K411" s="374"/>
      <c r="L411" s="375"/>
      <c r="M411" s="374"/>
    </row>
    <row r="412" spans="1:13" x14ac:dyDescent="0.2">
      <c r="A412" s="374"/>
      <c r="B412" s="374"/>
      <c r="C412" s="374"/>
      <c r="D412" s="374"/>
      <c r="E412" s="374"/>
      <c r="F412" s="375"/>
      <c r="G412" s="376"/>
      <c r="H412" s="376"/>
      <c r="I412" s="509"/>
      <c r="J412" s="374"/>
      <c r="K412" s="374"/>
      <c r="L412" s="375"/>
      <c r="M412" s="374"/>
    </row>
    <row r="413" spans="1:13" x14ac:dyDescent="0.2">
      <c r="A413" s="374"/>
      <c r="B413" s="374"/>
      <c r="C413" s="374"/>
      <c r="D413" s="374"/>
      <c r="E413" s="374"/>
      <c r="F413" s="375"/>
      <c r="G413" s="376"/>
      <c r="H413" s="376"/>
      <c r="I413" s="509"/>
      <c r="J413" s="374"/>
      <c r="K413" s="374"/>
      <c r="L413" s="375"/>
      <c r="M413" s="374"/>
    </row>
    <row r="414" spans="1:13" x14ac:dyDescent="0.2">
      <c r="A414" s="374"/>
      <c r="B414" s="374"/>
      <c r="C414" s="374"/>
      <c r="D414" s="374"/>
      <c r="E414" s="374"/>
      <c r="F414" s="375"/>
      <c r="G414" s="376"/>
      <c r="H414" s="376"/>
      <c r="I414" s="509"/>
      <c r="J414" s="374"/>
      <c r="K414" s="374"/>
      <c r="L414" s="375"/>
      <c r="M414" s="374"/>
    </row>
    <row r="415" spans="1:13" x14ac:dyDescent="0.2">
      <c r="A415" s="374"/>
      <c r="B415" s="374"/>
      <c r="C415" s="374"/>
      <c r="D415" s="374"/>
      <c r="E415" s="374"/>
      <c r="F415" s="375"/>
      <c r="G415" s="376"/>
      <c r="H415" s="376"/>
      <c r="I415" s="509"/>
      <c r="J415" s="374"/>
      <c r="K415" s="374"/>
      <c r="L415" s="375"/>
      <c r="M415" s="374"/>
    </row>
    <row r="416" spans="1:13" x14ac:dyDescent="0.2">
      <c r="A416" s="374"/>
      <c r="B416" s="374"/>
      <c r="C416" s="374"/>
      <c r="D416" s="374"/>
      <c r="E416" s="374"/>
      <c r="F416" s="375"/>
      <c r="G416" s="376"/>
      <c r="H416" s="376"/>
      <c r="I416" s="509"/>
      <c r="J416" s="374"/>
      <c r="K416" s="374"/>
      <c r="L416" s="375"/>
      <c r="M416" s="374"/>
    </row>
    <row r="417" spans="1:13" x14ac:dyDescent="0.2">
      <c r="A417" s="374"/>
      <c r="B417" s="374"/>
      <c r="C417" s="374"/>
      <c r="D417" s="374"/>
      <c r="E417" s="374"/>
      <c r="F417" s="375"/>
      <c r="G417" s="376"/>
      <c r="H417" s="376"/>
      <c r="I417" s="509"/>
      <c r="J417" s="374"/>
      <c r="K417" s="374"/>
      <c r="L417" s="375"/>
      <c r="M417" s="374"/>
    </row>
    <row r="418" spans="1:13" x14ac:dyDescent="0.2">
      <c r="A418" s="374"/>
      <c r="B418" s="374"/>
      <c r="C418" s="374"/>
      <c r="D418" s="374"/>
      <c r="E418" s="374"/>
      <c r="F418" s="375"/>
      <c r="G418" s="376"/>
      <c r="H418" s="376"/>
      <c r="I418" s="509"/>
      <c r="J418" s="374"/>
      <c r="K418" s="374"/>
      <c r="L418" s="375"/>
      <c r="M418" s="374"/>
    </row>
    <row r="419" spans="1:13" x14ac:dyDescent="0.2">
      <c r="A419" s="374"/>
      <c r="B419" s="374"/>
      <c r="C419" s="374"/>
      <c r="D419" s="374"/>
      <c r="E419" s="374"/>
      <c r="F419" s="375"/>
      <c r="G419" s="376"/>
      <c r="H419" s="376"/>
      <c r="I419" s="509"/>
      <c r="J419" s="374"/>
      <c r="K419" s="374"/>
      <c r="L419" s="375"/>
      <c r="M419" s="374"/>
    </row>
    <row r="420" spans="1:13" x14ac:dyDescent="0.2">
      <c r="A420" s="374"/>
      <c r="B420" s="374"/>
      <c r="C420" s="374"/>
      <c r="D420" s="374"/>
      <c r="E420" s="374"/>
      <c r="F420" s="375"/>
      <c r="G420" s="376"/>
      <c r="H420" s="376"/>
      <c r="I420" s="509"/>
      <c r="J420" s="374"/>
      <c r="K420" s="374"/>
      <c r="L420" s="375"/>
      <c r="M420" s="374"/>
    </row>
    <row r="421" spans="1:13" x14ac:dyDescent="0.2">
      <c r="A421" s="374"/>
      <c r="B421" s="374"/>
      <c r="C421" s="374"/>
      <c r="D421" s="374"/>
      <c r="E421" s="374"/>
      <c r="F421" s="375"/>
      <c r="G421" s="376"/>
      <c r="H421" s="376"/>
      <c r="I421" s="509"/>
      <c r="J421" s="374"/>
      <c r="K421" s="374"/>
      <c r="L421" s="375"/>
      <c r="M421" s="374"/>
    </row>
    <row r="422" spans="1:13" x14ac:dyDescent="0.2">
      <c r="A422" s="374"/>
      <c r="B422" s="374"/>
      <c r="C422" s="374"/>
      <c r="D422" s="374"/>
      <c r="E422" s="374"/>
      <c r="F422" s="375"/>
      <c r="G422" s="376"/>
      <c r="H422" s="376"/>
      <c r="I422" s="509"/>
      <c r="J422" s="374"/>
      <c r="K422" s="374"/>
      <c r="L422" s="375"/>
      <c r="M422" s="374"/>
    </row>
    <row r="423" spans="1:13" x14ac:dyDescent="0.2">
      <c r="A423" s="374"/>
      <c r="B423" s="374"/>
      <c r="C423" s="374"/>
      <c r="D423" s="374"/>
      <c r="E423" s="374"/>
      <c r="F423" s="375"/>
      <c r="G423" s="376"/>
      <c r="H423" s="376"/>
      <c r="I423" s="509"/>
      <c r="J423" s="374"/>
      <c r="K423" s="374"/>
      <c r="L423" s="375"/>
      <c r="M423" s="374"/>
    </row>
    <row r="424" spans="1:13" x14ac:dyDescent="0.2">
      <c r="A424" s="374"/>
      <c r="B424" s="374"/>
      <c r="C424" s="374"/>
      <c r="D424" s="374"/>
      <c r="E424" s="374"/>
      <c r="F424" s="375"/>
      <c r="G424" s="376"/>
      <c r="H424" s="376"/>
      <c r="I424" s="509"/>
      <c r="J424" s="374"/>
      <c r="K424" s="374"/>
      <c r="L424" s="375"/>
      <c r="M424" s="374"/>
    </row>
    <row r="425" spans="1:13" x14ac:dyDescent="0.2">
      <c r="A425" s="374"/>
      <c r="B425" s="374"/>
      <c r="C425" s="374"/>
      <c r="D425" s="374"/>
      <c r="E425" s="374"/>
      <c r="F425" s="375"/>
      <c r="G425" s="376"/>
      <c r="H425" s="376"/>
      <c r="I425" s="509"/>
      <c r="J425" s="374"/>
      <c r="K425" s="374"/>
      <c r="L425" s="375"/>
      <c r="M425" s="374"/>
    </row>
    <row r="426" spans="1:13" x14ac:dyDescent="0.2">
      <c r="A426" s="374"/>
      <c r="B426" s="374"/>
      <c r="C426" s="374"/>
      <c r="D426" s="374"/>
      <c r="E426" s="374"/>
      <c r="F426" s="375"/>
      <c r="G426" s="376"/>
      <c r="H426" s="376"/>
      <c r="I426" s="509"/>
      <c r="J426" s="374"/>
      <c r="K426" s="374"/>
      <c r="L426" s="375"/>
      <c r="M426" s="374"/>
    </row>
    <row r="427" spans="1:13" x14ac:dyDescent="0.2">
      <c r="A427" s="374"/>
      <c r="B427" s="374"/>
      <c r="C427" s="374"/>
      <c r="D427" s="374"/>
      <c r="E427" s="374"/>
      <c r="F427" s="375"/>
      <c r="G427" s="376"/>
      <c r="H427" s="376"/>
      <c r="I427" s="509"/>
      <c r="J427" s="374"/>
      <c r="K427" s="374"/>
      <c r="L427" s="375"/>
      <c r="M427" s="374"/>
    </row>
    <row r="428" spans="1:13" x14ac:dyDescent="0.2">
      <c r="A428" s="374"/>
      <c r="B428" s="374"/>
      <c r="C428" s="374"/>
      <c r="D428" s="374"/>
      <c r="E428" s="374"/>
      <c r="F428" s="375"/>
      <c r="G428" s="376"/>
      <c r="H428" s="376"/>
      <c r="I428" s="509"/>
      <c r="J428" s="374"/>
      <c r="K428" s="374"/>
      <c r="L428" s="375"/>
      <c r="M428" s="374"/>
    </row>
    <row r="429" spans="1:13" x14ac:dyDescent="0.2">
      <c r="A429" s="374"/>
      <c r="B429" s="374"/>
      <c r="C429" s="374"/>
      <c r="D429" s="374"/>
      <c r="E429" s="374"/>
      <c r="F429" s="375"/>
      <c r="G429" s="376"/>
      <c r="H429" s="376"/>
      <c r="I429" s="509"/>
      <c r="J429" s="374"/>
      <c r="K429" s="374"/>
      <c r="L429" s="375"/>
      <c r="M429" s="374"/>
    </row>
    <row r="430" spans="1:13" x14ac:dyDescent="0.2">
      <c r="A430" s="374"/>
      <c r="B430" s="374"/>
      <c r="C430" s="374"/>
      <c r="D430" s="374"/>
      <c r="E430" s="374"/>
      <c r="F430" s="375"/>
      <c r="G430" s="376"/>
      <c r="H430" s="376"/>
      <c r="I430" s="509"/>
      <c r="J430" s="374"/>
      <c r="K430" s="374"/>
      <c r="L430" s="375"/>
      <c r="M430" s="374"/>
    </row>
    <row r="431" spans="1:13" x14ac:dyDescent="0.2">
      <c r="A431" s="374"/>
      <c r="B431" s="374"/>
      <c r="C431" s="374"/>
      <c r="D431" s="374"/>
      <c r="E431" s="374"/>
      <c r="F431" s="375"/>
      <c r="G431" s="376"/>
      <c r="H431" s="376"/>
      <c r="I431" s="509"/>
      <c r="J431" s="374"/>
      <c r="K431" s="374"/>
      <c r="L431" s="375"/>
      <c r="M431" s="374"/>
    </row>
    <row r="432" spans="1:13" x14ac:dyDescent="0.2">
      <c r="A432" s="374"/>
      <c r="B432" s="374"/>
      <c r="C432" s="374"/>
      <c r="D432" s="374"/>
      <c r="E432" s="374"/>
      <c r="F432" s="375"/>
      <c r="G432" s="376"/>
      <c r="H432" s="376"/>
      <c r="I432" s="509"/>
      <c r="J432" s="374"/>
      <c r="K432" s="374"/>
      <c r="L432" s="375"/>
      <c r="M432" s="374"/>
    </row>
    <row r="433" spans="1:13" x14ac:dyDescent="0.2">
      <c r="A433" s="374"/>
      <c r="B433" s="374"/>
      <c r="C433" s="374"/>
      <c r="D433" s="374"/>
      <c r="E433" s="374"/>
      <c r="F433" s="375"/>
      <c r="G433" s="376"/>
      <c r="H433" s="376"/>
      <c r="I433" s="509"/>
      <c r="J433" s="374"/>
      <c r="K433" s="374"/>
      <c r="L433" s="375"/>
      <c r="M433" s="374"/>
    </row>
    <row r="434" spans="1:13" x14ac:dyDescent="0.2">
      <c r="A434" s="374"/>
      <c r="B434" s="374"/>
      <c r="C434" s="374"/>
      <c r="D434" s="374"/>
      <c r="E434" s="374"/>
      <c r="F434" s="375"/>
      <c r="G434" s="376"/>
      <c r="H434" s="376"/>
      <c r="I434" s="509"/>
      <c r="J434" s="374"/>
      <c r="K434" s="374"/>
      <c r="L434" s="375"/>
      <c r="M434" s="374"/>
    </row>
    <row r="435" spans="1:13" x14ac:dyDescent="0.2">
      <c r="A435" s="374"/>
      <c r="B435" s="374"/>
      <c r="C435" s="374"/>
      <c r="D435" s="374"/>
      <c r="E435" s="374"/>
      <c r="F435" s="375"/>
      <c r="G435" s="376"/>
      <c r="H435" s="376"/>
      <c r="I435" s="509"/>
      <c r="J435" s="374"/>
      <c r="K435" s="374"/>
      <c r="L435" s="375"/>
      <c r="M435" s="374"/>
    </row>
    <row r="436" spans="1:13" x14ac:dyDescent="0.2">
      <c r="A436" s="374"/>
      <c r="B436" s="374"/>
      <c r="C436" s="374"/>
      <c r="D436" s="374"/>
      <c r="E436" s="374"/>
      <c r="F436" s="375"/>
      <c r="G436" s="376"/>
      <c r="H436" s="376"/>
      <c r="I436" s="509"/>
      <c r="J436" s="374"/>
      <c r="K436" s="374"/>
      <c r="L436" s="375"/>
      <c r="M436" s="374"/>
    </row>
    <row r="437" spans="1:13" x14ac:dyDescent="0.2">
      <c r="A437" s="374"/>
      <c r="B437" s="374"/>
      <c r="C437" s="374"/>
      <c r="D437" s="374"/>
      <c r="E437" s="374"/>
      <c r="F437" s="375"/>
      <c r="G437" s="376"/>
      <c r="H437" s="376"/>
      <c r="I437" s="509"/>
      <c r="J437" s="374"/>
      <c r="K437" s="374"/>
      <c r="L437" s="375"/>
      <c r="M437" s="374"/>
    </row>
    <row r="438" spans="1:13" x14ac:dyDescent="0.2">
      <c r="A438" s="374"/>
      <c r="B438" s="374"/>
      <c r="C438" s="374"/>
      <c r="D438" s="374"/>
      <c r="E438" s="374"/>
      <c r="F438" s="375"/>
      <c r="G438" s="376"/>
      <c r="H438" s="376"/>
      <c r="I438" s="509"/>
      <c r="J438" s="374"/>
      <c r="K438" s="374"/>
      <c r="L438" s="375"/>
      <c r="M438" s="374"/>
    </row>
    <row r="439" spans="1:13" x14ac:dyDescent="0.2">
      <c r="A439" s="374"/>
      <c r="B439" s="374"/>
      <c r="C439" s="374"/>
      <c r="D439" s="374"/>
      <c r="E439" s="374"/>
      <c r="F439" s="375"/>
      <c r="G439" s="376"/>
      <c r="H439" s="376"/>
      <c r="I439" s="509"/>
      <c r="J439" s="374"/>
      <c r="K439" s="374"/>
      <c r="L439" s="375"/>
      <c r="M439" s="374"/>
    </row>
    <row r="440" spans="1:13" x14ac:dyDescent="0.2">
      <c r="A440" s="374"/>
      <c r="B440" s="374"/>
      <c r="C440" s="374"/>
      <c r="D440" s="374"/>
      <c r="E440" s="374"/>
      <c r="F440" s="375"/>
      <c r="G440" s="376"/>
      <c r="H440" s="376"/>
      <c r="I440" s="509"/>
      <c r="J440" s="374"/>
      <c r="K440" s="374"/>
      <c r="L440" s="375"/>
      <c r="M440" s="374"/>
    </row>
    <row r="441" spans="1:13" x14ac:dyDescent="0.2">
      <c r="A441" s="374"/>
      <c r="B441" s="374"/>
      <c r="C441" s="374"/>
      <c r="D441" s="374"/>
      <c r="E441" s="374"/>
      <c r="F441" s="375"/>
      <c r="G441" s="376"/>
      <c r="H441" s="376"/>
      <c r="I441" s="509"/>
      <c r="J441" s="374"/>
      <c r="K441" s="374"/>
      <c r="L441" s="375"/>
      <c r="M441" s="374"/>
    </row>
    <row r="442" spans="1:13" x14ac:dyDescent="0.2">
      <c r="A442" s="374"/>
      <c r="B442" s="374"/>
      <c r="C442" s="374"/>
      <c r="D442" s="374"/>
      <c r="E442" s="374"/>
      <c r="F442" s="375"/>
      <c r="G442" s="376"/>
      <c r="H442" s="376"/>
      <c r="I442" s="509"/>
      <c r="J442" s="374"/>
      <c r="K442" s="374"/>
      <c r="L442" s="375"/>
      <c r="M442" s="374"/>
    </row>
    <row r="443" spans="1:13" x14ac:dyDescent="0.2">
      <c r="A443" s="374"/>
      <c r="B443" s="374"/>
      <c r="C443" s="374"/>
      <c r="D443" s="374"/>
      <c r="E443" s="374"/>
      <c r="F443" s="375"/>
      <c r="G443" s="376"/>
      <c r="H443" s="376"/>
      <c r="I443" s="509"/>
      <c r="J443" s="374"/>
      <c r="K443" s="374"/>
      <c r="L443" s="375"/>
      <c r="M443" s="374"/>
    </row>
    <row r="444" spans="1:13" x14ac:dyDescent="0.2">
      <c r="A444" s="374"/>
      <c r="B444" s="374"/>
      <c r="C444" s="374"/>
      <c r="D444" s="374"/>
      <c r="E444" s="374"/>
      <c r="F444" s="375"/>
      <c r="G444" s="376"/>
      <c r="H444" s="376"/>
      <c r="I444" s="509"/>
      <c r="J444" s="374"/>
      <c r="K444" s="374"/>
      <c r="L444" s="375"/>
      <c r="M444" s="374"/>
    </row>
    <row r="445" spans="1:13" x14ac:dyDescent="0.2">
      <c r="A445" s="374"/>
      <c r="B445" s="374"/>
      <c r="C445" s="374"/>
      <c r="D445" s="374"/>
      <c r="E445" s="374"/>
      <c r="F445" s="375"/>
      <c r="G445" s="376"/>
      <c r="H445" s="376"/>
      <c r="I445" s="509"/>
      <c r="J445" s="374"/>
      <c r="K445" s="374"/>
      <c r="L445" s="375"/>
      <c r="M445" s="374"/>
    </row>
    <row r="446" spans="1:13" x14ac:dyDescent="0.2">
      <c r="A446" s="374"/>
      <c r="B446" s="374"/>
      <c r="C446" s="374"/>
      <c r="D446" s="374"/>
      <c r="E446" s="374"/>
      <c r="F446" s="375"/>
      <c r="G446" s="376"/>
      <c r="H446" s="376"/>
      <c r="I446" s="509"/>
      <c r="J446" s="374"/>
      <c r="K446" s="374"/>
      <c r="L446" s="375"/>
      <c r="M446" s="374"/>
    </row>
    <row r="447" spans="1:13" x14ac:dyDescent="0.2">
      <c r="A447" s="374"/>
      <c r="B447" s="374"/>
      <c r="C447" s="374"/>
      <c r="D447" s="374"/>
      <c r="E447" s="374"/>
      <c r="F447" s="375"/>
      <c r="G447" s="376"/>
      <c r="H447" s="376"/>
      <c r="I447" s="509"/>
      <c r="J447" s="374"/>
      <c r="K447" s="374"/>
      <c r="L447" s="375"/>
      <c r="M447" s="374"/>
    </row>
    <row r="448" spans="1:13" x14ac:dyDescent="0.2">
      <c r="A448" s="374"/>
      <c r="B448" s="374"/>
      <c r="C448" s="374"/>
      <c r="D448" s="374"/>
      <c r="E448" s="374"/>
      <c r="F448" s="375"/>
      <c r="G448" s="376"/>
      <c r="H448" s="376"/>
      <c r="I448" s="509"/>
      <c r="J448" s="374"/>
      <c r="K448" s="374"/>
      <c r="L448" s="375"/>
      <c r="M448" s="374"/>
    </row>
    <row r="449" spans="1:13" x14ac:dyDescent="0.2">
      <c r="A449" s="374"/>
      <c r="B449" s="374"/>
      <c r="C449" s="374"/>
      <c r="D449" s="374"/>
      <c r="E449" s="374"/>
      <c r="F449" s="375"/>
      <c r="G449" s="376"/>
      <c r="H449" s="376"/>
      <c r="I449" s="509"/>
      <c r="J449" s="374"/>
      <c r="K449" s="374"/>
      <c r="L449" s="375"/>
      <c r="M449" s="374"/>
    </row>
    <row r="450" spans="1:13" x14ac:dyDescent="0.2">
      <c r="A450" s="374"/>
      <c r="B450" s="374"/>
      <c r="C450" s="374"/>
      <c r="D450" s="374"/>
      <c r="E450" s="374"/>
      <c r="F450" s="375"/>
      <c r="G450" s="376"/>
      <c r="H450" s="376"/>
      <c r="I450" s="509"/>
      <c r="J450" s="374"/>
      <c r="K450" s="374"/>
      <c r="L450" s="375"/>
      <c r="M450" s="374"/>
    </row>
    <row r="451" spans="1:13" x14ac:dyDescent="0.2">
      <c r="A451" s="374"/>
      <c r="B451" s="374"/>
      <c r="C451" s="374"/>
      <c r="D451" s="374"/>
      <c r="E451" s="374"/>
      <c r="F451" s="375"/>
      <c r="G451" s="376"/>
      <c r="H451" s="376"/>
      <c r="I451" s="509"/>
      <c r="J451" s="374"/>
      <c r="K451" s="374"/>
      <c r="L451" s="375"/>
      <c r="M451" s="374"/>
    </row>
    <row r="452" spans="1:13" x14ac:dyDescent="0.2">
      <c r="A452" s="374"/>
      <c r="B452" s="374"/>
      <c r="C452" s="374"/>
      <c r="D452" s="374"/>
      <c r="E452" s="374"/>
      <c r="F452" s="375"/>
      <c r="G452" s="376"/>
      <c r="H452" s="376"/>
      <c r="I452" s="509"/>
      <c r="J452" s="374"/>
      <c r="K452" s="374"/>
      <c r="L452" s="375"/>
      <c r="M452" s="374"/>
    </row>
    <row r="453" spans="1:13" x14ac:dyDescent="0.2">
      <c r="A453" s="374"/>
      <c r="B453" s="374"/>
      <c r="C453" s="374"/>
      <c r="D453" s="374"/>
      <c r="E453" s="374"/>
      <c r="F453" s="375"/>
      <c r="G453" s="376"/>
      <c r="H453" s="376"/>
      <c r="I453" s="509"/>
      <c r="J453" s="374"/>
      <c r="K453" s="374"/>
      <c r="L453" s="375"/>
      <c r="M453" s="374"/>
    </row>
    <row r="454" spans="1:13" x14ac:dyDescent="0.2">
      <c r="A454" s="374"/>
      <c r="B454" s="374"/>
      <c r="C454" s="374"/>
      <c r="D454" s="374"/>
      <c r="E454" s="374"/>
      <c r="F454" s="375"/>
      <c r="G454" s="376"/>
      <c r="H454" s="376"/>
      <c r="I454" s="509"/>
      <c r="J454" s="374"/>
      <c r="K454" s="374"/>
      <c r="L454" s="375"/>
      <c r="M454" s="374"/>
    </row>
    <row r="455" spans="1:13" x14ac:dyDescent="0.2">
      <c r="A455" s="374"/>
      <c r="B455" s="374"/>
      <c r="C455" s="374"/>
      <c r="D455" s="374"/>
      <c r="E455" s="374"/>
      <c r="F455" s="375"/>
      <c r="G455" s="376"/>
      <c r="H455" s="376"/>
      <c r="I455" s="509"/>
      <c r="J455" s="374"/>
      <c r="K455" s="374"/>
      <c r="L455" s="375"/>
      <c r="M455" s="374"/>
    </row>
    <row r="456" spans="1:13" x14ac:dyDescent="0.2">
      <c r="A456" s="374"/>
      <c r="B456" s="374"/>
      <c r="C456" s="374"/>
      <c r="D456" s="374"/>
      <c r="E456" s="374"/>
      <c r="F456" s="375"/>
      <c r="G456" s="376"/>
      <c r="H456" s="376"/>
      <c r="I456" s="509"/>
      <c r="J456" s="374"/>
      <c r="K456" s="374"/>
      <c r="L456" s="375"/>
      <c r="M456" s="374"/>
    </row>
    <row r="457" spans="1:13" x14ac:dyDescent="0.2">
      <c r="A457" s="374"/>
      <c r="B457" s="374"/>
      <c r="C457" s="374"/>
      <c r="D457" s="374"/>
      <c r="E457" s="374"/>
      <c r="F457" s="375"/>
      <c r="G457" s="376"/>
      <c r="H457" s="376"/>
      <c r="I457" s="509"/>
      <c r="J457" s="374"/>
      <c r="K457" s="374"/>
      <c r="L457" s="375"/>
      <c r="M457" s="374"/>
    </row>
    <row r="458" spans="1:13" x14ac:dyDescent="0.2">
      <c r="A458" s="374"/>
      <c r="B458" s="374"/>
      <c r="C458" s="374"/>
      <c r="D458" s="374"/>
      <c r="E458" s="374"/>
      <c r="F458" s="375"/>
      <c r="G458" s="376"/>
      <c r="H458" s="376"/>
      <c r="I458" s="509"/>
      <c r="J458" s="374"/>
      <c r="K458" s="374"/>
      <c r="L458" s="375"/>
      <c r="M458" s="374"/>
    </row>
    <row r="459" spans="1:13" x14ac:dyDescent="0.2">
      <c r="A459" s="374"/>
      <c r="B459" s="374"/>
      <c r="C459" s="374"/>
      <c r="D459" s="374"/>
      <c r="E459" s="374"/>
      <c r="F459" s="375"/>
      <c r="G459" s="376"/>
      <c r="H459" s="376"/>
      <c r="I459" s="509"/>
      <c r="J459" s="374"/>
      <c r="K459" s="374"/>
      <c r="L459" s="375"/>
      <c r="M459" s="374"/>
    </row>
    <row r="460" spans="1:13" x14ac:dyDescent="0.2">
      <c r="A460" s="374"/>
      <c r="B460" s="374"/>
      <c r="C460" s="374"/>
      <c r="D460" s="374"/>
      <c r="E460" s="374"/>
      <c r="F460" s="375"/>
      <c r="G460" s="376"/>
      <c r="H460" s="376"/>
      <c r="I460" s="509"/>
      <c r="J460" s="374"/>
      <c r="K460" s="374"/>
      <c r="L460" s="375"/>
      <c r="M460" s="374"/>
    </row>
    <row r="461" spans="1:13" x14ac:dyDescent="0.2">
      <c r="A461" s="374"/>
      <c r="B461" s="374"/>
      <c r="C461" s="374"/>
      <c r="D461" s="374"/>
      <c r="E461" s="374"/>
      <c r="F461" s="375"/>
      <c r="G461" s="376"/>
      <c r="H461" s="376"/>
      <c r="I461" s="509"/>
      <c r="J461" s="374"/>
      <c r="K461" s="374"/>
      <c r="L461" s="375"/>
      <c r="M461" s="374"/>
    </row>
    <row r="462" spans="1:13" x14ac:dyDescent="0.2">
      <c r="A462" s="374"/>
      <c r="B462" s="374"/>
      <c r="C462" s="374"/>
      <c r="D462" s="374"/>
      <c r="E462" s="374"/>
      <c r="F462" s="375"/>
      <c r="G462" s="376"/>
      <c r="H462" s="376"/>
      <c r="I462" s="509"/>
      <c r="J462" s="374"/>
      <c r="K462" s="374"/>
      <c r="L462" s="375"/>
      <c r="M462" s="374"/>
    </row>
    <row r="463" spans="1:13" x14ac:dyDescent="0.2">
      <c r="A463" s="374"/>
      <c r="B463" s="374"/>
      <c r="C463" s="374"/>
      <c r="D463" s="374"/>
      <c r="E463" s="374"/>
      <c r="F463" s="375"/>
      <c r="G463" s="376"/>
      <c r="H463" s="376"/>
      <c r="I463" s="509"/>
      <c r="J463" s="374"/>
      <c r="K463" s="374"/>
      <c r="L463" s="375"/>
      <c r="M463" s="374"/>
    </row>
    <row r="464" spans="1:13" x14ac:dyDescent="0.2">
      <c r="A464" s="374"/>
      <c r="B464" s="374"/>
      <c r="C464" s="374"/>
      <c r="D464" s="374"/>
      <c r="E464" s="374"/>
      <c r="F464" s="375"/>
      <c r="G464" s="376"/>
      <c r="H464" s="376"/>
      <c r="I464" s="509"/>
      <c r="J464" s="374"/>
      <c r="K464" s="374"/>
      <c r="L464" s="375"/>
      <c r="M464" s="374"/>
    </row>
    <row r="465" spans="1:13" x14ac:dyDescent="0.2">
      <c r="A465" s="374"/>
      <c r="B465" s="374"/>
      <c r="C465" s="374"/>
      <c r="D465" s="374"/>
      <c r="E465" s="374"/>
      <c r="F465" s="375"/>
      <c r="G465" s="376"/>
      <c r="H465" s="376"/>
      <c r="I465" s="509"/>
      <c r="J465" s="374"/>
      <c r="K465" s="374"/>
      <c r="L465" s="375"/>
      <c r="M465" s="374"/>
    </row>
    <row r="466" spans="1:13" x14ac:dyDescent="0.2">
      <c r="A466" s="374"/>
      <c r="B466" s="374"/>
      <c r="C466" s="374"/>
      <c r="D466" s="374"/>
      <c r="E466" s="374"/>
      <c r="F466" s="375"/>
      <c r="G466" s="376"/>
      <c r="H466" s="376"/>
      <c r="I466" s="509"/>
      <c r="J466" s="374"/>
      <c r="K466" s="374"/>
      <c r="L466" s="375"/>
      <c r="M466" s="374"/>
    </row>
    <row r="467" spans="1:13" x14ac:dyDescent="0.2">
      <c r="A467" s="374"/>
      <c r="B467" s="374"/>
      <c r="C467" s="374"/>
      <c r="D467" s="374"/>
      <c r="E467" s="374"/>
      <c r="F467" s="375"/>
      <c r="G467" s="376"/>
      <c r="H467" s="376"/>
      <c r="I467" s="509"/>
      <c r="J467" s="374"/>
      <c r="K467" s="374"/>
      <c r="L467" s="375"/>
      <c r="M467" s="374"/>
    </row>
    <row r="468" spans="1:13" x14ac:dyDescent="0.2">
      <c r="A468" s="374"/>
      <c r="B468" s="374"/>
      <c r="C468" s="374"/>
      <c r="D468" s="374"/>
      <c r="E468" s="374"/>
      <c r="F468" s="375"/>
      <c r="G468" s="376"/>
      <c r="H468" s="376"/>
      <c r="I468" s="509"/>
      <c r="J468" s="374"/>
      <c r="K468" s="374"/>
      <c r="L468" s="375"/>
      <c r="M468" s="374"/>
    </row>
    <row r="469" spans="1:13" x14ac:dyDescent="0.2">
      <c r="A469" s="374"/>
      <c r="B469" s="374"/>
      <c r="C469" s="374"/>
      <c r="D469" s="374"/>
      <c r="E469" s="374"/>
      <c r="F469" s="375"/>
      <c r="G469" s="376"/>
      <c r="H469" s="376"/>
      <c r="I469" s="509"/>
      <c r="J469" s="374"/>
      <c r="K469" s="374"/>
      <c r="L469" s="375"/>
      <c r="M469" s="374"/>
    </row>
    <row r="470" spans="1:13" x14ac:dyDescent="0.2">
      <c r="A470" s="374"/>
      <c r="B470" s="374"/>
      <c r="C470" s="374"/>
      <c r="D470" s="374"/>
      <c r="E470" s="374"/>
      <c r="F470" s="375"/>
      <c r="G470" s="376"/>
      <c r="H470" s="376"/>
      <c r="I470" s="509"/>
      <c r="J470" s="374"/>
      <c r="K470" s="374"/>
      <c r="L470" s="375"/>
      <c r="M470" s="374"/>
    </row>
    <row r="471" spans="1:13" x14ac:dyDescent="0.2">
      <c r="A471" s="374"/>
      <c r="B471" s="374"/>
      <c r="C471" s="374"/>
      <c r="D471" s="374"/>
      <c r="E471" s="374"/>
      <c r="F471" s="375"/>
      <c r="G471" s="376"/>
      <c r="H471" s="376"/>
      <c r="I471" s="509"/>
      <c r="J471" s="374"/>
      <c r="K471" s="374"/>
      <c r="L471" s="375"/>
      <c r="M471" s="374"/>
    </row>
    <row r="472" spans="1:13" x14ac:dyDescent="0.2">
      <c r="A472" s="374"/>
      <c r="B472" s="374"/>
      <c r="C472" s="374"/>
      <c r="D472" s="374"/>
      <c r="E472" s="374"/>
      <c r="F472" s="375"/>
      <c r="G472" s="376"/>
      <c r="H472" s="376"/>
      <c r="I472" s="509"/>
      <c r="J472" s="374"/>
      <c r="K472" s="374"/>
      <c r="L472" s="375"/>
      <c r="M472" s="374"/>
    </row>
    <row r="473" spans="1:13" x14ac:dyDescent="0.2">
      <c r="A473" s="374"/>
      <c r="B473" s="374"/>
      <c r="C473" s="374"/>
      <c r="D473" s="374"/>
      <c r="E473" s="374"/>
      <c r="F473" s="375"/>
      <c r="G473" s="376"/>
      <c r="H473" s="376"/>
      <c r="I473" s="509"/>
      <c r="J473" s="374"/>
      <c r="K473" s="374"/>
      <c r="L473" s="375"/>
      <c r="M473" s="374"/>
    </row>
    <row r="474" spans="1:13" x14ac:dyDescent="0.2">
      <c r="A474" s="374"/>
      <c r="B474" s="374"/>
      <c r="C474" s="374"/>
      <c r="D474" s="374"/>
      <c r="E474" s="374"/>
      <c r="F474" s="375"/>
      <c r="G474" s="376"/>
      <c r="H474" s="376"/>
      <c r="I474" s="509"/>
      <c r="J474" s="374"/>
      <c r="K474" s="374"/>
      <c r="L474" s="375"/>
      <c r="M474" s="374"/>
    </row>
    <row r="475" spans="1:13" x14ac:dyDescent="0.2">
      <c r="A475" s="374"/>
      <c r="B475" s="374"/>
      <c r="C475" s="374"/>
      <c r="D475" s="374"/>
      <c r="E475" s="374"/>
      <c r="F475" s="375"/>
      <c r="G475" s="376"/>
      <c r="H475" s="376"/>
      <c r="I475" s="509"/>
      <c r="J475" s="374"/>
      <c r="K475" s="374"/>
      <c r="L475" s="375"/>
      <c r="M475" s="374"/>
    </row>
    <row r="476" spans="1:13" x14ac:dyDescent="0.2">
      <c r="A476" s="374"/>
      <c r="B476" s="374"/>
      <c r="C476" s="374"/>
      <c r="D476" s="374"/>
      <c r="E476" s="374"/>
      <c r="F476" s="375"/>
      <c r="G476" s="376"/>
      <c r="H476" s="376"/>
      <c r="I476" s="509"/>
      <c r="J476" s="374"/>
      <c r="K476" s="374"/>
      <c r="L476" s="375"/>
      <c r="M476" s="374"/>
    </row>
    <row r="477" spans="1:13" x14ac:dyDescent="0.2">
      <c r="A477" s="374"/>
      <c r="B477" s="374"/>
      <c r="C477" s="374"/>
      <c r="D477" s="374"/>
      <c r="E477" s="374"/>
      <c r="F477" s="375"/>
      <c r="G477" s="376"/>
      <c r="H477" s="376"/>
      <c r="I477" s="509"/>
      <c r="J477" s="374"/>
      <c r="K477" s="374"/>
      <c r="L477" s="375"/>
      <c r="M477" s="374"/>
    </row>
    <row r="478" spans="1:13" x14ac:dyDescent="0.2">
      <c r="A478" s="374"/>
      <c r="B478" s="374"/>
      <c r="C478" s="374"/>
      <c r="D478" s="374"/>
      <c r="E478" s="374"/>
      <c r="F478" s="375"/>
      <c r="G478" s="376"/>
      <c r="H478" s="376"/>
      <c r="I478" s="509"/>
      <c r="J478" s="374"/>
      <c r="K478" s="374"/>
      <c r="L478" s="375"/>
      <c r="M478" s="374"/>
    </row>
    <row r="479" spans="1:13" x14ac:dyDescent="0.2">
      <c r="A479" s="374"/>
      <c r="B479" s="374"/>
      <c r="C479" s="374"/>
      <c r="D479" s="374"/>
      <c r="E479" s="374"/>
      <c r="F479" s="375"/>
      <c r="G479" s="376"/>
      <c r="H479" s="376"/>
      <c r="I479" s="509"/>
      <c r="J479" s="374"/>
      <c r="K479" s="374"/>
      <c r="L479" s="375"/>
      <c r="M479" s="374"/>
    </row>
    <row r="480" spans="1:13" x14ac:dyDescent="0.2">
      <c r="A480" s="374"/>
      <c r="B480" s="374"/>
      <c r="C480" s="374"/>
      <c r="D480" s="374"/>
      <c r="E480" s="374"/>
      <c r="F480" s="375"/>
      <c r="G480" s="376"/>
      <c r="H480" s="376"/>
      <c r="I480" s="509"/>
      <c r="J480" s="374"/>
      <c r="K480" s="374"/>
      <c r="L480" s="375"/>
      <c r="M480" s="374"/>
    </row>
    <row r="481" spans="1:13" x14ac:dyDescent="0.2">
      <c r="A481" s="374"/>
      <c r="B481" s="374"/>
      <c r="C481" s="374"/>
      <c r="D481" s="374"/>
      <c r="E481" s="374"/>
      <c r="F481" s="375"/>
      <c r="G481" s="376"/>
      <c r="H481" s="376"/>
      <c r="I481" s="509"/>
      <c r="J481" s="374"/>
      <c r="K481" s="374"/>
      <c r="L481" s="375"/>
      <c r="M481" s="374"/>
    </row>
    <row r="482" spans="1:13" x14ac:dyDescent="0.2">
      <c r="A482" s="374"/>
      <c r="B482" s="374"/>
      <c r="C482" s="374"/>
      <c r="D482" s="374"/>
      <c r="E482" s="374"/>
      <c r="F482" s="375"/>
      <c r="G482" s="376"/>
      <c r="H482" s="376"/>
      <c r="I482" s="509"/>
      <c r="J482" s="374"/>
      <c r="K482" s="374"/>
      <c r="L482" s="375"/>
      <c r="M482" s="374"/>
    </row>
    <row r="483" spans="1:13" x14ac:dyDescent="0.2">
      <c r="A483" s="374"/>
      <c r="B483" s="374"/>
      <c r="C483" s="374"/>
      <c r="D483" s="374"/>
      <c r="E483" s="374"/>
      <c r="F483" s="375"/>
      <c r="G483" s="376"/>
      <c r="H483" s="376"/>
      <c r="I483" s="509"/>
      <c r="J483" s="374"/>
      <c r="K483" s="374"/>
      <c r="L483" s="375"/>
      <c r="M483" s="374"/>
    </row>
    <row r="484" spans="1:13" x14ac:dyDescent="0.2">
      <c r="A484" s="374"/>
      <c r="B484" s="374"/>
      <c r="C484" s="374"/>
      <c r="D484" s="374"/>
      <c r="E484" s="374"/>
      <c r="F484" s="375"/>
      <c r="G484" s="376"/>
      <c r="H484" s="376"/>
      <c r="I484" s="509"/>
      <c r="J484" s="374"/>
      <c r="K484" s="374"/>
      <c r="L484" s="375"/>
      <c r="M484" s="374"/>
    </row>
    <row r="485" spans="1:13" x14ac:dyDescent="0.2">
      <c r="A485" s="374"/>
      <c r="B485" s="374"/>
      <c r="C485" s="374"/>
      <c r="D485" s="374"/>
      <c r="E485" s="374"/>
      <c r="F485" s="375"/>
      <c r="G485" s="376"/>
      <c r="H485" s="376"/>
      <c r="I485" s="509"/>
      <c r="J485" s="374"/>
      <c r="K485" s="374"/>
      <c r="L485" s="375"/>
      <c r="M485" s="374"/>
    </row>
    <row r="486" spans="1:13" x14ac:dyDescent="0.2">
      <c r="A486" s="374"/>
      <c r="B486" s="374"/>
      <c r="C486" s="374"/>
      <c r="D486" s="374"/>
      <c r="E486" s="374"/>
      <c r="F486" s="375"/>
      <c r="G486" s="376"/>
      <c r="H486" s="376"/>
      <c r="I486" s="509"/>
      <c r="J486" s="374"/>
      <c r="K486" s="374"/>
      <c r="L486" s="375"/>
      <c r="M486" s="374"/>
    </row>
    <row r="487" spans="1:13" x14ac:dyDescent="0.2">
      <c r="A487" s="374"/>
      <c r="B487" s="374"/>
      <c r="C487" s="374"/>
      <c r="D487" s="374"/>
      <c r="E487" s="374"/>
      <c r="F487" s="375"/>
      <c r="G487" s="376"/>
      <c r="H487" s="376"/>
      <c r="I487" s="509"/>
      <c r="J487" s="374"/>
      <c r="K487" s="374"/>
      <c r="L487" s="375"/>
      <c r="M487" s="374"/>
    </row>
    <row r="488" spans="1:13" x14ac:dyDescent="0.2">
      <c r="A488" s="374"/>
      <c r="B488" s="374"/>
      <c r="C488" s="374"/>
      <c r="D488" s="374"/>
      <c r="E488" s="374"/>
      <c r="F488" s="375"/>
      <c r="G488" s="376"/>
      <c r="H488" s="376"/>
      <c r="I488" s="509"/>
      <c r="J488" s="374"/>
      <c r="K488" s="374"/>
      <c r="L488" s="375"/>
      <c r="M488" s="374"/>
    </row>
    <row r="489" spans="1:13" x14ac:dyDescent="0.2">
      <c r="A489" s="374"/>
      <c r="B489" s="374"/>
      <c r="C489" s="374"/>
      <c r="D489" s="374"/>
      <c r="E489" s="374"/>
      <c r="F489" s="375"/>
      <c r="G489" s="376"/>
      <c r="H489" s="376"/>
      <c r="I489" s="509"/>
      <c r="J489" s="374"/>
      <c r="K489" s="374"/>
      <c r="L489" s="375"/>
      <c r="M489" s="374"/>
    </row>
    <row r="490" spans="1:13" x14ac:dyDescent="0.2">
      <c r="A490" s="374"/>
      <c r="B490" s="374"/>
      <c r="C490" s="374"/>
      <c r="D490" s="374"/>
      <c r="E490" s="374"/>
      <c r="F490" s="375"/>
      <c r="G490" s="376"/>
      <c r="H490" s="376"/>
      <c r="I490" s="509"/>
      <c r="J490" s="374"/>
      <c r="K490" s="374"/>
      <c r="L490" s="375"/>
      <c r="M490" s="374"/>
    </row>
    <row r="491" spans="1:13" x14ac:dyDescent="0.2">
      <c r="A491" s="374"/>
      <c r="B491" s="374"/>
      <c r="C491" s="374"/>
      <c r="D491" s="374"/>
      <c r="E491" s="374"/>
      <c r="F491" s="375"/>
      <c r="G491" s="376"/>
      <c r="H491" s="376"/>
      <c r="I491" s="509"/>
      <c r="J491" s="374"/>
      <c r="K491" s="374"/>
      <c r="L491" s="375"/>
      <c r="M491" s="374"/>
    </row>
    <row r="492" spans="1:13" x14ac:dyDescent="0.2">
      <c r="A492" s="374"/>
      <c r="B492" s="374"/>
      <c r="C492" s="374"/>
      <c r="D492" s="374"/>
      <c r="E492" s="374"/>
      <c r="F492" s="375"/>
      <c r="G492" s="376"/>
      <c r="H492" s="376"/>
      <c r="I492" s="509"/>
      <c r="J492" s="374"/>
      <c r="K492" s="374"/>
      <c r="L492" s="375"/>
      <c r="M492" s="374"/>
    </row>
    <row r="493" spans="1:13" x14ac:dyDescent="0.2">
      <c r="A493" s="374"/>
      <c r="B493" s="374"/>
      <c r="C493" s="374"/>
      <c r="D493" s="374"/>
      <c r="E493" s="374"/>
      <c r="F493" s="375"/>
      <c r="G493" s="376"/>
      <c r="H493" s="376"/>
      <c r="I493" s="509"/>
      <c r="J493" s="374"/>
      <c r="K493" s="374"/>
      <c r="L493" s="375"/>
      <c r="M493" s="374"/>
    </row>
    <row r="494" spans="1:13" x14ac:dyDescent="0.2">
      <c r="A494" s="374"/>
      <c r="B494" s="374"/>
      <c r="C494" s="374"/>
      <c r="D494" s="374"/>
      <c r="E494" s="374"/>
      <c r="F494" s="375"/>
      <c r="G494" s="376"/>
      <c r="H494" s="376"/>
      <c r="I494" s="509"/>
      <c r="J494" s="374"/>
      <c r="K494" s="374"/>
      <c r="L494" s="375"/>
      <c r="M494" s="374"/>
    </row>
    <row r="495" spans="1:13" x14ac:dyDescent="0.2">
      <c r="A495" s="374"/>
      <c r="B495" s="374"/>
      <c r="C495" s="374"/>
      <c r="D495" s="374"/>
      <c r="E495" s="374"/>
      <c r="F495" s="375"/>
      <c r="G495" s="376"/>
      <c r="H495" s="376"/>
      <c r="I495" s="509"/>
      <c r="J495" s="374"/>
      <c r="K495" s="374"/>
      <c r="L495" s="375"/>
      <c r="M495" s="374"/>
    </row>
    <row r="496" spans="1:13" x14ac:dyDescent="0.2">
      <c r="A496" s="374"/>
      <c r="B496" s="374"/>
      <c r="C496" s="374"/>
      <c r="D496" s="374"/>
      <c r="E496" s="374"/>
      <c r="F496" s="375"/>
      <c r="G496" s="376"/>
      <c r="H496" s="376"/>
      <c r="I496" s="509"/>
      <c r="J496" s="374"/>
      <c r="K496" s="374"/>
      <c r="L496" s="375"/>
      <c r="M496" s="374"/>
    </row>
    <row r="497" spans="1:13" x14ac:dyDescent="0.2">
      <c r="A497" s="374"/>
      <c r="B497" s="374"/>
      <c r="C497" s="374"/>
      <c r="D497" s="374"/>
      <c r="E497" s="374"/>
      <c r="F497" s="375"/>
      <c r="G497" s="376"/>
      <c r="H497" s="376"/>
      <c r="I497" s="509"/>
      <c r="J497" s="374"/>
      <c r="K497" s="374"/>
      <c r="L497" s="375"/>
      <c r="M497" s="374"/>
    </row>
    <row r="498" spans="1:13" x14ac:dyDescent="0.2">
      <c r="A498" s="374"/>
      <c r="B498" s="374"/>
      <c r="C498" s="374"/>
      <c r="D498" s="374"/>
      <c r="E498" s="374"/>
      <c r="F498" s="375"/>
      <c r="G498" s="376"/>
      <c r="H498" s="376"/>
      <c r="I498" s="509"/>
      <c r="J498" s="374"/>
      <c r="K498" s="374"/>
      <c r="L498" s="375"/>
      <c r="M498" s="374"/>
    </row>
    <row r="499" spans="1:13" x14ac:dyDescent="0.2">
      <c r="A499" s="374"/>
      <c r="B499" s="374"/>
      <c r="C499" s="374"/>
      <c r="D499" s="374"/>
      <c r="E499" s="374"/>
      <c r="F499" s="375"/>
      <c r="G499" s="376"/>
      <c r="H499" s="376"/>
      <c r="I499" s="509"/>
      <c r="J499" s="374"/>
      <c r="K499" s="374"/>
      <c r="L499" s="375"/>
      <c r="M499" s="374"/>
    </row>
    <row r="500" spans="1:13" x14ac:dyDescent="0.2">
      <c r="A500" s="374"/>
      <c r="B500" s="374"/>
      <c r="C500" s="374"/>
      <c r="D500" s="374"/>
      <c r="E500" s="374"/>
      <c r="F500" s="375"/>
      <c r="G500" s="376"/>
      <c r="H500" s="376"/>
      <c r="I500" s="509"/>
      <c r="J500" s="374"/>
      <c r="K500" s="374"/>
      <c r="L500" s="375"/>
      <c r="M500" s="374"/>
    </row>
    <row r="501" spans="1:13" x14ac:dyDescent="0.2">
      <c r="A501" s="374"/>
      <c r="B501" s="374"/>
      <c r="C501" s="374"/>
      <c r="D501" s="374"/>
      <c r="E501" s="374"/>
      <c r="F501" s="375"/>
      <c r="G501" s="376"/>
      <c r="H501" s="376"/>
      <c r="I501" s="509"/>
      <c r="J501" s="374"/>
      <c r="K501" s="374"/>
      <c r="L501" s="375"/>
      <c r="M501" s="374"/>
    </row>
    <row r="502" spans="1:13" x14ac:dyDescent="0.2">
      <c r="A502" s="374"/>
      <c r="B502" s="374"/>
      <c r="C502" s="374"/>
      <c r="D502" s="374"/>
      <c r="E502" s="374"/>
      <c r="F502" s="375"/>
      <c r="G502" s="376"/>
      <c r="H502" s="376"/>
      <c r="I502" s="509"/>
      <c r="J502" s="374"/>
      <c r="K502" s="374"/>
      <c r="L502" s="375"/>
      <c r="M502" s="374"/>
    </row>
    <row r="503" spans="1:13" x14ac:dyDescent="0.2">
      <c r="A503" s="374"/>
      <c r="B503" s="374"/>
      <c r="C503" s="374"/>
      <c r="D503" s="374"/>
      <c r="E503" s="374"/>
      <c r="F503" s="375"/>
      <c r="G503" s="376"/>
      <c r="H503" s="376"/>
      <c r="I503" s="509"/>
      <c r="J503" s="374"/>
      <c r="K503" s="374"/>
      <c r="L503" s="375"/>
      <c r="M503" s="374"/>
    </row>
    <row r="504" spans="1:13" x14ac:dyDescent="0.2">
      <c r="A504" s="374"/>
      <c r="B504" s="374"/>
      <c r="C504" s="374"/>
      <c r="D504" s="374"/>
      <c r="E504" s="374"/>
      <c r="F504" s="375"/>
      <c r="G504" s="376"/>
      <c r="H504" s="376"/>
      <c r="I504" s="509"/>
      <c r="J504" s="374"/>
      <c r="K504" s="374"/>
      <c r="L504" s="375"/>
      <c r="M504" s="374"/>
    </row>
    <row r="505" spans="1:13" x14ac:dyDescent="0.2">
      <c r="A505" s="374"/>
      <c r="B505" s="374"/>
      <c r="C505" s="374"/>
      <c r="D505" s="374"/>
      <c r="E505" s="374"/>
      <c r="F505" s="375"/>
      <c r="G505" s="376"/>
      <c r="H505" s="376"/>
      <c r="I505" s="509"/>
      <c r="J505" s="374"/>
      <c r="K505" s="374"/>
      <c r="L505" s="375"/>
      <c r="M505" s="374"/>
    </row>
    <row r="506" spans="1:13" x14ac:dyDescent="0.2">
      <c r="A506" s="374"/>
      <c r="B506" s="374"/>
      <c r="C506" s="374"/>
      <c r="D506" s="374"/>
      <c r="E506" s="374"/>
      <c r="F506" s="375"/>
      <c r="G506" s="376"/>
      <c r="H506" s="376"/>
      <c r="I506" s="509"/>
      <c r="J506" s="374"/>
      <c r="K506" s="374"/>
      <c r="L506" s="375"/>
      <c r="M506" s="374"/>
    </row>
    <row r="507" spans="1:13" x14ac:dyDescent="0.2">
      <c r="A507" s="374"/>
      <c r="B507" s="374"/>
      <c r="C507" s="374"/>
      <c r="D507" s="374"/>
      <c r="E507" s="374"/>
      <c r="F507" s="375"/>
      <c r="G507" s="376"/>
      <c r="H507" s="376"/>
      <c r="I507" s="509"/>
      <c r="J507" s="374"/>
      <c r="K507" s="374"/>
      <c r="L507" s="375"/>
      <c r="M507" s="374"/>
    </row>
    <row r="508" spans="1:13" x14ac:dyDescent="0.2">
      <c r="A508" s="374"/>
      <c r="B508" s="374"/>
      <c r="C508" s="374"/>
      <c r="D508" s="374"/>
      <c r="E508" s="374"/>
      <c r="F508" s="375"/>
      <c r="G508" s="376"/>
      <c r="H508" s="376"/>
      <c r="I508" s="509"/>
      <c r="J508" s="374"/>
      <c r="K508" s="374"/>
      <c r="L508" s="375"/>
      <c r="M508" s="374"/>
    </row>
    <row r="509" spans="1:13" x14ac:dyDescent="0.2">
      <c r="A509" s="374"/>
      <c r="B509" s="374"/>
      <c r="C509" s="374"/>
      <c r="D509" s="374"/>
      <c r="E509" s="374"/>
      <c r="F509" s="375"/>
      <c r="G509" s="376"/>
      <c r="H509" s="376"/>
      <c r="I509" s="509"/>
      <c r="J509" s="374"/>
      <c r="K509" s="374"/>
      <c r="L509" s="375"/>
      <c r="M509" s="374"/>
    </row>
    <row r="510" spans="1:13" x14ac:dyDescent="0.2">
      <c r="A510" s="374"/>
      <c r="B510" s="374"/>
      <c r="C510" s="374"/>
      <c r="D510" s="374"/>
      <c r="E510" s="374"/>
      <c r="F510" s="375"/>
      <c r="G510" s="376"/>
      <c r="H510" s="376"/>
      <c r="I510" s="509"/>
      <c r="J510" s="374"/>
      <c r="K510" s="374"/>
      <c r="L510" s="375"/>
      <c r="M510" s="374"/>
    </row>
    <row r="511" spans="1:13" x14ac:dyDescent="0.2">
      <c r="A511" s="374"/>
      <c r="B511" s="374"/>
      <c r="C511" s="374"/>
      <c r="D511" s="374"/>
      <c r="E511" s="374"/>
      <c r="F511" s="375"/>
      <c r="G511" s="376"/>
      <c r="H511" s="376"/>
      <c r="I511" s="509"/>
      <c r="J511" s="374"/>
      <c r="K511" s="374"/>
      <c r="L511" s="375"/>
      <c r="M511" s="374"/>
    </row>
    <row r="512" spans="1:13" x14ac:dyDescent="0.2">
      <c r="A512" s="374"/>
      <c r="B512" s="374"/>
      <c r="C512" s="374"/>
      <c r="D512" s="374"/>
      <c r="E512" s="374"/>
      <c r="F512" s="375"/>
      <c r="G512" s="376"/>
      <c r="H512" s="376"/>
      <c r="I512" s="509"/>
      <c r="J512" s="374"/>
      <c r="K512" s="374"/>
      <c r="L512" s="375"/>
      <c r="M512" s="374"/>
    </row>
    <row r="513" spans="1:13" x14ac:dyDescent="0.2">
      <c r="A513" s="374"/>
      <c r="B513" s="374"/>
      <c r="C513" s="374"/>
      <c r="D513" s="374"/>
      <c r="E513" s="374"/>
      <c r="F513" s="375"/>
      <c r="G513" s="376"/>
      <c r="H513" s="376"/>
      <c r="I513" s="509"/>
      <c r="J513" s="374"/>
      <c r="K513" s="374"/>
      <c r="L513" s="375"/>
      <c r="M513" s="374"/>
    </row>
    <row r="514" spans="1:13" x14ac:dyDescent="0.2">
      <c r="A514" s="374"/>
      <c r="B514" s="374"/>
      <c r="C514" s="374"/>
      <c r="D514" s="374"/>
      <c r="E514" s="374"/>
      <c r="F514" s="375"/>
      <c r="G514" s="376"/>
      <c r="H514" s="376"/>
      <c r="I514" s="509"/>
      <c r="J514" s="374"/>
      <c r="K514" s="374"/>
      <c r="L514" s="375"/>
      <c r="M514" s="374"/>
    </row>
    <row r="515" spans="1:13" x14ac:dyDescent="0.2">
      <c r="A515" s="374"/>
      <c r="B515" s="374"/>
      <c r="C515" s="374"/>
      <c r="D515" s="374"/>
      <c r="E515" s="374"/>
      <c r="F515" s="375"/>
      <c r="G515" s="376"/>
      <c r="H515" s="376"/>
      <c r="I515" s="509"/>
      <c r="J515" s="374"/>
      <c r="K515" s="374"/>
      <c r="L515" s="375"/>
      <c r="M515" s="374"/>
    </row>
    <row r="516" spans="1:13" x14ac:dyDescent="0.2">
      <c r="A516" s="374"/>
      <c r="B516" s="374"/>
      <c r="C516" s="374"/>
      <c r="D516" s="374"/>
      <c r="E516" s="374"/>
      <c r="F516" s="375"/>
      <c r="G516" s="376"/>
      <c r="H516" s="376"/>
      <c r="I516" s="509"/>
      <c r="J516" s="374"/>
      <c r="K516" s="374"/>
      <c r="L516" s="375"/>
      <c r="M516" s="374"/>
    </row>
    <row r="517" spans="1:13" x14ac:dyDescent="0.2">
      <c r="A517" s="374"/>
      <c r="B517" s="374"/>
      <c r="C517" s="374"/>
      <c r="D517" s="374"/>
      <c r="E517" s="374"/>
      <c r="F517" s="375"/>
      <c r="G517" s="376"/>
      <c r="H517" s="376"/>
      <c r="I517" s="509"/>
      <c r="J517" s="374"/>
      <c r="K517" s="374"/>
      <c r="L517" s="375"/>
      <c r="M517" s="374"/>
    </row>
    <row r="518" spans="1:13" x14ac:dyDescent="0.2">
      <c r="A518" s="374"/>
      <c r="B518" s="374"/>
      <c r="C518" s="374"/>
      <c r="D518" s="374"/>
      <c r="E518" s="374"/>
      <c r="F518" s="375"/>
      <c r="G518" s="376"/>
      <c r="H518" s="376"/>
      <c r="I518" s="509"/>
      <c r="J518" s="374"/>
      <c r="K518" s="374"/>
      <c r="L518" s="375"/>
      <c r="M518" s="374"/>
    </row>
    <row r="519" spans="1:13" x14ac:dyDescent="0.2">
      <c r="A519" s="374"/>
      <c r="B519" s="374"/>
      <c r="C519" s="374"/>
      <c r="D519" s="374"/>
      <c r="E519" s="374"/>
      <c r="F519" s="375"/>
      <c r="G519" s="376"/>
      <c r="H519" s="376"/>
      <c r="I519" s="509"/>
      <c r="J519" s="374"/>
      <c r="K519" s="374"/>
      <c r="L519" s="375"/>
      <c r="M519" s="374"/>
    </row>
    <row r="520" spans="1:13" x14ac:dyDescent="0.2">
      <c r="A520" s="374"/>
      <c r="B520" s="374"/>
      <c r="C520" s="374"/>
      <c r="D520" s="374"/>
      <c r="E520" s="374"/>
      <c r="F520" s="375"/>
      <c r="G520" s="376"/>
      <c r="H520" s="376"/>
      <c r="I520" s="509"/>
      <c r="J520" s="374"/>
      <c r="K520" s="374"/>
      <c r="L520" s="375"/>
      <c r="M520" s="374"/>
    </row>
    <row r="521" spans="1:13" x14ac:dyDescent="0.2">
      <c r="A521" s="374"/>
      <c r="B521" s="374"/>
      <c r="C521" s="374"/>
      <c r="D521" s="374"/>
      <c r="E521" s="374"/>
      <c r="F521" s="375"/>
      <c r="G521" s="376"/>
      <c r="H521" s="376"/>
      <c r="I521" s="509"/>
      <c r="J521" s="374"/>
      <c r="K521" s="374"/>
      <c r="L521" s="375"/>
      <c r="M521" s="374"/>
    </row>
    <row r="522" spans="1:13" x14ac:dyDescent="0.2">
      <c r="A522" s="374"/>
      <c r="B522" s="374"/>
      <c r="C522" s="374"/>
      <c r="D522" s="374"/>
      <c r="E522" s="374"/>
      <c r="F522" s="375"/>
      <c r="G522" s="376"/>
      <c r="H522" s="376"/>
      <c r="I522" s="509"/>
      <c r="J522" s="374"/>
      <c r="K522" s="374"/>
      <c r="L522" s="375"/>
      <c r="M522" s="374"/>
    </row>
    <row r="523" spans="1:13" x14ac:dyDescent="0.2">
      <c r="A523" s="374"/>
      <c r="B523" s="374"/>
      <c r="C523" s="374"/>
      <c r="D523" s="374"/>
      <c r="E523" s="374"/>
      <c r="F523" s="375"/>
      <c r="G523" s="376"/>
      <c r="H523" s="376"/>
      <c r="I523" s="509"/>
      <c r="J523" s="374"/>
      <c r="K523" s="374"/>
      <c r="L523" s="375"/>
      <c r="M523" s="374"/>
    </row>
    <row r="524" spans="1:13" x14ac:dyDescent="0.2">
      <c r="A524" s="374"/>
      <c r="B524" s="374"/>
      <c r="C524" s="374"/>
      <c r="D524" s="374"/>
      <c r="E524" s="374"/>
      <c r="F524" s="375"/>
      <c r="G524" s="376"/>
      <c r="H524" s="376"/>
      <c r="I524" s="509"/>
      <c r="J524" s="374"/>
      <c r="K524" s="374"/>
      <c r="L524" s="375"/>
      <c r="M524" s="374"/>
    </row>
    <row r="525" spans="1:13" x14ac:dyDescent="0.2">
      <c r="A525" s="374"/>
      <c r="B525" s="374"/>
      <c r="C525" s="374"/>
      <c r="D525" s="374"/>
      <c r="E525" s="374"/>
      <c r="F525" s="375"/>
      <c r="G525" s="376"/>
      <c r="H525" s="376"/>
      <c r="I525" s="509"/>
      <c r="J525" s="374"/>
      <c r="K525" s="374"/>
      <c r="L525" s="375"/>
      <c r="M525" s="374"/>
    </row>
    <row r="526" spans="1:13" x14ac:dyDescent="0.2">
      <c r="A526" s="374"/>
      <c r="B526" s="374"/>
      <c r="C526" s="374"/>
      <c r="D526" s="374"/>
      <c r="E526" s="374"/>
      <c r="F526" s="375"/>
      <c r="G526" s="376"/>
      <c r="H526" s="376"/>
      <c r="I526" s="509"/>
      <c r="J526" s="374"/>
      <c r="K526" s="374"/>
      <c r="L526" s="375"/>
      <c r="M526" s="374"/>
    </row>
    <row r="527" spans="1:13" x14ac:dyDescent="0.2">
      <c r="A527" s="374"/>
      <c r="B527" s="374"/>
      <c r="C527" s="374"/>
      <c r="D527" s="374"/>
      <c r="E527" s="374"/>
      <c r="F527" s="375"/>
      <c r="G527" s="376"/>
      <c r="H527" s="376"/>
      <c r="I527" s="509"/>
      <c r="J527" s="374"/>
      <c r="K527" s="374"/>
      <c r="L527" s="375"/>
      <c r="M527" s="374"/>
    </row>
    <row r="528" spans="1:13" x14ac:dyDescent="0.2">
      <c r="A528" s="374"/>
      <c r="B528" s="374"/>
      <c r="C528" s="374"/>
      <c r="D528" s="374"/>
      <c r="E528" s="374"/>
      <c r="F528" s="375"/>
      <c r="G528" s="376"/>
      <c r="H528" s="376"/>
      <c r="I528" s="509"/>
      <c r="J528" s="374"/>
      <c r="K528" s="374"/>
      <c r="L528" s="375"/>
      <c r="M528" s="374"/>
    </row>
    <row r="529" spans="1:13" x14ac:dyDescent="0.2">
      <c r="A529" s="374"/>
      <c r="B529" s="374"/>
      <c r="C529" s="374"/>
      <c r="D529" s="374"/>
      <c r="E529" s="374"/>
      <c r="F529" s="375"/>
      <c r="G529" s="376"/>
      <c r="H529" s="376"/>
      <c r="I529" s="509"/>
      <c r="J529" s="374"/>
      <c r="K529" s="374"/>
      <c r="L529" s="375"/>
      <c r="M529" s="374"/>
    </row>
    <row r="530" spans="1:13" x14ac:dyDescent="0.2">
      <c r="A530" s="374"/>
      <c r="B530" s="374"/>
      <c r="C530" s="374"/>
      <c r="D530" s="374"/>
      <c r="E530" s="374"/>
      <c r="F530" s="375"/>
      <c r="G530" s="376"/>
      <c r="H530" s="376"/>
      <c r="I530" s="509"/>
      <c r="J530" s="374"/>
      <c r="K530" s="374"/>
      <c r="L530" s="375"/>
      <c r="M530" s="374"/>
    </row>
    <row r="531" spans="1:13" x14ac:dyDescent="0.2">
      <c r="A531" s="374"/>
      <c r="B531" s="374"/>
      <c r="C531" s="374"/>
      <c r="D531" s="374"/>
      <c r="E531" s="374"/>
      <c r="F531" s="375"/>
      <c r="G531" s="376"/>
      <c r="H531" s="376"/>
      <c r="I531" s="509"/>
      <c r="J531" s="374"/>
      <c r="K531" s="374"/>
      <c r="L531" s="375"/>
      <c r="M531" s="374"/>
    </row>
    <row r="532" spans="1:13" x14ac:dyDescent="0.2">
      <c r="A532" s="374"/>
      <c r="B532" s="374"/>
      <c r="C532" s="374"/>
      <c r="D532" s="374"/>
      <c r="E532" s="374"/>
      <c r="F532" s="375"/>
      <c r="G532" s="376"/>
      <c r="H532" s="376"/>
      <c r="I532" s="509"/>
      <c r="J532" s="374"/>
      <c r="K532" s="374"/>
      <c r="L532" s="375"/>
      <c r="M532" s="374"/>
    </row>
    <row r="533" spans="1:13" x14ac:dyDescent="0.2">
      <c r="A533" s="374"/>
      <c r="B533" s="374"/>
      <c r="C533" s="374"/>
      <c r="D533" s="374"/>
      <c r="E533" s="374"/>
      <c r="F533" s="375"/>
      <c r="G533" s="376"/>
      <c r="H533" s="376"/>
      <c r="I533" s="509"/>
      <c r="J533" s="374"/>
      <c r="K533" s="374"/>
      <c r="L533" s="375"/>
      <c r="M533" s="374"/>
    </row>
    <row r="534" spans="1:13" x14ac:dyDescent="0.2">
      <c r="A534" s="374"/>
      <c r="B534" s="374"/>
      <c r="C534" s="374"/>
      <c r="D534" s="374"/>
      <c r="E534" s="374"/>
      <c r="F534" s="375"/>
      <c r="G534" s="376"/>
      <c r="H534" s="376"/>
      <c r="I534" s="509"/>
      <c r="J534" s="374"/>
      <c r="K534" s="374"/>
      <c r="L534" s="375"/>
      <c r="M534" s="374"/>
    </row>
    <row r="535" spans="1:13" x14ac:dyDescent="0.2">
      <c r="A535" s="374"/>
      <c r="B535" s="374"/>
      <c r="C535" s="374"/>
      <c r="D535" s="374"/>
      <c r="E535" s="374"/>
      <c r="F535" s="375"/>
      <c r="G535" s="376"/>
      <c r="H535" s="376"/>
      <c r="I535" s="509"/>
      <c r="J535" s="374"/>
      <c r="K535" s="374"/>
      <c r="L535" s="375"/>
      <c r="M535" s="374"/>
    </row>
    <row r="536" spans="1:13" x14ac:dyDescent="0.2">
      <c r="A536" s="374"/>
      <c r="B536" s="374"/>
      <c r="C536" s="374"/>
      <c r="D536" s="374"/>
      <c r="E536" s="374"/>
      <c r="F536" s="375"/>
      <c r="G536" s="376"/>
      <c r="H536" s="376"/>
      <c r="I536" s="509"/>
      <c r="J536" s="374"/>
      <c r="K536" s="374"/>
      <c r="L536" s="375"/>
      <c r="M536" s="374"/>
    </row>
    <row r="537" spans="1:13" x14ac:dyDescent="0.2">
      <c r="A537" s="374"/>
      <c r="B537" s="374"/>
      <c r="C537" s="374"/>
      <c r="D537" s="374"/>
      <c r="E537" s="374"/>
      <c r="F537" s="375"/>
      <c r="G537" s="376"/>
      <c r="H537" s="376"/>
      <c r="I537" s="509"/>
      <c r="J537" s="374"/>
      <c r="K537" s="374"/>
      <c r="L537" s="375"/>
      <c r="M537" s="374"/>
    </row>
    <row r="538" spans="1:13" x14ac:dyDescent="0.2">
      <c r="A538" s="374"/>
      <c r="B538" s="374"/>
      <c r="C538" s="374"/>
      <c r="D538" s="374"/>
      <c r="E538" s="374"/>
      <c r="F538" s="375"/>
      <c r="G538" s="376"/>
      <c r="H538" s="376"/>
      <c r="I538" s="509"/>
      <c r="J538" s="374"/>
      <c r="K538" s="374"/>
      <c r="L538" s="375"/>
      <c r="M538" s="374"/>
    </row>
    <row r="539" spans="1:13" x14ac:dyDescent="0.2">
      <c r="A539" s="374"/>
      <c r="B539" s="374"/>
      <c r="C539" s="374"/>
      <c r="D539" s="374"/>
      <c r="E539" s="374"/>
      <c r="F539" s="375"/>
      <c r="G539" s="376"/>
      <c r="H539" s="376"/>
      <c r="I539" s="509"/>
      <c r="J539" s="374"/>
      <c r="K539" s="374"/>
      <c r="L539" s="375"/>
      <c r="M539" s="374"/>
    </row>
    <row r="540" spans="1:13" x14ac:dyDescent="0.2">
      <c r="A540" s="374"/>
      <c r="B540" s="374"/>
      <c r="C540" s="374"/>
      <c r="D540" s="374"/>
      <c r="E540" s="374"/>
      <c r="F540" s="375"/>
      <c r="G540" s="376"/>
      <c r="H540" s="376"/>
      <c r="I540" s="509"/>
      <c r="J540" s="374"/>
      <c r="K540" s="374"/>
      <c r="L540" s="375"/>
      <c r="M540" s="374"/>
    </row>
    <row r="541" spans="1:13" x14ac:dyDescent="0.2">
      <c r="A541" s="374"/>
      <c r="B541" s="374"/>
      <c r="C541" s="374"/>
      <c r="D541" s="374"/>
      <c r="E541" s="374"/>
      <c r="F541" s="375"/>
      <c r="G541" s="376"/>
      <c r="H541" s="376"/>
      <c r="I541" s="509"/>
      <c r="J541" s="374"/>
      <c r="K541" s="374"/>
      <c r="L541" s="375"/>
      <c r="M541" s="374"/>
    </row>
    <row r="542" spans="1:13" x14ac:dyDescent="0.2">
      <c r="A542" s="374"/>
      <c r="B542" s="374"/>
      <c r="C542" s="374"/>
      <c r="D542" s="374"/>
      <c r="E542" s="374"/>
      <c r="F542" s="375"/>
      <c r="G542" s="376"/>
      <c r="H542" s="376"/>
      <c r="I542" s="509"/>
      <c r="J542" s="374"/>
      <c r="K542" s="374"/>
      <c r="L542" s="375"/>
      <c r="M542" s="374"/>
    </row>
    <row r="543" spans="1:13" x14ac:dyDescent="0.2">
      <c r="A543" s="374"/>
      <c r="B543" s="374"/>
      <c r="C543" s="374"/>
      <c r="D543" s="374"/>
      <c r="E543" s="374"/>
      <c r="F543" s="375"/>
      <c r="G543" s="376"/>
      <c r="H543" s="376"/>
      <c r="I543" s="509"/>
      <c r="J543" s="374"/>
      <c r="K543" s="374"/>
      <c r="L543" s="375"/>
      <c r="M543" s="374"/>
    </row>
    <row r="544" spans="1:13" x14ac:dyDescent="0.2">
      <c r="A544" s="374"/>
      <c r="B544" s="374"/>
      <c r="C544" s="374"/>
      <c r="D544" s="374"/>
      <c r="E544" s="374"/>
      <c r="F544" s="375"/>
      <c r="G544" s="376"/>
      <c r="H544" s="376"/>
      <c r="I544" s="509"/>
      <c r="J544" s="374"/>
      <c r="K544" s="374"/>
      <c r="L544" s="375"/>
      <c r="M544" s="374"/>
    </row>
    <row r="545" spans="1:13" x14ac:dyDescent="0.2">
      <c r="A545" s="374"/>
      <c r="B545" s="374"/>
      <c r="C545" s="374"/>
      <c r="D545" s="374"/>
      <c r="E545" s="374"/>
      <c r="F545" s="375"/>
      <c r="G545" s="376"/>
      <c r="H545" s="376"/>
      <c r="I545" s="509"/>
      <c r="J545" s="374"/>
      <c r="K545" s="374"/>
      <c r="L545" s="375"/>
      <c r="M545" s="374"/>
    </row>
    <row r="546" spans="1:13" x14ac:dyDescent="0.2">
      <c r="A546" s="374"/>
      <c r="B546" s="374"/>
      <c r="C546" s="374"/>
      <c r="D546" s="374"/>
      <c r="E546" s="374"/>
      <c r="F546" s="375"/>
      <c r="G546" s="376"/>
      <c r="H546" s="376"/>
      <c r="I546" s="509"/>
      <c r="J546" s="374"/>
      <c r="K546" s="374"/>
      <c r="L546" s="375"/>
      <c r="M546" s="374"/>
    </row>
    <row r="547" spans="1:13" x14ac:dyDescent="0.2">
      <c r="A547" s="374"/>
      <c r="B547" s="374"/>
      <c r="C547" s="374"/>
      <c r="D547" s="374"/>
      <c r="E547" s="374"/>
      <c r="F547" s="375"/>
      <c r="G547" s="376"/>
      <c r="H547" s="376"/>
      <c r="I547" s="509"/>
      <c r="J547" s="374"/>
      <c r="K547" s="374"/>
      <c r="L547" s="375"/>
      <c r="M547" s="374"/>
    </row>
    <row r="548" spans="1:13" x14ac:dyDescent="0.2">
      <c r="A548" s="374"/>
      <c r="B548" s="374"/>
      <c r="C548" s="374"/>
      <c r="D548" s="374"/>
      <c r="E548" s="374"/>
      <c r="F548" s="375"/>
      <c r="G548" s="376"/>
      <c r="H548" s="376"/>
      <c r="I548" s="509"/>
      <c r="J548" s="374"/>
      <c r="K548" s="374"/>
      <c r="L548" s="375"/>
      <c r="M548" s="374"/>
    </row>
    <row r="549" spans="1:13" x14ac:dyDescent="0.2">
      <c r="A549" s="374"/>
      <c r="B549" s="374"/>
      <c r="C549" s="374"/>
      <c r="D549" s="374"/>
      <c r="E549" s="374"/>
      <c r="F549" s="375"/>
      <c r="G549" s="376"/>
      <c r="H549" s="376"/>
      <c r="I549" s="509"/>
      <c r="J549" s="374"/>
      <c r="K549" s="374"/>
      <c r="L549" s="375"/>
      <c r="M549" s="374"/>
    </row>
    <row r="550" spans="1:13" x14ac:dyDescent="0.2">
      <c r="A550" s="374"/>
      <c r="B550" s="374"/>
      <c r="C550" s="374"/>
      <c r="D550" s="374"/>
      <c r="E550" s="374"/>
      <c r="F550" s="375"/>
      <c r="G550" s="376"/>
      <c r="H550" s="376"/>
      <c r="I550" s="509"/>
      <c r="J550" s="374"/>
      <c r="K550" s="374"/>
      <c r="L550" s="375"/>
      <c r="M550" s="374"/>
    </row>
    <row r="551" spans="1:13" x14ac:dyDescent="0.2">
      <c r="A551" s="374"/>
      <c r="B551" s="374"/>
      <c r="C551" s="374"/>
      <c r="D551" s="374"/>
      <c r="E551" s="374"/>
      <c r="F551" s="375"/>
      <c r="G551" s="376"/>
      <c r="H551" s="376"/>
      <c r="I551" s="509"/>
      <c r="J551" s="374"/>
      <c r="K551" s="374"/>
      <c r="L551" s="375"/>
      <c r="M551" s="374"/>
    </row>
    <row r="552" spans="1:13" x14ac:dyDescent="0.2">
      <c r="A552" s="374"/>
      <c r="B552" s="374"/>
      <c r="C552" s="374"/>
      <c r="D552" s="374"/>
      <c r="E552" s="374"/>
      <c r="F552" s="375"/>
      <c r="G552" s="376"/>
      <c r="H552" s="376"/>
      <c r="I552" s="509"/>
      <c r="J552" s="374"/>
      <c r="K552" s="374"/>
      <c r="L552" s="375"/>
      <c r="M552" s="374"/>
    </row>
    <row r="553" spans="1:13" x14ac:dyDescent="0.2">
      <c r="A553" s="374"/>
      <c r="B553" s="374"/>
      <c r="C553" s="374"/>
      <c r="D553" s="374"/>
      <c r="E553" s="374"/>
      <c r="F553" s="375"/>
      <c r="G553" s="376"/>
      <c r="H553" s="376"/>
      <c r="I553" s="509"/>
      <c r="J553" s="374"/>
      <c r="K553" s="374"/>
      <c r="L553" s="375"/>
      <c r="M553" s="374"/>
    </row>
    <row r="554" spans="1:13" x14ac:dyDescent="0.2">
      <c r="A554" s="374"/>
      <c r="B554" s="374"/>
      <c r="C554" s="374"/>
      <c r="D554" s="374"/>
      <c r="E554" s="374"/>
      <c r="F554" s="375"/>
      <c r="G554" s="376"/>
      <c r="H554" s="376"/>
      <c r="I554" s="509"/>
      <c r="J554" s="374"/>
      <c r="K554" s="374"/>
      <c r="L554" s="375"/>
      <c r="M554" s="374"/>
    </row>
    <row r="555" spans="1:13" x14ac:dyDescent="0.2">
      <c r="A555" s="374"/>
      <c r="B555" s="374"/>
      <c r="C555" s="374"/>
      <c r="D555" s="374"/>
      <c r="E555" s="374"/>
      <c r="F555" s="375"/>
      <c r="G555" s="376"/>
      <c r="H555" s="376"/>
      <c r="I555" s="509"/>
      <c r="J555" s="374"/>
      <c r="K555" s="374"/>
      <c r="L555" s="375"/>
      <c r="M555" s="374"/>
    </row>
    <row r="556" spans="1:13" x14ac:dyDescent="0.2">
      <c r="A556" s="374"/>
      <c r="B556" s="374"/>
      <c r="C556" s="374"/>
      <c r="D556" s="374"/>
      <c r="E556" s="374"/>
      <c r="F556" s="375"/>
      <c r="G556" s="376"/>
      <c r="H556" s="376"/>
      <c r="I556" s="509"/>
      <c r="J556" s="374"/>
      <c r="K556" s="374"/>
      <c r="L556" s="375"/>
      <c r="M556" s="374"/>
    </row>
    <row r="557" spans="1:13" x14ac:dyDescent="0.2">
      <c r="A557" s="374"/>
      <c r="B557" s="374"/>
      <c r="C557" s="374"/>
      <c r="D557" s="374"/>
      <c r="E557" s="374"/>
      <c r="F557" s="375"/>
      <c r="G557" s="376"/>
      <c r="H557" s="376"/>
      <c r="I557" s="509"/>
      <c r="J557" s="374"/>
      <c r="K557" s="374"/>
      <c r="L557" s="375"/>
      <c r="M557" s="374"/>
    </row>
    <row r="558" spans="1:13" x14ac:dyDescent="0.2">
      <c r="A558" s="374"/>
      <c r="B558" s="374"/>
      <c r="C558" s="374"/>
      <c r="D558" s="374"/>
      <c r="E558" s="374"/>
      <c r="F558" s="375"/>
      <c r="G558" s="376"/>
      <c r="H558" s="376"/>
      <c r="I558" s="509"/>
      <c r="J558" s="374"/>
      <c r="K558" s="374"/>
      <c r="L558" s="375"/>
      <c r="M558" s="374"/>
    </row>
    <row r="559" spans="1:13" x14ac:dyDescent="0.2">
      <c r="A559" s="374"/>
      <c r="B559" s="374"/>
      <c r="C559" s="374"/>
      <c r="D559" s="374"/>
      <c r="E559" s="374"/>
      <c r="F559" s="375"/>
      <c r="G559" s="376"/>
      <c r="H559" s="376"/>
      <c r="I559" s="509"/>
      <c r="J559" s="374"/>
      <c r="K559" s="374"/>
      <c r="L559" s="375"/>
      <c r="M559" s="374"/>
    </row>
    <row r="560" spans="1:13" x14ac:dyDescent="0.2">
      <c r="A560" s="374"/>
      <c r="B560" s="374"/>
      <c r="C560" s="374"/>
      <c r="D560" s="374"/>
      <c r="E560" s="374"/>
      <c r="F560" s="375"/>
      <c r="G560" s="376"/>
      <c r="H560" s="376"/>
      <c r="I560" s="509"/>
      <c r="J560" s="374"/>
      <c r="K560" s="374"/>
      <c r="L560" s="375"/>
      <c r="M560" s="374"/>
    </row>
    <row r="561" spans="1:13" x14ac:dyDescent="0.2">
      <c r="A561" s="374"/>
      <c r="B561" s="374"/>
      <c r="C561" s="374"/>
      <c r="D561" s="374"/>
      <c r="E561" s="374"/>
      <c r="F561" s="375"/>
      <c r="G561" s="376"/>
      <c r="H561" s="376"/>
      <c r="I561" s="509"/>
      <c r="J561" s="374"/>
      <c r="K561" s="374"/>
      <c r="L561" s="375"/>
      <c r="M561" s="374"/>
    </row>
    <row r="562" spans="1:13" x14ac:dyDescent="0.2">
      <c r="A562" s="374"/>
      <c r="B562" s="374"/>
      <c r="C562" s="374"/>
      <c r="D562" s="374"/>
      <c r="E562" s="374"/>
      <c r="F562" s="375"/>
      <c r="G562" s="376"/>
      <c r="H562" s="376"/>
      <c r="I562" s="509"/>
      <c r="J562" s="374"/>
      <c r="K562" s="374"/>
      <c r="L562" s="375"/>
      <c r="M562" s="374"/>
    </row>
    <row r="563" spans="1:13" x14ac:dyDescent="0.2">
      <c r="A563" s="374"/>
      <c r="B563" s="374"/>
      <c r="C563" s="374"/>
      <c r="D563" s="374"/>
      <c r="E563" s="374"/>
      <c r="F563" s="375"/>
      <c r="G563" s="376"/>
      <c r="H563" s="376"/>
      <c r="I563" s="509"/>
      <c r="J563" s="374"/>
      <c r="K563" s="374"/>
      <c r="L563" s="375"/>
      <c r="M563" s="374"/>
    </row>
    <row r="564" spans="1:13" x14ac:dyDescent="0.2">
      <c r="A564" s="374"/>
      <c r="B564" s="374"/>
      <c r="C564" s="374"/>
      <c r="D564" s="374"/>
      <c r="E564" s="374"/>
      <c r="F564" s="375"/>
      <c r="G564" s="376"/>
      <c r="H564" s="376"/>
      <c r="I564" s="509"/>
      <c r="J564" s="374"/>
      <c r="K564" s="374"/>
      <c r="L564" s="375"/>
      <c r="M564" s="374"/>
    </row>
    <row r="565" spans="1:13" x14ac:dyDescent="0.2">
      <c r="A565" s="374"/>
      <c r="B565" s="374"/>
      <c r="C565" s="374"/>
      <c r="D565" s="374"/>
      <c r="E565" s="374"/>
      <c r="F565" s="375"/>
      <c r="G565" s="376"/>
      <c r="H565" s="376"/>
      <c r="I565" s="509"/>
      <c r="J565" s="374"/>
      <c r="K565" s="374"/>
      <c r="L565" s="375"/>
      <c r="M565" s="374"/>
    </row>
    <row r="566" spans="1:13" x14ac:dyDescent="0.2">
      <c r="A566" s="374"/>
      <c r="B566" s="374"/>
      <c r="C566" s="374"/>
      <c r="D566" s="374"/>
      <c r="E566" s="374"/>
      <c r="F566" s="375"/>
      <c r="G566" s="376"/>
      <c r="H566" s="376"/>
      <c r="I566" s="509"/>
      <c r="J566" s="374"/>
      <c r="K566" s="374"/>
      <c r="L566" s="375"/>
      <c r="M566" s="374"/>
    </row>
    <row r="567" spans="1:13" x14ac:dyDescent="0.2">
      <c r="A567" s="374"/>
      <c r="B567" s="374"/>
      <c r="C567" s="374"/>
      <c r="D567" s="374"/>
      <c r="E567" s="374"/>
      <c r="F567" s="375"/>
      <c r="G567" s="376"/>
      <c r="H567" s="376"/>
      <c r="I567" s="509"/>
      <c r="J567" s="374"/>
      <c r="K567" s="374"/>
      <c r="L567" s="375"/>
      <c r="M567" s="374"/>
    </row>
    <row r="568" spans="1:13" x14ac:dyDescent="0.2">
      <c r="A568" s="374"/>
      <c r="B568" s="374"/>
      <c r="C568" s="374"/>
      <c r="D568" s="374"/>
      <c r="E568" s="374"/>
      <c r="F568" s="375"/>
      <c r="G568" s="376"/>
      <c r="H568" s="376"/>
      <c r="I568" s="509"/>
      <c r="J568" s="374"/>
      <c r="K568" s="374"/>
      <c r="L568" s="375"/>
      <c r="M568" s="374"/>
    </row>
    <row r="569" spans="1:13" x14ac:dyDescent="0.2">
      <c r="A569" s="374"/>
      <c r="B569" s="374"/>
      <c r="C569" s="374"/>
      <c r="D569" s="374"/>
      <c r="E569" s="374"/>
      <c r="F569" s="375"/>
      <c r="G569" s="376"/>
      <c r="H569" s="376"/>
      <c r="I569" s="509"/>
      <c r="J569" s="374"/>
      <c r="K569" s="374"/>
      <c r="L569" s="375"/>
      <c r="M569" s="374"/>
    </row>
    <row r="570" spans="1:13" x14ac:dyDescent="0.2">
      <c r="A570" s="374"/>
      <c r="B570" s="374"/>
      <c r="C570" s="374"/>
      <c r="D570" s="374"/>
      <c r="E570" s="374"/>
      <c r="F570" s="375"/>
      <c r="G570" s="376"/>
      <c r="H570" s="376"/>
      <c r="I570" s="509"/>
      <c r="J570" s="374"/>
      <c r="K570" s="374"/>
      <c r="L570" s="375"/>
      <c r="M570" s="374"/>
    </row>
    <row r="571" spans="1:13" x14ac:dyDescent="0.2">
      <c r="A571" s="374"/>
      <c r="B571" s="374"/>
      <c r="C571" s="374"/>
      <c r="D571" s="374"/>
      <c r="E571" s="374"/>
      <c r="F571" s="375"/>
      <c r="G571" s="376"/>
      <c r="H571" s="376"/>
      <c r="I571" s="509"/>
      <c r="J571" s="374"/>
      <c r="K571" s="374"/>
      <c r="L571" s="375"/>
      <c r="M571" s="374"/>
    </row>
    <row r="572" spans="1:13" x14ac:dyDescent="0.2">
      <c r="A572" s="374"/>
      <c r="B572" s="374"/>
      <c r="C572" s="374"/>
      <c r="D572" s="374"/>
      <c r="E572" s="374"/>
      <c r="F572" s="375"/>
      <c r="G572" s="376"/>
      <c r="H572" s="376"/>
      <c r="I572" s="509"/>
      <c r="J572" s="374"/>
      <c r="K572" s="374"/>
      <c r="L572" s="375"/>
      <c r="M572" s="374"/>
    </row>
    <row r="573" spans="1:13" x14ac:dyDescent="0.2">
      <c r="A573" s="374"/>
      <c r="B573" s="374"/>
      <c r="C573" s="374"/>
      <c r="D573" s="374"/>
      <c r="E573" s="374"/>
      <c r="F573" s="375"/>
      <c r="G573" s="376"/>
      <c r="H573" s="376"/>
      <c r="I573" s="509"/>
      <c r="J573" s="374"/>
      <c r="K573" s="374"/>
      <c r="L573" s="375"/>
      <c r="M573" s="374"/>
    </row>
    <row r="574" spans="1:13" x14ac:dyDescent="0.2">
      <c r="A574" s="374"/>
      <c r="B574" s="374"/>
      <c r="C574" s="374"/>
      <c r="D574" s="374"/>
      <c r="E574" s="374"/>
      <c r="F574" s="375"/>
      <c r="G574" s="376"/>
      <c r="H574" s="376"/>
      <c r="I574" s="509"/>
      <c r="J574" s="374"/>
      <c r="K574" s="374"/>
      <c r="L574" s="375"/>
      <c r="M574" s="374"/>
    </row>
    <row r="575" spans="1:13" x14ac:dyDescent="0.2">
      <c r="A575" s="374"/>
      <c r="B575" s="374"/>
      <c r="C575" s="374"/>
      <c r="D575" s="374"/>
      <c r="E575" s="374"/>
      <c r="F575" s="375"/>
      <c r="G575" s="376"/>
      <c r="H575" s="376"/>
      <c r="I575" s="509"/>
      <c r="J575" s="374"/>
      <c r="K575" s="374"/>
      <c r="L575" s="375"/>
      <c r="M575" s="374"/>
    </row>
    <row r="576" spans="1:13" x14ac:dyDescent="0.2">
      <c r="A576" s="374"/>
      <c r="B576" s="374"/>
      <c r="C576" s="374"/>
      <c r="D576" s="374"/>
      <c r="E576" s="374"/>
      <c r="F576" s="375"/>
      <c r="G576" s="376"/>
      <c r="H576" s="376"/>
      <c r="I576" s="509"/>
      <c r="J576" s="374"/>
      <c r="K576" s="374"/>
      <c r="L576" s="375"/>
      <c r="M576" s="374"/>
    </row>
    <row r="577" spans="1:13" x14ac:dyDescent="0.2">
      <c r="A577" s="374"/>
      <c r="B577" s="374"/>
      <c r="C577" s="374"/>
      <c r="D577" s="374"/>
      <c r="E577" s="374"/>
      <c r="F577" s="375"/>
      <c r="G577" s="376"/>
      <c r="H577" s="376"/>
      <c r="I577" s="509"/>
      <c r="J577" s="374"/>
      <c r="K577" s="374"/>
      <c r="L577" s="375"/>
      <c r="M577" s="374"/>
    </row>
    <row r="578" spans="1:13" x14ac:dyDescent="0.2">
      <c r="A578" s="374"/>
      <c r="B578" s="374"/>
      <c r="C578" s="374"/>
      <c r="D578" s="374"/>
      <c r="E578" s="374"/>
      <c r="F578" s="375"/>
      <c r="G578" s="376"/>
      <c r="H578" s="376"/>
      <c r="I578" s="509"/>
      <c r="J578" s="374"/>
      <c r="K578" s="374"/>
      <c r="L578" s="375"/>
      <c r="M578" s="374"/>
    </row>
    <row r="579" spans="1:13" x14ac:dyDescent="0.2">
      <c r="A579" s="374"/>
      <c r="B579" s="374"/>
      <c r="C579" s="374"/>
      <c r="D579" s="374"/>
      <c r="E579" s="374"/>
      <c r="F579" s="375"/>
      <c r="G579" s="376"/>
      <c r="H579" s="376"/>
      <c r="I579" s="509"/>
      <c r="J579" s="374"/>
      <c r="K579" s="374"/>
      <c r="L579" s="375"/>
      <c r="M579" s="374"/>
    </row>
    <row r="580" spans="1:13" x14ac:dyDescent="0.2">
      <c r="A580" s="374"/>
      <c r="B580" s="374"/>
      <c r="C580" s="374"/>
      <c r="D580" s="374"/>
      <c r="E580" s="374"/>
      <c r="F580" s="375"/>
      <c r="G580" s="376"/>
      <c r="H580" s="376"/>
      <c r="I580" s="509"/>
      <c r="J580" s="374"/>
      <c r="K580" s="374"/>
      <c r="L580" s="375"/>
      <c r="M580" s="374"/>
    </row>
    <row r="581" spans="1:13" x14ac:dyDescent="0.2">
      <c r="A581" s="374"/>
      <c r="B581" s="374"/>
      <c r="C581" s="374"/>
      <c r="D581" s="374"/>
      <c r="E581" s="374"/>
      <c r="F581" s="375"/>
      <c r="G581" s="376"/>
      <c r="H581" s="376"/>
      <c r="I581" s="509"/>
      <c r="J581" s="374"/>
      <c r="K581" s="374"/>
      <c r="L581" s="375"/>
      <c r="M581" s="374"/>
    </row>
    <row r="582" spans="1:13" x14ac:dyDescent="0.2">
      <c r="A582" s="374"/>
      <c r="B582" s="374"/>
      <c r="C582" s="374"/>
      <c r="D582" s="374"/>
      <c r="E582" s="374"/>
      <c r="F582" s="375"/>
      <c r="G582" s="376"/>
      <c r="H582" s="376"/>
      <c r="I582" s="509"/>
      <c r="J582" s="374"/>
      <c r="K582" s="374"/>
      <c r="L582" s="375"/>
      <c r="M582" s="374"/>
    </row>
    <row r="583" spans="1:13" x14ac:dyDescent="0.2">
      <c r="A583" s="374"/>
      <c r="B583" s="374"/>
      <c r="C583" s="374"/>
      <c r="D583" s="374"/>
      <c r="E583" s="374"/>
      <c r="F583" s="375"/>
      <c r="G583" s="376"/>
      <c r="H583" s="376"/>
      <c r="I583" s="509"/>
      <c r="J583" s="374"/>
      <c r="K583" s="374"/>
      <c r="L583" s="375"/>
      <c r="M583" s="374"/>
    </row>
    <row r="584" spans="1:13" x14ac:dyDescent="0.2">
      <c r="A584" s="374"/>
      <c r="B584" s="374"/>
      <c r="C584" s="374"/>
      <c r="D584" s="374"/>
      <c r="E584" s="374"/>
      <c r="F584" s="375"/>
      <c r="G584" s="376"/>
      <c r="H584" s="376"/>
      <c r="I584" s="509"/>
      <c r="J584" s="374"/>
      <c r="K584" s="374"/>
      <c r="L584" s="375"/>
      <c r="M584" s="374"/>
    </row>
    <row r="585" spans="1:13" x14ac:dyDescent="0.2">
      <c r="A585" s="374"/>
      <c r="B585" s="374"/>
      <c r="C585" s="374"/>
      <c r="D585" s="374"/>
      <c r="E585" s="374"/>
      <c r="F585" s="375"/>
      <c r="G585" s="376"/>
      <c r="H585" s="376"/>
      <c r="I585" s="509"/>
      <c r="J585" s="374"/>
      <c r="K585" s="374"/>
      <c r="L585" s="375"/>
      <c r="M585" s="374"/>
    </row>
    <row r="586" spans="1:13" x14ac:dyDescent="0.2">
      <c r="A586" s="374"/>
      <c r="B586" s="374"/>
      <c r="C586" s="374"/>
      <c r="D586" s="374"/>
      <c r="E586" s="374"/>
      <c r="F586" s="375"/>
      <c r="G586" s="376"/>
      <c r="H586" s="376"/>
      <c r="I586" s="509"/>
      <c r="J586" s="374"/>
      <c r="K586" s="374"/>
      <c r="L586" s="375"/>
      <c r="M586" s="374"/>
    </row>
    <row r="587" spans="1:13" x14ac:dyDescent="0.2">
      <c r="A587" s="374"/>
      <c r="B587" s="374"/>
      <c r="C587" s="374"/>
      <c r="D587" s="374"/>
      <c r="E587" s="374"/>
      <c r="F587" s="375"/>
      <c r="G587" s="376"/>
      <c r="H587" s="376"/>
      <c r="I587" s="509"/>
      <c r="J587" s="374"/>
      <c r="K587" s="374"/>
      <c r="L587" s="375"/>
      <c r="M587" s="374"/>
    </row>
    <row r="588" spans="1:13" x14ac:dyDescent="0.2">
      <c r="A588" s="374"/>
      <c r="B588" s="374"/>
      <c r="C588" s="374"/>
      <c r="D588" s="374"/>
      <c r="E588" s="374"/>
      <c r="F588" s="375"/>
      <c r="G588" s="376"/>
      <c r="H588" s="376"/>
      <c r="I588" s="509"/>
      <c r="J588" s="374"/>
      <c r="K588" s="374"/>
      <c r="L588" s="375"/>
      <c r="M588" s="374"/>
    </row>
    <row r="589" spans="1:13" x14ac:dyDescent="0.2">
      <c r="A589" s="374"/>
      <c r="B589" s="374"/>
      <c r="C589" s="374"/>
      <c r="D589" s="374"/>
      <c r="E589" s="374"/>
      <c r="F589" s="375"/>
      <c r="G589" s="376"/>
      <c r="H589" s="376"/>
      <c r="I589" s="509"/>
      <c r="J589" s="374"/>
      <c r="K589" s="374"/>
      <c r="L589" s="375"/>
      <c r="M589" s="374"/>
    </row>
    <row r="590" spans="1:13" x14ac:dyDescent="0.2">
      <c r="A590" s="374"/>
      <c r="B590" s="374"/>
      <c r="C590" s="374"/>
      <c r="D590" s="374"/>
      <c r="E590" s="374"/>
      <c r="F590" s="375"/>
      <c r="G590" s="376"/>
      <c r="H590" s="376"/>
      <c r="I590" s="509"/>
      <c r="J590" s="374"/>
      <c r="K590" s="374"/>
      <c r="L590" s="375"/>
      <c r="M590" s="374"/>
    </row>
    <row r="591" spans="1:13" x14ac:dyDescent="0.2">
      <c r="A591" s="374"/>
      <c r="B591" s="374"/>
      <c r="C591" s="374"/>
      <c r="D591" s="374"/>
      <c r="E591" s="374"/>
      <c r="F591" s="375"/>
      <c r="G591" s="376"/>
      <c r="H591" s="376"/>
      <c r="I591" s="509"/>
      <c r="J591" s="374"/>
      <c r="K591" s="374"/>
      <c r="L591" s="375"/>
      <c r="M591" s="374"/>
    </row>
    <row r="592" spans="1:13" x14ac:dyDescent="0.2">
      <c r="A592" s="374"/>
      <c r="B592" s="374"/>
      <c r="C592" s="374"/>
      <c r="D592" s="374"/>
      <c r="E592" s="374"/>
      <c r="F592" s="375"/>
      <c r="G592" s="376"/>
      <c r="H592" s="376"/>
      <c r="I592" s="509"/>
      <c r="J592" s="374"/>
      <c r="K592" s="374"/>
      <c r="L592" s="375"/>
      <c r="M592" s="374"/>
    </row>
    <row r="593" spans="1:13" x14ac:dyDescent="0.2">
      <c r="A593" s="374"/>
      <c r="B593" s="374"/>
      <c r="C593" s="374"/>
      <c r="D593" s="374"/>
      <c r="E593" s="374"/>
      <c r="F593" s="375"/>
      <c r="G593" s="376"/>
      <c r="H593" s="376"/>
      <c r="I593" s="509"/>
      <c r="J593" s="374"/>
      <c r="K593" s="374"/>
      <c r="L593" s="375"/>
      <c r="M593" s="374"/>
    </row>
    <row r="594" spans="1:13" x14ac:dyDescent="0.2">
      <c r="A594" s="374"/>
      <c r="B594" s="374"/>
      <c r="C594" s="374"/>
      <c r="D594" s="374"/>
      <c r="E594" s="374"/>
      <c r="F594" s="375"/>
      <c r="G594" s="376"/>
      <c r="H594" s="376"/>
      <c r="I594" s="509"/>
      <c r="J594" s="374"/>
      <c r="K594" s="374"/>
      <c r="L594" s="375"/>
      <c r="M594" s="374"/>
    </row>
    <row r="595" spans="1:13" x14ac:dyDescent="0.2">
      <c r="A595" s="374"/>
      <c r="B595" s="374"/>
      <c r="C595" s="374"/>
      <c r="D595" s="374"/>
      <c r="E595" s="374"/>
      <c r="F595" s="375"/>
      <c r="G595" s="376"/>
      <c r="H595" s="376"/>
      <c r="I595" s="509"/>
      <c r="J595" s="374"/>
      <c r="K595" s="374"/>
      <c r="L595" s="375"/>
      <c r="M595" s="374"/>
    </row>
    <row r="596" spans="1:13" x14ac:dyDescent="0.2">
      <c r="A596" s="374"/>
      <c r="B596" s="374"/>
      <c r="C596" s="374"/>
      <c r="D596" s="374"/>
      <c r="E596" s="374"/>
      <c r="F596" s="375"/>
      <c r="G596" s="376"/>
      <c r="H596" s="376"/>
      <c r="I596" s="509"/>
      <c r="J596" s="374"/>
      <c r="K596" s="374"/>
      <c r="L596" s="375"/>
      <c r="M596" s="374"/>
    </row>
    <row r="597" spans="1:13" x14ac:dyDescent="0.2">
      <c r="A597" s="374"/>
      <c r="B597" s="374"/>
      <c r="C597" s="374"/>
      <c r="D597" s="374"/>
      <c r="E597" s="374"/>
      <c r="F597" s="375"/>
      <c r="G597" s="376"/>
      <c r="H597" s="376"/>
      <c r="I597" s="509"/>
      <c r="J597" s="374"/>
      <c r="K597" s="374"/>
      <c r="L597" s="375"/>
      <c r="M597" s="374"/>
    </row>
    <row r="598" spans="1:13" x14ac:dyDescent="0.2">
      <c r="A598" s="374"/>
      <c r="B598" s="374"/>
      <c r="C598" s="374"/>
      <c r="D598" s="374"/>
      <c r="E598" s="374"/>
      <c r="F598" s="375"/>
      <c r="G598" s="376"/>
      <c r="H598" s="376"/>
      <c r="I598" s="509"/>
      <c r="J598" s="374"/>
      <c r="K598" s="374"/>
      <c r="L598" s="375"/>
      <c r="M598" s="374"/>
    </row>
    <row r="599" spans="1:13" x14ac:dyDescent="0.2">
      <c r="A599" s="374"/>
      <c r="B599" s="374"/>
      <c r="C599" s="374"/>
      <c r="D599" s="374"/>
      <c r="E599" s="374"/>
      <c r="F599" s="375"/>
      <c r="G599" s="376"/>
      <c r="H599" s="376"/>
      <c r="I599" s="509"/>
      <c r="J599" s="374"/>
      <c r="K599" s="374"/>
      <c r="L599" s="375"/>
      <c r="M599" s="374"/>
    </row>
    <row r="600" spans="1:13" x14ac:dyDescent="0.2">
      <c r="A600" s="374"/>
      <c r="B600" s="374"/>
      <c r="C600" s="374"/>
      <c r="D600" s="374"/>
      <c r="E600" s="374"/>
      <c r="F600" s="375"/>
      <c r="G600" s="376"/>
      <c r="H600" s="376"/>
      <c r="I600" s="509"/>
      <c r="J600" s="374"/>
      <c r="K600" s="374"/>
      <c r="L600" s="375"/>
      <c r="M600" s="374"/>
    </row>
    <row r="601" spans="1:13" x14ac:dyDescent="0.2">
      <c r="A601" s="374"/>
      <c r="B601" s="374"/>
      <c r="C601" s="374"/>
      <c r="D601" s="374"/>
      <c r="E601" s="374"/>
      <c r="F601" s="375"/>
      <c r="G601" s="376"/>
      <c r="H601" s="376"/>
      <c r="I601" s="509"/>
      <c r="J601" s="374"/>
      <c r="K601" s="374"/>
      <c r="L601" s="375"/>
      <c r="M601" s="374"/>
    </row>
    <row r="602" spans="1:13" x14ac:dyDescent="0.2">
      <c r="A602" s="374"/>
      <c r="B602" s="374"/>
      <c r="C602" s="374"/>
      <c r="D602" s="374"/>
      <c r="E602" s="374"/>
      <c r="F602" s="375"/>
      <c r="G602" s="376"/>
      <c r="H602" s="376"/>
      <c r="I602" s="509"/>
      <c r="J602" s="374"/>
      <c r="K602" s="374"/>
      <c r="L602" s="375"/>
      <c r="M602" s="374"/>
    </row>
    <row r="603" spans="1:13" x14ac:dyDescent="0.2">
      <c r="A603" s="374"/>
      <c r="B603" s="374"/>
      <c r="C603" s="374"/>
      <c r="D603" s="374"/>
      <c r="E603" s="374"/>
      <c r="F603" s="375"/>
      <c r="G603" s="376"/>
      <c r="H603" s="376"/>
      <c r="I603" s="509"/>
      <c r="J603" s="374"/>
      <c r="K603" s="374"/>
      <c r="L603" s="375"/>
      <c r="M603" s="374"/>
    </row>
    <row r="604" spans="1:13" x14ac:dyDescent="0.2">
      <c r="A604" s="374"/>
      <c r="B604" s="374"/>
      <c r="C604" s="374"/>
      <c r="D604" s="374"/>
      <c r="E604" s="374"/>
      <c r="F604" s="375"/>
      <c r="G604" s="376"/>
      <c r="H604" s="376"/>
      <c r="I604" s="509"/>
      <c r="J604" s="374"/>
      <c r="K604" s="374"/>
      <c r="L604" s="375"/>
      <c r="M604" s="374"/>
    </row>
    <row r="605" spans="1:13" x14ac:dyDescent="0.2">
      <c r="A605" s="374"/>
      <c r="B605" s="374"/>
      <c r="C605" s="374"/>
      <c r="D605" s="374"/>
      <c r="E605" s="374"/>
      <c r="F605" s="375"/>
      <c r="G605" s="376"/>
      <c r="H605" s="376"/>
      <c r="I605" s="509"/>
      <c r="J605" s="374"/>
      <c r="K605" s="374"/>
      <c r="L605" s="375"/>
      <c r="M605" s="374"/>
    </row>
    <row r="606" spans="1:13" x14ac:dyDescent="0.2">
      <c r="A606" s="374"/>
      <c r="B606" s="374"/>
      <c r="C606" s="374"/>
      <c r="D606" s="374"/>
      <c r="E606" s="374"/>
      <c r="F606" s="375"/>
      <c r="G606" s="376"/>
      <c r="H606" s="376"/>
      <c r="I606" s="509"/>
      <c r="J606" s="374"/>
      <c r="K606" s="374"/>
      <c r="L606" s="375"/>
      <c r="M606" s="374"/>
    </row>
    <row r="607" spans="1:13" x14ac:dyDescent="0.2">
      <c r="A607" s="374"/>
      <c r="B607" s="374"/>
      <c r="C607" s="374"/>
      <c r="D607" s="374"/>
      <c r="E607" s="374"/>
      <c r="F607" s="375"/>
      <c r="G607" s="376"/>
      <c r="H607" s="376"/>
      <c r="I607" s="509"/>
      <c r="J607" s="374"/>
      <c r="K607" s="374"/>
      <c r="L607" s="375"/>
      <c r="M607" s="374"/>
    </row>
    <row r="608" spans="1:13" x14ac:dyDescent="0.2">
      <c r="A608" s="374"/>
      <c r="B608" s="374"/>
      <c r="C608" s="374"/>
      <c r="D608" s="374"/>
      <c r="E608" s="374"/>
      <c r="F608" s="375"/>
      <c r="G608" s="376"/>
      <c r="H608" s="376"/>
      <c r="I608" s="509"/>
      <c r="J608" s="374"/>
      <c r="K608" s="374"/>
      <c r="L608" s="375"/>
      <c r="M608" s="374"/>
    </row>
    <row r="609" spans="1:13" x14ac:dyDescent="0.2">
      <c r="A609" s="374"/>
      <c r="B609" s="374"/>
      <c r="C609" s="374"/>
      <c r="D609" s="374"/>
      <c r="E609" s="374"/>
      <c r="F609" s="375"/>
      <c r="G609" s="376"/>
      <c r="H609" s="376"/>
      <c r="I609" s="509"/>
      <c r="J609" s="374"/>
      <c r="K609" s="374"/>
      <c r="L609" s="375"/>
      <c r="M609" s="374"/>
    </row>
    <row r="610" spans="1:13" x14ac:dyDescent="0.2">
      <c r="A610" s="374"/>
      <c r="B610" s="374"/>
      <c r="C610" s="374"/>
      <c r="D610" s="374"/>
      <c r="E610" s="374"/>
      <c r="F610" s="375"/>
      <c r="G610" s="376"/>
      <c r="H610" s="376"/>
      <c r="I610" s="509"/>
      <c r="J610" s="374"/>
      <c r="K610" s="374"/>
      <c r="L610" s="375"/>
      <c r="M610" s="374"/>
    </row>
    <row r="611" spans="1:13" x14ac:dyDescent="0.2">
      <c r="A611" s="374"/>
      <c r="B611" s="374"/>
      <c r="C611" s="374"/>
      <c r="D611" s="374"/>
      <c r="E611" s="374"/>
      <c r="F611" s="375"/>
      <c r="G611" s="376"/>
      <c r="H611" s="376"/>
      <c r="I611" s="509"/>
      <c r="J611" s="374"/>
      <c r="K611" s="374"/>
      <c r="L611" s="375"/>
      <c r="M611" s="374"/>
    </row>
    <row r="612" spans="1:13" x14ac:dyDescent="0.2">
      <c r="A612" s="374"/>
      <c r="B612" s="374"/>
      <c r="C612" s="374"/>
      <c r="D612" s="374"/>
      <c r="E612" s="374"/>
      <c r="F612" s="375"/>
      <c r="G612" s="376"/>
      <c r="H612" s="376"/>
      <c r="I612" s="509"/>
      <c r="J612" s="374"/>
      <c r="K612" s="374"/>
      <c r="L612" s="375"/>
      <c r="M612" s="374"/>
    </row>
    <row r="613" spans="1:13" x14ac:dyDescent="0.2">
      <c r="A613" s="374"/>
      <c r="B613" s="374"/>
      <c r="C613" s="374"/>
      <c r="D613" s="374"/>
      <c r="E613" s="374"/>
      <c r="F613" s="375"/>
      <c r="G613" s="376"/>
      <c r="H613" s="376"/>
      <c r="I613" s="509"/>
      <c r="J613" s="374"/>
      <c r="K613" s="374"/>
      <c r="L613" s="375"/>
      <c r="M613" s="374"/>
    </row>
    <row r="614" spans="1:13" x14ac:dyDescent="0.2">
      <c r="A614" s="374"/>
      <c r="B614" s="374"/>
      <c r="C614" s="374"/>
      <c r="D614" s="374"/>
      <c r="E614" s="374"/>
      <c r="F614" s="375"/>
      <c r="G614" s="376"/>
      <c r="H614" s="376"/>
      <c r="I614" s="509"/>
      <c r="J614" s="374"/>
      <c r="K614" s="374"/>
      <c r="L614" s="375"/>
      <c r="M614" s="374"/>
    </row>
    <row r="615" spans="1:13" x14ac:dyDescent="0.2">
      <c r="A615" s="374"/>
      <c r="B615" s="374"/>
      <c r="C615" s="374"/>
      <c r="D615" s="374"/>
      <c r="E615" s="374"/>
      <c r="F615" s="375"/>
      <c r="G615" s="376"/>
      <c r="H615" s="376"/>
      <c r="I615" s="509"/>
      <c r="J615" s="374"/>
      <c r="K615" s="374"/>
      <c r="L615" s="375"/>
      <c r="M615" s="374"/>
    </row>
    <row r="616" spans="1:13" x14ac:dyDescent="0.2">
      <c r="A616" s="374"/>
      <c r="B616" s="374"/>
      <c r="C616" s="374"/>
      <c r="D616" s="374"/>
      <c r="E616" s="374"/>
      <c r="F616" s="375"/>
      <c r="G616" s="376"/>
      <c r="H616" s="376"/>
      <c r="I616" s="509"/>
      <c r="J616" s="374"/>
      <c r="K616" s="374"/>
      <c r="L616" s="375"/>
      <c r="M616" s="374"/>
    </row>
    <row r="617" spans="1:13" x14ac:dyDescent="0.2">
      <c r="A617" s="374"/>
      <c r="B617" s="374"/>
      <c r="C617" s="374"/>
      <c r="D617" s="374"/>
      <c r="E617" s="374"/>
      <c r="F617" s="375"/>
      <c r="G617" s="376"/>
      <c r="H617" s="376"/>
      <c r="I617" s="509"/>
      <c r="J617" s="374"/>
      <c r="K617" s="374"/>
      <c r="L617" s="375"/>
      <c r="M617" s="374"/>
    </row>
    <row r="618" spans="1:13" x14ac:dyDescent="0.2">
      <c r="A618" s="374"/>
      <c r="B618" s="374"/>
      <c r="C618" s="374"/>
      <c r="D618" s="374"/>
      <c r="E618" s="374"/>
      <c r="F618" s="375"/>
      <c r="G618" s="376"/>
      <c r="H618" s="376"/>
      <c r="I618" s="509"/>
      <c r="J618" s="374"/>
      <c r="K618" s="374"/>
      <c r="L618" s="375"/>
      <c r="M618" s="374"/>
    </row>
    <row r="619" spans="1:13" x14ac:dyDescent="0.2">
      <c r="A619" s="374"/>
      <c r="B619" s="374"/>
      <c r="C619" s="374"/>
      <c r="D619" s="374"/>
      <c r="E619" s="374"/>
      <c r="F619" s="375"/>
      <c r="G619" s="376"/>
      <c r="H619" s="376"/>
      <c r="I619" s="509"/>
      <c r="J619" s="374"/>
      <c r="K619" s="374"/>
      <c r="L619" s="375"/>
      <c r="M619" s="374"/>
    </row>
    <row r="620" spans="1:13" x14ac:dyDescent="0.2">
      <c r="A620" s="374"/>
      <c r="B620" s="374"/>
      <c r="C620" s="374"/>
      <c r="D620" s="374"/>
      <c r="E620" s="374"/>
      <c r="F620" s="375"/>
      <c r="G620" s="376"/>
      <c r="H620" s="376"/>
      <c r="I620" s="509"/>
      <c r="J620" s="374"/>
      <c r="K620" s="374"/>
      <c r="L620" s="375"/>
      <c r="M620" s="374"/>
    </row>
    <row r="621" spans="1:13" x14ac:dyDescent="0.2">
      <c r="A621" s="374"/>
      <c r="B621" s="374"/>
      <c r="C621" s="374"/>
      <c r="D621" s="374"/>
      <c r="E621" s="374"/>
      <c r="F621" s="375"/>
      <c r="G621" s="376"/>
      <c r="H621" s="376"/>
      <c r="I621" s="509"/>
      <c r="J621" s="374"/>
      <c r="K621" s="374"/>
      <c r="L621" s="375"/>
      <c r="M621" s="374"/>
    </row>
    <row r="622" spans="1:13" x14ac:dyDescent="0.2">
      <c r="A622" s="374"/>
      <c r="B622" s="374"/>
      <c r="C622" s="374"/>
      <c r="D622" s="374"/>
      <c r="E622" s="374"/>
      <c r="F622" s="375"/>
      <c r="G622" s="376"/>
      <c r="H622" s="376"/>
      <c r="I622" s="509"/>
      <c r="J622" s="374"/>
      <c r="K622" s="374"/>
      <c r="L622" s="375"/>
      <c r="M622" s="374"/>
    </row>
    <row r="623" spans="1:13" x14ac:dyDescent="0.2">
      <c r="A623" s="374"/>
      <c r="B623" s="374"/>
      <c r="C623" s="374"/>
      <c r="D623" s="374"/>
      <c r="E623" s="374"/>
      <c r="F623" s="375"/>
      <c r="G623" s="376"/>
      <c r="H623" s="376"/>
      <c r="I623" s="509"/>
      <c r="J623" s="374"/>
      <c r="K623" s="374"/>
      <c r="L623" s="375"/>
      <c r="M623" s="374"/>
    </row>
    <row r="624" spans="1:13" x14ac:dyDescent="0.2">
      <c r="A624" s="374"/>
      <c r="B624" s="374"/>
      <c r="C624" s="374"/>
      <c r="D624" s="374"/>
      <c r="E624" s="374"/>
      <c r="F624" s="375"/>
      <c r="G624" s="376"/>
      <c r="H624" s="376"/>
      <c r="I624" s="509"/>
      <c r="J624" s="374"/>
      <c r="K624" s="374"/>
      <c r="L624" s="375"/>
      <c r="M624" s="374"/>
    </row>
    <row r="625" spans="1:13" x14ac:dyDescent="0.2">
      <c r="A625" s="374"/>
      <c r="B625" s="374"/>
      <c r="C625" s="374"/>
      <c r="D625" s="374"/>
      <c r="E625" s="374"/>
      <c r="F625" s="375"/>
      <c r="G625" s="376"/>
      <c r="H625" s="376"/>
      <c r="I625" s="509"/>
      <c r="J625" s="374"/>
      <c r="K625" s="374"/>
      <c r="L625" s="375"/>
      <c r="M625" s="374"/>
    </row>
    <row r="626" spans="1:13" x14ac:dyDescent="0.2">
      <c r="A626" s="374"/>
      <c r="B626" s="374"/>
      <c r="C626" s="374"/>
      <c r="D626" s="374"/>
      <c r="E626" s="374"/>
      <c r="F626" s="375"/>
      <c r="G626" s="376"/>
      <c r="H626" s="376"/>
      <c r="I626" s="509"/>
      <c r="J626" s="374"/>
      <c r="K626" s="374"/>
      <c r="L626" s="375"/>
      <c r="M626" s="374"/>
    </row>
    <row r="627" spans="1:13" x14ac:dyDescent="0.2">
      <c r="A627" s="374"/>
      <c r="B627" s="374"/>
      <c r="C627" s="374"/>
      <c r="D627" s="374"/>
      <c r="E627" s="374"/>
      <c r="F627" s="375"/>
      <c r="G627" s="376"/>
      <c r="H627" s="376"/>
      <c r="I627" s="509"/>
      <c r="J627" s="374"/>
      <c r="K627" s="374"/>
      <c r="L627" s="375"/>
      <c r="M627" s="374"/>
    </row>
    <row r="628" spans="1:13" x14ac:dyDescent="0.2">
      <c r="A628" s="374"/>
      <c r="B628" s="374"/>
      <c r="C628" s="374"/>
      <c r="D628" s="374"/>
      <c r="E628" s="374"/>
      <c r="F628" s="375"/>
      <c r="G628" s="376"/>
      <c r="H628" s="376"/>
      <c r="I628" s="509"/>
      <c r="J628" s="374"/>
      <c r="K628" s="374"/>
      <c r="L628" s="375"/>
      <c r="M628" s="374"/>
    </row>
    <row r="629" spans="1:13" x14ac:dyDescent="0.2">
      <c r="A629" s="374"/>
      <c r="B629" s="374"/>
      <c r="C629" s="374"/>
      <c r="D629" s="374"/>
      <c r="E629" s="374"/>
      <c r="F629" s="375"/>
      <c r="G629" s="376"/>
      <c r="H629" s="376"/>
      <c r="I629" s="509"/>
      <c r="J629" s="374"/>
      <c r="K629" s="374"/>
      <c r="L629" s="375"/>
      <c r="M629" s="374"/>
    </row>
    <row r="630" spans="1:13" x14ac:dyDescent="0.2">
      <c r="A630" s="374"/>
      <c r="B630" s="374"/>
      <c r="C630" s="374"/>
      <c r="D630" s="374"/>
      <c r="E630" s="374"/>
      <c r="F630" s="375"/>
      <c r="G630" s="376"/>
      <c r="H630" s="376"/>
      <c r="I630" s="509"/>
      <c r="J630" s="374"/>
      <c r="K630" s="374"/>
      <c r="L630" s="375"/>
      <c r="M630" s="374"/>
    </row>
    <row r="631" spans="1:13" x14ac:dyDescent="0.2">
      <c r="A631" s="374"/>
      <c r="B631" s="374"/>
      <c r="C631" s="374"/>
      <c r="D631" s="374"/>
      <c r="E631" s="374"/>
      <c r="F631" s="375"/>
      <c r="G631" s="376"/>
      <c r="H631" s="376"/>
      <c r="I631" s="509"/>
      <c r="J631" s="374"/>
      <c r="K631" s="374"/>
      <c r="L631" s="375"/>
      <c r="M631" s="374"/>
    </row>
    <row r="632" spans="1:13" x14ac:dyDescent="0.2">
      <c r="A632" s="374"/>
      <c r="B632" s="374"/>
      <c r="C632" s="374"/>
      <c r="D632" s="374"/>
      <c r="E632" s="374"/>
      <c r="F632" s="375"/>
      <c r="G632" s="376"/>
      <c r="H632" s="376"/>
      <c r="I632" s="509"/>
      <c r="J632" s="374"/>
      <c r="K632" s="374"/>
      <c r="L632" s="375"/>
      <c r="M632" s="374"/>
    </row>
    <row r="633" spans="1:13" x14ac:dyDescent="0.2">
      <c r="A633" s="374"/>
      <c r="B633" s="374"/>
      <c r="C633" s="374"/>
      <c r="D633" s="374"/>
      <c r="E633" s="374"/>
      <c r="F633" s="375"/>
      <c r="G633" s="376"/>
      <c r="H633" s="376"/>
      <c r="I633" s="509"/>
      <c r="J633" s="374"/>
      <c r="K633" s="374"/>
      <c r="L633" s="375"/>
      <c r="M633" s="374"/>
    </row>
    <row r="634" spans="1:13" x14ac:dyDescent="0.2">
      <c r="A634" s="374"/>
      <c r="B634" s="374"/>
      <c r="C634" s="374"/>
      <c r="D634" s="374"/>
      <c r="E634" s="374"/>
      <c r="F634" s="375"/>
      <c r="G634" s="376"/>
      <c r="H634" s="376"/>
      <c r="I634" s="509"/>
      <c r="J634" s="374"/>
      <c r="K634" s="374"/>
      <c r="L634" s="375"/>
      <c r="M634" s="374"/>
    </row>
    <row r="635" spans="1:13" x14ac:dyDescent="0.2">
      <c r="A635" s="374"/>
      <c r="B635" s="374"/>
      <c r="C635" s="374"/>
      <c r="D635" s="374"/>
      <c r="E635" s="374"/>
      <c r="F635" s="375"/>
      <c r="G635" s="376"/>
      <c r="H635" s="376"/>
      <c r="I635" s="509"/>
      <c r="J635" s="374"/>
      <c r="K635" s="374"/>
      <c r="L635" s="375"/>
      <c r="M635" s="374"/>
    </row>
    <row r="636" spans="1:13" x14ac:dyDescent="0.2">
      <c r="A636" s="374"/>
      <c r="B636" s="374"/>
      <c r="C636" s="374"/>
      <c r="D636" s="374"/>
      <c r="E636" s="374"/>
      <c r="F636" s="375"/>
      <c r="G636" s="376"/>
      <c r="H636" s="376"/>
      <c r="I636" s="509"/>
      <c r="J636" s="374"/>
      <c r="K636" s="374"/>
      <c r="L636" s="375"/>
      <c r="M636" s="374"/>
    </row>
    <row r="637" spans="1:13" x14ac:dyDescent="0.2">
      <c r="A637" s="374"/>
      <c r="B637" s="374"/>
      <c r="C637" s="374"/>
      <c r="D637" s="374"/>
      <c r="E637" s="374"/>
      <c r="F637" s="375"/>
      <c r="G637" s="376"/>
      <c r="H637" s="376"/>
      <c r="I637" s="509"/>
      <c r="J637" s="374"/>
      <c r="K637" s="374"/>
      <c r="L637" s="375"/>
      <c r="M637" s="374"/>
    </row>
    <row r="638" spans="1:13" x14ac:dyDescent="0.2">
      <c r="A638" s="374"/>
      <c r="B638" s="374"/>
      <c r="C638" s="374"/>
      <c r="D638" s="374"/>
      <c r="E638" s="374"/>
      <c r="F638" s="375"/>
      <c r="G638" s="376"/>
      <c r="H638" s="376"/>
      <c r="I638" s="509"/>
      <c r="J638" s="374"/>
      <c r="K638" s="374"/>
      <c r="L638" s="375"/>
      <c r="M638" s="374"/>
    </row>
    <row r="639" spans="1:13" x14ac:dyDescent="0.2">
      <c r="A639" s="374"/>
      <c r="B639" s="374"/>
      <c r="C639" s="374"/>
      <c r="D639" s="374"/>
      <c r="E639" s="374"/>
      <c r="F639" s="375"/>
      <c r="G639" s="376"/>
      <c r="H639" s="376"/>
      <c r="I639" s="509"/>
      <c r="J639" s="374"/>
      <c r="K639" s="374"/>
      <c r="L639" s="375"/>
      <c r="M639" s="374"/>
    </row>
    <row r="640" spans="1:13" x14ac:dyDescent="0.2">
      <c r="A640" s="374"/>
      <c r="B640" s="374"/>
      <c r="C640" s="374"/>
      <c r="D640" s="374"/>
      <c r="E640" s="374"/>
      <c r="F640" s="375"/>
      <c r="G640" s="376"/>
      <c r="H640" s="376"/>
      <c r="I640" s="509"/>
      <c r="J640" s="374"/>
      <c r="K640" s="374"/>
      <c r="L640" s="375"/>
      <c r="M640" s="374"/>
    </row>
    <row r="641" spans="1:13" x14ac:dyDescent="0.2">
      <c r="A641" s="374"/>
      <c r="B641" s="374"/>
      <c r="C641" s="374"/>
      <c r="D641" s="374"/>
      <c r="E641" s="374"/>
      <c r="F641" s="375"/>
      <c r="G641" s="376"/>
      <c r="H641" s="376"/>
      <c r="I641" s="509"/>
      <c r="J641" s="374"/>
      <c r="K641" s="374"/>
      <c r="L641" s="375"/>
      <c r="M641" s="374"/>
    </row>
    <row r="642" spans="1:13" x14ac:dyDescent="0.2">
      <c r="A642" s="374"/>
      <c r="B642" s="374"/>
      <c r="C642" s="374"/>
      <c r="D642" s="374"/>
      <c r="E642" s="374"/>
      <c r="F642" s="375"/>
      <c r="G642" s="376"/>
      <c r="H642" s="376"/>
      <c r="I642" s="509"/>
      <c r="J642" s="374"/>
      <c r="K642" s="374"/>
      <c r="L642" s="375"/>
      <c r="M642" s="374"/>
    </row>
    <row r="643" spans="1:13" x14ac:dyDescent="0.2">
      <c r="A643" s="374"/>
      <c r="B643" s="374"/>
      <c r="C643" s="374"/>
      <c r="D643" s="374"/>
      <c r="E643" s="374"/>
      <c r="F643" s="375"/>
      <c r="G643" s="376"/>
      <c r="H643" s="376"/>
      <c r="I643" s="509"/>
      <c r="J643" s="374"/>
      <c r="K643" s="374"/>
      <c r="L643" s="375"/>
      <c r="M643" s="374"/>
    </row>
    <row r="644" spans="1:13" x14ac:dyDescent="0.2">
      <c r="A644" s="374"/>
      <c r="B644" s="374"/>
      <c r="C644" s="374"/>
      <c r="D644" s="374"/>
      <c r="E644" s="374"/>
      <c r="F644" s="375"/>
      <c r="G644" s="376"/>
      <c r="H644" s="376"/>
      <c r="I644" s="509"/>
      <c r="J644" s="374"/>
      <c r="K644" s="374"/>
      <c r="L644" s="375"/>
      <c r="M644" s="374"/>
    </row>
    <row r="645" spans="1:13" x14ac:dyDescent="0.2">
      <c r="A645" s="374"/>
      <c r="B645" s="374"/>
      <c r="C645" s="374"/>
      <c r="D645" s="374"/>
      <c r="E645" s="374"/>
      <c r="F645" s="375"/>
      <c r="G645" s="376"/>
      <c r="H645" s="376"/>
      <c r="I645" s="509"/>
      <c r="J645" s="374"/>
      <c r="K645" s="374"/>
      <c r="L645" s="375"/>
      <c r="M645" s="374"/>
    </row>
    <row r="646" spans="1:13" x14ac:dyDescent="0.2">
      <c r="A646" s="374"/>
      <c r="B646" s="374"/>
      <c r="C646" s="374"/>
      <c r="D646" s="374"/>
      <c r="E646" s="374"/>
      <c r="F646" s="375"/>
      <c r="G646" s="376"/>
      <c r="H646" s="376"/>
      <c r="I646" s="509"/>
      <c r="J646" s="374"/>
      <c r="K646" s="374"/>
      <c r="L646" s="375"/>
      <c r="M646" s="374"/>
    </row>
    <row r="647" spans="1:13" x14ac:dyDescent="0.2">
      <c r="A647" s="374"/>
      <c r="B647" s="374"/>
      <c r="C647" s="374"/>
      <c r="D647" s="374"/>
      <c r="E647" s="374"/>
      <c r="F647" s="375"/>
      <c r="G647" s="376"/>
      <c r="H647" s="376"/>
      <c r="I647" s="509"/>
      <c r="J647" s="374"/>
      <c r="K647" s="374"/>
      <c r="L647" s="375"/>
      <c r="M647" s="374"/>
    </row>
    <row r="648" spans="1:13" x14ac:dyDescent="0.2">
      <c r="A648" s="374"/>
      <c r="B648" s="374"/>
      <c r="C648" s="374"/>
      <c r="D648" s="374"/>
      <c r="E648" s="374"/>
      <c r="F648" s="375"/>
      <c r="G648" s="376"/>
      <c r="H648" s="376"/>
      <c r="I648" s="509"/>
      <c r="J648" s="374"/>
      <c r="K648" s="374"/>
      <c r="L648" s="375"/>
      <c r="M648" s="374"/>
    </row>
    <row r="649" spans="1:13" x14ac:dyDescent="0.2">
      <c r="A649" s="374"/>
      <c r="B649" s="374"/>
      <c r="C649" s="374"/>
      <c r="D649" s="374"/>
      <c r="E649" s="374"/>
      <c r="F649" s="375"/>
      <c r="G649" s="376"/>
      <c r="H649" s="376"/>
      <c r="I649" s="509"/>
      <c r="J649" s="374"/>
      <c r="K649" s="374"/>
      <c r="L649" s="375"/>
      <c r="M649" s="374"/>
    </row>
    <row r="650" spans="1:13" x14ac:dyDescent="0.2">
      <c r="A650" s="374"/>
      <c r="B650" s="374"/>
      <c r="C650" s="374"/>
      <c r="D650" s="374"/>
      <c r="E650" s="374"/>
      <c r="F650" s="375"/>
      <c r="G650" s="376"/>
      <c r="H650" s="376"/>
      <c r="I650" s="509"/>
      <c r="J650" s="374"/>
      <c r="K650" s="374"/>
      <c r="L650" s="375"/>
      <c r="M650" s="374"/>
    </row>
    <row r="651" spans="1:13" x14ac:dyDescent="0.2">
      <c r="A651" s="374"/>
      <c r="B651" s="374"/>
      <c r="C651" s="374"/>
      <c r="D651" s="374"/>
      <c r="E651" s="374"/>
      <c r="F651" s="375"/>
      <c r="G651" s="376"/>
      <c r="H651" s="376"/>
      <c r="I651" s="509"/>
      <c r="J651" s="374"/>
      <c r="K651" s="374"/>
      <c r="L651" s="375"/>
      <c r="M651" s="374"/>
    </row>
    <row r="652" spans="1:13" x14ac:dyDescent="0.2">
      <c r="A652" s="374"/>
      <c r="B652" s="374"/>
      <c r="C652" s="374"/>
      <c r="D652" s="374"/>
      <c r="E652" s="374"/>
      <c r="F652" s="374"/>
      <c r="G652" s="374"/>
      <c r="H652" s="373"/>
      <c r="I652" s="510"/>
      <c r="J652" s="374"/>
      <c r="K652" s="374"/>
      <c r="L652" s="374"/>
      <c r="M652" s="374"/>
    </row>
  </sheetData>
  <sortState ref="A2:O800">
    <sortCondition ref="C2:C80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/>
  <dimension ref="A1:M8"/>
  <sheetViews>
    <sheetView workbookViewId="0">
      <selection activeCell="A2" sqref="A2:XFD5"/>
    </sheetView>
  </sheetViews>
  <sheetFormatPr defaultColWidth="11.42578125" defaultRowHeight="12.75" x14ac:dyDescent="0.2"/>
  <cols>
    <col min="1" max="1" width="7.42578125" style="50" customWidth="1"/>
    <col min="2" max="2" width="8" style="50" customWidth="1"/>
    <col min="3" max="3" width="3.85546875" style="50" customWidth="1"/>
    <col min="4" max="4" width="7.140625" style="47" customWidth="1"/>
    <col min="5" max="5" width="28.140625" style="116" customWidth="1"/>
    <col min="6" max="6" width="14.42578125" style="50" customWidth="1"/>
    <col min="7" max="7" width="15.7109375" style="274" customWidth="1"/>
    <col min="8" max="8" width="12.5703125" style="50" customWidth="1"/>
    <col min="9" max="9" width="14.5703125" style="285" customWidth="1"/>
    <col min="10" max="10" width="11.42578125" style="50"/>
    <col min="11" max="11" width="17.140625" style="50" customWidth="1"/>
    <col min="12" max="16384" width="11.42578125" style="50"/>
  </cols>
  <sheetData>
    <row r="1" spans="1:13" x14ac:dyDescent="0.2">
      <c r="A1" s="443" t="s">
        <v>888</v>
      </c>
      <c r="B1" s="443" t="s">
        <v>0</v>
      </c>
      <c r="C1" s="443" t="s">
        <v>889</v>
      </c>
      <c r="D1" s="443" t="s">
        <v>1</v>
      </c>
      <c r="E1" s="443" t="s">
        <v>31</v>
      </c>
      <c r="F1" s="443" t="s">
        <v>32</v>
      </c>
      <c r="G1" s="443" t="s">
        <v>40</v>
      </c>
      <c r="H1" s="443" t="s">
        <v>33</v>
      </c>
      <c r="I1" s="443" t="s">
        <v>2</v>
      </c>
      <c r="J1" s="443" t="s">
        <v>36</v>
      </c>
      <c r="K1" s="443" t="s">
        <v>3</v>
      </c>
      <c r="L1" s="443" t="s">
        <v>34</v>
      </c>
      <c r="M1" s="443" t="s">
        <v>35</v>
      </c>
    </row>
    <row r="2" spans="1:13" x14ac:dyDescent="0.2">
      <c r="A2" s="442" t="s">
        <v>890</v>
      </c>
      <c r="B2" s="442" t="s">
        <v>67</v>
      </c>
      <c r="C2" s="442" t="s">
        <v>891</v>
      </c>
      <c r="D2" s="442" t="s">
        <v>83</v>
      </c>
      <c r="E2" s="442" t="s">
        <v>84</v>
      </c>
      <c r="F2" s="442" t="s">
        <v>85</v>
      </c>
      <c r="G2" s="442" t="s">
        <v>582</v>
      </c>
      <c r="H2" s="444">
        <v>41639</v>
      </c>
      <c r="I2" s="445">
        <v>8.25</v>
      </c>
      <c r="J2" s="442"/>
      <c r="K2" s="442" t="s">
        <v>86</v>
      </c>
      <c r="L2" s="444">
        <v>41646</v>
      </c>
      <c r="M2" s="442" t="s">
        <v>72</v>
      </c>
    </row>
    <row r="3" spans="1:13" x14ac:dyDescent="0.2">
      <c r="A3" s="442" t="s">
        <v>890</v>
      </c>
      <c r="B3" s="442" t="s">
        <v>67</v>
      </c>
      <c r="C3" s="442" t="s">
        <v>891</v>
      </c>
      <c r="D3" s="442" t="s">
        <v>76</v>
      </c>
      <c r="E3" s="442" t="s">
        <v>77</v>
      </c>
      <c r="F3" s="442" t="s">
        <v>78</v>
      </c>
      <c r="G3" s="442" t="s">
        <v>583</v>
      </c>
      <c r="H3" s="444">
        <v>41631</v>
      </c>
      <c r="I3" s="445">
        <v>209.8</v>
      </c>
      <c r="J3" s="442"/>
      <c r="K3" s="442" t="s">
        <v>79</v>
      </c>
      <c r="L3" s="444">
        <v>41666</v>
      </c>
      <c r="M3" s="442" t="s">
        <v>72</v>
      </c>
    </row>
    <row r="4" spans="1:13" x14ac:dyDescent="0.2">
      <c r="A4" s="442" t="s">
        <v>890</v>
      </c>
      <c r="B4" s="442" t="s">
        <v>67</v>
      </c>
      <c r="C4" s="442" t="s">
        <v>891</v>
      </c>
      <c r="D4" s="442" t="s">
        <v>76</v>
      </c>
      <c r="E4" s="442" t="s">
        <v>77</v>
      </c>
      <c r="F4" s="442" t="s">
        <v>78</v>
      </c>
      <c r="G4" s="442" t="s">
        <v>584</v>
      </c>
      <c r="H4" s="444">
        <v>41628</v>
      </c>
      <c r="I4" s="445">
        <v>245.68</v>
      </c>
      <c r="J4" s="442"/>
      <c r="K4" s="442" t="s">
        <v>79</v>
      </c>
      <c r="L4" s="444">
        <v>41666</v>
      </c>
      <c r="M4" s="442" t="s">
        <v>72</v>
      </c>
    </row>
    <row r="5" spans="1:13" x14ac:dyDescent="0.2">
      <c r="A5" s="442" t="s">
        <v>890</v>
      </c>
      <c r="B5" s="442" t="s">
        <v>688</v>
      </c>
      <c r="C5" s="442" t="s">
        <v>891</v>
      </c>
      <c r="D5" s="442" t="s">
        <v>689</v>
      </c>
      <c r="E5" s="442" t="s">
        <v>690</v>
      </c>
      <c r="F5" s="442" t="s">
        <v>691</v>
      </c>
      <c r="G5" s="442" t="s">
        <v>692</v>
      </c>
      <c r="H5" s="444">
        <v>41121</v>
      </c>
      <c r="I5" s="445">
        <v>47.69</v>
      </c>
      <c r="J5" s="442"/>
      <c r="K5" s="442" t="s">
        <v>405</v>
      </c>
      <c r="L5" s="444">
        <v>41667</v>
      </c>
      <c r="M5" s="442" t="s">
        <v>72</v>
      </c>
    </row>
    <row r="6" spans="1:13" x14ac:dyDescent="0.2">
      <c r="I6" s="373">
        <f>SUM(I2:I5)</f>
        <v>511.42</v>
      </c>
    </row>
    <row r="7" spans="1:13" x14ac:dyDescent="0.2">
      <c r="A7" s="485"/>
      <c r="B7" s="485"/>
      <c r="C7" s="485"/>
      <c r="D7" s="485"/>
      <c r="E7" s="485"/>
      <c r="F7" s="485"/>
      <c r="G7" s="485"/>
      <c r="H7" s="486"/>
      <c r="I7" s="487"/>
      <c r="J7" s="485"/>
      <c r="K7" s="485"/>
      <c r="L7" s="486"/>
      <c r="M7" s="485"/>
    </row>
    <row r="8" spans="1:13" x14ac:dyDescent="0.2">
      <c r="A8" s="485"/>
      <c r="B8" s="485"/>
      <c r="C8" s="485"/>
      <c r="D8" s="485"/>
      <c r="E8" s="485"/>
      <c r="F8" s="485"/>
      <c r="G8" s="485"/>
      <c r="H8" s="486"/>
      <c r="I8" s="487"/>
      <c r="J8" s="485"/>
      <c r="K8" s="485"/>
      <c r="L8" s="486"/>
      <c r="M8" s="485"/>
    </row>
  </sheetData>
  <sortState ref="A2:J28">
    <sortCondition ref="A2:A28"/>
  </sortState>
  <pageMargins left="0.75" right="0.75" top="1" bottom="1" header="0.5" footer="0.5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48"/>
  <sheetViews>
    <sheetView topLeftCell="A36" workbookViewId="0">
      <selection activeCell="K52" sqref="K52"/>
    </sheetView>
  </sheetViews>
  <sheetFormatPr defaultColWidth="9.140625" defaultRowHeight="12.75" x14ac:dyDescent="0.2"/>
  <cols>
    <col min="1" max="1" width="16" customWidth="1"/>
    <col min="8" max="8" width="12.42578125" customWidth="1"/>
    <col min="9" max="9" width="13.7109375" style="363" customWidth="1"/>
    <col min="11" max="11" width="13.42578125" customWidth="1"/>
    <col min="12" max="12" width="12.7109375" customWidth="1"/>
    <col min="14" max="14" width="13.42578125" customWidth="1"/>
  </cols>
  <sheetData>
    <row r="1" spans="1:15" x14ac:dyDescent="0.2">
      <c r="A1" s="380" t="s">
        <v>888</v>
      </c>
      <c r="B1" s="380" t="s">
        <v>0</v>
      </c>
      <c r="C1" s="380" t="s">
        <v>889</v>
      </c>
      <c r="D1" s="380" t="s">
        <v>1</v>
      </c>
      <c r="E1" s="380" t="s">
        <v>31</v>
      </c>
      <c r="F1" s="380" t="s">
        <v>32</v>
      </c>
      <c r="G1" s="380" t="s">
        <v>40</v>
      </c>
      <c r="H1" s="380" t="s">
        <v>33</v>
      </c>
      <c r="I1" s="508" t="s">
        <v>2</v>
      </c>
      <c r="J1" s="381"/>
      <c r="K1" s="381"/>
      <c r="L1" s="380" t="s">
        <v>36</v>
      </c>
      <c r="M1" s="380" t="s">
        <v>3</v>
      </c>
      <c r="N1" s="380" t="s">
        <v>34</v>
      </c>
      <c r="O1" s="380" t="s">
        <v>35</v>
      </c>
    </row>
    <row r="2" spans="1:15" x14ac:dyDescent="0.2">
      <c r="A2" s="600" t="s">
        <v>896</v>
      </c>
      <c r="B2" s="600" t="s">
        <v>900</v>
      </c>
      <c r="C2" s="600" t="s">
        <v>891</v>
      </c>
      <c r="D2" s="600" t="s">
        <v>914</v>
      </c>
      <c r="E2" s="600" t="s">
        <v>915</v>
      </c>
      <c r="F2" s="600" t="s">
        <v>916</v>
      </c>
      <c r="G2" s="600" t="s">
        <v>917</v>
      </c>
      <c r="H2" s="601">
        <v>42376</v>
      </c>
      <c r="I2" s="509">
        <v>6555.15</v>
      </c>
      <c r="J2" s="600" t="s">
        <v>918</v>
      </c>
      <c r="K2" s="600" t="s">
        <v>261</v>
      </c>
      <c r="L2" s="601">
        <v>42381</v>
      </c>
      <c r="M2" s="600" t="s">
        <v>72</v>
      </c>
      <c r="N2" s="382"/>
      <c r="O2" s="379"/>
    </row>
    <row r="3" spans="1:15" x14ac:dyDescent="0.2">
      <c r="A3" s="600" t="s">
        <v>896</v>
      </c>
      <c r="B3" s="600" t="s">
        <v>900</v>
      </c>
      <c r="C3" s="600" t="s">
        <v>891</v>
      </c>
      <c r="D3" s="600" t="s">
        <v>923</v>
      </c>
      <c r="E3" s="600" t="s">
        <v>924</v>
      </c>
      <c r="F3" s="600" t="s">
        <v>925</v>
      </c>
      <c r="G3" s="600" t="s">
        <v>926</v>
      </c>
      <c r="H3" s="601">
        <v>42376</v>
      </c>
      <c r="I3" s="509">
        <v>820.21</v>
      </c>
      <c r="J3" s="600"/>
      <c r="K3" s="600" t="s">
        <v>658</v>
      </c>
      <c r="L3" s="601">
        <v>42376</v>
      </c>
      <c r="M3" s="600" t="s">
        <v>72</v>
      </c>
      <c r="N3" s="382"/>
      <c r="O3" s="379"/>
    </row>
    <row r="4" spans="1:15" x14ac:dyDescent="0.2">
      <c r="A4" s="600" t="s">
        <v>896</v>
      </c>
      <c r="B4" s="600" t="s">
        <v>282</v>
      </c>
      <c r="C4" s="600" t="s">
        <v>891</v>
      </c>
      <c r="D4" s="600" t="s">
        <v>83</v>
      </c>
      <c r="E4" s="600" t="s">
        <v>84</v>
      </c>
      <c r="F4" s="600" t="s">
        <v>85</v>
      </c>
      <c r="G4" s="600" t="s">
        <v>933</v>
      </c>
      <c r="H4" s="601">
        <v>42369</v>
      </c>
      <c r="I4" s="509">
        <v>224.62</v>
      </c>
      <c r="J4" s="600"/>
      <c r="K4" s="600" t="s">
        <v>283</v>
      </c>
      <c r="L4" s="601">
        <v>42376</v>
      </c>
      <c r="M4" s="600" t="s">
        <v>72</v>
      </c>
      <c r="N4" s="382"/>
      <c r="O4" s="379"/>
    </row>
    <row r="5" spans="1:15" x14ac:dyDescent="0.2">
      <c r="A5" s="600" t="s">
        <v>890</v>
      </c>
      <c r="B5" s="600" t="s">
        <v>900</v>
      </c>
      <c r="C5" s="600" t="s">
        <v>891</v>
      </c>
      <c r="D5" s="600" t="s">
        <v>219</v>
      </c>
      <c r="E5" s="600" t="s">
        <v>220</v>
      </c>
      <c r="F5" s="600" t="s">
        <v>221</v>
      </c>
      <c r="G5" s="600" t="s">
        <v>939</v>
      </c>
      <c r="H5" s="601">
        <v>42373</v>
      </c>
      <c r="I5" s="509">
        <v>7.26</v>
      </c>
      <c r="J5" s="600"/>
      <c r="K5" s="600" t="s">
        <v>413</v>
      </c>
      <c r="L5" s="601">
        <v>42380</v>
      </c>
      <c r="M5" s="600" t="s">
        <v>72</v>
      </c>
      <c r="N5" s="382"/>
      <c r="O5" s="379"/>
    </row>
    <row r="6" spans="1:15" x14ac:dyDescent="0.2">
      <c r="A6" s="600" t="s">
        <v>890</v>
      </c>
      <c r="B6" s="600" t="s">
        <v>900</v>
      </c>
      <c r="C6" s="600" t="s">
        <v>891</v>
      </c>
      <c r="D6" s="600" t="s">
        <v>941</v>
      </c>
      <c r="E6" s="600" t="s">
        <v>942</v>
      </c>
      <c r="F6" s="600"/>
      <c r="G6" s="600" t="s">
        <v>943</v>
      </c>
      <c r="H6" s="601">
        <v>42374</v>
      </c>
      <c r="I6" s="509">
        <v>38.380000000000003</v>
      </c>
      <c r="J6" s="600"/>
      <c r="K6" s="600" t="s">
        <v>112</v>
      </c>
      <c r="L6" s="601">
        <v>42387</v>
      </c>
      <c r="M6" s="600" t="s">
        <v>72</v>
      </c>
      <c r="N6" s="382"/>
      <c r="O6" s="379"/>
    </row>
    <row r="7" spans="1:15" x14ac:dyDescent="0.2">
      <c r="A7" s="600" t="s">
        <v>890</v>
      </c>
      <c r="B7" s="600" t="s">
        <v>900</v>
      </c>
      <c r="C7" s="600" t="s">
        <v>891</v>
      </c>
      <c r="D7" s="600" t="s">
        <v>407</v>
      </c>
      <c r="E7" s="600" t="s">
        <v>408</v>
      </c>
      <c r="F7" s="600" t="s">
        <v>409</v>
      </c>
      <c r="G7" s="600" t="s">
        <v>951</v>
      </c>
      <c r="H7" s="601">
        <v>42371</v>
      </c>
      <c r="I7" s="509">
        <v>2643.32</v>
      </c>
      <c r="J7" s="600" t="s">
        <v>952</v>
      </c>
      <c r="K7" s="600" t="s">
        <v>289</v>
      </c>
      <c r="L7" s="601">
        <v>42388</v>
      </c>
      <c r="M7" s="600" t="s">
        <v>72</v>
      </c>
      <c r="N7" s="382"/>
      <c r="O7" s="379"/>
    </row>
    <row r="8" spans="1:15" x14ac:dyDescent="0.2">
      <c r="A8" s="600" t="s">
        <v>890</v>
      </c>
      <c r="B8" s="600" t="s">
        <v>900</v>
      </c>
      <c r="C8" s="600" t="s">
        <v>891</v>
      </c>
      <c r="D8" s="600" t="s">
        <v>83</v>
      </c>
      <c r="E8" s="600" t="s">
        <v>84</v>
      </c>
      <c r="F8" s="600" t="s">
        <v>85</v>
      </c>
      <c r="G8" s="600" t="s">
        <v>960</v>
      </c>
      <c r="H8" s="601">
        <v>42384</v>
      </c>
      <c r="I8" s="509">
        <v>286.18</v>
      </c>
      <c r="J8" s="600"/>
      <c r="K8" s="600" t="s">
        <v>182</v>
      </c>
      <c r="L8" s="601">
        <v>42389</v>
      </c>
      <c r="M8" s="600" t="s">
        <v>72</v>
      </c>
      <c r="N8" s="382"/>
      <c r="O8" s="379"/>
    </row>
    <row r="9" spans="1:15" x14ac:dyDescent="0.2">
      <c r="A9" s="600" t="s">
        <v>890</v>
      </c>
      <c r="B9" s="600" t="s">
        <v>900</v>
      </c>
      <c r="C9" s="600" t="s">
        <v>891</v>
      </c>
      <c r="D9" s="600" t="s">
        <v>83</v>
      </c>
      <c r="E9" s="600" t="s">
        <v>84</v>
      </c>
      <c r="F9" s="600" t="s">
        <v>85</v>
      </c>
      <c r="G9" s="600" t="s">
        <v>961</v>
      </c>
      <c r="H9" s="601">
        <v>42384</v>
      </c>
      <c r="I9" s="509">
        <v>263.56</v>
      </c>
      <c r="J9" s="600"/>
      <c r="K9" s="600" t="s">
        <v>182</v>
      </c>
      <c r="L9" s="601">
        <v>42389</v>
      </c>
      <c r="M9" s="600" t="s">
        <v>72</v>
      </c>
      <c r="N9" s="382"/>
      <c r="O9" s="379"/>
    </row>
    <row r="10" spans="1:15" x14ac:dyDescent="0.2">
      <c r="A10" s="600" t="s">
        <v>890</v>
      </c>
      <c r="B10" s="600" t="s">
        <v>900</v>
      </c>
      <c r="C10" s="600" t="s">
        <v>891</v>
      </c>
      <c r="D10" s="600" t="s">
        <v>83</v>
      </c>
      <c r="E10" s="600" t="s">
        <v>84</v>
      </c>
      <c r="F10" s="600" t="s">
        <v>85</v>
      </c>
      <c r="G10" s="600" t="s">
        <v>962</v>
      </c>
      <c r="H10" s="601">
        <v>42384</v>
      </c>
      <c r="I10" s="509">
        <v>337.13</v>
      </c>
      <c r="J10" s="600"/>
      <c r="K10" s="600" t="s">
        <v>182</v>
      </c>
      <c r="L10" s="601">
        <v>42389</v>
      </c>
      <c r="M10" s="600" t="s">
        <v>72</v>
      </c>
      <c r="N10" s="382"/>
      <c r="O10" s="379"/>
    </row>
    <row r="11" spans="1:15" x14ac:dyDescent="0.2">
      <c r="A11" s="600" t="s">
        <v>890</v>
      </c>
      <c r="B11" s="600" t="s">
        <v>900</v>
      </c>
      <c r="C11" s="600" t="s">
        <v>891</v>
      </c>
      <c r="D11" s="600" t="s">
        <v>83</v>
      </c>
      <c r="E11" s="600" t="s">
        <v>84</v>
      </c>
      <c r="F11" s="600" t="s">
        <v>85</v>
      </c>
      <c r="G11" s="600" t="s">
        <v>963</v>
      </c>
      <c r="H11" s="601">
        <v>42384</v>
      </c>
      <c r="I11" s="509">
        <v>262.63</v>
      </c>
      <c r="J11" s="600"/>
      <c r="K11" s="600" t="s">
        <v>182</v>
      </c>
      <c r="L11" s="601">
        <v>42389</v>
      </c>
      <c r="M11" s="600" t="s">
        <v>72</v>
      </c>
      <c r="N11" s="382"/>
      <c r="O11" s="379"/>
    </row>
    <row r="12" spans="1:15" x14ac:dyDescent="0.2">
      <c r="A12" s="600" t="s">
        <v>890</v>
      </c>
      <c r="B12" s="600" t="s">
        <v>900</v>
      </c>
      <c r="C12" s="600" t="s">
        <v>891</v>
      </c>
      <c r="D12" s="600" t="s">
        <v>76</v>
      </c>
      <c r="E12" s="600" t="s">
        <v>77</v>
      </c>
      <c r="F12" s="600" t="s">
        <v>78</v>
      </c>
      <c r="G12" s="600" t="s">
        <v>965</v>
      </c>
      <c r="H12" s="601">
        <v>42370</v>
      </c>
      <c r="I12" s="509">
        <v>130.58000000000001</v>
      </c>
      <c r="J12" s="600"/>
      <c r="K12" s="600" t="s">
        <v>182</v>
      </c>
      <c r="L12" s="601">
        <v>42377</v>
      </c>
      <c r="M12" s="600" t="s">
        <v>72</v>
      </c>
      <c r="N12" s="382"/>
      <c r="O12" s="379"/>
    </row>
    <row r="13" spans="1:15" x14ac:dyDescent="0.2">
      <c r="A13" s="600" t="s">
        <v>890</v>
      </c>
      <c r="B13" s="600" t="s">
        <v>900</v>
      </c>
      <c r="C13" s="600" t="s">
        <v>891</v>
      </c>
      <c r="D13" s="600" t="s">
        <v>105</v>
      </c>
      <c r="E13" s="600" t="s">
        <v>106</v>
      </c>
      <c r="F13" s="600" t="s">
        <v>107</v>
      </c>
      <c r="G13" s="600" t="s">
        <v>966</v>
      </c>
      <c r="H13" s="601">
        <v>42397</v>
      </c>
      <c r="I13" s="509">
        <v>181.5</v>
      </c>
      <c r="J13" s="600" t="s">
        <v>905</v>
      </c>
      <c r="K13" s="600" t="s">
        <v>97</v>
      </c>
      <c r="L13" s="601">
        <v>42398</v>
      </c>
      <c r="M13" s="600" t="s">
        <v>72</v>
      </c>
      <c r="N13" s="382"/>
      <c r="O13" s="379"/>
    </row>
    <row r="14" spans="1:15" x14ac:dyDescent="0.2">
      <c r="A14" s="600" t="s">
        <v>890</v>
      </c>
      <c r="B14" s="600" t="s">
        <v>900</v>
      </c>
      <c r="C14" s="600" t="s">
        <v>892</v>
      </c>
      <c r="D14" s="600" t="s">
        <v>105</v>
      </c>
      <c r="E14" s="600" t="s">
        <v>106</v>
      </c>
      <c r="F14" s="600" t="s">
        <v>107</v>
      </c>
      <c r="G14" s="600" t="s">
        <v>904</v>
      </c>
      <c r="H14" s="601">
        <v>42397</v>
      </c>
      <c r="I14" s="509">
        <f>181.5*-1</f>
        <v>-181.5</v>
      </c>
      <c r="J14" s="600" t="s">
        <v>905</v>
      </c>
      <c r="K14" s="600" t="s">
        <v>97</v>
      </c>
      <c r="L14" s="601">
        <v>42398</v>
      </c>
      <c r="M14" s="600" t="s">
        <v>72</v>
      </c>
      <c r="N14" s="382"/>
      <c r="O14" s="379"/>
    </row>
    <row r="15" spans="1:15" x14ac:dyDescent="0.2">
      <c r="A15" s="600" t="s">
        <v>890</v>
      </c>
      <c r="B15" s="600" t="s">
        <v>900</v>
      </c>
      <c r="C15" s="600" t="s">
        <v>891</v>
      </c>
      <c r="D15" s="600" t="s">
        <v>105</v>
      </c>
      <c r="E15" s="600" t="s">
        <v>106</v>
      </c>
      <c r="F15" s="600" t="s">
        <v>107</v>
      </c>
      <c r="G15" s="600" t="s">
        <v>967</v>
      </c>
      <c r="H15" s="601">
        <v>42397</v>
      </c>
      <c r="I15" s="509">
        <v>262.57</v>
      </c>
      <c r="J15" s="600" t="s">
        <v>907</v>
      </c>
      <c r="K15" s="600" t="s">
        <v>97</v>
      </c>
      <c r="L15" s="601">
        <v>42398</v>
      </c>
      <c r="M15" s="600" t="s">
        <v>72</v>
      </c>
      <c r="N15" s="382"/>
      <c r="O15" s="379"/>
    </row>
    <row r="16" spans="1:15" x14ac:dyDescent="0.2">
      <c r="A16" s="600" t="s">
        <v>890</v>
      </c>
      <c r="B16" s="600" t="s">
        <v>900</v>
      </c>
      <c r="C16" s="600" t="s">
        <v>892</v>
      </c>
      <c r="D16" s="600" t="s">
        <v>105</v>
      </c>
      <c r="E16" s="600" t="s">
        <v>106</v>
      </c>
      <c r="F16" s="600" t="s">
        <v>107</v>
      </c>
      <c r="G16" s="600" t="s">
        <v>906</v>
      </c>
      <c r="H16" s="601">
        <v>42397</v>
      </c>
      <c r="I16" s="509">
        <f>262.57*-1</f>
        <v>-262.57</v>
      </c>
      <c r="J16" s="600" t="s">
        <v>907</v>
      </c>
      <c r="K16" s="600" t="s">
        <v>97</v>
      </c>
      <c r="L16" s="601">
        <v>42398</v>
      </c>
      <c r="M16" s="600" t="s">
        <v>72</v>
      </c>
      <c r="N16" s="382"/>
      <c r="O16" s="379"/>
    </row>
    <row r="17" spans="1:15" x14ac:dyDescent="0.2">
      <c r="A17" s="600" t="s">
        <v>890</v>
      </c>
      <c r="B17" s="600" t="s">
        <v>900</v>
      </c>
      <c r="C17" s="600" t="s">
        <v>891</v>
      </c>
      <c r="D17" s="600" t="s">
        <v>494</v>
      </c>
      <c r="E17" s="600" t="s">
        <v>495</v>
      </c>
      <c r="F17" s="600" t="s">
        <v>496</v>
      </c>
      <c r="G17" s="600" t="s">
        <v>968</v>
      </c>
      <c r="H17" s="601">
        <v>42380</v>
      </c>
      <c r="I17" s="509">
        <v>769.8</v>
      </c>
      <c r="J17" s="600" t="s">
        <v>969</v>
      </c>
      <c r="K17" s="600" t="s">
        <v>365</v>
      </c>
      <c r="L17" s="601">
        <v>42384</v>
      </c>
      <c r="M17" s="600" t="s">
        <v>72</v>
      </c>
      <c r="N17" s="382"/>
      <c r="O17" s="379"/>
    </row>
    <row r="18" spans="1:15" x14ac:dyDescent="0.2">
      <c r="A18" s="600" t="s">
        <v>890</v>
      </c>
      <c r="B18" s="600" t="s">
        <v>900</v>
      </c>
      <c r="C18" s="600" t="s">
        <v>891</v>
      </c>
      <c r="D18" s="600" t="s">
        <v>638</v>
      </c>
      <c r="E18" s="600" t="s">
        <v>639</v>
      </c>
      <c r="F18" s="600" t="s">
        <v>640</v>
      </c>
      <c r="G18" s="600" t="s">
        <v>970</v>
      </c>
      <c r="H18" s="601">
        <v>42384</v>
      </c>
      <c r="I18" s="509">
        <v>455.58</v>
      </c>
      <c r="J18" s="600" t="s">
        <v>971</v>
      </c>
      <c r="K18" s="600" t="s">
        <v>383</v>
      </c>
      <c r="L18" s="601">
        <v>42387</v>
      </c>
      <c r="M18" s="600" t="s">
        <v>72</v>
      </c>
      <c r="N18" s="382"/>
      <c r="O18" s="379"/>
    </row>
    <row r="19" spans="1:15" x14ac:dyDescent="0.2">
      <c r="A19" s="600" t="s">
        <v>890</v>
      </c>
      <c r="B19" s="600" t="s">
        <v>900</v>
      </c>
      <c r="C19" s="600" t="s">
        <v>891</v>
      </c>
      <c r="D19" s="600" t="s">
        <v>90</v>
      </c>
      <c r="E19" s="600" t="s">
        <v>91</v>
      </c>
      <c r="F19" s="600" t="s">
        <v>92</v>
      </c>
      <c r="G19" s="600" t="s">
        <v>977</v>
      </c>
      <c r="H19" s="601">
        <v>42381</v>
      </c>
      <c r="I19" s="509">
        <v>19.75</v>
      </c>
      <c r="J19" s="600" t="s">
        <v>867</v>
      </c>
      <c r="K19" s="600" t="s">
        <v>522</v>
      </c>
      <c r="L19" s="601">
        <v>42387</v>
      </c>
      <c r="M19" s="600" t="s">
        <v>72</v>
      </c>
      <c r="N19" s="382"/>
      <c r="O19" s="379"/>
    </row>
    <row r="20" spans="1:15" x14ac:dyDescent="0.2">
      <c r="A20" s="600" t="s">
        <v>890</v>
      </c>
      <c r="B20" s="600" t="s">
        <v>900</v>
      </c>
      <c r="C20" s="600" t="s">
        <v>891</v>
      </c>
      <c r="D20" s="600" t="s">
        <v>255</v>
      </c>
      <c r="E20" s="600" t="s">
        <v>256</v>
      </c>
      <c r="F20" s="600" t="s">
        <v>257</v>
      </c>
      <c r="G20" s="600" t="s">
        <v>978</v>
      </c>
      <c r="H20" s="601">
        <v>42381</v>
      </c>
      <c r="I20" s="509">
        <v>20.16</v>
      </c>
      <c r="J20" s="600"/>
      <c r="K20" s="600" t="s">
        <v>387</v>
      </c>
      <c r="L20" s="601">
        <v>42398</v>
      </c>
      <c r="M20" s="600" t="s">
        <v>72</v>
      </c>
      <c r="N20" s="382"/>
      <c r="O20" s="379"/>
    </row>
    <row r="21" spans="1:15" x14ac:dyDescent="0.2">
      <c r="A21" s="600" t="s">
        <v>890</v>
      </c>
      <c r="B21" s="600" t="s">
        <v>900</v>
      </c>
      <c r="C21" s="600" t="s">
        <v>891</v>
      </c>
      <c r="D21" s="600" t="s">
        <v>484</v>
      </c>
      <c r="E21" s="600" t="s">
        <v>485</v>
      </c>
      <c r="F21" s="600" t="s">
        <v>486</v>
      </c>
      <c r="G21" s="600" t="s">
        <v>3290</v>
      </c>
      <c r="H21" s="601">
        <v>42391</v>
      </c>
      <c r="I21" s="509">
        <v>4222.16</v>
      </c>
      <c r="J21" s="600" t="s">
        <v>980</v>
      </c>
      <c r="K21" s="600" t="s">
        <v>2098</v>
      </c>
      <c r="L21" s="601">
        <v>42391</v>
      </c>
      <c r="M21" s="600" t="s">
        <v>72</v>
      </c>
      <c r="N21" s="382"/>
      <c r="O21" s="379"/>
    </row>
    <row r="22" spans="1:15" x14ac:dyDescent="0.2">
      <c r="A22" s="600" t="s">
        <v>890</v>
      </c>
      <c r="B22" s="600" t="s">
        <v>900</v>
      </c>
      <c r="C22" s="600" t="s">
        <v>891</v>
      </c>
      <c r="D22" s="600" t="s">
        <v>178</v>
      </c>
      <c r="E22" s="600" t="s">
        <v>179</v>
      </c>
      <c r="F22" s="600" t="s">
        <v>180</v>
      </c>
      <c r="G22" s="600" t="s">
        <v>981</v>
      </c>
      <c r="H22" s="601">
        <v>42389</v>
      </c>
      <c r="I22" s="509">
        <v>70.33</v>
      </c>
      <c r="J22" s="600"/>
      <c r="K22" s="600" t="s">
        <v>982</v>
      </c>
      <c r="L22" s="601">
        <v>42391</v>
      </c>
      <c r="M22" s="600" t="s">
        <v>72</v>
      </c>
      <c r="N22" s="382"/>
      <c r="O22" s="379"/>
    </row>
    <row r="23" spans="1:15" x14ac:dyDescent="0.2">
      <c r="A23" s="600" t="s">
        <v>890</v>
      </c>
      <c r="B23" s="600" t="s">
        <v>900</v>
      </c>
      <c r="C23" s="600" t="s">
        <v>891</v>
      </c>
      <c r="D23" s="600" t="s">
        <v>175</v>
      </c>
      <c r="E23" s="600" t="s">
        <v>176</v>
      </c>
      <c r="F23" s="600" t="s">
        <v>177</v>
      </c>
      <c r="G23" s="600" t="s">
        <v>986</v>
      </c>
      <c r="H23" s="601">
        <v>42394</v>
      </c>
      <c r="I23" s="509">
        <v>10.19</v>
      </c>
      <c r="J23" s="600"/>
      <c r="K23" s="600" t="s">
        <v>231</v>
      </c>
      <c r="L23" s="601">
        <v>42394</v>
      </c>
      <c r="M23" s="600" t="s">
        <v>72</v>
      </c>
      <c r="N23" s="382"/>
      <c r="O23" s="379"/>
    </row>
    <row r="24" spans="1:15" x14ac:dyDescent="0.2">
      <c r="A24" s="600" t="s">
        <v>890</v>
      </c>
      <c r="B24" s="600" t="s">
        <v>900</v>
      </c>
      <c r="C24" s="600" t="s">
        <v>891</v>
      </c>
      <c r="D24" s="600" t="s">
        <v>175</v>
      </c>
      <c r="E24" s="600" t="s">
        <v>176</v>
      </c>
      <c r="F24" s="600" t="s">
        <v>177</v>
      </c>
      <c r="G24" s="600" t="s">
        <v>987</v>
      </c>
      <c r="H24" s="601">
        <v>42391</v>
      </c>
      <c r="I24" s="509">
        <v>693.33</v>
      </c>
      <c r="J24" s="600"/>
      <c r="K24" s="600" t="s">
        <v>231</v>
      </c>
      <c r="L24" s="601">
        <v>42391</v>
      </c>
      <c r="M24" s="600" t="s">
        <v>72</v>
      </c>
      <c r="N24" s="382"/>
      <c r="O24" s="379"/>
    </row>
    <row r="25" spans="1:15" x14ac:dyDescent="0.2">
      <c r="A25" s="600" t="s">
        <v>890</v>
      </c>
      <c r="B25" s="600" t="s">
        <v>900</v>
      </c>
      <c r="C25" s="600" t="s">
        <v>891</v>
      </c>
      <c r="D25" s="600" t="s">
        <v>175</v>
      </c>
      <c r="E25" s="600" t="s">
        <v>176</v>
      </c>
      <c r="F25" s="600" t="s">
        <v>177</v>
      </c>
      <c r="G25" s="600" t="s">
        <v>988</v>
      </c>
      <c r="H25" s="601">
        <v>42390</v>
      </c>
      <c r="I25" s="509">
        <v>37.36</v>
      </c>
      <c r="J25" s="600"/>
      <c r="K25" s="600" t="s">
        <v>231</v>
      </c>
      <c r="L25" s="601">
        <v>42391</v>
      </c>
      <c r="M25" s="600" t="s">
        <v>72</v>
      </c>
      <c r="N25" s="382"/>
      <c r="O25" s="379"/>
    </row>
    <row r="26" spans="1:15" x14ac:dyDescent="0.2">
      <c r="A26" s="600" t="s">
        <v>890</v>
      </c>
      <c r="B26" s="600" t="s">
        <v>900</v>
      </c>
      <c r="C26" s="600" t="s">
        <v>891</v>
      </c>
      <c r="D26" s="600" t="s">
        <v>175</v>
      </c>
      <c r="E26" s="600" t="s">
        <v>176</v>
      </c>
      <c r="F26" s="600" t="s">
        <v>177</v>
      </c>
      <c r="G26" s="600" t="s">
        <v>989</v>
      </c>
      <c r="H26" s="601">
        <v>42390</v>
      </c>
      <c r="I26" s="509">
        <v>351.65</v>
      </c>
      <c r="J26" s="600"/>
      <c r="K26" s="600" t="s">
        <v>231</v>
      </c>
      <c r="L26" s="601">
        <v>42391</v>
      </c>
      <c r="M26" s="600" t="s">
        <v>72</v>
      </c>
      <c r="N26" s="382"/>
      <c r="O26" s="379"/>
    </row>
    <row r="27" spans="1:15" x14ac:dyDescent="0.2">
      <c r="A27" s="600" t="s">
        <v>890</v>
      </c>
      <c r="B27" s="600" t="s">
        <v>900</v>
      </c>
      <c r="C27" s="600" t="s">
        <v>891</v>
      </c>
      <c r="D27" s="600" t="s">
        <v>175</v>
      </c>
      <c r="E27" s="600" t="s">
        <v>176</v>
      </c>
      <c r="F27" s="600" t="s">
        <v>177</v>
      </c>
      <c r="G27" s="600" t="s">
        <v>990</v>
      </c>
      <c r="H27" s="601">
        <v>42390</v>
      </c>
      <c r="I27" s="509">
        <v>5.77</v>
      </c>
      <c r="J27" s="600"/>
      <c r="K27" s="600" t="s">
        <v>231</v>
      </c>
      <c r="L27" s="601">
        <v>42391</v>
      </c>
      <c r="M27" s="600" t="s">
        <v>72</v>
      </c>
      <c r="N27" s="382"/>
      <c r="O27" s="379"/>
    </row>
    <row r="28" spans="1:15" x14ac:dyDescent="0.2">
      <c r="A28" s="600" t="s">
        <v>890</v>
      </c>
      <c r="B28" s="600" t="s">
        <v>900</v>
      </c>
      <c r="C28" s="600" t="s">
        <v>891</v>
      </c>
      <c r="D28" s="600" t="s">
        <v>175</v>
      </c>
      <c r="E28" s="600" t="s">
        <v>176</v>
      </c>
      <c r="F28" s="600" t="s">
        <v>177</v>
      </c>
      <c r="G28" s="600" t="s">
        <v>991</v>
      </c>
      <c r="H28" s="601">
        <v>42390</v>
      </c>
      <c r="I28" s="509">
        <v>807.89</v>
      </c>
      <c r="J28" s="600"/>
      <c r="K28" s="600" t="s">
        <v>231</v>
      </c>
      <c r="L28" s="601">
        <v>42391</v>
      </c>
      <c r="M28" s="600" t="s">
        <v>72</v>
      </c>
      <c r="N28" s="382"/>
      <c r="O28" s="379"/>
    </row>
    <row r="29" spans="1:15" x14ac:dyDescent="0.2">
      <c r="A29" s="600" t="s">
        <v>890</v>
      </c>
      <c r="B29" s="600" t="s">
        <v>900</v>
      </c>
      <c r="C29" s="600" t="s">
        <v>891</v>
      </c>
      <c r="D29" s="600" t="s">
        <v>175</v>
      </c>
      <c r="E29" s="600" t="s">
        <v>176</v>
      </c>
      <c r="F29" s="600" t="s">
        <v>177</v>
      </c>
      <c r="G29" s="600" t="s">
        <v>992</v>
      </c>
      <c r="H29" s="601">
        <v>42390</v>
      </c>
      <c r="I29" s="509">
        <v>778.68</v>
      </c>
      <c r="J29" s="600"/>
      <c r="K29" s="600" t="s">
        <v>231</v>
      </c>
      <c r="L29" s="601">
        <v>42391</v>
      </c>
      <c r="M29" s="600" t="s">
        <v>72</v>
      </c>
      <c r="N29" s="382"/>
      <c r="O29" s="379"/>
    </row>
    <row r="30" spans="1:15" x14ac:dyDescent="0.2">
      <c r="A30" s="600" t="s">
        <v>890</v>
      </c>
      <c r="B30" s="600" t="s">
        <v>900</v>
      </c>
      <c r="C30" s="600" t="s">
        <v>891</v>
      </c>
      <c r="D30" s="600" t="s">
        <v>175</v>
      </c>
      <c r="E30" s="600" t="s">
        <v>176</v>
      </c>
      <c r="F30" s="600" t="s">
        <v>177</v>
      </c>
      <c r="G30" s="600" t="s">
        <v>993</v>
      </c>
      <c r="H30" s="601">
        <v>42390</v>
      </c>
      <c r="I30" s="509">
        <v>2648.9</v>
      </c>
      <c r="J30" s="600"/>
      <c r="K30" s="600" t="s">
        <v>556</v>
      </c>
      <c r="L30" s="601">
        <v>42391</v>
      </c>
      <c r="M30" s="600" t="s">
        <v>72</v>
      </c>
      <c r="N30" s="382"/>
      <c r="O30" s="379"/>
    </row>
    <row r="31" spans="1:15" x14ac:dyDescent="0.2">
      <c r="A31" s="600" t="s">
        <v>890</v>
      </c>
      <c r="B31" s="600" t="s">
        <v>900</v>
      </c>
      <c r="C31" s="600" t="s">
        <v>891</v>
      </c>
      <c r="D31" s="600" t="s">
        <v>175</v>
      </c>
      <c r="E31" s="600" t="s">
        <v>176</v>
      </c>
      <c r="F31" s="600" t="s">
        <v>177</v>
      </c>
      <c r="G31" s="600" t="s">
        <v>994</v>
      </c>
      <c r="H31" s="601">
        <v>42390</v>
      </c>
      <c r="I31" s="509">
        <v>269.12</v>
      </c>
      <c r="J31" s="600"/>
      <c r="K31" s="600" t="s">
        <v>231</v>
      </c>
      <c r="L31" s="601">
        <v>42391</v>
      </c>
      <c r="M31" s="600" t="s">
        <v>72</v>
      </c>
      <c r="N31" s="382"/>
      <c r="O31" s="379"/>
    </row>
    <row r="32" spans="1:15" x14ac:dyDescent="0.2">
      <c r="A32" s="600" t="s">
        <v>890</v>
      </c>
      <c r="B32" s="600" t="s">
        <v>900</v>
      </c>
      <c r="C32" s="600" t="s">
        <v>891</v>
      </c>
      <c r="D32" s="600" t="s">
        <v>175</v>
      </c>
      <c r="E32" s="600" t="s">
        <v>176</v>
      </c>
      <c r="F32" s="600" t="s">
        <v>177</v>
      </c>
      <c r="G32" s="600" t="s">
        <v>995</v>
      </c>
      <c r="H32" s="601">
        <v>42390</v>
      </c>
      <c r="I32" s="509">
        <v>41.6</v>
      </c>
      <c r="J32" s="600"/>
      <c r="K32" s="600" t="s">
        <v>231</v>
      </c>
      <c r="L32" s="601">
        <v>42391</v>
      </c>
      <c r="M32" s="600" t="s">
        <v>72</v>
      </c>
      <c r="N32" s="382"/>
      <c r="O32" s="379"/>
    </row>
    <row r="33" spans="1:15" x14ac:dyDescent="0.2">
      <c r="A33" s="600" t="s">
        <v>890</v>
      </c>
      <c r="B33" s="600" t="s">
        <v>900</v>
      </c>
      <c r="C33" s="600" t="s">
        <v>892</v>
      </c>
      <c r="D33" s="600" t="s">
        <v>175</v>
      </c>
      <c r="E33" s="600" t="s">
        <v>176</v>
      </c>
      <c r="F33" s="600" t="s">
        <v>177</v>
      </c>
      <c r="G33" s="600" t="s">
        <v>908</v>
      </c>
      <c r="H33" s="601">
        <v>42390</v>
      </c>
      <c r="I33" s="509">
        <f>832.25*-1</f>
        <v>-832.25</v>
      </c>
      <c r="J33" s="600"/>
      <c r="K33" s="600" t="s">
        <v>231</v>
      </c>
      <c r="L33" s="601">
        <v>42391</v>
      </c>
      <c r="M33" s="600" t="s">
        <v>72</v>
      </c>
      <c r="N33" s="382"/>
      <c r="O33" s="379"/>
    </row>
    <row r="34" spans="1:15" x14ac:dyDescent="0.2">
      <c r="A34" s="600" t="s">
        <v>890</v>
      </c>
      <c r="B34" s="600" t="s">
        <v>282</v>
      </c>
      <c r="C34" s="600" t="s">
        <v>891</v>
      </c>
      <c r="D34" s="600" t="s">
        <v>996</v>
      </c>
      <c r="E34" s="600" t="s">
        <v>997</v>
      </c>
      <c r="F34" s="600" t="s">
        <v>998</v>
      </c>
      <c r="G34" s="600" t="s">
        <v>999</v>
      </c>
      <c r="H34" s="601">
        <v>42082</v>
      </c>
      <c r="I34" s="509">
        <v>423.5</v>
      </c>
      <c r="J34" s="600"/>
      <c r="K34" s="600" t="s">
        <v>304</v>
      </c>
      <c r="L34" s="601">
        <v>42387</v>
      </c>
      <c r="M34" s="600" t="s">
        <v>72</v>
      </c>
      <c r="N34" s="382"/>
      <c r="O34" s="379"/>
    </row>
    <row r="35" spans="1:15" x14ac:dyDescent="0.2">
      <c r="A35" s="600" t="s">
        <v>890</v>
      </c>
      <c r="B35" s="600" t="s">
        <v>282</v>
      </c>
      <c r="C35" s="600" t="s">
        <v>891</v>
      </c>
      <c r="D35" s="600" t="s">
        <v>369</v>
      </c>
      <c r="E35" s="600" t="s">
        <v>370</v>
      </c>
      <c r="F35" s="600" t="s">
        <v>371</v>
      </c>
      <c r="G35" s="600" t="s">
        <v>1001</v>
      </c>
      <c r="H35" s="601">
        <v>42369</v>
      </c>
      <c r="I35" s="509">
        <v>79.959999999999994</v>
      </c>
      <c r="J35" s="600"/>
      <c r="K35" s="600" t="s">
        <v>940</v>
      </c>
      <c r="L35" s="601">
        <v>42381</v>
      </c>
      <c r="M35" s="600" t="s">
        <v>72</v>
      </c>
      <c r="N35" s="382"/>
      <c r="O35" s="379"/>
    </row>
    <row r="36" spans="1:15" x14ac:dyDescent="0.2">
      <c r="A36" s="600" t="s">
        <v>890</v>
      </c>
      <c r="B36" s="600" t="s">
        <v>282</v>
      </c>
      <c r="C36" s="600" t="s">
        <v>891</v>
      </c>
      <c r="D36" s="600" t="s">
        <v>369</v>
      </c>
      <c r="E36" s="600" t="s">
        <v>370</v>
      </c>
      <c r="F36" s="600" t="s">
        <v>371</v>
      </c>
      <c r="G36" s="600" t="s">
        <v>1002</v>
      </c>
      <c r="H36" s="601">
        <v>42369</v>
      </c>
      <c r="I36" s="509">
        <v>49.13</v>
      </c>
      <c r="J36" s="600"/>
      <c r="K36" s="600" t="s">
        <v>378</v>
      </c>
      <c r="L36" s="601">
        <v>42381</v>
      </c>
      <c r="M36" s="600" t="s">
        <v>72</v>
      </c>
      <c r="N36" s="382"/>
      <c r="O36" s="379"/>
    </row>
    <row r="37" spans="1:15" x14ac:dyDescent="0.2">
      <c r="A37" s="600" t="s">
        <v>890</v>
      </c>
      <c r="B37" s="600" t="s">
        <v>282</v>
      </c>
      <c r="C37" s="600" t="s">
        <v>891</v>
      </c>
      <c r="D37" s="600" t="s">
        <v>1003</v>
      </c>
      <c r="E37" s="600" t="s">
        <v>1004</v>
      </c>
      <c r="F37" s="600"/>
      <c r="G37" s="600" t="s">
        <v>1005</v>
      </c>
      <c r="H37" s="601">
        <v>42296</v>
      </c>
      <c r="I37" s="509">
        <v>609.29</v>
      </c>
      <c r="J37" s="600"/>
      <c r="K37" s="600" t="s">
        <v>112</v>
      </c>
      <c r="L37" s="601">
        <v>42389</v>
      </c>
      <c r="M37" s="600" t="s">
        <v>72</v>
      </c>
      <c r="N37" s="382"/>
      <c r="O37" s="379"/>
    </row>
    <row r="38" spans="1:15" x14ac:dyDescent="0.2">
      <c r="A38" s="600" t="s">
        <v>890</v>
      </c>
      <c r="B38" s="600" t="s">
        <v>282</v>
      </c>
      <c r="C38" s="600" t="s">
        <v>891</v>
      </c>
      <c r="D38" s="600" t="s">
        <v>1006</v>
      </c>
      <c r="E38" s="600" t="s">
        <v>1007</v>
      </c>
      <c r="F38" s="600" t="s">
        <v>1008</v>
      </c>
      <c r="G38" s="600" t="s">
        <v>1009</v>
      </c>
      <c r="H38" s="601">
        <v>42369</v>
      </c>
      <c r="I38" s="509">
        <v>186.9</v>
      </c>
      <c r="J38" s="600"/>
      <c r="K38" s="600" t="s">
        <v>303</v>
      </c>
      <c r="L38" s="601">
        <v>42377</v>
      </c>
      <c r="M38" s="600" t="s">
        <v>72</v>
      </c>
      <c r="N38" s="382"/>
      <c r="O38" s="379"/>
    </row>
    <row r="39" spans="1:15" x14ac:dyDescent="0.2">
      <c r="A39" s="600" t="s">
        <v>890</v>
      </c>
      <c r="B39" s="600" t="s">
        <v>282</v>
      </c>
      <c r="C39" s="600" t="s">
        <v>891</v>
      </c>
      <c r="D39" s="600" t="s">
        <v>778</v>
      </c>
      <c r="E39" s="600" t="s">
        <v>779</v>
      </c>
      <c r="F39" s="600" t="s">
        <v>376</v>
      </c>
      <c r="G39" s="600" t="s">
        <v>1010</v>
      </c>
      <c r="H39" s="601">
        <v>42300</v>
      </c>
      <c r="I39" s="509">
        <v>175</v>
      </c>
      <c r="J39" s="600"/>
      <c r="K39" s="600" t="s">
        <v>367</v>
      </c>
      <c r="L39" s="601">
        <v>42396</v>
      </c>
      <c r="M39" s="600" t="s">
        <v>72</v>
      </c>
      <c r="N39" s="382"/>
      <c r="O39" s="379"/>
    </row>
    <row r="40" spans="1:15" x14ac:dyDescent="0.2">
      <c r="A40" s="600" t="s">
        <v>890</v>
      </c>
      <c r="B40" s="600" t="s">
        <v>282</v>
      </c>
      <c r="C40" s="600" t="s">
        <v>891</v>
      </c>
      <c r="D40" s="600" t="s">
        <v>1011</v>
      </c>
      <c r="E40" s="600" t="s">
        <v>1012</v>
      </c>
      <c r="F40" s="600" t="s">
        <v>1013</v>
      </c>
      <c r="G40" s="600" t="s">
        <v>1014</v>
      </c>
      <c r="H40" s="601">
        <v>42016</v>
      </c>
      <c r="I40" s="509">
        <v>617.6</v>
      </c>
      <c r="J40" s="600"/>
      <c r="K40" s="600" t="s">
        <v>367</v>
      </c>
      <c r="L40" s="601">
        <v>42382</v>
      </c>
      <c r="M40" s="600" t="s">
        <v>72</v>
      </c>
      <c r="N40" s="382"/>
      <c r="O40" s="379"/>
    </row>
    <row r="41" spans="1:15" x14ac:dyDescent="0.2">
      <c r="A41" s="600" t="s">
        <v>890</v>
      </c>
      <c r="B41" s="600" t="s">
        <v>282</v>
      </c>
      <c r="C41" s="600" t="s">
        <v>891</v>
      </c>
      <c r="D41" s="600" t="s">
        <v>90</v>
      </c>
      <c r="E41" s="600" t="s">
        <v>91</v>
      </c>
      <c r="F41" s="600" t="s">
        <v>92</v>
      </c>
      <c r="G41" s="600" t="s">
        <v>1022</v>
      </c>
      <c r="H41" s="601">
        <v>42369</v>
      </c>
      <c r="I41" s="509">
        <v>146.41</v>
      </c>
      <c r="J41" s="600" t="s">
        <v>1023</v>
      </c>
      <c r="K41" s="600" t="s">
        <v>3291</v>
      </c>
      <c r="L41" s="601">
        <v>42376</v>
      </c>
      <c r="M41" s="600" t="s">
        <v>72</v>
      </c>
      <c r="N41" s="382"/>
      <c r="O41" s="379"/>
    </row>
    <row r="42" spans="1:15" x14ac:dyDescent="0.2">
      <c r="A42" s="600" t="s">
        <v>890</v>
      </c>
      <c r="B42" s="600" t="s">
        <v>282</v>
      </c>
      <c r="C42" s="600" t="s">
        <v>892</v>
      </c>
      <c r="D42" s="600" t="s">
        <v>90</v>
      </c>
      <c r="E42" s="600" t="s">
        <v>91</v>
      </c>
      <c r="F42" s="600" t="s">
        <v>92</v>
      </c>
      <c r="G42" s="600" t="s">
        <v>909</v>
      </c>
      <c r="H42" s="601">
        <v>42367</v>
      </c>
      <c r="I42" s="509">
        <f>58.61*-1</f>
        <v>-58.61</v>
      </c>
      <c r="J42" s="600" t="s">
        <v>873</v>
      </c>
      <c r="K42" s="600" t="s">
        <v>303</v>
      </c>
      <c r="L42" s="601">
        <v>42376</v>
      </c>
      <c r="M42" s="600" t="s">
        <v>72</v>
      </c>
      <c r="N42" s="382"/>
      <c r="O42" s="379"/>
    </row>
    <row r="43" spans="1:15" x14ac:dyDescent="0.2">
      <c r="A43" s="600" t="s">
        <v>890</v>
      </c>
      <c r="B43" s="600" t="s">
        <v>282</v>
      </c>
      <c r="C43" s="600" t="s">
        <v>891</v>
      </c>
      <c r="D43" s="600" t="s">
        <v>68</v>
      </c>
      <c r="E43" s="600" t="s">
        <v>69</v>
      </c>
      <c r="F43" s="600" t="s">
        <v>70</v>
      </c>
      <c r="G43" s="600" t="s">
        <v>1027</v>
      </c>
      <c r="H43" s="601">
        <v>42369</v>
      </c>
      <c r="I43" s="509">
        <v>48723.53</v>
      </c>
      <c r="J43" s="600"/>
      <c r="K43" s="600" t="s">
        <v>231</v>
      </c>
      <c r="L43" s="601">
        <v>42384</v>
      </c>
      <c r="M43" s="600" t="s">
        <v>72</v>
      </c>
      <c r="N43" s="382"/>
      <c r="O43" s="379"/>
    </row>
    <row r="44" spans="1:15" x14ac:dyDescent="0.2">
      <c r="A44" s="600" t="s">
        <v>890</v>
      </c>
      <c r="B44" s="600" t="s">
        <v>282</v>
      </c>
      <c r="C44" s="600" t="s">
        <v>891</v>
      </c>
      <c r="D44" s="600" t="s">
        <v>68</v>
      </c>
      <c r="E44" s="600" t="s">
        <v>69</v>
      </c>
      <c r="F44" s="600" t="s">
        <v>70</v>
      </c>
      <c r="G44" s="600" t="s">
        <v>1028</v>
      </c>
      <c r="H44" s="601">
        <v>42369</v>
      </c>
      <c r="I44" s="509">
        <v>52117.38</v>
      </c>
      <c r="J44" s="600"/>
      <c r="K44" s="600" t="s">
        <v>104</v>
      </c>
      <c r="L44" s="601">
        <v>42384</v>
      </c>
      <c r="M44" s="600" t="s">
        <v>72</v>
      </c>
      <c r="N44" s="382"/>
      <c r="O44" s="379"/>
    </row>
    <row r="45" spans="1:15" x14ac:dyDescent="0.2">
      <c r="A45" s="600" t="s">
        <v>890</v>
      </c>
      <c r="B45" s="600" t="s">
        <v>282</v>
      </c>
      <c r="C45" s="600" t="s">
        <v>891</v>
      </c>
      <c r="D45" s="600" t="s">
        <v>68</v>
      </c>
      <c r="E45" s="600" t="s">
        <v>69</v>
      </c>
      <c r="F45" s="600" t="s">
        <v>70</v>
      </c>
      <c r="G45" s="600" t="s">
        <v>1029</v>
      </c>
      <c r="H45" s="601">
        <v>42369</v>
      </c>
      <c r="I45" s="509">
        <v>108214.34</v>
      </c>
      <c r="J45" s="600"/>
      <c r="K45" s="600" t="s">
        <v>104</v>
      </c>
      <c r="L45" s="601">
        <v>42384</v>
      </c>
      <c r="M45" s="600" t="s">
        <v>72</v>
      </c>
      <c r="N45" s="382"/>
      <c r="O45" s="379"/>
    </row>
    <row r="46" spans="1:15" x14ac:dyDescent="0.2">
      <c r="A46" s="600" t="s">
        <v>890</v>
      </c>
      <c r="B46" s="600" t="s">
        <v>282</v>
      </c>
      <c r="C46" s="600" t="s">
        <v>891</v>
      </c>
      <c r="D46" s="600" t="s">
        <v>68</v>
      </c>
      <c r="E46" s="600" t="s">
        <v>69</v>
      </c>
      <c r="F46" s="600" t="s">
        <v>70</v>
      </c>
      <c r="G46" s="600" t="s">
        <v>1030</v>
      </c>
      <c r="H46" s="601">
        <v>42369</v>
      </c>
      <c r="I46" s="509">
        <v>45774.36</v>
      </c>
      <c r="J46" s="600"/>
      <c r="K46" s="600" t="s">
        <v>104</v>
      </c>
      <c r="L46" s="601">
        <v>42384</v>
      </c>
      <c r="M46" s="600" t="s">
        <v>72</v>
      </c>
      <c r="N46" s="382"/>
      <c r="O46" s="379"/>
    </row>
    <row r="47" spans="1:15" x14ac:dyDescent="0.2">
      <c r="A47" s="600" t="s">
        <v>890</v>
      </c>
      <c r="B47" s="600" t="s">
        <v>708</v>
      </c>
      <c r="C47" s="600" t="s">
        <v>892</v>
      </c>
      <c r="D47" s="600" t="s">
        <v>292</v>
      </c>
      <c r="E47" s="600" t="s">
        <v>293</v>
      </c>
      <c r="F47" s="600" t="s">
        <v>294</v>
      </c>
      <c r="G47" s="600" t="s">
        <v>910</v>
      </c>
      <c r="H47" s="601">
        <v>40231</v>
      </c>
      <c r="I47" s="509">
        <f>170.52*-1</f>
        <v>-170.52</v>
      </c>
      <c r="J47" s="600"/>
      <c r="K47" s="600" t="s">
        <v>182</v>
      </c>
      <c r="L47" s="601">
        <v>42381</v>
      </c>
      <c r="M47" s="600" t="s">
        <v>72</v>
      </c>
      <c r="N47" s="382"/>
      <c r="O47" s="379"/>
    </row>
    <row r="48" spans="1:15" x14ac:dyDescent="0.2">
      <c r="A48" s="429"/>
      <c r="B48" s="429"/>
      <c r="C48" s="429"/>
      <c r="D48" s="429"/>
      <c r="E48" s="429"/>
      <c r="F48" s="429"/>
      <c r="G48" s="429"/>
      <c r="H48" s="430"/>
      <c r="I48" s="248">
        <f>SUM(I2:I47)</f>
        <v>278827.31</v>
      </c>
      <c r="J48" s="429"/>
      <c r="K48" s="429"/>
      <c r="L48" s="430"/>
      <c r="M48" s="429"/>
      <c r="N48" s="382"/>
      <c r="O48" s="379"/>
    </row>
    <row r="49" spans="1:15" x14ac:dyDescent="0.2">
      <c r="A49" s="429"/>
      <c r="B49" s="429"/>
      <c r="C49" s="429"/>
      <c r="D49" s="429"/>
      <c r="E49" s="429"/>
      <c r="F49" s="429"/>
      <c r="G49" s="429"/>
      <c r="H49" s="430"/>
      <c r="I49" s="509"/>
      <c r="J49" s="429"/>
      <c r="K49" s="429"/>
      <c r="L49" s="430"/>
      <c r="M49" s="429"/>
      <c r="N49" s="382"/>
      <c r="O49" s="379"/>
    </row>
    <row r="50" spans="1:15" x14ac:dyDescent="0.2">
      <c r="A50" s="429"/>
      <c r="B50" s="429"/>
      <c r="C50" s="429"/>
      <c r="D50" s="429"/>
      <c r="E50" s="429"/>
      <c r="F50" s="429"/>
      <c r="G50" s="429"/>
      <c r="H50" s="430"/>
      <c r="I50" s="509"/>
      <c r="J50" s="429"/>
      <c r="K50" s="429"/>
      <c r="L50" s="430"/>
      <c r="M50" s="429"/>
      <c r="N50" s="382"/>
      <c r="O50" s="379"/>
    </row>
    <row r="51" spans="1:15" x14ac:dyDescent="0.2">
      <c r="A51" s="429"/>
      <c r="B51" s="429"/>
      <c r="C51" s="429"/>
      <c r="D51" s="429"/>
      <c r="E51" s="429"/>
      <c r="F51" s="429"/>
      <c r="G51" s="429"/>
      <c r="H51" s="430"/>
      <c r="I51" s="509"/>
      <c r="J51" s="429"/>
      <c r="K51" s="429"/>
      <c r="L51" s="430"/>
      <c r="M51" s="429"/>
      <c r="N51" s="382"/>
      <c r="O51" s="379"/>
    </row>
    <row r="52" spans="1:15" x14ac:dyDescent="0.2">
      <c r="A52" s="429"/>
      <c r="B52" s="429"/>
      <c r="C52" s="429"/>
      <c r="D52" s="429"/>
      <c r="E52" s="429"/>
      <c r="F52" s="429"/>
      <c r="G52" s="429"/>
      <c r="H52" s="430"/>
      <c r="I52" s="509"/>
      <c r="J52" s="429"/>
      <c r="K52" s="429"/>
      <c r="L52" s="430"/>
      <c r="M52" s="429"/>
      <c r="N52" s="382"/>
      <c r="O52" s="379"/>
    </row>
    <row r="53" spans="1:15" x14ac:dyDescent="0.2">
      <c r="A53" s="429"/>
      <c r="B53" s="429"/>
      <c r="C53" s="429"/>
      <c r="D53" s="429"/>
      <c r="E53" s="429"/>
      <c r="F53" s="429"/>
      <c r="G53" s="429"/>
      <c r="H53" s="430"/>
      <c r="I53" s="509"/>
      <c r="J53" s="429"/>
      <c r="K53" s="429"/>
      <c r="L53" s="430"/>
      <c r="M53" s="429"/>
      <c r="N53" s="382"/>
      <c r="O53" s="379"/>
    </row>
    <row r="54" spans="1:15" x14ac:dyDescent="0.2">
      <c r="A54" s="429"/>
      <c r="B54" s="429"/>
      <c r="C54" s="429"/>
      <c r="D54" s="429"/>
      <c r="E54" s="429"/>
      <c r="F54" s="429"/>
      <c r="G54" s="429"/>
      <c r="H54" s="430"/>
      <c r="I54" s="509"/>
      <c r="J54" s="429"/>
      <c r="K54" s="429"/>
      <c r="L54" s="430"/>
      <c r="M54" s="429"/>
      <c r="N54" s="382"/>
      <c r="O54" s="379"/>
    </row>
    <row r="55" spans="1:15" x14ac:dyDescent="0.2">
      <c r="A55" s="429"/>
      <c r="B55" s="429"/>
      <c r="C55" s="429"/>
      <c r="D55" s="429"/>
      <c r="E55" s="429"/>
      <c r="F55" s="429"/>
      <c r="G55" s="429"/>
      <c r="H55" s="430"/>
      <c r="I55" s="509"/>
      <c r="J55" s="429"/>
      <c r="K55" s="429"/>
      <c r="L55" s="430"/>
      <c r="M55" s="429"/>
      <c r="N55" s="382"/>
      <c r="O55" s="379"/>
    </row>
    <row r="56" spans="1:15" x14ac:dyDescent="0.2">
      <c r="A56" s="429"/>
      <c r="B56" s="429"/>
      <c r="C56" s="429"/>
      <c r="D56" s="429"/>
      <c r="E56" s="429"/>
      <c r="F56" s="429"/>
      <c r="G56" s="429"/>
      <c r="H56" s="430"/>
      <c r="I56" s="509"/>
      <c r="J56" s="429"/>
      <c r="K56" s="429"/>
      <c r="L56" s="430"/>
      <c r="M56" s="429"/>
      <c r="N56" s="382"/>
      <c r="O56" s="379"/>
    </row>
    <row r="57" spans="1:15" x14ac:dyDescent="0.2">
      <c r="A57" s="429"/>
      <c r="B57" s="429"/>
      <c r="C57" s="429"/>
      <c r="D57" s="429"/>
      <c r="E57" s="429"/>
      <c r="F57" s="429"/>
      <c r="G57" s="429"/>
      <c r="H57" s="430"/>
      <c r="I57" s="509"/>
      <c r="J57" s="429"/>
      <c r="K57" s="429"/>
      <c r="L57" s="430"/>
      <c r="M57" s="429"/>
      <c r="N57" s="382"/>
      <c r="O57" s="379"/>
    </row>
    <row r="58" spans="1:15" x14ac:dyDescent="0.2">
      <c r="A58" s="429"/>
      <c r="B58" s="429"/>
      <c r="C58" s="429"/>
      <c r="D58" s="429"/>
      <c r="E58" s="429"/>
      <c r="F58" s="429"/>
      <c r="G58" s="429"/>
      <c r="H58" s="430"/>
      <c r="I58" s="509"/>
      <c r="J58" s="429"/>
      <c r="K58" s="429"/>
      <c r="L58" s="430"/>
      <c r="M58" s="429"/>
      <c r="N58" s="382"/>
      <c r="O58" s="379"/>
    </row>
    <row r="59" spans="1:15" x14ac:dyDescent="0.2">
      <c r="A59" s="429"/>
      <c r="B59" s="429"/>
      <c r="C59" s="429"/>
      <c r="D59" s="429"/>
      <c r="E59" s="429"/>
      <c r="F59" s="429"/>
      <c r="G59" s="429"/>
      <c r="H59" s="430"/>
      <c r="I59" s="509"/>
      <c r="J59" s="429"/>
      <c r="K59" s="429"/>
      <c r="L59" s="430"/>
      <c r="M59" s="429"/>
      <c r="N59" s="382"/>
      <c r="O59" s="379"/>
    </row>
    <row r="60" spans="1:15" x14ac:dyDescent="0.2">
      <c r="A60" s="429"/>
      <c r="B60" s="429"/>
      <c r="C60" s="429"/>
      <c r="D60" s="429"/>
      <c r="E60" s="429"/>
      <c r="F60" s="429"/>
      <c r="G60" s="429"/>
      <c r="H60" s="430"/>
      <c r="I60" s="509"/>
      <c r="J60" s="429"/>
      <c r="K60" s="429"/>
      <c r="L60" s="430"/>
      <c r="M60" s="429"/>
      <c r="N60" s="382"/>
      <c r="O60" s="379"/>
    </row>
    <row r="61" spans="1:15" x14ac:dyDescent="0.2">
      <c r="A61" s="429"/>
      <c r="B61" s="429"/>
      <c r="C61" s="429"/>
      <c r="D61" s="429"/>
      <c r="E61" s="429"/>
      <c r="F61" s="429"/>
      <c r="G61" s="429"/>
      <c r="H61" s="430"/>
      <c r="I61" s="509"/>
      <c r="J61" s="429"/>
      <c r="K61" s="429"/>
      <c r="L61" s="430"/>
      <c r="M61" s="429"/>
      <c r="N61" s="382"/>
      <c r="O61" s="379"/>
    </row>
    <row r="62" spans="1:15" x14ac:dyDescent="0.2">
      <c r="A62" s="429"/>
      <c r="B62" s="429"/>
      <c r="C62" s="429"/>
      <c r="D62" s="429"/>
      <c r="E62" s="429"/>
      <c r="F62" s="429"/>
      <c r="G62" s="429"/>
      <c r="H62" s="430"/>
      <c r="I62" s="509"/>
      <c r="J62" s="429"/>
      <c r="K62" s="429"/>
      <c r="L62" s="430"/>
      <c r="M62" s="429"/>
      <c r="N62" s="382"/>
      <c r="O62" s="379"/>
    </row>
    <row r="63" spans="1:15" x14ac:dyDescent="0.2">
      <c r="A63" s="429"/>
      <c r="B63" s="429"/>
      <c r="C63" s="429"/>
      <c r="D63" s="429"/>
      <c r="E63" s="429"/>
      <c r="F63" s="429"/>
      <c r="G63" s="429"/>
      <c r="H63" s="430"/>
      <c r="I63" s="509"/>
      <c r="J63" s="429"/>
      <c r="K63" s="429"/>
      <c r="L63" s="430"/>
      <c r="M63" s="429"/>
      <c r="N63" s="382"/>
      <c r="O63" s="379"/>
    </row>
    <row r="64" spans="1:15" x14ac:dyDescent="0.2">
      <c r="A64" s="429"/>
      <c r="B64" s="429"/>
      <c r="C64" s="429"/>
      <c r="D64" s="429"/>
      <c r="E64" s="429"/>
      <c r="F64" s="429"/>
      <c r="G64" s="429"/>
      <c r="H64" s="430"/>
      <c r="I64" s="509"/>
      <c r="J64" s="429"/>
      <c r="K64" s="429"/>
      <c r="L64" s="430"/>
      <c r="M64" s="429"/>
      <c r="N64" s="382"/>
      <c r="O64" s="379"/>
    </row>
    <row r="65" spans="1:15" x14ac:dyDescent="0.2">
      <c r="A65" s="429"/>
      <c r="B65" s="429"/>
      <c r="C65" s="429"/>
      <c r="D65" s="429"/>
      <c r="E65" s="429"/>
      <c r="F65" s="429"/>
      <c r="G65" s="429"/>
      <c r="H65" s="430"/>
      <c r="I65" s="509"/>
      <c r="J65" s="429"/>
      <c r="K65" s="429"/>
      <c r="L65" s="430"/>
      <c r="M65" s="429"/>
      <c r="N65" s="382"/>
      <c r="O65" s="379"/>
    </row>
    <row r="66" spans="1:15" x14ac:dyDescent="0.2">
      <c r="A66" s="429"/>
      <c r="B66" s="429"/>
      <c r="C66" s="429"/>
      <c r="D66" s="429"/>
      <c r="E66" s="429"/>
      <c r="F66" s="429"/>
      <c r="G66" s="429"/>
      <c r="H66" s="430"/>
      <c r="I66" s="509"/>
      <c r="J66" s="429"/>
      <c r="K66" s="429"/>
      <c r="L66" s="430"/>
      <c r="M66" s="429"/>
      <c r="N66" s="382"/>
      <c r="O66" s="379"/>
    </row>
    <row r="67" spans="1:15" x14ac:dyDescent="0.2">
      <c r="A67" s="429"/>
      <c r="B67" s="429"/>
      <c r="C67" s="429"/>
      <c r="D67" s="429"/>
      <c r="E67" s="429"/>
      <c r="F67" s="429"/>
      <c r="G67" s="429"/>
      <c r="H67" s="430"/>
      <c r="I67" s="509"/>
      <c r="J67" s="429"/>
      <c r="K67" s="429"/>
      <c r="L67" s="430"/>
      <c r="M67" s="429"/>
      <c r="N67" s="382"/>
      <c r="O67" s="379"/>
    </row>
    <row r="68" spans="1:15" x14ac:dyDescent="0.2">
      <c r="A68" s="429"/>
      <c r="B68" s="429"/>
      <c r="C68" s="429"/>
      <c r="D68" s="429"/>
      <c r="E68" s="429"/>
      <c r="F68" s="429"/>
      <c r="G68" s="429"/>
      <c r="H68" s="430"/>
      <c r="I68" s="509"/>
      <c r="J68" s="429"/>
      <c r="K68" s="429"/>
      <c r="L68" s="430"/>
      <c r="M68" s="429"/>
      <c r="N68" s="382"/>
      <c r="O68" s="379"/>
    </row>
    <row r="69" spans="1:15" x14ac:dyDescent="0.2">
      <c r="A69" s="429"/>
      <c r="B69" s="429"/>
      <c r="C69" s="429"/>
      <c r="D69" s="429"/>
      <c r="E69" s="429"/>
      <c r="F69" s="429"/>
      <c r="G69" s="429"/>
      <c r="H69" s="430"/>
      <c r="I69" s="509"/>
      <c r="J69" s="429"/>
      <c r="K69" s="429"/>
      <c r="L69" s="430"/>
      <c r="M69" s="429"/>
      <c r="N69" s="382"/>
      <c r="O69" s="379"/>
    </row>
    <row r="70" spans="1:15" x14ac:dyDescent="0.2">
      <c r="A70" s="429"/>
      <c r="B70" s="429"/>
      <c r="C70" s="429"/>
      <c r="D70" s="429"/>
      <c r="E70" s="429"/>
      <c r="F70" s="429"/>
      <c r="G70" s="429"/>
      <c r="H70" s="430"/>
      <c r="I70" s="509"/>
      <c r="J70" s="429"/>
      <c r="K70" s="429"/>
      <c r="L70" s="430"/>
      <c r="M70" s="429"/>
      <c r="N70" s="382"/>
      <c r="O70" s="379"/>
    </row>
    <row r="71" spans="1:15" x14ac:dyDescent="0.2">
      <c r="A71" s="429"/>
      <c r="B71" s="429"/>
      <c r="C71" s="429"/>
      <c r="D71" s="429"/>
      <c r="E71" s="429"/>
      <c r="F71" s="429"/>
      <c r="G71" s="429"/>
      <c r="H71" s="430"/>
      <c r="I71" s="509"/>
      <c r="J71" s="429"/>
      <c r="K71" s="429"/>
      <c r="L71" s="430"/>
      <c r="M71" s="429"/>
      <c r="N71" s="382"/>
      <c r="O71" s="379"/>
    </row>
    <row r="72" spans="1:15" x14ac:dyDescent="0.2">
      <c r="A72" s="429"/>
      <c r="B72" s="429"/>
      <c r="C72" s="429"/>
      <c r="D72" s="429"/>
      <c r="E72" s="429"/>
      <c r="F72" s="429"/>
      <c r="G72" s="429"/>
      <c r="H72" s="430"/>
      <c r="I72" s="509"/>
      <c r="J72" s="429"/>
      <c r="K72" s="429"/>
      <c r="L72" s="430"/>
      <c r="M72" s="429"/>
      <c r="N72" s="382"/>
      <c r="O72" s="379"/>
    </row>
    <row r="73" spans="1:15" x14ac:dyDescent="0.2">
      <c r="A73" s="429"/>
      <c r="B73" s="429"/>
      <c r="C73" s="429"/>
      <c r="D73" s="429"/>
      <c r="E73" s="429"/>
      <c r="F73" s="429"/>
      <c r="G73" s="429"/>
      <c r="H73" s="430"/>
      <c r="I73" s="509"/>
      <c r="J73" s="429"/>
      <c r="K73" s="429"/>
      <c r="L73" s="430"/>
      <c r="M73" s="429"/>
      <c r="N73" s="382"/>
      <c r="O73" s="379"/>
    </row>
    <row r="74" spans="1:15" x14ac:dyDescent="0.2">
      <c r="A74" s="429"/>
      <c r="B74" s="429"/>
      <c r="C74" s="429"/>
      <c r="D74" s="429"/>
      <c r="E74" s="429"/>
      <c r="F74" s="429"/>
      <c r="G74" s="429"/>
      <c r="H74" s="430"/>
      <c r="I74" s="509"/>
      <c r="J74" s="429"/>
      <c r="K74" s="429"/>
      <c r="L74" s="430"/>
      <c r="M74" s="429"/>
      <c r="N74" s="382"/>
      <c r="O74" s="379"/>
    </row>
    <row r="75" spans="1:15" x14ac:dyDescent="0.2">
      <c r="A75" s="429"/>
      <c r="B75" s="429"/>
      <c r="C75" s="429"/>
      <c r="D75" s="429"/>
      <c r="E75" s="429"/>
      <c r="F75" s="429"/>
      <c r="G75" s="429"/>
      <c r="H75" s="430"/>
      <c r="I75" s="509"/>
      <c r="J75" s="429"/>
      <c r="K75" s="429"/>
      <c r="L75" s="430"/>
      <c r="M75" s="429"/>
      <c r="N75" s="382"/>
      <c r="O75" s="379"/>
    </row>
    <row r="76" spans="1:15" x14ac:dyDescent="0.2">
      <c r="A76" s="429"/>
      <c r="B76" s="429"/>
      <c r="C76" s="429"/>
      <c r="D76" s="429"/>
      <c r="E76" s="429"/>
      <c r="F76" s="429"/>
      <c r="G76" s="429"/>
      <c r="H76" s="430"/>
      <c r="I76" s="509"/>
      <c r="J76" s="429"/>
      <c r="K76" s="429"/>
      <c r="L76" s="430"/>
      <c r="M76" s="429"/>
      <c r="N76" s="382"/>
      <c r="O76" s="379"/>
    </row>
    <row r="77" spans="1:15" x14ac:dyDescent="0.2">
      <c r="A77" s="429"/>
      <c r="B77" s="429"/>
      <c r="C77" s="429"/>
      <c r="D77" s="429"/>
      <c r="E77" s="429"/>
      <c r="F77" s="429"/>
      <c r="G77" s="429"/>
      <c r="H77" s="430"/>
      <c r="I77" s="509"/>
      <c r="J77" s="429"/>
      <c r="K77" s="429"/>
      <c r="L77" s="430"/>
      <c r="M77" s="429"/>
      <c r="N77" s="382"/>
      <c r="O77" s="379"/>
    </row>
    <row r="78" spans="1:15" x14ac:dyDescent="0.2">
      <c r="A78" s="429"/>
      <c r="B78" s="429"/>
      <c r="C78" s="429"/>
      <c r="D78" s="429"/>
      <c r="E78" s="429"/>
      <c r="F78" s="429"/>
      <c r="G78" s="429"/>
      <c r="H78" s="430"/>
      <c r="I78" s="509"/>
      <c r="J78" s="429"/>
      <c r="K78" s="429"/>
      <c r="L78" s="430"/>
      <c r="M78" s="429"/>
      <c r="N78" s="382"/>
      <c r="O78" s="379"/>
    </row>
    <row r="79" spans="1:15" x14ac:dyDescent="0.2">
      <c r="A79" s="429"/>
      <c r="B79" s="429"/>
      <c r="C79" s="429"/>
      <c r="D79" s="429"/>
      <c r="E79" s="429"/>
      <c r="F79" s="429"/>
      <c r="G79" s="429"/>
      <c r="H79" s="430"/>
      <c r="I79" s="509"/>
      <c r="J79" s="429"/>
      <c r="K79" s="429"/>
      <c r="L79" s="430"/>
      <c r="M79" s="429"/>
      <c r="N79" s="382"/>
      <c r="O79" s="379"/>
    </row>
    <row r="80" spans="1:15" x14ac:dyDescent="0.2">
      <c r="A80" s="429"/>
      <c r="B80" s="429"/>
      <c r="C80" s="429"/>
      <c r="D80" s="429"/>
      <c r="E80" s="429"/>
      <c r="F80" s="429"/>
      <c r="G80" s="429"/>
      <c r="H80" s="430"/>
      <c r="I80" s="509"/>
      <c r="J80" s="429"/>
      <c r="K80" s="429"/>
      <c r="L80" s="430"/>
      <c r="M80" s="429"/>
      <c r="N80" s="382"/>
      <c r="O80" s="379"/>
    </row>
    <row r="81" spans="1:15" x14ac:dyDescent="0.2">
      <c r="A81" s="429"/>
      <c r="B81" s="429"/>
      <c r="C81" s="429"/>
      <c r="D81" s="429"/>
      <c r="E81" s="429"/>
      <c r="F81" s="429"/>
      <c r="G81" s="429"/>
      <c r="H81" s="430"/>
      <c r="I81" s="509"/>
      <c r="J81" s="429"/>
      <c r="K81" s="429"/>
      <c r="L81" s="430"/>
      <c r="M81" s="429"/>
      <c r="N81" s="382"/>
      <c r="O81" s="379"/>
    </row>
    <row r="82" spans="1:15" x14ac:dyDescent="0.2">
      <c r="A82" s="429"/>
      <c r="B82" s="429"/>
      <c r="C82" s="429"/>
      <c r="D82" s="429"/>
      <c r="E82" s="429"/>
      <c r="F82" s="429"/>
      <c r="G82" s="429"/>
      <c r="H82" s="430"/>
      <c r="I82" s="509"/>
      <c r="J82" s="429"/>
      <c r="K82" s="429"/>
      <c r="L82" s="430"/>
      <c r="M82" s="429"/>
      <c r="N82" s="382"/>
      <c r="O82" s="379"/>
    </row>
    <row r="83" spans="1:15" x14ac:dyDescent="0.2">
      <c r="A83" s="429"/>
      <c r="B83" s="429"/>
      <c r="C83" s="429"/>
      <c r="D83" s="429"/>
      <c r="E83" s="429"/>
      <c r="F83" s="429"/>
      <c r="G83" s="429"/>
      <c r="H83" s="430"/>
      <c r="I83" s="509"/>
      <c r="J83" s="429"/>
      <c r="K83" s="429"/>
      <c r="L83" s="430"/>
      <c r="M83" s="429"/>
      <c r="N83" s="382"/>
      <c r="O83" s="379"/>
    </row>
    <row r="84" spans="1:15" x14ac:dyDescent="0.2">
      <c r="A84" s="429"/>
      <c r="B84" s="429"/>
      <c r="C84" s="429"/>
      <c r="D84" s="429"/>
      <c r="E84" s="429"/>
      <c r="F84" s="429"/>
      <c r="G84" s="429"/>
      <c r="H84" s="430"/>
      <c r="I84" s="509"/>
      <c r="J84" s="429"/>
      <c r="K84" s="429"/>
      <c r="L84" s="430"/>
      <c r="M84" s="429"/>
      <c r="N84" s="382"/>
      <c r="O84" s="379"/>
    </row>
    <row r="85" spans="1:15" x14ac:dyDescent="0.2">
      <c r="A85" s="429"/>
      <c r="B85" s="429"/>
      <c r="C85" s="429"/>
      <c r="D85" s="429"/>
      <c r="E85" s="429"/>
      <c r="F85" s="429"/>
      <c r="G85" s="429"/>
      <c r="H85" s="430"/>
      <c r="I85" s="509"/>
      <c r="J85" s="429"/>
      <c r="K85" s="429"/>
      <c r="L85" s="430"/>
      <c r="M85" s="429"/>
      <c r="N85" s="382"/>
      <c r="O85" s="379"/>
    </row>
    <row r="86" spans="1:15" x14ac:dyDescent="0.2">
      <c r="A86" s="429"/>
      <c r="B86" s="429"/>
      <c r="C86" s="429"/>
      <c r="D86" s="429"/>
      <c r="E86" s="429"/>
      <c r="F86" s="429"/>
      <c r="G86" s="429"/>
      <c r="H86" s="430"/>
      <c r="I86" s="509"/>
      <c r="J86" s="429"/>
      <c r="K86" s="429"/>
      <c r="L86" s="430"/>
      <c r="M86" s="429"/>
      <c r="N86" s="382"/>
      <c r="O86" s="379"/>
    </row>
    <row r="87" spans="1:15" x14ac:dyDescent="0.2">
      <c r="A87" s="429"/>
      <c r="B87" s="429"/>
      <c r="C87" s="429"/>
      <c r="D87" s="429"/>
      <c r="E87" s="429"/>
      <c r="F87" s="429"/>
      <c r="G87" s="429"/>
      <c r="H87" s="430"/>
      <c r="I87" s="509"/>
      <c r="J87" s="429"/>
      <c r="K87" s="429"/>
      <c r="L87" s="430"/>
      <c r="M87" s="429"/>
      <c r="N87" s="382"/>
      <c r="O87" s="379"/>
    </row>
    <row r="88" spans="1:15" x14ac:dyDescent="0.2">
      <c r="A88" s="429"/>
      <c r="B88" s="429"/>
      <c r="C88" s="429"/>
      <c r="D88" s="429"/>
      <c r="E88" s="429"/>
      <c r="F88" s="429"/>
      <c r="G88" s="429"/>
      <c r="H88" s="430"/>
      <c r="I88" s="509"/>
      <c r="J88" s="429"/>
      <c r="K88" s="429"/>
      <c r="L88" s="430"/>
      <c r="M88" s="429"/>
      <c r="N88" s="382"/>
      <c r="O88" s="379"/>
    </row>
    <row r="89" spans="1:15" x14ac:dyDescent="0.2">
      <c r="A89" s="429"/>
      <c r="B89" s="429"/>
      <c r="C89" s="429"/>
      <c r="D89" s="429"/>
      <c r="E89" s="429"/>
      <c r="F89" s="429"/>
      <c r="G89" s="429"/>
      <c r="H89" s="430"/>
      <c r="I89" s="509"/>
      <c r="J89" s="429"/>
      <c r="K89" s="429"/>
      <c r="L89" s="430"/>
      <c r="M89" s="429"/>
      <c r="N89" s="382"/>
      <c r="O89" s="379"/>
    </row>
    <row r="90" spans="1:15" x14ac:dyDescent="0.2">
      <c r="A90" s="429"/>
      <c r="B90" s="429"/>
      <c r="C90" s="429"/>
      <c r="D90" s="429"/>
      <c r="E90" s="429"/>
      <c r="F90" s="429"/>
      <c r="G90" s="429"/>
      <c r="H90" s="430"/>
      <c r="I90" s="509"/>
      <c r="J90" s="429"/>
      <c r="K90" s="429"/>
      <c r="L90" s="430"/>
      <c r="M90" s="429"/>
      <c r="N90" s="382"/>
      <c r="O90" s="379"/>
    </row>
    <row r="91" spans="1:15" x14ac:dyDescent="0.2">
      <c r="A91" s="429"/>
      <c r="B91" s="429"/>
      <c r="C91" s="429"/>
      <c r="D91" s="429"/>
      <c r="E91" s="429"/>
      <c r="F91" s="429"/>
      <c r="G91" s="429"/>
      <c r="H91" s="430"/>
      <c r="I91" s="509"/>
      <c r="J91" s="429"/>
      <c r="K91" s="429"/>
      <c r="L91" s="430"/>
      <c r="M91" s="429"/>
      <c r="N91" s="382"/>
      <c r="O91" s="379"/>
    </row>
    <row r="92" spans="1:15" x14ac:dyDescent="0.2">
      <c r="A92" s="429"/>
      <c r="B92" s="429"/>
      <c r="C92" s="429"/>
      <c r="D92" s="429"/>
      <c r="E92" s="429"/>
      <c r="F92" s="429"/>
      <c r="G92" s="429"/>
      <c r="H92" s="430"/>
      <c r="I92" s="509"/>
      <c r="J92" s="429"/>
      <c r="K92" s="429"/>
      <c r="L92" s="430"/>
      <c r="M92" s="429"/>
      <c r="N92" s="382"/>
      <c r="O92" s="379"/>
    </row>
    <row r="93" spans="1:15" x14ac:dyDescent="0.2">
      <c r="A93" s="429"/>
      <c r="B93" s="429"/>
      <c r="C93" s="429"/>
      <c r="D93" s="429"/>
      <c r="E93" s="429"/>
      <c r="F93" s="429"/>
      <c r="G93" s="429"/>
      <c r="H93" s="430"/>
      <c r="I93" s="509"/>
      <c r="J93" s="429"/>
      <c r="K93" s="429"/>
      <c r="L93" s="430"/>
      <c r="M93" s="429"/>
      <c r="N93" s="382"/>
      <c r="O93" s="379"/>
    </row>
    <row r="94" spans="1:15" x14ac:dyDescent="0.2">
      <c r="A94" s="429"/>
      <c r="B94" s="429"/>
      <c r="C94" s="429"/>
      <c r="D94" s="429"/>
      <c r="E94" s="429"/>
      <c r="F94" s="429"/>
      <c r="G94" s="429"/>
      <c r="H94" s="430"/>
      <c r="I94" s="509"/>
      <c r="J94" s="429"/>
      <c r="K94" s="429"/>
      <c r="L94" s="430"/>
      <c r="M94" s="429"/>
      <c r="N94" s="382"/>
      <c r="O94" s="379"/>
    </row>
    <row r="95" spans="1:15" x14ac:dyDescent="0.2">
      <c r="A95" s="429"/>
      <c r="B95" s="429"/>
      <c r="C95" s="429"/>
      <c r="D95" s="429"/>
      <c r="E95" s="429"/>
      <c r="F95" s="429"/>
      <c r="G95" s="429"/>
      <c r="H95" s="430"/>
      <c r="I95" s="509"/>
      <c r="J95" s="429"/>
      <c r="K95" s="429"/>
      <c r="L95" s="430"/>
      <c r="M95" s="429"/>
      <c r="N95" s="382"/>
      <c r="O95" s="379"/>
    </row>
    <row r="96" spans="1:15" x14ac:dyDescent="0.2">
      <c r="A96" s="429"/>
      <c r="B96" s="429"/>
      <c r="C96" s="429"/>
      <c r="D96" s="429"/>
      <c r="E96" s="429"/>
      <c r="F96" s="429"/>
      <c r="G96" s="429"/>
      <c r="H96" s="430"/>
      <c r="I96" s="509"/>
      <c r="J96" s="429"/>
      <c r="K96" s="429"/>
      <c r="L96" s="430"/>
      <c r="M96" s="429"/>
      <c r="N96" s="382"/>
      <c r="O96" s="379"/>
    </row>
    <row r="97" spans="1:15" x14ac:dyDescent="0.2">
      <c r="A97" s="429"/>
      <c r="B97" s="429"/>
      <c r="C97" s="429"/>
      <c r="D97" s="429"/>
      <c r="E97" s="429"/>
      <c r="F97" s="429"/>
      <c r="G97" s="429"/>
      <c r="H97" s="430"/>
      <c r="I97" s="509"/>
      <c r="J97" s="429"/>
      <c r="K97" s="429"/>
      <c r="L97" s="430"/>
      <c r="M97" s="429"/>
      <c r="N97" s="382"/>
      <c r="O97" s="379"/>
    </row>
    <row r="98" spans="1:15" x14ac:dyDescent="0.2">
      <c r="A98" s="429"/>
      <c r="B98" s="429"/>
      <c r="C98" s="429"/>
      <c r="D98" s="429"/>
      <c r="E98" s="429"/>
      <c r="F98" s="429"/>
      <c r="G98" s="429"/>
      <c r="H98" s="430"/>
      <c r="I98" s="509"/>
      <c r="J98" s="429"/>
      <c r="K98" s="429"/>
      <c r="L98" s="430"/>
      <c r="M98" s="429"/>
      <c r="N98" s="382"/>
      <c r="O98" s="379"/>
    </row>
    <row r="99" spans="1:15" x14ac:dyDescent="0.2">
      <c r="A99" s="429"/>
      <c r="B99" s="429"/>
      <c r="C99" s="429"/>
      <c r="D99" s="429"/>
      <c r="E99" s="429"/>
      <c r="F99" s="429"/>
      <c r="G99" s="429"/>
      <c r="H99" s="430"/>
      <c r="I99" s="509"/>
      <c r="J99" s="429"/>
      <c r="K99" s="429"/>
      <c r="L99" s="430"/>
      <c r="M99" s="429"/>
      <c r="N99" s="382"/>
      <c r="O99" s="379"/>
    </row>
    <row r="100" spans="1:15" x14ac:dyDescent="0.2">
      <c r="A100" s="429"/>
      <c r="B100" s="429"/>
      <c r="C100" s="429"/>
      <c r="D100" s="429"/>
      <c r="E100" s="429"/>
      <c r="F100" s="429"/>
      <c r="G100" s="429"/>
      <c r="H100" s="430"/>
      <c r="I100" s="509"/>
      <c r="J100" s="429"/>
      <c r="K100" s="429"/>
      <c r="L100" s="430"/>
      <c r="M100" s="429"/>
      <c r="N100" s="382"/>
      <c r="O100" s="379"/>
    </row>
    <row r="101" spans="1:15" x14ac:dyDescent="0.2">
      <c r="A101" s="429"/>
      <c r="B101" s="429"/>
      <c r="C101" s="429"/>
      <c r="D101" s="429"/>
      <c r="E101" s="429"/>
      <c r="F101" s="429"/>
      <c r="G101" s="429"/>
      <c r="H101" s="430"/>
      <c r="I101" s="509"/>
      <c r="J101" s="429"/>
      <c r="K101" s="429"/>
      <c r="L101" s="430"/>
      <c r="M101" s="429"/>
      <c r="N101" s="382"/>
      <c r="O101" s="379"/>
    </row>
    <row r="102" spans="1:15" x14ac:dyDescent="0.2">
      <c r="A102" s="429"/>
      <c r="B102" s="429"/>
      <c r="C102" s="429"/>
      <c r="D102" s="429"/>
      <c r="E102" s="429"/>
      <c r="F102" s="429"/>
      <c r="G102" s="429"/>
      <c r="H102" s="430"/>
      <c r="I102" s="509"/>
      <c r="J102" s="429"/>
      <c r="K102" s="429"/>
      <c r="L102" s="430"/>
      <c r="M102" s="429"/>
      <c r="N102" s="382"/>
      <c r="O102" s="379"/>
    </row>
    <row r="103" spans="1:15" x14ac:dyDescent="0.2">
      <c r="A103" s="429"/>
      <c r="B103" s="429"/>
      <c r="C103" s="429"/>
      <c r="D103" s="429"/>
      <c r="E103" s="429"/>
      <c r="F103" s="429"/>
      <c r="G103" s="429"/>
      <c r="H103" s="430"/>
      <c r="I103" s="509"/>
      <c r="J103" s="429"/>
      <c r="K103" s="429"/>
      <c r="L103" s="430"/>
      <c r="M103" s="429"/>
      <c r="N103" s="382"/>
      <c r="O103" s="379"/>
    </row>
    <row r="104" spans="1:15" x14ac:dyDescent="0.2">
      <c r="A104" s="429"/>
      <c r="B104" s="429"/>
      <c r="C104" s="429"/>
      <c r="D104" s="429"/>
      <c r="E104" s="429"/>
      <c r="F104" s="429"/>
      <c r="G104" s="429"/>
      <c r="H104" s="430"/>
      <c r="I104" s="509"/>
      <c r="J104" s="429"/>
      <c r="K104" s="429"/>
      <c r="L104" s="430"/>
      <c r="M104" s="429"/>
      <c r="N104" s="382"/>
      <c r="O104" s="379"/>
    </row>
    <row r="105" spans="1:15" x14ac:dyDescent="0.2">
      <c r="A105" s="429"/>
      <c r="B105" s="429"/>
      <c r="C105" s="429"/>
      <c r="D105" s="429"/>
      <c r="E105" s="429"/>
      <c r="F105" s="429"/>
      <c r="G105" s="429"/>
      <c r="H105" s="430"/>
      <c r="I105" s="509"/>
      <c r="J105" s="429"/>
      <c r="K105" s="429"/>
      <c r="L105" s="430"/>
      <c r="M105" s="429"/>
      <c r="N105" s="382"/>
      <c r="O105" s="379"/>
    </row>
    <row r="106" spans="1:15" x14ac:dyDescent="0.2">
      <c r="A106" s="429"/>
      <c r="B106" s="429"/>
      <c r="C106" s="429"/>
      <c r="D106" s="429"/>
      <c r="E106" s="429"/>
      <c r="F106" s="429"/>
      <c r="G106" s="429"/>
      <c r="H106" s="430"/>
      <c r="I106" s="509"/>
      <c r="J106" s="429"/>
      <c r="K106" s="429"/>
      <c r="L106" s="430"/>
      <c r="M106" s="429"/>
      <c r="N106" s="382"/>
      <c r="O106" s="379"/>
    </row>
    <row r="107" spans="1:15" x14ac:dyDescent="0.2">
      <c r="A107" s="429"/>
      <c r="B107" s="429"/>
      <c r="C107" s="429"/>
      <c r="D107" s="429"/>
      <c r="E107" s="429"/>
      <c r="F107" s="429"/>
      <c r="G107" s="429"/>
      <c r="H107" s="430"/>
      <c r="I107" s="509"/>
      <c r="J107" s="429"/>
      <c r="K107" s="429"/>
      <c r="L107" s="430"/>
      <c r="M107" s="429"/>
      <c r="N107" s="382"/>
      <c r="O107" s="379"/>
    </row>
    <row r="108" spans="1:15" x14ac:dyDescent="0.2">
      <c r="A108" s="429"/>
      <c r="B108" s="429"/>
      <c r="C108" s="429"/>
      <c r="D108" s="429"/>
      <c r="E108" s="429"/>
      <c r="F108" s="429"/>
      <c r="G108" s="429"/>
      <c r="H108" s="430"/>
      <c r="I108" s="509"/>
      <c r="J108" s="429"/>
      <c r="K108" s="429"/>
      <c r="L108" s="430"/>
      <c r="M108" s="429"/>
      <c r="N108" s="382"/>
      <c r="O108" s="379"/>
    </row>
    <row r="109" spans="1:15" x14ac:dyDescent="0.2">
      <c r="A109" s="429"/>
      <c r="B109" s="429"/>
      <c r="C109" s="429"/>
      <c r="D109" s="429"/>
      <c r="E109" s="429"/>
      <c r="F109" s="429"/>
      <c r="G109" s="429"/>
      <c r="H109" s="430"/>
      <c r="I109" s="509"/>
      <c r="J109" s="429"/>
      <c r="K109" s="429"/>
      <c r="L109" s="430"/>
      <c r="M109" s="429"/>
      <c r="N109" s="382"/>
      <c r="O109" s="379"/>
    </row>
    <row r="110" spans="1:15" x14ac:dyDescent="0.2">
      <c r="A110" s="429"/>
      <c r="B110" s="429"/>
      <c r="C110" s="429"/>
      <c r="D110" s="429"/>
      <c r="E110" s="429"/>
      <c r="F110" s="429"/>
      <c r="G110" s="429"/>
      <c r="H110" s="430"/>
      <c r="I110" s="509"/>
      <c r="J110" s="429"/>
      <c r="K110" s="429"/>
      <c r="L110" s="430"/>
      <c r="M110" s="429"/>
      <c r="N110" s="382"/>
      <c r="O110" s="379"/>
    </row>
    <row r="111" spans="1:15" x14ac:dyDescent="0.2">
      <c r="A111" s="429"/>
      <c r="B111" s="429"/>
      <c r="C111" s="429"/>
      <c r="D111" s="429"/>
      <c r="E111" s="429"/>
      <c r="F111" s="429"/>
      <c r="G111" s="429"/>
      <c r="H111" s="430"/>
      <c r="I111" s="509"/>
      <c r="J111" s="429"/>
      <c r="K111" s="429"/>
      <c r="L111" s="430"/>
      <c r="M111" s="429"/>
      <c r="N111" s="382"/>
      <c r="O111" s="379"/>
    </row>
    <row r="112" spans="1:15" x14ac:dyDescent="0.2">
      <c r="A112" s="429"/>
      <c r="B112" s="429"/>
      <c r="C112" s="429"/>
      <c r="D112" s="429"/>
      <c r="E112" s="429"/>
      <c r="F112" s="429"/>
      <c r="G112" s="429"/>
      <c r="H112" s="430"/>
      <c r="I112" s="509"/>
      <c r="J112" s="429"/>
      <c r="K112" s="429"/>
      <c r="L112" s="430"/>
      <c r="M112" s="429"/>
      <c r="N112" s="382"/>
      <c r="O112" s="379"/>
    </row>
    <row r="113" spans="1:15" x14ac:dyDescent="0.2">
      <c r="A113" s="429"/>
      <c r="B113" s="429"/>
      <c r="C113" s="429"/>
      <c r="D113" s="429"/>
      <c r="E113" s="429"/>
      <c r="F113" s="429"/>
      <c r="G113" s="429"/>
      <c r="H113" s="430"/>
      <c r="I113" s="509"/>
      <c r="J113" s="429"/>
      <c r="K113" s="429"/>
      <c r="L113" s="430"/>
      <c r="M113" s="429"/>
      <c r="N113" s="382"/>
      <c r="O113" s="379"/>
    </row>
    <row r="114" spans="1:15" x14ac:dyDescent="0.2">
      <c r="A114" s="429"/>
      <c r="B114" s="429"/>
      <c r="C114" s="429"/>
      <c r="D114" s="429"/>
      <c r="E114" s="429"/>
      <c r="F114" s="429"/>
      <c r="G114" s="429"/>
      <c r="H114" s="430"/>
      <c r="I114" s="509"/>
      <c r="J114" s="429"/>
      <c r="K114" s="429"/>
      <c r="L114" s="430"/>
      <c r="M114" s="429"/>
      <c r="N114" s="382"/>
      <c r="O114" s="379"/>
    </row>
    <row r="115" spans="1:15" x14ac:dyDescent="0.2">
      <c r="A115" s="429"/>
      <c r="B115" s="429"/>
      <c r="C115" s="429"/>
      <c r="D115" s="429"/>
      <c r="E115" s="429"/>
      <c r="F115" s="429"/>
      <c r="G115" s="429"/>
      <c r="H115" s="430"/>
      <c r="I115" s="509"/>
      <c r="J115" s="429"/>
      <c r="K115" s="429"/>
      <c r="L115" s="430"/>
      <c r="M115" s="429"/>
      <c r="N115" s="382"/>
      <c r="O115" s="379"/>
    </row>
    <row r="116" spans="1:15" x14ac:dyDescent="0.2">
      <c r="A116" s="429"/>
      <c r="B116" s="429"/>
      <c r="C116" s="429"/>
      <c r="D116" s="429"/>
      <c r="E116" s="429"/>
      <c r="F116" s="429"/>
      <c r="G116" s="429"/>
      <c r="H116" s="430"/>
      <c r="I116" s="509"/>
      <c r="J116" s="429"/>
      <c r="K116" s="429"/>
      <c r="L116" s="430"/>
      <c r="M116" s="429"/>
      <c r="N116" s="382"/>
      <c r="O116" s="379"/>
    </row>
    <row r="117" spans="1:15" x14ac:dyDescent="0.2">
      <c r="A117" s="429"/>
      <c r="B117" s="429"/>
      <c r="C117" s="429"/>
      <c r="D117" s="429"/>
      <c r="E117" s="429"/>
      <c r="F117" s="429"/>
      <c r="G117" s="429"/>
      <c r="H117" s="430"/>
      <c r="I117" s="509"/>
      <c r="J117" s="429"/>
      <c r="K117" s="429"/>
      <c r="L117" s="430"/>
      <c r="M117" s="429"/>
      <c r="N117" s="382"/>
      <c r="O117" s="379"/>
    </row>
    <row r="118" spans="1:15" x14ac:dyDescent="0.2">
      <c r="A118" s="429"/>
      <c r="B118" s="429"/>
      <c r="C118" s="429"/>
      <c r="D118" s="429"/>
      <c r="E118" s="429"/>
      <c r="F118" s="429"/>
      <c r="G118" s="429"/>
      <c r="H118" s="430"/>
      <c r="I118" s="509"/>
      <c r="J118" s="429"/>
      <c r="K118" s="429"/>
      <c r="L118" s="430"/>
      <c r="M118" s="429"/>
      <c r="N118" s="382"/>
      <c r="O118" s="379"/>
    </row>
    <row r="119" spans="1:15" x14ac:dyDescent="0.2">
      <c r="A119" s="429"/>
      <c r="B119" s="429"/>
      <c r="C119" s="429"/>
      <c r="D119" s="429"/>
      <c r="E119" s="429"/>
      <c r="F119" s="429"/>
      <c r="G119" s="429"/>
      <c r="H119" s="430"/>
      <c r="I119" s="509"/>
      <c r="J119" s="429"/>
      <c r="K119" s="429"/>
      <c r="L119" s="430"/>
      <c r="M119" s="429"/>
      <c r="N119" s="382"/>
      <c r="O119" s="379"/>
    </row>
    <row r="120" spans="1:15" x14ac:dyDescent="0.2">
      <c r="A120" s="429"/>
      <c r="B120" s="429"/>
      <c r="C120" s="429"/>
      <c r="D120" s="429"/>
      <c r="E120" s="429"/>
      <c r="F120" s="429"/>
      <c r="G120" s="429"/>
      <c r="H120" s="430"/>
      <c r="I120" s="509"/>
      <c r="J120" s="429"/>
      <c r="K120" s="429"/>
      <c r="L120" s="430"/>
      <c r="M120" s="429"/>
      <c r="N120" s="382"/>
      <c r="O120" s="379"/>
    </row>
    <row r="121" spans="1:15" x14ac:dyDescent="0.2">
      <c r="A121" s="429"/>
      <c r="B121" s="429"/>
      <c r="C121" s="429"/>
      <c r="D121" s="429"/>
      <c r="E121" s="429"/>
      <c r="F121" s="429"/>
      <c r="G121" s="429"/>
      <c r="H121" s="430"/>
      <c r="I121" s="509"/>
      <c r="J121" s="429"/>
      <c r="K121" s="429"/>
      <c r="L121" s="430"/>
      <c r="M121" s="429"/>
      <c r="N121" s="382"/>
      <c r="O121" s="379"/>
    </row>
    <row r="122" spans="1:15" x14ac:dyDescent="0.2">
      <c r="A122" s="429"/>
      <c r="B122" s="429"/>
      <c r="C122" s="429"/>
      <c r="D122" s="429"/>
      <c r="E122" s="429"/>
      <c r="F122" s="429"/>
      <c r="G122" s="429"/>
      <c r="H122" s="430"/>
      <c r="I122" s="509"/>
      <c r="J122" s="429"/>
      <c r="K122" s="429"/>
      <c r="L122" s="430"/>
      <c r="M122" s="429"/>
      <c r="N122" s="382"/>
      <c r="O122" s="379"/>
    </row>
    <row r="123" spans="1:15" x14ac:dyDescent="0.2">
      <c r="A123" s="429"/>
      <c r="B123" s="429"/>
      <c r="C123" s="429"/>
      <c r="D123" s="429"/>
      <c r="E123" s="429"/>
      <c r="F123" s="429"/>
      <c r="G123" s="429"/>
      <c r="H123" s="430"/>
      <c r="I123" s="509"/>
      <c r="J123" s="429"/>
      <c r="K123" s="429"/>
      <c r="L123" s="430"/>
      <c r="M123" s="429"/>
      <c r="N123" s="382"/>
      <c r="O123" s="379"/>
    </row>
    <row r="124" spans="1:15" x14ac:dyDescent="0.2">
      <c r="A124" s="429"/>
      <c r="B124" s="429"/>
      <c r="C124" s="429"/>
      <c r="D124" s="429"/>
      <c r="E124" s="429"/>
      <c r="F124" s="429"/>
      <c r="G124" s="429"/>
      <c r="H124" s="430"/>
      <c r="I124" s="509"/>
      <c r="J124" s="429"/>
      <c r="K124" s="429"/>
      <c r="L124" s="430"/>
      <c r="M124" s="429"/>
      <c r="N124" s="382"/>
      <c r="O124" s="379"/>
    </row>
    <row r="125" spans="1:15" x14ac:dyDescent="0.2">
      <c r="A125" s="429"/>
      <c r="B125" s="429"/>
      <c r="C125" s="429"/>
      <c r="D125" s="429"/>
      <c r="E125" s="429"/>
      <c r="F125" s="429"/>
      <c r="G125" s="429"/>
      <c r="H125" s="430"/>
      <c r="I125" s="509"/>
      <c r="J125" s="429"/>
      <c r="K125" s="429"/>
      <c r="L125" s="430"/>
      <c r="M125" s="429"/>
      <c r="N125" s="382"/>
      <c r="O125" s="379"/>
    </row>
    <row r="126" spans="1:15" x14ac:dyDescent="0.2">
      <c r="A126" s="429"/>
      <c r="B126" s="429"/>
      <c r="C126" s="429"/>
      <c r="D126" s="429"/>
      <c r="E126" s="429"/>
      <c r="F126" s="429"/>
      <c r="G126" s="429"/>
      <c r="H126" s="430"/>
      <c r="I126" s="509"/>
      <c r="J126" s="429"/>
      <c r="K126" s="429"/>
      <c r="L126" s="430"/>
      <c r="M126" s="429"/>
      <c r="N126" s="382"/>
      <c r="O126" s="379"/>
    </row>
    <row r="127" spans="1:15" x14ac:dyDescent="0.2">
      <c r="A127" s="429"/>
      <c r="B127" s="429"/>
      <c r="C127" s="429"/>
      <c r="D127" s="429"/>
      <c r="E127" s="429"/>
      <c r="F127" s="429"/>
      <c r="G127" s="429"/>
      <c r="H127" s="430"/>
      <c r="I127" s="509"/>
      <c r="J127" s="429"/>
      <c r="K127" s="429"/>
      <c r="L127" s="430"/>
      <c r="M127" s="429"/>
      <c r="N127" s="382"/>
      <c r="O127" s="379"/>
    </row>
    <row r="128" spans="1:15" x14ac:dyDescent="0.2">
      <c r="A128" s="429"/>
      <c r="B128" s="429"/>
      <c r="C128" s="429"/>
      <c r="D128" s="429"/>
      <c r="E128" s="429"/>
      <c r="F128" s="429"/>
      <c r="G128" s="429"/>
      <c r="H128" s="430"/>
      <c r="I128" s="509"/>
      <c r="J128" s="429"/>
      <c r="K128" s="429"/>
      <c r="L128" s="430"/>
      <c r="M128" s="429"/>
      <c r="N128" s="382"/>
      <c r="O128" s="379"/>
    </row>
    <row r="129" spans="1:15" x14ac:dyDescent="0.2">
      <c r="A129" s="429"/>
      <c r="B129" s="429"/>
      <c r="C129" s="429"/>
      <c r="D129" s="429"/>
      <c r="E129" s="429"/>
      <c r="F129" s="429"/>
      <c r="G129" s="429"/>
      <c r="H129" s="430"/>
      <c r="I129" s="509"/>
      <c r="J129" s="429"/>
      <c r="K129" s="429"/>
      <c r="L129" s="430"/>
      <c r="M129" s="429"/>
      <c r="N129" s="382"/>
      <c r="O129" s="379"/>
    </row>
    <row r="130" spans="1:15" x14ac:dyDescent="0.2">
      <c r="A130" s="429"/>
      <c r="B130" s="429"/>
      <c r="C130" s="429"/>
      <c r="D130" s="429"/>
      <c r="E130" s="429"/>
      <c r="F130" s="429"/>
      <c r="G130" s="429"/>
      <c r="H130" s="430"/>
      <c r="I130" s="509"/>
      <c r="J130" s="429"/>
      <c r="K130" s="429"/>
      <c r="L130" s="430"/>
      <c r="M130" s="429"/>
      <c r="N130" s="382"/>
      <c r="O130" s="379"/>
    </row>
    <row r="131" spans="1:15" x14ac:dyDescent="0.2">
      <c r="A131" s="429"/>
      <c r="B131" s="429"/>
      <c r="C131" s="429"/>
      <c r="D131" s="429"/>
      <c r="E131" s="429"/>
      <c r="F131" s="429"/>
      <c r="G131" s="429"/>
      <c r="H131" s="430"/>
      <c r="I131" s="509"/>
      <c r="J131" s="429"/>
      <c r="K131" s="429"/>
      <c r="L131" s="430"/>
      <c r="M131" s="429"/>
      <c r="N131" s="382"/>
      <c r="O131" s="379"/>
    </row>
    <row r="132" spans="1:15" x14ac:dyDescent="0.2">
      <c r="A132" s="429"/>
      <c r="B132" s="429"/>
      <c r="C132" s="429"/>
      <c r="D132" s="429"/>
      <c r="E132" s="429"/>
      <c r="F132" s="429"/>
      <c r="G132" s="429"/>
      <c r="H132" s="430"/>
      <c r="I132" s="509"/>
      <c r="J132" s="429"/>
      <c r="K132" s="429"/>
      <c r="L132" s="430"/>
      <c r="M132" s="429"/>
      <c r="N132" s="382"/>
      <c r="O132" s="379"/>
    </row>
    <row r="133" spans="1:15" x14ac:dyDescent="0.2">
      <c r="A133" s="429"/>
      <c r="B133" s="429"/>
      <c r="C133" s="429"/>
      <c r="D133" s="429"/>
      <c r="E133" s="429"/>
      <c r="F133" s="429"/>
      <c r="G133" s="429"/>
      <c r="H133" s="430"/>
      <c r="I133" s="509"/>
      <c r="J133" s="429"/>
      <c r="K133" s="429"/>
      <c r="L133" s="430"/>
      <c r="M133" s="429"/>
      <c r="N133" s="382"/>
      <c r="O133" s="379"/>
    </row>
    <row r="134" spans="1:15" x14ac:dyDescent="0.2">
      <c r="A134" s="429"/>
      <c r="B134" s="429"/>
      <c r="C134" s="429"/>
      <c r="D134" s="429"/>
      <c r="E134" s="429"/>
      <c r="F134" s="429"/>
      <c r="G134" s="429"/>
      <c r="H134" s="430"/>
      <c r="I134" s="509"/>
      <c r="J134" s="429"/>
      <c r="K134" s="429"/>
      <c r="L134" s="430"/>
      <c r="M134" s="429"/>
      <c r="N134" s="382"/>
      <c r="O134" s="379"/>
    </row>
    <row r="135" spans="1:15" x14ac:dyDescent="0.2">
      <c r="A135" s="429"/>
      <c r="B135" s="429"/>
      <c r="C135" s="429"/>
      <c r="D135" s="429"/>
      <c r="E135" s="429"/>
      <c r="F135" s="429"/>
      <c r="G135" s="429"/>
      <c r="H135" s="430"/>
      <c r="I135" s="509"/>
      <c r="J135" s="429"/>
      <c r="K135" s="429"/>
      <c r="L135" s="430"/>
      <c r="M135" s="429"/>
      <c r="N135" s="382"/>
      <c r="O135" s="379"/>
    </row>
    <row r="136" spans="1:15" x14ac:dyDescent="0.2">
      <c r="A136" s="429"/>
      <c r="B136" s="429"/>
      <c r="C136" s="429"/>
      <c r="D136" s="429"/>
      <c r="E136" s="429"/>
      <c r="F136" s="429"/>
      <c r="G136" s="429"/>
      <c r="H136" s="430"/>
      <c r="I136" s="509"/>
      <c r="J136" s="429"/>
      <c r="K136" s="429"/>
      <c r="L136" s="430"/>
      <c r="M136" s="429"/>
      <c r="N136" s="382"/>
      <c r="O136" s="379"/>
    </row>
    <row r="137" spans="1:15" x14ac:dyDescent="0.2">
      <c r="A137" s="429"/>
      <c r="B137" s="429"/>
      <c r="C137" s="429"/>
      <c r="D137" s="429"/>
      <c r="E137" s="429"/>
      <c r="F137" s="429"/>
      <c r="G137" s="429"/>
      <c r="H137" s="430"/>
      <c r="I137" s="509"/>
      <c r="J137" s="429"/>
      <c r="K137" s="429"/>
      <c r="L137" s="430"/>
      <c r="M137" s="429"/>
      <c r="N137" s="382"/>
      <c r="O137" s="379"/>
    </row>
    <row r="138" spans="1:15" x14ac:dyDescent="0.2">
      <c r="A138" s="429"/>
      <c r="B138" s="429"/>
      <c r="C138" s="429"/>
      <c r="D138" s="429"/>
      <c r="E138" s="429"/>
      <c r="F138" s="429"/>
      <c r="G138" s="429"/>
      <c r="H138" s="430"/>
      <c r="I138" s="509"/>
      <c r="J138" s="429"/>
      <c r="K138" s="429"/>
      <c r="L138" s="430"/>
      <c r="M138" s="429"/>
      <c r="N138" s="382"/>
      <c r="O138" s="379"/>
    </row>
    <row r="139" spans="1:15" x14ac:dyDescent="0.2">
      <c r="A139" s="429"/>
      <c r="B139" s="429"/>
      <c r="C139" s="429"/>
      <c r="D139" s="429"/>
      <c r="E139" s="429"/>
      <c r="F139" s="429"/>
      <c r="G139" s="429"/>
      <c r="H139" s="430"/>
      <c r="I139" s="509"/>
      <c r="J139" s="429"/>
      <c r="K139" s="429"/>
      <c r="L139" s="430"/>
      <c r="M139" s="429"/>
      <c r="N139" s="382"/>
      <c r="O139" s="379"/>
    </row>
    <row r="140" spans="1:15" x14ac:dyDescent="0.2">
      <c r="A140" s="429"/>
      <c r="B140" s="429"/>
      <c r="C140" s="429"/>
      <c r="D140" s="429"/>
      <c r="E140" s="429"/>
      <c r="F140" s="429"/>
      <c r="G140" s="429"/>
      <c r="H140" s="430"/>
      <c r="I140" s="509"/>
      <c r="J140" s="429"/>
      <c r="K140" s="429"/>
      <c r="L140" s="430"/>
      <c r="M140" s="429"/>
      <c r="N140" s="382"/>
      <c r="O140" s="379"/>
    </row>
    <row r="141" spans="1:15" x14ac:dyDescent="0.2">
      <c r="A141" s="429"/>
      <c r="B141" s="429"/>
      <c r="C141" s="429"/>
      <c r="D141" s="429"/>
      <c r="E141" s="429"/>
      <c r="F141" s="429"/>
      <c r="G141" s="429"/>
      <c r="H141" s="430"/>
      <c r="I141" s="509"/>
      <c r="J141" s="429"/>
      <c r="K141" s="429"/>
      <c r="L141" s="430"/>
      <c r="M141" s="429"/>
      <c r="N141" s="382"/>
      <c r="O141" s="379"/>
    </row>
    <row r="142" spans="1:15" x14ac:dyDescent="0.2">
      <c r="A142" s="429"/>
      <c r="B142" s="429"/>
      <c r="C142" s="429"/>
      <c r="D142" s="429"/>
      <c r="E142" s="429"/>
      <c r="F142" s="429"/>
      <c r="G142" s="429"/>
      <c r="H142" s="430"/>
      <c r="I142" s="509"/>
      <c r="J142" s="429"/>
      <c r="K142" s="429"/>
      <c r="L142" s="430"/>
      <c r="M142" s="429"/>
      <c r="N142" s="382"/>
      <c r="O142" s="379"/>
    </row>
    <row r="143" spans="1:15" x14ac:dyDescent="0.2">
      <c r="A143" s="429"/>
      <c r="B143" s="429"/>
      <c r="C143" s="429"/>
      <c r="D143" s="429"/>
      <c r="E143" s="429"/>
      <c r="F143" s="429"/>
      <c r="G143" s="429"/>
      <c r="H143" s="430"/>
      <c r="I143" s="509"/>
      <c r="J143" s="429"/>
      <c r="K143" s="429"/>
      <c r="L143" s="430"/>
      <c r="M143" s="429"/>
      <c r="N143" s="382"/>
      <c r="O143" s="379"/>
    </row>
    <row r="144" spans="1:15" x14ac:dyDescent="0.2">
      <c r="A144" s="429"/>
      <c r="B144" s="429"/>
      <c r="C144" s="429"/>
      <c r="D144" s="429"/>
      <c r="E144" s="429"/>
      <c r="F144" s="429"/>
      <c r="G144" s="429"/>
      <c r="H144" s="430"/>
      <c r="I144" s="509"/>
      <c r="J144" s="429"/>
      <c r="K144" s="429"/>
      <c r="L144" s="430"/>
      <c r="M144" s="429"/>
      <c r="N144" s="382"/>
      <c r="O144" s="379"/>
    </row>
    <row r="145" spans="1:15" x14ac:dyDescent="0.2">
      <c r="A145" s="429"/>
      <c r="B145" s="429"/>
      <c r="C145" s="429"/>
      <c r="D145" s="429"/>
      <c r="E145" s="429"/>
      <c r="F145" s="429"/>
      <c r="G145" s="429"/>
      <c r="H145" s="430"/>
      <c r="I145" s="509"/>
      <c r="J145" s="429"/>
      <c r="K145" s="429"/>
      <c r="L145" s="430"/>
      <c r="M145" s="429"/>
      <c r="N145" s="382"/>
      <c r="O145" s="379"/>
    </row>
    <row r="146" spans="1:15" x14ac:dyDescent="0.2">
      <c r="A146" s="429"/>
      <c r="B146" s="429"/>
      <c r="C146" s="429"/>
      <c r="D146" s="429"/>
      <c r="E146" s="429"/>
      <c r="F146" s="429"/>
      <c r="G146" s="429"/>
      <c r="H146" s="430"/>
      <c r="I146" s="509"/>
      <c r="J146" s="429"/>
      <c r="K146" s="429"/>
      <c r="L146" s="430"/>
      <c r="M146" s="429"/>
      <c r="N146" s="382"/>
      <c r="O146" s="379"/>
    </row>
    <row r="147" spans="1:15" x14ac:dyDescent="0.2">
      <c r="A147" s="429"/>
      <c r="B147" s="429"/>
      <c r="C147" s="429"/>
      <c r="D147" s="429"/>
      <c r="E147" s="429"/>
      <c r="F147" s="429"/>
      <c r="G147" s="429"/>
      <c r="H147" s="430"/>
      <c r="I147" s="509"/>
      <c r="J147" s="429"/>
      <c r="K147" s="429"/>
      <c r="L147" s="430"/>
      <c r="M147" s="429"/>
      <c r="N147" s="382"/>
      <c r="O147" s="379"/>
    </row>
    <row r="148" spans="1:15" x14ac:dyDescent="0.2">
      <c r="A148" s="429"/>
      <c r="B148" s="429"/>
      <c r="C148" s="429"/>
      <c r="D148" s="429"/>
      <c r="E148" s="429"/>
      <c r="F148" s="429"/>
      <c r="G148" s="429"/>
      <c r="H148" s="430"/>
      <c r="I148" s="509"/>
      <c r="J148" s="429"/>
      <c r="K148" s="429"/>
      <c r="L148" s="430"/>
      <c r="M148" s="429"/>
      <c r="N148" s="382"/>
      <c r="O148" s="379"/>
    </row>
    <row r="149" spans="1:15" x14ac:dyDescent="0.2">
      <c r="A149" s="429"/>
      <c r="B149" s="429"/>
      <c r="C149" s="429"/>
      <c r="D149" s="429"/>
      <c r="E149" s="429"/>
      <c r="F149" s="429"/>
      <c r="G149" s="429"/>
      <c r="H149" s="430"/>
      <c r="I149" s="509"/>
      <c r="J149" s="429"/>
      <c r="K149" s="429"/>
      <c r="L149" s="430"/>
      <c r="M149" s="429"/>
      <c r="N149" s="382"/>
      <c r="O149" s="379"/>
    </row>
    <row r="150" spans="1:15" x14ac:dyDescent="0.2">
      <c r="A150" s="429"/>
      <c r="B150" s="429"/>
      <c r="C150" s="429"/>
      <c r="D150" s="429"/>
      <c r="E150" s="429"/>
      <c r="F150" s="429"/>
      <c r="G150" s="429"/>
      <c r="H150" s="430"/>
      <c r="I150" s="509"/>
      <c r="J150" s="429"/>
      <c r="K150" s="429"/>
      <c r="L150" s="430"/>
      <c r="M150" s="429"/>
      <c r="N150" s="382"/>
      <c r="O150" s="379"/>
    </row>
    <row r="151" spans="1:15" x14ac:dyDescent="0.2">
      <c r="A151" s="429"/>
      <c r="B151" s="429"/>
      <c r="C151" s="429"/>
      <c r="D151" s="429"/>
      <c r="E151" s="429"/>
      <c r="F151" s="429"/>
      <c r="G151" s="429"/>
      <c r="H151" s="430"/>
      <c r="I151" s="509"/>
      <c r="J151" s="429"/>
      <c r="K151" s="429"/>
      <c r="L151" s="430"/>
      <c r="M151" s="429"/>
      <c r="N151" s="382"/>
      <c r="O151" s="379"/>
    </row>
    <row r="152" spans="1:15" x14ac:dyDescent="0.2">
      <c r="A152" s="429"/>
      <c r="B152" s="429"/>
      <c r="C152" s="429"/>
      <c r="D152" s="429"/>
      <c r="E152" s="429"/>
      <c r="F152" s="429"/>
      <c r="G152" s="429"/>
      <c r="H152" s="430"/>
      <c r="I152" s="509"/>
      <c r="J152" s="429"/>
      <c r="K152" s="429"/>
      <c r="L152" s="430"/>
      <c r="M152" s="429"/>
      <c r="N152" s="382"/>
      <c r="O152" s="379"/>
    </row>
    <row r="153" spans="1:15" x14ac:dyDescent="0.2">
      <c r="A153" s="429"/>
      <c r="B153" s="429"/>
      <c r="C153" s="429"/>
      <c r="D153" s="429"/>
      <c r="E153" s="429"/>
      <c r="F153" s="429"/>
      <c r="G153" s="429"/>
      <c r="H153" s="430"/>
      <c r="I153" s="509"/>
      <c r="J153" s="429"/>
      <c r="K153" s="429"/>
      <c r="L153" s="430"/>
      <c r="M153" s="429"/>
      <c r="N153" s="382"/>
      <c r="O153" s="379"/>
    </row>
    <row r="154" spans="1:15" x14ac:dyDescent="0.2">
      <c r="A154" s="429"/>
      <c r="B154" s="429"/>
      <c r="C154" s="429"/>
      <c r="D154" s="429"/>
      <c r="E154" s="429"/>
      <c r="F154" s="429"/>
      <c r="G154" s="429"/>
      <c r="H154" s="430"/>
      <c r="I154" s="509"/>
      <c r="J154" s="429"/>
      <c r="K154" s="429"/>
      <c r="L154" s="430"/>
      <c r="M154" s="429"/>
      <c r="N154" s="382"/>
      <c r="O154" s="379"/>
    </row>
    <row r="155" spans="1:15" x14ac:dyDescent="0.2">
      <c r="A155" s="429"/>
      <c r="B155" s="429"/>
      <c r="C155" s="429"/>
      <c r="D155" s="429"/>
      <c r="E155" s="429"/>
      <c r="F155" s="429"/>
      <c r="G155" s="429"/>
      <c r="H155" s="430"/>
      <c r="I155" s="509"/>
      <c r="J155" s="429"/>
      <c r="K155" s="429"/>
      <c r="L155" s="430"/>
      <c r="M155" s="429"/>
      <c r="N155" s="382"/>
      <c r="O155" s="379"/>
    </row>
    <row r="156" spans="1:15" x14ac:dyDescent="0.2">
      <c r="A156" s="429"/>
      <c r="B156" s="429"/>
      <c r="C156" s="429"/>
      <c r="D156" s="429"/>
      <c r="E156" s="429"/>
      <c r="F156" s="429"/>
      <c r="G156" s="429"/>
      <c r="H156" s="430"/>
      <c r="I156" s="509"/>
      <c r="J156" s="429"/>
      <c r="K156" s="429"/>
      <c r="L156" s="430"/>
      <c r="M156" s="429"/>
      <c r="N156" s="382"/>
      <c r="O156" s="379"/>
    </row>
    <row r="157" spans="1:15" x14ac:dyDescent="0.2">
      <c r="A157" s="429"/>
      <c r="B157" s="429"/>
      <c r="C157" s="429"/>
      <c r="D157" s="429"/>
      <c r="E157" s="429"/>
      <c r="F157" s="429"/>
      <c r="G157" s="429"/>
      <c r="H157" s="430"/>
      <c r="I157" s="509"/>
      <c r="J157" s="429"/>
      <c r="K157" s="429"/>
      <c r="L157" s="430"/>
      <c r="M157" s="429"/>
      <c r="N157" s="382"/>
      <c r="O157" s="379"/>
    </row>
    <row r="158" spans="1:15" x14ac:dyDescent="0.2">
      <c r="A158" s="429"/>
      <c r="B158" s="429"/>
      <c r="C158" s="429"/>
      <c r="D158" s="429"/>
      <c r="E158" s="429"/>
      <c r="F158" s="429"/>
      <c r="G158" s="429"/>
      <c r="H158" s="430"/>
      <c r="I158" s="509"/>
      <c r="J158" s="429"/>
      <c r="K158" s="429"/>
      <c r="L158" s="430"/>
      <c r="M158" s="429"/>
      <c r="N158" s="382"/>
      <c r="O158" s="379"/>
    </row>
    <row r="159" spans="1:15" x14ac:dyDescent="0.2">
      <c r="A159" s="429"/>
      <c r="B159" s="429"/>
      <c r="C159" s="429"/>
      <c r="D159" s="429"/>
      <c r="E159" s="429"/>
      <c r="F159" s="429"/>
      <c r="G159" s="429"/>
      <c r="H159" s="430"/>
      <c r="I159" s="509"/>
      <c r="J159" s="429"/>
      <c r="K159" s="429"/>
      <c r="L159" s="430"/>
      <c r="M159" s="429"/>
      <c r="N159" s="382"/>
      <c r="O159" s="379"/>
    </row>
    <row r="160" spans="1:15" x14ac:dyDescent="0.2">
      <c r="A160" s="429"/>
      <c r="B160" s="429"/>
      <c r="C160" s="429"/>
      <c r="D160" s="429"/>
      <c r="E160" s="429"/>
      <c r="F160" s="429"/>
      <c r="G160" s="429"/>
      <c r="H160" s="430"/>
      <c r="I160" s="509"/>
      <c r="J160" s="429"/>
      <c r="K160" s="429"/>
      <c r="L160" s="430"/>
      <c r="M160" s="429"/>
      <c r="N160" s="382"/>
      <c r="O160" s="379"/>
    </row>
    <row r="161" spans="1:15" x14ac:dyDescent="0.2">
      <c r="A161" s="429"/>
      <c r="B161" s="429"/>
      <c r="C161" s="429"/>
      <c r="D161" s="429"/>
      <c r="E161" s="429"/>
      <c r="F161" s="429"/>
      <c r="G161" s="429"/>
      <c r="H161" s="430"/>
      <c r="I161" s="509"/>
      <c r="J161" s="429"/>
      <c r="K161" s="429"/>
      <c r="L161" s="430"/>
      <c r="M161" s="429"/>
      <c r="N161" s="382"/>
      <c r="O161" s="379"/>
    </row>
    <row r="162" spans="1:15" x14ac:dyDescent="0.2">
      <c r="A162" s="429"/>
      <c r="B162" s="429"/>
      <c r="C162" s="429"/>
      <c r="D162" s="429"/>
      <c r="E162" s="429"/>
      <c r="F162" s="429"/>
      <c r="G162" s="429"/>
      <c r="H162" s="430"/>
      <c r="I162" s="509"/>
      <c r="J162" s="429"/>
      <c r="K162" s="429"/>
      <c r="L162" s="430"/>
      <c r="M162" s="429"/>
      <c r="N162" s="382"/>
      <c r="O162" s="379"/>
    </row>
    <row r="163" spans="1:15" x14ac:dyDescent="0.2">
      <c r="A163" s="429"/>
      <c r="B163" s="429"/>
      <c r="C163" s="429"/>
      <c r="D163" s="429"/>
      <c r="E163" s="429"/>
      <c r="F163" s="429"/>
      <c r="G163" s="429"/>
      <c r="H163" s="430"/>
      <c r="I163" s="509"/>
      <c r="J163" s="429"/>
      <c r="K163" s="429"/>
      <c r="L163" s="430"/>
      <c r="M163" s="429"/>
      <c r="N163" s="382"/>
      <c r="O163" s="379"/>
    </row>
    <row r="164" spans="1:15" x14ac:dyDescent="0.2">
      <c r="A164" s="429"/>
      <c r="B164" s="429"/>
      <c r="C164" s="429"/>
      <c r="D164" s="429"/>
      <c r="E164" s="429"/>
      <c r="F164" s="429"/>
      <c r="G164" s="429"/>
      <c r="H164" s="430"/>
      <c r="I164" s="509"/>
      <c r="J164" s="429"/>
      <c r="K164" s="429"/>
      <c r="L164" s="430"/>
      <c r="M164" s="429"/>
      <c r="N164" s="382"/>
      <c r="O164" s="379"/>
    </row>
    <row r="165" spans="1:15" x14ac:dyDescent="0.2">
      <c r="A165" s="429"/>
      <c r="B165" s="429"/>
      <c r="C165" s="429"/>
      <c r="D165" s="429"/>
      <c r="E165" s="429"/>
      <c r="F165" s="429"/>
      <c r="G165" s="429"/>
      <c r="H165" s="430"/>
      <c r="I165" s="509"/>
      <c r="J165" s="429"/>
      <c r="K165" s="429"/>
      <c r="L165" s="430"/>
      <c r="M165" s="429"/>
      <c r="N165" s="382"/>
      <c r="O165" s="379"/>
    </row>
    <row r="166" spans="1:15" x14ac:dyDescent="0.2">
      <c r="A166" s="429"/>
      <c r="B166" s="429"/>
      <c r="C166" s="429"/>
      <c r="D166" s="429"/>
      <c r="E166" s="429"/>
      <c r="F166" s="429"/>
      <c r="G166" s="429"/>
      <c r="H166" s="430"/>
      <c r="I166" s="509"/>
      <c r="J166" s="429"/>
      <c r="K166" s="429"/>
      <c r="L166" s="430"/>
      <c r="M166" s="429"/>
      <c r="N166" s="382"/>
      <c r="O166" s="379"/>
    </row>
    <row r="167" spans="1:15" x14ac:dyDescent="0.2">
      <c r="A167" s="429"/>
      <c r="B167" s="429"/>
      <c r="C167" s="429"/>
      <c r="D167" s="429"/>
      <c r="E167" s="429"/>
      <c r="F167" s="429"/>
      <c r="G167" s="429"/>
      <c r="H167" s="430"/>
      <c r="I167" s="509"/>
      <c r="J167" s="429"/>
      <c r="K167" s="429"/>
      <c r="L167" s="430"/>
      <c r="M167" s="429"/>
      <c r="N167" s="382"/>
      <c r="O167" s="379"/>
    </row>
    <row r="168" spans="1:15" x14ac:dyDescent="0.2">
      <c r="A168" s="429"/>
      <c r="B168" s="429"/>
      <c r="C168" s="429"/>
      <c r="D168" s="429"/>
      <c r="E168" s="429"/>
      <c r="F168" s="429"/>
      <c r="G168" s="429"/>
      <c r="H168" s="430"/>
      <c r="I168" s="509"/>
      <c r="J168" s="429"/>
      <c r="K168" s="429"/>
      <c r="L168" s="430"/>
      <c r="M168" s="429"/>
      <c r="N168" s="382"/>
      <c r="O168" s="379"/>
    </row>
    <row r="169" spans="1:15" x14ac:dyDescent="0.2">
      <c r="A169" s="429"/>
      <c r="B169" s="429"/>
      <c r="C169" s="429"/>
      <c r="D169" s="429"/>
      <c r="E169" s="429"/>
      <c r="F169" s="429"/>
      <c r="G169" s="429"/>
      <c r="H169" s="430"/>
      <c r="I169" s="509"/>
      <c r="J169" s="429"/>
      <c r="K169" s="429"/>
      <c r="L169" s="430"/>
      <c r="M169" s="429"/>
      <c r="N169" s="382"/>
      <c r="O169" s="379"/>
    </row>
    <row r="170" spans="1:15" x14ac:dyDescent="0.2">
      <c r="A170" s="429"/>
      <c r="B170" s="429"/>
      <c r="C170" s="429"/>
      <c r="D170" s="429"/>
      <c r="E170" s="429"/>
      <c r="F170" s="429"/>
      <c r="G170" s="429"/>
      <c r="H170" s="430"/>
      <c r="I170" s="509"/>
      <c r="J170" s="429"/>
      <c r="K170" s="429"/>
      <c r="L170" s="430"/>
      <c r="M170" s="429"/>
      <c r="N170" s="382"/>
      <c r="O170" s="379"/>
    </row>
    <row r="171" spans="1:15" x14ac:dyDescent="0.2">
      <c r="A171" s="429"/>
      <c r="B171" s="429"/>
      <c r="C171" s="429"/>
      <c r="D171" s="429"/>
      <c r="E171" s="429"/>
      <c r="F171" s="429"/>
      <c r="G171" s="429"/>
      <c r="H171" s="430"/>
      <c r="I171" s="509"/>
      <c r="J171" s="429"/>
      <c r="K171" s="429"/>
      <c r="L171" s="430"/>
      <c r="M171" s="429"/>
      <c r="N171" s="382"/>
      <c r="O171" s="379"/>
    </row>
    <row r="172" spans="1:15" x14ac:dyDescent="0.2">
      <c r="A172" s="429"/>
      <c r="B172" s="429"/>
      <c r="C172" s="429"/>
      <c r="D172" s="429"/>
      <c r="E172" s="429"/>
      <c r="F172" s="429"/>
      <c r="G172" s="429"/>
      <c r="H172" s="430"/>
      <c r="I172" s="509"/>
      <c r="J172" s="429"/>
      <c r="K172" s="429"/>
      <c r="L172" s="430"/>
      <c r="M172" s="429"/>
      <c r="N172" s="382"/>
      <c r="O172" s="379"/>
    </row>
    <row r="173" spans="1:15" x14ac:dyDescent="0.2">
      <c r="A173" s="429"/>
      <c r="B173" s="429"/>
      <c r="C173" s="429"/>
      <c r="D173" s="429"/>
      <c r="E173" s="429"/>
      <c r="F173" s="429"/>
      <c r="G173" s="429"/>
      <c r="H173" s="430"/>
      <c r="I173" s="509"/>
      <c r="J173" s="429"/>
      <c r="K173" s="429"/>
      <c r="L173" s="430"/>
      <c r="M173" s="429"/>
      <c r="N173" s="382"/>
      <c r="O173" s="379"/>
    </row>
    <row r="174" spans="1:15" x14ac:dyDescent="0.2">
      <c r="A174" s="429"/>
      <c r="B174" s="429"/>
      <c r="C174" s="429"/>
      <c r="D174" s="429"/>
      <c r="E174" s="429"/>
      <c r="F174" s="429"/>
      <c r="G174" s="429"/>
      <c r="H174" s="430"/>
      <c r="I174" s="509"/>
      <c r="J174" s="429"/>
      <c r="K174" s="429"/>
      <c r="L174" s="430"/>
      <c r="M174" s="429"/>
      <c r="N174" s="382"/>
      <c r="O174" s="379"/>
    </row>
    <row r="175" spans="1:15" x14ac:dyDescent="0.2">
      <c r="A175" s="429"/>
      <c r="B175" s="429"/>
      <c r="C175" s="429"/>
      <c r="D175" s="429"/>
      <c r="E175" s="429"/>
      <c r="F175" s="429"/>
      <c r="G175" s="429"/>
      <c r="H175" s="430"/>
      <c r="I175" s="509"/>
      <c r="J175" s="429"/>
      <c r="K175" s="429"/>
      <c r="L175" s="430"/>
      <c r="M175" s="429"/>
      <c r="N175" s="382"/>
      <c r="O175" s="379"/>
    </row>
    <row r="176" spans="1:15" x14ac:dyDescent="0.2">
      <c r="A176" s="429"/>
      <c r="B176" s="429"/>
      <c r="C176" s="429"/>
      <c r="D176" s="429"/>
      <c r="E176" s="429"/>
      <c r="F176" s="429"/>
      <c r="G176" s="429"/>
      <c r="H176" s="430"/>
      <c r="I176" s="509"/>
      <c r="J176" s="429"/>
      <c r="K176" s="429"/>
      <c r="L176" s="430"/>
      <c r="M176" s="429"/>
      <c r="N176" s="382"/>
      <c r="O176" s="379"/>
    </row>
    <row r="177" spans="1:15" x14ac:dyDescent="0.2">
      <c r="A177" s="429"/>
      <c r="B177" s="429"/>
      <c r="C177" s="429"/>
      <c r="D177" s="429"/>
      <c r="E177" s="429"/>
      <c r="F177" s="429"/>
      <c r="G177" s="429"/>
      <c r="H177" s="430"/>
      <c r="I177" s="509"/>
      <c r="J177" s="429"/>
      <c r="K177" s="429"/>
      <c r="L177" s="430"/>
      <c r="M177" s="429"/>
      <c r="N177" s="382"/>
      <c r="O177" s="379"/>
    </row>
    <row r="178" spans="1:15" x14ac:dyDescent="0.2">
      <c r="A178" s="429"/>
      <c r="B178" s="429"/>
      <c r="C178" s="429"/>
      <c r="D178" s="429"/>
      <c r="E178" s="429"/>
      <c r="F178" s="429"/>
      <c r="G178" s="429"/>
      <c r="H178" s="430"/>
      <c r="I178" s="509"/>
      <c r="J178" s="429"/>
      <c r="K178" s="429"/>
      <c r="L178" s="430"/>
      <c r="M178" s="429"/>
      <c r="N178" s="382"/>
      <c r="O178" s="379"/>
    </row>
    <row r="179" spans="1:15" x14ac:dyDescent="0.2">
      <c r="A179" s="429"/>
      <c r="B179" s="429"/>
      <c r="C179" s="429"/>
      <c r="D179" s="429"/>
      <c r="E179" s="429"/>
      <c r="F179" s="429"/>
      <c r="G179" s="429"/>
      <c r="H179" s="430"/>
      <c r="I179" s="509"/>
      <c r="J179" s="429"/>
      <c r="K179" s="429"/>
      <c r="L179" s="430"/>
      <c r="M179" s="429"/>
      <c r="N179" s="382"/>
      <c r="O179" s="379"/>
    </row>
    <row r="180" spans="1:15" x14ac:dyDescent="0.2">
      <c r="A180" s="429"/>
      <c r="B180" s="429"/>
      <c r="C180" s="429"/>
      <c r="D180" s="429"/>
      <c r="E180" s="429"/>
      <c r="F180" s="429"/>
      <c r="G180" s="429"/>
      <c r="H180" s="430"/>
      <c r="I180" s="509"/>
      <c r="J180" s="429"/>
      <c r="K180" s="429"/>
      <c r="L180" s="430"/>
      <c r="M180" s="429"/>
      <c r="N180" s="382"/>
      <c r="O180" s="379"/>
    </row>
    <row r="181" spans="1:15" x14ac:dyDescent="0.2">
      <c r="A181" s="429"/>
      <c r="B181" s="429"/>
      <c r="C181" s="429"/>
      <c r="D181" s="429"/>
      <c r="E181" s="429"/>
      <c r="F181" s="429"/>
      <c r="G181" s="429"/>
      <c r="H181" s="430"/>
      <c r="I181" s="509"/>
      <c r="J181" s="429"/>
      <c r="K181" s="429"/>
      <c r="L181" s="430"/>
      <c r="M181" s="429"/>
      <c r="N181" s="382"/>
      <c r="O181" s="379"/>
    </row>
    <row r="182" spans="1:15" x14ac:dyDescent="0.2">
      <c r="A182" s="429"/>
      <c r="B182" s="429"/>
      <c r="C182" s="429"/>
      <c r="D182" s="429"/>
      <c r="E182" s="429"/>
      <c r="F182" s="429"/>
      <c r="G182" s="429"/>
      <c r="H182" s="430"/>
      <c r="I182" s="509"/>
      <c r="J182" s="429"/>
      <c r="K182" s="429"/>
      <c r="L182" s="430"/>
      <c r="M182" s="429"/>
      <c r="N182" s="382"/>
      <c r="O182" s="379"/>
    </row>
    <row r="183" spans="1:15" x14ac:dyDescent="0.2">
      <c r="A183" s="429"/>
      <c r="B183" s="429"/>
      <c r="C183" s="429"/>
      <c r="D183" s="429"/>
      <c r="E183" s="429"/>
      <c r="F183" s="429"/>
      <c r="G183" s="429"/>
      <c r="H183" s="430"/>
      <c r="I183" s="509"/>
      <c r="J183" s="429"/>
      <c r="K183" s="429"/>
      <c r="L183" s="430"/>
      <c r="M183" s="429"/>
      <c r="N183" s="382"/>
      <c r="O183" s="379"/>
    </row>
    <row r="184" spans="1:15" x14ac:dyDescent="0.2">
      <c r="A184" s="429"/>
      <c r="B184" s="429"/>
      <c r="C184" s="429"/>
      <c r="D184" s="429"/>
      <c r="E184" s="429"/>
      <c r="F184" s="429"/>
      <c r="G184" s="429"/>
      <c r="H184" s="430"/>
      <c r="I184" s="509"/>
      <c r="J184" s="429"/>
      <c r="K184" s="429"/>
      <c r="L184" s="430"/>
      <c r="M184" s="429"/>
      <c r="N184" s="382"/>
      <c r="O184" s="379"/>
    </row>
    <row r="185" spans="1:15" x14ac:dyDescent="0.2">
      <c r="A185" s="429"/>
      <c r="B185" s="429"/>
      <c r="C185" s="429"/>
      <c r="D185" s="429"/>
      <c r="E185" s="429"/>
      <c r="F185" s="429"/>
      <c r="G185" s="429"/>
      <c r="H185" s="430"/>
      <c r="I185" s="509"/>
      <c r="J185" s="429"/>
      <c r="K185" s="429"/>
      <c r="L185" s="430"/>
      <c r="M185" s="429"/>
      <c r="N185" s="382"/>
      <c r="O185" s="379"/>
    </row>
    <row r="186" spans="1:15" x14ac:dyDescent="0.2">
      <c r="A186" s="429"/>
      <c r="B186" s="429"/>
      <c r="C186" s="429"/>
      <c r="D186" s="429"/>
      <c r="E186" s="429"/>
      <c r="F186" s="429"/>
      <c r="G186" s="429"/>
      <c r="H186" s="430"/>
      <c r="I186" s="509"/>
      <c r="J186" s="429"/>
      <c r="K186" s="429"/>
      <c r="L186" s="430"/>
      <c r="M186" s="429"/>
      <c r="N186" s="382"/>
      <c r="O186" s="379"/>
    </row>
    <row r="187" spans="1:15" x14ac:dyDescent="0.2">
      <c r="A187" s="429"/>
      <c r="B187" s="429"/>
      <c r="C187" s="429"/>
      <c r="D187" s="429"/>
      <c r="E187" s="429"/>
      <c r="F187" s="429"/>
      <c r="G187" s="429"/>
      <c r="H187" s="430"/>
      <c r="I187" s="509"/>
      <c r="J187" s="429"/>
      <c r="K187" s="429"/>
      <c r="L187" s="430"/>
      <c r="M187" s="429"/>
      <c r="N187" s="382"/>
      <c r="O187" s="379"/>
    </row>
    <row r="188" spans="1:15" x14ac:dyDescent="0.2">
      <c r="A188" s="429"/>
      <c r="B188" s="429"/>
      <c r="C188" s="429"/>
      <c r="D188" s="429"/>
      <c r="E188" s="429"/>
      <c r="F188" s="429"/>
      <c r="G188" s="429"/>
      <c r="H188" s="430"/>
      <c r="I188" s="509"/>
      <c r="J188" s="429"/>
      <c r="K188" s="429"/>
      <c r="L188" s="430"/>
      <c r="M188" s="429"/>
      <c r="N188" s="382"/>
      <c r="O188" s="379"/>
    </row>
    <row r="189" spans="1:15" x14ac:dyDescent="0.2">
      <c r="A189" s="429"/>
      <c r="B189" s="429"/>
      <c r="C189" s="429"/>
      <c r="D189" s="429"/>
      <c r="E189" s="429"/>
      <c r="F189" s="429"/>
      <c r="G189" s="429"/>
      <c r="H189" s="430"/>
      <c r="I189" s="509"/>
      <c r="J189" s="429"/>
      <c r="K189" s="429"/>
      <c r="L189" s="430"/>
      <c r="M189" s="429"/>
      <c r="N189" s="382"/>
      <c r="O189" s="379"/>
    </row>
    <row r="190" spans="1:15" x14ac:dyDescent="0.2">
      <c r="A190" s="429"/>
      <c r="B190" s="429"/>
      <c r="C190" s="429"/>
      <c r="D190" s="429"/>
      <c r="E190" s="429"/>
      <c r="F190" s="429"/>
      <c r="G190" s="429"/>
      <c r="H190" s="430"/>
      <c r="I190" s="509"/>
      <c r="J190" s="429"/>
      <c r="K190" s="429"/>
      <c r="L190" s="430"/>
      <c r="M190" s="429"/>
      <c r="N190" s="382"/>
      <c r="O190" s="379"/>
    </row>
    <row r="191" spans="1:15" x14ac:dyDescent="0.2">
      <c r="A191" s="429"/>
      <c r="B191" s="429"/>
      <c r="C191" s="429"/>
      <c r="D191" s="429"/>
      <c r="E191" s="429"/>
      <c r="F191" s="429"/>
      <c r="G191" s="429"/>
      <c r="H191" s="430"/>
      <c r="I191" s="509"/>
      <c r="J191" s="429"/>
      <c r="K191" s="429"/>
      <c r="L191" s="430"/>
      <c r="M191" s="429"/>
      <c r="N191" s="382"/>
      <c r="O191" s="379"/>
    </row>
    <row r="192" spans="1:15" x14ac:dyDescent="0.2">
      <c r="A192" s="429"/>
      <c r="B192" s="429"/>
      <c r="C192" s="429"/>
      <c r="D192" s="429"/>
      <c r="E192" s="429"/>
      <c r="F192" s="429"/>
      <c r="G192" s="429"/>
      <c r="H192" s="430"/>
      <c r="I192" s="509"/>
      <c r="J192" s="429"/>
      <c r="K192" s="429"/>
      <c r="L192" s="430"/>
      <c r="M192" s="429"/>
      <c r="N192" s="382"/>
      <c r="O192" s="379"/>
    </row>
    <row r="193" spans="1:15" x14ac:dyDescent="0.2">
      <c r="A193" s="429"/>
      <c r="B193" s="429"/>
      <c r="C193" s="429"/>
      <c r="D193" s="429"/>
      <c r="E193" s="429"/>
      <c r="F193" s="429"/>
      <c r="G193" s="429"/>
      <c r="H193" s="430"/>
      <c r="I193" s="509"/>
      <c r="J193" s="429"/>
      <c r="K193" s="429"/>
      <c r="L193" s="430"/>
      <c r="M193" s="429"/>
      <c r="N193" s="382"/>
      <c r="O193" s="379"/>
    </row>
    <row r="194" spans="1:15" x14ac:dyDescent="0.2">
      <c r="A194" s="429"/>
      <c r="B194" s="429"/>
      <c r="C194" s="429"/>
      <c r="D194" s="429"/>
      <c r="E194" s="429"/>
      <c r="F194" s="429"/>
      <c r="G194" s="429"/>
      <c r="H194" s="430"/>
      <c r="I194" s="509"/>
      <c r="J194" s="429"/>
      <c r="K194" s="429"/>
      <c r="L194" s="430"/>
      <c r="M194" s="429"/>
      <c r="N194" s="382"/>
      <c r="O194" s="379"/>
    </row>
    <row r="195" spans="1:15" x14ac:dyDescent="0.2">
      <c r="A195" s="429"/>
      <c r="B195" s="429"/>
      <c r="C195" s="429"/>
      <c r="D195" s="429"/>
      <c r="E195" s="429"/>
      <c r="F195" s="429"/>
      <c r="G195" s="429"/>
      <c r="H195" s="430"/>
      <c r="I195" s="509"/>
      <c r="J195" s="429"/>
      <c r="K195" s="429"/>
      <c r="L195" s="430"/>
      <c r="M195" s="429"/>
      <c r="N195" s="382"/>
      <c r="O195" s="379"/>
    </row>
    <row r="196" spans="1:15" x14ac:dyDescent="0.2">
      <c r="A196" s="429"/>
      <c r="B196" s="429"/>
      <c r="C196" s="429"/>
      <c r="D196" s="429"/>
      <c r="E196" s="429"/>
      <c r="F196" s="429"/>
      <c r="G196" s="429"/>
      <c r="H196" s="430"/>
      <c r="I196" s="509"/>
      <c r="J196" s="429"/>
      <c r="K196" s="429"/>
      <c r="L196" s="430"/>
      <c r="M196" s="429"/>
      <c r="N196" s="382"/>
      <c r="O196" s="379"/>
    </row>
    <row r="197" spans="1:15" x14ac:dyDescent="0.2">
      <c r="A197" s="429"/>
      <c r="B197" s="429"/>
      <c r="C197" s="429"/>
      <c r="D197" s="429"/>
      <c r="E197" s="429"/>
      <c r="F197" s="429"/>
      <c r="G197" s="429"/>
      <c r="H197" s="430"/>
      <c r="I197" s="509"/>
      <c r="J197" s="429"/>
      <c r="K197" s="429"/>
      <c r="L197" s="430"/>
      <c r="M197" s="429"/>
      <c r="N197" s="382"/>
      <c r="O197" s="379"/>
    </row>
    <row r="198" spans="1:15" x14ac:dyDescent="0.2">
      <c r="A198" s="429"/>
      <c r="B198" s="429"/>
      <c r="C198" s="429"/>
      <c r="D198" s="429"/>
      <c r="E198" s="429"/>
      <c r="F198" s="429"/>
      <c r="G198" s="429"/>
      <c r="H198" s="430"/>
      <c r="I198" s="509"/>
      <c r="J198" s="429"/>
      <c r="K198" s="429"/>
      <c r="L198" s="430"/>
      <c r="M198" s="429"/>
      <c r="N198" s="382"/>
      <c r="O198" s="379"/>
    </row>
    <row r="199" spans="1:15" x14ac:dyDescent="0.2">
      <c r="A199" s="429"/>
      <c r="B199" s="429"/>
      <c r="C199" s="429"/>
      <c r="D199" s="429"/>
      <c r="E199" s="429"/>
      <c r="F199" s="429"/>
      <c r="G199" s="429"/>
      <c r="H199" s="430"/>
      <c r="I199" s="509"/>
      <c r="J199" s="429"/>
      <c r="K199" s="429"/>
      <c r="L199" s="430"/>
      <c r="M199" s="429"/>
      <c r="N199" s="382"/>
      <c r="O199" s="379"/>
    </row>
    <row r="200" spans="1:15" x14ac:dyDescent="0.2">
      <c r="A200" s="429"/>
      <c r="B200" s="429"/>
      <c r="C200" s="429"/>
      <c r="D200" s="429"/>
      <c r="E200" s="429"/>
      <c r="F200" s="429"/>
      <c r="G200" s="429"/>
      <c r="H200" s="430"/>
      <c r="I200" s="509"/>
      <c r="J200" s="429"/>
      <c r="K200" s="429"/>
      <c r="L200" s="430"/>
      <c r="M200" s="429"/>
      <c r="N200" s="382"/>
      <c r="O200" s="379"/>
    </row>
    <row r="201" spans="1:15" x14ac:dyDescent="0.2">
      <c r="A201" s="429"/>
      <c r="B201" s="429"/>
      <c r="C201" s="429"/>
      <c r="D201" s="429"/>
      <c r="E201" s="429"/>
      <c r="F201" s="429"/>
      <c r="G201" s="429"/>
      <c r="H201" s="430"/>
      <c r="I201" s="509"/>
      <c r="J201" s="429"/>
      <c r="K201" s="429"/>
      <c r="L201" s="430"/>
      <c r="M201" s="429"/>
      <c r="N201" s="382"/>
      <c r="O201" s="379"/>
    </row>
    <row r="202" spans="1:15" x14ac:dyDescent="0.2">
      <c r="A202" s="429"/>
      <c r="B202" s="429"/>
      <c r="C202" s="429"/>
      <c r="D202" s="429"/>
      <c r="E202" s="429"/>
      <c r="F202" s="429"/>
      <c r="G202" s="429"/>
      <c r="H202" s="430"/>
      <c r="I202" s="509"/>
      <c r="J202" s="429"/>
      <c r="K202" s="429"/>
      <c r="L202" s="430"/>
      <c r="M202" s="429"/>
      <c r="N202" s="382"/>
      <c r="O202" s="379"/>
    </row>
    <row r="203" spans="1:15" x14ac:dyDescent="0.2">
      <c r="A203" s="429"/>
      <c r="B203" s="429"/>
      <c r="C203" s="429"/>
      <c r="D203" s="429"/>
      <c r="E203" s="429"/>
      <c r="F203" s="429"/>
      <c r="G203" s="429"/>
      <c r="H203" s="430"/>
      <c r="I203" s="509"/>
      <c r="J203" s="429"/>
      <c r="K203" s="429"/>
      <c r="L203" s="430"/>
      <c r="M203" s="429"/>
      <c r="N203" s="382"/>
      <c r="O203" s="379"/>
    </row>
    <row r="204" spans="1:15" x14ac:dyDescent="0.2">
      <c r="A204" s="429"/>
      <c r="B204" s="429"/>
      <c r="C204" s="429"/>
      <c r="D204" s="429"/>
      <c r="E204" s="429"/>
      <c r="F204" s="429"/>
      <c r="G204" s="429"/>
      <c r="H204" s="430"/>
      <c r="I204" s="509"/>
      <c r="J204" s="429"/>
      <c r="K204" s="429"/>
      <c r="L204" s="430"/>
      <c r="M204" s="429"/>
      <c r="N204" s="382"/>
      <c r="O204" s="379"/>
    </row>
    <row r="205" spans="1:15" x14ac:dyDescent="0.2">
      <c r="A205" s="429"/>
      <c r="B205" s="429"/>
      <c r="C205" s="429"/>
      <c r="D205" s="429"/>
      <c r="E205" s="429"/>
      <c r="F205" s="429"/>
      <c r="G205" s="429"/>
      <c r="H205" s="430"/>
      <c r="I205" s="509"/>
      <c r="J205" s="429"/>
      <c r="K205" s="429"/>
      <c r="L205" s="430"/>
      <c r="M205" s="429"/>
      <c r="N205" s="382"/>
      <c r="O205" s="379"/>
    </row>
    <row r="206" spans="1:15" x14ac:dyDescent="0.2">
      <c r="A206" s="429"/>
      <c r="B206" s="429"/>
      <c r="C206" s="429"/>
      <c r="D206" s="429"/>
      <c r="E206" s="429"/>
      <c r="F206" s="429"/>
      <c r="G206" s="429"/>
      <c r="H206" s="430"/>
      <c r="I206" s="509"/>
      <c r="J206" s="429"/>
      <c r="K206" s="429"/>
      <c r="L206" s="430"/>
      <c r="M206" s="429"/>
      <c r="N206" s="382"/>
      <c r="O206" s="379"/>
    </row>
    <row r="207" spans="1:15" x14ac:dyDescent="0.2">
      <c r="A207" s="429"/>
      <c r="B207" s="429"/>
      <c r="C207" s="429"/>
      <c r="D207" s="429"/>
      <c r="E207" s="429"/>
      <c r="F207" s="429"/>
      <c r="G207" s="429"/>
      <c r="H207" s="430"/>
      <c r="I207" s="509"/>
      <c r="J207" s="429"/>
      <c r="K207" s="429"/>
      <c r="L207" s="430"/>
      <c r="M207" s="429"/>
      <c r="N207" s="382"/>
      <c r="O207" s="379"/>
    </row>
    <row r="208" spans="1:15" x14ac:dyDescent="0.2">
      <c r="A208" s="429"/>
      <c r="B208" s="429"/>
      <c r="C208" s="429"/>
      <c r="D208" s="429"/>
      <c r="E208" s="429"/>
      <c r="F208" s="429"/>
      <c r="G208" s="429"/>
      <c r="H208" s="430"/>
      <c r="I208" s="509"/>
      <c r="J208" s="429"/>
      <c r="K208" s="429"/>
      <c r="L208" s="430"/>
      <c r="M208" s="429"/>
      <c r="N208" s="382"/>
      <c r="O208" s="379"/>
    </row>
    <row r="209" spans="1:15" x14ac:dyDescent="0.2">
      <c r="A209" s="429"/>
      <c r="B209" s="429"/>
      <c r="C209" s="429"/>
      <c r="D209" s="429"/>
      <c r="E209" s="429"/>
      <c r="F209" s="429"/>
      <c r="G209" s="429"/>
      <c r="H209" s="430"/>
      <c r="I209" s="509"/>
      <c r="J209" s="429"/>
      <c r="K209" s="429"/>
      <c r="L209" s="430"/>
      <c r="M209" s="429"/>
      <c r="N209" s="382"/>
      <c r="O209" s="379"/>
    </row>
    <row r="210" spans="1:15" x14ac:dyDescent="0.2">
      <c r="A210" s="429"/>
      <c r="B210" s="429"/>
      <c r="C210" s="429"/>
      <c r="D210" s="429"/>
      <c r="E210" s="429"/>
      <c r="F210" s="429"/>
      <c r="G210" s="429"/>
      <c r="H210" s="430"/>
      <c r="I210" s="509"/>
      <c r="J210" s="429"/>
      <c r="K210" s="429"/>
      <c r="L210" s="430"/>
      <c r="M210" s="429"/>
      <c r="N210" s="382"/>
      <c r="O210" s="379"/>
    </row>
    <row r="211" spans="1:15" x14ac:dyDescent="0.2">
      <c r="A211" s="429"/>
      <c r="B211" s="429"/>
      <c r="C211" s="429"/>
      <c r="D211" s="429"/>
      <c r="E211" s="429"/>
      <c r="F211" s="429"/>
      <c r="G211" s="429"/>
      <c r="H211" s="430"/>
      <c r="I211" s="509"/>
      <c r="J211" s="429"/>
      <c r="K211" s="429"/>
      <c r="L211" s="430"/>
      <c r="M211" s="429"/>
      <c r="N211" s="382"/>
      <c r="O211" s="379"/>
    </row>
    <row r="212" spans="1:15" x14ac:dyDescent="0.2">
      <c r="A212" s="429"/>
      <c r="B212" s="429"/>
      <c r="C212" s="429"/>
      <c r="D212" s="429"/>
      <c r="E212" s="429"/>
      <c r="F212" s="429"/>
      <c r="G212" s="429"/>
      <c r="H212" s="430"/>
      <c r="I212" s="509"/>
      <c r="J212" s="429"/>
      <c r="K212" s="429"/>
      <c r="L212" s="430"/>
      <c r="M212" s="429"/>
      <c r="N212" s="382"/>
      <c r="O212" s="379"/>
    </row>
    <row r="213" spans="1:15" x14ac:dyDescent="0.2">
      <c r="A213" s="429"/>
      <c r="B213" s="429"/>
      <c r="C213" s="429"/>
      <c r="D213" s="429"/>
      <c r="E213" s="429"/>
      <c r="F213" s="429"/>
      <c r="G213" s="429"/>
      <c r="H213" s="430"/>
      <c r="I213" s="509"/>
      <c r="J213" s="429"/>
      <c r="K213" s="429"/>
      <c r="L213" s="430"/>
      <c r="M213" s="429"/>
      <c r="N213" s="382"/>
      <c r="O213" s="379"/>
    </row>
    <row r="214" spans="1:15" x14ac:dyDescent="0.2">
      <c r="A214" s="429"/>
      <c r="B214" s="429"/>
      <c r="C214" s="429"/>
      <c r="D214" s="429"/>
      <c r="E214" s="429"/>
      <c r="F214" s="429"/>
      <c r="G214" s="429"/>
      <c r="H214" s="430"/>
      <c r="I214" s="509"/>
      <c r="J214" s="429"/>
      <c r="K214" s="429"/>
      <c r="L214" s="430"/>
      <c r="M214" s="429"/>
      <c r="N214" s="382"/>
      <c r="O214" s="379"/>
    </row>
    <row r="215" spans="1:15" x14ac:dyDescent="0.2">
      <c r="A215" s="429"/>
      <c r="B215" s="429"/>
      <c r="C215" s="429"/>
      <c r="D215" s="429"/>
      <c r="E215" s="429"/>
      <c r="F215" s="429"/>
      <c r="G215" s="429"/>
      <c r="H215" s="430"/>
      <c r="I215" s="509"/>
      <c r="J215" s="429"/>
      <c r="K215" s="429"/>
      <c r="L215" s="430"/>
      <c r="M215" s="429"/>
      <c r="N215" s="382"/>
      <c r="O215" s="379"/>
    </row>
    <row r="216" spans="1:15" x14ac:dyDescent="0.2">
      <c r="A216" s="429"/>
      <c r="B216" s="429"/>
      <c r="C216" s="429"/>
      <c r="D216" s="429"/>
      <c r="E216" s="429"/>
      <c r="F216" s="429"/>
      <c r="G216" s="429"/>
      <c r="H216" s="430"/>
      <c r="I216" s="509"/>
      <c r="J216" s="429"/>
      <c r="K216" s="429"/>
      <c r="L216" s="430"/>
      <c r="M216" s="429"/>
      <c r="N216" s="382"/>
      <c r="O216" s="379"/>
    </row>
    <row r="217" spans="1:15" x14ac:dyDescent="0.2">
      <c r="A217" s="429"/>
      <c r="B217" s="429"/>
      <c r="C217" s="429"/>
      <c r="D217" s="429"/>
      <c r="E217" s="429"/>
      <c r="F217" s="429"/>
      <c r="G217" s="429"/>
      <c r="H217" s="430"/>
      <c r="I217" s="509"/>
      <c r="J217" s="429"/>
      <c r="K217" s="429"/>
      <c r="L217" s="430"/>
      <c r="M217" s="429"/>
      <c r="N217" s="382"/>
      <c r="O217" s="379"/>
    </row>
    <row r="218" spans="1:15" x14ac:dyDescent="0.2">
      <c r="A218" s="429"/>
      <c r="B218" s="429"/>
      <c r="C218" s="429"/>
      <c r="D218" s="429"/>
      <c r="E218" s="429"/>
      <c r="F218" s="429"/>
      <c r="G218" s="429"/>
      <c r="H218" s="430"/>
      <c r="I218" s="509"/>
      <c r="J218" s="429"/>
      <c r="K218" s="429"/>
      <c r="L218" s="430"/>
      <c r="M218" s="429"/>
      <c r="N218" s="382"/>
      <c r="O218" s="379"/>
    </row>
    <row r="219" spans="1:15" x14ac:dyDescent="0.2">
      <c r="A219" s="429"/>
      <c r="B219" s="429"/>
      <c r="C219" s="429"/>
      <c r="D219" s="429"/>
      <c r="E219" s="429"/>
      <c r="F219" s="429"/>
      <c r="G219" s="429"/>
      <c r="H219" s="430"/>
      <c r="I219" s="509"/>
      <c r="J219" s="429"/>
      <c r="K219" s="429"/>
      <c r="L219" s="430"/>
      <c r="M219" s="429"/>
      <c r="N219" s="382"/>
      <c r="O219" s="379"/>
    </row>
    <row r="220" spans="1:15" x14ac:dyDescent="0.2">
      <c r="A220" s="429"/>
      <c r="B220" s="429"/>
      <c r="C220" s="429"/>
      <c r="D220" s="429"/>
      <c r="E220" s="429"/>
      <c r="F220" s="429"/>
      <c r="G220" s="429"/>
      <c r="H220" s="430"/>
      <c r="I220" s="509"/>
      <c r="J220" s="429"/>
      <c r="K220" s="429"/>
      <c r="L220" s="430"/>
      <c r="M220" s="429"/>
      <c r="N220" s="382"/>
      <c r="O220" s="379"/>
    </row>
    <row r="221" spans="1:15" x14ac:dyDescent="0.2">
      <c r="A221" s="429"/>
      <c r="B221" s="429"/>
      <c r="C221" s="429"/>
      <c r="D221" s="429"/>
      <c r="E221" s="429"/>
      <c r="F221" s="429"/>
      <c r="G221" s="429"/>
      <c r="H221" s="430"/>
      <c r="I221" s="509"/>
      <c r="J221" s="429"/>
      <c r="K221" s="429"/>
      <c r="L221" s="430"/>
      <c r="M221" s="429"/>
      <c r="N221" s="382"/>
      <c r="O221" s="379"/>
    </row>
    <row r="222" spans="1:15" x14ac:dyDescent="0.2">
      <c r="A222" s="429"/>
      <c r="B222" s="429"/>
      <c r="C222" s="429"/>
      <c r="D222" s="429"/>
      <c r="E222" s="429"/>
      <c r="F222" s="429"/>
      <c r="G222" s="429"/>
      <c r="H222" s="430"/>
      <c r="I222" s="509"/>
      <c r="J222" s="429"/>
      <c r="K222" s="429"/>
      <c r="L222" s="430"/>
      <c r="M222" s="429"/>
      <c r="N222" s="382"/>
      <c r="O222" s="379"/>
    </row>
    <row r="223" spans="1:15" x14ac:dyDescent="0.2">
      <c r="A223" s="429"/>
      <c r="B223" s="429"/>
      <c r="C223" s="429"/>
      <c r="D223" s="429"/>
      <c r="E223" s="429"/>
      <c r="F223" s="429"/>
      <c r="G223" s="429"/>
      <c r="H223" s="430"/>
      <c r="I223" s="509"/>
      <c r="J223" s="429"/>
      <c r="K223" s="429"/>
      <c r="L223" s="430"/>
      <c r="M223" s="429"/>
      <c r="N223" s="382"/>
      <c r="O223" s="379"/>
    </row>
    <row r="224" spans="1:15" x14ac:dyDescent="0.2">
      <c r="A224" s="429"/>
      <c r="B224" s="429"/>
      <c r="C224" s="429"/>
      <c r="D224" s="429"/>
      <c r="E224" s="429"/>
      <c r="F224" s="429"/>
      <c r="G224" s="429"/>
      <c r="H224" s="430"/>
      <c r="I224" s="509"/>
      <c r="J224" s="429"/>
      <c r="K224" s="429"/>
      <c r="L224" s="430"/>
      <c r="M224" s="429"/>
      <c r="N224" s="382"/>
      <c r="O224" s="379"/>
    </row>
    <row r="225" spans="1:15" x14ac:dyDescent="0.2">
      <c r="A225" s="429"/>
      <c r="B225" s="429"/>
      <c r="C225" s="429"/>
      <c r="D225" s="429"/>
      <c r="E225" s="429"/>
      <c r="F225" s="429"/>
      <c r="G225" s="429"/>
      <c r="H225" s="430"/>
      <c r="I225" s="509"/>
      <c r="J225" s="429"/>
      <c r="K225" s="429"/>
      <c r="L225" s="430"/>
      <c r="M225" s="429"/>
      <c r="N225" s="382"/>
      <c r="O225" s="379"/>
    </row>
    <row r="226" spans="1:15" x14ac:dyDescent="0.2">
      <c r="A226" s="429"/>
      <c r="B226" s="429"/>
      <c r="C226" s="429"/>
      <c r="D226" s="429"/>
      <c r="E226" s="429"/>
      <c r="F226" s="429"/>
      <c r="G226" s="429"/>
      <c r="H226" s="430"/>
      <c r="I226" s="509"/>
      <c r="J226" s="429"/>
      <c r="K226" s="429"/>
      <c r="L226" s="430"/>
      <c r="M226" s="429"/>
      <c r="N226" s="382"/>
      <c r="O226" s="379"/>
    </row>
    <row r="227" spans="1:15" x14ac:dyDescent="0.2">
      <c r="A227" s="429"/>
      <c r="B227" s="429"/>
      <c r="C227" s="429"/>
      <c r="D227" s="429"/>
      <c r="E227" s="429"/>
      <c r="F227" s="429"/>
      <c r="G227" s="429"/>
      <c r="H227" s="430"/>
      <c r="I227" s="509"/>
      <c r="J227" s="429"/>
      <c r="K227" s="429"/>
      <c r="L227" s="430"/>
      <c r="M227" s="429"/>
      <c r="N227" s="382"/>
      <c r="O227" s="379"/>
    </row>
    <row r="228" spans="1:15" x14ac:dyDescent="0.2">
      <c r="A228" s="429"/>
      <c r="B228" s="429"/>
      <c r="C228" s="429"/>
      <c r="D228" s="429"/>
      <c r="E228" s="429"/>
      <c r="F228" s="429"/>
      <c r="G228" s="429"/>
      <c r="H228" s="430"/>
      <c r="I228" s="509"/>
      <c r="J228" s="429"/>
      <c r="K228" s="429"/>
      <c r="L228" s="430"/>
      <c r="M228" s="429"/>
      <c r="N228" s="382"/>
      <c r="O228" s="379"/>
    </row>
    <row r="229" spans="1:15" x14ac:dyDescent="0.2">
      <c r="A229" s="429"/>
      <c r="B229" s="429"/>
      <c r="C229" s="429"/>
      <c r="D229" s="429"/>
      <c r="E229" s="429"/>
      <c r="F229" s="429"/>
      <c r="G229" s="429"/>
      <c r="H229" s="430"/>
      <c r="I229" s="509"/>
      <c r="J229" s="429"/>
      <c r="K229" s="429"/>
      <c r="L229" s="430"/>
      <c r="M229" s="429"/>
      <c r="N229" s="382"/>
      <c r="O229" s="379"/>
    </row>
    <row r="230" spans="1:15" x14ac:dyDescent="0.2">
      <c r="A230" s="429"/>
      <c r="B230" s="429"/>
      <c r="C230" s="429"/>
      <c r="D230" s="429"/>
      <c r="E230" s="429"/>
      <c r="F230" s="429"/>
      <c r="G230" s="429"/>
      <c r="H230" s="430"/>
      <c r="I230" s="509"/>
      <c r="J230" s="429"/>
      <c r="K230" s="429"/>
      <c r="L230" s="430"/>
      <c r="M230" s="429"/>
      <c r="N230" s="382"/>
      <c r="O230" s="379"/>
    </row>
    <row r="231" spans="1:15" x14ac:dyDescent="0.2">
      <c r="A231" s="429"/>
      <c r="B231" s="429"/>
      <c r="C231" s="429"/>
      <c r="D231" s="429"/>
      <c r="E231" s="429"/>
      <c r="F231" s="429"/>
      <c r="G231" s="429"/>
      <c r="H231" s="430"/>
      <c r="I231" s="509"/>
      <c r="J231" s="429"/>
      <c r="K231" s="429"/>
      <c r="L231" s="430"/>
      <c r="M231" s="429"/>
      <c r="N231" s="382"/>
      <c r="O231" s="379"/>
    </row>
    <row r="232" spans="1:15" x14ac:dyDescent="0.2">
      <c r="A232" s="429"/>
      <c r="B232" s="429"/>
      <c r="C232" s="429"/>
      <c r="D232" s="429"/>
      <c r="E232" s="429"/>
      <c r="F232" s="429"/>
      <c r="G232" s="429"/>
      <c r="H232" s="430"/>
      <c r="I232" s="509"/>
      <c r="J232" s="429"/>
      <c r="K232" s="429"/>
      <c r="L232" s="430"/>
      <c r="M232" s="429"/>
      <c r="N232" s="382"/>
      <c r="O232" s="379"/>
    </row>
    <row r="233" spans="1:15" x14ac:dyDescent="0.2">
      <c r="A233" s="429"/>
      <c r="B233" s="429"/>
      <c r="C233" s="429"/>
      <c r="D233" s="429"/>
      <c r="E233" s="429"/>
      <c r="F233" s="429"/>
      <c r="G233" s="429"/>
      <c r="H233" s="430"/>
      <c r="I233" s="509"/>
      <c r="J233" s="429"/>
      <c r="K233" s="429"/>
      <c r="L233" s="430"/>
      <c r="M233" s="429"/>
      <c r="N233" s="382"/>
      <c r="O233" s="379"/>
    </row>
    <row r="234" spans="1:15" x14ac:dyDescent="0.2">
      <c r="A234" s="429"/>
      <c r="B234" s="429"/>
      <c r="C234" s="429"/>
      <c r="D234" s="429"/>
      <c r="E234" s="429"/>
      <c r="F234" s="429"/>
      <c r="G234" s="429"/>
      <c r="H234" s="430"/>
      <c r="I234" s="509"/>
      <c r="J234" s="429"/>
      <c r="K234" s="429"/>
      <c r="L234" s="430"/>
      <c r="M234" s="429"/>
      <c r="N234" s="382"/>
      <c r="O234" s="379"/>
    </row>
    <row r="235" spans="1:15" x14ac:dyDescent="0.2">
      <c r="A235" s="429"/>
      <c r="B235" s="429"/>
      <c r="C235" s="429"/>
      <c r="D235" s="429"/>
      <c r="E235" s="429"/>
      <c r="F235" s="429"/>
      <c r="G235" s="429"/>
      <c r="H235" s="430"/>
      <c r="I235" s="509"/>
      <c r="J235" s="429"/>
      <c r="K235" s="429"/>
      <c r="L235" s="430"/>
      <c r="M235" s="429"/>
      <c r="N235" s="382"/>
      <c r="O235" s="379"/>
    </row>
    <row r="236" spans="1:15" x14ac:dyDescent="0.2">
      <c r="A236" s="429"/>
      <c r="B236" s="429"/>
      <c r="C236" s="429"/>
      <c r="D236" s="429"/>
      <c r="E236" s="429"/>
      <c r="F236" s="429"/>
      <c r="G236" s="429"/>
      <c r="H236" s="430"/>
      <c r="I236" s="509"/>
      <c r="J236" s="429"/>
      <c r="K236" s="429"/>
      <c r="L236" s="430"/>
      <c r="M236" s="429"/>
      <c r="N236" s="382"/>
      <c r="O236" s="379"/>
    </row>
    <row r="237" spans="1:15" x14ac:dyDescent="0.2">
      <c r="A237" s="429"/>
      <c r="B237" s="429"/>
      <c r="C237" s="429"/>
      <c r="D237" s="429"/>
      <c r="E237" s="429"/>
      <c r="F237" s="429"/>
      <c r="G237" s="429"/>
      <c r="H237" s="430"/>
      <c r="I237" s="509"/>
      <c r="J237" s="429"/>
      <c r="K237" s="429"/>
      <c r="L237" s="430"/>
      <c r="M237" s="429"/>
      <c r="N237" s="382"/>
      <c r="O237" s="379"/>
    </row>
    <row r="238" spans="1:15" x14ac:dyDescent="0.2">
      <c r="A238" s="429"/>
      <c r="B238" s="429"/>
      <c r="C238" s="429"/>
      <c r="D238" s="429"/>
      <c r="E238" s="429"/>
      <c r="F238" s="429"/>
      <c r="G238" s="429"/>
      <c r="H238" s="430"/>
      <c r="I238" s="509"/>
      <c r="J238" s="429"/>
      <c r="K238" s="429"/>
      <c r="L238" s="430"/>
      <c r="M238" s="429"/>
      <c r="N238" s="382"/>
      <c r="O238" s="379"/>
    </row>
    <row r="239" spans="1:15" x14ac:dyDescent="0.2">
      <c r="A239" s="429"/>
      <c r="B239" s="429"/>
      <c r="C239" s="429"/>
      <c r="D239" s="429"/>
      <c r="E239" s="429"/>
      <c r="F239" s="429"/>
      <c r="G239" s="429"/>
      <c r="H239" s="430"/>
      <c r="I239" s="509"/>
      <c r="J239" s="429"/>
      <c r="K239" s="429"/>
      <c r="L239" s="430"/>
      <c r="M239" s="429"/>
      <c r="N239" s="382"/>
      <c r="O239" s="379"/>
    </row>
    <row r="240" spans="1:15" x14ac:dyDescent="0.2">
      <c r="A240" s="429"/>
      <c r="B240" s="429"/>
      <c r="C240" s="429"/>
      <c r="D240" s="429"/>
      <c r="E240" s="429"/>
      <c r="F240" s="429"/>
      <c r="G240" s="429"/>
      <c r="H240" s="430"/>
      <c r="I240" s="509"/>
      <c r="J240" s="429"/>
      <c r="K240" s="429"/>
      <c r="L240" s="430"/>
      <c r="M240" s="429"/>
      <c r="N240" s="382"/>
      <c r="O240" s="379"/>
    </row>
    <row r="241" spans="1:15" x14ac:dyDescent="0.2">
      <c r="A241" s="429"/>
      <c r="B241" s="429"/>
      <c r="C241" s="429"/>
      <c r="D241" s="429"/>
      <c r="E241" s="429"/>
      <c r="F241" s="429"/>
      <c r="G241" s="429"/>
      <c r="H241" s="430"/>
      <c r="I241" s="509"/>
      <c r="J241" s="429"/>
      <c r="K241" s="429"/>
      <c r="L241" s="430"/>
      <c r="M241" s="429"/>
      <c r="N241" s="382"/>
      <c r="O241" s="379"/>
    </row>
    <row r="242" spans="1:15" x14ac:dyDescent="0.2">
      <c r="A242" s="429"/>
      <c r="B242" s="429"/>
      <c r="C242" s="429"/>
      <c r="D242" s="429"/>
      <c r="E242" s="429"/>
      <c r="F242" s="429"/>
      <c r="G242" s="429"/>
      <c r="H242" s="430"/>
      <c r="I242" s="509"/>
      <c r="J242" s="429"/>
      <c r="K242" s="429"/>
      <c r="L242" s="430"/>
      <c r="M242" s="429"/>
      <c r="N242" s="382"/>
      <c r="O242" s="379"/>
    </row>
    <row r="243" spans="1:15" x14ac:dyDescent="0.2">
      <c r="A243" s="429"/>
      <c r="B243" s="429"/>
      <c r="C243" s="429"/>
      <c r="D243" s="429"/>
      <c r="E243" s="429"/>
      <c r="F243" s="429"/>
      <c r="G243" s="429"/>
      <c r="H243" s="430"/>
      <c r="I243" s="509"/>
      <c r="J243" s="429"/>
      <c r="K243" s="429"/>
      <c r="L243" s="430"/>
      <c r="M243" s="429"/>
      <c r="N243" s="382"/>
      <c r="O243" s="379"/>
    </row>
    <row r="244" spans="1:15" x14ac:dyDescent="0.2">
      <c r="A244" s="429"/>
      <c r="B244" s="429"/>
      <c r="C244" s="429"/>
      <c r="D244" s="429"/>
      <c r="E244" s="429"/>
      <c r="F244" s="429"/>
      <c r="G244" s="429"/>
      <c r="H244" s="430"/>
      <c r="I244" s="509"/>
      <c r="J244" s="429"/>
      <c r="K244" s="429"/>
      <c r="L244" s="430"/>
      <c r="M244" s="429"/>
      <c r="N244" s="382"/>
      <c r="O244" s="379"/>
    </row>
    <row r="245" spans="1:15" x14ac:dyDescent="0.2">
      <c r="A245" s="429"/>
      <c r="B245" s="429"/>
      <c r="C245" s="429"/>
      <c r="D245" s="429"/>
      <c r="E245" s="429"/>
      <c r="F245" s="429"/>
      <c r="G245" s="429"/>
      <c r="H245" s="430"/>
      <c r="I245" s="509"/>
      <c r="J245" s="429"/>
      <c r="K245" s="429"/>
      <c r="L245" s="430"/>
      <c r="M245" s="429"/>
      <c r="N245" s="382"/>
      <c r="O245" s="379"/>
    </row>
    <row r="246" spans="1:15" x14ac:dyDescent="0.2">
      <c r="A246" s="429"/>
      <c r="B246" s="429"/>
      <c r="C246" s="429"/>
      <c r="D246" s="429"/>
      <c r="E246" s="429"/>
      <c r="F246" s="429"/>
      <c r="G246" s="429"/>
      <c r="H246" s="430"/>
      <c r="I246" s="509"/>
      <c r="J246" s="429"/>
      <c r="K246" s="429"/>
      <c r="L246" s="430"/>
      <c r="M246" s="429"/>
      <c r="N246" s="382"/>
      <c r="O246" s="379"/>
    </row>
    <row r="247" spans="1:15" x14ac:dyDescent="0.2">
      <c r="A247" s="429"/>
      <c r="B247" s="429"/>
      <c r="C247" s="429"/>
      <c r="D247" s="429"/>
      <c r="E247" s="429"/>
      <c r="F247" s="429"/>
      <c r="G247" s="429"/>
      <c r="H247" s="430"/>
      <c r="I247" s="509"/>
      <c r="J247" s="429"/>
      <c r="K247" s="429"/>
      <c r="L247" s="430"/>
      <c r="M247" s="429"/>
      <c r="N247" s="382"/>
      <c r="O247" s="379"/>
    </row>
    <row r="248" spans="1:15" x14ac:dyDescent="0.2">
      <c r="A248" s="429"/>
      <c r="B248" s="429"/>
      <c r="C248" s="429"/>
      <c r="D248" s="429"/>
      <c r="E248" s="429"/>
      <c r="F248" s="429"/>
      <c r="G248" s="429"/>
      <c r="H248" s="430"/>
      <c r="I248" s="509"/>
      <c r="J248" s="429"/>
      <c r="K248" s="429"/>
      <c r="L248" s="430"/>
      <c r="M248" s="429"/>
      <c r="N248" s="382"/>
      <c r="O248" s="379"/>
    </row>
    <row r="249" spans="1:15" x14ac:dyDescent="0.2">
      <c r="A249" s="429"/>
      <c r="B249" s="429"/>
      <c r="C249" s="429"/>
      <c r="D249" s="429"/>
      <c r="E249" s="429"/>
      <c r="F249" s="429"/>
      <c r="G249" s="429"/>
      <c r="H249" s="430"/>
      <c r="I249" s="509"/>
      <c r="J249" s="429"/>
      <c r="K249" s="429"/>
      <c r="L249" s="430"/>
      <c r="M249" s="429"/>
      <c r="N249" s="382"/>
      <c r="O249" s="379"/>
    </row>
    <row r="250" spans="1:15" x14ac:dyDescent="0.2">
      <c r="A250" s="429"/>
      <c r="B250" s="429"/>
      <c r="C250" s="429"/>
      <c r="D250" s="429"/>
      <c r="E250" s="429"/>
      <c r="F250" s="429"/>
      <c r="G250" s="429"/>
      <c r="H250" s="430"/>
      <c r="I250" s="509"/>
      <c r="J250" s="429"/>
      <c r="K250" s="429"/>
      <c r="L250" s="430"/>
      <c r="M250" s="429"/>
      <c r="N250" s="382"/>
      <c r="O250" s="379"/>
    </row>
    <row r="251" spans="1:15" x14ac:dyDescent="0.2">
      <c r="A251" s="429"/>
      <c r="B251" s="429"/>
      <c r="C251" s="429"/>
      <c r="D251" s="429"/>
      <c r="E251" s="429"/>
      <c r="F251" s="429"/>
      <c r="G251" s="429"/>
      <c r="H251" s="430"/>
      <c r="I251" s="509"/>
      <c r="J251" s="429"/>
      <c r="K251" s="429"/>
      <c r="L251" s="430"/>
      <c r="M251" s="429"/>
      <c r="N251" s="382"/>
      <c r="O251" s="379"/>
    </row>
    <row r="252" spans="1:15" x14ac:dyDescent="0.2">
      <c r="A252" s="429"/>
      <c r="B252" s="429"/>
      <c r="C252" s="429"/>
      <c r="D252" s="429"/>
      <c r="E252" s="429"/>
      <c r="F252" s="429"/>
      <c r="G252" s="429"/>
      <c r="H252" s="430"/>
      <c r="I252" s="509"/>
      <c r="J252" s="429"/>
      <c r="K252" s="429"/>
      <c r="L252" s="430"/>
      <c r="M252" s="429"/>
      <c r="N252" s="382"/>
      <c r="O252" s="379"/>
    </row>
    <row r="253" spans="1:15" x14ac:dyDescent="0.2">
      <c r="A253" s="429"/>
      <c r="B253" s="429"/>
      <c r="C253" s="429"/>
      <c r="D253" s="429"/>
      <c r="E253" s="429"/>
      <c r="F253" s="429"/>
      <c r="G253" s="429"/>
      <c r="H253" s="430"/>
      <c r="I253" s="509"/>
      <c r="J253" s="429"/>
      <c r="K253" s="429"/>
      <c r="L253" s="430"/>
      <c r="M253" s="429"/>
      <c r="N253" s="382"/>
      <c r="O253" s="379"/>
    </row>
    <row r="254" spans="1:15" x14ac:dyDescent="0.2">
      <c r="A254" s="429"/>
      <c r="B254" s="429"/>
      <c r="C254" s="429"/>
      <c r="D254" s="429"/>
      <c r="E254" s="429"/>
      <c r="F254" s="429"/>
      <c r="G254" s="429"/>
      <c r="H254" s="430"/>
      <c r="I254" s="509"/>
      <c r="J254" s="429"/>
      <c r="K254" s="429"/>
      <c r="L254" s="430"/>
      <c r="M254" s="429"/>
      <c r="N254" s="382"/>
      <c r="O254" s="379"/>
    </row>
    <row r="255" spans="1:15" x14ac:dyDescent="0.2">
      <c r="A255" s="429"/>
      <c r="B255" s="429"/>
      <c r="C255" s="429"/>
      <c r="D255" s="429"/>
      <c r="E255" s="429"/>
      <c r="F255" s="429"/>
      <c r="G255" s="429"/>
      <c r="H255" s="430"/>
      <c r="I255" s="509"/>
      <c r="J255" s="429"/>
      <c r="K255" s="429"/>
      <c r="L255" s="430"/>
      <c r="M255" s="429"/>
      <c r="N255" s="382"/>
      <c r="O255" s="379"/>
    </row>
    <row r="256" spans="1:15" x14ac:dyDescent="0.2">
      <c r="A256" s="429"/>
      <c r="B256" s="429"/>
      <c r="C256" s="429"/>
      <c r="D256" s="429"/>
      <c r="E256" s="429"/>
      <c r="F256" s="429"/>
      <c r="G256" s="429"/>
      <c r="H256" s="430"/>
      <c r="I256" s="509"/>
      <c r="J256" s="429"/>
      <c r="K256" s="429"/>
      <c r="L256" s="430"/>
      <c r="M256" s="429"/>
      <c r="N256" s="382"/>
      <c r="O256" s="379"/>
    </row>
    <row r="257" spans="1:15" x14ac:dyDescent="0.2">
      <c r="A257" s="429"/>
      <c r="B257" s="429"/>
      <c r="C257" s="429"/>
      <c r="D257" s="429"/>
      <c r="E257" s="429"/>
      <c r="F257" s="429"/>
      <c r="G257" s="429"/>
      <c r="H257" s="430"/>
      <c r="I257" s="509"/>
      <c r="J257" s="429"/>
      <c r="K257" s="429"/>
      <c r="L257" s="430"/>
      <c r="M257" s="429"/>
      <c r="N257" s="382"/>
      <c r="O257" s="379"/>
    </row>
    <row r="258" spans="1:15" x14ac:dyDescent="0.2">
      <c r="A258" s="429"/>
      <c r="B258" s="429"/>
      <c r="C258" s="429"/>
      <c r="D258" s="429"/>
      <c r="E258" s="429"/>
      <c r="F258" s="429"/>
      <c r="G258" s="429"/>
      <c r="H258" s="430"/>
      <c r="I258" s="509"/>
      <c r="J258" s="429"/>
      <c r="K258" s="429"/>
      <c r="L258" s="430"/>
      <c r="M258" s="429"/>
      <c r="N258" s="382"/>
      <c r="O258" s="379"/>
    </row>
    <row r="259" spans="1:15" x14ac:dyDescent="0.2">
      <c r="A259" s="429"/>
      <c r="B259" s="429"/>
      <c r="C259" s="429"/>
      <c r="D259" s="429"/>
      <c r="E259" s="429"/>
      <c r="F259" s="429"/>
      <c r="G259" s="429"/>
      <c r="H259" s="430"/>
      <c r="I259" s="509"/>
      <c r="J259" s="429"/>
      <c r="K259" s="429"/>
      <c r="L259" s="430"/>
      <c r="M259" s="429"/>
      <c r="N259" s="382"/>
      <c r="O259" s="379"/>
    </row>
    <row r="260" spans="1:15" x14ac:dyDescent="0.2">
      <c r="A260" s="429"/>
      <c r="B260" s="429"/>
      <c r="C260" s="429"/>
      <c r="D260" s="429"/>
      <c r="E260" s="429"/>
      <c r="F260" s="429"/>
      <c r="G260" s="429"/>
      <c r="H260" s="430"/>
      <c r="I260" s="509"/>
      <c r="J260" s="429"/>
      <c r="K260" s="429"/>
      <c r="L260" s="430"/>
      <c r="M260" s="429"/>
      <c r="N260" s="382"/>
      <c r="O260" s="379"/>
    </row>
    <row r="261" spans="1:15" x14ac:dyDescent="0.2">
      <c r="A261" s="429"/>
      <c r="B261" s="429"/>
      <c r="C261" s="429"/>
      <c r="D261" s="429"/>
      <c r="E261" s="429"/>
      <c r="F261" s="429"/>
      <c r="G261" s="429"/>
      <c r="H261" s="430"/>
      <c r="I261" s="509"/>
      <c r="J261" s="429"/>
      <c r="K261" s="429"/>
      <c r="L261" s="430"/>
      <c r="M261" s="429"/>
      <c r="N261" s="382"/>
      <c r="O261" s="379"/>
    </row>
    <row r="262" spans="1:15" x14ac:dyDescent="0.2">
      <c r="A262" s="429"/>
      <c r="B262" s="429"/>
      <c r="C262" s="429"/>
      <c r="D262" s="429"/>
      <c r="E262" s="429"/>
      <c r="F262" s="429"/>
      <c r="G262" s="429"/>
      <c r="H262" s="430"/>
      <c r="I262" s="509"/>
      <c r="J262" s="429"/>
      <c r="K262" s="429"/>
      <c r="L262" s="430"/>
      <c r="M262" s="429"/>
      <c r="N262" s="382"/>
      <c r="O262" s="379"/>
    </row>
    <row r="263" spans="1:15" x14ac:dyDescent="0.2">
      <c r="A263" s="429"/>
      <c r="B263" s="429"/>
      <c r="C263" s="429"/>
      <c r="D263" s="429"/>
      <c r="E263" s="429"/>
      <c r="F263" s="429"/>
      <c r="G263" s="429"/>
      <c r="H263" s="430"/>
      <c r="I263" s="509"/>
      <c r="J263" s="429"/>
      <c r="K263" s="429"/>
      <c r="L263" s="430"/>
      <c r="M263" s="429"/>
      <c r="N263" s="382"/>
      <c r="O263" s="379"/>
    </row>
    <row r="264" spans="1:15" x14ac:dyDescent="0.2">
      <c r="A264" s="429"/>
      <c r="B264" s="429"/>
      <c r="C264" s="429"/>
      <c r="D264" s="429"/>
      <c r="E264" s="429"/>
      <c r="F264" s="429"/>
      <c r="G264" s="429"/>
      <c r="H264" s="430"/>
      <c r="I264" s="509"/>
      <c r="J264" s="429"/>
      <c r="K264" s="429"/>
      <c r="L264" s="430"/>
      <c r="M264" s="429"/>
      <c r="N264" s="382"/>
      <c r="O264" s="379"/>
    </row>
    <row r="265" spans="1:15" x14ac:dyDescent="0.2">
      <c r="A265" s="429"/>
      <c r="B265" s="429"/>
      <c r="C265" s="429"/>
      <c r="D265" s="429"/>
      <c r="E265" s="429"/>
      <c r="F265" s="429"/>
      <c r="G265" s="429"/>
      <c r="H265" s="430"/>
      <c r="I265" s="509"/>
      <c r="J265" s="429"/>
      <c r="K265" s="429"/>
      <c r="L265" s="430"/>
      <c r="M265" s="429"/>
      <c r="N265" s="382"/>
      <c r="O265" s="379"/>
    </row>
    <row r="266" spans="1:15" x14ac:dyDescent="0.2">
      <c r="A266" s="429"/>
      <c r="B266" s="429"/>
      <c r="C266" s="429"/>
      <c r="D266" s="429"/>
      <c r="E266" s="429"/>
      <c r="F266" s="429"/>
      <c r="G266" s="429"/>
      <c r="H266" s="430"/>
      <c r="I266" s="509"/>
      <c r="J266" s="429"/>
      <c r="K266" s="429"/>
      <c r="L266" s="430"/>
      <c r="M266" s="429"/>
      <c r="N266" s="382"/>
      <c r="O266" s="379"/>
    </row>
    <row r="267" spans="1:15" x14ac:dyDescent="0.2">
      <c r="A267" s="429"/>
      <c r="B267" s="429"/>
      <c r="C267" s="429"/>
      <c r="D267" s="429"/>
      <c r="E267" s="429"/>
      <c r="F267" s="429"/>
      <c r="G267" s="429"/>
      <c r="H267" s="430"/>
      <c r="I267" s="509"/>
      <c r="J267" s="429"/>
      <c r="K267" s="429"/>
      <c r="L267" s="430"/>
      <c r="M267" s="429"/>
      <c r="N267" s="382"/>
      <c r="O267" s="379"/>
    </row>
    <row r="268" spans="1:15" x14ac:dyDescent="0.2">
      <c r="A268" s="429"/>
      <c r="B268" s="429"/>
      <c r="C268" s="429"/>
      <c r="D268" s="429"/>
      <c r="E268" s="429"/>
      <c r="F268" s="429"/>
      <c r="G268" s="429"/>
      <c r="H268" s="430"/>
      <c r="I268" s="509"/>
      <c r="J268" s="429"/>
      <c r="K268" s="429"/>
      <c r="L268" s="430"/>
      <c r="M268" s="429"/>
      <c r="N268" s="382"/>
      <c r="O268" s="379"/>
    </row>
    <row r="269" spans="1:15" x14ac:dyDescent="0.2">
      <c r="A269" s="429"/>
      <c r="B269" s="429"/>
      <c r="C269" s="429"/>
      <c r="D269" s="429"/>
      <c r="E269" s="429"/>
      <c r="F269" s="429"/>
      <c r="G269" s="429"/>
      <c r="H269" s="430"/>
      <c r="I269" s="509"/>
      <c r="J269" s="429"/>
      <c r="K269" s="429"/>
      <c r="L269" s="430"/>
      <c r="M269" s="429"/>
      <c r="N269" s="382"/>
      <c r="O269" s="379"/>
    </row>
    <row r="270" spans="1:15" x14ac:dyDescent="0.2">
      <c r="A270" s="429"/>
      <c r="B270" s="429"/>
      <c r="C270" s="429"/>
      <c r="D270" s="429"/>
      <c r="E270" s="429"/>
      <c r="F270" s="429"/>
      <c r="G270" s="429"/>
      <c r="H270" s="430"/>
      <c r="I270" s="509"/>
      <c r="J270" s="429"/>
      <c r="K270" s="429"/>
      <c r="L270" s="430"/>
      <c r="M270" s="429"/>
      <c r="N270" s="382"/>
      <c r="O270" s="379"/>
    </row>
    <row r="271" spans="1:15" x14ac:dyDescent="0.2">
      <c r="A271" s="429"/>
      <c r="B271" s="429"/>
      <c r="C271" s="429"/>
      <c r="D271" s="429"/>
      <c r="E271" s="429"/>
      <c r="F271" s="429"/>
      <c r="G271" s="429"/>
      <c r="H271" s="430"/>
      <c r="I271" s="509"/>
      <c r="J271" s="429"/>
      <c r="K271" s="429"/>
      <c r="L271" s="430"/>
      <c r="M271" s="429"/>
      <c r="N271" s="382"/>
      <c r="O271" s="379"/>
    </row>
    <row r="272" spans="1:15" x14ac:dyDescent="0.2">
      <c r="A272" s="429"/>
      <c r="B272" s="429"/>
      <c r="C272" s="429"/>
      <c r="D272" s="429"/>
      <c r="E272" s="429"/>
      <c r="F272" s="429"/>
      <c r="G272" s="429"/>
      <c r="H272" s="430"/>
      <c r="I272" s="509"/>
      <c r="J272" s="429"/>
      <c r="K272" s="429"/>
      <c r="L272" s="430"/>
      <c r="M272" s="429"/>
      <c r="N272" s="382"/>
      <c r="O272" s="379"/>
    </row>
    <row r="273" spans="1:15" x14ac:dyDescent="0.2">
      <c r="A273" s="429"/>
      <c r="B273" s="429"/>
      <c r="C273" s="429"/>
      <c r="D273" s="429"/>
      <c r="E273" s="429"/>
      <c r="F273" s="429"/>
      <c r="G273" s="429"/>
      <c r="H273" s="430"/>
      <c r="I273" s="509"/>
      <c r="J273" s="429"/>
      <c r="K273" s="429"/>
      <c r="L273" s="430"/>
      <c r="M273" s="429"/>
      <c r="N273" s="382"/>
      <c r="O273" s="379"/>
    </row>
    <row r="274" spans="1:15" x14ac:dyDescent="0.2">
      <c r="A274" s="429"/>
      <c r="B274" s="429"/>
      <c r="C274" s="429"/>
      <c r="D274" s="429"/>
      <c r="E274" s="429"/>
      <c r="F274" s="429"/>
      <c r="G274" s="429"/>
      <c r="H274" s="430"/>
      <c r="I274" s="509"/>
      <c r="J274" s="429"/>
      <c r="K274" s="429"/>
      <c r="L274" s="430"/>
      <c r="M274" s="429"/>
      <c r="N274" s="382"/>
      <c r="O274" s="379"/>
    </row>
    <row r="275" spans="1:15" x14ac:dyDescent="0.2">
      <c r="A275" s="429"/>
      <c r="B275" s="429"/>
      <c r="C275" s="429"/>
      <c r="D275" s="429"/>
      <c r="E275" s="429"/>
      <c r="F275" s="429"/>
      <c r="G275" s="429"/>
      <c r="H275" s="430"/>
      <c r="I275" s="509"/>
      <c r="J275" s="429"/>
      <c r="K275" s="429"/>
      <c r="L275" s="430"/>
      <c r="M275" s="429"/>
      <c r="N275" s="382"/>
      <c r="O275" s="379"/>
    </row>
    <row r="276" spans="1:15" x14ac:dyDescent="0.2">
      <c r="A276" s="429"/>
      <c r="B276" s="429"/>
      <c r="C276" s="429"/>
      <c r="D276" s="429"/>
      <c r="E276" s="429"/>
      <c r="F276" s="429"/>
      <c r="G276" s="429"/>
      <c r="H276" s="430"/>
      <c r="I276" s="509"/>
      <c r="J276" s="429"/>
      <c r="K276" s="429"/>
      <c r="L276" s="430"/>
      <c r="M276" s="429"/>
      <c r="N276" s="382"/>
      <c r="O276" s="379"/>
    </row>
    <row r="277" spans="1:15" x14ac:dyDescent="0.2">
      <c r="A277" s="429"/>
      <c r="B277" s="429"/>
      <c r="C277" s="429"/>
      <c r="D277" s="429"/>
      <c r="E277" s="429"/>
      <c r="F277" s="429"/>
      <c r="G277" s="429"/>
      <c r="H277" s="430"/>
      <c r="I277" s="509"/>
      <c r="J277" s="429"/>
      <c r="K277" s="429"/>
      <c r="L277" s="430"/>
      <c r="M277" s="429"/>
      <c r="N277" s="382"/>
      <c r="O277" s="379"/>
    </row>
    <row r="278" spans="1:15" x14ac:dyDescent="0.2">
      <c r="A278" s="429"/>
      <c r="B278" s="429"/>
      <c r="C278" s="429"/>
      <c r="D278" s="429"/>
      <c r="E278" s="429"/>
      <c r="F278" s="429"/>
      <c r="G278" s="429"/>
      <c r="H278" s="430"/>
      <c r="I278" s="509"/>
      <c r="J278" s="429"/>
      <c r="K278" s="429"/>
      <c r="L278" s="430"/>
      <c r="M278" s="429"/>
      <c r="N278" s="382"/>
      <c r="O278" s="379"/>
    </row>
    <row r="279" spans="1:15" x14ac:dyDescent="0.2">
      <c r="A279" s="429"/>
      <c r="B279" s="429"/>
      <c r="C279" s="429"/>
      <c r="D279" s="429"/>
      <c r="E279" s="429"/>
      <c r="F279" s="429"/>
      <c r="G279" s="429"/>
      <c r="H279" s="430"/>
      <c r="I279" s="509"/>
      <c r="J279" s="429"/>
      <c r="K279" s="429"/>
      <c r="L279" s="430"/>
      <c r="M279" s="429"/>
      <c r="N279" s="382"/>
      <c r="O279" s="379"/>
    </row>
    <row r="280" spans="1:15" x14ac:dyDescent="0.2">
      <c r="A280" s="429"/>
      <c r="B280" s="429"/>
      <c r="C280" s="429"/>
      <c r="D280" s="429"/>
      <c r="E280" s="429"/>
      <c r="F280" s="429"/>
      <c r="G280" s="429"/>
      <c r="H280" s="430"/>
      <c r="I280" s="509"/>
      <c r="J280" s="429"/>
      <c r="K280" s="429"/>
      <c r="L280" s="430"/>
      <c r="M280" s="429"/>
      <c r="N280" s="382"/>
      <c r="O280" s="379"/>
    </row>
    <row r="281" spans="1:15" x14ac:dyDescent="0.2">
      <c r="A281" s="429"/>
      <c r="B281" s="429"/>
      <c r="C281" s="429"/>
      <c r="D281" s="429"/>
      <c r="E281" s="429"/>
      <c r="F281" s="429"/>
      <c r="G281" s="429"/>
      <c r="H281" s="430"/>
      <c r="I281" s="509"/>
      <c r="J281" s="429"/>
      <c r="K281" s="429"/>
      <c r="L281" s="430"/>
      <c r="M281" s="429"/>
      <c r="N281" s="382"/>
      <c r="O281" s="379"/>
    </row>
    <row r="282" spans="1:15" x14ac:dyDescent="0.2">
      <c r="A282" s="429"/>
      <c r="B282" s="429"/>
      <c r="C282" s="429"/>
      <c r="D282" s="429"/>
      <c r="E282" s="429"/>
      <c r="F282" s="429"/>
      <c r="G282" s="429"/>
      <c r="H282" s="430"/>
      <c r="I282" s="509"/>
      <c r="J282" s="429"/>
      <c r="K282" s="429"/>
      <c r="L282" s="430"/>
      <c r="M282" s="429"/>
      <c r="N282" s="382"/>
      <c r="O282" s="379"/>
    </row>
    <row r="283" spans="1:15" x14ac:dyDescent="0.2">
      <c r="A283" s="429"/>
      <c r="B283" s="429"/>
      <c r="C283" s="429"/>
      <c r="D283" s="429"/>
      <c r="E283" s="429"/>
      <c r="F283" s="429"/>
      <c r="G283" s="429"/>
      <c r="H283" s="430"/>
      <c r="I283" s="509"/>
      <c r="J283" s="429"/>
      <c r="K283" s="429"/>
      <c r="L283" s="430"/>
      <c r="M283" s="429"/>
      <c r="N283" s="382"/>
      <c r="O283" s="379"/>
    </row>
    <row r="284" spans="1:15" x14ac:dyDescent="0.2">
      <c r="A284" s="429"/>
      <c r="B284" s="429"/>
      <c r="C284" s="429"/>
      <c r="D284" s="429"/>
      <c r="E284" s="429"/>
      <c r="F284" s="429"/>
      <c r="G284" s="429"/>
      <c r="H284" s="430"/>
      <c r="I284" s="509"/>
      <c r="J284" s="429"/>
      <c r="K284" s="429"/>
      <c r="L284" s="430"/>
      <c r="M284" s="429"/>
      <c r="N284" s="382"/>
      <c r="O284" s="379"/>
    </row>
    <row r="285" spans="1:15" x14ac:dyDescent="0.2">
      <c r="A285" s="429"/>
      <c r="B285" s="429"/>
      <c r="C285" s="429"/>
      <c r="D285" s="429"/>
      <c r="E285" s="429"/>
      <c r="F285" s="429"/>
      <c r="G285" s="429"/>
      <c r="H285" s="430"/>
      <c r="I285" s="509"/>
      <c r="J285" s="429"/>
      <c r="K285" s="429"/>
      <c r="L285" s="430"/>
      <c r="M285" s="429"/>
      <c r="N285" s="382"/>
      <c r="O285" s="379"/>
    </row>
    <row r="286" spans="1:15" x14ac:dyDescent="0.2">
      <c r="A286" s="429"/>
      <c r="B286" s="429"/>
      <c r="C286" s="429"/>
      <c r="D286" s="429"/>
      <c r="E286" s="429"/>
      <c r="F286" s="429"/>
      <c r="G286" s="429"/>
      <c r="H286" s="430"/>
      <c r="I286" s="509"/>
      <c r="J286" s="429"/>
      <c r="K286" s="429"/>
      <c r="L286" s="430"/>
      <c r="M286" s="429"/>
      <c r="N286" s="382"/>
      <c r="O286" s="379"/>
    </row>
    <row r="287" spans="1:15" x14ac:dyDescent="0.2">
      <c r="A287" s="429"/>
      <c r="B287" s="429"/>
      <c r="C287" s="429"/>
      <c r="D287" s="429"/>
      <c r="E287" s="429"/>
      <c r="F287" s="429"/>
      <c r="G287" s="429"/>
      <c r="H287" s="430"/>
      <c r="I287" s="509"/>
      <c r="J287" s="429"/>
      <c r="K287" s="429"/>
      <c r="L287" s="430"/>
      <c r="M287" s="429"/>
      <c r="N287" s="382"/>
      <c r="O287" s="379"/>
    </row>
    <row r="288" spans="1:15" x14ac:dyDescent="0.2">
      <c r="A288" s="429"/>
      <c r="B288" s="429"/>
      <c r="C288" s="429"/>
      <c r="D288" s="429"/>
      <c r="E288" s="429"/>
      <c r="F288" s="429"/>
      <c r="G288" s="429"/>
      <c r="H288" s="430"/>
      <c r="I288" s="509"/>
      <c r="J288" s="429"/>
      <c r="K288" s="429"/>
      <c r="L288" s="430"/>
      <c r="M288" s="429"/>
      <c r="N288" s="382"/>
      <c r="O288" s="379"/>
    </row>
    <row r="289" spans="1:15" x14ac:dyDescent="0.2">
      <c r="A289" s="429"/>
      <c r="B289" s="429"/>
      <c r="C289" s="429"/>
      <c r="D289" s="429"/>
      <c r="E289" s="429"/>
      <c r="F289" s="429"/>
      <c r="G289" s="429"/>
      <c r="H289" s="430"/>
      <c r="I289" s="509"/>
      <c r="J289" s="429"/>
      <c r="K289" s="429"/>
      <c r="L289" s="430"/>
      <c r="M289" s="429"/>
      <c r="N289" s="382"/>
      <c r="O289" s="379"/>
    </row>
    <row r="290" spans="1:15" x14ac:dyDescent="0.2">
      <c r="A290" s="429"/>
      <c r="B290" s="429"/>
      <c r="C290" s="429"/>
      <c r="D290" s="429"/>
      <c r="E290" s="429"/>
      <c r="F290" s="429"/>
      <c r="G290" s="429"/>
      <c r="H290" s="430"/>
      <c r="I290" s="509"/>
      <c r="J290" s="429"/>
      <c r="K290" s="429"/>
      <c r="L290" s="430"/>
      <c r="M290" s="429"/>
      <c r="N290" s="382"/>
      <c r="O290" s="379"/>
    </row>
    <row r="291" spans="1:15" x14ac:dyDescent="0.2">
      <c r="A291" s="429"/>
      <c r="B291" s="429"/>
      <c r="C291" s="429"/>
      <c r="D291" s="429"/>
      <c r="E291" s="429"/>
      <c r="F291" s="429"/>
      <c r="G291" s="429"/>
      <c r="H291" s="430"/>
      <c r="I291" s="509"/>
      <c r="J291" s="429"/>
      <c r="K291" s="429"/>
      <c r="L291" s="430"/>
      <c r="M291" s="429"/>
      <c r="N291" s="382"/>
      <c r="O291" s="379"/>
    </row>
    <row r="292" spans="1:15" x14ac:dyDescent="0.2">
      <c r="A292" s="429"/>
      <c r="B292" s="429"/>
      <c r="C292" s="429"/>
      <c r="D292" s="429"/>
      <c r="E292" s="429"/>
      <c r="F292" s="429"/>
      <c r="G292" s="429"/>
      <c r="H292" s="430"/>
      <c r="I292" s="509"/>
      <c r="J292" s="429"/>
      <c r="K292" s="429"/>
      <c r="L292" s="430"/>
      <c r="M292" s="429"/>
      <c r="N292" s="382"/>
      <c r="O292" s="379"/>
    </row>
    <row r="293" spans="1:15" x14ac:dyDescent="0.2">
      <c r="A293" s="429"/>
      <c r="B293" s="429"/>
      <c r="C293" s="429"/>
      <c r="D293" s="429"/>
      <c r="E293" s="429"/>
      <c r="F293" s="429"/>
      <c r="G293" s="429"/>
      <c r="H293" s="430"/>
      <c r="I293" s="509"/>
      <c r="J293" s="429"/>
      <c r="K293" s="429"/>
      <c r="L293" s="430"/>
      <c r="M293" s="429"/>
      <c r="N293" s="382"/>
      <c r="O293" s="379"/>
    </row>
    <row r="294" spans="1:15" x14ac:dyDescent="0.2">
      <c r="A294" s="429"/>
      <c r="B294" s="429"/>
      <c r="C294" s="429"/>
      <c r="D294" s="429"/>
      <c r="E294" s="429"/>
      <c r="F294" s="429"/>
      <c r="G294" s="429"/>
      <c r="H294" s="430"/>
      <c r="I294" s="509"/>
      <c r="J294" s="429"/>
      <c r="K294" s="429"/>
      <c r="L294" s="430"/>
      <c r="M294" s="429"/>
      <c r="N294" s="382"/>
      <c r="O294" s="379"/>
    </row>
    <row r="295" spans="1:15" x14ac:dyDescent="0.2">
      <c r="A295" s="429"/>
      <c r="B295" s="429"/>
      <c r="C295" s="429"/>
      <c r="D295" s="429"/>
      <c r="E295" s="429"/>
      <c r="F295" s="429"/>
      <c r="G295" s="429"/>
      <c r="H295" s="430"/>
      <c r="I295" s="509"/>
      <c r="J295" s="429"/>
      <c r="K295" s="429"/>
      <c r="L295" s="430"/>
      <c r="M295" s="429"/>
      <c r="N295" s="382"/>
      <c r="O295" s="379"/>
    </row>
    <row r="296" spans="1:15" x14ac:dyDescent="0.2">
      <c r="A296" s="429"/>
      <c r="B296" s="429"/>
      <c r="C296" s="429"/>
      <c r="D296" s="429"/>
      <c r="E296" s="429"/>
      <c r="F296" s="429"/>
      <c r="G296" s="429"/>
      <c r="H296" s="430"/>
      <c r="I296" s="509"/>
      <c r="J296" s="429"/>
      <c r="K296" s="429"/>
      <c r="L296" s="430"/>
      <c r="M296" s="429"/>
      <c r="N296" s="382"/>
      <c r="O296" s="379"/>
    </row>
    <row r="297" spans="1:15" x14ac:dyDescent="0.2">
      <c r="A297" s="429"/>
      <c r="B297" s="429"/>
      <c r="C297" s="429"/>
      <c r="D297" s="429"/>
      <c r="E297" s="429"/>
      <c r="F297" s="429"/>
      <c r="G297" s="429"/>
      <c r="H297" s="430"/>
      <c r="I297" s="509"/>
      <c r="J297" s="429"/>
      <c r="K297" s="429"/>
      <c r="L297" s="430"/>
      <c r="M297" s="429"/>
      <c r="N297" s="382"/>
      <c r="O297" s="379"/>
    </row>
    <row r="298" spans="1:15" x14ac:dyDescent="0.2">
      <c r="A298" s="429"/>
      <c r="B298" s="429"/>
      <c r="C298" s="429"/>
      <c r="D298" s="429"/>
      <c r="E298" s="429"/>
      <c r="F298" s="429"/>
      <c r="G298" s="429"/>
      <c r="H298" s="430"/>
      <c r="I298" s="509"/>
      <c r="J298" s="429"/>
      <c r="K298" s="429"/>
      <c r="L298" s="430"/>
      <c r="M298" s="429"/>
      <c r="N298" s="382"/>
      <c r="O298" s="379"/>
    </row>
    <row r="299" spans="1:15" x14ac:dyDescent="0.2">
      <c r="A299" s="429"/>
      <c r="B299" s="429"/>
      <c r="C299" s="429"/>
      <c r="D299" s="429"/>
      <c r="E299" s="429"/>
      <c r="F299" s="429"/>
      <c r="G299" s="429"/>
      <c r="H299" s="430"/>
      <c r="I299" s="509"/>
      <c r="J299" s="429"/>
      <c r="K299" s="429"/>
      <c r="L299" s="430"/>
      <c r="M299" s="429"/>
      <c r="N299" s="382"/>
      <c r="O299" s="379"/>
    </row>
    <row r="300" spans="1:15" x14ac:dyDescent="0.2">
      <c r="A300" s="429"/>
      <c r="B300" s="429"/>
      <c r="C300" s="429"/>
      <c r="D300" s="429"/>
      <c r="E300" s="429"/>
      <c r="F300" s="429"/>
      <c r="G300" s="429"/>
      <c r="H300" s="430"/>
      <c r="I300" s="509"/>
      <c r="J300" s="429"/>
      <c r="K300" s="429"/>
      <c r="L300" s="430"/>
      <c r="M300" s="429"/>
      <c r="N300" s="382"/>
      <c r="O300" s="379"/>
    </row>
    <row r="301" spans="1:15" x14ac:dyDescent="0.2">
      <c r="A301" s="429"/>
      <c r="B301" s="429"/>
      <c r="C301" s="429"/>
      <c r="D301" s="429"/>
      <c r="E301" s="429"/>
      <c r="F301" s="429"/>
      <c r="G301" s="429"/>
      <c r="H301" s="430"/>
      <c r="I301" s="509"/>
      <c r="J301" s="429"/>
      <c r="K301" s="429"/>
      <c r="L301" s="430"/>
      <c r="M301" s="429"/>
      <c r="N301" s="382"/>
      <c r="O301" s="379"/>
    </row>
    <row r="302" spans="1:15" x14ac:dyDescent="0.2">
      <c r="A302" s="429"/>
      <c r="B302" s="429"/>
      <c r="C302" s="429"/>
      <c r="D302" s="429"/>
      <c r="E302" s="429"/>
      <c r="F302" s="429"/>
      <c r="G302" s="429"/>
      <c r="H302" s="430"/>
      <c r="I302" s="509"/>
      <c r="J302" s="429"/>
      <c r="K302" s="429"/>
      <c r="L302" s="430"/>
      <c r="M302" s="429"/>
      <c r="N302" s="382"/>
      <c r="O302" s="379"/>
    </row>
    <row r="303" spans="1:15" x14ac:dyDescent="0.2">
      <c r="A303" s="429"/>
      <c r="B303" s="429"/>
      <c r="C303" s="429"/>
      <c r="D303" s="429"/>
      <c r="E303" s="429"/>
      <c r="F303" s="429"/>
      <c r="G303" s="429"/>
      <c r="H303" s="430"/>
      <c r="I303" s="509"/>
      <c r="J303" s="429"/>
      <c r="K303" s="429"/>
      <c r="L303" s="430"/>
      <c r="M303" s="429"/>
      <c r="N303" s="382"/>
      <c r="O303" s="379"/>
    </row>
    <row r="304" spans="1:15" x14ac:dyDescent="0.2">
      <c r="A304" s="429"/>
      <c r="B304" s="429"/>
      <c r="C304" s="429"/>
      <c r="D304" s="429"/>
      <c r="E304" s="429"/>
      <c r="F304" s="429"/>
      <c r="G304" s="429"/>
      <c r="H304" s="430"/>
      <c r="I304" s="509"/>
      <c r="J304" s="429"/>
      <c r="K304" s="429"/>
      <c r="L304" s="430"/>
      <c r="M304" s="429"/>
      <c r="N304" s="382"/>
      <c r="O304" s="379"/>
    </row>
    <row r="305" spans="1:15" x14ac:dyDescent="0.2">
      <c r="A305" s="429"/>
      <c r="B305" s="429"/>
      <c r="C305" s="429"/>
      <c r="D305" s="429"/>
      <c r="E305" s="429"/>
      <c r="F305" s="429"/>
      <c r="G305" s="429"/>
      <c r="H305" s="430"/>
      <c r="I305" s="509"/>
      <c r="J305" s="429"/>
      <c r="K305" s="429"/>
      <c r="L305" s="430"/>
      <c r="M305" s="429"/>
      <c r="N305" s="382"/>
      <c r="O305" s="379"/>
    </row>
    <row r="306" spans="1:15" x14ac:dyDescent="0.2">
      <c r="A306" s="429"/>
      <c r="B306" s="429"/>
      <c r="C306" s="429"/>
      <c r="D306" s="429"/>
      <c r="E306" s="429"/>
      <c r="F306" s="429"/>
      <c r="G306" s="429"/>
      <c r="H306" s="430"/>
      <c r="I306" s="509"/>
      <c r="J306" s="429"/>
      <c r="K306" s="429"/>
      <c r="L306" s="430"/>
      <c r="M306" s="429"/>
      <c r="N306" s="382"/>
      <c r="O306" s="379"/>
    </row>
    <row r="307" spans="1:15" x14ac:dyDescent="0.2">
      <c r="A307" s="429"/>
      <c r="B307" s="429"/>
      <c r="C307" s="429"/>
      <c r="D307" s="429"/>
      <c r="E307" s="429"/>
      <c r="F307" s="429"/>
      <c r="G307" s="429"/>
      <c r="H307" s="430"/>
      <c r="I307" s="509"/>
      <c r="J307" s="429"/>
      <c r="K307" s="429"/>
      <c r="L307" s="430"/>
      <c r="M307" s="429"/>
      <c r="N307" s="382"/>
      <c r="O307" s="379"/>
    </row>
    <row r="308" spans="1:15" x14ac:dyDescent="0.2">
      <c r="A308" s="429"/>
      <c r="B308" s="429"/>
      <c r="C308" s="429"/>
      <c r="D308" s="429"/>
      <c r="E308" s="429"/>
      <c r="F308" s="429"/>
      <c r="G308" s="429"/>
      <c r="H308" s="430"/>
      <c r="I308" s="509"/>
      <c r="J308" s="429"/>
      <c r="K308" s="429"/>
      <c r="L308" s="430"/>
      <c r="M308" s="429"/>
      <c r="N308" s="382"/>
      <c r="O308" s="379"/>
    </row>
    <row r="309" spans="1:15" x14ac:dyDescent="0.2">
      <c r="A309" s="429"/>
      <c r="B309" s="429"/>
      <c r="C309" s="429"/>
      <c r="D309" s="429"/>
      <c r="E309" s="429"/>
      <c r="F309" s="429"/>
      <c r="G309" s="429"/>
      <c r="H309" s="430"/>
      <c r="I309" s="509"/>
      <c r="J309" s="429"/>
      <c r="K309" s="429"/>
      <c r="L309" s="430"/>
      <c r="M309" s="429"/>
      <c r="N309" s="382"/>
      <c r="O309" s="379"/>
    </row>
    <row r="310" spans="1:15" x14ac:dyDescent="0.2">
      <c r="A310" s="429"/>
      <c r="B310" s="429"/>
      <c r="C310" s="429"/>
      <c r="D310" s="429"/>
      <c r="E310" s="429"/>
      <c r="F310" s="429"/>
      <c r="G310" s="429"/>
      <c r="H310" s="430"/>
      <c r="I310" s="509"/>
      <c r="J310" s="429"/>
      <c r="K310" s="429"/>
      <c r="L310" s="430"/>
      <c r="M310" s="429"/>
      <c r="N310" s="382"/>
      <c r="O310" s="379"/>
    </row>
    <row r="311" spans="1:15" x14ac:dyDescent="0.2">
      <c r="A311" s="429"/>
      <c r="B311" s="429"/>
      <c r="C311" s="429"/>
      <c r="D311" s="429"/>
      <c r="E311" s="429"/>
      <c r="F311" s="429"/>
      <c r="G311" s="429"/>
      <c r="H311" s="430"/>
      <c r="I311" s="509"/>
      <c r="J311" s="429"/>
      <c r="K311" s="429"/>
      <c r="L311" s="430"/>
      <c r="M311" s="429"/>
      <c r="N311" s="382"/>
      <c r="O311" s="379"/>
    </row>
    <row r="312" spans="1:15" x14ac:dyDescent="0.2">
      <c r="A312" s="429"/>
      <c r="B312" s="429"/>
      <c r="C312" s="429"/>
      <c r="D312" s="429"/>
      <c r="E312" s="429"/>
      <c r="F312" s="429"/>
      <c r="G312" s="429"/>
      <c r="H312" s="430"/>
      <c r="I312" s="509"/>
      <c r="J312" s="429"/>
      <c r="K312" s="429"/>
      <c r="L312" s="430"/>
      <c r="M312" s="429"/>
      <c r="N312" s="382"/>
      <c r="O312" s="379"/>
    </row>
    <row r="313" spans="1:15" x14ac:dyDescent="0.2">
      <c r="A313" s="429"/>
      <c r="B313" s="429"/>
      <c r="C313" s="429"/>
      <c r="D313" s="429"/>
      <c r="E313" s="429"/>
      <c r="F313" s="429"/>
      <c r="G313" s="429"/>
      <c r="H313" s="430"/>
      <c r="I313" s="509"/>
      <c r="J313" s="429"/>
      <c r="K313" s="429"/>
      <c r="L313" s="430"/>
      <c r="M313" s="429"/>
      <c r="N313" s="382"/>
      <c r="O313" s="379"/>
    </row>
    <row r="314" spans="1:15" x14ac:dyDescent="0.2">
      <c r="A314" s="429"/>
      <c r="B314" s="429"/>
      <c r="C314" s="429"/>
      <c r="D314" s="429"/>
      <c r="E314" s="429"/>
      <c r="F314" s="429"/>
      <c r="G314" s="429"/>
      <c r="H314" s="430"/>
      <c r="I314" s="509"/>
      <c r="J314" s="429"/>
      <c r="K314" s="429"/>
      <c r="L314" s="430"/>
      <c r="M314" s="429"/>
      <c r="N314" s="382"/>
      <c r="O314" s="379"/>
    </row>
    <row r="315" spans="1:15" x14ac:dyDescent="0.2">
      <c r="A315" s="429"/>
      <c r="B315" s="429"/>
      <c r="C315" s="429"/>
      <c r="D315" s="429"/>
      <c r="E315" s="429"/>
      <c r="F315" s="429"/>
      <c r="G315" s="429"/>
      <c r="H315" s="430"/>
      <c r="I315" s="509"/>
      <c r="J315" s="429"/>
      <c r="K315" s="429"/>
      <c r="L315" s="430"/>
      <c r="M315" s="429"/>
      <c r="N315" s="382"/>
      <c r="O315" s="379"/>
    </row>
    <row r="316" spans="1:15" x14ac:dyDescent="0.2">
      <c r="A316" s="429"/>
      <c r="B316" s="429"/>
      <c r="C316" s="429"/>
      <c r="D316" s="429"/>
      <c r="E316" s="429"/>
      <c r="F316" s="429"/>
      <c r="G316" s="429"/>
      <c r="H316" s="430"/>
      <c r="I316" s="509"/>
      <c r="J316" s="429"/>
      <c r="K316" s="429"/>
      <c r="L316" s="430"/>
      <c r="M316" s="429"/>
      <c r="N316" s="382"/>
      <c r="O316" s="379"/>
    </row>
    <row r="317" spans="1:15" x14ac:dyDescent="0.2">
      <c r="A317" s="429"/>
      <c r="B317" s="429"/>
      <c r="C317" s="429"/>
      <c r="D317" s="429"/>
      <c r="E317" s="429"/>
      <c r="F317" s="429"/>
      <c r="G317" s="429"/>
      <c r="H317" s="430"/>
      <c r="I317" s="509"/>
      <c r="J317" s="429"/>
      <c r="K317" s="429"/>
      <c r="L317" s="430"/>
      <c r="M317" s="429"/>
      <c r="N317" s="382"/>
      <c r="O317" s="379"/>
    </row>
    <row r="318" spans="1:15" x14ac:dyDescent="0.2">
      <c r="A318" s="429"/>
      <c r="B318" s="429"/>
      <c r="C318" s="429"/>
      <c r="D318" s="429"/>
      <c r="E318" s="429"/>
      <c r="F318" s="429"/>
      <c r="G318" s="429"/>
      <c r="H318" s="430"/>
      <c r="I318" s="509"/>
      <c r="J318" s="429"/>
      <c r="K318" s="429"/>
      <c r="L318" s="430"/>
      <c r="M318" s="429"/>
      <c r="N318" s="382"/>
      <c r="O318" s="379"/>
    </row>
    <row r="319" spans="1:15" x14ac:dyDescent="0.2">
      <c r="A319" s="429"/>
      <c r="B319" s="429"/>
      <c r="C319" s="429"/>
      <c r="D319" s="429"/>
      <c r="E319" s="429"/>
      <c r="F319" s="429"/>
      <c r="G319" s="429"/>
      <c r="H319" s="430"/>
      <c r="I319" s="509"/>
      <c r="J319" s="429"/>
      <c r="K319" s="429"/>
      <c r="L319" s="430"/>
      <c r="M319" s="429"/>
      <c r="N319" s="382"/>
      <c r="O319" s="379"/>
    </row>
    <row r="320" spans="1:15" x14ac:dyDescent="0.2">
      <c r="A320" s="429"/>
      <c r="B320" s="429"/>
      <c r="C320" s="429"/>
      <c r="D320" s="429"/>
      <c r="E320" s="429"/>
      <c r="F320" s="429"/>
      <c r="G320" s="429"/>
      <c r="H320" s="430"/>
      <c r="I320" s="509"/>
      <c r="J320" s="429"/>
      <c r="K320" s="429"/>
      <c r="L320" s="430"/>
      <c r="M320" s="429"/>
      <c r="N320" s="382"/>
      <c r="O320" s="379"/>
    </row>
    <row r="321" spans="1:15" x14ac:dyDescent="0.2">
      <c r="A321" s="429"/>
      <c r="B321" s="429"/>
      <c r="C321" s="429"/>
      <c r="D321" s="429"/>
      <c r="E321" s="429"/>
      <c r="F321" s="429"/>
      <c r="G321" s="429"/>
      <c r="H321" s="430"/>
      <c r="I321" s="509"/>
      <c r="J321" s="429"/>
      <c r="K321" s="429"/>
      <c r="L321" s="430"/>
      <c r="M321" s="429"/>
      <c r="N321" s="382"/>
      <c r="O321" s="379"/>
    </row>
    <row r="322" spans="1:15" x14ac:dyDescent="0.2">
      <c r="A322" s="429"/>
      <c r="B322" s="429"/>
      <c r="C322" s="429"/>
      <c r="D322" s="429"/>
      <c r="E322" s="429"/>
      <c r="F322" s="429"/>
      <c r="G322" s="429"/>
      <c r="H322" s="430"/>
      <c r="I322" s="509"/>
      <c r="J322" s="429"/>
      <c r="K322" s="429"/>
      <c r="L322" s="430"/>
      <c r="M322" s="429"/>
      <c r="N322" s="382"/>
      <c r="O322" s="379"/>
    </row>
    <row r="323" spans="1:15" x14ac:dyDescent="0.2">
      <c r="A323" s="429"/>
      <c r="B323" s="429"/>
      <c r="C323" s="429"/>
      <c r="D323" s="429"/>
      <c r="E323" s="429"/>
      <c r="F323" s="429"/>
      <c r="G323" s="429"/>
      <c r="H323" s="430"/>
      <c r="I323" s="509"/>
      <c r="J323" s="429"/>
      <c r="K323" s="429"/>
      <c r="L323" s="430"/>
      <c r="M323" s="429"/>
      <c r="N323" s="382"/>
      <c r="O323" s="379"/>
    </row>
    <row r="324" spans="1:15" x14ac:dyDescent="0.2">
      <c r="A324" s="429"/>
      <c r="B324" s="429"/>
      <c r="C324" s="429"/>
      <c r="D324" s="429"/>
      <c r="E324" s="429"/>
      <c r="F324" s="429"/>
      <c r="G324" s="429"/>
      <c r="H324" s="430"/>
      <c r="I324" s="509"/>
      <c r="J324" s="429"/>
      <c r="K324" s="429"/>
      <c r="L324" s="430"/>
      <c r="M324" s="429"/>
      <c r="N324" s="382"/>
      <c r="O324" s="379"/>
    </row>
    <row r="325" spans="1:15" x14ac:dyDescent="0.2">
      <c r="A325" s="429"/>
      <c r="B325" s="429"/>
      <c r="C325" s="429"/>
      <c r="D325" s="429"/>
      <c r="E325" s="429"/>
      <c r="F325" s="429"/>
      <c r="G325" s="429"/>
      <c r="H325" s="430"/>
      <c r="I325" s="509"/>
      <c r="J325" s="429"/>
      <c r="K325" s="429"/>
      <c r="L325" s="430"/>
      <c r="M325" s="429"/>
      <c r="N325" s="382"/>
      <c r="O325" s="379"/>
    </row>
    <row r="326" spans="1:15" x14ac:dyDescent="0.2">
      <c r="A326" s="429"/>
      <c r="B326" s="429"/>
      <c r="C326" s="429"/>
      <c r="D326" s="429"/>
      <c r="E326" s="429"/>
      <c r="F326" s="429"/>
      <c r="G326" s="429"/>
      <c r="H326" s="430"/>
      <c r="I326" s="509"/>
      <c r="J326" s="429"/>
      <c r="K326" s="429"/>
      <c r="L326" s="430"/>
      <c r="M326" s="429"/>
      <c r="N326" s="382"/>
      <c r="O326" s="379"/>
    </row>
    <row r="327" spans="1:15" x14ac:dyDescent="0.2">
      <c r="A327" s="429"/>
      <c r="B327" s="429"/>
      <c r="C327" s="429"/>
      <c r="D327" s="429"/>
      <c r="E327" s="429"/>
      <c r="F327" s="429"/>
      <c r="G327" s="429"/>
      <c r="H327" s="430"/>
      <c r="I327" s="509"/>
      <c r="J327" s="429"/>
      <c r="K327" s="429"/>
      <c r="L327" s="430"/>
      <c r="M327" s="429"/>
      <c r="N327" s="382"/>
      <c r="O327" s="379"/>
    </row>
    <row r="328" spans="1:15" x14ac:dyDescent="0.2">
      <c r="A328" s="429"/>
      <c r="B328" s="429"/>
      <c r="C328" s="429"/>
      <c r="D328" s="429"/>
      <c r="E328" s="429"/>
      <c r="F328" s="429"/>
      <c r="G328" s="429"/>
      <c r="H328" s="430"/>
      <c r="I328" s="509"/>
      <c r="J328" s="429"/>
      <c r="K328" s="429"/>
      <c r="L328" s="430"/>
      <c r="M328" s="429"/>
      <c r="N328" s="382"/>
      <c r="O328" s="379"/>
    </row>
    <row r="329" spans="1:15" x14ac:dyDescent="0.2">
      <c r="A329" s="429"/>
      <c r="B329" s="429"/>
      <c r="C329" s="429"/>
      <c r="D329" s="429"/>
      <c r="E329" s="429"/>
      <c r="F329" s="429"/>
      <c r="G329" s="429"/>
      <c r="H329" s="430"/>
      <c r="I329" s="509"/>
      <c r="J329" s="429"/>
      <c r="K329" s="429"/>
      <c r="L329" s="430"/>
      <c r="M329" s="429"/>
      <c r="N329" s="382"/>
      <c r="O329" s="379"/>
    </row>
    <row r="330" spans="1:15" x14ac:dyDescent="0.2">
      <c r="A330" s="429"/>
      <c r="B330" s="429"/>
      <c r="C330" s="429"/>
      <c r="D330" s="429"/>
      <c r="E330" s="429"/>
      <c r="F330" s="429"/>
      <c r="G330" s="429"/>
      <c r="H330" s="430"/>
      <c r="I330" s="509"/>
      <c r="J330" s="429"/>
      <c r="K330" s="429"/>
      <c r="L330" s="430"/>
      <c r="M330" s="429"/>
      <c r="N330" s="382"/>
      <c r="O330" s="379"/>
    </row>
    <row r="331" spans="1:15" x14ac:dyDescent="0.2">
      <c r="A331" s="429"/>
      <c r="B331" s="429"/>
      <c r="C331" s="429"/>
      <c r="D331" s="429"/>
      <c r="E331" s="429"/>
      <c r="F331" s="429"/>
      <c r="G331" s="429"/>
      <c r="H331" s="430"/>
      <c r="I331" s="509"/>
      <c r="J331" s="429"/>
      <c r="K331" s="429"/>
      <c r="L331" s="430"/>
      <c r="M331" s="429"/>
      <c r="N331" s="382"/>
      <c r="O331" s="379"/>
    </row>
    <row r="332" spans="1:15" x14ac:dyDescent="0.2">
      <c r="A332" s="429"/>
      <c r="B332" s="429"/>
      <c r="C332" s="429"/>
      <c r="D332" s="429"/>
      <c r="E332" s="429"/>
      <c r="F332" s="429"/>
      <c r="G332" s="429"/>
      <c r="H332" s="430"/>
      <c r="I332" s="509"/>
      <c r="J332" s="429"/>
      <c r="K332" s="429"/>
      <c r="L332" s="430"/>
      <c r="M332" s="429"/>
      <c r="N332" s="382"/>
      <c r="O332" s="379"/>
    </row>
    <row r="333" spans="1:15" x14ac:dyDescent="0.2">
      <c r="A333" s="429"/>
      <c r="B333" s="429"/>
      <c r="C333" s="429"/>
      <c r="D333" s="429"/>
      <c r="E333" s="429"/>
      <c r="F333" s="429"/>
      <c r="G333" s="429"/>
      <c r="H333" s="430"/>
      <c r="I333" s="509"/>
      <c r="J333" s="429"/>
      <c r="K333" s="429"/>
      <c r="L333" s="430"/>
      <c r="M333" s="429"/>
      <c r="N333" s="382"/>
      <c r="O333" s="379"/>
    </row>
    <row r="334" spans="1:15" x14ac:dyDescent="0.2">
      <c r="A334" s="429"/>
      <c r="B334" s="429"/>
      <c r="C334" s="429"/>
      <c r="D334" s="429"/>
      <c r="E334" s="429"/>
      <c r="F334" s="429"/>
      <c r="G334" s="429"/>
      <c r="H334" s="430"/>
      <c r="I334" s="509"/>
      <c r="J334" s="429"/>
      <c r="K334" s="429"/>
      <c r="L334" s="430"/>
      <c r="M334" s="429"/>
      <c r="N334" s="382"/>
      <c r="O334" s="379"/>
    </row>
    <row r="335" spans="1:15" x14ac:dyDescent="0.2">
      <c r="A335" s="429"/>
      <c r="B335" s="429"/>
      <c r="C335" s="429"/>
      <c r="D335" s="429"/>
      <c r="E335" s="429"/>
      <c r="F335" s="429"/>
      <c r="G335" s="429"/>
      <c r="H335" s="430"/>
      <c r="I335" s="509"/>
      <c r="J335" s="429"/>
      <c r="K335" s="429"/>
      <c r="L335" s="430"/>
      <c r="M335" s="429"/>
      <c r="N335" s="382"/>
      <c r="O335" s="379"/>
    </row>
    <row r="336" spans="1:15" x14ac:dyDescent="0.2">
      <c r="A336" s="429"/>
      <c r="B336" s="429"/>
      <c r="C336" s="429"/>
      <c r="D336" s="429"/>
      <c r="E336" s="429"/>
      <c r="F336" s="429"/>
      <c r="G336" s="429"/>
      <c r="H336" s="430"/>
      <c r="I336" s="509"/>
      <c r="J336" s="429"/>
      <c r="K336" s="429"/>
      <c r="L336" s="430"/>
      <c r="M336" s="429"/>
      <c r="N336" s="382"/>
      <c r="O336" s="379"/>
    </row>
    <row r="337" spans="1:15" x14ac:dyDescent="0.2">
      <c r="A337" s="429"/>
      <c r="B337" s="429"/>
      <c r="C337" s="429"/>
      <c r="D337" s="429"/>
      <c r="E337" s="429"/>
      <c r="F337" s="429"/>
      <c r="G337" s="429"/>
      <c r="H337" s="430"/>
      <c r="I337" s="509"/>
      <c r="J337" s="429"/>
      <c r="K337" s="429"/>
      <c r="L337" s="430"/>
      <c r="M337" s="429"/>
      <c r="N337" s="382"/>
      <c r="O337" s="379"/>
    </row>
    <row r="338" spans="1:15" x14ac:dyDescent="0.2">
      <c r="A338" s="429"/>
      <c r="B338" s="429"/>
      <c r="C338" s="429"/>
      <c r="D338" s="429"/>
      <c r="E338" s="429"/>
      <c r="F338" s="429"/>
      <c r="G338" s="429"/>
      <c r="H338" s="430"/>
      <c r="I338" s="509"/>
      <c r="J338" s="429"/>
      <c r="K338" s="429"/>
      <c r="L338" s="430"/>
      <c r="M338" s="429"/>
      <c r="N338" s="382"/>
      <c r="O338" s="379"/>
    </row>
    <row r="339" spans="1:15" x14ac:dyDescent="0.2">
      <c r="A339" s="429"/>
      <c r="B339" s="429"/>
      <c r="C339" s="429"/>
      <c r="D339" s="429"/>
      <c r="E339" s="429"/>
      <c r="F339" s="429"/>
      <c r="G339" s="429"/>
      <c r="H339" s="430"/>
      <c r="I339" s="509"/>
      <c r="J339" s="429"/>
      <c r="K339" s="429"/>
      <c r="L339" s="430"/>
      <c r="M339" s="429"/>
      <c r="N339" s="382"/>
      <c r="O339" s="379"/>
    </row>
    <row r="340" spans="1:15" x14ac:dyDescent="0.2">
      <c r="A340" s="429"/>
      <c r="B340" s="429"/>
      <c r="C340" s="429"/>
      <c r="D340" s="429"/>
      <c r="E340" s="429"/>
      <c r="F340" s="429"/>
      <c r="G340" s="429"/>
      <c r="H340" s="430"/>
      <c r="I340" s="509"/>
      <c r="J340" s="429"/>
      <c r="K340" s="429"/>
      <c r="L340" s="430"/>
      <c r="M340" s="429"/>
      <c r="N340" s="382"/>
      <c r="O340" s="379"/>
    </row>
    <row r="341" spans="1:15" x14ac:dyDescent="0.2">
      <c r="A341" s="429"/>
      <c r="B341" s="429"/>
      <c r="C341" s="429"/>
      <c r="D341" s="429"/>
      <c r="E341" s="429"/>
      <c r="F341" s="429"/>
      <c r="G341" s="429"/>
      <c r="H341" s="430"/>
      <c r="I341" s="509"/>
      <c r="J341" s="429"/>
      <c r="K341" s="429"/>
      <c r="L341" s="430"/>
      <c r="M341" s="429"/>
      <c r="N341" s="382"/>
      <c r="O341" s="379"/>
    </row>
    <row r="342" spans="1:15" x14ac:dyDescent="0.2">
      <c r="A342" s="429"/>
      <c r="B342" s="429"/>
      <c r="C342" s="429"/>
      <c r="D342" s="429"/>
      <c r="E342" s="429"/>
      <c r="F342" s="429"/>
      <c r="G342" s="429"/>
      <c r="H342" s="430"/>
      <c r="I342" s="509"/>
      <c r="J342" s="429"/>
      <c r="K342" s="429"/>
      <c r="L342" s="430"/>
      <c r="M342" s="429"/>
      <c r="N342" s="382"/>
      <c r="O342" s="379"/>
    </row>
    <row r="343" spans="1:15" x14ac:dyDescent="0.2">
      <c r="A343" s="429"/>
      <c r="B343" s="429"/>
      <c r="C343" s="429"/>
      <c r="D343" s="429"/>
      <c r="E343" s="429"/>
      <c r="F343" s="429"/>
      <c r="G343" s="429"/>
      <c r="H343" s="430"/>
      <c r="I343" s="509"/>
      <c r="J343" s="429"/>
      <c r="K343" s="429"/>
      <c r="L343" s="430"/>
      <c r="M343" s="429"/>
      <c r="N343" s="382"/>
      <c r="O343" s="379"/>
    </row>
    <row r="344" spans="1:15" x14ac:dyDescent="0.2">
      <c r="A344" s="429"/>
      <c r="B344" s="429"/>
      <c r="C344" s="429"/>
      <c r="D344" s="429"/>
      <c r="E344" s="429"/>
      <c r="F344" s="429"/>
      <c r="G344" s="429"/>
      <c r="H344" s="430"/>
      <c r="I344" s="509"/>
      <c r="J344" s="429"/>
      <c r="K344" s="429"/>
      <c r="L344" s="430"/>
      <c r="M344" s="429"/>
      <c r="N344" s="382"/>
      <c r="O344" s="379"/>
    </row>
    <row r="345" spans="1:15" x14ac:dyDescent="0.2">
      <c r="A345" s="429"/>
      <c r="B345" s="429"/>
      <c r="C345" s="429"/>
      <c r="D345" s="429"/>
      <c r="E345" s="429"/>
      <c r="F345" s="429"/>
      <c r="G345" s="429"/>
      <c r="H345" s="430"/>
      <c r="I345" s="509"/>
      <c r="J345" s="429"/>
      <c r="K345" s="429"/>
      <c r="L345" s="430"/>
      <c r="M345" s="429"/>
      <c r="N345" s="382"/>
      <c r="O345" s="379"/>
    </row>
    <row r="346" spans="1:15" x14ac:dyDescent="0.2">
      <c r="A346" s="429"/>
      <c r="B346" s="429"/>
      <c r="C346" s="429"/>
      <c r="D346" s="429"/>
      <c r="E346" s="429"/>
      <c r="F346" s="429"/>
      <c r="G346" s="429"/>
      <c r="H346" s="430"/>
      <c r="I346" s="509"/>
      <c r="J346" s="429"/>
      <c r="K346" s="429"/>
      <c r="L346" s="430"/>
      <c r="M346" s="429"/>
      <c r="N346" s="382"/>
      <c r="O346" s="379"/>
    </row>
    <row r="347" spans="1:15" x14ac:dyDescent="0.2">
      <c r="A347" s="429"/>
      <c r="B347" s="429"/>
      <c r="C347" s="429"/>
      <c r="D347" s="429"/>
      <c r="E347" s="429"/>
      <c r="F347" s="429"/>
      <c r="G347" s="429"/>
      <c r="H347" s="430"/>
      <c r="I347" s="509"/>
      <c r="J347" s="429"/>
      <c r="K347" s="429"/>
      <c r="L347" s="430"/>
      <c r="M347" s="429"/>
      <c r="N347" s="382"/>
      <c r="O347" s="379"/>
    </row>
    <row r="348" spans="1:15" x14ac:dyDescent="0.2">
      <c r="A348" s="429"/>
      <c r="B348" s="429"/>
      <c r="C348" s="429"/>
      <c r="D348" s="429"/>
      <c r="E348" s="429"/>
      <c r="F348" s="429"/>
      <c r="G348" s="429"/>
      <c r="H348" s="430"/>
      <c r="I348" s="509"/>
      <c r="J348" s="429"/>
      <c r="K348" s="429"/>
      <c r="L348" s="430"/>
      <c r="M348" s="429"/>
      <c r="N348" s="382"/>
      <c r="O348" s="379"/>
    </row>
    <row r="349" spans="1:15" x14ac:dyDescent="0.2">
      <c r="A349" s="429"/>
      <c r="B349" s="429"/>
      <c r="C349" s="429"/>
      <c r="D349" s="429"/>
      <c r="E349" s="429"/>
      <c r="F349" s="429"/>
      <c r="G349" s="429"/>
      <c r="H349" s="430"/>
      <c r="I349" s="509"/>
      <c r="J349" s="429"/>
      <c r="K349" s="429"/>
      <c r="L349" s="430"/>
      <c r="M349" s="429"/>
      <c r="N349" s="382"/>
      <c r="O349" s="379"/>
    </row>
    <row r="350" spans="1:15" x14ac:dyDescent="0.2">
      <c r="A350" s="429"/>
      <c r="B350" s="429"/>
      <c r="C350" s="429"/>
      <c r="D350" s="429"/>
      <c r="E350" s="429"/>
      <c r="F350" s="429"/>
      <c r="G350" s="429"/>
      <c r="H350" s="430"/>
      <c r="I350" s="509"/>
      <c r="J350" s="429"/>
      <c r="K350" s="429"/>
      <c r="L350" s="430"/>
      <c r="M350" s="429"/>
      <c r="N350" s="382"/>
      <c r="O350" s="379"/>
    </row>
    <row r="351" spans="1:15" x14ac:dyDescent="0.2">
      <c r="A351" s="429"/>
      <c r="B351" s="429"/>
      <c r="C351" s="429"/>
      <c r="D351" s="429"/>
      <c r="E351" s="429"/>
      <c r="F351" s="429"/>
      <c r="G351" s="429"/>
      <c r="H351" s="430"/>
      <c r="I351" s="509"/>
      <c r="J351" s="429"/>
      <c r="K351" s="429"/>
      <c r="L351" s="430"/>
      <c r="M351" s="429"/>
      <c r="N351" s="382"/>
      <c r="O351" s="379"/>
    </row>
    <row r="352" spans="1:15" x14ac:dyDescent="0.2">
      <c r="A352" s="429"/>
      <c r="B352" s="429"/>
      <c r="C352" s="429"/>
      <c r="D352" s="429"/>
      <c r="E352" s="429"/>
      <c r="F352" s="429"/>
      <c r="G352" s="429"/>
      <c r="H352" s="430"/>
      <c r="I352" s="509"/>
      <c r="J352" s="429"/>
      <c r="K352" s="429"/>
      <c r="L352" s="430"/>
      <c r="M352" s="429"/>
      <c r="N352" s="382"/>
      <c r="O352" s="379"/>
    </row>
    <row r="353" spans="1:15" x14ac:dyDescent="0.2">
      <c r="A353" s="429"/>
      <c r="B353" s="429"/>
      <c r="C353" s="429"/>
      <c r="D353" s="429"/>
      <c r="E353" s="429"/>
      <c r="F353" s="429"/>
      <c r="G353" s="429"/>
      <c r="H353" s="430"/>
      <c r="I353" s="509"/>
      <c r="J353" s="429"/>
      <c r="K353" s="429"/>
      <c r="L353" s="430"/>
      <c r="M353" s="429"/>
      <c r="N353" s="382"/>
      <c r="O353" s="379"/>
    </row>
    <row r="354" spans="1:15" x14ac:dyDescent="0.2">
      <c r="A354" s="429"/>
      <c r="B354" s="429"/>
      <c r="C354" s="429"/>
      <c r="D354" s="429"/>
      <c r="E354" s="429"/>
      <c r="F354" s="429"/>
      <c r="G354" s="429"/>
      <c r="H354" s="430"/>
      <c r="I354" s="509"/>
      <c r="J354" s="429"/>
      <c r="K354" s="429"/>
      <c r="L354" s="430"/>
      <c r="M354" s="429"/>
      <c r="N354" s="382"/>
      <c r="O354" s="379"/>
    </row>
    <row r="355" spans="1:15" x14ac:dyDescent="0.2">
      <c r="A355" s="429"/>
      <c r="B355" s="429"/>
      <c r="C355" s="429"/>
      <c r="D355" s="429"/>
      <c r="E355" s="429"/>
      <c r="F355" s="429"/>
      <c r="G355" s="429"/>
      <c r="H355" s="430"/>
      <c r="I355" s="509"/>
      <c r="J355" s="429"/>
      <c r="K355" s="429"/>
      <c r="L355" s="430"/>
      <c r="M355" s="429"/>
      <c r="N355" s="382"/>
      <c r="O355" s="379"/>
    </row>
    <row r="356" spans="1:15" x14ac:dyDescent="0.2">
      <c r="A356" s="429"/>
      <c r="B356" s="429"/>
      <c r="C356" s="429"/>
      <c r="D356" s="429"/>
      <c r="E356" s="429"/>
      <c r="F356" s="429"/>
      <c r="G356" s="429"/>
      <c r="H356" s="430"/>
      <c r="I356" s="509"/>
      <c r="J356" s="429"/>
      <c r="K356" s="429"/>
      <c r="L356" s="430"/>
      <c r="M356" s="429"/>
      <c r="N356" s="382"/>
      <c r="O356" s="379"/>
    </row>
    <row r="357" spans="1:15" x14ac:dyDescent="0.2">
      <c r="A357" s="429"/>
      <c r="B357" s="429"/>
      <c r="C357" s="429"/>
      <c r="D357" s="429"/>
      <c r="E357" s="429"/>
      <c r="F357" s="429"/>
      <c r="G357" s="429"/>
      <c r="H357" s="430"/>
      <c r="I357" s="509"/>
      <c r="J357" s="429"/>
      <c r="K357" s="429"/>
      <c r="L357" s="430"/>
      <c r="M357" s="429"/>
      <c r="N357" s="382"/>
      <c r="O357" s="379"/>
    </row>
    <row r="358" spans="1:15" x14ac:dyDescent="0.2">
      <c r="A358" s="429"/>
      <c r="B358" s="429"/>
      <c r="C358" s="429"/>
      <c r="D358" s="429"/>
      <c r="E358" s="429"/>
      <c r="F358" s="429"/>
      <c r="G358" s="429"/>
      <c r="H358" s="430"/>
      <c r="I358" s="509"/>
      <c r="J358" s="429"/>
      <c r="K358" s="429"/>
      <c r="L358" s="430"/>
      <c r="M358" s="429"/>
      <c r="N358" s="382"/>
      <c r="O358" s="379"/>
    </row>
    <row r="359" spans="1:15" x14ac:dyDescent="0.2">
      <c r="A359" s="429"/>
      <c r="B359" s="429"/>
      <c r="C359" s="429"/>
      <c r="D359" s="429"/>
      <c r="E359" s="429"/>
      <c r="F359" s="429"/>
      <c r="G359" s="429"/>
      <c r="H359" s="430"/>
      <c r="I359" s="509"/>
      <c r="J359" s="429"/>
      <c r="K359" s="429"/>
      <c r="L359" s="430"/>
      <c r="M359" s="429"/>
      <c r="N359" s="382"/>
      <c r="O359" s="379"/>
    </row>
    <row r="360" spans="1:15" x14ac:dyDescent="0.2">
      <c r="A360" s="429"/>
      <c r="B360" s="429"/>
      <c r="C360" s="429"/>
      <c r="D360" s="429"/>
      <c r="E360" s="429"/>
      <c r="F360" s="429"/>
      <c r="G360" s="429"/>
      <c r="H360" s="430"/>
      <c r="I360" s="509"/>
      <c r="J360" s="429"/>
      <c r="K360" s="429"/>
      <c r="L360" s="430"/>
      <c r="M360" s="429"/>
      <c r="N360" s="382"/>
      <c r="O360" s="379"/>
    </row>
    <row r="361" spans="1:15" x14ac:dyDescent="0.2">
      <c r="A361" s="429"/>
      <c r="B361" s="429"/>
      <c r="C361" s="429"/>
      <c r="D361" s="429"/>
      <c r="E361" s="429"/>
      <c r="F361" s="429"/>
      <c r="G361" s="429"/>
      <c r="H361" s="430"/>
      <c r="I361" s="509"/>
      <c r="J361" s="429"/>
      <c r="K361" s="429"/>
      <c r="L361" s="430"/>
      <c r="M361" s="429"/>
      <c r="N361" s="382"/>
      <c r="O361" s="379"/>
    </row>
    <row r="362" spans="1:15" x14ac:dyDescent="0.2">
      <c r="A362" s="429"/>
      <c r="B362" s="429"/>
      <c r="C362" s="429"/>
      <c r="D362" s="429"/>
      <c r="E362" s="429"/>
      <c r="F362" s="429"/>
      <c r="G362" s="429"/>
      <c r="H362" s="430"/>
      <c r="I362" s="509"/>
      <c r="J362" s="429"/>
      <c r="K362" s="429"/>
      <c r="L362" s="430"/>
      <c r="M362" s="429"/>
      <c r="N362" s="382"/>
      <c r="O362" s="379"/>
    </row>
    <row r="363" spans="1:15" x14ac:dyDescent="0.2">
      <c r="A363" s="429"/>
      <c r="B363" s="429"/>
      <c r="C363" s="429"/>
      <c r="D363" s="429"/>
      <c r="E363" s="429"/>
      <c r="F363" s="429"/>
      <c r="G363" s="429"/>
      <c r="H363" s="430"/>
      <c r="I363" s="509"/>
      <c r="J363" s="429"/>
      <c r="K363" s="429"/>
      <c r="L363" s="430"/>
      <c r="M363" s="429"/>
      <c r="N363" s="382"/>
      <c r="O363" s="379"/>
    </row>
    <row r="364" spans="1:15" x14ac:dyDescent="0.2">
      <c r="A364" s="429"/>
      <c r="B364" s="429"/>
      <c r="C364" s="429"/>
      <c r="D364" s="429"/>
      <c r="E364" s="429"/>
      <c r="F364" s="429"/>
      <c r="G364" s="429"/>
      <c r="H364" s="430"/>
      <c r="I364" s="509"/>
      <c r="J364" s="429"/>
      <c r="K364" s="429"/>
      <c r="L364" s="430"/>
      <c r="M364" s="429"/>
      <c r="N364" s="382"/>
      <c r="O364" s="379"/>
    </row>
    <row r="365" spans="1:15" x14ac:dyDescent="0.2">
      <c r="A365" s="429"/>
      <c r="B365" s="429"/>
      <c r="C365" s="429"/>
      <c r="D365" s="429"/>
      <c r="E365" s="429"/>
      <c r="F365" s="429"/>
      <c r="G365" s="429"/>
      <c r="H365" s="430"/>
      <c r="I365" s="509"/>
      <c r="J365" s="429"/>
      <c r="K365" s="429"/>
      <c r="L365" s="430"/>
      <c r="M365" s="429"/>
      <c r="N365" s="382"/>
      <c r="O365" s="379"/>
    </row>
    <row r="366" spans="1:15" x14ac:dyDescent="0.2">
      <c r="A366" s="429"/>
      <c r="B366" s="429"/>
      <c r="C366" s="429"/>
      <c r="D366" s="429"/>
      <c r="E366" s="429"/>
      <c r="F366" s="429"/>
      <c r="G366" s="429"/>
      <c r="H366" s="430"/>
      <c r="I366" s="509"/>
      <c r="J366" s="429"/>
      <c r="K366" s="429"/>
      <c r="L366" s="430"/>
      <c r="M366" s="429"/>
      <c r="N366" s="382"/>
      <c r="O366" s="379"/>
    </row>
    <row r="367" spans="1:15" x14ac:dyDescent="0.2">
      <c r="A367" s="429"/>
      <c r="B367" s="429"/>
      <c r="C367" s="429"/>
      <c r="D367" s="429"/>
      <c r="E367" s="429"/>
      <c r="F367" s="429"/>
      <c r="G367" s="429"/>
      <c r="H367" s="430"/>
      <c r="I367" s="509"/>
      <c r="J367" s="429"/>
      <c r="K367" s="429"/>
      <c r="L367" s="430"/>
      <c r="M367" s="429"/>
      <c r="N367" s="382"/>
      <c r="O367" s="379"/>
    </row>
    <row r="368" spans="1:15" x14ac:dyDescent="0.2">
      <c r="A368" s="429"/>
      <c r="B368" s="429"/>
      <c r="C368" s="429"/>
      <c r="D368" s="429"/>
      <c r="E368" s="429"/>
      <c r="F368" s="429"/>
      <c r="G368" s="429"/>
      <c r="H368" s="430"/>
      <c r="I368" s="509"/>
      <c r="J368" s="429"/>
      <c r="K368" s="429"/>
      <c r="L368" s="430"/>
      <c r="M368" s="429"/>
      <c r="N368" s="382"/>
      <c r="O368" s="379"/>
    </row>
    <row r="369" spans="1:15" x14ac:dyDescent="0.2">
      <c r="A369" s="429"/>
      <c r="B369" s="429"/>
      <c r="C369" s="429"/>
      <c r="D369" s="429"/>
      <c r="E369" s="429"/>
      <c r="F369" s="429"/>
      <c r="G369" s="429"/>
      <c r="H369" s="430"/>
      <c r="I369" s="509"/>
      <c r="J369" s="429"/>
      <c r="K369" s="429"/>
      <c r="L369" s="430"/>
      <c r="M369" s="429"/>
      <c r="N369" s="382"/>
      <c r="O369" s="379"/>
    </row>
    <row r="370" spans="1:15" x14ac:dyDescent="0.2">
      <c r="A370" s="429"/>
      <c r="B370" s="429"/>
      <c r="C370" s="429"/>
      <c r="D370" s="429"/>
      <c r="E370" s="429"/>
      <c r="F370" s="429"/>
      <c r="G370" s="429"/>
      <c r="H370" s="430"/>
      <c r="I370" s="509"/>
      <c r="J370" s="429"/>
      <c r="K370" s="429"/>
      <c r="L370" s="430"/>
      <c r="M370" s="429"/>
      <c r="N370" s="382"/>
      <c r="O370" s="379"/>
    </row>
    <row r="371" spans="1:15" x14ac:dyDescent="0.2">
      <c r="A371" s="429"/>
      <c r="B371" s="429"/>
      <c r="C371" s="429"/>
      <c r="D371" s="429"/>
      <c r="E371" s="429"/>
      <c r="F371" s="429"/>
      <c r="G371" s="429"/>
      <c r="H371" s="430"/>
      <c r="I371" s="509"/>
      <c r="J371" s="429"/>
      <c r="K371" s="429"/>
      <c r="L371" s="430"/>
      <c r="M371" s="429"/>
      <c r="N371" s="382"/>
      <c r="O371" s="379"/>
    </row>
    <row r="372" spans="1:15" x14ac:dyDescent="0.2">
      <c r="A372" s="429"/>
      <c r="B372" s="429"/>
      <c r="C372" s="429"/>
      <c r="D372" s="429"/>
      <c r="E372" s="429"/>
      <c r="F372" s="429"/>
      <c r="G372" s="429"/>
      <c r="H372" s="430"/>
      <c r="I372" s="509"/>
      <c r="J372" s="429"/>
      <c r="K372" s="429"/>
      <c r="L372" s="430"/>
      <c r="M372" s="429"/>
      <c r="N372" s="382"/>
      <c r="O372" s="379"/>
    </row>
    <row r="373" spans="1:15" x14ac:dyDescent="0.2">
      <c r="A373" s="379"/>
      <c r="B373" s="379"/>
      <c r="C373" s="379"/>
      <c r="D373" s="379"/>
      <c r="E373" s="379"/>
      <c r="F373" s="379"/>
      <c r="G373" s="379"/>
      <c r="H373" s="382"/>
      <c r="I373" s="248"/>
      <c r="J373" s="383"/>
      <c r="K373" s="387"/>
      <c r="L373" s="379"/>
      <c r="M373" s="379"/>
      <c r="N373" s="382"/>
      <c r="O373" s="379"/>
    </row>
    <row r="374" spans="1:15" x14ac:dyDescent="0.2">
      <c r="A374" s="379"/>
      <c r="B374" s="379"/>
      <c r="C374" s="379"/>
      <c r="D374" s="379"/>
      <c r="E374" s="379"/>
      <c r="F374" s="379"/>
      <c r="G374" s="379"/>
      <c r="H374" s="382"/>
      <c r="I374" s="509"/>
      <c r="J374" s="383"/>
      <c r="K374" s="387"/>
      <c r="L374" s="379"/>
      <c r="M374" s="379"/>
      <c r="N374" s="382"/>
      <c r="O374" s="379"/>
    </row>
    <row r="375" spans="1:15" x14ac:dyDescent="0.2">
      <c r="A375" s="379"/>
      <c r="B375" s="379"/>
      <c r="C375" s="379"/>
      <c r="D375" s="379"/>
      <c r="E375" s="379"/>
      <c r="F375" s="379"/>
      <c r="G375" s="379"/>
      <c r="H375" s="382"/>
      <c r="I375" s="509"/>
      <c r="J375" s="383"/>
      <c r="K375" s="387"/>
      <c r="L375" s="379"/>
      <c r="M375" s="379"/>
      <c r="N375" s="382"/>
      <c r="O375" s="379"/>
    </row>
    <row r="376" spans="1:15" x14ac:dyDescent="0.2">
      <c r="A376" s="379"/>
      <c r="B376" s="379"/>
      <c r="C376" s="379"/>
      <c r="D376" s="379"/>
      <c r="E376" s="379"/>
      <c r="F376" s="379"/>
      <c r="G376" s="379"/>
      <c r="H376" s="382"/>
      <c r="I376" s="509"/>
      <c r="J376" s="383"/>
      <c r="K376" s="387"/>
      <c r="L376" s="379"/>
      <c r="M376" s="379"/>
      <c r="N376" s="382"/>
      <c r="O376" s="379"/>
    </row>
    <row r="377" spans="1:15" x14ac:dyDescent="0.2">
      <c r="A377" s="379"/>
      <c r="B377" s="379"/>
      <c r="C377" s="379"/>
      <c r="D377" s="379"/>
      <c r="E377" s="379"/>
      <c r="F377" s="379"/>
      <c r="G377" s="379"/>
      <c r="H377" s="382"/>
      <c r="I377" s="509"/>
      <c r="J377" s="383"/>
      <c r="K377" s="387"/>
      <c r="L377" s="379"/>
      <c r="M377" s="379"/>
      <c r="N377" s="382"/>
      <c r="O377" s="379"/>
    </row>
    <row r="378" spans="1:15" x14ac:dyDescent="0.2">
      <c r="A378" s="379"/>
      <c r="B378" s="379"/>
      <c r="C378" s="379"/>
      <c r="D378" s="379"/>
      <c r="E378" s="379"/>
      <c r="F378" s="379"/>
      <c r="G378" s="379"/>
      <c r="H378" s="382"/>
      <c r="I378" s="509"/>
      <c r="J378" s="383"/>
      <c r="K378" s="387"/>
      <c r="L378" s="379"/>
      <c r="M378" s="379"/>
      <c r="N378" s="382"/>
      <c r="O378" s="379"/>
    </row>
    <row r="379" spans="1:15" x14ac:dyDescent="0.2">
      <c r="A379" s="379"/>
      <c r="B379" s="379"/>
      <c r="C379" s="379"/>
      <c r="D379" s="379"/>
      <c r="E379" s="379"/>
      <c r="F379" s="379"/>
      <c r="G379" s="379"/>
      <c r="H379" s="382"/>
      <c r="I379" s="509"/>
      <c r="J379" s="383"/>
      <c r="K379" s="387"/>
      <c r="L379" s="379"/>
      <c r="M379" s="379"/>
      <c r="N379" s="382"/>
      <c r="O379" s="379"/>
    </row>
    <row r="380" spans="1:15" x14ac:dyDescent="0.2">
      <c r="A380" s="379"/>
      <c r="B380" s="379"/>
      <c r="C380" s="379"/>
      <c r="D380" s="379"/>
      <c r="E380" s="379"/>
      <c r="F380" s="379"/>
      <c r="G380" s="379"/>
      <c r="H380" s="382"/>
      <c r="I380" s="509"/>
      <c r="J380" s="383"/>
      <c r="K380" s="387"/>
      <c r="L380" s="379"/>
      <c r="M380" s="379"/>
      <c r="N380" s="382"/>
      <c r="O380" s="379"/>
    </row>
    <row r="381" spans="1:15" x14ac:dyDescent="0.2">
      <c r="A381" s="379"/>
      <c r="B381" s="379"/>
      <c r="C381" s="379"/>
      <c r="D381" s="379"/>
      <c r="E381" s="379"/>
      <c r="F381" s="379"/>
      <c r="G381" s="379"/>
      <c r="H381" s="382"/>
      <c r="I381" s="509"/>
      <c r="J381" s="383"/>
      <c r="K381" s="387"/>
      <c r="L381" s="379"/>
      <c r="M381" s="379"/>
      <c r="N381" s="382"/>
      <c r="O381" s="379"/>
    </row>
    <row r="382" spans="1:15" x14ac:dyDescent="0.2">
      <c r="A382" s="379"/>
      <c r="B382" s="379"/>
      <c r="C382" s="379"/>
      <c r="D382" s="379"/>
      <c r="E382" s="379"/>
      <c r="F382" s="379"/>
      <c r="G382" s="379"/>
      <c r="H382" s="382"/>
      <c r="I382" s="509"/>
      <c r="J382" s="383"/>
      <c r="K382" s="387"/>
      <c r="L382" s="379"/>
      <c r="M382" s="379"/>
      <c r="N382" s="382"/>
      <c r="O382" s="379"/>
    </row>
    <row r="383" spans="1:15" x14ac:dyDescent="0.2">
      <c r="A383" s="379"/>
      <c r="B383" s="379"/>
      <c r="C383" s="379"/>
      <c r="D383" s="379"/>
      <c r="E383" s="379"/>
      <c r="F383" s="379"/>
      <c r="G383" s="379"/>
      <c r="H383" s="382"/>
      <c r="I383" s="509"/>
      <c r="J383" s="383"/>
      <c r="K383" s="387"/>
      <c r="L383" s="379"/>
      <c r="M383" s="379"/>
      <c r="N383" s="382"/>
      <c r="O383" s="379"/>
    </row>
    <row r="384" spans="1:15" x14ac:dyDescent="0.2">
      <c r="A384" s="379"/>
      <c r="B384" s="379"/>
      <c r="C384" s="379"/>
      <c r="D384" s="379"/>
      <c r="E384" s="379"/>
      <c r="F384" s="379"/>
      <c r="G384" s="379"/>
      <c r="H384" s="382"/>
      <c r="I384" s="509"/>
      <c r="J384" s="383"/>
      <c r="K384" s="387"/>
      <c r="L384" s="379"/>
      <c r="M384" s="379"/>
      <c r="N384" s="382"/>
      <c r="O384" s="379"/>
    </row>
    <row r="385" spans="1:15" x14ac:dyDescent="0.2">
      <c r="A385" s="379"/>
      <c r="B385" s="379"/>
      <c r="C385" s="379"/>
      <c r="D385" s="379"/>
      <c r="E385" s="379"/>
      <c r="F385" s="379"/>
      <c r="G385" s="379"/>
      <c r="H385" s="382"/>
      <c r="I385" s="509"/>
      <c r="J385" s="383"/>
      <c r="K385" s="387"/>
      <c r="L385" s="379"/>
      <c r="M385" s="379"/>
      <c r="N385" s="382"/>
      <c r="O385" s="379"/>
    </row>
    <row r="386" spans="1:15" x14ac:dyDescent="0.2">
      <c r="A386" s="379"/>
      <c r="B386" s="379"/>
      <c r="C386" s="379"/>
      <c r="D386" s="379"/>
      <c r="E386" s="379"/>
      <c r="F386" s="379"/>
      <c r="G386" s="379"/>
      <c r="H386" s="382"/>
      <c r="I386" s="509"/>
      <c r="J386" s="383"/>
      <c r="K386" s="387"/>
      <c r="L386" s="379"/>
      <c r="M386" s="379"/>
      <c r="N386" s="382"/>
      <c r="O386" s="379"/>
    </row>
    <row r="387" spans="1:15" x14ac:dyDescent="0.2">
      <c r="A387" s="379"/>
      <c r="B387" s="379"/>
      <c r="C387" s="379"/>
      <c r="D387" s="379"/>
      <c r="E387" s="379"/>
      <c r="F387" s="379"/>
      <c r="G387" s="379"/>
      <c r="H387" s="382"/>
      <c r="I387" s="509"/>
      <c r="J387" s="383"/>
      <c r="K387" s="387"/>
      <c r="L387" s="379"/>
      <c r="M387" s="379"/>
      <c r="N387" s="382"/>
      <c r="O387" s="379"/>
    </row>
    <row r="388" spans="1:15" x14ac:dyDescent="0.2">
      <c r="A388" s="379"/>
      <c r="B388" s="379"/>
      <c r="C388" s="379"/>
      <c r="D388" s="379"/>
      <c r="E388" s="379"/>
      <c r="F388" s="379"/>
      <c r="G388" s="379"/>
      <c r="H388" s="382"/>
      <c r="I388" s="509"/>
      <c r="J388" s="383"/>
      <c r="K388" s="387"/>
      <c r="L388" s="379"/>
      <c r="M388" s="379"/>
      <c r="N388" s="382"/>
      <c r="O388" s="379"/>
    </row>
    <row r="389" spans="1:15" x14ac:dyDescent="0.2">
      <c r="A389" s="379"/>
      <c r="B389" s="379"/>
      <c r="C389" s="379"/>
      <c r="D389" s="379"/>
      <c r="E389" s="379"/>
      <c r="F389" s="379"/>
      <c r="G389" s="379"/>
      <c r="H389" s="382"/>
      <c r="I389" s="509"/>
      <c r="J389" s="383"/>
      <c r="K389" s="387"/>
      <c r="L389" s="379"/>
      <c r="M389" s="379"/>
      <c r="N389" s="382"/>
      <c r="O389" s="379"/>
    </row>
    <row r="390" spans="1:15" x14ac:dyDescent="0.2">
      <c r="A390" s="379"/>
      <c r="B390" s="379"/>
      <c r="C390" s="379"/>
      <c r="D390" s="379"/>
      <c r="E390" s="379"/>
      <c r="F390" s="379"/>
      <c r="G390" s="379"/>
      <c r="H390" s="382"/>
      <c r="I390" s="509"/>
      <c r="J390" s="383"/>
      <c r="K390" s="387"/>
      <c r="L390" s="379"/>
      <c r="M390" s="379"/>
      <c r="N390" s="382"/>
      <c r="O390" s="379"/>
    </row>
    <row r="391" spans="1:15" x14ac:dyDescent="0.2">
      <c r="A391" s="379"/>
      <c r="B391" s="379"/>
      <c r="C391" s="379"/>
      <c r="D391" s="379"/>
      <c r="E391" s="379"/>
      <c r="F391" s="379"/>
      <c r="G391" s="379"/>
      <c r="H391" s="382"/>
      <c r="I391" s="509"/>
      <c r="J391" s="383"/>
      <c r="K391" s="387"/>
      <c r="L391" s="379"/>
      <c r="M391" s="379"/>
      <c r="N391" s="382"/>
      <c r="O391" s="379"/>
    </row>
    <row r="392" spans="1:15" x14ac:dyDescent="0.2">
      <c r="A392" s="379"/>
      <c r="B392" s="379"/>
      <c r="C392" s="379"/>
      <c r="D392" s="379"/>
      <c r="E392" s="379"/>
      <c r="F392" s="379"/>
      <c r="G392" s="379"/>
      <c r="H392" s="382"/>
      <c r="I392" s="509"/>
      <c r="J392" s="383"/>
      <c r="K392" s="387"/>
      <c r="L392" s="379"/>
      <c r="M392" s="379"/>
      <c r="N392" s="382"/>
      <c r="O392" s="379"/>
    </row>
    <row r="393" spans="1:15" x14ac:dyDescent="0.2">
      <c r="A393" s="379"/>
      <c r="B393" s="379"/>
      <c r="C393" s="379"/>
      <c r="D393" s="379"/>
      <c r="E393" s="379"/>
      <c r="F393" s="379"/>
      <c r="G393" s="379"/>
      <c r="H393" s="382"/>
      <c r="I393" s="509"/>
      <c r="J393" s="383"/>
      <c r="K393" s="387"/>
      <c r="L393" s="379"/>
      <c r="M393" s="379"/>
      <c r="N393" s="382"/>
      <c r="O393" s="379"/>
    </row>
    <row r="394" spans="1:15" x14ac:dyDescent="0.2">
      <c r="A394" s="379"/>
      <c r="B394" s="379"/>
      <c r="C394" s="379"/>
      <c r="D394" s="379"/>
      <c r="E394" s="379"/>
      <c r="F394" s="379"/>
      <c r="G394" s="379"/>
      <c r="H394" s="382"/>
      <c r="I394" s="509"/>
      <c r="J394" s="383"/>
      <c r="K394" s="387"/>
      <c r="L394" s="379"/>
      <c r="M394" s="379"/>
      <c r="N394" s="382"/>
      <c r="O394" s="379"/>
    </row>
    <row r="395" spans="1:15" x14ac:dyDescent="0.2">
      <c r="A395" s="379"/>
      <c r="B395" s="379"/>
      <c r="C395" s="379"/>
      <c r="D395" s="379"/>
      <c r="E395" s="379"/>
      <c r="F395" s="379"/>
      <c r="G395" s="379"/>
      <c r="H395" s="382"/>
      <c r="I395" s="509"/>
      <c r="J395" s="383"/>
      <c r="K395" s="387"/>
      <c r="L395" s="379"/>
      <c r="M395" s="379"/>
      <c r="N395" s="382"/>
      <c r="O395" s="379"/>
    </row>
    <row r="396" spans="1:15" x14ac:dyDescent="0.2">
      <c r="A396" s="379"/>
      <c r="B396" s="379"/>
      <c r="C396" s="379"/>
      <c r="D396" s="379"/>
      <c r="E396" s="379"/>
      <c r="F396" s="379"/>
      <c r="G396" s="379"/>
      <c r="H396" s="382"/>
      <c r="I396" s="509"/>
      <c r="J396" s="383"/>
      <c r="K396" s="387"/>
      <c r="L396" s="379"/>
      <c r="M396" s="379"/>
      <c r="N396" s="382"/>
      <c r="O396" s="379"/>
    </row>
    <row r="397" spans="1:15" x14ac:dyDescent="0.2">
      <c r="A397" s="379"/>
      <c r="B397" s="379"/>
      <c r="C397" s="379"/>
      <c r="D397" s="379"/>
      <c r="E397" s="379"/>
      <c r="F397" s="379"/>
      <c r="G397" s="379"/>
      <c r="H397" s="382"/>
      <c r="I397" s="509"/>
      <c r="J397" s="383"/>
      <c r="K397" s="387"/>
      <c r="L397" s="379"/>
      <c r="M397" s="379"/>
      <c r="N397" s="382"/>
      <c r="O397" s="379"/>
    </row>
    <row r="398" spans="1:15" x14ac:dyDescent="0.2">
      <c r="A398" s="379"/>
      <c r="B398" s="379"/>
      <c r="C398" s="379"/>
      <c r="D398" s="379"/>
      <c r="E398" s="379"/>
      <c r="F398" s="379"/>
      <c r="G398" s="379"/>
      <c r="H398" s="382"/>
      <c r="I398" s="509"/>
      <c r="J398" s="383"/>
      <c r="K398" s="387"/>
      <c r="L398" s="379"/>
      <c r="M398" s="379"/>
      <c r="N398" s="382"/>
      <c r="O398" s="379"/>
    </row>
    <row r="399" spans="1:15" x14ac:dyDescent="0.2">
      <c r="A399" s="379"/>
      <c r="B399" s="379"/>
      <c r="C399" s="379"/>
      <c r="D399" s="379"/>
      <c r="E399" s="379"/>
      <c r="F399" s="379"/>
      <c r="G399" s="379"/>
      <c r="H399" s="382"/>
      <c r="I399" s="509"/>
      <c r="J399" s="383"/>
      <c r="K399" s="387"/>
      <c r="L399" s="379"/>
      <c r="M399" s="379"/>
      <c r="N399" s="382"/>
      <c r="O399" s="379"/>
    </row>
    <row r="400" spans="1:15" x14ac:dyDescent="0.2">
      <c r="A400" s="379"/>
      <c r="B400" s="379"/>
      <c r="C400" s="379"/>
      <c r="D400" s="379"/>
      <c r="E400" s="379"/>
      <c r="F400" s="379"/>
      <c r="G400" s="379"/>
      <c r="H400" s="382"/>
      <c r="I400" s="509"/>
      <c r="J400" s="383"/>
      <c r="K400" s="387"/>
      <c r="L400" s="379"/>
      <c r="M400" s="379"/>
      <c r="N400" s="382"/>
      <c r="O400" s="379"/>
    </row>
    <row r="401" spans="1:15" x14ac:dyDescent="0.2">
      <c r="A401" s="379"/>
      <c r="B401" s="379"/>
      <c r="C401" s="379"/>
      <c r="D401" s="379"/>
      <c r="E401" s="379"/>
      <c r="F401" s="379"/>
      <c r="G401" s="379"/>
      <c r="H401" s="382"/>
      <c r="I401" s="509"/>
      <c r="J401" s="383"/>
      <c r="K401" s="387"/>
      <c r="L401" s="379"/>
      <c r="M401" s="379"/>
      <c r="N401" s="382"/>
      <c r="O401" s="379"/>
    </row>
    <row r="402" spans="1:15" x14ac:dyDescent="0.2">
      <c r="A402" s="379"/>
      <c r="B402" s="379"/>
      <c r="C402" s="379"/>
      <c r="D402" s="379"/>
      <c r="E402" s="379"/>
      <c r="F402" s="379"/>
      <c r="G402" s="379"/>
      <c r="H402" s="382"/>
      <c r="I402" s="509"/>
      <c r="J402" s="383"/>
      <c r="K402" s="387"/>
      <c r="L402" s="379"/>
      <c r="M402" s="379"/>
      <c r="N402" s="382"/>
      <c r="O402" s="379"/>
    </row>
    <row r="403" spans="1:15" x14ac:dyDescent="0.2">
      <c r="A403" s="379"/>
      <c r="B403" s="379"/>
      <c r="C403" s="379"/>
      <c r="D403" s="379"/>
      <c r="E403" s="379"/>
      <c r="F403" s="379"/>
      <c r="G403" s="379"/>
      <c r="H403" s="382"/>
      <c r="I403" s="509"/>
      <c r="J403" s="383"/>
      <c r="K403" s="387"/>
      <c r="L403" s="379"/>
      <c r="M403" s="379"/>
      <c r="N403" s="382"/>
      <c r="O403" s="379"/>
    </row>
    <row r="404" spans="1:15" x14ac:dyDescent="0.2">
      <c r="A404" s="379"/>
      <c r="B404" s="379"/>
      <c r="C404" s="379"/>
      <c r="D404" s="379"/>
      <c r="E404" s="379"/>
      <c r="F404" s="379"/>
      <c r="G404" s="379"/>
      <c r="H404" s="382"/>
      <c r="I404" s="509"/>
      <c r="J404" s="383"/>
      <c r="K404" s="387"/>
      <c r="L404" s="379"/>
      <c r="M404" s="379"/>
      <c r="N404" s="382"/>
      <c r="O404" s="379"/>
    </row>
    <row r="405" spans="1:15" x14ac:dyDescent="0.2">
      <c r="A405" s="379"/>
      <c r="B405" s="379"/>
      <c r="C405" s="379"/>
      <c r="D405" s="379"/>
      <c r="E405" s="379"/>
      <c r="F405" s="379"/>
      <c r="G405" s="379"/>
      <c r="H405" s="382"/>
      <c r="I405" s="509"/>
      <c r="J405" s="383"/>
      <c r="K405" s="387"/>
      <c r="L405" s="379"/>
      <c r="M405" s="379"/>
      <c r="N405" s="382"/>
      <c r="O405" s="379"/>
    </row>
    <row r="406" spans="1:15" x14ac:dyDescent="0.2">
      <c r="A406" s="379"/>
      <c r="B406" s="379"/>
      <c r="C406" s="379"/>
      <c r="D406" s="379"/>
      <c r="E406" s="379"/>
      <c r="F406" s="379"/>
      <c r="G406" s="379"/>
      <c r="H406" s="382"/>
      <c r="I406" s="509"/>
      <c r="J406" s="383"/>
      <c r="K406" s="387"/>
      <c r="L406" s="379"/>
      <c r="M406" s="379"/>
      <c r="N406" s="382"/>
      <c r="O406" s="379"/>
    </row>
    <row r="407" spans="1:15" x14ac:dyDescent="0.2">
      <c r="A407" s="379"/>
      <c r="B407" s="379"/>
      <c r="C407" s="379"/>
      <c r="D407" s="379"/>
      <c r="E407" s="379"/>
      <c r="F407" s="379"/>
      <c r="G407" s="379"/>
      <c r="H407" s="382"/>
      <c r="I407" s="509"/>
      <c r="J407" s="383"/>
      <c r="K407" s="387"/>
      <c r="L407" s="379"/>
      <c r="M407" s="379"/>
      <c r="N407" s="382"/>
      <c r="O407" s="379"/>
    </row>
    <row r="408" spans="1:15" x14ac:dyDescent="0.2">
      <c r="A408" s="379"/>
      <c r="B408" s="379"/>
      <c r="C408" s="379"/>
      <c r="D408" s="379"/>
      <c r="E408" s="379"/>
      <c r="F408" s="379"/>
      <c r="G408" s="379"/>
      <c r="H408" s="382"/>
      <c r="I408" s="509"/>
      <c r="J408" s="383"/>
      <c r="K408" s="387"/>
      <c r="L408" s="379"/>
      <c r="M408" s="379"/>
      <c r="N408" s="382"/>
      <c r="O408" s="379"/>
    </row>
    <row r="409" spans="1:15" x14ac:dyDescent="0.2">
      <c r="A409" s="379"/>
      <c r="B409" s="379"/>
      <c r="C409" s="379"/>
      <c r="D409" s="379"/>
      <c r="E409" s="379"/>
      <c r="F409" s="379"/>
      <c r="G409" s="379"/>
      <c r="H409" s="382"/>
      <c r="I409" s="509"/>
      <c r="J409" s="383"/>
      <c r="K409" s="387"/>
      <c r="L409" s="379"/>
      <c r="M409" s="379"/>
      <c r="N409" s="382"/>
      <c r="O409" s="379"/>
    </row>
    <row r="410" spans="1:15" x14ac:dyDescent="0.2">
      <c r="A410" s="379"/>
      <c r="B410" s="379"/>
      <c r="C410" s="379"/>
      <c r="D410" s="379"/>
      <c r="E410" s="379"/>
      <c r="F410" s="379"/>
      <c r="G410" s="379"/>
      <c r="H410" s="382"/>
      <c r="I410" s="509"/>
      <c r="J410" s="383"/>
      <c r="K410" s="387"/>
      <c r="L410" s="379"/>
      <c r="M410" s="379"/>
      <c r="N410" s="382"/>
      <c r="O410" s="379"/>
    </row>
    <row r="411" spans="1:15" x14ac:dyDescent="0.2">
      <c r="A411" s="379"/>
      <c r="B411" s="379"/>
      <c r="C411" s="379"/>
      <c r="D411" s="379"/>
      <c r="E411" s="379"/>
      <c r="F411" s="379"/>
      <c r="G411" s="379"/>
      <c r="H411" s="382"/>
      <c r="I411" s="509"/>
      <c r="J411" s="383"/>
      <c r="K411" s="387"/>
      <c r="L411" s="379"/>
      <c r="M411" s="379"/>
      <c r="N411" s="382"/>
      <c r="O411" s="379"/>
    </row>
    <row r="412" spans="1:15" x14ac:dyDescent="0.2">
      <c r="A412" s="379"/>
      <c r="B412" s="379"/>
      <c r="C412" s="379"/>
      <c r="D412" s="379"/>
      <c r="E412" s="379"/>
      <c r="F412" s="379"/>
      <c r="G412" s="379"/>
      <c r="H412" s="382"/>
      <c r="I412" s="509"/>
      <c r="J412" s="383"/>
      <c r="K412" s="387"/>
      <c r="L412" s="379"/>
      <c r="M412" s="379"/>
      <c r="N412" s="382"/>
      <c r="O412" s="379"/>
    </row>
    <row r="413" spans="1:15" x14ac:dyDescent="0.2">
      <c r="A413" s="379"/>
      <c r="B413" s="379"/>
      <c r="C413" s="379"/>
      <c r="D413" s="379"/>
      <c r="E413" s="379"/>
      <c r="F413" s="379"/>
      <c r="G413" s="379"/>
      <c r="H413" s="382"/>
      <c r="I413" s="509"/>
      <c r="J413" s="383"/>
      <c r="K413" s="387"/>
      <c r="L413" s="379"/>
      <c r="M413" s="379"/>
      <c r="N413" s="382"/>
      <c r="O413" s="379"/>
    </row>
    <row r="414" spans="1:15" x14ac:dyDescent="0.2">
      <c r="A414" s="379"/>
      <c r="B414" s="379"/>
      <c r="C414" s="379"/>
      <c r="D414" s="379"/>
      <c r="E414" s="379"/>
      <c r="F414" s="379"/>
      <c r="G414" s="379"/>
      <c r="H414" s="382"/>
      <c r="I414" s="509"/>
      <c r="J414" s="383"/>
      <c r="K414" s="387"/>
      <c r="L414" s="379"/>
      <c r="M414" s="379"/>
      <c r="N414" s="382"/>
      <c r="O414" s="379"/>
    </row>
    <row r="415" spans="1:15" x14ac:dyDescent="0.2">
      <c r="A415" s="379"/>
      <c r="B415" s="379"/>
      <c r="C415" s="379"/>
      <c r="D415" s="379"/>
      <c r="E415" s="379"/>
      <c r="F415" s="379"/>
      <c r="G415" s="379"/>
      <c r="H415" s="382"/>
      <c r="I415" s="509"/>
      <c r="J415" s="383"/>
      <c r="K415" s="387"/>
      <c r="L415" s="379"/>
      <c r="M415" s="379"/>
      <c r="N415" s="382"/>
      <c r="O415" s="379"/>
    </row>
    <row r="416" spans="1:15" x14ac:dyDescent="0.2">
      <c r="A416" s="379"/>
      <c r="B416" s="379"/>
      <c r="C416" s="379"/>
      <c r="D416" s="379"/>
      <c r="E416" s="379"/>
      <c r="F416" s="379"/>
      <c r="G416" s="379"/>
      <c r="H416" s="382"/>
      <c r="I416" s="509"/>
      <c r="J416" s="383"/>
      <c r="K416" s="387"/>
      <c r="L416" s="379"/>
      <c r="M416" s="379"/>
      <c r="N416" s="382"/>
      <c r="O416" s="379"/>
    </row>
    <row r="417" spans="1:15" x14ac:dyDescent="0.2">
      <c r="A417" s="379"/>
      <c r="B417" s="379"/>
      <c r="C417" s="379"/>
      <c r="D417" s="379"/>
      <c r="E417" s="379"/>
      <c r="F417" s="379"/>
      <c r="G417" s="379"/>
      <c r="H417" s="382"/>
      <c r="I417" s="509"/>
      <c r="J417" s="383"/>
      <c r="K417" s="387"/>
      <c r="L417" s="379"/>
      <c r="M417" s="379"/>
      <c r="N417" s="382"/>
      <c r="O417" s="379"/>
    </row>
    <row r="418" spans="1:15" x14ac:dyDescent="0.2">
      <c r="A418" s="379"/>
      <c r="B418" s="379"/>
      <c r="C418" s="379"/>
      <c r="D418" s="379"/>
      <c r="E418" s="379"/>
      <c r="F418" s="379"/>
      <c r="G418" s="379"/>
      <c r="H418" s="382"/>
      <c r="I418" s="509"/>
      <c r="J418" s="383"/>
      <c r="K418" s="387"/>
      <c r="L418" s="379"/>
      <c r="M418" s="379"/>
      <c r="N418" s="382"/>
      <c r="O418" s="379"/>
    </row>
    <row r="419" spans="1:15" x14ac:dyDescent="0.2">
      <c r="A419" s="379"/>
      <c r="B419" s="379"/>
      <c r="C419" s="379"/>
      <c r="D419" s="379"/>
      <c r="E419" s="379"/>
      <c r="F419" s="379"/>
      <c r="G419" s="379"/>
      <c r="H419" s="382"/>
      <c r="I419" s="509"/>
      <c r="J419" s="383"/>
      <c r="K419" s="387"/>
      <c r="L419" s="379"/>
      <c r="M419" s="379"/>
      <c r="N419" s="382"/>
      <c r="O419" s="379"/>
    </row>
    <row r="420" spans="1:15" x14ac:dyDescent="0.2">
      <c r="A420" s="379"/>
      <c r="B420" s="379"/>
      <c r="C420" s="379"/>
      <c r="D420" s="379"/>
      <c r="E420" s="379"/>
      <c r="F420" s="379"/>
      <c r="G420" s="379"/>
      <c r="H420" s="382"/>
      <c r="I420" s="509"/>
      <c r="J420" s="383"/>
      <c r="K420" s="387"/>
      <c r="L420" s="379"/>
      <c r="M420" s="379"/>
      <c r="N420" s="382"/>
      <c r="O420" s="379"/>
    </row>
    <row r="421" spans="1:15" x14ac:dyDescent="0.2">
      <c r="A421" s="379"/>
      <c r="B421" s="379"/>
      <c r="C421" s="379"/>
      <c r="D421" s="379"/>
      <c r="E421" s="379"/>
      <c r="F421" s="379"/>
      <c r="G421" s="379"/>
      <c r="H421" s="382"/>
      <c r="I421" s="509"/>
      <c r="J421" s="383"/>
      <c r="K421" s="387"/>
      <c r="L421" s="379"/>
      <c r="M421" s="379"/>
      <c r="N421" s="382"/>
      <c r="O421" s="379"/>
    </row>
    <row r="422" spans="1:15" x14ac:dyDescent="0.2">
      <c r="A422" s="379"/>
      <c r="B422" s="379"/>
      <c r="C422" s="379"/>
      <c r="D422" s="379"/>
      <c r="E422" s="379"/>
      <c r="F422" s="379"/>
      <c r="G422" s="379"/>
      <c r="H422" s="382"/>
      <c r="I422" s="509"/>
      <c r="J422" s="383"/>
      <c r="K422" s="387"/>
      <c r="L422" s="379"/>
      <c r="M422" s="379"/>
      <c r="N422" s="382"/>
      <c r="O422" s="379"/>
    </row>
    <row r="423" spans="1:15" x14ac:dyDescent="0.2">
      <c r="A423" s="379"/>
      <c r="B423" s="379"/>
      <c r="C423" s="379"/>
      <c r="D423" s="379"/>
      <c r="E423" s="379"/>
      <c r="F423" s="379"/>
      <c r="G423" s="379"/>
      <c r="H423" s="382"/>
      <c r="I423" s="509"/>
      <c r="J423" s="383"/>
      <c r="K423" s="387"/>
      <c r="L423" s="379"/>
      <c r="M423" s="379"/>
      <c r="N423" s="382"/>
      <c r="O423" s="379"/>
    </row>
    <row r="424" spans="1:15" x14ac:dyDescent="0.2">
      <c r="A424" s="379"/>
      <c r="B424" s="379"/>
      <c r="C424" s="379"/>
      <c r="D424" s="379"/>
      <c r="E424" s="379"/>
      <c r="F424" s="379"/>
      <c r="G424" s="379"/>
      <c r="H424" s="382"/>
      <c r="I424" s="509"/>
      <c r="J424" s="383"/>
      <c r="K424" s="387"/>
      <c r="L424" s="379"/>
      <c r="M424" s="379"/>
      <c r="N424" s="382"/>
      <c r="O424" s="379"/>
    </row>
    <row r="425" spans="1:15" x14ac:dyDescent="0.2">
      <c r="A425" s="379"/>
      <c r="B425" s="379"/>
      <c r="C425" s="379"/>
      <c r="D425" s="379"/>
      <c r="E425" s="379"/>
      <c r="F425" s="379"/>
      <c r="G425" s="379"/>
      <c r="H425" s="382"/>
      <c r="I425" s="509"/>
      <c r="J425" s="383"/>
      <c r="K425" s="387"/>
      <c r="L425" s="379"/>
      <c r="M425" s="379"/>
      <c r="N425" s="382"/>
      <c r="O425" s="379"/>
    </row>
    <row r="426" spans="1:15" x14ac:dyDescent="0.2">
      <c r="A426" s="379"/>
      <c r="B426" s="379"/>
      <c r="C426" s="379"/>
      <c r="D426" s="379"/>
      <c r="E426" s="379"/>
      <c r="F426" s="379"/>
      <c r="G426" s="379"/>
      <c r="H426" s="382"/>
      <c r="I426" s="509"/>
      <c r="J426" s="383"/>
      <c r="K426" s="387"/>
      <c r="L426" s="379"/>
      <c r="M426" s="379"/>
      <c r="N426" s="382"/>
      <c r="O426" s="379"/>
    </row>
    <row r="427" spans="1:15" x14ac:dyDescent="0.2">
      <c r="A427" s="379"/>
      <c r="B427" s="379"/>
      <c r="C427" s="379"/>
      <c r="D427" s="379"/>
      <c r="E427" s="379"/>
      <c r="F427" s="379"/>
      <c r="G427" s="379"/>
      <c r="H427" s="382"/>
      <c r="I427" s="509"/>
      <c r="J427" s="383"/>
      <c r="K427" s="387"/>
      <c r="L427" s="379"/>
      <c r="M427" s="379"/>
      <c r="N427" s="382"/>
      <c r="O427" s="379"/>
    </row>
    <row r="428" spans="1:15" x14ac:dyDescent="0.2">
      <c r="A428" s="379"/>
      <c r="B428" s="379"/>
      <c r="C428" s="379"/>
      <c r="D428" s="379"/>
      <c r="E428" s="379"/>
      <c r="F428" s="379"/>
      <c r="G428" s="379"/>
      <c r="H428" s="382"/>
      <c r="I428" s="509"/>
      <c r="J428" s="383"/>
      <c r="K428" s="387"/>
      <c r="L428" s="379"/>
      <c r="M428" s="379"/>
      <c r="N428" s="382"/>
      <c r="O428" s="379"/>
    </row>
    <row r="429" spans="1:15" x14ac:dyDescent="0.2">
      <c r="A429" s="379"/>
      <c r="B429" s="379"/>
      <c r="C429" s="379"/>
      <c r="D429" s="379"/>
      <c r="E429" s="379"/>
      <c r="F429" s="379"/>
      <c r="G429" s="379"/>
      <c r="H429" s="382"/>
      <c r="I429" s="509"/>
      <c r="J429" s="383"/>
      <c r="K429" s="387"/>
      <c r="L429" s="379"/>
      <c r="M429" s="379"/>
      <c r="N429" s="382"/>
      <c r="O429" s="379"/>
    </row>
    <row r="430" spans="1:15" x14ac:dyDescent="0.2">
      <c r="A430" s="379"/>
      <c r="B430" s="379"/>
      <c r="C430" s="379"/>
      <c r="D430" s="379"/>
      <c r="E430" s="379"/>
      <c r="F430" s="379"/>
      <c r="G430" s="379"/>
      <c r="H430" s="382"/>
      <c r="I430" s="509"/>
      <c r="J430" s="383"/>
      <c r="K430" s="387"/>
      <c r="L430" s="379"/>
      <c r="M430" s="379"/>
      <c r="N430" s="382"/>
      <c r="O430" s="379"/>
    </row>
    <row r="431" spans="1:15" x14ac:dyDescent="0.2">
      <c r="A431" s="379"/>
      <c r="B431" s="379"/>
      <c r="C431" s="379"/>
      <c r="D431" s="379"/>
      <c r="E431" s="379"/>
      <c r="F431" s="379"/>
      <c r="G431" s="379"/>
      <c r="H431" s="382"/>
      <c r="I431" s="509"/>
      <c r="J431" s="383"/>
      <c r="K431" s="387"/>
      <c r="L431" s="379"/>
      <c r="M431" s="379"/>
      <c r="N431" s="382"/>
      <c r="O431" s="379"/>
    </row>
    <row r="432" spans="1:15" x14ac:dyDescent="0.2">
      <c r="A432" s="379"/>
      <c r="B432" s="379"/>
      <c r="C432" s="379"/>
      <c r="D432" s="379"/>
      <c r="E432" s="379"/>
      <c r="F432" s="379"/>
      <c r="G432" s="379"/>
      <c r="H432" s="382"/>
      <c r="I432" s="509"/>
      <c r="J432" s="383"/>
      <c r="K432" s="387"/>
      <c r="L432" s="379"/>
      <c r="M432" s="379"/>
      <c r="N432" s="382"/>
      <c r="O432" s="379"/>
    </row>
    <row r="433" spans="1:15" x14ac:dyDescent="0.2">
      <c r="A433" s="379"/>
      <c r="B433" s="379"/>
      <c r="C433" s="379"/>
      <c r="D433" s="379"/>
      <c r="E433" s="379"/>
      <c r="F433" s="379"/>
      <c r="G433" s="379"/>
      <c r="H433" s="382"/>
      <c r="I433" s="509"/>
      <c r="J433" s="383"/>
      <c r="K433" s="387"/>
      <c r="L433" s="379"/>
      <c r="M433" s="379"/>
      <c r="N433" s="382"/>
      <c r="O433" s="379"/>
    </row>
    <row r="434" spans="1:15" x14ac:dyDescent="0.2">
      <c r="A434" s="379"/>
      <c r="B434" s="379"/>
      <c r="C434" s="379"/>
      <c r="D434" s="379"/>
      <c r="E434" s="379"/>
      <c r="F434" s="379"/>
      <c r="G434" s="379"/>
      <c r="H434" s="382"/>
      <c r="I434" s="509"/>
      <c r="J434" s="383"/>
      <c r="K434" s="387"/>
      <c r="L434" s="379"/>
      <c r="M434" s="379"/>
      <c r="N434" s="382"/>
      <c r="O434" s="379"/>
    </row>
    <row r="435" spans="1:15" x14ac:dyDescent="0.2">
      <c r="A435" s="379"/>
      <c r="B435" s="379"/>
      <c r="C435" s="379"/>
      <c r="D435" s="379"/>
      <c r="E435" s="379"/>
      <c r="F435" s="379"/>
      <c r="G435" s="379"/>
      <c r="H435" s="382"/>
      <c r="I435" s="509"/>
      <c r="J435" s="383"/>
      <c r="K435" s="387"/>
      <c r="L435" s="379"/>
      <c r="M435" s="379"/>
      <c r="N435" s="382"/>
      <c r="O435" s="379"/>
    </row>
    <row r="436" spans="1:15" x14ac:dyDescent="0.2">
      <c r="A436" s="379"/>
      <c r="B436" s="379"/>
      <c r="C436" s="379"/>
      <c r="D436" s="379"/>
      <c r="E436" s="379"/>
      <c r="F436" s="379"/>
      <c r="G436" s="379"/>
      <c r="H436" s="382"/>
      <c r="I436" s="509"/>
      <c r="J436" s="383"/>
      <c r="K436" s="387"/>
      <c r="L436" s="379"/>
      <c r="M436" s="379"/>
      <c r="N436" s="382"/>
      <c r="O436" s="379"/>
    </row>
    <row r="437" spans="1:15" x14ac:dyDescent="0.2">
      <c r="A437" s="379"/>
      <c r="B437" s="379"/>
      <c r="C437" s="379"/>
      <c r="D437" s="379"/>
      <c r="E437" s="379"/>
      <c r="F437" s="379"/>
      <c r="G437" s="379"/>
      <c r="H437" s="382"/>
      <c r="I437" s="509"/>
      <c r="J437" s="383"/>
      <c r="K437" s="387"/>
      <c r="L437" s="379"/>
      <c r="M437" s="379"/>
      <c r="N437" s="382"/>
      <c r="O437" s="379"/>
    </row>
    <row r="438" spans="1:15" x14ac:dyDescent="0.2">
      <c r="A438" s="379"/>
      <c r="B438" s="379"/>
      <c r="C438" s="379"/>
      <c r="D438" s="379"/>
      <c r="E438" s="379"/>
      <c r="F438" s="379"/>
      <c r="G438" s="379"/>
      <c r="H438" s="382"/>
      <c r="I438" s="509"/>
      <c r="J438" s="383"/>
      <c r="K438" s="387"/>
      <c r="L438" s="379"/>
      <c r="M438" s="379"/>
      <c r="N438" s="382"/>
      <c r="O438" s="379"/>
    </row>
    <row r="439" spans="1:15" x14ac:dyDescent="0.2">
      <c r="A439" s="379"/>
      <c r="B439" s="379"/>
      <c r="C439" s="379"/>
      <c r="D439" s="379"/>
      <c r="E439" s="379"/>
      <c r="F439" s="379"/>
      <c r="G439" s="379"/>
      <c r="H439" s="382"/>
      <c r="I439" s="509"/>
      <c r="J439" s="383"/>
      <c r="K439" s="387"/>
      <c r="L439" s="379"/>
      <c r="M439" s="379"/>
      <c r="N439" s="382"/>
      <c r="O439" s="379"/>
    </row>
    <row r="440" spans="1:15" x14ac:dyDescent="0.2">
      <c r="A440" s="379"/>
      <c r="B440" s="379"/>
      <c r="C440" s="379"/>
      <c r="D440" s="379"/>
      <c r="E440" s="379"/>
      <c r="F440" s="379"/>
      <c r="G440" s="379"/>
      <c r="H440" s="382"/>
      <c r="I440" s="509"/>
      <c r="J440" s="383"/>
      <c r="K440" s="387"/>
      <c r="L440" s="379"/>
      <c r="M440" s="379"/>
      <c r="N440" s="382"/>
      <c r="O440" s="379"/>
    </row>
    <row r="441" spans="1:15" x14ac:dyDescent="0.2">
      <c r="A441" s="379"/>
      <c r="B441" s="379"/>
      <c r="C441" s="379"/>
      <c r="D441" s="379"/>
      <c r="E441" s="379"/>
      <c r="F441" s="379"/>
      <c r="G441" s="379"/>
      <c r="H441" s="382"/>
      <c r="I441" s="509"/>
      <c r="J441" s="383"/>
      <c r="K441" s="387"/>
      <c r="L441" s="379"/>
      <c r="M441" s="379"/>
      <c r="N441" s="382"/>
      <c r="O441" s="379"/>
    </row>
    <row r="442" spans="1:15" x14ac:dyDescent="0.2">
      <c r="A442" s="379"/>
      <c r="B442" s="379"/>
      <c r="C442" s="379"/>
      <c r="D442" s="379"/>
      <c r="E442" s="379"/>
      <c r="F442" s="379"/>
      <c r="G442" s="379"/>
      <c r="H442" s="382"/>
      <c r="I442" s="509"/>
      <c r="J442" s="383"/>
      <c r="K442" s="387"/>
      <c r="L442" s="379"/>
      <c r="M442" s="379"/>
      <c r="N442" s="382"/>
      <c r="O442" s="379"/>
    </row>
    <row r="443" spans="1:15" x14ac:dyDescent="0.2">
      <c r="A443" s="379"/>
      <c r="B443" s="379"/>
      <c r="C443" s="379"/>
      <c r="D443" s="379"/>
      <c r="E443" s="379"/>
      <c r="F443" s="379"/>
      <c r="G443" s="379"/>
      <c r="H443" s="382"/>
      <c r="I443" s="509"/>
      <c r="J443" s="383"/>
      <c r="K443" s="387"/>
      <c r="L443" s="379"/>
      <c r="M443" s="379"/>
      <c r="N443" s="382"/>
      <c r="O443" s="379"/>
    </row>
    <row r="444" spans="1:15" x14ac:dyDescent="0.2">
      <c r="A444" s="379"/>
      <c r="B444" s="379"/>
      <c r="C444" s="379"/>
      <c r="D444" s="379"/>
      <c r="E444" s="379"/>
      <c r="F444" s="379"/>
      <c r="G444" s="379"/>
      <c r="H444" s="382"/>
      <c r="I444" s="509"/>
      <c r="J444" s="383"/>
      <c r="K444" s="387"/>
      <c r="L444" s="379"/>
      <c r="M444" s="379"/>
      <c r="N444" s="382"/>
      <c r="O444" s="379"/>
    </row>
    <row r="445" spans="1:15" x14ac:dyDescent="0.2">
      <c r="A445" s="379"/>
      <c r="B445" s="379"/>
      <c r="C445" s="379"/>
      <c r="D445" s="379"/>
      <c r="E445" s="379"/>
      <c r="F445" s="379"/>
      <c r="G445" s="379"/>
      <c r="H445" s="382"/>
      <c r="I445" s="509"/>
      <c r="J445" s="383"/>
      <c r="K445" s="387"/>
      <c r="L445" s="379"/>
      <c r="M445" s="379"/>
      <c r="N445" s="382"/>
      <c r="O445" s="379"/>
    </row>
    <row r="446" spans="1:15" x14ac:dyDescent="0.2">
      <c r="A446" s="379"/>
      <c r="B446" s="379"/>
      <c r="C446" s="379"/>
      <c r="D446" s="379"/>
      <c r="E446" s="379"/>
      <c r="F446" s="379"/>
      <c r="G446" s="379"/>
      <c r="H446" s="382"/>
      <c r="I446" s="509"/>
      <c r="J446" s="383"/>
      <c r="K446" s="387"/>
      <c r="L446" s="379"/>
      <c r="M446" s="379"/>
      <c r="N446" s="382"/>
      <c r="O446" s="379"/>
    </row>
    <row r="447" spans="1:15" x14ac:dyDescent="0.2">
      <c r="A447" s="379"/>
      <c r="B447" s="379"/>
      <c r="C447" s="379"/>
      <c r="D447" s="379"/>
      <c r="E447" s="379"/>
      <c r="F447" s="379"/>
      <c r="G447" s="379"/>
      <c r="H447" s="382"/>
      <c r="I447" s="509"/>
      <c r="J447" s="383"/>
      <c r="K447" s="387"/>
      <c r="L447" s="379"/>
      <c r="M447" s="379"/>
      <c r="N447" s="382"/>
      <c r="O447" s="379"/>
    </row>
    <row r="448" spans="1:15" x14ac:dyDescent="0.2">
      <c r="A448" s="379"/>
      <c r="B448" s="379"/>
      <c r="C448" s="379"/>
      <c r="D448" s="379"/>
      <c r="E448" s="379"/>
      <c r="F448" s="379"/>
      <c r="G448" s="379"/>
      <c r="H448" s="382"/>
      <c r="I448" s="509"/>
      <c r="J448" s="383"/>
      <c r="K448" s="387"/>
      <c r="L448" s="379"/>
      <c r="M448" s="379"/>
      <c r="N448" s="382"/>
      <c r="O448" s="379"/>
    </row>
    <row r="449" spans="1:15" x14ac:dyDescent="0.2">
      <c r="A449" s="379"/>
      <c r="B449" s="379"/>
      <c r="C449" s="379"/>
      <c r="D449" s="379"/>
      <c r="E449" s="379"/>
      <c r="F449" s="379"/>
      <c r="G449" s="379"/>
      <c r="H449" s="382"/>
      <c r="I449" s="509"/>
      <c r="J449" s="383"/>
      <c r="K449" s="387"/>
      <c r="L449" s="379"/>
      <c r="M449" s="379"/>
      <c r="N449" s="382"/>
      <c r="O449" s="379"/>
    </row>
    <row r="450" spans="1:15" x14ac:dyDescent="0.2">
      <c r="A450" s="379"/>
      <c r="B450" s="379"/>
      <c r="C450" s="379"/>
      <c r="D450" s="379"/>
      <c r="E450" s="379"/>
      <c r="F450" s="379"/>
      <c r="G450" s="379"/>
      <c r="H450" s="382"/>
      <c r="I450" s="509"/>
      <c r="J450" s="383"/>
      <c r="K450" s="387"/>
      <c r="L450" s="379"/>
      <c r="M450" s="379"/>
      <c r="N450" s="382"/>
      <c r="O450" s="379"/>
    </row>
    <row r="451" spans="1:15" x14ac:dyDescent="0.2">
      <c r="A451" s="379"/>
      <c r="B451" s="379"/>
      <c r="C451" s="379"/>
      <c r="D451" s="379"/>
      <c r="E451" s="379"/>
      <c r="F451" s="379"/>
      <c r="G451" s="379"/>
      <c r="H451" s="382"/>
      <c r="I451" s="509"/>
      <c r="J451" s="383"/>
      <c r="K451" s="387"/>
      <c r="L451" s="379"/>
      <c r="M451" s="379"/>
      <c r="N451" s="382"/>
      <c r="O451" s="379"/>
    </row>
    <row r="452" spans="1:15" x14ac:dyDescent="0.2">
      <c r="A452" s="379"/>
      <c r="B452" s="379"/>
      <c r="C452" s="379"/>
      <c r="D452" s="379"/>
      <c r="E452" s="379"/>
      <c r="F452" s="379"/>
      <c r="G452" s="379"/>
      <c r="H452" s="382"/>
      <c r="I452" s="509"/>
      <c r="J452" s="383"/>
      <c r="K452" s="387"/>
      <c r="L452" s="379"/>
      <c r="M452" s="379"/>
      <c r="N452" s="382"/>
      <c r="O452" s="379"/>
    </row>
    <row r="453" spans="1:15" x14ac:dyDescent="0.2">
      <c r="A453" s="379"/>
      <c r="B453" s="379"/>
      <c r="C453" s="379"/>
      <c r="D453" s="379"/>
      <c r="E453" s="379"/>
      <c r="F453" s="379"/>
      <c r="G453" s="379"/>
      <c r="H453" s="382"/>
      <c r="I453" s="509"/>
      <c r="J453" s="383"/>
      <c r="K453" s="387"/>
      <c r="L453" s="379"/>
      <c r="M453" s="379"/>
      <c r="N453" s="382"/>
      <c r="O453" s="379"/>
    </row>
    <row r="454" spans="1:15" x14ac:dyDescent="0.2">
      <c r="A454" s="379"/>
      <c r="B454" s="379"/>
      <c r="C454" s="379"/>
      <c r="D454" s="379"/>
      <c r="E454" s="379"/>
      <c r="F454" s="379"/>
      <c r="G454" s="379"/>
      <c r="H454" s="382"/>
      <c r="I454" s="509"/>
      <c r="J454" s="383"/>
      <c r="K454" s="387"/>
      <c r="L454" s="379"/>
      <c r="M454" s="379"/>
      <c r="N454" s="382"/>
      <c r="O454" s="379"/>
    </row>
    <row r="455" spans="1:15" x14ac:dyDescent="0.2">
      <c r="A455" s="379"/>
      <c r="B455" s="379"/>
      <c r="C455" s="379"/>
      <c r="D455" s="379"/>
      <c r="E455" s="379"/>
      <c r="F455" s="379"/>
      <c r="G455" s="379"/>
      <c r="H455" s="382"/>
      <c r="I455" s="509"/>
      <c r="J455" s="383"/>
      <c r="K455" s="387"/>
      <c r="L455" s="379"/>
      <c r="M455" s="379"/>
      <c r="N455" s="382"/>
      <c r="O455" s="379"/>
    </row>
    <row r="456" spans="1:15" x14ac:dyDescent="0.2">
      <c r="A456" s="379"/>
      <c r="B456" s="379"/>
      <c r="C456" s="379"/>
      <c r="D456" s="379"/>
      <c r="E456" s="379"/>
      <c r="F456" s="379"/>
      <c r="G456" s="379"/>
      <c r="H456" s="382"/>
      <c r="I456" s="509"/>
      <c r="J456" s="383"/>
      <c r="K456" s="387"/>
      <c r="L456" s="379"/>
      <c r="M456" s="379"/>
      <c r="N456" s="382"/>
      <c r="O456" s="379"/>
    </row>
    <row r="457" spans="1:15" x14ac:dyDescent="0.2">
      <c r="A457" s="379"/>
      <c r="B457" s="379"/>
      <c r="C457" s="379"/>
      <c r="D457" s="379"/>
      <c r="E457" s="379"/>
      <c r="F457" s="379"/>
      <c r="G457" s="379"/>
      <c r="H457" s="382"/>
      <c r="I457" s="509"/>
      <c r="J457" s="383"/>
      <c r="K457" s="387"/>
      <c r="L457" s="379"/>
      <c r="M457" s="379"/>
      <c r="N457" s="382"/>
      <c r="O457" s="379"/>
    </row>
    <row r="458" spans="1:15" x14ac:dyDescent="0.2">
      <c r="A458" s="379"/>
      <c r="B458" s="379"/>
      <c r="C458" s="379"/>
      <c r="D458" s="379"/>
      <c r="E458" s="379"/>
      <c r="F458" s="379"/>
      <c r="G458" s="379"/>
      <c r="H458" s="382"/>
      <c r="I458" s="509"/>
      <c r="J458" s="383"/>
      <c r="K458" s="387"/>
      <c r="L458" s="379"/>
      <c r="M458" s="379"/>
      <c r="N458" s="382"/>
      <c r="O458" s="379"/>
    </row>
    <row r="459" spans="1:15" x14ac:dyDescent="0.2">
      <c r="A459" s="379"/>
      <c r="B459" s="379"/>
      <c r="C459" s="379"/>
      <c r="D459" s="379"/>
      <c r="E459" s="379"/>
      <c r="F459" s="379"/>
      <c r="G459" s="379"/>
      <c r="H459" s="382"/>
      <c r="I459" s="509"/>
      <c r="J459" s="383"/>
      <c r="K459" s="387"/>
      <c r="L459" s="379"/>
      <c r="M459" s="379"/>
      <c r="N459" s="382"/>
      <c r="O459" s="379"/>
    </row>
    <row r="460" spans="1:15" x14ac:dyDescent="0.2">
      <c r="A460" s="379"/>
      <c r="B460" s="379"/>
      <c r="C460" s="379"/>
      <c r="D460" s="379"/>
      <c r="E460" s="379"/>
      <c r="F460" s="379"/>
      <c r="G460" s="379"/>
      <c r="H460" s="382"/>
      <c r="I460" s="509"/>
      <c r="J460" s="383"/>
      <c r="K460" s="387"/>
      <c r="L460" s="379"/>
      <c r="M460" s="379"/>
      <c r="N460" s="382"/>
      <c r="O460" s="379"/>
    </row>
    <row r="461" spans="1:15" x14ac:dyDescent="0.2">
      <c r="A461" s="379"/>
      <c r="B461" s="379"/>
      <c r="C461" s="379"/>
      <c r="D461" s="379"/>
      <c r="E461" s="379"/>
      <c r="F461" s="379"/>
      <c r="G461" s="379"/>
      <c r="H461" s="382"/>
      <c r="I461" s="509"/>
      <c r="J461" s="383"/>
      <c r="K461" s="387"/>
      <c r="L461" s="379"/>
      <c r="M461" s="379"/>
      <c r="N461" s="382"/>
      <c r="O461" s="379"/>
    </row>
    <row r="462" spans="1:15" x14ac:dyDescent="0.2">
      <c r="A462" s="379"/>
      <c r="B462" s="379"/>
      <c r="C462" s="379"/>
      <c r="D462" s="379"/>
      <c r="E462" s="379"/>
      <c r="F462" s="379"/>
      <c r="G462" s="379"/>
      <c r="H462" s="382"/>
      <c r="I462" s="509"/>
      <c r="J462" s="383"/>
      <c r="K462" s="387"/>
      <c r="L462" s="379"/>
      <c r="M462" s="379"/>
      <c r="N462" s="382"/>
      <c r="O462" s="379"/>
    </row>
    <row r="463" spans="1:15" x14ac:dyDescent="0.2">
      <c r="A463" s="379"/>
      <c r="B463" s="379"/>
      <c r="C463" s="379"/>
      <c r="D463" s="379"/>
      <c r="E463" s="379"/>
      <c r="F463" s="379"/>
      <c r="G463" s="379"/>
      <c r="H463" s="382"/>
      <c r="I463" s="509"/>
      <c r="J463" s="383"/>
      <c r="K463" s="387"/>
      <c r="L463" s="379"/>
      <c r="M463" s="379"/>
      <c r="N463" s="382"/>
      <c r="O463" s="379"/>
    </row>
    <row r="464" spans="1:15" x14ac:dyDescent="0.2">
      <c r="A464" s="379"/>
      <c r="B464" s="379"/>
      <c r="C464" s="379"/>
      <c r="D464" s="379"/>
      <c r="E464" s="379"/>
      <c r="F464" s="379"/>
      <c r="G464" s="379"/>
      <c r="H464" s="382"/>
      <c r="I464" s="509"/>
      <c r="J464" s="383"/>
      <c r="K464" s="387"/>
      <c r="L464" s="379"/>
      <c r="M464" s="379"/>
      <c r="N464" s="382"/>
      <c r="O464" s="379"/>
    </row>
    <row r="465" spans="1:15" x14ac:dyDescent="0.2">
      <c r="A465" s="379"/>
      <c r="B465" s="379"/>
      <c r="C465" s="379"/>
      <c r="D465" s="379"/>
      <c r="E465" s="379"/>
      <c r="F465" s="379"/>
      <c r="G465" s="379"/>
      <c r="H465" s="382"/>
      <c r="I465" s="509"/>
      <c r="J465" s="383"/>
      <c r="K465" s="387"/>
      <c r="L465" s="379"/>
      <c r="M465" s="379"/>
      <c r="N465" s="382"/>
      <c r="O465" s="379"/>
    </row>
    <row r="466" spans="1:15" x14ac:dyDescent="0.2">
      <c r="A466" s="379"/>
      <c r="B466" s="379"/>
      <c r="C466" s="379"/>
      <c r="D466" s="379"/>
      <c r="E466" s="379"/>
      <c r="F466" s="379"/>
      <c r="G466" s="379"/>
      <c r="H466" s="382"/>
      <c r="I466" s="509"/>
      <c r="J466" s="383"/>
      <c r="K466" s="387"/>
      <c r="L466" s="379"/>
      <c r="M466" s="379"/>
      <c r="N466" s="382"/>
      <c r="O466" s="379"/>
    </row>
    <row r="467" spans="1:15" x14ac:dyDescent="0.2">
      <c r="A467" s="379"/>
      <c r="B467" s="379"/>
      <c r="C467" s="379"/>
      <c r="D467" s="379"/>
      <c r="E467" s="379"/>
      <c r="F467" s="379"/>
      <c r="G467" s="379"/>
      <c r="H467" s="382"/>
      <c r="I467" s="509"/>
      <c r="J467" s="383"/>
      <c r="K467" s="387"/>
      <c r="L467" s="379"/>
      <c r="M467" s="379"/>
      <c r="N467" s="382"/>
      <c r="O467" s="379"/>
    </row>
    <row r="468" spans="1:15" x14ac:dyDescent="0.2">
      <c r="A468" s="379"/>
      <c r="B468" s="379"/>
      <c r="C468" s="379"/>
      <c r="D468" s="379"/>
      <c r="E468" s="379"/>
      <c r="F468" s="379"/>
      <c r="G468" s="379"/>
      <c r="H468" s="382"/>
      <c r="I468" s="509"/>
      <c r="J468" s="383"/>
      <c r="K468" s="387"/>
      <c r="L468" s="379"/>
      <c r="M468" s="379"/>
      <c r="N468" s="382"/>
      <c r="O468" s="379"/>
    </row>
    <row r="469" spans="1:15" x14ac:dyDescent="0.2">
      <c r="A469" s="379"/>
      <c r="B469" s="379"/>
      <c r="C469" s="379"/>
      <c r="D469" s="379"/>
      <c r="E469" s="379"/>
      <c r="F469" s="379"/>
      <c r="G469" s="379"/>
      <c r="H469" s="382"/>
      <c r="I469" s="509"/>
      <c r="J469" s="383"/>
      <c r="K469" s="387"/>
      <c r="L469" s="379"/>
      <c r="M469" s="379"/>
      <c r="N469" s="382"/>
      <c r="O469" s="379"/>
    </row>
    <row r="470" spans="1:15" x14ac:dyDescent="0.2">
      <c r="A470" s="379"/>
      <c r="B470" s="379"/>
      <c r="C470" s="379"/>
      <c r="D470" s="379"/>
      <c r="E470" s="379"/>
      <c r="F470" s="379"/>
      <c r="G470" s="379"/>
      <c r="H470" s="382"/>
      <c r="I470" s="509"/>
      <c r="J470" s="383"/>
      <c r="K470" s="387"/>
      <c r="L470" s="379"/>
      <c r="M470" s="379"/>
      <c r="N470" s="382"/>
      <c r="O470" s="379"/>
    </row>
    <row r="471" spans="1:15" x14ac:dyDescent="0.2">
      <c r="A471" s="379"/>
      <c r="B471" s="379"/>
      <c r="C471" s="379"/>
      <c r="D471" s="379"/>
      <c r="E471" s="379"/>
      <c r="F471" s="379"/>
      <c r="G471" s="379"/>
      <c r="H471" s="382"/>
      <c r="I471" s="509"/>
      <c r="J471" s="383"/>
      <c r="K471" s="387"/>
      <c r="L471" s="379"/>
      <c r="M471" s="379"/>
      <c r="N471" s="382"/>
      <c r="O471" s="379"/>
    </row>
    <row r="472" spans="1:15" x14ac:dyDescent="0.2">
      <c r="A472" s="379"/>
      <c r="B472" s="379"/>
      <c r="C472" s="379"/>
      <c r="D472" s="379"/>
      <c r="E472" s="379"/>
      <c r="F472" s="379"/>
      <c r="G472" s="379"/>
      <c r="H472" s="382"/>
      <c r="I472" s="509"/>
      <c r="J472" s="383"/>
      <c r="K472" s="387"/>
      <c r="L472" s="379"/>
      <c r="M472" s="379"/>
      <c r="N472" s="382"/>
      <c r="O472" s="379"/>
    </row>
    <row r="473" spans="1:15" x14ac:dyDescent="0.2">
      <c r="A473" s="379"/>
      <c r="B473" s="379"/>
      <c r="C473" s="379"/>
      <c r="D473" s="379"/>
      <c r="E473" s="379"/>
      <c r="F473" s="379"/>
      <c r="G473" s="379"/>
      <c r="H473" s="382"/>
      <c r="I473" s="509"/>
      <c r="J473" s="383"/>
      <c r="K473" s="387"/>
      <c r="L473" s="379"/>
      <c r="M473" s="379"/>
      <c r="N473" s="382"/>
      <c r="O473" s="379"/>
    </row>
    <row r="474" spans="1:15" x14ac:dyDescent="0.2">
      <c r="A474" s="379"/>
      <c r="B474" s="379"/>
      <c r="C474" s="379"/>
      <c r="D474" s="379"/>
      <c r="E474" s="379"/>
      <c r="F474" s="379"/>
      <c r="G474" s="379"/>
      <c r="H474" s="382"/>
      <c r="I474" s="509"/>
      <c r="J474" s="383"/>
      <c r="K474" s="387"/>
      <c r="L474" s="379"/>
      <c r="M474" s="379"/>
      <c r="N474" s="382"/>
      <c r="O474" s="379"/>
    </row>
    <row r="475" spans="1:15" x14ac:dyDescent="0.2">
      <c r="A475" s="379"/>
      <c r="B475" s="379"/>
      <c r="C475" s="379"/>
      <c r="D475" s="379"/>
      <c r="E475" s="379"/>
      <c r="F475" s="379"/>
      <c r="G475" s="379"/>
      <c r="H475" s="382"/>
      <c r="I475" s="509"/>
      <c r="J475" s="383"/>
      <c r="K475" s="387"/>
      <c r="L475" s="379"/>
      <c r="M475" s="379"/>
      <c r="N475" s="382"/>
      <c r="O475" s="379"/>
    </row>
    <row r="476" spans="1:15" x14ac:dyDescent="0.2">
      <c r="A476" s="379"/>
      <c r="B476" s="379"/>
      <c r="C476" s="379"/>
      <c r="D476" s="379"/>
      <c r="E476" s="379"/>
      <c r="F476" s="379"/>
      <c r="G476" s="379"/>
      <c r="H476" s="382"/>
      <c r="I476" s="509"/>
      <c r="J476" s="383"/>
      <c r="K476" s="387"/>
      <c r="L476" s="379"/>
      <c r="M476" s="379"/>
      <c r="N476" s="382"/>
      <c r="O476" s="379"/>
    </row>
    <row r="477" spans="1:15" x14ac:dyDescent="0.2">
      <c r="A477" s="379"/>
      <c r="B477" s="379"/>
      <c r="C477" s="379"/>
      <c r="D477" s="379"/>
      <c r="E477" s="379"/>
      <c r="F477" s="379"/>
      <c r="G477" s="379"/>
      <c r="H477" s="382"/>
      <c r="I477" s="509"/>
      <c r="J477" s="383"/>
      <c r="K477" s="387"/>
      <c r="L477" s="379"/>
      <c r="M477" s="379"/>
      <c r="N477" s="382"/>
      <c r="O477" s="379"/>
    </row>
    <row r="478" spans="1:15" x14ac:dyDescent="0.2">
      <c r="A478" s="379"/>
      <c r="B478" s="379"/>
      <c r="C478" s="379"/>
      <c r="D478" s="379"/>
      <c r="E478" s="379"/>
      <c r="F478" s="379"/>
      <c r="G478" s="379"/>
      <c r="H478" s="382"/>
      <c r="I478" s="509"/>
      <c r="J478" s="383"/>
      <c r="K478" s="387"/>
      <c r="L478" s="379"/>
      <c r="M478" s="379"/>
      <c r="N478" s="382"/>
      <c r="O478" s="379"/>
    </row>
    <row r="479" spans="1:15" x14ac:dyDescent="0.2">
      <c r="A479" s="379"/>
      <c r="B479" s="379"/>
      <c r="C479" s="379"/>
      <c r="D479" s="379"/>
      <c r="E479" s="379"/>
      <c r="F479" s="379"/>
      <c r="G479" s="379"/>
      <c r="H479" s="382"/>
      <c r="I479" s="509"/>
      <c r="J479" s="383"/>
      <c r="K479" s="387"/>
      <c r="L479" s="379"/>
      <c r="M479" s="379"/>
      <c r="N479" s="382"/>
      <c r="O479" s="379"/>
    </row>
    <row r="480" spans="1:15" x14ac:dyDescent="0.2">
      <c r="A480" s="379"/>
      <c r="B480" s="379"/>
      <c r="C480" s="379"/>
      <c r="D480" s="379"/>
      <c r="E480" s="379"/>
      <c r="F480" s="379"/>
      <c r="G480" s="379"/>
      <c r="H480" s="382"/>
      <c r="I480" s="509"/>
      <c r="J480" s="383"/>
      <c r="K480" s="387"/>
      <c r="L480" s="379"/>
      <c r="M480" s="379"/>
      <c r="N480" s="382"/>
      <c r="O480" s="379"/>
    </row>
    <row r="481" spans="1:15" x14ac:dyDescent="0.2">
      <c r="A481" s="379"/>
      <c r="B481" s="379"/>
      <c r="C481" s="379"/>
      <c r="D481" s="379"/>
      <c r="E481" s="379"/>
      <c r="F481" s="379"/>
      <c r="G481" s="379"/>
      <c r="H481" s="382"/>
      <c r="I481" s="509"/>
      <c r="J481" s="383"/>
      <c r="K481" s="387"/>
      <c r="L481" s="379"/>
      <c r="M481" s="379"/>
      <c r="N481" s="382"/>
      <c r="O481" s="379"/>
    </row>
    <row r="482" spans="1:15" x14ac:dyDescent="0.2">
      <c r="A482" s="379"/>
      <c r="B482" s="379"/>
      <c r="C482" s="379"/>
      <c r="D482" s="379"/>
      <c r="E482" s="379"/>
      <c r="F482" s="379"/>
      <c r="G482" s="379"/>
      <c r="H482" s="382"/>
      <c r="I482" s="509"/>
      <c r="J482" s="383"/>
      <c r="K482" s="387"/>
      <c r="L482" s="379"/>
      <c r="M482" s="379"/>
      <c r="N482" s="382"/>
      <c r="O482" s="379"/>
    </row>
    <row r="483" spans="1:15" x14ac:dyDescent="0.2">
      <c r="A483" s="379"/>
      <c r="B483" s="379"/>
      <c r="C483" s="379"/>
      <c r="D483" s="379"/>
      <c r="E483" s="379"/>
      <c r="F483" s="379"/>
      <c r="G483" s="379"/>
      <c r="H483" s="382"/>
      <c r="I483" s="509"/>
      <c r="J483" s="383"/>
      <c r="K483" s="387"/>
      <c r="L483" s="379"/>
      <c r="M483" s="379"/>
      <c r="N483" s="382"/>
      <c r="O483" s="379"/>
    </row>
    <row r="484" spans="1:15" x14ac:dyDescent="0.2">
      <c r="A484" s="379"/>
      <c r="B484" s="379"/>
      <c r="C484" s="379"/>
      <c r="D484" s="379"/>
      <c r="E484" s="379"/>
      <c r="F484" s="379"/>
      <c r="G484" s="379"/>
      <c r="H484" s="382"/>
      <c r="I484" s="509"/>
      <c r="J484" s="383"/>
      <c r="K484" s="387"/>
      <c r="L484" s="379"/>
      <c r="M484" s="379"/>
      <c r="N484" s="382"/>
      <c r="O484" s="379"/>
    </row>
    <row r="485" spans="1:15" x14ac:dyDescent="0.2">
      <c r="A485" s="379"/>
      <c r="B485" s="379"/>
      <c r="C485" s="379"/>
      <c r="D485" s="379"/>
      <c r="E485" s="379"/>
      <c r="F485" s="379"/>
      <c r="G485" s="379"/>
      <c r="H485" s="382"/>
      <c r="I485" s="509"/>
      <c r="J485" s="383"/>
      <c r="K485" s="387"/>
      <c r="L485" s="379"/>
      <c r="M485" s="379"/>
      <c r="N485" s="382"/>
      <c r="O485" s="379"/>
    </row>
    <row r="486" spans="1:15" x14ac:dyDescent="0.2">
      <c r="A486" s="379"/>
      <c r="B486" s="379"/>
      <c r="C486" s="379"/>
      <c r="D486" s="379"/>
      <c r="E486" s="379"/>
      <c r="F486" s="379"/>
      <c r="G486" s="379"/>
      <c r="H486" s="382"/>
      <c r="I486" s="509"/>
      <c r="J486" s="383"/>
      <c r="K486" s="387"/>
      <c r="L486" s="379"/>
      <c r="M486" s="379"/>
      <c r="N486" s="382"/>
      <c r="O486" s="379"/>
    </row>
    <row r="487" spans="1:15" x14ac:dyDescent="0.2">
      <c r="A487" s="379"/>
      <c r="B487" s="379"/>
      <c r="C487" s="379"/>
      <c r="D487" s="379"/>
      <c r="E487" s="379"/>
      <c r="F487" s="379"/>
      <c r="G487" s="379"/>
      <c r="H487" s="382"/>
      <c r="I487" s="509"/>
      <c r="J487" s="383"/>
      <c r="K487" s="387"/>
      <c r="L487" s="379"/>
      <c r="M487" s="379"/>
      <c r="N487" s="382"/>
      <c r="O487" s="379"/>
    </row>
    <row r="488" spans="1:15" x14ac:dyDescent="0.2">
      <c r="A488" s="379"/>
      <c r="B488" s="379"/>
      <c r="C488" s="379"/>
      <c r="D488" s="379"/>
      <c r="E488" s="379"/>
      <c r="F488" s="379"/>
      <c r="G488" s="379"/>
      <c r="H488" s="382"/>
      <c r="I488" s="509"/>
      <c r="J488" s="383"/>
      <c r="K488" s="387"/>
      <c r="L488" s="379"/>
      <c r="M488" s="379"/>
      <c r="N488" s="382"/>
      <c r="O488" s="379"/>
    </row>
    <row r="489" spans="1:15" x14ac:dyDescent="0.2">
      <c r="A489" s="379"/>
      <c r="B489" s="379"/>
      <c r="C489" s="379"/>
      <c r="D489" s="379"/>
      <c r="E489" s="379"/>
      <c r="F489" s="379"/>
      <c r="G489" s="379"/>
      <c r="H489" s="382"/>
      <c r="I489" s="509"/>
      <c r="J489" s="383"/>
      <c r="K489" s="387"/>
      <c r="L489" s="379"/>
      <c r="M489" s="379"/>
      <c r="N489" s="382"/>
      <c r="O489" s="379"/>
    </row>
    <row r="490" spans="1:15" x14ac:dyDescent="0.2">
      <c r="A490" s="379"/>
      <c r="B490" s="379"/>
      <c r="C490" s="379"/>
      <c r="D490" s="379"/>
      <c r="E490" s="379"/>
      <c r="F490" s="379"/>
      <c r="G490" s="379"/>
      <c r="H490" s="382"/>
      <c r="I490" s="509"/>
      <c r="J490" s="383"/>
      <c r="K490" s="387"/>
      <c r="L490" s="379"/>
      <c r="M490" s="379"/>
      <c r="N490" s="382"/>
      <c r="O490" s="379"/>
    </row>
    <row r="491" spans="1:15" x14ac:dyDescent="0.2">
      <c r="A491" s="379"/>
      <c r="B491" s="379"/>
      <c r="C491" s="379"/>
      <c r="D491" s="379"/>
      <c r="E491" s="379"/>
      <c r="F491" s="379"/>
      <c r="G491" s="379"/>
      <c r="H491" s="382"/>
      <c r="I491" s="509"/>
      <c r="J491" s="383"/>
      <c r="K491" s="387"/>
      <c r="L491" s="379"/>
      <c r="M491" s="379"/>
      <c r="N491" s="382"/>
      <c r="O491" s="379"/>
    </row>
    <row r="492" spans="1:15" x14ac:dyDescent="0.2">
      <c r="A492" s="379"/>
      <c r="B492" s="379"/>
      <c r="C492" s="379"/>
      <c r="D492" s="379"/>
      <c r="E492" s="379"/>
      <c r="F492" s="379"/>
      <c r="G492" s="379"/>
      <c r="H492" s="382"/>
      <c r="I492" s="509"/>
      <c r="J492" s="383"/>
      <c r="K492" s="387"/>
      <c r="L492" s="379"/>
      <c r="M492" s="379"/>
      <c r="N492" s="382"/>
      <c r="O492" s="379"/>
    </row>
    <row r="493" spans="1:15" x14ac:dyDescent="0.2">
      <c r="A493" s="379"/>
      <c r="B493" s="379"/>
      <c r="C493" s="379"/>
      <c r="D493" s="379"/>
      <c r="E493" s="379"/>
      <c r="F493" s="379"/>
      <c r="G493" s="379"/>
      <c r="H493" s="382"/>
      <c r="I493" s="509"/>
      <c r="J493" s="383"/>
      <c r="K493" s="387"/>
      <c r="L493" s="379"/>
      <c r="M493" s="379"/>
      <c r="N493" s="382"/>
      <c r="O493" s="379"/>
    </row>
    <row r="494" spans="1:15" x14ac:dyDescent="0.2">
      <c r="A494" s="379"/>
      <c r="B494" s="379"/>
      <c r="C494" s="379"/>
      <c r="D494" s="379"/>
      <c r="E494" s="379"/>
      <c r="F494" s="379"/>
      <c r="G494" s="379"/>
      <c r="H494" s="382"/>
      <c r="I494" s="509"/>
      <c r="J494" s="383"/>
      <c r="K494" s="387"/>
      <c r="L494" s="379"/>
      <c r="M494" s="379"/>
      <c r="N494" s="382"/>
      <c r="O494" s="379"/>
    </row>
    <row r="495" spans="1:15" x14ac:dyDescent="0.2">
      <c r="A495" s="379"/>
      <c r="B495" s="379"/>
      <c r="C495" s="379"/>
      <c r="D495" s="379"/>
      <c r="E495" s="379"/>
      <c r="F495" s="379"/>
      <c r="G495" s="379"/>
      <c r="H495" s="382"/>
      <c r="I495" s="509"/>
      <c r="J495" s="383"/>
      <c r="K495" s="387"/>
      <c r="L495" s="379"/>
      <c r="M495" s="379"/>
      <c r="N495" s="382"/>
      <c r="O495" s="379"/>
    </row>
    <row r="496" spans="1:15" x14ac:dyDescent="0.2">
      <c r="A496" s="379"/>
      <c r="B496" s="379"/>
      <c r="C496" s="379"/>
      <c r="D496" s="379"/>
      <c r="E496" s="379"/>
      <c r="F496" s="379"/>
      <c r="G496" s="379"/>
      <c r="H496" s="382"/>
      <c r="I496" s="509"/>
      <c r="J496" s="383"/>
      <c r="K496" s="387"/>
      <c r="L496" s="379"/>
      <c r="M496" s="379"/>
      <c r="N496" s="382"/>
      <c r="O496" s="379"/>
    </row>
    <row r="497" spans="1:15" x14ac:dyDescent="0.2">
      <c r="A497" s="379"/>
      <c r="B497" s="379"/>
      <c r="C497" s="379"/>
      <c r="D497" s="379"/>
      <c r="E497" s="379"/>
      <c r="F497" s="379"/>
      <c r="G497" s="379"/>
      <c r="H497" s="382"/>
      <c r="I497" s="509"/>
      <c r="J497" s="383"/>
      <c r="K497" s="387"/>
      <c r="L497" s="379"/>
      <c r="M497" s="379"/>
      <c r="N497" s="382"/>
      <c r="O497" s="379"/>
    </row>
    <row r="498" spans="1:15" x14ac:dyDescent="0.2">
      <c r="A498" s="379"/>
      <c r="B498" s="379"/>
      <c r="C498" s="379"/>
      <c r="D498" s="379"/>
      <c r="E498" s="379"/>
      <c r="F498" s="379"/>
      <c r="G498" s="379"/>
      <c r="H498" s="382"/>
      <c r="I498" s="509"/>
      <c r="J498" s="383"/>
      <c r="K498" s="387"/>
      <c r="L498" s="379"/>
      <c r="M498" s="379"/>
      <c r="N498" s="382"/>
      <c r="O498" s="379"/>
    </row>
    <row r="499" spans="1:15" x14ac:dyDescent="0.2">
      <c r="A499" s="379"/>
      <c r="B499" s="379"/>
      <c r="C499" s="379"/>
      <c r="D499" s="379"/>
      <c r="E499" s="379"/>
      <c r="F499" s="379"/>
      <c r="G499" s="379"/>
      <c r="H499" s="382"/>
      <c r="I499" s="509"/>
      <c r="J499" s="383"/>
      <c r="K499" s="387"/>
      <c r="L499" s="379"/>
      <c r="M499" s="379"/>
      <c r="N499" s="382"/>
      <c r="O499" s="379"/>
    </row>
    <row r="500" spans="1:15" x14ac:dyDescent="0.2">
      <c r="A500" s="379"/>
      <c r="B500" s="379"/>
      <c r="C500" s="379"/>
      <c r="D500" s="379"/>
      <c r="E500" s="379"/>
      <c r="F500" s="379"/>
      <c r="G500" s="379"/>
      <c r="H500" s="382"/>
      <c r="I500" s="509"/>
      <c r="J500" s="383"/>
      <c r="K500" s="387"/>
      <c r="L500" s="379"/>
      <c r="M500" s="379"/>
      <c r="N500" s="382"/>
      <c r="O500" s="379"/>
    </row>
    <row r="501" spans="1:15" x14ac:dyDescent="0.2">
      <c r="A501" s="379"/>
      <c r="B501" s="379"/>
      <c r="C501" s="379"/>
      <c r="D501" s="379"/>
      <c r="E501" s="379"/>
      <c r="F501" s="379"/>
      <c r="G501" s="379"/>
      <c r="H501" s="382"/>
      <c r="I501" s="509"/>
      <c r="J501" s="383"/>
      <c r="K501" s="387"/>
      <c r="L501" s="379"/>
      <c r="M501" s="379"/>
      <c r="N501" s="382"/>
      <c r="O501" s="379"/>
    </row>
    <row r="502" spans="1:15" x14ac:dyDescent="0.2">
      <c r="A502" s="379"/>
      <c r="B502" s="379"/>
      <c r="C502" s="379"/>
      <c r="D502" s="379"/>
      <c r="E502" s="379"/>
      <c r="F502" s="379"/>
      <c r="G502" s="379"/>
      <c r="H502" s="382"/>
      <c r="I502" s="509"/>
      <c r="J502" s="383"/>
      <c r="K502" s="387"/>
      <c r="L502" s="379"/>
      <c r="M502" s="379"/>
      <c r="N502" s="382"/>
      <c r="O502" s="379"/>
    </row>
    <row r="503" spans="1:15" x14ac:dyDescent="0.2">
      <c r="A503" s="379"/>
      <c r="B503" s="379"/>
      <c r="C503" s="379"/>
      <c r="D503" s="379"/>
      <c r="E503" s="379"/>
      <c r="F503" s="379"/>
      <c r="G503" s="379"/>
      <c r="H503" s="382"/>
      <c r="I503" s="509"/>
      <c r="J503" s="383"/>
      <c r="K503" s="387"/>
      <c r="L503" s="379"/>
      <c r="M503" s="379"/>
      <c r="N503" s="382"/>
      <c r="O503" s="379"/>
    </row>
    <row r="504" spans="1:15" x14ac:dyDescent="0.2">
      <c r="A504" s="379"/>
      <c r="B504" s="379"/>
      <c r="C504" s="379"/>
      <c r="D504" s="379"/>
      <c r="E504" s="379"/>
      <c r="F504" s="379"/>
      <c r="G504" s="379"/>
      <c r="H504" s="382"/>
      <c r="I504" s="509"/>
      <c r="J504" s="383"/>
      <c r="K504" s="387"/>
      <c r="L504" s="379"/>
      <c r="M504" s="379"/>
      <c r="N504" s="382"/>
      <c r="O504" s="379"/>
    </row>
    <row r="505" spans="1:15" x14ac:dyDescent="0.2">
      <c r="A505" s="379"/>
      <c r="B505" s="379"/>
      <c r="C505" s="379"/>
      <c r="D505" s="379"/>
      <c r="E505" s="379"/>
      <c r="F505" s="379"/>
      <c r="G505" s="379"/>
      <c r="H505" s="382"/>
      <c r="I505" s="509"/>
      <c r="J505" s="383"/>
      <c r="K505" s="387"/>
      <c r="L505" s="379"/>
      <c r="M505" s="379"/>
      <c r="N505" s="382"/>
      <c r="O505" s="379"/>
    </row>
    <row r="506" spans="1:15" x14ac:dyDescent="0.2">
      <c r="A506" s="379"/>
      <c r="B506" s="379"/>
      <c r="C506" s="379"/>
      <c r="D506" s="379"/>
      <c r="E506" s="379"/>
      <c r="F506" s="379"/>
      <c r="G506" s="379"/>
      <c r="H506" s="382"/>
      <c r="I506" s="509"/>
      <c r="J506" s="383"/>
      <c r="K506" s="387"/>
      <c r="L506" s="379"/>
      <c r="M506" s="379"/>
      <c r="N506" s="382"/>
      <c r="O506" s="379"/>
    </row>
    <row r="507" spans="1:15" x14ac:dyDescent="0.2">
      <c r="A507" s="379"/>
      <c r="B507" s="379"/>
      <c r="C507" s="379"/>
      <c r="D507" s="379"/>
      <c r="E507" s="379"/>
      <c r="F507" s="379"/>
      <c r="G507" s="379"/>
      <c r="H507" s="382"/>
      <c r="I507" s="509"/>
      <c r="J507" s="383"/>
      <c r="K507" s="387"/>
      <c r="L507" s="379"/>
      <c r="M507" s="379"/>
      <c r="N507" s="382"/>
      <c r="O507" s="379"/>
    </row>
    <row r="508" spans="1:15" x14ac:dyDescent="0.2">
      <c r="A508" s="379"/>
      <c r="B508" s="379"/>
      <c r="C508" s="379"/>
      <c r="D508" s="379"/>
      <c r="E508" s="379"/>
      <c r="F508" s="379"/>
      <c r="G508" s="379"/>
      <c r="H508" s="382"/>
      <c r="I508" s="509"/>
      <c r="J508" s="383"/>
      <c r="K508" s="387"/>
      <c r="L508" s="379"/>
      <c r="M508" s="379"/>
      <c r="N508" s="382"/>
      <c r="O508" s="379"/>
    </row>
    <row r="509" spans="1:15" x14ac:dyDescent="0.2">
      <c r="A509" s="379"/>
      <c r="B509" s="379"/>
      <c r="C509" s="379"/>
      <c r="D509" s="379"/>
      <c r="E509" s="379"/>
      <c r="F509" s="379"/>
      <c r="G509" s="379"/>
      <c r="H509" s="382"/>
      <c r="I509" s="509"/>
      <c r="J509" s="383"/>
      <c r="K509" s="387"/>
      <c r="L509" s="379"/>
      <c r="M509" s="379"/>
      <c r="N509" s="382"/>
      <c r="O509" s="379"/>
    </row>
    <row r="510" spans="1:15" x14ac:dyDescent="0.2">
      <c r="A510" s="379"/>
      <c r="B510" s="379"/>
      <c r="C510" s="379"/>
      <c r="D510" s="379"/>
      <c r="E510" s="379"/>
      <c r="F510" s="379"/>
      <c r="G510" s="379"/>
      <c r="H510" s="382"/>
      <c r="I510" s="509"/>
      <c r="J510" s="383"/>
      <c r="K510" s="387"/>
      <c r="L510" s="379"/>
      <c r="M510" s="379"/>
      <c r="N510" s="382"/>
      <c r="O510" s="379"/>
    </row>
    <row r="511" spans="1:15" x14ac:dyDescent="0.2">
      <c r="A511" s="379"/>
      <c r="B511" s="379"/>
      <c r="C511" s="379"/>
      <c r="D511" s="379"/>
      <c r="E511" s="379"/>
      <c r="F511" s="379"/>
      <c r="G511" s="379"/>
      <c r="H511" s="382"/>
      <c r="I511" s="509"/>
      <c r="J511" s="383"/>
      <c r="K511" s="387"/>
      <c r="L511" s="379"/>
      <c r="M511" s="379"/>
      <c r="N511" s="382"/>
      <c r="O511" s="379"/>
    </row>
    <row r="512" spans="1:15" x14ac:dyDescent="0.2">
      <c r="A512" s="379"/>
      <c r="B512" s="379"/>
      <c r="C512" s="379"/>
      <c r="D512" s="379"/>
      <c r="E512" s="379"/>
      <c r="F512" s="379"/>
      <c r="G512" s="379"/>
      <c r="H512" s="382"/>
      <c r="I512" s="509"/>
      <c r="J512" s="383"/>
      <c r="K512" s="387"/>
      <c r="L512" s="379"/>
      <c r="M512" s="379"/>
      <c r="N512" s="382"/>
      <c r="O512" s="379"/>
    </row>
    <row r="513" spans="1:15" x14ac:dyDescent="0.2">
      <c r="A513" s="379"/>
      <c r="B513" s="379"/>
      <c r="C513" s="379"/>
      <c r="D513" s="379"/>
      <c r="E513" s="379"/>
      <c r="F513" s="379"/>
      <c r="G513" s="379"/>
      <c r="H513" s="382"/>
      <c r="I513" s="509"/>
      <c r="J513" s="383"/>
      <c r="K513" s="387"/>
      <c r="L513" s="379"/>
      <c r="M513" s="379"/>
      <c r="N513" s="382"/>
      <c r="O513" s="379"/>
    </row>
    <row r="514" spans="1:15" x14ac:dyDescent="0.2">
      <c r="A514" s="379"/>
      <c r="B514" s="379"/>
      <c r="C514" s="379"/>
      <c r="D514" s="379"/>
      <c r="E514" s="379"/>
      <c r="F514" s="379"/>
      <c r="G514" s="379"/>
      <c r="H514" s="382"/>
      <c r="I514" s="509"/>
      <c r="J514" s="383"/>
      <c r="K514" s="387"/>
      <c r="L514" s="379"/>
      <c r="M514" s="379"/>
      <c r="N514" s="382"/>
      <c r="O514" s="379"/>
    </row>
    <row r="515" spans="1:15" x14ac:dyDescent="0.2">
      <c r="A515" s="379"/>
      <c r="B515" s="379"/>
      <c r="C515" s="379"/>
      <c r="D515" s="379"/>
      <c r="E515" s="379"/>
      <c r="F515" s="379"/>
      <c r="G515" s="379"/>
      <c r="H515" s="382"/>
      <c r="I515" s="509"/>
      <c r="J515" s="383"/>
      <c r="K515" s="387"/>
      <c r="L515" s="379"/>
      <c r="M515" s="379"/>
      <c r="N515" s="382"/>
      <c r="O515" s="379"/>
    </row>
    <row r="516" spans="1:15" x14ac:dyDescent="0.2">
      <c r="A516" s="379"/>
      <c r="B516" s="379"/>
      <c r="C516" s="379"/>
      <c r="D516" s="379"/>
      <c r="E516" s="379"/>
      <c r="F516" s="379"/>
      <c r="G516" s="379"/>
      <c r="H516" s="382"/>
      <c r="I516" s="509"/>
      <c r="J516" s="383"/>
      <c r="K516" s="387"/>
      <c r="L516" s="379"/>
      <c r="M516" s="379"/>
      <c r="N516" s="382"/>
      <c r="O516" s="379"/>
    </row>
    <row r="517" spans="1:15" x14ac:dyDescent="0.2">
      <c r="A517" s="379"/>
      <c r="B517" s="379"/>
      <c r="C517" s="379"/>
      <c r="D517" s="379"/>
      <c r="E517" s="379"/>
      <c r="F517" s="379"/>
      <c r="G517" s="379"/>
      <c r="H517" s="382"/>
      <c r="I517" s="509"/>
      <c r="J517" s="383"/>
      <c r="K517" s="387"/>
      <c r="L517" s="379"/>
      <c r="M517" s="379"/>
      <c r="N517" s="382"/>
      <c r="O517" s="379"/>
    </row>
    <row r="518" spans="1:15" x14ac:dyDescent="0.2">
      <c r="A518" s="379"/>
      <c r="B518" s="379"/>
      <c r="C518" s="379"/>
      <c r="D518" s="379"/>
      <c r="E518" s="379"/>
      <c r="F518" s="379"/>
      <c r="G518" s="379"/>
      <c r="H518" s="382"/>
      <c r="I518" s="509"/>
      <c r="J518" s="383"/>
      <c r="K518" s="387"/>
      <c r="L518" s="379"/>
      <c r="M518" s="379"/>
      <c r="N518" s="382"/>
      <c r="O518" s="379"/>
    </row>
    <row r="519" spans="1:15" x14ac:dyDescent="0.2">
      <c r="A519" s="379"/>
      <c r="B519" s="379"/>
      <c r="C519" s="379"/>
      <c r="D519" s="379"/>
      <c r="E519" s="379"/>
      <c r="F519" s="379"/>
      <c r="G519" s="379"/>
      <c r="H519" s="382"/>
      <c r="I519" s="509"/>
      <c r="J519" s="383"/>
      <c r="K519" s="387"/>
      <c r="L519" s="379"/>
      <c r="M519" s="379"/>
      <c r="N519" s="382"/>
      <c r="O519" s="379"/>
    </row>
    <row r="520" spans="1:15" x14ac:dyDescent="0.2">
      <c r="A520" s="379"/>
      <c r="B520" s="379"/>
      <c r="C520" s="379"/>
      <c r="D520" s="379"/>
      <c r="E520" s="379"/>
      <c r="F520" s="379"/>
      <c r="G520" s="379"/>
      <c r="H520" s="382"/>
      <c r="I520" s="509"/>
      <c r="J520" s="383"/>
      <c r="K520" s="387"/>
      <c r="L520" s="379"/>
      <c r="M520" s="379"/>
      <c r="N520" s="382"/>
      <c r="O520" s="379"/>
    </row>
    <row r="521" spans="1:15" x14ac:dyDescent="0.2">
      <c r="A521" s="379"/>
      <c r="B521" s="379"/>
      <c r="C521" s="379"/>
      <c r="D521" s="379"/>
      <c r="E521" s="379"/>
      <c r="F521" s="379"/>
      <c r="G521" s="379"/>
      <c r="H521" s="382"/>
      <c r="I521" s="509"/>
      <c r="J521" s="383"/>
      <c r="K521" s="387"/>
      <c r="L521" s="379"/>
      <c r="M521" s="379"/>
      <c r="N521" s="382"/>
      <c r="O521" s="379"/>
    </row>
    <row r="522" spans="1:15" x14ac:dyDescent="0.2">
      <c r="A522" s="379"/>
      <c r="B522" s="379"/>
      <c r="C522" s="379"/>
      <c r="D522" s="379"/>
      <c r="E522" s="379"/>
      <c r="F522" s="379"/>
      <c r="G522" s="379"/>
      <c r="H522" s="382"/>
      <c r="I522" s="509"/>
      <c r="J522" s="383"/>
      <c r="K522" s="387"/>
      <c r="L522" s="379"/>
      <c r="M522" s="379"/>
      <c r="N522" s="382"/>
      <c r="O522" s="379"/>
    </row>
    <row r="523" spans="1:15" x14ac:dyDescent="0.2">
      <c r="A523" s="379"/>
      <c r="B523" s="379"/>
      <c r="C523" s="379"/>
      <c r="D523" s="379"/>
      <c r="E523" s="379"/>
      <c r="F523" s="379"/>
      <c r="G523" s="379"/>
      <c r="H523" s="382"/>
      <c r="I523" s="509"/>
      <c r="J523" s="383"/>
      <c r="K523" s="387"/>
      <c r="L523" s="379"/>
      <c r="M523" s="379"/>
      <c r="N523" s="382"/>
      <c r="O523" s="379"/>
    </row>
    <row r="524" spans="1:15" x14ac:dyDescent="0.2">
      <c r="A524" s="379"/>
      <c r="B524" s="379"/>
      <c r="C524" s="379"/>
      <c r="D524" s="379"/>
      <c r="E524" s="379"/>
      <c r="F524" s="379"/>
      <c r="G524" s="379"/>
      <c r="H524" s="382"/>
      <c r="I524" s="509"/>
      <c r="J524" s="383"/>
      <c r="K524" s="387"/>
      <c r="L524" s="379"/>
      <c r="M524" s="379"/>
      <c r="N524" s="382"/>
      <c r="O524" s="379"/>
    </row>
    <row r="525" spans="1:15" x14ac:dyDescent="0.2">
      <c r="A525" s="379"/>
      <c r="B525" s="379"/>
      <c r="C525" s="379"/>
      <c r="D525" s="379"/>
      <c r="E525" s="379"/>
      <c r="F525" s="379"/>
      <c r="G525" s="379"/>
      <c r="H525" s="382"/>
      <c r="I525" s="509"/>
      <c r="J525" s="383"/>
      <c r="K525" s="387"/>
      <c r="L525" s="379"/>
      <c r="M525" s="379"/>
      <c r="N525" s="382"/>
      <c r="O525" s="379"/>
    </row>
    <row r="526" spans="1:15" x14ac:dyDescent="0.2">
      <c r="A526" s="379"/>
      <c r="B526" s="379"/>
      <c r="C526" s="379"/>
      <c r="D526" s="379"/>
      <c r="E526" s="379"/>
      <c r="F526" s="379"/>
      <c r="G526" s="379"/>
      <c r="H526" s="382"/>
      <c r="I526" s="509"/>
      <c r="J526" s="383"/>
      <c r="K526" s="387"/>
      <c r="L526" s="379"/>
      <c r="M526" s="379"/>
      <c r="N526" s="382"/>
      <c r="O526" s="379"/>
    </row>
    <row r="527" spans="1:15" x14ac:dyDescent="0.2">
      <c r="A527" s="379"/>
      <c r="B527" s="379"/>
      <c r="C527" s="379"/>
      <c r="D527" s="379"/>
      <c r="E527" s="379"/>
      <c r="F527" s="379"/>
      <c r="G527" s="379"/>
      <c r="H527" s="382"/>
      <c r="I527" s="509"/>
      <c r="J527" s="383"/>
      <c r="K527" s="387"/>
      <c r="L527" s="379"/>
      <c r="M527" s="379"/>
      <c r="N527" s="382"/>
      <c r="O527" s="379"/>
    </row>
    <row r="528" spans="1:15" x14ac:dyDescent="0.2">
      <c r="A528" s="379"/>
      <c r="B528" s="379"/>
      <c r="C528" s="379"/>
      <c r="D528" s="379"/>
      <c r="E528" s="379"/>
      <c r="F528" s="379"/>
      <c r="G528" s="379"/>
      <c r="H528" s="382"/>
      <c r="I528" s="509"/>
      <c r="J528" s="383"/>
      <c r="K528" s="387"/>
      <c r="L528" s="379"/>
      <c r="M528" s="379"/>
      <c r="N528" s="382"/>
      <c r="O528" s="379"/>
    </row>
    <row r="529" spans="1:15" x14ac:dyDescent="0.2">
      <c r="A529" s="379"/>
      <c r="B529" s="379"/>
      <c r="C529" s="379"/>
      <c r="D529" s="379"/>
      <c r="E529" s="379"/>
      <c r="F529" s="379"/>
      <c r="G529" s="379"/>
      <c r="H529" s="382"/>
      <c r="I529" s="509"/>
      <c r="J529" s="383"/>
      <c r="K529" s="387"/>
      <c r="L529" s="379"/>
      <c r="M529" s="379"/>
      <c r="N529" s="382"/>
      <c r="O529" s="379"/>
    </row>
    <row r="530" spans="1:15" x14ac:dyDescent="0.2">
      <c r="A530" s="379"/>
      <c r="B530" s="379"/>
      <c r="C530" s="379"/>
      <c r="D530" s="379"/>
      <c r="E530" s="379"/>
      <c r="F530" s="379"/>
      <c r="G530" s="379"/>
      <c r="H530" s="382"/>
      <c r="I530" s="509"/>
      <c r="J530" s="383"/>
      <c r="K530" s="387"/>
      <c r="L530" s="379"/>
      <c r="M530" s="379"/>
      <c r="N530" s="382"/>
      <c r="O530" s="379"/>
    </row>
    <row r="531" spans="1:15" x14ac:dyDescent="0.2">
      <c r="A531" s="379"/>
      <c r="B531" s="379"/>
      <c r="C531" s="379"/>
      <c r="D531" s="379"/>
      <c r="E531" s="379"/>
      <c r="F531" s="379"/>
      <c r="G531" s="379"/>
      <c r="H531" s="382"/>
      <c r="I531" s="509"/>
      <c r="J531" s="383"/>
      <c r="K531" s="387"/>
      <c r="L531" s="379"/>
      <c r="M531" s="379"/>
      <c r="N531" s="382"/>
      <c r="O531" s="379"/>
    </row>
    <row r="532" spans="1:15" x14ac:dyDescent="0.2">
      <c r="A532" s="379"/>
      <c r="B532" s="379"/>
      <c r="C532" s="379"/>
      <c r="D532" s="379"/>
      <c r="E532" s="379"/>
      <c r="F532" s="379"/>
      <c r="G532" s="379"/>
      <c r="H532" s="382"/>
      <c r="I532" s="509"/>
      <c r="J532" s="383"/>
      <c r="K532" s="387"/>
      <c r="L532" s="379"/>
      <c r="M532" s="379"/>
      <c r="N532" s="382"/>
      <c r="O532" s="379"/>
    </row>
    <row r="533" spans="1:15" x14ac:dyDescent="0.2">
      <c r="A533" s="379"/>
      <c r="B533" s="379"/>
      <c r="C533" s="379"/>
      <c r="D533" s="379"/>
      <c r="E533" s="379"/>
      <c r="F533" s="379"/>
      <c r="G533" s="379"/>
      <c r="H533" s="382"/>
      <c r="I533" s="509"/>
      <c r="J533" s="383"/>
      <c r="K533" s="387"/>
      <c r="L533" s="379"/>
      <c r="M533" s="379"/>
      <c r="N533" s="382"/>
      <c r="O533" s="379"/>
    </row>
    <row r="534" spans="1:15" x14ac:dyDescent="0.2">
      <c r="A534" s="379"/>
      <c r="B534" s="379"/>
      <c r="C534" s="379"/>
      <c r="D534" s="379"/>
      <c r="E534" s="379"/>
      <c r="F534" s="379"/>
      <c r="G534" s="379"/>
      <c r="H534" s="382"/>
      <c r="I534" s="509"/>
      <c r="J534" s="383"/>
      <c r="K534" s="387"/>
      <c r="L534" s="379"/>
      <c r="M534" s="379"/>
      <c r="N534" s="382"/>
      <c r="O534" s="379"/>
    </row>
    <row r="535" spans="1:15" x14ac:dyDescent="0.2">
      <c r="A535" s="379"/>
      <c r="B535" s="379"/>
      <c r="C535" s="379"/>
      <c r="D535" s="379"/>
      <c r="E535" s="379"/>
      <c r="F535" s="379"/>
      <c r="G535" s="379"/>
      <c r="H535" s="382"/>
      <c r="I535" s="509"/>
      <c r="J535" s="383"/>
      <c r="K535" s="387"/>
      <c r="L535" s="379"/>
      <c r="M535" s="379"/>
      <c r="N535" s="382"/>
      <c r="O535" s="379"/>
    </row>
    <row r="536" spans="1:15" x14ac:dyDescent="0.2">
      <c r="A536" s="379"/>
      <c r="B536" s="379"/>
      <c r="C536" s="379"/>
      <c r="D536" s="379"/>
      <c r="E536" s="379"/>
      <c r="F536" s="379"/>
      <c r="G536" s="379"/>
      <c r="H536" s="382"/>
      <c r="I536" s="509"/>
      <c r="J536" s="383"/>
      <c r="K536" s="387"/>
      <c r="L536" s="379"/>
      <c r="M536" s="379"/>
      <c r="N536" s="382"/>
      <c r="O536" s="379"/>
    </row>
    <row r="537" spans="1:15" x14ac:dyDescent="0.2">
      <c r="A537" s="379"/>
      <c r="B537" s="379"/>
      <c r="C537" s="379"/>
      <c r="D537" s="379"/>
      <c r="E537" s="379"/>
      <c r="F537" s="379"/>
      <c r="G537" s="379"/>
      <c r="H537" s="382"/>
      <c r="I537" s="509"/>
      <c r="J537" s="383"/>
      <c r="K537" s="387"/>
      <c r="L537" s="379"/>
      <c r="M537" s="379"/>
      <c r="N537" s="382"/>
      <c r="O537" s="379"/>
    </row>
    <row r="538" spans="1:15" x14ac:dyDescent="0.2">
      <c r="A538" s="379"/>
      <c r="B538" s="379"/>
      <c r="C538" s="379"/>
      <c r="D538" s="379"/>
      <c r="E538" s="379"/>
      <c r="F538" s="379"/>
      <c r="G538" s="379"/>
      <c r="H538" s="382"/>
      <c r="I538" s="509"/>
      <c r="J538" s="383"/>
      <c r="K538" s="387"/>
      <c r="L538" s="379"/>
      <c r="M538" s="379"/>
      <c r="N538" s="382"/>
      <c r="O538" s="379"/>
    </row>
    <row r="539" spans="1:15" x14ac:dyDescent="0.2">
      <c r="A539" s="379"/>
      <c r="B539" s="379"/>
      <c r="C539" s="379"/>
      <c r="D539" s="379"/>
      <c r="E539" s="379"/>
      <c r="F539" s="379"/>
      <c r="G539" s="379"/>
      <c r="H539" s="382"/>
      <c r="I539" s="509"/>
      <c r="J539" s="383"/>
      <c r="K539" s="387"/>
      <c r="L539" s="379"/>
      <c r="M539" s="379"/>
      <c r="N539" s="382"/>
      <c r="O539" s="379"/>
    </row>
    <row r="540" spans="1:15" x14ac:dyDescent="0.2">
      <c r="A540" s="379"/>
      <c r="B540" s="379"/>
      <c r="C540" s="379"/>
      <c r="D540" s="379"/>
      <c r="E540" s="379"/>
      <c r="F540" s="379"/>
      <c r="G540" s="379"/>
      <c r="H540" s="382"/>
      <c r="I540" s="509"/>
      <c r="J540" s="383"/>
      <c r="K540" s="387"/>
      <c r="L540" s="379"/>
      <c r="M540" s="379"/>
      <c r="N540" s="382"/>
      <c r="O540" s="379"/>
    </row>
    <row r="541" spans="1:15" x14ac:dyDescent="0.2">
      <c r="A541" s="379"/>
      <c r="B541" s="379"/>
      <c r="C541" s="379"/>
      <c r="D541" s="379"/>
      <c r="E541" s="379"/>
      <c r="F541" s="379"/>
      <c r="G541" s="379"/>
      <c r="H541" s="382"/>
      <c r="I541" s="509"/>
      <c r="J541" s="383"/>
      <c r="K541" s="387"/>
      <c r="L541" s="379"/>
      <c r="M541" s="379"/>
      <c r="N541" s="382"/>
      <c r="O541" s="379"/>
    </row>
    <row r="542" spans="1:15" x14ac:dyDescent="0.2">
      <c r="A542" s="379"/>
      <c r="B542" s="379"/>
      <c r="C542" s="379"/>
      <c r="D542" s="379"/>
      <c r="E542" s="379"/>
      <c r="F542" s="379"/>
      <c r="G542" s="379"/>
      <c r="H542" s="382"/>
      <c r="I542" s="509"/>
      <c r="J542" s="383"/>
      <c r="K542" s="387"/>
      <c r="L542" s="379"/>
      <c r="M542" s="379"/>
      <c r="N542" s="382"/>
      <c r="O542" s="379"/>
    </row>
    <row r="543" spans="1:15" x14ac:dyDescent="0.2">
      <c r="A543" s="379"/>
      <c r="B543" s="379"/>
      <c r="C543" s="379"/>
      <c r="D543" s="379"/>
      <c r="E543" s="379"/>
      <c r="F543" s="379"/>
      <c r="G543" s="379"/>
      <c r="H543" s="382"/>
      <c r="I543" s="509"/>
      <c r="J543" s="383"/>
      <c r="K543" s="387"/>
      <c r="L543" s="379"/>
      <c r="M543" s="379"/>
      <c r="N543" s="382"/>
      <c r="O543" s="379"/>
    </row>
    <row r="544" spans="1:15" x14ac:dyDescent="0.2">
      <c r="A544" s="379"/>
      <c r="B544" s="379"/>
      <c r="C544" s="379"/>
      <c r="D544" s="379"/>
      <c r="E544" s="379"/>
      <c r="F544" s="379"/>
      <c r="G544" s="379"/>
      <c r="H544" s="382"/>
      <c r="I544" s="509"/>
      <c r="J544" s="383"/>
      <c r="K544" s="387"/>
      <c r="L544" s="379"/>
      <c r="M544" s="379"/>
      <c r="N544" s="382"/>
      <c r="O544" s="379"/>
    </row>
    <row r="545" spans="1:15" x14ac:dyDescent="0.2">
      <c r="A545" s="379"/>
      <c r="B545" s="379"/>
      <c r="C545" s="379"/>
      <c r="D545" s="379"/>
      <c r="E545" s="379"/>
      <c r="F545" s="379"/>
      <c r="G545" s="379"/>
      <c r="H545" s="382"/>
      <c r="I545" s="509"/>
      <c r="J545" s="383"/>
      <c r="K545" s="387"/>
      <c r="L545" s="379"/>
      <c r="M545" s="379"/>
      <c r="N545" s="382"/>
      <c r="O545" s="379"/>
    </row>
    <row r="546" spans="1:15" x14ac:dyDescent="0.2">
      <c r="A546" s="379"/>
      <c r="B546" s="379"/>
      <c r="C546" s="379"/>
      <c r="D546" s="379"/>
      <c r="E546" s="379"/>
      <c r="F546" s="379"/>
      <c r="G546" s="379"/>
      <c r="H546" s="382"/>
      <c r="I546" s="509"/>
      <c r="J546" s="383"/>
      <c r="K546" s="387"/>
      <c r="L546" s="379"/>
      <c r="M546" s="379"/>
      <c r="N546" s="382"/>
      <c r="O546" s="379"/>
    </row>
    <row r="547" spans="1:15" x14ac:dyDescent="0.2">
      <c r="A547" s="379"/>
      <c r="B547" s="379"/>
      <c r="C547" s="379"/>
      <c r="D547" s="379"/>
      <c r="E547" s="379"/>
      <c r="F547" s="379"/>
      <c r="G547" s="379"/>
      <c r="H547" s="382"/>
      <c r="I547" s="509"/>
      <c r="J547" s="383"/>
      <c r="K547" s="387"/>
      <c r="L547" s="379"/>
      <c r="M547" s="379"/>
      <c r="N547" s="382"/>
      <c r="O547" s="379"/>
    </row>
    <row r="548" spans="1:15" x14ac:dyDescent="0.2">
      <c r="A548" s="379"/>
      <c r="B548" s="379"/>
      <c r="C548" s="379"/>
      <c r="D548" s="379"/>
      <c r="E548" s="379"/>
      <c r="F548" s="379"/>
      <c r="G548" s="379"/>
      <c r="H548" s="382"/>
      <c r="I548" s="509"/>
      <c r="J548" s="383"/>
      <c r="K548" s="387"/>
      <c r="L548" s="379"/>
      <c r="M548" s="379"/>
      <c r="N548" s="382"/>
      <c r="O548" s="379"/>
    </row>
    <row r="549" spans="1:15" x14ac:dyDescent="0.2">
      <c r="A549" s="379"/>
      <c r="B549" s="379"/>
      <c r="C549" s="379"/>
      <c r="D549" s="379"/>
      <c r="E549" s="379"/>
      <c r="F549" s="379"/>
      <c r="G549" s="379"/>
      <c r="H549" s="382"/>
      <c r="I549" s="509"/>
      <c r="J549" s="383"/>
      <c r="K549" s="387"/>
      <c r="L549" s="379"/>
      <c r="M549" s="379"/>
      <c r="N549" s="382"/>
      <c r="O549" s="379"/>
    </row>
    <row r="550" spans="1:15" x14ac:dyDescent="0.2">
      <c r="A550" s="379"/>
      <c r="B550" s="379"/>
      <c r="C550" s="379"/>
      <c r="D550" s="379"/>
      <c r="E550" s="379"/>
      <c r="F550" s="379"/>
      <c r="G550" s="379"/>
      <c r="H550" s="382"/>
      <c r="I550" s="509"/>
      <c r="J550" s="383"/>
      <c r="K550" s="387"/>
      <c r="L550" s="379"/>
      <c r="M550" s="379"/>
      <c r="N550" s="382"/>
      <c r="O550" s="379"/>
    </row>
    <row r="551" spans="1:15" x14ac:dyDescent="0.2">
      <c r="A551" s="379"/>
      <c r="B551" s="379"/>
      <c r="C551" s="379"/>
      <c r="D551" s="379"/>
      <c r="E551" s="379"/>
      <c r="F551" s="379"/>
      <c r="G551" s="379"/>
      <c r="H551" s="382"/>
      <c r="I551" s="509"/>
      <c r="J551" s="383"/>
      <c r="K551" s="387"/>
      <c r="L551" s="379"/>
      <c r="M551" s="379"/>
      <c r="N551" s="382"/>
      <c r="O551" s="379"/>
    </row>
    <row r="552" spans="1:15" x14ac:dyDescent="0.2">
      <c r="A552" s="379"/>
      <c r="B552" s="379"/>
      <c r="C552" s="379"/>
      <c r="D552" s="379"/>
      <c r="E552" s="379"/>
      <c r="F552" s="379"/>
      <c r="G552" s="379"/>
      <c r="H552" s="382"/>
      <c r="I552" s="509"/>
      <c r="J552" s="383"/>
      <c r="K552" s="387"/>
      <c r="L552" s="379"/>
      <c r="M552" s="379"/>
      <c r="N552" s="382"/>
      <c r="O552" s="379"/>
    </row>
    <row r="553" spans="1:15" x14ac:dyDescent="0.2">
      <c r="A553" s="379"/>
      <c r="B553" s="379"/>
      <c r="C553" s="379"/>
      <c r="D553" s="379"/>
      <c r="E553" s="379"/>
      <c r="F553" s="379"/>
      <c r="G553" s="379"/>
      <c r="H553" s="382"/>
      <c r="I553" s="509"/>
      <c r="J553" s="383"/>
      <c r="K553" s="387"/>
      <c r="L553" s="379"/>
      <c r="M553" s="379"/>
      <c r="N553" s="382"/>
      <c r="O553" s="379"/>
    </row>
    <row r="554" spans="1:15" x14ac:dyDescent="0.2">
      <c r="A554" s="379"/>
      <c r="B554" s="379"/>
      <c r="C554" s="379"/>
      <c r="D554" s="379"/>
      <c r="E554" s="379"/>
      <c r="F554" s="379"/>
      <c r="G554" s="379"/>
      <c r="H554" s="382"/>
      <c r="I554" s="509"/>
      <c r="J554" s="383"/>
      <c r="K554" s="387"/>
      <c r="L554" s="379"/>
      <c r="M554" s="379"/>
      <c r="N554" s="382"/>
      <c r="O554" s="379"/>
    </row>
    <row r="555" spans="1:15" x14ac:dyDescent="0.2">
      <c r="A555" s="379"/>
      <c r="B555" s="379"/>
      <c r="C555" s="379"/>
      <c r="D555" s="379"/>
      <c r="E555" s="379"/>
      <c r="F555" s="379"/>
      <c r="G555" s="379"/>
      <c r="H555" s="382"/>
      <c r="I555" s="509"/>
      <c r="J555" s="383"/>
      <c r="K555" s="387"/>
      <c r="L555" s="379"/>
      <c r="M555" s="379"/>
      <c r="N555" s="382"/>
      <c r="O555" s="379"/>
    </row>
    <row r="556" spans="1:15" x14ac:dyDescent="0.2">
      <c r="A556" s="379"/>
      <c r="B556" s="379"/>
      <c r="C556" s="379"/>
      <c r="D556" s="379"/>
      <c r="E556" s="379"/>
      <c r="F556" s="379"/>
      <c r="G556" s="379"/>
      <c r="H556" s="382"/>
      <c r="I556" s="509"/>
      <c r="J556" s="383"/>
      <c r="K556" s="387"/>
      <c r="L556" s="379"/>
      <c r="M556" s="379"/>
      <c r="N556" s="382"/>
      <c r="O556" s="379"/>
    </row>
    <row r="557" spans="1:15" x14ac:dyDescent="0.2">
      <c r="A557" s="379"/>
      <c r="B557" s="379"/>
      <c r="C557" s="379"/>
      <c r="D557" s="379"/>
      <c r="E557" s="379"/>
      <c r="F557" s="379"/>
      <c r="G557" s="379"/>
      <c r="H557" s="382"/>
      <c r="I557" s="509"/>
      <c r="J557" s="383"/>
      <c r="K557" s="387"/>
      <c r="L557" s="379"/>
      <c r="M557" s="379"/>
      <c r="N557" s="382"/>
      <c r="O557" s="379"/>
    </row>
    <row r="558" spans="1:15" x14ac:dyDescent="0.2">
      <c r="A558" s="379"/>
      <c r="B558" s="379"/>
      <c r="C558" s="379"/>
      <c r="D558" s="379"/>
      <c r="E558" s="379"/>
      <c r="F558" s="379"/>
      <c r="G558" s="379"/>
      <c r="H558" s="382"/>
      <c r="I558" s="509"/>
      <c r="J558" s="383"/>
      <c r="K558" s="387"/>
      <c r="L558" s="379"/>
      <c r="M558" s="379"/>
      <c r="N558" s="382"/>
      <c r="O558" s="379"/>
    </row>
    <row r="559" spans="1:15" x14ac:dyDescent="0.2">
      <c r="A559" s="379"/>
      <c r="B559" s="379"/>
      <c r="C559" s="379"/>
      <c r="D559" s="379"/>
      <c r="E559" s="379"/>
      <c r="F559" s="379"/>
      <c r="G559" s="379"/>
      <c r="H559" s="382"/>
      <c r="I559" s="509"/>
      <c r="J559" s="383"/>
      <c r="K559" s="387"/>
      <c r="L559" s="379"/>
      <c r="M559" s="379"/>
      <c r="N559" s="382"/>
      <c r="O559" s="379"/>
    </row>
    <row r="560" spans="1:15" x14ac:dyDescent="0.2">
      <c r="A560" s="379"/>
      <c r="B560" s="379"/>
      <c r="C560" s="379"/>
      <c r="D560" s="379"/>
      <c r="E560" s="379"/>
      <c r="F560" s="379"/>
      <c r="G560" s="379"/>
      <c r="H560" s="382"/>
      <c r="I560" s="509"/>
      <c r="J560" s="383"/>
      <c r="K560" s="387"/>
      <c r="L560" s="379"/>
      <c r="M560" s="379"/>
      <c r="N560" s="382"/>
      <c r="O560" s="379"/>
    </row>
    <row r="561" spans="1:15" x14ac:dyDescent="0.2">
      <c r="A561" s="379"/>
      <c r="B561" s="379"/>
      <c r="C561" s="379"/>
      <c r="D561" s="379"/>
      <c r="E561" s="379"/>
      <c r="F561" s="379"/>
      <c r="G561" s="379"/>
      <c r="H561" s="382"/>
      <c r="I561" s="509"/>
      <c r="J561" s="383"/>
      <c r="K561" s="387"/>
      <c r="L561" s="379"/>
      <c r="M561" s="379"/>
      <c r="N561" s="382"/>
      <c r="O561" s="379"/>
    </row>
    <row r="562" spans="1:15" x14ac:dyDescent="0.2">
      <c r="A562" s="379"/>
      <c r="B562" s="379"/>
      <c r="C562" s="379"/>
      <c r="D562" s="379"/>
      <c r="E562" s="379"/>
      <c r="F562" s="379"/>
      <c r="G562" s="379"/>
      <c r="H562" s="382"/>
      <c r="I562" s="509"/>
      <c r="J562" s="383"/>
      <c r="K562" s="387"/>
      <c r="L562" s="379"/>
      <c r="M562" s="379"/>
      <c r="N562" s="382"/>
      <c r="O562" s="379"/>
    </row>
    <row r="563" spans="1:15" x14ac:dyDescent="0.2">
      <c r="A563" s="379"/>
      <c r="B563" s="379"/>
      <c r="C563" s="379"/>
      <c r="D563" s="379"/>
      <c r="E563" s="379"/>
      <c r="F563" s="379"/>
      <c r="G563" s="379"/>
      <c r="H563" s="382"/>
      <c r="I563" s="509"/>
      <c r="J563" s="383"/>
      <c r="K563" s="387"/>
      <c r="L563" s="379"/>
      <c r="M563" s="379"/>
      <c r="N563" s="382"/>
      <c r="O563" s="379"/>
    </row>
    <row r="564" spans="1:15" x14ac:dyDescent="0.2">
      <c r="A564" s="379"/>
      <c r="B564" s="379"/>
      <c r="C564" s="379"/>
      <c r="D564" s="379"/>
      <c r="E564" s="379"/>
      <c r="F564" s="379"/>
      <c r="G564" s="379"/>
      <c r="H564" s="382"/>
      <c r="I564" s="509"/>
      <c r="J564" s="383"/>
      <c r="K564" s="387"/>
      <c r="L564" s="379"/>
      <c r="M564" s="379"/>
      <c r="N564" s="382"/>
      <c r="O564" s="379"/>
    </row>
    <row r="565" spans="1:15" x14ac:dyDescent="0.2">
      <c r="A565" s="379"/>
      <c r="B565" s="379"/>
      <c r="C565" s="379"/>
      <c r="D565" s="379"/>
      <c r="E565" s="379"/>
      <c r="F565" s="379"/>
      <c r="G565" s="379"/>
      <c r="H565" s="382"/>
      <c r="I565" s="509"/>
      <c r="J565" s="383"/>
      <c r="K565" s="387"/>
      <c r="L565" s="379"/>
      <c r="M565" s="379"/>
      <c r="N565" s="382"/>
      <c r="O565" s="379"/>
    </row>
    <row r="566" spans="1:15" x14ac:dyDescent="0.2">
      <c r="A566" s="379"/>
      <c r="B566" s="379"/>
      <c r="C566" s="379"/>
      <c r="D566" s="379"/>
      <c r="E566" s="379"/>
      <c r="F566" s="379"/>
      <c r="G566" s="379"/>
      <c r="H566" s="382"/>
      <c r="I566" s="509"/>
      <c r="J566" s="383"/>
      <c r="K566" s="387"/>
      <c r="L566" s="379"/>
      <c r="M566" s="379"/>
      <c r="N566" s="382"/>
      <c r="O566" s="379"/>
    </row>
    <row r="567" spans="1:15" x14ac:dyDescent="0.2">
      <c r="A567" s="379"/>
      <c r="B567" s="379"/>
      <c r="C567" s="379"/>
      <c r="D567" s="379"/>
      <c r="E567" s="379"/>
      <c r="F567" s="379"/>
      <c r="G567" s="379"/>
      <c r="H567" s="382"/>
      <c r="I567" s="509"/>
      <c r="J567" s="383"/>
      <c r="K567" s="387"/>
      <c r="L567" s="379"/>
      <c r="M567" s="379"/>
      <c r="N567" s="382"/>
      <c r="O567" s="379"/>
    </row>
    <row r="568" spans="1:15" x14ac:dyDescent="0.2">
      <c r="A568" s="379"/>
      <c r="B568" s="379"/>
      <c r="C568" s="379"/>
      <c r="D568" s="379"/>
      <c r="E568" s="379"/>
      <c r="F568" s="379"/>
      <c r="G568" s="379"/>
      <c r="H568" s="382"/>
      <c r="I568" s="509"/>
      <c r="J568" s="383"/>
      <c r="K568" s="387"/>
      <c r="L568" s="379"/>
      <c r="M568" s="379"/>
      <c r="N568" s="382"/>
      <c r="O568" s="379"/>
    </row>
    <row r="569" spans="1:15" x14ac:dyDescent="0.2">
      <c r="A569" s="379"/>
      <c r="B569" s="379"/>
      <c r="C569" s="379"/>
      <c r="D569" s="379"/>
      <c r="E569" s="379"/>
      <c r="F569" s="379"/>
      <c r="G569" s="379"/>
      <c r="H569" s="382"/>
      <c r="I569" s="509"/>
      <c r="J569" s="383"/>
      <c r="K569" s="387"/>
      <c r="L569" s="379"/>
      <c r="M569" s="379"/>
      <c r="N569" s="382"/>
      <c r="O569" s="379"/>
    </row>
    <row r="570" spans="1:15" x14ac:dyDescent="0.2">
      <c r="A570" s="379"/>
      <c r="B570" s="379"/>
      <c r="C570" s="379"/>
      <c r="D570" s="379"/>
      <c r="E570" s="379"/>
      <c r="F570" s="379"/>
      <c r="G570" s="379"/>
      <c r="H570" s="382"/>
      <c r="I570" s="509"/>
      <c r="J570" s="383"/>
      <c r="K570" s="387"/>
      <c r="L570" s="379"/>
      <c r="M570" s="379"/>
      <c r="N570" s="382"/>
      <c r="O570" s="379"/>
    </row>
    <row r="571" spans="1:15" x14ac:dyDescent="0.2">
      <c r="A571" s="379"/>
      <c r="B571" s="379"/>
      <c r="C571" s="379"/>
      <c r="D571" s="379"/>
      <c r="E571" s="379"/>
      <c r="F571" s="379"/>
      <c r="G571" s="379"/>
      <c r="H571" s="382"/>
      <c r="I571" s="509"/>
      <c r="J571" s="383"/>
      <c r="K571" s="387"/>
      <c r="L571" s="379"/>
      <c r="M571" s="379"/>
      <c r="N571" s="382"/>
      <c r="O571" s="379"/>
    </row>
    <row r="572" spans="1:15" x14ac:dyDescent="0.2">
      <c r="A572" s="379"/>
      <c r="B572" s="379"/>
      <c r="C572" s="379"/>
      <c r="D572" s="379"/>
      <c r="E572" s="379"/>
      <c r="F572" s="379"/>
      <c r="G572" s="379"/>
      <c r="H572" s="382"/>
      <c r="I572" s="509"/>
      <c r="J572" s="383"/>
      <c r="K572" s="387"/>
      <c r="L572" s="379"/>
      <c r="M572" s="379"/>
      <c r="N572" s="382"/>
      <c r="O572" s="379"/>
    </row>
    <row r="573" spans="1:15" x14ac:dyDescent="0.2">
      <c r="A573" s="379"/>
      <c r="B573" s="379"/>
      <c r="C573" s="379"/>
      <c r="D573" s="379"/>
      <c r="E573" s="379"/>
      <c r="F573" s="379"/>
      <c r="G573" s="379"/>
      <c r="H573" s="382"/>
      <c r="I573" s="509"/>
      <c r="J573" s="383"/>
      <c r="K573" s="387"/>
      <c r="L573" s="379"/>
      <c r="M573" s="379"/>
      <c r="N573" s="382"/>
      <c r="O573" s="379"/>
    </row>
    <row r="574" spans="1:15" x14ac:dyDescent="0.2">
      <c r="A574" s="379"/>
      <c r="B574" s="379"/>
      <c r="C574" s="379"/>
      <c r="D574" s="379"/>
      <c r="E574" s="379"/>
      <c r="F574" s="379"/>
      <c r="G574" s="379"/>
      <c r="H574" s="382"/>
      <c r="I574" s="509"/>
      <c r="J574" s="383"/>
      <c r="K574" s="387"/>
      <c r="L574" s="379"/>
      <c r="M574" s="379"/>
      <c r="N574" s="382"/>
      <c r="O574" s="379"/>
    </row>
    <row r="575" spans="1:15" x14ac:dyDescent="0.2">
      <c r="A575" s="379"/>
      <c r="B575" s="379"/>
      <c r="C575" s="379"/>
      <c r="D575" s="379"/>
      <c r="E575" s="379"/>
      <c r="F575" s="379"/>
      <c r="G575" s="379"/>
      <c r="H575" s="382"/>
      <c r="I575" s="509"/>
      <c r="J575" s="383"/>
      <c r="K575" s="387"/>
      <c r="L575" s="379"/>
      <c r="M575" s="379"/>
      <c r="N575" s="382"/>
      <c r="O575" s="379"/>
    </row>
    <row r="576" spans="1:15" x14ac:dyDescent="0.2">
      <c r="A576" s="379"/>
      <c r="B576" s="379"/>
      <c r="C576" s="379"/>
      <c r="D576" s="379"/>
      <c r="E576" s="379"/>
      <c r="F576" s="379"/>
      <c r="G576" s="379"/>
      <c r="H576" s="382"/>
      <c r="I576" s="509"/>
      <c r="J576" s="383"/>
      <c r="K576" s="387"/>
      <c r="L576" s="379"/>
      <c r="M576" s="379"/>
      <c r="N576" s="382"/>
      <c r="O576" s="379"/>
    </row>
    <row r="577" spans="1:15" x14ac:dyDescent="0.2">
      <c r="A577" s="379"/>
      <c r="B577" s="379"/>
      <c r="C577" s="379"/>
      <c r="D577" s="379"/>
      <c r="E577" s="379"/>
      <c r="F577" s="379"/>
      <c r="G577" s="379"/>
      <c r="H577" s="382"/>
      <c r="I577" s="509"/>
      <c r="J577" s="383"/>
      <c r="K577" s="387"/>
      <c r="L577" s="379"/>
      <c r="M577" s="379"/>
      <c r="N577" s="382"/>
      <c r="O577" s="379"/>
    </row>
    <row r="578" spans="1:15" x14ac:dyDescent="0.2">
      <c r="A578" s="379"/>
      <c r="B578" s="379"/>
      <c r="C578" s="379"/>
      <c r="D578" s="379"/>
      <c r="E578" s="379"/>
      <c r="F578" s="379"/>
      <c r="G578" s="379"/>
      <c r="H578" s="382"/>
      <c r="I578" s="509"/>
      <c r="J578" s="383"/>
      <c r="K578" s="387"/>
      <c r="L578" s="379"/>
      <c r="M578" s="379"/>
      <c r="N578" s="382"/>
      <c r="O578" s="379"/>
    </row>
    <row r="579" spans="1:15" x14ac:dyDescent="0.2">
      <c r="A579" s="379"/>
      <c r="B579" s="379"/>
      <c r="C579" s="379"/>
      <c r="D579" s="379"/>
      <c r="E579" s="379"/>
      <c r="F579" s="379"/>
      <c r="G579" s="379"/>
      <c r="H579" s="382"/>
      <c r="I579" s="509"/>
      <c r="J579" s="383"/>
      <c r="K579" s="387"/>
      <c r="L579" s="379"/>
      <c r="M579" s="379"/>
      <c r="N579" s="382"/>
      <c r="O579" s="379"/>
    </row>
    <row r="580" spans="1:15" x14ac:dyDescent="0.2">
      <c r="A580" s="379"/>
      <c r="B580" s="379"/>
      <c r="C580" s="379"/>
      <c r="D580" s="379"/>
      <c r="E580" s="379"/>
      <c r="F580" s="379"/>
      <c r="G580" s="379"/>
      <c r="H580" s="382"/>
      <c r="I580" s="509"/>
      <c r="J580" s="383"/>
      <c r="K580" s="387"/>
      <c r="L580" s="379"/>
      <c r="M580" s="379"/>
      <c r="N580" s="382"/>
      <c r="O580" s="379"/>
    </row>
    <row r="581" spans="1:15" x14ac:dyDescent="0.2">
      <c r="A581" s="379"/>
      <c r="B581" s="379"/>
      <c r="C581" s="379"/>
      <c r="D581" s="379"/>
      <c r="E581" s="379"/>
      <c r="F581" s="379"/>
      <c r="G581" s="379"/>
      <c r="H581" s="382"/>
      <c r="I581" s="509"/>
      <c r="J581" s="383"/>
      <c r="K581" s="387"/>
      <c r="L581" s="379"/>
      <c r="M581" s="379"/>
      <c r="N581" s="382"/>
      <c r="O581" s="379"/>
    </row>
    <row r="582" spans="1:15" x14ac:dyDescent="0.2">
      <c r="A582" s="379"/>
      <c r="B582" s="379"/>
      <c r="C582" s="379"/>
      <c r="D582" s="379"/>
      <c r="E582" s="379"/>
      <c r="F582" s="379"/>
      <c r="G582" s="379"/>
      <c r="H582" s="382"/>
      <c r="I582" s="509"/>
      <c r="J582" s="383"/>
      <c r="K582" s="387"/>
      <c r="L582" s="379"/>
      <c r="M582" s="379"/>
      <c r="N582" s="382"/>
      <c r="O582" s="379"/>
    </row>
    <row r="583" spans="1:15" x14ac:dyDescent="0.2">
      <c r="A583" s="379"/>
      <c r="B583" s="379"/>
      <c r="C583" s="379"/>
      <c r="D583" s="379"/>
      <c r="E583" s="379"/>
      <c r="F583" s="379"/>
      <c r="G583" s="379"/>
      <c r="H583" s="382"/>
      <c r="I583" s="509"/>
      <c r="J583" s="383"/>
      <c r="K583" s="387"/>
      <c r="L583" s="379"/>
      <c r="M583" s="379"/>
      <c r="N583" s="382"/>
      <c r="O583" s="379"/>
    </row>
    <row r="584" spans="1:15" x14ac:dyDescent="0.2">
      <c r="A584" s="379"/>
      <c r="B584" s="379"/>
      <c r="C584" s="379"/>
      <c r="D584" s="379"/>
      <c r="E584" s="379"/>
      <c r="F584" s="379"/>
      <c r="G584" s="379"/>
      <c r="H584" s="382"/>
      <c r="I584" s="509"/>
      <c r="J584" s="383"/>
      <c r="K584" s="387"/>
      <c r="L584" s="379"/>
      <c r="M584" s="379"/>
      <c r="N584" s="382"/>
      <c r="O584" s="379"/>
    </row>
    <row r="585" spans="1:15" x14ac:dyDescent="0.2">
      <c r="A585" s="379"/>
      <c r="B585" s="379"/>
      <c r="C585" s="379"/>
      <c r="D585" s="379"/>
      <c r="E585" s="379"/>
      <c r="F585" s="379"/>
      <c r="G585" s="379"/>
      <c r="H585" s="382"/>
      <c r="I585" s="509"/>
      <c r="J585" s="383"/>
      <c r="K585" s="387"/>
      <c r="L585" s="379"/>
      <c r="M585" s="379"/>
      <c r="N585" s="382"/>
      <c r="O585" s="379"/>
    </row>
    <row r="586" spans="1:15" x14ac:dyDescent="0.2">
      <c r="A586" s="379"/>
      <c r="B586" s="379"/>
      <c r="C586" s="379"/>
      <c r="D586" s="379"/>
      <c r="E586" s="379"/>
      <c r="F586" s="379"/>
      <c r="G586" s="379"/>
      <c r="H586" s="382"/>
      <c r="I586" s="509"/>
      <c r="J586" s="383"/>
      <c r="K586" s="387"/>
      <c r="L586" s="379"/>
      <c r="M586" s="379"/>
      <c r="N586" s="382"/>
      <c r="O586" s="379"/>
    </row>
    <row r="587" spans="1:15" x14ac:dyDescent="0.2">
      <c r="A587" s="379"/>
      <c r="B587" s="379"/>
      <c r="C587" s="379"/>
      <c r="D587" s="379"/>
      <c r="E587" s="379"/>
      <c r="F587" s="379"/>
      <c r="G587" s="379"/>
      <c r="H587" s="382"/>
      <c r="I587" s="509"/>
      <c r="J587" s="383"/>
      <c r="K587" s="387"/>
      <c r="L587" s="379"/>
      <c r="M587" s="379"/>
      <c r="N587" s="382"/>
      <c r="O587" s="379"/>
    </row>
    <row r="588" spans="1:15" x14ac:dyDescent="0.2">
      <c r="A588" s="379"/>
      <c r="B588" s="379"/>
      <c r="C588" s="379"/>
      <c r="D588" s="379"/>
      <c r="E588" s="379"/>
      <c r="F588" s="379"/>
      <c r="G588" s="379"/>
      <c r="H588" s="382"/>
      <c r="I588" s="509"/>
      <c r="J588" s="383"/>
      <c r="K588" s="387"/>
      <c r="L588" s="379"/>
      <c r="M588" s="379"/>
      <c r="N588" s="382"/>
      <c r="O588" s="379"/>
    </row>
    <row r="589" spans="1:15" x14ac:dyDescent="0.2">
      <c r="A589" s="379"/>
      <c r="B589" s="379"/>
      <c r="C589" s="379"/>
      <c r="D589" s="379"/>
      <c r="E589" s="379"/>
      <c r="F589" s="379"/>
      <c r="G589" s="379"/>
      <c r="H589" s="382"/>
      <c r="I589" s="509"/>
      <c r="J589" s="383"/>
      <c r="K589" s="387"/>
      <c r="L589" s="379"/>
      <c r="M589" s="379"/>
      <c r="N589" s="382"/>
      <c r="O589" s="379"/>
    </row>
    <row r="590" spans="1:15" x14ac:dyDescent="0.2">
      <c r="A590" s="379"/>
      <c r="B590" s="379"/>
      <c r="C590" s="379"/>
      <c r="D590" s="379"/>
      <c r="E590" s="379"/>
      <c r="F590" s="379"/>
      <c r="G590" s="379"/>
      <c r="H590" s="382"/>
      <c r="I590" s="509"/>
      <c r="J590" s="383"/>
      <c r="K590" s="387"/>
      <c r="L590" s="379"/>
      <c r="M590" s="379"/>
      <c r="N590" s="382"/>
      <c r="O590" s="379"/>
    </row>
    <row r="591" spans="1:15" x14ac:dyDescent="0.2">
      <c r="A591" s="379"/>
      <c r="B591" s="379"/>
      <c r="C591" s="379"/>
      <c r="D591" s="379"/>
      <c r="E591" s="379"/>
      <c r="F591" s="379"/>
      <c r="G591" s="379"/>
      <c r="H591" s="382"/>
      <c r="I591" s="509"/>
      <c r="J591" s="383"/>
      <c r="K591" s="387"/>
      <c r="L591" s="379"/>
      <c r="M591" s="379"/>
      <c r="N591" s="382"/>
      <c r="O591" s="379"/>
    </row>
    <row r="592" spans="1:15" x14ac:dyDescent="0.2">
      <c r="A592" s="379"/>
      <c r="B592" s="379"/>
      <c r="C592" s="379"/>
      <c r="D592" s="379"/>
      <c r="E592" s="379"/>
      <c r="F592" s="379"/>
      <c r="G592" s="379"/>
      <c r="H592" s="382"/>
      <c r="I592" s="509"/>
      <c r="J592" s="383"/>
      <c r="K592" s="387"/>
      <c r="L592" s="379"/>
      <c r="M592" s="379"/>
      <c r="N592" s="382"/>
      <c r="O592" s="379"/>
    </row>
    <row r="593" spans="1:15" x14ac:dyDescent="0.2">
      <c r="A593" s="379"/>
      <c r="B593" s="379"/>
      <c r="C593" s="379"/>
      <c r="D593" s="379"/>
      <c r="E593" s="379"/>
      <c r="F593" s="379"/>
      <c r="G593" s="379"/>
      <c r="H593" s="382"/>
      <c r="I593" s="509"/>
      <c r="J593" s="383"/>
      <c r="K593" s="387"/>
      <c r="L593" s="379"/>
      <c r="M593" s="379"/>
      <c r="N593" s="382"/>
      <c r="O593" s="379"/>
    </row>
    <row r="594" spans="1:15" x14ac:dyDescent="0.2">
      <c r="A594" s="379"/>
      <c r="B594" s="379"/>
      <c r="C594" s="379"/>
      <c r="D594" s="379"/>
      <c r="E594" s="379"/>
      <c r="F594" s="379"/>
      <c r="G594" s="379"/>
      <c r="H594" s="382"/>
      <c r="I594" s="509"/>
      <c r="J594" s="383"/>
      <c r="K594" s="387"/>
      <c r="L594" s="379"/>
      <c r="M594" s="379"/>
      <c r="N594" s="382"/>
      <c r="O594" s="379"/>
    </row>
    <row r="595" spans="1:15" x14ac:dyDescent="0.2">
      <c r="A595" s="379"/>
      <c r="B595" s="379"/>
      <c r="C595" s="379"/>
      <c r="D595" s="379"/>
      <c r="E595" s="379"/>
      <c r="F595" s="379"/>
      <c r="G595" s="379"/>
      <c r="H595" s="382"/>
      <c r="I595" s="509"/>
      <c r="J595" s="383"/>
      <c r="K595" s="387"/>
      <c r="L595" s="379"/>
      <c r="M595" s="379"/>
      <c r="N595" s="382"/>
      <c r="O595" s="379"/>
    </row>
    <row r="596" spans="1:15" x14ac:dyDescent="0.2">
      <c r="A596" s="379"/>
      <c r="B596" s="379"/>
      <c r="C596" s="379"/>
      <c r="D596" s="379"/>
      <c r="E596" s="379"/>
      <c r="F596" s="379"/>
      <c r="G596" s="379"/>
      <c r="H596" s="382"/>
      <c r="I596" s="509"/>
      <c r="J596" s="383"/>
      <c r="K596" s="387"/>
      <c r="L596" s="379"/>
      <c r="M596" s="379"/>
      <c r="N596" s="382"/>
      <c r="O596" s="379"/>
    </row>
    <row r="597" spans="1:15" x14ac:dyDescent="0.2">
      <c r="A597" s="379"/>
      <c r="B597" s="379"/>
      <c r="C597" s="379"/>
      <c r="D597" s="379"/>
      <c r="E597" s="379"/>
      <c r="F597" s="379"/>
      <c r="G597" s="379"/>
      <c r="H597" s="382"/>
      <c r="I597" s="509"/>
      <c r="J597" s="383"/>
      <c r="K597" s="387"/>
      <c r="L597" s="379"/>
      <c r="M597" s="379"/>
      <c r="N597" s="382"/>
      <c r="O597" s="379"/>
    </row>
    <row r="598" spans="1:15" x14ac:dyDescent="0.2">
      <c r="A598" s="379"/>
      <c r="B598" s="379"/>
      <c r="C598" s="379"/>
      <c r="D598" s="379"/>
      <c r="E598" s="379"/>
      <c r="F598" s="379"/>
      <c r="G598" s="379"/>
      <c r="H598" s="382"/>
      <c r="I598" s="509"/>
      <c r="J598" s="383"/>
      <c r="K598" s="387"/>
      <c r="L598" s="379"/>
      <c r="M598" s="379"/>
      <c r="N598" s="382"/>
      <c r="O598" s="379"/>
    </row>
    <row r="599" spans="1:15" x14ac:dyDescent="0.2">
      <c r="A599" s="379"/>
      <c r="B599" s="379"/>
      <c r="C599" s="379"/>
      <c r="D599" s="379"/>
      <c r="E599" s="379"/>
      <c r="F599" s="379"/>
      <c r="G599" s="379"/>
      <c r="H599" s="382"/>
      <c r="I599" s="509"/>
      <c r="J599" s="383"/>
      <c r="K599" s="387"/>
      <c r="L599" s="379"/>
      <c r="M599" s="379"/>
      <c r="N599" s="382"/>
      <c r="O599" s="379"/>
    </row>
    <row r="600" spans="1:15" x14ac:dyDescent="0.2">
      <c r="A600" s="379"/>
      <c r="B600" s="379"/>
      <c r="C600" s="379"/>
      <c r="D600" s="379"/>
      <c r="E600" s="379"/>
      <c r="F600" s="379"/>
      <c r="G600" s="379"/>
      <c r="H600" s="382"/>
      <c r="I600" s="509"/>
      <c r="J600" s="383"/>
      <c r="K600" s="387"/>
      <c r="L600" s="379"/>
      <c r="M600" s="379"/>
      <c r="N600" s="382"/>
      <c r="O600" s="379"/>
    </row>
    <row r="601" spans="1:15" x14ac:dyDescent="0.2">
      <c r="A601" s="379"/>
      <c r="B601" s="379"/>
      <c r="C601" s="379"/>
      <c r="D601" s="379"/>
      <c r="E601" s="379"/>
      <c r="F601" s="379"/>
      <c r="G601" s="379"/>
      <c r="H601" s="382"/>
      <c r="I601" s="509"/>
      <c r="J601" s="383"/>
      <c r="K601" s="387"/>
      <c r="L601" s="379"/>
      <c r="M601" s="379"/>
      <c r="N601" s="382"/>
      <c r="O601" s="379"/>
    </row>
    <row r="602" spans="1:15" x14ac:dyDescent="0.2">
      <c r="A602" s="379"/>
      <c r="B602" s="379"/>
      <c r="C602" s="379"/>
      <c r="D602" s="379"/>
      <c r="E602" s="379"/>
      <c r="F602" s="379"/>
      <c r="G602" s="379"/>
      <c r="H602" s="382"/>
      <c r="I602" s="509"/>
      <c r="J602" s="383"/>
      <c r="K602" s="387"/>
      <c r="L602" s="379"/>
      <c r="M602" s="379"/>
      <c r="N602" s="382"/>
      <c r="O602" s="379"/>
    </row>
    <row r="603" spans="1:15" x14ac:dyDescent="0.2">
      <c r="A603" s="379"/>
      <c r="B603" s="379"/>
      <c r="C603" s="379"/>
      <c r="D603" s="379"/>
      <c r="E603" s="379"/>
      <c r="F603" s="379"/>
      <c r="G603" s="379"/>
      <c r="H603" s="382"/>
      <c r="I603" s="509"/>
      <c r="J603" s="383"/>
      <c r="K603" s="387"/>
      <c r="L603" s="379"/>
      <c r="M603" s="379"/>
      <c r="N603" s="382"/>
      <c r="O603" s="379"/>
    </row>
    <row r="604" spans="1:15" x14ac:dyDescent="0.2">
      <c r="A604" s="379"/>
      <c r="B604" s="379"/>
      <c r="C604" s="379"/>
      <c r="D604" s="379"/>
      <c r="E604" s="379"/>
      <c r="F604" s="379"/>
      <c r="G604" s="379"/>
      <c r="H604" s="382"/>
      <c r="I604" s="509"/>
      <c r="J604" s="383"/>
      <c r="K604" s="387"/>
      <c r="L604" s="379"/>
      <c r="M604" s="379"/>
      <c r="N604" s="382"/>
      <c r="O604" s="379"/>
    </row>
    <row r="605" spans="1:15" x14ac:dyDescent="0.2">
      <c r="A605" s="379"/>
      <c r="B605" s="379"/>
      <c r="C605" s="379"/>
      <c r="D605" s="379"/>
      <c r="E605" s="379"/>
      <c r="F605" s="379"/>
      <c r="G605" s="379"/>
      <c r="H605" s="382"/>
      <c r="I605" s="509"/>
      <c r="J605" s="383"/>
      <c r="K605" s="387"/>
      <c r="L605" s="379"/>
      <c r="M605" s="379"/>
      <c r="N605" s="382"/>
      <c r="O605" s="379"/>
    </row>
    <row r="606" spans="1:15" x14ac:dyDescent="0.2">
      <c r="A606" s="379"/>
      <c r="B606" s="379"/>
      <c r="C606" s="379"/>
      <c r="D606" s="379"/>
      <c r="E606" s="379"/>
      <c r="F606" s="379"/>
      <c r="G606" s="379"/>
      <c r="H606" s="382"/>
      <c r="I606" s="509"/>
      <c r="J606" s="383"/>
      <c r="K606" s="387"/>
      <c r="L606" s="379"/>
      <c r="M606" s="379"/>
      <c r="N606" s="382"/>
      <c r="O606" s="379"/>
    </row>
    <row r="607" spans="1:15" x14ac:dyDescent="0.2">
      <c r="A607" s="379"/>
      <c r="B607" s="379"/>
      <c r="C607" s="379"/>
      <c r="D607" s="379"/>
      <c r="E607" s="379"/>
      <c r="F607" s="379"/>
      <c r="G607" s="379"/>
      <c r="H607" s="382"/>
      <c r="I607" s="509"/>
      <c r="J607" s="383"/>
      <c r="K607" s="387"/>
      <c r="L607" s="379"/>
      <c r="M607" s="379"/>
      <c r="N607" s="382"/>
      <c r="O607" s="379"/>
    </row>
    <row r="608" spans="1:15" x14ac:dyDescent="0.2">
      <c r="A608" s="379"/>
      <c r="B608" s="379"/>
      <c r="C608" s="379"/>
      <c r="D608" s="379"/>
      <c r="E608" s="379"/>
      <c r="F608" s="379"/>
      <c r="G608" s="379"/>
      <c r="H608" s="382"/>
      <c r="I608" s="509"/>
      <c r="J608" s="383"/>
      <c r="K608" s="387"/>
      <c r="L608" s="379"/>
      <c r="M608" s="379"/>
      <c r="N608" s="382"/>
      <c r="O608" s="379"/>
    </row>
    <row r="609" spans="1:15" x14ac:dyDescent="0.2">
      <c r="A609" s="379"/>
      <c r="B609" s="379"/>
      <c r="C609" s="379"/>
      <c r="D609" s="379"/>
      <c r="E609" s="379"/>
      <c r="F609" s="379"/>
      <c r="G609" s="379"/>
      <c r="H609" s="382"/>
      <c r="I609" s="509"/>
      <c r="J609" s="383"/>
      <c r="K609" s="387"/>
      <c r="L609" s="379"/>
      <c r="M609" s="379"/>
      <c r="N609" s="382"/>
      <c r="O609" s="379"/>
    </row>
    <row r="610" spans="1:15" x14ac:dyDescent="0.2">
      <c r="A610" s="379"/>
      <c r="B610" s="379"/>
      <c r="C610" s="379"/>
      <c r="D610" s="379"/>
      <c r="E610" s="379"/>
      <c r="F610" s="379"/>
      <c r="G610" s="379"/>
      <c r="H610" s="382"/>
      <c r="I610" s="509"/>
      <c r="J610" s="383"/>
      <c r="K610" s="387"/>
      <c r="L610" s="379"/>
      <c r="M610" s="379"/>
      <c r="N610" s="382"/>
      <c r="O610" s="379"/>
    </row>
    <row r="611" spans="1:15" x14ac:dyDescent="0.2">
      <c r="A611" s="379"/>
      <c r="B611" s="379"/>
      <c r="C611" s="379"/>
      <c r="D611" s="379"/>
      <c r="E611" s="379"/>
      <c r="F611" s="379"/>
      <c r="G611" s="379"/>
      <c r="H611" s="382"/>
      <c r="I611" s="509"/>
      <c r="J611" s="383"/>
      <c r="K611" s="387"/>
      <c r="L611" s="379"/>
      <c r="M611" s="379"/>
      <c r="N611" s="382"/>
      <c r="O611" s="379"/>
    </row>
    <row r="612" spans="1:15" x14ac:dyDescent="0.2">
      <c r="A612" s="379"/>
      <c r="B612" s="379"/>
      <c r="C612" s="379"/>
      <c r="D612" s="379"/>
      <c r="E612" s="379"/>
      <c r="F612" s="379"/>
      <c r="G612" s="379"/>
      <c r="H612" s="382"/>
      <c r="I612" s="509"/>
      <c r="J612" s="383"/>
      <c r="K612" s="387"/>
      <c r="L612" s="379"/>
      <c r="M612" s="379"/>
      <c r="N612" s="382"/>
      <c r="O612" s="379"/>
    </row>
    <row r="613" spans="1:15" x14ac:dyDescent="0.2">
      <c r="A613" s="379"/>
      <c r="B613" s="379"/>
      <c r="C613" s="379"/>
      <c r="D613" s="379"/>
      <c r="E613" s="379"/>
      <c r="F613" s="379"/>
      <c r="G613" s="379"/>
      <c r="H613" s="382"/>
      <c r="I613" s="509"/>
      <c r="J613" s="383"/>
      <c r="K613" s="387"/>
      <c r="L613" s="379"/>
      <c r="M613" s="379"/>
      <c r="N613" s="382"/>
      <c r="O613" s="379"/>
    </row>
    <row r="614" spans="1:15" x14ac:dyDescent="0.2">
      <c r="A614" s="379"/>
      <c r="B614" s="379"/>
      <c r="C614" s="379"/>
      <c r="D614" s="379"/>
      <c r="E614" s="379"/>
      <c r="F614" s="379"/>
      <c r="G614" s="379"/>
      <c r="H614" s="382"/>
      <c r="I614" s="509"/>
      <c r="J614" s="383"/>
      <c r="K614" s="387"/>
      <c r="L614" s="379"/>
      <c r="M614" s="379"/>
      <c r="N614" s="382"/>
      <c r="O614" s="379"/>
    </row>
    <row r="615" spans="1:15" x14ac:dyDescent="0.2">
      <c r="A615" s="379"/>
      <c r="B615" s="379"/>
      <c r="C615" s="379"/>
      <c r="D615" s="379"/>
      <c r="E615" s="379"/>
      <c r="F615" s="379"/>
      <c r="G615" s="379"/>
      <c r="H615" s="382"/>
      <c r="I615" s="509"/>
      <c r="J615" s="383"/>
      <c r="K615" s="387"/>
      <c r="L615" s="379"/>
      <c r="M615" s="379"/>
      <c r="N615" s="382"/>
      <c r="O615" s="379"/>
    </row>
    <row r="616" spans="1:15" x14ac:dyDescent="0.2">
      <c r="A616" s="379"/>
      <c r="B616" s="379"/>
      <c r="C616" s="379"/>
      <c r="D616" s="379"/>
      <c r="E616" s="379"/>
      <c r="F616" s="379"/>
      <c r="G616" s="379"/>
      <c r="H616" s="382"/>
      <c r="I616" s="509"/>
      <c r="J616" s="383"/>
      <c r="K616" s="387"/>
      <c r="L616" s="379"/>
      <c r="M616" s="379"/>
      <c r="N616" s="382"/>
      <c r="O616" s="379"/>
    </row>
    <row r="617" spans="1:15" x14ac:dyDescent="0.2">
      <c r="A617" s="379"/>
      <c r="B617" s="379"/>
      <c r="C617" s="379"/>
      <c r="D617" s="379"/>
      <c r="E617" s="379"/>
      <c r="F617" s="379"/>
      <c r="G617" s="379"/>
      <c r="H617" s="382"/>
      <c r="I617" s="509"/>
      <c r="J617" s="383"/>
      <c r="K617" s="387"/>
      <c r="L617" s="379"/>
      <c r="M617" s="379"/>
      <c r="N617" s="382"/>
      <c r="O617" s="379"/>
    </row>
    <row r="618" spans="1:15" x14ac:dyDescent="0.2">
      <c r="A618" s="379"/>
      <c r="B618" s="379"/>
      <c r="C618" s="379"/>
      <c r="D618" s="379"/>
      <c r="E618" s="379"/>
      <c r="F618" s="379"/>
      <c r="G618" s="379"/>
      <c r="H618" s="382"/>
      <c r="I618" s="509"/>
      <c r="J618" s="383"/>
      <c r="K618" s="387"/>
      <c r="L618" s="379"/>
      <c r="M618" s="379"/>
      <c r="N618" s="382"/>
      <c r="O618" s="379"/>
    </row>
    <row r="619" spans="1:15" x14ac:dyDescent="0.2">
      <c r="A619" s="379"/>
      <c r="B619" s="379"/>
      <c r="C619" s="379"/>
      <c r="D619" s="379"/>
      <c r="E619" s="379"/>
      <c r="F619" s="379"/>
      <c r="G619" s="379"/>
      <c r="H619" s="382"/>
      <c r="I619" s="509"/>
      <c r="J619" s="383"/>
      <c r="K619" s="387"/>
      <c r="L619" s="379"/>
      <c r="M619" s="379"/>
      <c r="N619" s="382"/>
      <c r="O619" s="379"/>
    </row>
    <row r="620" spans="1:15" x14ac:dyDescent="0.2">
      <c r="A620" s="379"/>
      <c r="B620" s="379"/>
      <c r="C620" s="379"/>
      <c r="D620" s="379"/>
      <c r="E620" s="379"/>
      <c r="F620" s="379"/>
      <c r="G620" s="379"/>
      <c r="H620" s="382"/>
      <c r="I620" s="509"/>
      <c r="J620" s="383"/>
      <c r="K620" s="387"/>
      <c r="L620" s="379"/>
      <c r="M620" s="379"/>
      <c r="N620" s="382"/>
      <c r="O620" s="379"/>
    </row>
    <row r="621" spans="1:15" x14ac:dyDescent="0.2">
      <c r="A621" s="379"/>
      <c r="B621" s="379"/>
      <c r="C621" s="379"/>
      <c r="D621" s="379"/>
      <c r="E621" s="379"/>
      <c r="F621" s="379"/>
      <c r="G621" s="379"/>
      <c r="H621" s="382"/>
      <c r="I621" s="509"/>
      <c r="J621" s="383"/>
      <c r="K621" s="387"/>
      <c r="L621" s="379"/>
      <c r="M621" s="379"/>
      <c r="N621" s="382"/>
      <c r="O621" s="379"/>
    </row>
    <row r="622" spans="1:15" x14ac:dyDescent="0.2">
      <c r="A622" s="379"/>
      <c r="B622" s="379"/>
      <c r="C622" s="379"/>
      <c r="D622" s="379"/>
      <c r="E622" s="379"/>
      <c r="F622" s="379"/>
      <c r="G622" s="379"/>
      <c r="H622" s="382"/>
      <c r="I622" s="509"/>
      <c r="J622" s="383"/>
      <c r="K622" s="387"/>
      <c r="L622" s="379"/>
      <c r="M622" s="379"/>
      <c r="N622" s="382"/>
      <c r="O622" s="379"/>
    </row>
    <row r="623" spans="1:15" x14ac:dyDescent="0.2">
      <c r="A623" s="379"/>
      <c r="B623" s="379"/>
      <c r="C623" s="379"/>
      <c r="D623" s="379"/>
      <c r="E623" s="379"/>
      <c r="F623" s="379"/>
      <c r="G623" s="379"/>
      <c r="H623" s="382"/>
      <c r="I623" s="509"/>
      <c r="J623" s="383"/>
      <c r="K623" s="387"/>
      <c r="L623" s="379"/>
      <c r="M623" s="379"/>
      <c r="N623" s="382"/>
      <c r="O623" s="379"/>
    </row>
    <row r="624" spans="1:15" x14ac:dyDescent="0.2">
      <c r="A624" s="379"/>
      <c r="B624" s="379"/>
      <c r="C624" s="379"/>
      <c r="D624" s="379"/>
      <c r="E624" s="379"/>
      <c r="F624" s="379"/>
      <c r="G624" s="379"/>
      <c r="H624" s="382"/>
      <c r="I624" s="509"/>
      <c r="J624" s="383"/>
      <c r="K624" s="387"/>
      <c r="L624" s="379"/>
      <c r="M624" s="379"/>
      <c r="N624" s="382"/>
      <c r="O624" s="379"/>
    </row>
    <row r="625" spans="1:15" x14ac:dyDescent="0.2">
      <c r="A625" s="379"/>
      <c r="B625" s="379"/>
      <c r="C625" s="379"/>
      <c r="D625" s="379"/>
      <c r="E625" s="379"/>
      <c r="F625" s="379"/>
      <c r="G625" s="379"/>
      <c r="H625" s="382"/>
      <c r="I625" s="509"/>
      <c r="J625" s="383"/>
      <c r="K625" s="387"/>
      <c r="L625" s="379"/>
      <c r="M625" s="379"/>
      <c r="N625" s="382"/>
      <c r="O625" s="379"/>
    </row>
    <row r="626" spans="1:15" x14ac:dyDescent="0.2">
      <c r="A626" s="379"/>
      <c r="B626" s="379"/>
      <c r="C626" s="379"/>
      <c r="D626" s="379"/>
      <c r="E626" s="379"/>
      <c r="F626" s="379"/>
      <c r="G626" s="379"/>
      <c r="H626" s="382"/>
      <c r="I626" s="509"/>
      <c r="J626" s="383"/>
      <c r="K626" s="387"/>
      <c r="L626" s="379"/>
      <c r="M626" s="379"/>
      <c r="N626" s="382"/>
      <c r="O626" s="379"/>
    </row>
    <row r="627" spans="1:15" x14ac:dyDescent="0.2">
      <c r="A627" s="379"/>
      <c r="B627" s="379"/>
      <c r="C627" s="379"/>
      <c r="D627" s="379"/>
      <c r="E627" s="379"/>
      <c r="F627" s="379"/>
      <c r="G627" s="379"/>
      <c r="H627" s="382"/>
      <c r="I627" s="509"/>
      <c r="J627" s="383"/>
      <c r="K627" s="387"/>
      <c r="L627" s="379"/>
      <c r="M627" s="379"/>
      <c r="N627" s="382"/>
      <c r="O627" s="379"/>
    </row>
    <row r="628" spans="1:15" x14ac:dyDescent="0.2">
      <c r="A628" s="379"/>
      <c r="B628" s="379"/>
      <c r="C628" s="379"/>
      <c r="D628" s="379"/>
      <c r="E628" s="379"/>
      <c r="F628" s="379"/>
      <c r="G628" s="379"/>
      <c r="H628" s="382"/>
      <c r="I628" s="509"/>
      <c r="J628" s="383"/>
      <c r="K628" s="387"/>
      <c r="L628" s="379"/>
      <c r="M628" s="379"/>
      <c r="N628" s="382"/>
      <c r="O628" s="379"/>
    </row>
    <row r="629" spans="1:15" x14ac:dyDescent="0.2">
      <c r="A629" s="379"/>
      <c r="B629" s="379"/>
      <c r="C629" s="379"/>
      <c r="D629" s="379"/>
      <c r="E629" s="379"/>
      <c r="F629" s="379"/>
      <c r="G629" s="379"/>
      <c r="H629" s="382"/>
      <c r="I629" s="509"/>
      <c r="J629" s="383"/>
      <c r="K629" s="387"/>
      <c r="L629" s="379"/>
      <c r="M629" s="379"/>
      <c r="N629" s="382"/>
      <c r="O629" s="379"/>
    </row>
    <row r="630" spans="1:15" x14ac:dyDescent="0.2">
      <c r="A630" s="379"/>
      <c r="B630" s="379"/>
      <c r="C630" s="379"/>
      <c r="D630" s="379"/>
      <c r="E630" s="379"/>
      <c r="F630" s="379"/>
      <c r="G630" s="379"/>
      <c r="H630" s="382"/>
      <c r="I630" s="509"/>
      <c r="J630" s="383"/>
      <c r="K630" s="387"/>
      <c r="L630" s="379"/>
      <c r="M630" s="379"/>
      <c r="N630" s="382"/>
      <c r="O630" s="379"/>
    </row>
    <row r="631" spans="1:15" x14ac:dyDescent="0.2">
      <c r="A631" s="379"/>
      <c r="B631" s="379"/>
      <c r="C631" s="379"/>
      <c r="D631" s="379"/>
      <c r="E631" s="379"/>
      <c r="F631" s="379"/>
      <c r="G631" s="379"/>
      <c r="H631" s="382"/>
      <c r="I631" s="509"/>
      <c r="J631" s="383"/>
      <c r="K631" s="387"/>
      <c r="L631" s="379"/>
      <c r="M631" s="379"/>
      <c r="N631" s="382"/>
      <c r="O631" s="379"/>
    </row>
    <row r="632" spans="1:15" x14ac:dyDescent="0.2">
      <c r="A632" s="379"/>
      <c r="B632" s="379"/>
      <c r="C632" s="379"/>
      <c r="D632" s="379"/>
      <c r="E632" s="379"/>
      <c r="F632" s="379"/>
      <c r="G632" s="379"/>
      <c r="H632" s="382"/>
      <c r="I632" s="509"/>
      <c r="J632" s="383"/>
      <c r="K632" s="387"/>
      <c r="L632" s="379"/>
      <c r="M632" s="379"/>
      <c r="N632" s="382"/>
      <c r="O632" s="379"/>
    </row>
    <row r="633" spans="1:15" x14ac:dyDescent="0.2">
      <c r="A633" s="379"/>
      <c r="B633" s="379"/>
      <c r="C633" s="379"/>
      <c r="D633" s="379"/>
      <c r="E633" s="379"/>
      <c r="F633" s="379"/>
      <c r="G633" s="379"/>
      <c r="H633" s="382"/>
      <c r="I633" s="509"/>
      <c r="J633" s="383"/>
      <c r="K633" s="387"/>
      <c r="L633" s="379"/>
      <c r="M633" s="379"/>
      <c r="N633" s="382"/>
      <c r="O633" s="379"/>
    </row>
    <row r="634" spans="1:15" x14ac:dyDescent="0.2">
      <c r="A634" s="379"/>
      <c r="B634" s="379"/>
      <c r="C634" s="379"/>
      <c r="D634" s="379"/>
      <c r="E634" s="379"/>
      <c r="F634" s="379"/>
      <c r="G634" s="379"/>
      <c r="H634" s="382"/>
      <c r="I634" s="509"/>
      <c r="J634" s="383"/>
      <c r="K634" s="387"/>
      <c r="L634" s="379"/>
      <c r="M634" s="379"/>
      <c r="N634" s="382"/>
      <c r="O634" s="379"/>
    </row>
    <row r="635" spans="1:15" x14ac:dyDescent="0.2">
      <c r="A635" s="379"/>
      <c r="B635" s="379"/>
      <c r="C635" s="379"/>
      <c r="D635" s="379"/>
      <c r="E635" s="379"/>
      <c r="F635" s="379"/>
      <c r="G635" s="379"/>
      <c r="H635" s="382"/>
      <c r="I635" s="509"/>
      <c r="J635" s="383"/>
      <c r="K635" s="387"/>
      <c r="L635" s="379"/>
      <c r="M635" s="379"/>
      <c r="N635" s="382"/>
      <c r="O635" s="379"/>
    </row>
    <row r="636" spans="1:15" x14ac:dyDescent="0.2">
      <c r="A636" s="379"/>
      <c r="B636" s="379"/>
      <c r="C636" s="379"/>
      <c r="D636" s="379"/>
      <c r="E636" s="379"/>
      <c r="F636" s="379"/>
      <c r="G636" s="379"/>
      <c r="H636" s="382"/>
      <c r="I636" s="509"/>
      <c r="J636" s="383"/>
      <c r="K636" s="387"/>
      <c r="L636" s="379"/>
      <c r="M636" s="379"/>
      <c r="N636" s="382"/>
      <c r="O636" s="379"/>
    </row>
    <row r="637" spans="1:15" x14ac:dyDescent="0.2">
      <c r="A637" s="379"/>
      <c r="B637" s="379"/>
      <c r="C637" s="379"/>
      <c r="D637" s="379"/>
      <c r="E637" s="379"/>
      <c r="F637" s="379"/>
      <c r="G637" s="379"/>
      <c r="H637" s="382"/>
      <c r="I637" s="509"/>
      <c r="J637" s="383"/>
      <c r="K637" s="387"/>
      <c r="L637" s="379"/>
      <c r="M637" s="379"/>
      <c r="N637" s="382"/>
      <c r="O637" s="379"/>
    </row>
    <row r="638" spans="1:15" x14ac:dyDescent="0.2">
      <c r="A638" s="379"/>
      <c r="B638" s="379"/>
      <c r="C638" s="379"/>
      <c r="D638" s="379"/>
      <c r="E638" s="379"/>
      <c r="F638" s="379"/>
      <c r="G638" s="379"/>
      <c r="H638" s="382"/>
      <c r="I638" s="509"/>
      <c r="J638" s="383"/>
      <c r="K638" s="387"/>
      <c r="L638" s="379"/>
      <c r="M638" s="379"/>
      <c r="N638" s="382"/>
      <c r="O638" s="379"/>
    </row>
    <row r="639" spans="1:15" x14ac:dyDescent="0.2">
      <c r="A639" s="379"/>
      <c r="B639" s="379"/>
      <c r="C639" s="379"/>
      <c r="D639" s="379"/>
      <c r="E639" s="379"/>
      <c r="F639" s="379"/>
      <c r="G639" s="379"/>
      <c r="H639" s="382"/>
      <c r="I639" s="509"/>
      <c r="J639" s="383"/>
      <c r="K639" s="387"/>
      <c r="L639" s="379"/>
      <c r="M639" s="379"/>
      <c r="N639" s="382"/>
      <c r="O639" s="379"/>
    </row>
    <row r="640" spans="1:15" x14ac:dyDescent="0.2">
      <c r="A640" s="379"/>
      <c r="B640" s="379"/>
      <c r="C640" s="379"/>
      <c r="D640" s="379"/>
      <c r="E640" s="379"/>
      <c r="F640" s="379"/>
      <c r="G640" s="379"/>
      <c r="H640" s="382"/>
      <c r="I640" s="509"/>
      <c r="J640" s="383"/>
      <c r="K640" s="387"/>
      <c r="L640" s="379"/>
      <c r="M640" s="379"/>
      <c r="N640" s="382"/>
      <c r="O640" s="379"/>
    </row>
    <row r="641" spans="1:15" x14ac:dyDescent="0.2">
      <c r="A641" s="379"/>
      <c r="B641" s="379"/>
      <c r="C641" s="379"/>
      <c r="D641" s="379"/>
      <c r="E641" s="379"/>
      <c r="F641" s="379"/>
      <c r="G641" s="379"/>
      <c r="H641" s="382"/>
      <c r="I641" s="509"/>
      <c r="J641" s="383"/>
      <c r="K641" s="387"/>
      <c r="L641" s="379"/>
      <c r="M641" s="379"/>
      <c r="N641" s="382"/>
      <c r="O641" s="379"/>
    </row>
    <row r="642" spans="1:15" x14ac:dyDescent="0.2">
      <c r="A642" s="379"/>
      <c r="B642" s="379"/>
      <c r="C642" s="379"/>
      <c r="D642" s="379"/>
      <c r="E642" s="379"/>
      <c r="F642" s="379"/>
      <c r="G642" s="379"/>
      <c r="H642" s="382"/>
      <c r="I642" s="509"/>
      <c r="J642" s="383"/>
      <c r="K642" s="387"/>
      <c r="L642" s="379"/>
      <c r="M642" s="379"/>
      <c r="N642" s="382"/>
      <c r="O642" s="379"/>
    </row>
    <row r="643" spans="1:15" x14ac:dyDescent="0.2">
      <c r="A643" s="379"/>
      <c r="B643" s="379"/>
      <c r="C643" s="379"/>
      <c r="D643" s="379"/>
      <c r="E643" s="379"/>
      <c r="F643" s="379"/>
      <c r="G643" s="379"/>
      <c r="H643" s="382"/>
      <c r="I643" s="509"/>
      <c r="J643" s="383"/>
      <c r="K643" s="387"/>
      <c r="L643" s="379"/>
      <c r="M643" s="379"/>
      <c r="N643" s="382"/>
      <c r="O643" s="379"/>
    </row>
    <row r="644" spans="1:15" x14ac:dyDescent="0.2">
      <c r="A644" s="379"/>
      <c r="B644" s="379"/>
      <c r="C644" s="379"/>
      <c r="D644" s="379"/>
      <c r="E644" s="379"/>
      <c r="F644" s="379"/>
      <c r="G644" s="379"/>
      <c r="H644" s="382"/>
      <c r="I644" s="509"/>
      <c r="J644" s="383"/>
      <c r="K644" s="387"/>
      <c r="L644" s="379"/>
      <c r="M644" s="379"/>
      <c r="N644" s="382"/>
      <c r="O644" s="379"/>
    </row>
    <row r="645" spans="1:15" x14ac:dyDescent="0.2">
      <c r="A645" s="379"/>
      <c r="B645" s="379"/>
      <c r="C645" s="379"/>
      <c r="D645" s="379"/>
      <c r="E645" s="379"/>
      <c r="F645" s="379"/>
      <c r="G645" s="379"/>
      <c r="H645" s="382"/>
      <c r="I645" s="509"/>
      <c r="J645" s="383"/>
      <c r="K645" s="387"/>
      <c r="L645" s="379"/>
      <c r="M645" s="379"/>
      <c r="N645" s="382"/>
      <c r="O645" s="379"/>
    </row>
    <row r="646" spans="1:15" x14ac:dyDescent="0.2">
      <c r="A646" s="379"/>
      <c r="B646" s="379"/>
      <c r="C646" s="379"/>
      <c r="D646" s="379"/>
      <c r="E646" s="379"/>
      <c r="F646" s="379"/>
      <c r="G646" s="379"/>
      <c r="H646" s="382"/>
      <c r="I646" s="509"/>
      <c r="J646" s="383"/>
      <c r="K646" s="387"/>
      <c r="L646" s="379"/>
      <c r="M646" s="379"/>
      <c r="N646" s="382"/>
      <c r="O646" s="379"/>
    </row>
    <row r="647" spans="1:15" x14ac:dyDescent="0.2">
      <c r="A647" s="379"/>
      <c r="B647" s="379"/>
      <c r="C647" s="379"/>
      <c r="D647" s="379"/>
      <c r="E647" s="379"/>
      <c r="F647" s="379"/>
      <c r="G647" s="379"/>
      <c r="H647" s="382"/>
      <c r="I647" s="509"/>
      <c r="J647" s="383"/>
      <c r="K647" s="387"/>
      <c r="L647" s="379"/>
      <c r="M647" s="379"/>
      <c r="N647" s="382"/>
      <c r="O647" s="379"/>
    </row>
    <row r="648" spans="1:15" x14ac:dyDescent="0.2">
      <c r="A648" s="379"/>
      <c r="B648" s="379"/>
      <c r="C648" s="379"/>
      <c r="D648" s="379"/>
      <c r="E648" s="379"/>
      <c r="F648" s="379"/>
      <c r="G648" s="379"/>
      <c r="H648" s="382"/>
      <c r="I648" s="509"/>
      <c r="J648" s="383"/>
      <c r="K648" s="387"/>
      <c r="L648" s="379"/>
      <c r="M648" s="379"/>
      <c r="N648" s="382"/>
      <c r="O648" s="379"/>
    </row>
    <row r="649" spans="1:15" x14ac:dyDescent="0.2">
      <c r="A649" s="379"/>
      <c r="B649" s="379"/>
      <c r="C649" s="379"/>
      <c r="D649" s="379"/>
      <c r="E649" s="379"/>
      <c r="F649" s="379"/>
      <c r="G649" s="379"/>
      <c r="H649" s="382"/>
      <c r="I649" s="509"/>
      <c r="J649" s="383"/>
      <c r="K649" s="387"/>
      <c r="L649" s="379"/>
      <c r="M649" s="379"/>
      <c r="N649" s="382"/>
      <c r="O649" s="379"/>
    </row>
    <row r="650" spans="1:15" x14ac:dyDescent="0.2">
      <c r="A650" s="379"/>
      <c r="B650" s="379"/>
      <c r="C650" s="379"/>
      <c r="D650" s="379"/>
      <c r="E650" s="379"/>
      <c r="F650" s="379"/>
      <c r="G650" s="379"/>
      <c r="H650" s="382"/>
      <c r="I650" s="509"/>
      <c r="J650" s="383"/>
      <c r="K650" s="387"/>
      <c r="L650" s="379"/>
      <c r="M650" s="379"/>
      <c r="N650" s="382"/>
      <c r="O650" s="379"/>
    </row>
    <row r="651" spans="1:15" x14ac:dyDescent="0.2">
      <c r="A651" s="379"/>
      <c r="B651" s="379"/>
      <c r="C651" s="379"/>
      <c r="D651" s="379"/>
      <c r="E651" s="379"/>
      <c r="F651" s="379"/>
      <c r="G651" s="379"/>
      <c r="H651" s="382"/>
      <c r="I651" s="509"/>
      <c r="J651" s="383"/>
      <c r="K651" s="387"/>
      <c r="L651" s="379"/>
      <c r="M651" s="379"/>
      <c r="N651" s="382"/>
      <c r="O651" s="379"/>
    </row>
    <row r="652" spans="1:15" x14ac:dyDescent="0.2">
      <c r="A652" s="379"/>
      <c r="B652" s="379"/>
      <c r="C652" s="379"/>
      <c r="D652" s="379"/>
      <c r="E652" s="379"/>
      <c r="F652" s="379"/>
      <c r="G652" s="379"/>
      <c r="H652" s="382"/>
      <c r="I652" s="509"/>
      <c r="J652" s="383"/>
      <c r="K652" s="387"/>
      <c r="L652" s="379"/>
      <c r="M652" s="379"/>
      <c r="N652" s="382"/>
      <c r="O652" s="379"/>
    </row>
    <row r="653" spans="1:15" x14ac:dyDescent="0.2">
      <c r="A653" s="379"/>
      <c r="B653" s="379"/>
      <c r="C653" s="379"/>
      <c r="D653" s="379"/>
      <c r="E653" s="379"/>
      <c r="F653" s="379"/>
      <c r="G653" s="379"/>
      <c r="H653" s="382"/>
      <c r="I653" s="509"/>
      <c r="J653" s="383"/>
      <c r="K653" s="387"/>
      <c r="L653" s="379"/>
      <c r="M653" s="379"/>
      <c r="N653" s="382"/>
      <c r="O653" s="379"/>
    </row>
    <row r="654" spans="1:15" x14ac:dyDescent="0.2">
      <c r="A654" s="379"/>
      <c r="B654" s="379"/>
      <c r="C654" s="379"/>
      <c r="D654" s="379"/>
      <c r="E654" s="379"/>
      <c r="F654" s="379"/>
      <c r="G654" s="379"/>
      <c r="H654" s="382"/>
      <c r="I654" s="509"/>
      <c r="J654" s="383"/>
      <c r="K654" s="387"/>
      <c r="L654" s="379"/>
      <c r="M654" s="379"/>
      <c r="N654" s="382"/>
      <c r="O654" s="379"/>
    </row>
    <row r="655" spans="1:15" x14ac:dyDescent="0.2">
      <c r="A655" s="379"/>
      <c r="B655" s="379"/>
      <c r="C655" s="379"/>
      <c r="D655" s="379"/>
      <c r="E655" s="379"/>
      <c r="F655" s="379"/>
      <c r="G655" s="379"/>
      <c r="H655" s="382"/>
      <c r="I655" s="509"/>
      <c r="J655" s="383"/>
      <c r="K655" s="387"/>
      <c r="L655" s="379"/>
      <c r="M655" s="379"/>
      <c r="N655" s="382"/>
      <c r="O655" s="379"/>
    </row>
    <row r="656" spans="1:15" x14ac:dyDescent="0.2">
      <c r="A656" s="379"/>
      <c r="B656" s="379"/>
      <c r="C656" s="379"/>
      <c r="D656" s="379"/>
      <c r="E656" s="379"/>
      <c r="F656" s="379"/>
      <c r="G656" s="379"/>
      <c r="H656" s="382"/>
      <c r="I656" s="509"/>
      <c r="J656" s="383"/>
      <c r="K656" s="387"/>
      <c r="L656" s="379"/>
      <c r="M656" s="379"/>
      <c r="N656" s="382"/>
      <c r="O656" s="379"/>
    </row>
    <row r="657" spans="1:15" x14ac:dyDescent="0.2">
      <c r="A657" s="379"/>
      <c r="B657" s="379"/>
      <c r="C657" s="379"/>
      <c r="D657" s="379"/>
      <c r="E657" s="379"/>
      <c r="F657" s="379"/>
      <c r="G657" s="379"/>
      <c r="H657" s="382"/>
      <c r="I657" s="509"/>
      <c r="J657" s="383"/>
      <c r="K657" s="387"/>
      <c r="L657" s="379"/>
      <c r="M657" s="379"/>
      <c r="N657" s="382"/>
      <c r="O657" s="379"/>
    </row>
    <row r="658" spans="1:15" x14ac:dyDescent="0.2">
      <c r="A658" s="379"/>
      <c r="B658" s="379"/>
      <c r="C658" s="379"/>
      <c r="D658" s="379"/>
      <c r="E658" s="379"/>
      <c r="F658" s="379"/>
      <c r="G658" s="379"/>
      <c r="H658" s="382"/>
      <c r="I658" s="509"/>
      <c r="J658" s="383"/>
      <c r="K658" s="387"/>
      <c r="L658" s="379"/>
      <c r="M658" s="379"/>
      <c r="N658" s="382"/>
      <c r="O658" s="379"/>
    </row>
    <row r="659" spans="1:15" x14ac:dyDescent="0.2">
      <c r="A659" s="379"/>
      <c r="B659" s="379"/>
      <c r="C659" s="379"/>
      <c r="D659" s="379"/>
      <c r="E659" s="379"/>
      <c r="F659" s="379"/>
      <c r="G659" s="379"/>
      <c r="H659" s="382"/>
      <c r="I659" s="509"/>
      <c r="J659" s="383"/>
      <c r="K659" s="387"/>
      <c r="L659" s="379"/>
      <c r="M659" s="379"/>
      <c r="N659" s="382"/>
      <c r="O659" s="379"/>
    </row>
    <row r="660" spans="1:15" x14ac:dyDescent="0.2">
      <c r="A660" s="379"/>
      <c r="B660" s="379"/>
      <c r="C660" s="379"/>
      <c r="D660" s="379"/>
      <c r="E660" s="379"/>
      <c r="F660" s="379"/>
      <c r="G660" s="379"/>
      <c r="H660" s="382"/>
      <c r="I660" s="509"/>
      <c r="J660" s="383"/>
      <c r="K660" s="387"/>
      <c r="L660" s="379"/>
      <c r="M660" s="379"/>
      <c r="N660" s="382"/>
      <c r="O660" s="379"/>
    </row>
    <row r="661" spans="1:15" x14ac:dyDescent="0.2">
      <c r="A661" s="379"/>
      <c r="B661" s="379"/>
      <c r="C661" s="379"/>
      <c r="D661" s="379"/>
      <c r="E661" s="379"/>
      <c r="F661" s="379"/>
      <c r="G661" s="379"/>
      <c r="H661" s="382"/>
      <c r="I661" s="509"/>
      <c r="J661" s="383"/>
      <c r="K661" s="387"/>
      <c r="L661" s="379"/>
      <c r="M661" s="379"/>
      <c r="N661" s="382"/>
      <c r="O661" s="379"/>
    </row>
    <row r="662" spans="1:15" x14ac:dyDescent="0.2">
      <c r="A662" s="379"/>
      <c r="B662" s="379"/>
      <c r="C662" s="379"/>
      <c r="D662" s="379"/>
      <c r="E662" s="379"/>
      <c r="F662" s="379"/>
      <c r="G662" s="379"/>
      <c r="H662" s="382"/>
      <c r="I662" s="509"/>
      <c r="J662" s="383"/>
      <c r="K662" s="387"/>
      <c r="L662" s="379"/>
      <c r="M662" s="379"/>
      <c r="N662" s="382"/>
      <c r="O662" s="379"/>
    </row>
    <row r="663" spans="1:15" x14ac:dyDescent="0.2">
      <c r="A663" s="379"/>
      <c r="B663" s="379"/>
      <c r="C663" s="379"/>
      <c r="D663" s="379"/>
      <c r="E663" s="379"/>
      <c r="F663" s="379"/>
      <c r="G663" s="379"/>
      <c r="H663" s="382"/>
      <c r="I663" s="509"/>
      <c r="J663" s="383"/>
      <c r="K663" s="387"/>
      <c r="L663" s="379"/>
      <c r="M663" s="379"/>
      <c r="N663" s="382"/>
      <c r="O663" s="379"/>
    </row>
    <row r="664" spans="1:15" x14ac:dyDescent="0.2">
      <c r="A664" s="379"/>
      <c r="B664" s="379"/>
      <c r="C664" s="379"/>
      <c r="D664" s="379"/>
      <c r="E664" s="379"/>
      <c r="F664" s="379"/>
      <c r="G664" s="379"/>
      <c r="H664" s="382"/>
      <c r="I664" s="509"/>
      <c r="J664" s="383"/>
      <c r="K664" s="387"/>
      <c r="L664" s="379"/>
      <c r="M664" s="379"/>
      <c r="N664" s="382"/>
      <c r="O664" s="379"/>
    </row>
    <row r="665" spans="1:15" x14ac:dyDescent="0.2">
      <c r="A665" s="379"/>
      <c r="B665" s="379"/>
      <c r="C665" s="379"/>
      <c r="D665" s="379"/>
      <c r="E665" s="379"/>
      <c r="F665" s="379"/>
      <c r="G665" s="379"/>
      <c r="H665" s="382"/>
      <c r="I665" s="509"/>
      <c r="J665" s="383"/>
      <c r="K665" s="387"/>
      <c r="L665" s="379"/>
      <c r="M665" s="379"/>
      <c r="N665" s="382"/>
      <c r="O665" s="379"/>
    </row>
    <row r="666" spans="1:15" x14ac:dyDescent="0.2">
      <c r="A666" s="379"/>
      <c r="B666" s="379"/>
      <c r="C666" s="379"/>
      <c r="D666" s="379"/>
      <c r="E666" s="379"/>
      <c r="F666" s="379"/>
      <c r="G666" s="379"/>
      <c r="H666" s="382"/>
      <c r="I666" s="509"/>
      <c r="J666" s="383"/>
      <c r="K666" s="387"/>
      <c r="L666" s="379"/>
      <c r="M666" s="379"/>
      <c r="N666" s="382"/>
      <c r="O666" s="379"/>
    </row>
    <row r="667" spans="1:15" x14ac:dyDescent="0.2">
      <c r="A667" s="379"/>
      <c r="B667" s="379"/>
      <c r="C667" s="379"/>
      <c r="D667" s="379"/>
      <c r="E667" s="379"/>
      <c r="F667" s="379"/>
      <c r="G667" s="379"/>
      <c r="H667" s="382"/>
      <c r="I667" s="509"/>
      <c r="J667" s="383"/>
      <c r="K667" s="387"/>
      <c r="L667" s="379"/>
      <c r="M667" s="379"/>
      <c r="N667" s="382"/>
      <c r="O667" s="379"/>
    </row>
    <row r="668" spans="1:15" x14ac:dyDescent="0.2">
      <c r="A668" s="379"/>
      <c r="B668" s="379"/>
      <c r="C668" s="379"/>
      <c r="D668" s="379"/>
      <c r="E668" s="379"/>
      <c r="F668" s="379"/>
      <c r="G668" s="379"/>
      <c r="H668" s="382"/>
      <c r="I668" s="509"/>
      <c r="J668" s="383"/>
      <c r="K668" s="387"/>
      <c r="L668" s="379"/>
      <c r="M668" s="379"/>
      <c r="N668" s="382"/>
      <c r="O668" s="379"/>
    </row>
    <row r="669" spans="1:15" x14ac:dyDescent="0.2">
      <c r="A669" s="379"/>
      <c r="B669" s="379"/>
      <c r="C669" s="379"/>
      <c r="D669" s="379"/>
      <c r="E669" s="379"/>
      <c r="F669" s="379"/>
      <c r="G669" s="379"/>
      <c r="H669" s="382"/>
      <c r="I669" s="509"/>
      <c r="J669" s="383"/>
      <c r="K669" s="387"/>
      <c r="L669" s="379"/>
      <c r="M669" s="379"/>
      <c r="N669" s="382"/>
      <c r="O669" s="379"/>
    </row>
    <row r="670" spans="1:15" x14ac:dyDescent="0.2">
      <c r="A670" s="379"/>
      <c r="B670" s="379"/>
      <c r="C670" s="379"/>
      <c r="D670" s="379"/>
      <c r="E670" s="379"/>
      <c r="F670" s="379"/>
      <c r="G670" s="379"/>
      <c r="H670" s="382"/>
      <c r="I670" s="509"/>
      <c r="J670" s="383"/>
      <c r="K670" s="387"/>
      <c r="L670" s="379"/>
      <c r="M670" s="379"/>
      <c r="N670" s="382"/>
      <c r="O670" s="379"/>
    </row>
    <row r="671" spans="1:15" x14ac:dyDescent="0.2">
      <c r="A671" s="379"/>
      <c r="B671" s="379"/>
      <c r="C671" s="379"/>
      <c r="D671" s="379"/>
      <c r="E671" s="379"/>
      <c r="F671" s="379"/>
      <c r="G671" s="379"/>
      <c r="H671" s="382"/>
      <c r="I671" s="509"/>
      <c r="J671" s="383"/>
      <c r="K671" s="387"/>
      <c r="L671" s="379"/>
      <c r="M671" s="379"/>
      <c r="N671" s="382"/>
      <c r="O671" s="379"/>
    </row>
    <row r="672" spans="1:15" x14ac:dyDescent="0.2">
      <c r="A672" s="379"/>
      <c r="B672" s="379"/>
      <c r="C672" s="379"/>
      <c r="D672" s="379"/>
      <c r="E672" s="379"/>
      <c r="F672" s="379"/>
      <c r="G672" s="379"/>
      <c r="H672" s="382"/>
      <c r="I672" s="509"/>
      <c r="J672" s="383"/>
      <c r="K672" s="387"/>
      <c r="L672" s="379"/>
      <c r="M672" s="379"/>
      <c r="N672" s="382"/>
      <c r="O672" s="379"/>
    </row>
    <row r="673" spans="1:15" x14ac:dyDescent="0.2">
      <c r="A673" s="379"/>
      <c r="B673" s="379"/>
      <c r="C673" s="379"/>
      <c r="D673" s="379"/>
      <c r="E673" s="379"/>
      <c r="F673" s="379"/>
      <c r="G673" s="379"/>
      <c r="H673" s="382"/>
      <c r="I673" s="509"/>
      <c r="J673" s="383"/>
      <c r="K673" s="387"/>
      <c r="L673" s="379"/>
      <c r="M673" s="379"/>
      <c r="N673" s="382"/>
      <c r="O673" s="379"/>
    </row>
    <row r="674" spans="1:15" x14ac:dyDescent="0.2">
      <c r="A674" s="379"/>
      <c r="B674" s="379"/>
      <c r="C674" s="379"/>
      <c r="D674" s="379"/>
      <c r="E674" s="379"/>
      <c r="F674" s="379"/>
      <c r="G674" s="379"/>
      <c r="H674" s="382"/>
      <c r="I674" s="509"/>
      <c r="J674" s="383"/>
      <c r="K674" s="387"/>
      <c r="L674" s="379"/>
      <c r="M674" s="379"/>
      <c r="N674" s="382"/>
      <c r="O674" s="379"/>
    </row>
    <row r="675" spans="1:15" x14ac:dyDescent="0.2">
      <c r="A675" s="379"/>
      <c r="B675" s="379"/>
      <c r="C675" s="379"/>
      <c r="D675" s="379"/>
      <c r="E675" s="379"/>
      <c r="F675" s="379"/>
      <c r="G675" s="379"/>
      <c r="H675" s="382"/>
      <c r="I675" s="509"/>
      <c r="J675" s="383"/>
      <c r="K675" s="387"/>
      <c r="L675" s="379"/>
      <c r="M675" s="379"/>
      <c r="N675" s="382"/>
      <c r="O675" s="379"/>
    </row>
    <row r="676" spans="1:15" x14ac:dyDescent="0.2">
      <c r="A676" s="379"/>
      <c r="B676" s="379"/>
      <c r="C676" s="379"/>
      <c r="D676" s="379"/>
      <c r="E676" s="379"/>
      <c r="F676" s="379"/>
      <c r="G676" s="379"/>
      <c r="H676" s="382"/>
      <c r="I676" s="509"/>
      <c r="J676" s="383"/>
      <c r="K676" s="387"/>
      <c r="L676" s="379"/>
      <c r="M676" s="379"/>
      <c r="N676" s="382"/>
      <c r="O676" s="379"/>
    </row>
    <row r="677" spans="1:15" x14ac:dyDescent="0.2">
      <c r="A677" s="379"/>
      <c r="B677" s="379"/>
      <c r="C677" s="379"/>
      <c r="D677" s="379"/>
      <c r="E677" s="379"/>
      <c r="F677" s="379"/>
      <c r="G677" s="379"/>
      <c r="H677" s="382"/>
      <c r="I677" s="509"/>
      <c r="J677" s="383"/>
      <c r="K677" s="387"/>
      <c r="L677" s="379"/>
      <c r="M677" s="379"/>
      <c r="N677" s="382"/>
      <c r="O677" s="379"/>
    </row>
    <row r="678" spans="1:15" x14ac:dyDescent="0.2">
      <c r="A678" s="379"/>
      <c r="B678" s="379"/>
      <c r="C678" s="379"/>
      <c r="D678" s="379"/>
      <c r="E678" s="379"/>
      <c r="F678" s="379"/>
      <c r="G678" s="379"/>
      <c r="H678" s="382"/>
      <c r="I678" s="509"/>
      <c r="J678" s="383"/>
      <c r="K678" s="387"/>
      <c r="L678" s="379"/>
      <c r="M678" s="379"/>
      <c r="N678" s="382"/>
      <c r="O678" s="379"/>
    </row>
    <row r="679" spans="1:15" x14ac:dyDescent="0.2">
      <c r="A679" s="379"/>
      <c r="B679" s="379"/>
      <c r="C679" s="379"/>
      <c r="D679" s="379"/>
      <c r="E679" s="379"/>
      <c r="F679" s="379"/>
      <c r="G679" s="379"/>
      <c r="H679" s="382"/>
      <c r="I679" s="509"/>
      <c r="J679" s="383"/>
      <c r="K679" s="387"/>
      <c r="L679" s="379"/>
      <c r="M679" s="379"/>
      <c r="N679" s="382"/>
      <c r="O679" s="379"/>
    </row>
    <row r="680" spans="1:15" x14ac:dyDescent="0.2">
      <c r="A680" s="379"/>
      <c r="B680" s="379"/>
      <c r="C680" s="379"/>
      <c r="D680" s="379"/>
      <c r="E680" s="379"/>
      <c r="F680" s="379"/>
      <c r="G680" s="379"/>
      <c r="H680" s="382"/>
      <c r="I680" s="509"/>
      <c r="J680" s="383"/>
      <c r="K680" s="387"/>
      <c r="L680" s="379"/>
      <c r="M680" s="379"/>
      <c r="N680" s="382"/>
      <c r="O680" s="379"/>
    </row>
    <row r="681" spans="1:15" x14ac:dyDescent="0.2">
      <c r="A681" s="379"/>
      <c r="B681" s="379"/>
      <c r="C681" s="379"/>
      <c r="D681" s="379"/>
      <c r="E681" s="379"/>
      <c r="F681" s="379"/>
      <c r="G681" s="379"/>
      <c r="H681" s="382"/>
      <c r="I681" s="509"/>
      <c r="J681" s="383"/>
      <c r="K681" s="387"/>
      <c r="L681" s="379"/>
      <c r="M681" s="379"/>
      <c r="N681" s="382"/>
      <c r="O681" s="379"/>
    </row>
    <row r="682" spans="1:15" x14ac:dyDescent="0.2">
      <c r="A682" s="379"/>
      <c r="B682" s="379"/>
      <c r="C682" s="379"/>
      <c r="D682" s="379"/>
      <c r="E682" s="379"/>
      <c r="F682" s="379"/>
      <c r="G682" s="379"/>
      <c r="H682" s="382"/>
      <c r="I682" s="509"/>
      <c r="J682" s="383"/>
      <c r="K682" s="387"/>
      <c r="L682" s="379"/>
      <c r="M682" s="379"/>
      <c r="N682" s="382"/>
      <c r="O682" s="379"/>
    </row>
    <row r="683" spans="1:15" x14ac:dyDescent="0.2">
      <c r="A683" s="379"/>
      <c r="B683" s="379"/>
      <c r="C683" s="379"/>
      <c r="D683" s="379"/>
      <c r="E683" s="379"/>
      <c r="F683" s="379"/>
      <c r="G683" s="379"/>
      <c r="H683" s="382"/>
      <c r="I683" s="509"/>
      <c r="J683" s="383"/>
      <c r="K683" s="387"/>
      <c r="L683" s="379"/>
      <c r="M683" s="379"/>
      <c r="N683" s="382"/>
      <c r="O683" s="379"/>
    </row>
    <row r="684" spans="1:15" x14ac:dyDescent="0.2">
      <c r="A684" s="379"/>
      <c r="B684" s="379"/>
      <c r="C684" s="379"/>
      <c r="D684" s="379"/>
      <c r="E684" s="379"/>
      <c r="F684" s="379"/>
      <c r="G684" s="379"/>
      <c r="H684" s="382"/>
      <c r="I684" s="509"/>
      <c r="J684" s="383"/>
      <c r="K684" s="387"/>
      <c r="L684" s="379"/>
      <c r="M684" s="379"/>
      <c r="N684" s="382"/>
      <c r="O684" s="379"/>
    </row>
    <row r="685" spans="1:15" x14ac:dyDescent="0.2">
      <c r="A685" s="379"/>
      <c r="B685" s="379"/>
      <c r="C685" s="379"/>
      <c r="D685" s="379"/>
      <c r="E685" s="379"/>
      <c r="F685" s="379"/>
      <c r="G685" s="379"/>
      <c r="H685" s="382"/>
      <c r="I685" s="509"/>
      <c r="J685" s="383"/>
      <c r="K685" s="387"/>
      <c r="L685" s="379"/>
      <c r="M685" s="379"/>
      <c r="N685" s="382"/>
      <c r="O685" s="379"/>
    </row>
    <row r="686" spans="1:15" x14ac:dyDescent="0.2">
      <c r="A686" s="379"/>
      <c r="B686" s="379"/>
      <c r="C686" s="379"/>
      <c r="D686" s="379"/>
      <c r="E686" s="379"/>
      <c r="F686" s="379"/>
      <c r="G686" s="379"/>
      <c r="H686" s="382"/>
      <c r="I686" s="509"/>
      <c r="J686" s="383"/>
      <c r="K686" s="387"/>
      <c r="L686" s="379"/>
      <c r="M686" s="379"/>
      <c r="N686" s="382"/>
      <c r="O686" s="379"/>
    </row>
    <row r="687" spans="1:15" x14ac:dyDescent="0.2">
      <c r="A687" s="379"/>
      <c r="B687" s="379"/>
      <c r="C687" s="379"/>
      <c r="D687" s="379"/>
      <c r="E687" s="379"/>
      <c r="F687" s="379"/>
      <c r="G687" s="379"/>
      <c r="H687" s="382"/>
      <c r="I687" s="509"/>
      <c r="J687" s="383"/>
      <c r="K687" s="387"/>
      <c r="L687" s="379"/>
      <c r="M687" s="379"/>
      <c r="N687" s="382"/>
      <c r="O687" s="379"/>
    </row>
    <row r="688" spans="1:15" x14ac:dyDescent="0.2">
      <c r="A688" s="379"/>
      <c r="B688" s="379"/>
      <c r="C688" s="379"/>
      <c r="D688" s="379"/>
      <c r="E688" s="379"/>
      <c r="F688" s="379"/>
      <c r="G688" s="379"/>
      <c r="H688" s="382"/>
      <c r="I688" s="509"/>
      <c r="J688" s="383"/>
      <c r="K688" s="387"/>
      <c r="L688" s="379"/>
      <c r="M688" s="379"/>
      <c r="N688" s="382"/>
      <c r="O688" s="379"/>
    </row>
    <row r="689" spans="1:15" x14ac:dyDescent="0.2">
      <c r="A689" s="379"/>
      <c r="B689" s="379"/>
      <c r="C689" s="379"/>
      <c r="D689" s="379"/>
      <c r="E689" s="379"/>
      <c r="F689" s="379"/>
      <c r="G689" s="379"/>
      <c r="H689" s="382"/>
      <c r="I689" s="509"/>
      <c r="J689" s="383"/>
      <c r="K689" s="387"/>
      <c r="L689" s="379"/>
      <c r="M689" s="379"/>
      <c r="N689" s="382"/>
      <c r="O689" s="379"/>
    </row>
    <row r="690" spans="1:15" x14ac:dyDescent="0.2">
      <c r="A690" s="379"/>
      <c r="B690" s="379"/>
      <c r="C690" s="379"/>
      <c r="D690" s="379"/>
      <c r="E690" s="379"/>
      <c r="F690" s="379"/>
      <c r="G690" s="379"/>
      <c r="H690" s="382"/>
      <c r="I690" s="509"/>
      <c r="J690" s="383"/>
      <c r="K690" s="387"/>
      <c r="L690" s="379"/>
      <c r="M690" s="379"/>
      <c r="N690" s="382"/>
      <c r="O690" s="379"/>
    </row>
    <row r="691" spans="1:15" x14ac:dyDescent="0.2">
      <c r="A691" s="379"/>
      <c r="B691" s="379"/>
      <c r="C691" s="379"/>
      <c r="D691" s="379"/>
      <c r="E691" s="379"/>
      <c r="F691" s="379"/>
      <c r="G691" s="379"/>
      <c r="H691" s="382"/>
      <c r="I691" s="509"/>
      <c r="J691" s="383"/>
      <c r="K691" s="387"/>
      <c r="L691" s="379"/>
      <c r="M691" s="379"/>
      <c r="N691" s="382"/>
      <c r="O691" s="379"/>
    </row>
    <row r="692" spans="1:15" x14ac:dyDescent="0.2">
      <c r="A692" s="379"/>
      <c r="B692" s="379"/>
      <c r="C692" s="379"/>
      <c r="D692" s="379"/>
      <c r="E692" s="379"/>
      <c r="F692" s="379"/>
      <c r="G692" s="379"/>
      <c r="H692" s="382"/>
      <c r="I692" s="509"/>
      <c r="J692" s="383"/>
      <c r="K692" s="387"/>
      <c r="L692" s="379"/>
      <c r="M692" s="379"/>
      <c r="N692" s="382"/>
      <c r="O692" s="379"/>
    </row>
    <row r="693" spans="1:15" x14ac:dyDescent="0.2">
      <c r="A693" s="379"/>
      <c r="B693" s="379"/>
      <c r="C693" s="379"/>
      <c r="D693" s="379"/>
      <c r="E693" s="379"/>
      <c r="F693" s="379"/>
      <c r="G693" s="379"/>
      <c r="H693" s="382"/>
      <c r="I693" s="509"/>
      <c r="J693" s="383"/>
      <c r="K693" s="387"/>
      <c r="L693" s="379"/>
      <c r="M693" s="379"/>
      <c r="N693" s="382"/>
      <c r="O693" s="379"/>
    </row>
    <row r="694" spans="1:15" x14ac:dyDescent="0.2">
      <c r="A694" s="379"/>
      <c r="B694" s="379"/>
      <c r="C694" s="379"/>
      <c r="D694" s="379"/>
      <c r="E694" s="379"/>
      <c r="F694" s="379"/>
      <c r="G694" s="379"/>
      <c r="H694" s="382"/>
      <c r="I694" s="509"/>
      <c r="J694" s="383"/>
      <c r="K694" s="387"/>
      <c r="L694" s="379"/>
      <c r="M694" s="379"/>
      <c r="N694" s="382"/>
      <c r="O694" s="379"/>
    </row>
    <row r="695" spans="1:15" x14ac:dyDescent="0.2">
      <c r="A695" s="379"/>
      <c r="B695" s="379"/>
      <c r="C695" s="379"/>
      <c r="D695" s="379"/>
      <c r="E695" s="379"/>
      <c r="F695" s="379"/>
      <c r="G695" s="379"/>
      <c r="H695" s="382"/>
      <c r="I695" s="509"/>
      <c r="J695" s="383"/>
      <c r="K695" s="387"/>
      <c r="L695" s="379"/>
      <c r="M695" s="379"/>
      <c r="N695" s="382"/>
      <c r="O695" s="379"/>
    </row>
    <row r="696" spans="1:15" x14ac:dyDescent="0.2">
      <c r="A696" s="379"/>
      <c r="B696" s="379"/>
      <c r="C696" s="379"/>
      <c r="D696" s="379"/>
      <c r="E696" s="379"/>
      <c r="F696" s="379"/>
      <c r="G696" s="379"/>
      <c r="H696" s="382"/>
      <c r="I696" s="509"/>
      <c r="J696" s="383"/>
      <c r="K696" s="387"/>
      <c r="L696" s="379"/>
      <c r="M696" s="379"/>
      <c r="N696" s="382"/>
      <c r="O696" s="379"/>
    </row>
    <row r="697" spans="1:15" x14ac:dyDescent="0.2">
      <c r="A697" s="379"/>
      <c r="B697" s="379"/>
      <c r="C697" s="379"/>
      <c r="D697" s="379"/>
      <c r="E697" s="379"/>
      <c r="F697" s="379"/>
      <c r="G697" s="379"/>
      <c r="H697" s="382"/>
      <c r="I697" s="509"/>
      <c r="J697" s="383"/>
      <c r="K697" s="387"/>
      <c r="L697" s="379"/>
      <c r="M697" s="379"/>
      <c r="N697" s="382"/>
      <c r="O697" s="379"/>
    </row>
    <row r="698" spans="1:15" x14ac:dyDescent="0.2">
      <c r="A698" s="379"/>
      <c r="B698" s="379"/>
      <c r="C698" s="379"/>
      <c r="D698" s="379"/>
      <c r="E698" s="379"/>
      <c r="F698" s="379"/>
      <c r="G698" s="379"/>
      <c r="H698" s="382"/>
      <c r="I698" s="509"/>
      <c r="J698" s="383"/>
      <c r="K698" s="387"/>
      <c r="L698" s="379"/>
      <c r="M698" s="379"/>
      <c r="N698" s="382"/>
      <c r="O698" s="379"/>
    </row>
    <row r="699" spans="1:15" x14ac:dyDescent="0.2">
      <c r="A699" s="379"/>
      <c r="B699" s="379"/>
      <c r="C699" s="379"/>
      <c r="D699" s="379"/>
      <c r="E699" s="379"/>
      <c r="F699" s="379"/>
      <c r="G699" s="379"/>
      <c r="H699" s="382"/>
      <c r="I699" s="509"/>
      <c r="J699" s="383"/>
      <c r="K699" s="387"/>
      <c r="L699" s="379"/>
      <c r="M699" s="379"/>
      <c r="N699" s="382"/>
      <c r="O699" s="379"/>
    </row>
    <row r="700" spans="1:15" x14ac:dyDescent="0.2">
      <c r="A700" s="379"/>
      <c r="B700" s="379"/>
      <c r="C700" s="379"/>
      <c r="D700" s="379"/>
      <c r="E700" s="379"/>
      <c r="F700" s="379"/>
      <c r="G700" s="379"/>
      <c r="H700" s="382"/>
      <c r="I700" s="509"/>
      <c r="J700" s="383"/>
      <c r="K700" s="387"/>
      <c r="L700" s="379"/>
      <c r="M700" s="379"/>
      <c r="N700" s="382"/>
      <c r="O700" s="379"/>
    </row>
    <row r="701" spans="1:15" x14ac:dyDescent="0.2">
      <c r="A701" s="379"/>
      <c r="B701" s="379"/>
      <c r="C701" s="379"/>
      <c r="D701" s="379"/>
      <c r="E701" s="379"/>
      <c r="F701" s="379"/>
      <c r="G701" s="379"/>
      <c r="H701" s="382"/>
      <c r="I701" s="509"/>
      <c r="J701" s="383"/>
      <c r="K701" s="387"/>
      <c r="L701" s="379"/>
      <c r="M701" s="379"/>
      <c r="N701" s="382"/>
      <c r="O701" s="379"/>
    </row>
    <row r="702" spans="1:15" x14ac:dyDescent="0.2">
      <c r="A702" s="379"/>
      <c r="B702" s="379"/>
      <c r="C702" s="379"/>
      <c r="D702" s="379"/>
      <c r="E702" s="379"/>
      <c r="F702" s="379"/>
      <c r="G702" s="379"/>
      <c r="H702" s="382"/>
      <c r="I702" s="509"/>
      <c r="J702" s="383"/>
      <c r="K702" s="387"/>
      <c r="L702" s="379"/>
      <c r="M702" s="379"/>
      <c r="N702" s="382"/>
      <c r="O702" s="379"/>
    </row>
    <row r="703" spans="1:15" x14ac:dyDescent="0.2">
      <c r="A703" s="379"/>
      <c r="B703" s="379"/>
      <c r="C703" s="379"/>
      <c r="D703" s="379"/>
      <c r="E703" s="379"/>
      <c r="F703" s="379"/>
      <c r="G703" s="379"/>
      <c r="H703" s="382"/>
      <c r="I703" s="509"/>
      <c r="J703" s="383"/>
      <c r="K703" s="387"/>
      <c r="L703" s="379"/>
      <c r="M703" s="379"/>
      <c r="N703" s="382"/>
      <c r="O703" s="379"/>
    </row>
    <row r="704" spans="1:15" x14ac:dyDescent="0.2">
      <c r="A704" s="379"/>
      <c r="B704" s="379"/>
      <c r="C704" s="379"/>
      <c r="D704" s="379"/>
      <c r="E704" s="379"/>
      <c r="F704" s="379"/>
      <c r="G704" s="379"/>
      <c r="H704" s="382"/>
      <c r="I704" s="509"/>
      <c r="J704" s="383"/>
      <c r="K704" s="387"/>
      <c r="L704" s="379"/>
      <c r="M704" s="379"/>
      <c r="N704" s="382"/>
      <c r="O704" s="379"/>
    </row>
    <row r="705" spans="1:15" x14ac:dyDescent="0.2">
      <c r="A705" s="379"/>
      <c r="B705" s="379"/>
      <c r="C705" s="379"/>
      <c r="D705" s="379"/>
      <c r="E705" s="379"/>
      <c r="F705" s="379"/>
      <c r="G705" s="379"/>
      <c r="H705" s="382"/>
      <c r="I705" s="509"/>
      <c r="J705" s="383"/>
      <c r="K705" s="387"/>
      <c r="L705" s="379"/>
      <c r="M705" s="379"/>
      <c r="N705" s="382"/>
      <c r="O705" s="379"/>
    </row>
    <row r="706" spans="1:15" x14ac:dyDescent="0.2">
      <c r="A706" s="379"/>
      <c r="B706" s="379"/>
      <c r="C706" s="379"/>
      <c r="D706" s="379"/>
      <c r="E706" s="379"/>
      <c r="F706" s="379"/>
      <c r="G706" s="379"/>
      <c r="H706" s="382"/>
      <c r="I706" s="509"/>
      <c r="J706" s="383"/>
      <c r="K706" s="387"/>
      <c r="L706" s="379"/>
      <c r="M706" s="379"/>
      <c r="N706" s="382"/>
      <c r="O706" s="379"/>
    </row>
    <row r="707" spans="1:15" x14ac:dyDescent="0.2">
      <c r="A707" s="379"/>
      <c r="B707" s="379"/>
      <c r="C707" s="379"/>
      <c r="D707" s="379"/>
      <c r="E707" s="379"/>
      <c r="F707" s="379"/>
      <c r="G707" s="379"/>
      <c r="H707" s="382"/>
      <c r="I707" s="509"/>
      <c r="J707" s="383"/>
      <c r="K707" s="387"/>
      <c r="L707" s="379"/>
      <c r="M707" s="379"/>
      <c r="N707" s="382"/>
      <c r="O707" s="379"/>
    </row>
    <row r="708" spans="1:15" x14ac:dyDescent="0.2">
      <c r="A708" s="379"/>
      <c r="B708" s="379"/>
      <c r="C708" s="379"/>
      <c r="D708" s="379"/>
      <c r="E708" s="379"/>
      <c r="F708" s="379"/>
      <c r="G708" s="379"/>
      <c r="H708" s="382"/>
      <c r="I708" s="509"/>
      <c r="J708" s="383"/>
      <c r="K708" s="387"/>
      <c r="L708" s="379"/>
      <c r="M708" s="379"/>
      <c r="N708" s="382"/>
      <c r="O708" s="379"/>
    </row>
    <row r="709" spans="1:15" x14ac:dyDescent="0.2">
      <c r="A709" s="379"/>
      <c r="B709" s="379"/>
      <c r="C709" s="379"/>
      <c r="D709" s="379"/>
      <c r="E709" s="379"/>
      <c r="F709" s="379"/>
      <c r="G709" s="379"/>
      <c r="H709" s="382"/>
      <c r="I709" s="509"/>
      <c r="J709" s="383"/>
      <c r="K709" s="387"/>
      <c r="L709" s="379"/>
      <c r="M709" s="379"/>
      <c r="N709" s="382"/>
      <c r="O709" s="379"/>
    </row>
    <row r="710" spans="1:15" x14ac:dyDescent="0.2">
      <c r="A710" s="379"/>
      <c r="B710" s="379"/>
      <c r="C710" s="379"/>
      <c r="D710" s="379"/>
      <c r="E710" s="379"/>
      <c r="F710" s="379"/>
      <c r="G710" s="379"/>
      <c r="H710" s="382"/>
      <c r="I710" s="509"/>
      <c r="J710" s="383"/>
      <c r="K710" s="387"/>
      <c r="L710" s="379"/>
      <c r="M710" s="379"/>
      <c r="N710" s="382"/>
      <c r="O710" s="379"/>
    </row>
    <row r="711" spans="1:15" x14ac:dyDescent="0.2">
      <c r="A711" s="379"/>
      <c r="B711" s="379"/>
      <c r="C711" s="379"/>
      <c r="D711" s="379"/>
      <c r="E711" s="379"/>
      <c r="F711" s="379"/>
      <c r="G711" s="379"/>
      <c r="H711" s="382"/>
      <c r="I711" s="509"/>
      <c r="J711" s="383"/>
      <c r="K711" s="387"/>
      <c r="L711" s="379"/>
      <c r="M711" s="379"/>
      <c r="N711" s="382"/>
      <c r="O711" s="379"/>
    </row>
    <row r="712" spans="1:15" x14ac:dyDescent="0.2">
      <c r="A712" s="379"/>
      <c r="B712" s="379"/>
      <c r="C712" s="379"/>
      <c r="D712" s="379"/>
      <c r="E712" s="379"/>
      <c r="F712" s="379"/>
      <c r="G712" s="379"/>
      <c r="H712" s="382"/>
      <c r="I712" s="509"/>
      <c r="J712" s="383"/>
      <c r="K712" s="387"/>
      <c r="L712" s="379"/>
      <c r="M712" s="379"/>
      <c r="N712" s="382"/>
      <c r="O712" s="379"/>
    </row>
    <row r="713" spans="1:15" x14ac:dyDescent="0.2">
      <c r="A713" s="379"/>
      <c r="B713" s="379"/>
      <c r="C713" s="379"/>
      <c r="D713" s="379"/>
      <c r="E713" s="379"/>
      <c r="F713" s="379"/>
      <c r="G713" s="379"/>
      <c r="H713" s="382"/>
      <c r="I713" s="509"/>
      <c r="J713" s="383"/>
      <c r="K713" s="387"/>
      <c r="L713" s="379"/>
      <c r="M713" s="379"/>
      <c r="N713" s="382"/>
      <c r="O713" s="379"/>
    </row>
    <row r="714" spans="1:15" x14ac:dyDescent="0.2">
      <c r="A714" s="379"/>
      <c r="B714" s="379"/>
      <c r="C714" s="379"/>
      <c r="D714" s="379"/>
      <c r="E714" s="379"/>
      <c r="F714" s="379"/>
      <c r="G714" s="379"/>
      <c r="H714" s="382"/>
      <c r="I714" s="509"/>
      <c r="J714" s="383"/>
      <c r="K714" s="387"/>
      <c r="L714" s="379"/>
      <c r="M714" s="379"/>
      <c r="N714" s="382"/>
      <c r="O714" s="379"/>
    </row>
    <row r="715" spans="1:15" x14ac:dyDescent="0.2">
      <c r="A715" s="379"/>
      <c r="B715" s="379"/>
      <c r="C715" s="379"/>
      <c r="D715" s="379"/>
      <c r="E715" s="379"/>
      <c r="F715" s="379"/>
      <c r="G715" s="379"/>
      <c r="H715" s="382"/>
      <c r="I715" s="509"/>
      <c r="J715" s="383"/>
      <c r="K715" s="387"/>
      <c r="L715" s="379"/>
      <c r="M715" s="379"/>
      <c r="N715" s="382"/>
      <c r="O715" s="379"/>
    </row>
    <row r="716" spans="1:15" x14ac:dyDescent="0.2">
      <c r="A716" s="379"/>
      <c r="B716" s="379"/>
      <c r="C716" s="379"/>
      <c r="D716" s="379"/>
      <c r="E716" s="379"/>
      <c r="F716" s="379"/>
      <c r="G716" s="379"/>
      <c r="H716" s="382"/>
      <c r="I716" s="509"/>
      <c r="J716" s="383"/>
      <c r="K716" s="387"/>
      <c r="L716" s="379"/>
      <c r="M716" s="379"/>
      <c r="N716" s="382"/>
      <c r="O716" s="379"/>
    </row>
    <row r="717" spans="1:15" x14ac:dyDescent="0.2">
      <c r="A717" s="379"/>
      <c r="B717" s="379"/>
      <c r="C717" s="379"/>
      <c r="D717" s="379"/>
      <c r="E717" s="379"/>
      <c r="F717" s="379"/>
      <c r="G717" s="379"/>
      <c r="H717" s="382"/>
      <c r="I717" s="509"/>
      <c r="J717" s="383"/>
      <c r="K717" s="387"/>
      <c r="L717" s="379"/>
      <c r="M717" s="379"/>
      <c r="N717" s="382"/>
      <c r="O717" s="379"/>
    </row>
    <row r="718" spans="1:15" x14ac:dyDescent="0.2">
      <c r="A718" s="379"/>
      <c r="B718" s="379"/>
      <c r="C718" s="379"/>
      <c r="D718" s="379"/>
      <c r="E718" s="379"/>
      <c r="F718" s="379"/>
      <c r="G718" s="379"/>
      <c r="H718" s="382"/>
      <c r="I718" s="509"/>
      <c r="J718" s="383"/>
      <c r="K718" s="387"/>
      <c r="L718" s="379"/>
      <c r="M718" s="379"/>
      <c r="N718" s="382"/>
      <c r="O718" s="379"/>
    </row>
    <row r="719" spans="1:15" x14ac:dyDescent="0.2">
      <c r="A719" s="379"/>
      <c r="B719" s="379"/>
      <c r="C719" s="379"/>
      <c r="D719" s="379"/>
      <c r="E719" s="379"/>
      <c r="F719" s="379"/>
      <c r="G719" s="379"/>
      <c r="H719" s="382"/>
      <c r="I719" s="509"/>
      <c r="J719" s="383"/>
      <c r="K719" s="387"/>
      <c r="L719" s="379"/>
      <c r="M719" s="379"/>
      <c r="N719" s="382"/>
      <c r="O719" s="379"/>
    </row>
    <row r="720" spans="1:15" x14ac:dyDescent="0.2">
      <c r="A720" s="379"/>
      <c r="B720" s="379"/>
      <c r="C720" s="379"/>
      <c r="D720" s="379"/>
      <c r="E720" s="379"/>
      <c r="F720" s="379"/>
      <c r="G720" s="379"/>
      <c r="H720" s="382"/>
      <c r="I720" s="509"/>
      <c r="J720" s="383"/>
      <c r="K720" s="387"/>
      <c r="L720" s="379"/>
      <c r="M720" s="379"/>
      <c r="N720" s="382"/>
      <c r="O720" s="379"/>
    </row>
    <row r="721" spans="1:15" x14ac:dyDescent="0.2">
      <c r="A721" s="379"/>
      <c r="B721" s="379"/>
      <c r="C721" s="379"/>
      <c r="D721" s="379"/>
      <c r="E721" s="379"/>
      <c r="F721" s="379"/>
      <c r="G721" s="379"/>
      <c r="H721" s="382"/>
      <c r="I721" s="509"/>
      <c r="J721" s="383"/>
      <c r="K721" s="387"/>
      <c r="L721" s="379"/>
      <c r="M721" s="379"/>
      <c r="N721" s="382"/>
      <c r="O721" s="379"/>
    </row>
    <row r="722" spans="1:15" x14ac:dyDescent="0.2">
      <c r="A722" s="379"/>
      <c r="B722" s="379"/>
      <c r="C722" s="379"/>
      <c r="D722" s="379"/>
      <c r="E722" s="379"/>
      <c r="F722" s="379"/>
      <c r="G722" s="379"/>
      <c r="H722" s="382"/>
      <c r="I722" s="509"/>
      <c r="J722" s="383"/>
      <c r="K722" s="387"/>
      <c r="L722" s="379"/>
      <c r="M722" s="379"/>
      <c r="N722" s="382"/>
      <c r="O722" s="379"/>
    </row>
    <row r="723" spans="1:15" x14ac:dyDescent="0.2">
      <c r="A723" s="379"/>
      <c r="B723" s="379"/>
      <c r="C723" s="379"/>
      <c r="D723" s="379"/>
      <c r="E723" s="379"/>
      <c r="F723" s="379"/>
      <c r="G723" s="379"/>
      <c r="H723" s="382"/>
      <c r="I723" s="509"/>
      <c r="J723" s="383"/>
      <c r="K723" s="387"/>
      <c r="L723" s="379"/>
      <c r="M723" s="379"/>
      <c r="N723" s="382"/>
      <c r="O723" s="379"/>
    </row>
    <row r="724" spans="1:15" x14ac:dyDescent="0.2">
      <c r="A724" s="379"/>
      <c r="B724" s="379"/>
      <c r="C724" s="379"/>
      <c r="D724" s="379"/>
      <c r="E724" s="379"/>
      <c r="F724" s="379"/>
      <c r="G724" s="379"/>
      <c r="H724" s="382"/>
      <c r="I724" s="509"/>
      <c r="J724" s="383"/>
      <c r="K724" s="387"/>
      <c r="L724" s="379"/>
      <c r="M724" s="379"/>
      <c r="N724" s="382"/>
      <c r="O724" s="379"/>
    </row>
    <row r="725" spans="1:15" x14ac:dyDescent="0.2">
      <c r="A725" s="379"/>
      <c r="B725" s="379"/>
      <c r="C725" s="379"/>
      <c r="D725" s="379"/>
      <c r="E725" s="379"/>
      <c r="F725" s="379"/>
      <c r="G725" s="379"/>
      <c r="H725" s="382"/>
      <c r="I725" s="509"/>
      <c r="J725" s="383"/>
      <c r="K725" s="387"/>
      <c r="L725" s="379"/>
      <c r="M725" s="379"/>
      <c r="N725" s="382"/>
      <c r="O725" s="379"/>
    </row>
    <row r="726" spans="1:15" x14ac:dyDescent="0.2">
      <c r="A726" s="379"/>
      <c r="B726" s="379"/>
      <c r="C726" s="379"/>
      <c r="D726" s="379"/>
      <c r="E726" s="379"/>
      <c r="F726" s="379"/>
      <c r="G726" s="379"/>
      <c r="H726" s="382"/>
      <c r="I726" s="509"/>
      <c r="J726" s="383"/>
      <c r="K726" s="387"/>
      <c r="L726" s="379"/>
      <c r="M726" s="379"/>
      <c r="N726" s="382"/>
      <c r="O726" s="379"/>
    </row>
    <row r="727" spans="1:15" x14ac:dyDescent="0.2">
      <c r="A727" s="379"/>
      <c r="B727" s="379"/>
      <c r="C727" s="379"/>
      <c r="D727" s="379"/>
      <c r="E727" s="379"/>
      <c r="F727" s="379"/>
      <c r="G727" s="379"/>
      <c r="H727" s="382"/>
      <c r="I727" s="509"/>
      <c r="J727" s="383"/>
      <c r="K727" s="387"/>
      <c r="L727" s="379"/>
      <c r="M727" s="379"/>
      <c r="N727" s="382"/>
      <c r="O727" s="379"/>
    </row>
    <row r="728" spans="1:15" x14ac:dyDescent="0.2">
      <c r="A728" s="379"/>
      <c r="B728" s="379"/>
      <c r="C728" s="379"/>
      <c r="D728" s="379"/>
      <c r="E728" s="379"/>
      <c r="F728" s="379"/>
      <c r="G728" s="379"/>
      <c r="H728" s="382"/>
      <c r="I728" s="509"/>
      <c r="J728" s="383"/>
      <c r="K728" s="387"/>
      <c r="L728" s="379"/>
      <c r="M728" s="379"/>
      <c r="N728" s="382"/>
      <c r="O728" s="379"/>
    </row>
    <row r="729" spans="1:15" x14ac:dyDescent="0.2">
      <c r="A729" s="379"/>
      <c r="B729" s="379"/>
      <c r="C729" s="379"/>
      <c r="D729" s="379"/>
      <c r="E729" s="379"/>
      <c r="F729" s="379"/>
      <c r="G729" s="379"/>
      <c r="H729" s="382"/>
      <c r="I729" s="509"/>
      <c r="J729" s="383"/>
      <c r="K729" s="387"/>
      <c r="L729" s="379"/>
      <c r="M729" s="379"/>
      <c r="N729" s="382"/>
      <c r="O729" s="379"/>
    </row>
    <row r="730" spans="1:15" x14ac:dyDescent="0.2">
      <c r="A730" s="379"/>
      <c r="B730" s="379"/>
      <c r="C730" s="379"/>
      <c r="D730" s="379"/>
      <c r="E730" s="379"/>
      <c r="F730" s="379"/>
      <c r="G730" s="379"/>
      <c r="H730" s="382"/>
      <c r="I730" s="509"/>
      <c r="J730" s="383"/>
      <c r="K730" s="387"/>
      <c r="L730" s="379"/>
      <c r="M730" s="379"/>
      <c r="N730" s="382"/>
      <c r="O730" s="379"/>
    </row>
    <row r="731" spans="1:15" x14ac:dyDescent="0.2">
      <c r="A731" s="379"/>
      <c r="B731" s="379"/>
      <c r="C731" s="379"/>
      <c r="D731" s="379"/>
      <c r="E731" s="379"/>
      <c r="F731" s="379"/>
      <c r="G731" s="379"/>
      <c r="H731" s="382"/>
      <c r="I731" s="509"/>
      <c r="J731" s="383"/>
      <c r="K731" s="387"/>
      <c r="L731" s="379"/>
      <c r="M731" s="379"/>
      <c r="N731" s="382"/>
      <c r="O731" s="379"/>
    </row>
    <row r="732" spans="1:15" x14ac:dyDescent="0.2">
      <c r="A732" s="379"/>
      <c r="B732" s="379"/>
      <c r="C732" s="379"/>
      <c r="D732" s="379"/>
      <c r="E732" s="379"/>
      <c r="F732" s="379"/>
      <c r="G732" s="379"/>
      <c r="H732" s="382"/>
      <c r="I732" s="509"/>
      <c r="J732" s="383"/>
      <c r="K732" s="387"/>
      <c r="L732" s="379"/>
      <c r="M732" s="379"/>
      <c r="N732" s="382"/>
      <c r="O732" s="379"/>
    </row>
    <row r="733" spans="1:15" x14ac:dyDescent="0.2">
      <c r="A733" s="379"/>
      <c r="B733" s="379"/>
      <c r="C733" s="379"/>
      <c r="D733" s="379"/>
      <c r="E733" s="379"/>
      <c r="F733" s="379"/>
      <c r="G733" s="379"/>
      <c r="H733" s="382"/>
      <c r="I733" s="509"/>
      <c r="J733" s="383"/>
      <c r="K733" s="387"/>
      <c r="L733" s="379"/>
      <c r="M733" s="379"/>
      <c r="N733" s="382"/>
      <c r="O733" s="379"/>
    </row>
    <row r="734" spans="1:15" x14ac:dyDescent="0.2">
      <c r="A734" s="379"/>
      <c r="B734" s="379"/>
      <c r="C734" s="379"/>
      <c r="D734" s="379"/>
      <c r="E734" s="379"/>
      <c r="F734" s="379"/>
      <c r="G734" s="379"/>
      <c r="H734" s="382"/>
      <c r="I734" s="509"/>
      <c r="J734" s="383"/>
      <c r="K734" s="387"/>
      <c r="L734" s="379"/>
      <c r="M734" s="379"/>
      <c r="N734" s="382"/>
      <c r="O734" s="379"/>
    </row>
    <row r="735" spans="1:15" x14ac:dyDescent="0.2">
      <c r="A735" s="379"/>
      <c r="B735" s="379"/>
      <c r="C735" s="379"/>
      <c r="D735" s="379"/>
      <c r="E735" s="379"/>
      <c r="F735" s="379"/>
      <c r="G735" s="379"/>
      <c r="H735" s="382"/>
      <c r="I735" s="509"/>
      <c r="J735" s="383"/>
      <c r="K735" s="387"/>
      <c r="L735" s="379"/>
      <c r="M735" s="379"/>
      <c r="N735" s="382"/>
      <c r="O735" s="379"/>
    </row>
    <row r="736" spans="1:15" x14ac:dyDescent="0.2">
      <c r="A736" s="379"/>
      <c r="B736" s="379"/>
      <c r="C736" s="379"/>
      <c r="D736" s="379"/>
      <c r="E736" s="379"/>
      <c r="F736" s="379"/>
      <c r="G736" s="379"/>
      <c r="H736" s="382"/>
      <c r="I736" s="509"/>
      <c r="J736" s="383"/>
      <c r="K736" s="387"/>
      <c r="L736" s="379"/>
      <c r="M736" s="379"/>
      <c r="N736" s="382"/>
      <c r="O736" s="379"/>
    </row>
    <row r="737" spans="1:15" x14ac:dyDescent="0.2">
      <c r="A737" s="379"/>
      <c r="B737" s="379"/>
      <c r="C737" s="379"/>
      <c r="D737" s="379"/>
      <c r="E737" s="379"/>
      <c r="F737" s="379"/>
      <c r="G737" s="379"/>
      <c r="H737" s="382"/>
      <c r="I737" s="509"/>
      <c r="J737" s="383"/>
      <c r="K737" s="387"/>
      <c r="L737" s="379"/>
      <c r="M737" s="379"/>
      <c r="N737" s="382"/>
      <c r="O737" s="379"/>
    </row>
    <row r="738" spans="1:15" x14ac:dyDescent="0.2">
      <c r="A738" s="379"/>
      <c r="B738" s="379"/>
      <c r="C738" s="379"/>
      <c r="D738" s="379"/>
      <c r="E738" s="379"/>
      <c r="F738" s="379"/>
      <c r="G738" s="379"/>
      <c r="H738" s="382"/>
      <c r="I738" s="509"/>
      <c r="J738" s="383"/>
      <c r="K738" s="387"/>
      <c r="L738" s="379"/>
      <c r="M738" s="379"/>
      <c r="N738" s="382"/>
      <c r="O738" s="379"/>
    </row>
    <row r="739" spans="1:15" x14ac:dyDescent="0.2">
      <c r="A739" s="379"/>
      <c r="B739" s="379"/>
      <c r="C739" s="379"/>
      <c r="D739" s="379"/>
      <c r="E739" s="379"/>
      <c r="F739" s="379"/>
      <c r="G739" s="379"/>
      <c r="H739" s="382"/>
      <c r="I739" s="509"/>
      <c r="J739" s="383"/>
      <c r="K739" s="387"/>
      <c r="L739" s="379"/>
      <c r="M739" s="379"/>
      <c r="N739" s="382"/>
      <c r="O739" s="379"/>
    </row>
    <row r="740" spans="1:15" x14ac:dyDescent="0.2">
      <c r="A740" s="379"/>
      <c r="B740" s="379"/>
      <c r="C740" s="379"/>
      <c r="D740" s="379"/>
      <c r="E740" s="379"/>
      <c r="F740" s="379"/>
      <c r="G740" s="379"/>
      <c r="H740" s="382"/>
      <c r="I740" s="509"/>
      <c r="J740" s="383"/>
      <c r="K740" s="387"/>
      <c r="L740" s="379"/>
      <c r="M740" s="379"/>
      <c r="N740" s="382"/>
      <c r="O740" s="379"/>
    </row>
    <row r="741" spans="1:15" x14ac:dyDescent="0.2">
      <c r="A741" s="379"/>
      <c r="B741" s="379"/>
      <c r="C741" s="379"/>
      <c r="D741" s="379"/>
      <c r="E741" s="379"/>
      <c r="F741" s="379"/>
      <c r="G741" s="379"/>
      <c r="H741" s="382"/>
      <c r="I741" s="509"/>
      <c r="J741" s="383"/>
      <c r="K741" s="387"/>
      <c r="L741" s="379"/>
      <c r="M741" s="379"/>
      <c r="N741" s="382"/>
      <c r="O741" s="379"/>
    </row>
    <row r="742" spans="1:15" x14ac:dyDescent="0.2">
      <c r="A742" s="379"/>
      <c r="B742" s="379"/>
      <c r="C742" s="379"/>
      <c r="D742" s="379"/>
      <c r="E742" s="379"/>
      <c r="F742" s="379"/>
      <c r="G742" s="379"/>
      <c r="H742" s="382"/>
      <c r="I742" s="509"/>
      <c r="J742" s="383"/>
      <c r="K742" s="387"/>
      <c r="L742" s="379"/>
      <c r="M742" s="379"/>
      <c r="N742" s="382"/>
      <c r="O742" s="379"/>
    </row>
    <row r="743" spans="1:15" x14ac:dyDescent="0.2">
      <c r="A743" s="379"/>
      <c r="B743" s="379"/>
      <c r="C743" s="379"/>
      <c r="D743" s="379"/>
      <c r="E743" s="379"/>
      <c r="F743" s="379"/>
      <c r="G743" s="379"/>
      <c r="H743" s="382"/>
      <c r="I743" s="509"/>
      <c r="J743" s="383"/>
      <c r="K743" s="387"/>
      <c r="L743" s="379"/>
      <c r="M743" s="379"/>
      <c r="N743" s="382"/>
      <c r="O743" s="379"/>
    </row>
    <row r="744" spans="1:15" x14ac:dyDescent="0.2">
      <c r="A744" s="379"/>
      <c r="B744" s="379"/>
      <c r="C744" s="379"/>
      <c r="D744" s="379"/>
      <c r="E744" s="379"/>
      <c r="F744" s="379"/>
      <c r="G744" s="379"/>
      <c r="H744" s="382"/>
      <c r="I744" s="509"/>
      <c r="J744" s="383"/>
      <c r="K744" s="387"/>
      <c r="L744" s="379"/>
      <c r="M744" s="379"/>
      <c r="N744" s="382"/>
      <c r="O744" s="379"/>
    </row>
    <row r="745" spans="1:15" x14ac:dyDescent="0.2">
      <c r="A745" s="379"/>
      <c r="B745" s="379"/>
      <c r="C745" s="379"/>
      <c r="D745" s="379"/>
      <c r="E745" s="379"/>
      <c r="F745" s="379"/>
      <c r="G745" s="379"/>
      <c r="H745" s="382"/>
      <c r="I745" s="509"/>
      <c r="J745" s="383"/>
      <c r="K745" s="387"/>
      <c r="L745" s="379"/>
      <c r="M745" s="379"/>
      <c r="N745" s="382"/>
      <c r="O745" s="379"/>
    </row>
    <row r="746" spans="1:15" x14ac:dyDescent="0.2">
      <c r="A746" s="379"/>
      <c r="B746" s="379"/>
      <c r="C746" s="379"/>
      <c r="D746" s="379"/>
      <c r="E746" s="379"/>
      <c r="F746" s="379"/>
      <c r="G746" s="379"/>
      <c r="H746" s="382"/>
      <c r="I746" s="509"/>
      <c r="J746" s="383"/>
      <c r="K746" s="387"/>
      <c r="L746" s="379"/>
      <c r="M746" s="379"/>
      <c r="N746" s="382"/>
      <c r="O746" s="379"/>
    </row>
    <row r="747" spans="1:15" x14ac:dyDescent="0.2">
      <c r="A747" s="379"/>
      <c r="B747" s="379"/>
      <c r="C747" s="379"/>
      <c r="D747" s="379"/>
      <c r="E747" s="379"/>
      <c r="F747" s="379"/>
      <c r="G747" s="379"/>
      <c r="H747" s="382"/>
      <c r="I747" s="509"/>
      <c r="J747" s="383"/>
      <c r="K747" s="387"/>
      <c r="L747" s="379"/>
      <c r="M747" s="379"/>
      <c r="N747" s="382"/>
      <c r="O747" s="379"/>
    </row>
    <row r="748" spans="1:15" x14ac:dyDescent="0.2">
      <c r="A748" s="379"/>
      <c r="B748" s="379"/>
      <c r="C748" s="379"/>
      <c r="D748" s="379"/>
      <c r="E748" s="379"/>
      <c r="F748" s="379"/>
      <c r="G748" s="379"/>
      <c r="H748" s="382"/>
      <c r="I748" s="509"/>
      <c r="J748" s="383"/>
      <c r="K748" s="387"/>
      <c r="L748" s="379"/>
      <c r="M748" s="379"/>
      <c r="N748" s="382"/>
      <c r="O748" s="379"/>
    </row>
    <row r="749" spans="1:15" x14ac:dyDescent="0.2">
      <c r="A749" s="379"/>
      <c r="B749" s="379"/>
      <c r="C749" s="379"/>
      <c r="D749" s="379"/>
      <c r="E749" s="379"/>
      <c r="F749" s="379"/>
      <c r="G749" s="379"/>
      <c r="H749" s="382"/>
      <c r="I749" s="509"/>
      <c r="J749" s="383"/>
      <c r="K749" s="387"/>
      <c r="L749" s="379"/>
      <c r="M749" s="379"/>
      <c r="N749" s="382"/>
      <c r="O749" s="379"/>
    </row>
    <row r="750" spans="1:15" x14ac:dyDescent="0.2">
      <c r="A750" s="379"/>
      <c r="B750" s="379"/>
      <c r="C750" s="379"/>
      <c r="D750" s="379"/>
      <c r="E750" s="379"/>
      <c r="F750" s="379"/>
      <c r="G750" s="379"/>
      <c r="H750" s="382"/>
      <c r="I750" s="509"/>
      <c r="J750" s="383"/>
      <c r="K750" s="387"/>
      <c r="L750" s="379"/>
      <c r="M750" s="379"/>
      <c r="N750" s="382"/>
      <c r="O750" s="379"/>
    </row>
    <row r="751" spans="1:15" x14ac:dyDescent="0.2">
      <c r="A751" s="379"/>
      <c r="B751" s="379"/>
      <c r="C751" s="379"/>
      <c r="D751" s="379"/>
      <c r="E751" s="379"/>
      <c r="F751" s="379"/>
      <c r="G751" s="379"/>
      <c r="H751" s="382"/>
      <c r="I751" s="509"/>
      <c r="J751" s="383"/>
      <c r="K751" s="387"/>
      <c r="L751" s="379"/>
      <c r="M751" s="379"/>
      <c r="N751" s="382"/>
      <c r="O751" s="379"/>
    </row>
    <row r="752" spans="1:15" x14ac:dyDescent="0.2">
      <c r="A752" s="379"/>
      <c r="B752" s="379"/>
      <c r="C752" s="379"/>
      <c r="D752" s="379"/>
      <c r="E752" s="379"/>
      <c r="F752" s="379"/>
      <c r="G752" s="379"/>
      <c r="H752" s="382"/>
      <c r="I752" s="509"/>
      <c r="J752" s="383"/>
      <c r="K752" s="387"/>
      <c r="L752" s="379"/>
      <c r="M752" s="379"/>
      <c r="N752" s="382"/>
      <c r="O752" s="379"/>
    </row>
    <row r="753" spans="1:15" x14ac:dyDescent="0.2">
      <c r="A753" s="379"/>
      <c r="B753" s="379"/>
      <c r="C753" s="379"/>
      <c r="D753" s="379"/>
      <c r="E753" s="379"/>
      <c r="F753" s="379"/>
      <c r="G753" s="379"/>
      <c r="H753" s="382"/>
      <c r="I753" s="509"/>
      <c r="J753" s="383"/>
      <c r="K753" s="387"/>
      <c r="L753" s="379"/>
      <c r="M753" s="379"/>
      <c r="N753" s="382"/>
      <c r="O753" s="379"/>
    </row>
    <row r="754" spans="1:15" x14ac:dyDescent="0.2">
      <c r="A754" s="379"/>
      <c r="B754" s="379"/>
      <c r="C754" s="379"/>
      <c r="D754" s="379"/>
      <c r="E754" s="379"/>
      <c r="F754" s="379"/>
      <c r="G754" s="379"/>
      <c r="H754" s="382"/>
      <c r="I754" s="509"/>
      <c r="J754" s="383"/>
      <c r="K754" s="387"/>
      <c r="L754" s="379"/>
      <c r="M754" s="379"/>
      <c r="N754" s="382"/>
      <c r="O754" s="379"/>
    </row>
    <row r="755" spans="1:15" x14ac:dyDescent="0.2">
      <c r="A755" s="379"/>
      <c r="B755" s="379"/>
      <c r="C755" s="379"/>
      <c r="D755" s="379"/>
      <c r="E755" s="379"/>
      <c r="F755" s="379"/>
      <c r="G755" s="379"/>
      <c r="H755" s="382"/>
      <c r="I755" s="509"/>
      <c r="J755" s="383"/>
      <c r="K755" s="387"/>
      <c r="L755" s="379"/>
      <c r="M755" s="379"/>
      <c r="N755" s="382"/>
      <c r="O755" s="379"/>
    </row>
    <row r="756" spans="1:15" x14ac:dyDescent="0.2">
      <c r="A756" s="379"/>
      <c r="B756" s="379"/>
      <c r="C756" s="379"/>
      <c r="D756" s="379"/>
      <c r="E756" s="379"/>
      <c r="F756" s="379"/>
      <c r="G756" s="379"/>
      <c r="H756" s="382"/>
      <c r="I756" s="509"/>
      <c r="J756" s="383"/>
      <c r="K756" s="387"/>
      <c r="L756" s="379"/>
      <c r="M756" s="379"/>
      <c r="N756" s="382"/>
      <c r="O756" s="379"/>
    </row>
    <row r="757" spans="1:15" x14ac:dyDescent="0.2">
      <c r="A757" s="379"/>
      <c r="B757" s="379"/>
      <c r="C757" s="379"/>
      <c r="D757" s="379"/>
      <c r="E757" s="379"/>
      <c r="F757" s="379"/>
      <c r="G757" s="379"/>
      <c r="H757" s="382"/>
      <c r="I757" s="509"/>
      <c r="J757" s="383"/>
      <c r="K757" s="387"/>
      <c r="L757" s="379"/>
      <c r="M757" s="379"/>
      <c r="N757" s="382"/>
      <c r="O757" s="379"/>
    </row>
    <row r="758" spans="1:15" x14ac:dyDescent="0.2">
      <c r="A758" s="379"/>
      <c r="B758" s="379"/>
      <c r="C758" s="379"/>
      <c r="D758" s="379"/>
      <c r="E758" s="379"/>
      <c r="F758" s="379"/>
      <c r="G758" s="379"/>
      <c r="H758" s="382"/>
      <c r="I758" s="509"/>
      <c r="J758" s="383"/>
      <c r="K758" s="387"/>
      <c r="L758" s="379"/>
      <c r="M758" s="379"/>
      <c r="N758" s="382"/>
      <c r="O758" s="379"/>
    </row>
    <row r="759" spans="1:15" x14ac:dyDescent="0.2">
      <c r="A759" s="379"/>
      <c r="B759" s="379"/>
      <c r="C759" s="379"/>
      <c r="D759" s="379"/>
      <c r="E759" s="379"/>
      <c r="F759" s="379"/>
      <c r="G759" s="379"/>
      <c r="H759" s="382"/>
      <c r="I759" s="509"/>
      <c r="J759" s="383"/>
      <c r="K759" s="387"/>
      <c r="L759" s="379"/>
      <c r="M759" s="379"/>
      <c r="N759" s="382"/>
      <c r="O759" s="379"/>
    </row>
    <row r="760" spans="1:15" x14ac:dyDescent="0.2">
      <c r="A760" s="379"/>
      <c r="B760" s="379"/>
      <c r="C760" s="379"/>
      <c r="D760" s="379"/>
      <c r="E760" s="379"/>
      <c r="F760" s="379"/>
      <c r="G760" s="379"/>
      <c r="H760" s="382"/>
      <c r="I760" s="509"/>
      <c r="J760" s="383"/>
      <c r="K760" s="387"/>
      <c r="L760" s="379"/>
      <c r="M760" s="379"/>
      <c r="N760" s="382"/>
      <c r="O760" s="379"/>
    </row>
    <row r="761" spans="1:15" x14ac:dyDescent="0.2">
      <c r="A761" s="379"/>
      <c r="B761" s="379"/>
      <c r="C761" s="379"/>
      <c r="D761" s="379"/>
      <c r="E761" s="379"/>
      <c r="F761" s="379"/>
      <c r="G761" s="379"/>
      <c r="H761" s="382"/>
      <c r="I761" s="509"/>
      <c r="J761" s="383"/>
      <c r="K761" s="387"/>
      <c r="L761" s="379"/>
      <c r="M761" s="379"/>
      <c r="N761" s="382"/>
      <c r="O761" s="379"/>
    </row>
    <row r="762" spans="1:15" x14ac:dyDescent="0.2">
      <c r="A762" s="379"/>
      <c r="B762" s="379"/>
      <c r="C762" s="379"/>
      <c r="D762" s="379"/>
      <c r="E762" s="379"/>
      <c r="F762" s="379"/>
      <c r="G762" s="379"/>
      <c r="H762" s="382"/>
      <c r="I762" s="509"/>
      <c r="J762" s="383"/>
      <c r="K762" s="387"/>
      <c r="L762" s="379"/>
      <c r="M762" s="379"/>
      <c r="N762" s="382"/>
      <c r="O762" s="379"/>
    </row>
    <row r="763" spans="1:15" x14ac:dyDescent="0.2">
      <c r="A763" s="379"/>
      <c r="B763" s="379"/>
      <c r="C763" s="379"/>
      <c r="D763" s="379"/>
      <c r="E763" s="379"/>
      <c r="F763" s="379"/>
      <c r="G763" s="379"/>
      <c r="H763" s="382"/>
      <c r="I763" s="509"/>
      <c r="J763" s="383"/>
      <c r="K763" s="387"/>
      <c r="L763" s="379"/>
      <c r="M763" s="379"/>
      <c r="N763" s="382"/>
      <c r="O763" s="379"/>
    </row>
    <row r="764" spans="1:15" x14ac:dyDescent="0.2">
      <c r="A764" s="379"/>
      <c r="B764" s="379"/>
      <c r="C764" s="379"/>
      <c r="D764" s="379"/>
      <c r="E764" s="379"/>
      <c r="F764" s="379"/>
      <c r="G764" s="379"/>
      <c r="H764" s="382"/>
      <c r="I764" s="509"/>
      <c r="J764" s="383"/>
      <c r="K764" s="387"/>
      <c r="L764" s="379"/>
      <c r="M764" s="379"/>
      <c r="N764" s="382"/>
      <c r="O764" s="379"/>
    </row>
    <row r="765" spans="1:15" x14ac:dyDescent="0.2">
      <c r="A765" s="379"/>
      <c r="B765" s="379"/>
      <c r="C765" s="379"/>
      <c r="D765" s="379"/>
      <c r="E765" s="379"/>
      <c r="F765" s="379"/>
      <c r="G765" s="379"/>
      <c r="H765" s="382"/>
      <c r="I765" s="509"/>
      <c r="J765" s="383"/>
      <c r="K765" s="387"/>
      <c r="L765" s="379"/>
      <c r="M765" s="379"/>
      <c r="N765" s="382"/>
      <c r="O765" s="379"/>
    </row>
    <row r="766" spans="1:15" x14ac:dyDescent="0.2">
      <c r="A766" s="379"/>
      <c r="B766" s="379"/>
      <c r="C766" s="379"/>
      <c r="D766" s="379"/>
      <c r="E766" s="379"/>
      <c r="F766" s="379"/>
      <c r="G766" s="379"/>
      <c r="H766" s="382"/>
      <c r="I766" s="509"/>
      <c r="J766" s="383"/>
      <c r="K766" s="387"/>
      <c r="L766" s="379"/>
      <c r="M766" s="379"/>
      <c r="N766" s="382"/>
      <c r="O766" s="379"/>
    </row>
    <row r="767" spans="1:15" x14ac:dyDescent="0.2">
      <c r="A767" s="379"/>
      <c r="B767" s="379"/>
      <c r="C767" s="379"/>
      <c r="D767" s="379"/>
      <c r="E767" s="379"/>
      <c r="F767" s="379"/>
      <c r="G767" s="379"/>
      <c r="H767" s="382"/>
      <c r="I767" s="509"/>
      <c r="J767" s="383"/>
      <c r="K767" s="387"/>
      <c r="L767" s="379"/>
      <c r="M767" s="379"/>
      <c r="N767" s="382"/>
      <c r="O767" s="379"/>
    </row>
    <row r="768" spans="1:15" x14ac:dyDescent="0.2">
      <c r="A768" s="379"/>
      <c r="B768" s="379"/>
      <c r="C768" s="379"/>
      <c r="D768" s="379"/>
      <c r="E768" s="379"/>
      <c r="F768" s="379"/>
      <c r="G768" s="379"/>
      <c r="H768" s="382"/>
      <c r="I768" s="509"/>
      <c r="J768" s="383"/>
      <c r="K768" s="387"/>
      <c r="L768" s="379"/>
      <c r="M768" s="379"/>
      <c r="N768" s="382"/>
      <c r="O768" s="379"/>
    </row>
    <row r="769" spans="1:15" x14ac:dyDescent="0.2">
      <c r="A769" s="379"/>
      <c r="B769" s="379"/>
      <c r="C769" s="379"/>
      <c r="D769" s="379"/>
      <c r="E769" s="379"/>
      <c r="F769" s="379"/>
      <c r="G769" s="379"/>
      <c r="H769" s="382"/>
      <c r="I769" s="509"/>
      <c r="J769" s="383"/>
      <c r="K769" s="387"/>
      <c r="L769" s="379"/>
      <c r="M769" s="379"/>
      <c r="N769" s="382"/>
      <c r="O769" s="379"/>
    </row>
    <row r="770" spans="1:15" x14ac:dyDescent="0.2">
      <c r="A770" s="379"/>
      <c r="B770" s="379"/>
      <c r="C770" s="379"/>
      <c r="D770" s="379"/>
      <c r="E770" s="379"/>
      <c r="F770" s="379"/>
      <c r="G770" s="379"/>
      <c r="H770" s="382"/>
      <c r="I770" s="509"/>
      <c r="J770" s="383"/>
      <c r="K770" s="387"/>
      <c r="L770" s="379"/>
      <c r="M770" s="379"/>
      <c r="N770" s="382"/>
      <c r="O770" s="379"/>
    </row>
    <row r="771" spans="1:15" x14ac:dyDescent="0.2">
      <c r="A771" s="379"/>
      <c r="B771" s="379"/>
      <c r="C771" s="379"/>
      <c r="D771" s="379"/>
      <c r="E771" s="379"/>
      <c r="F771" s="379"/>
      <c r="G771" s="379"/>
      <c r="H771" s="382"/>
      <c r="I771" s="509"/>
      <c r="J771" s="383"/>
      <c r="K771" s="387"/>
      <c r="L771" s="379"/>
      <c r="M771" s="379"/>
      <c r="N771" s="382"/>
      <c r="O771" s="379"/>
    </row>
    <row r="772" spans="1:15" x14ac:dyDescent="0.2">
      <c r="A772" s="379"/>
      <c r="B772" s="379"/>
      <c r="C772" s="379"/>
      <c r="D772" s="379"/>
      <c r="E772" s="379"/>
      <c r="F772" s="379"/>
      <c r="G772" s="379"/>
      <c r="H772" s="382"/>
      <c r="I772" s="509"/>
      <c r="J772" s="383"/>
      <c r="K772" s="387"/>
      <c r="L772" s="379"/>
      <c r="M772" s="379"/>
      <c r="N772" s="382"/>
      <c r="O772" s="379"/>
    </row>
    <row r="773" spans="1:15" x14ac:dyDescent="0.2">
      <c r="A773" s="379"/>
      <c r="B773" s="379"/>
      <c r="C773" s="379"/>
      <c r="D773" s="379"/>
      <c r="E773" s="379"/>
      <c r="F773" s="379"/>
      <c r="G773" s="379"/>
      <c r="H773" s="382"/>
      <c r="I773" s="509"/>
      <c r="J773" s="383"/>
      <c r="K773" s="387"/>
      <c r="L773" s="379"/>
      <c r="M773" s="379"/>
      <c r="N773" s="382"/>
      <c r="O773" s="379"/>
    </row>
    <row r="774" spans="1:15" x14ac:dyDescent="0.2">
      <c r="A774" s="379"/>
      <c r="B774" s="379"/>
      <c r="C774" s="379"/>
      <c r="D774" s="379"/>
      <c r="E774" s="379"/>
      <c r="F774" s="379"/>
      <c r="G774" s="379"/>
      <c r="H774" s="382"/>
      <c r="I774" s="509"/>
      <c r="J774" s="383"/>
      <c r="K774" s="387"/>
      <c r="L774" s="379"/>
      <c r="M774" s="379"/>
      <c r="N774" s="382"/>
      <c r="O774" s="379"/>
    </row>
    <row r="775" spans="1:15" x14ac:dyDescent="0.2">
      <c r="A775" s="379"/>
      <c r="B775" s="379"/>
      <c r="C775" s="379"/>
      <c r="D775" s="379"/>
      <c r="E775" s="379"/>
      <c r="F775" s="379"/>
      <c r="G775" s="379"/>
      <c r="H775" s="382"/>
      <c r="I775" s="509"/>
      <c r="J775" s="383"/>
      <c r="K775" s="387"/>
      <c r="L775" s="379"/>
      <c r="M775" s="379"/>
      <c r="N775" s="382"/>
      <c r="O775" s="379"/>
    </row>
    <row r="776" spans="1:15" x14ac:dyDescent="0.2">
      <c r="A776" s="379"/>
      <c r="B776" s="379"/>
      <c r="C776" s="379"/>
      <c r="D776" s="379"/>
      <c r="E776" s="379"/>
      <c r="F776" s="379"/>
      <c r="G776" s="379"/>
      <c r="H776" s="382"/>
      <c r="I776" s="509"/>
      <c r="J776" s="383"/>
      <c r="K776" s="387"/>
      <c r="L776" s="379"/>
      <c r="M776" s="379"/>
      <c r="N776" s="382"/>
      <c r="O776" s="379"/>
    </row>
    <row r="777" spans="1:15" x14ac:dyDescent="0.2">
      <c r="A777" s="379"/>
      <c r="B777" s="379"/>
      <c r="C777" s="379"/>
      <c r="D777" s="379"/>
      <c r="E777" s="379"/>
      <c r="F777" s="379"/>
      <c r="G777" s="379"/>
      <c r="H777" s="382"/>
      <c r="I777" s="509"/>
      <c r="J777" s="383"/>
      <c r="K777" s="387"/>
      <c r="L777" s="379"/>
      <c r="M777" s="379"/>
      <c r="N777" s="382"/>
      <c r="O777" s="379"/>
    </row>
    <row r="778" spans="1:15" x14ac:dyDescent="0.2">
      <c r="A778" s="379"/>
      <c r="B778" s="379"/>
      <c r="C778" s="379"/>
      <c r="D778" s="379"/>
      <c r="E778" s="379"/>
      <c r="F778" s="379"/>
      <c r="G778" s="379"/>
      <c r="H778" s="382"/>
      <c r="I778" s="509"/>
      <c r="J778" s="383"/>
      <c r="K778" s="387"/>
      <c r="L778" s="379"/>
      <c r="M778" s="379"/>
      <c r="N778" s="382"/>
      <c r="O778" s="379"/>
    </row>
    <row r="779" spans="1:15" x14ac:dyDescent="0.2">
      <c r="A779" s="379"/>
      <c r="B779" s="379"/>
      <c r="C779" s="379"/>
      <c r="D779" s="379"/>
      <c r="E779" s="379"/>
      <c r="F779" s="379"/>
      <c r="G779" s="379"/>
      <c r="H779" s="382"/>
      <c r="I779" s="509"/>
      <c r="J779" s="383"/>
      <c r="K779" s="387"/>
      <c r="L779" s="379"/>
      <c r="M779" s="379"/>
      <c r="N779" s="382"/>
      <c r="O779" s="379"/>
    </row>
    <row r="780" spans="1:15" x14ac:dyDescent="0.2">
      <c r="A780" s="379"/>
      <c r="B780" s="379"/>
      <c r="C780" s="379"/>
      <c r="D780" s="379"/>
      <c r="E780" s="379"/>
      <c r="F780" s="379"/>
      <c r="G780" s="379"/>
      <c r="H780" s="382"/>
      <c r="I780" s="509"/>
      <c r="J780" s="383"/>
      <c r="K780" s="387"/>
      <c r="L780" s="379"/>
      <c r="M780" s="379"/>
      <c r="N780" s="382"/>
      <c r="O780" s="379"/>
    </row>
    <row r="781" spans="1:15" x14ac:dyDescent="0.2">
      <c r="A781" s="379"/>
      <c r="B781" s="379"/>
      <c r="C781" s="379"/>
      <c r="D781" s="379"/>
      <c r="E781" s="379"/>
      <c r="F781" s="379"/>
      <c r="G781" s="379"/>
      <c r="H781" s="382"/>
      <c r="I781" s="509"/>
      <c r="J781" s="383"/>
      <c r="K781" s="387"/>
      <c r="L781" s="379"/>
      <c r="M781" s="379"/>
      <c r="N781" s="382"/>
      <c r="O781" s="379"/>
    </row>
    <row r="782" spans="1:15" x14ac:dyDescent="0.2">
      <c r="A782" s="379"/>
      <c r="B782" s="379"/>
      <c r="C782" s="379"/>
      <c r="D782" s="379"/>
      <c r="E782" s="379"/>
      <c r="F782" s="379"/>
      <c r="G782" s="379"/>
      <c r="H782" s="382"/>
      <c r="I782" s="509"/>
      <c r="J782" s="383"/>
      <c r="K782" s="387"/>
      <c r="L782" s="379"/>
      <c r="M782" s="379"/>
      <c r="N782" s="382"/>
      <c r="O782" s="379"/>
    </row>
    <row r="783" spans="1:15" x14ac:dyDescent="0.2">
      <c r="A783" s="379"/>
      <c r="B783" s="379"/>
      <c r="C783" s="379"/>
      <c r="D783" s="379"/>
      <c r="E783" s="379"/>
      <c r="F783" s="379"/>
      <c r="G783" s="379"/>
      <c r="H783" s="382"/>
      <c r="I783" s="509"/>
      <c r="J783" s="383"/>
      <c r="K783" s="387"/>
      <c r="L783" s="379"/>
      <c r="M783" s="379"/>
      <c r="N783" s="382"/>
      <c r="O783" s="379"/>
    </row>
    <row r="784" spans="1:15" x14ac:dyDescent="0.2">
      <c r="A784" s="379"/>
      <c r="B784" s="379"/>
      <c r="C784" s="379"/>
      <c r="D784" s="379"/>
      <c r="E784" s="379"/>
      <c r="F784" s="379"/>
      <c r="G784" s="379"/>
      <c r="H784" s="382"/>
      <c r="I784" s="509"/>
      <c r="J784" s="383"/>
      <c r="K784" s="387"/>
      <c r="L784" s="379"/>
      <c r="M784" s="379"/>
      <c r="N784" s="382"/>
      <c r="O784" s="379"/>
    </row>
    <row r="785" spans="1:15" x14ac:dyDescent="0.2">
      <c r="A785" s="379"/>
      <c r="B785" s="379"/>
      <c r="C785" s="379"/>
      <c r="D785" s="379"/>
      <c r="E785" s="379"/>
      <c r="F785" s="379"/>
      <c r="G785" s="379"/>
      <c r="H785" s="382"/>
      <c r="I785" s="509"/>
      <c r="J785" s="383"/>
      <c r="K785" s="387"/>
      <c r="L785" s="379"/>
      <c r="M785" s="379"/>
      <c r="N785" s="382"/>
      <c r="O785" s="379"/>
    </row>
    <row r="786" spans="1:15" x14ac:dyDescent="0.2">
      <c r="A786" s="379"/>
      <c r="B786" s="379"/>
      <c r="C786" s="379"/>
      <c r="D786" s="379"/>
      <c r="E786" s="379"/>
      <c r="F786" s="379"/>
      <c r="G786" s="379"/>
      <c r="H786" s="382"/>
      <c r="I786" s="509"/>
      <c r="J786" s="383"/>
      <c r="K786" s="387"/>
      <c r="L786" s="379"/>
      <c r="M786" s="379"/>
      <c r="N786" s="382"/>
      <c r="O786" s="379"/>
    </row>
    <row r="787" spans="1:15" x14ac:dyDescent="0.2">
      <c r="A787" s="379"/>
      <c r="B787" s="379"/>
      <c r="C787" s="379"/>
      <c r="D787" s="379"/>
      <c r="E787" s="379"/>
      <c r="F787" s="379"/>
      <c r="G787" s="379"/>
      <c r="H787" s="382"/>
      <c r="I787" s="509"/>
      <c r="J787" s="383"/>
      <c r="K787" s="387"/>
      <c r="L787" s="379"/>
      <c r="M787" s="379"/>
      <c r="N787" s="382"/>
      <c r="O787" s="379"/>
    </row>
    <row r="788" spans="1:15" x14ac:dyDescent="0.2">
      <c r="A788" s="379"/>
      <c r="B788" s="379"/>
      <c r="C788" s="379"/>
      <c r="D788" s="379"/>
      <c r="E788" s="379"/>
      <c r="F788" s="379"/>
      <c r="G788" s="379"/>
      <c r="H788" s="382"/>
      <c r="I788" s="509"/>
      <c r="J788" s="383"/>
      <c r="K788" s="387"/>
      <c r="L788" s="379"/>
      <c r="M788" s="379"/>
      <c r="N788" s="382"/>
      <c r="O788" s="379"/>
    </row>
    <row r="789" spans="1:15" x14ac:dyDescent="0.2">
      <c r="A789" s="379"/>
      <c r="B789" s="379"/>
      <c r="C789" s="379"/>
      <c r="D789" s="379"/>
      <c r="E789" s="379"/>
      <c r="F789" s="379"/>
      <c r="G789" s="379"/>
      <c r="H789" s="382"/>
      <c r="I789" s="509"/>
      <c r="J789" s="383"/>
      <c r="K789" s="387"/>
      <c r="L789" s="379"/>
      <c r="M789" s="379"/>
      <c r="N789" s="382"/>
      <c r="O789" s="379"/>
    </row>
    <row r="790" spans="1:15" x14ac:dyDescent="0.2">
      <c r="A790" s="379"/>
      <c r="B790" s="379"/>
      <c r="C790" s="379"/>
      <c r="D790" s="379"/>
      <c r="E790" s="379"/>
      <c r="F790" s="379"/>
      <c r="G790" s="379"/>
      <c r="H790" s="382"/>
      <c r="I790" s="509"/>
      <c r="J790" s="383"/>
      <c r="K790" s="387"/>
      <c r="L790" s="379"/>
      <c r="M790" s="379"/>
      <c r="N790" s="382"/>
      <c r="O790" s="379"/>
    </row>
    <row r="791" spans="1:15" x14ac:dyDescent="0.2">
      <c r="A791" s="379"/>
      <c r="B791" s="379"/>
      <c r="C791" s="379"/>
      <c r="D791" s="379"/>
      <c r="E791" s="379"/>
      <c r="F791" s="379"/>
      <c r="G791" s="379"/>
      <c r="H791" s="382"/>
      <c r="I791" s="509"/>
      <c r="J791" s="383"/>
      <c r="K791" s="387"/>
      <c r="L791" s="379"/>
      <c r="M791" s="379"/>
      <c r="N791" s="382"/>
      <c r="O791" s="379"/>
    </row>
    <row r="792" spans="1:15" x14ac:dyDescent="0.2">
      <c r="A792" s="379"/>
      <c r="B792" s="379"/>
      <c r="C792" s="379"/>
      <c r="D792" s="379"/>
      <c r="E792" s="379"/>
      <c r="F792" s="379"/>
      <c r="G792" s="379"/>
      <c r="H792" s="382"/>
      <c r="I792" s="509"/>
      <c r="J792" s="383"/>
      <c r="K792" s="387"/>
      <c r="L792" s="379"/>
      <c r="M792" s="379"/>
      <c r="N792" s="382"/>
      <c r="O792" s="379"/>
    </row>
    <row r="793" spans="1:15" x14ac:dyDescent="0.2">
      <c r="A793" s="379"/>
      <c r="B793" s="379"/>
      <c r="C793" s="379"/>
      <c r="D793" s="379"/>
      <c r="E793" s="379"/>
      <c r="F793" s="379"/>
      <c r="G793" s="379"/>
      <c r="H793" s="382"/>
      <c r="I793" s="509"/>
      <c r="J793" s="383"/>
      <c r="K793" s="387"/>
      <c r="L793" s="379"/>
      <c r="M793" s="379"/>
      <c r="N793" s="382"/>
      <c r="O793" s="379"/>
    </row>
    <row r="794" spans="1:15" x14ac:dyDescent="0.2">
      <c r="A794" s="379"/>
      <c r="B794" s="379"/>
      <c r="C794" s="379"/>
      <c r="D794" s="379"/>
      <c r="E794" s="379"/>
      <c r="F794" s="379"/>
      <c r="G794" s="379"/>
      <c r="H794" s="382"/>
      <c r="I794" s="509"/>
      <c r="J794" s="383"/>
      <c r="K794" s="387"/>
      <c r="L794" s="379"/>
      <c r="M794" s="379"/>
      <c r="N794" s="382"/>
      <c r="O794" s="379"/>
    </row>
    <row r="795" spans="1:15" x14ac:dyDescent="0.2">
      <c r="A795" s="379"/>
      <c r="B795" s="379"/>
      <c r="C795" s="379"/>
      <c r="D795" s="379"/>
      <c r="E795" s="379"/>
      <c r="F795" s="379"/>
      <c r="G795" s="379"/>
      <c r="H795" s="382"/>
      <c r="I795" s="509"/>
      <c r="J795" s="383"/>
      <c r="K795" s="387"/>
      <c r="L795" s="379"/>
      <c r="M795" s="379"/>
      <c r="N795" s="382"/>
      <c r="O795" s="379"/>
    </row>
    <row r="796" spans="1:15" x14ac:dyDescent="0.2">
      <c r="A796" s="379"/>
      <c r="B796" s="379"/>
      <c r="C796" s="379"/>
      <c r="D796" s="379"/>
      <c r="E796" s="379"/>
      <c r="F796" s="379"/>
      <c r="G796" s="379"/>
      <c r="H796" s="382"/>
      <c r="I796" s="509"/>
      <c r="J796" s="383"/>
      <c r="K796" s="387"/>
      <c r="L796" s="379"/>
      <c r="M796" s="379"/>
      <c r="N796" s="382"/>
      <c r="O796" s="379"/>
    </row>
    <row r="797" spans="1:15" x14ac:dyDescent="0.2">
      <c r="A797" s="379"/>
      <c r="B797" s="379"/>
      <c r="C797" s="379"/>
      <c r="D797" s="379"/>
      <c r="E797" s="379"/>
      <c r="F797" s="379"/>
      <c r="G797" s="379"/>
      <c r="H797" s="382"/>
      <c r="I797" s="509"/>
      <c r="J797" s="383"/>
      <c r="K797" s="387"/>
      <c r="L797" s="379"/>
      <c r="M797" s="379"/>
      <c r="N797" s="382"/>
      <c r="O797" s="379"/>
    </row>
    <row r="798" spans="1:15" x14ac:dyDescent="0.2">
      <c r="A798" s="379"/>
      <c r="B798" s="379"/>
      <c r="C798" s="379"/>
      <c r="D798" s="379"/>
      <c r="E798" s="379"/>
      <c r="F798" s="379"/>
      <c r="G798" s="379"/>
      <c r="H798" s="382"/>
      <c r="I798" s="509"/>
      <c r="J798" s="383"/>
      <c r="K798" s="387"/>
      <c r="L798" s="379"/>
      <c r="M798" s="379"/>
      <c r="N798" s="382"/>
      <c r="O798" s="379"/>
    </row>
    <row r="799" spans="1:15" x14ac:dyDescent="0.2">
      <c r="A799" s="379"/>
      <c r="B799" s="379"/>
      <c r="C799" s="379"/>
      <c r="D799" s="379"/>
      <c r="E799" s="379"/>
      <c r="F799" s="379"/>
      <c r="G799" s="379"/>
      <c r="H799" s="382"/>
      <c r="I799" s="509"/>
      <c r="J799" s="383"/>
      <c r="K799" s="387"/>
      <c r="L799" s="379"/>
      <c r="M799" s="379"/>
      <c r="N799" s="382"/>
      <c r="O799" s="379"/>
    </row>
    <row r="800" spans="1:15" x14ac:dyDescent="0.2">
      <c r="A800" s="379"/>
      <c r="B800" s="379"/>
      <c r="C800" s="379"/>
      <c r="D800" s="379"/>
      <c r="E800" s="379"/>
      <c r="F800" s="379"/>
      <c r="G800" s="379"/>
      <c r="H800" s="382"/>
      <c r="I800" s="509"/>
      <c r="J800" s="383"/>
      <c r="K800" s="387"/>
      <c r="L800" s="379"/>
      <c r="M800" s="379"/>
      <c r="N800" s="382"/>
      <c r="O800" s="379"/>
    </row>
    <row r="801" spans="1:15" x14ac:dyDescent="0.2">
      <c r="A801" s="379"/>
      <c r="B801" s="379"/>
      <c r="C801" s="379"/>
      <c r="D801" s="379"/>
      <c r="E801" s="379"/>
      <c r="F801" s="379"/>
      <c r="G801" s="379"/>
      <c r="H801" s="382"/>
      <c r="I801" s="509"/>
      <c r="J801" s="383"/>
      <c r="K801" s="387"/>
      <c r="L801" s="379"/>
      <c r="M801" s="379"/>
      <c r="N801" s="382"/>
      <c r="O801" s="379"/>
    </row>
    <row r="802" spans="1:15" x14ac:dyDescent="0.2">
      <c r="A802" s="379"/>
      <c r="B802" s="379"/>
      <c r="C802" s="379"/>
      <c r="D802" s="379"/>
      <c r="E802" s="379"/>
      <c r="F802" s="379"/>
      <c r="G802" s="379"/>
      <c r="H802" s="382"/>
      <c r="I802" s="509"/>
      <c r="J802" s="383"/>
      <c r="K802" s="387"/>
      <c r="L802" s="379"/>
      <c r="M802" s="379"/>
      <c r="N802" s="382"/>
      <c r="O802" s="379"/>
    </row>
    <row r="803" spans="1:15" x14ac:dyDescent="0.2">
      <c r="A803" s="379"/>
      <c r="B803" s="379"/>
      <c r="C803" s="379"/>
      <c r="D803" s="379"/>
      <c r="E803" s="379"/>
      <c r="F803" s="379"/>
      <c r="G803" s="379"/>
      <c r="H803" s="382"/>
      <c r="I803" s="509"/>
      <c r="J803" s="383"/>
      <c r="K803" s="387"/>
      <c r="L803" s="379"/>
      <c r="M803" s="379"/>
      <c r="N803" s="382"/>
      <c r="O803" s="379"/>
    </row>
    <row r="804" spans="1:15" x14ac:dyDescent="0.2">
      <c r="A804" s="379"/>
      <c r="B804" s="379"/>
      <c r="C804" s="379"/>
      <c r="D804" s="379"/>
      <c r="E804" s="379"/>
      <c r="F804" s="379"/>
      <c r="G804" s="379"/>
      <c r="H804" s="382"/>
      <c r="I804" s="509"/>
      <c r="J804" s="383"/>
      <c r="K804" s="387"/>
      <c r="L804" s="379"/>
      <c r="M804" s="379"/>
      <c r="N804" s="382"/>
      <c r="O804" s="379"/>
    </row>
    <row r="805" spans="1:15" x14ac:dyDescent="0.2">
      <c r="A805" s="379"/>
      <c r="B805" s="379"/>
      <c r="C805" s="379"/>
      <c r="D805" s="379"/>
      <c r="E805" s="379"/>
      <c r="F805" s="379"/>
      <c r="G805" s="379"/>
      <c r="H805" s="382"/>
      <c r="I805" s="509"/>
      <c r="J805" s="383"/>
      <c r="K805" s="387"/>
      <c r="L805" s="379"/>
      <c r="M805" s="379"/>
      <c r="N805" s="382"/>
      <c r="O805" s="379"/>
    </row>
    <row r="806" spans="1:15" x14ac:dyDescent="0.2">
      <c r="A806" s="379"/>
      <c r="B806" s="379"/>
      <c r="C806" s="379"/>
      <c r="D806" s="379"/>
      <c r="E806" s="379"/>
      <c r="F806" s="379"/>
      <c r="G806" s="379"/>
      <c r="H806" s="382"/>
      <c r="I806" s="509"/>
      <c r="J806" s="383"/>
      <c r="K806" s="387"/>
      <c r="L806" s="379"/>
      <c r="M806" s="379"/>
      <c r="N806" s="382"/>
      <c r="O806" s="379"/>
    </row>
    <row r="807" spans="1:15" x14ac:dyDescent="0.2">
      <c r="A807" s="379"/>
      <c r="B807" s="379"/>
      <c r="C807" s="379"/>
      <c r="D807" s="379"/>
      <c r="E807" s="379"/>
      <c r="F807" s="379"/>
      <c r="G807" s="379"/>
      <c r="H807" s="382"/>
      <c r="I807" s="509"/>
      <c r="J807" s="383"/>
      <c r="K807" s="387"/>
      <c r="L807" s="379"/>
      <c r="M807" s="379"/>
      <c r="N807" s="382"/>
      <c r="O807" s="379"/>
    </row>
    <row r="808" spans="1:15" x14ac:dyDescent="0.2">
      <c r="A808" s="379"/>
      <c r="B808" s="379"/>
      <c r="C808" s="379"/>
      <c r="D808" s="379"/>
      <c r="E808" s="379"/>
      <c r="F808" s="379"/>
      <c r="G808" s="379"/>
      <c r="H808" s="382"/>
      <c r="I808" s="509"/>
      <c r="J808" s="383"/>
      <c r="K808" s="387"/>
      <c r="L808" s="379"/>
      <c r="M808" s="379"/>
      <c r="N808" s="382"/>
      <c r="O808" s="379"/>
    </row>
    <row r="809" spans="1:15" x14ac:dyDescent="0.2">
      <c r="A809" s="379"/>
      <c r="B809" s="379"/>
      <c r="C809" s="379"/>
      <c r="D809" s="379"/>
      <c r="E809" s="379"/>
      <c r="F809" s="379"/>
      <c r="G809" s="379"/>
      <c r="H809" s="382"/>
      <c r="I809" s="509"/>
      <c r="J809" s="383"/>
      <c r="K809" s="387"/>
      <c r="L809" s="379"/>
      <c r="M809" s="379"/>
      <c r="N809" s="382"/>
      <c r="O809" s="379"/>
    </row>
    <row r="810" spans="1:15" x14ac:dyDescent="0.2">
      <c r="A810" s="379"/>
      <c r="B810" s="379"/>
      <c r="C810" s="379"/>
      <c r="D810" s="379"/>
      <c r="E810" s="379"/>
      <c r="F810" s="379"/>
      <c r="G810" s="379"/>
      <c r="H810" s="382"/>
      <c r="I810" s="509"/>
      <c r="J810" s="383"/>
      <c r="K810" s="387"/>
      <c r="L810" s="379"/>
      <c r="M810" s="379"/>
      <c r="N810" s="382"/>
      <c r="O810" s="379"/>
    </row>
    <row r="811" spans="1:15" x14ac:dyDescent="0.2">
      <c r="A811" s="379"/>
      <c r="B811" s="379"/>
      <c r="C811" s="379"/>
      <c r="D811" s="379"/>
      <c r="E811" s="379"/>
      <c r="F811" s="379"/>
      <c r="G811" s="379"/>
      <c r="H811" s="382"/>
      <c r="I811" s="509"/>
      <c r="J811" s="383"/>
      <c r="K811" s="387"/>
      <c r="L811" s="379"/>
      <c r="M811" s="379"/>
      <c r="N811" s="382"/>
      <c r="O811" s="379"/>
    </row>
    <row r="812" spans="1:15" x14ac:dyDescent="0.2">
      <c r="A812" s="379"/>
      <c r="B812" s="379"/>
      <c r="C812" s="379"/>
      <c r="D812" s="379"/>
      <c r="E812" s="379"/>
      <c r="F812" s="379"/>
      <c r="G812" s="379"/>
      <c r="H812" s="382"/>
      <c r="I812" s="509"/>
      <c r="J812" s="383"/>
      <c r="K812" s="387"/>
      <c r="L812" s="379"/>
      <c r="M812" s="379"/>
      <c r="N812" s="382"/>
      <c r="O812" s="379"/>
    </row>
    <row r="813" spans="1:15" x14ac:dyDescent="0.2">
      <c r="A813" s="379"/>
      <c r="B813" s="379"/>
      <c r="C813" s="379"/>
      <c r="D813" s="379"/>
      <c r="E813" s="379"/>
      <c r="F813" s="379"/>
      <c r="G813" s="379"/>
      <c r="H813" s="382"/>
      <c r="I813" s="509"/>
      <c r="J813" s="383"/>
      <c r="K813" s="387"/>
      <c r="L813" s="379"/>
      <c r="M813" s="379"/>
      <c r="N813" s="382"/>
      <c r="O813" s="379"/>
    </row>
    <row r="814" spans="1:15" x14ac:dyDescent="0.2">
      <c r="A814" s="379"/>
      <c r="B814" s="379"/>
      <c r="C814" s="379"/>
      <c r="D814" s="379"/>
      <c r="E814" s="379"/>
      <c r="F814" s="379"/>
      <c r="G814" s="379"/>
      <c r="H814" s="382"/>
      <c r="I814" s="509"/>
      <c r="J814" s="383"/>
      <c r="K814" s="387"/>
      <c r="L814" s="379"/>
      <c r="M814" s="379"/>
      <c r="N814" s="382"/>
      <c r="O814" s="379"/>
    </row>
    <row r="815" spans="1:15" x14ac:dyDescent="0.2">
      <c r="A815" s="379"/>
      <c r="B815" s="379"/>
      <c r="C815" s="379"/>
      <c r="D815" s="379"/>
      <c r="E815" s="379"/>
      <c r="F815" s="379"/>
      <c r="G815" s="379"/>
      <c r="H815" s="382"/>
      <c r="I815" s="509"/>
      <c r="J815" s="383"/>
      <c r="K815" s="387"/>
      <c r="L815" s="379"/>
      <c r="M815" s="379"/>
      <c r="N815" s="382"/>
      <c r="O815" s="379"/>
    </row>
    <row r="816" spans="1:15" x14ac:dyDescent="0.2">
      <c r="A816" s="379"/>
      <c r="B816" s="379"/>
      <c r="C816" s="379"/>
      <c r="D816" s="379"/>
      <c r="E816" s="379"/>
      <c r="F816" s="379"/>
      <c r="G816" s="379"/>
      <c r="H816" s="382"/>
      <c r="I816" s="509"/>
      <c r="J816" s="383"/>
      <c r="K816" s="387"/>
      <c r="L816" s="379"/>
      <c r="M816" s="379"/>
      <c r="N816" s="382"/>
      <c r="O816" s="379"/>
    </row>
    <row r="817" spans="1:15" x14ac:dyDescent="0.2">
      <c r="A817" s="379"/>
      <c r="B817" s="379"/>
      <c r="C817" s="379"/>
      <c r="D817" s="379"/>
      <c r="E817" s="379"/>
      <c r="F817" s="379"/>
      <c r="G817" s="379"/>
      <c r="H817" s="382"/>
      <c r="I817" s="509"/>
      <c r="J817" s="383"/>
      <c r="K817" s="387"/>
      <c r="L817" s="379"/>
      <c r="M817" s="379"/>
      <c r="N817" s="382"/>
      <c r="O817" s="379"/>
    </row>
    <row r="818" spans="1:15" x14ac:dyDescent="0.2">
      <c r="A818" s="379"/>
      <c r="B818" s="379"/>
      <c r="C818" s="379"/>
      <c r="D818" s="379"/>
      <c r="E818" s="379"/>
      <c r="F818" s="379"/>
      <c r="G818" s="379"/>
      <c r="H818" s="382"/>
      <c r="I818" s="509"/>
      <c r="J818" s="383"/>
      <c r="K818" s="387"/>
      <c r="L818" s="379"/>
      <c r="M818" s="379"/>
      <c r="N818" s="382"/>
      <c r="O818" s="379"/>
    </row>
    <row r="819" spans="1:15" x14ac:dyDescent="0.2">
      <c r="A819" s="379"/>
      <c r="B819" s="379"/>
      <c r="C819" s="379"/>
      <c r="D819" s="379"/>
      <c r="E819" s="379"/>
      <c r="F819" s="379"/>
      <c r="G819" s="379"/>
      <c r="H819" s="382"/>
      <c r="I819" s="509"/>
      <c r="J819" s="383"/>
      <c r="K819" s="387"/>
      <c r="L819" s="379"/>
      <c r="M819" s="379"/>
      <c r="N819" s="382"/>
      <c r="O819" s="379"/>
    </row>
    <row r="820" spans="1:15" x14ac:dyDescent="0.2">
      <c r="A820" s="379"/>
      <c r="B820" s="379"/>
      <c r="C820" s="379"/>
      <c r="D820" s="379"/>
      <c r="E820" s="379"/>
      <c r="F820" s="379"/>
      <c r="G820" s="379"/>
      <c r="H820" s="382"/>
      <c r="I820" s="509"/>
      <c r="J820" s="383"/>
      <c r="K820" s="387"/>
      <c r="L820" s="379"/>
      <c r="M820" s="379"/>
      <c r="N820" s="382"/>
      <c r="O820" s="379"/>
    </row>
    <row r="821" spans="1:15" x14ac:dyDescent="0.2">
      <c r="A821" s="379"/>
      <c r="B821" s="379"/>
      <c r="C821" s="379"/>
      <c r="D821" s="379"/>
      <c r="E821" s="379"/>
      <c r="F821" s="379"/>
      <c r="G821" s="379"/>
      <c r="H821" s="382"/>
      <c r="I821" s="509"/>
      <c r="J821" s="383"/>
      <c r="K821" s="387"/>
      <c r="L821" s="379"/>
      <c r="M821" s="379"/>
      <c r="N821" s="382"/>
      <c r="O821" s="379"/>
    </row>
    <row r="822" spans="1:15" x14ac:dyDescent="0.2">
      <c r="A822" s="379"/>
      <c r="B822" s="379"/>
      <c r="C822" s="379"/>
      <c r="D822" s="379"/>
      <c r="E822" s="379"/>
      <c r="F822" s="379"/>
      <c r="G822" s="379"/>
      <c r="H822" s="382"/>
      <c r="I822" s="509"/>
      <c r="J822" s="383"/>
      <c r="K822" s="387"/>
      <c r="L822" s="379"/>
      <c r="M822" s="379"/>
      <c r="N822" s="382"/>
      <c r="O822" s="379"/>
    </row>
    <row r="823" spans="1:15" x14ac:dyDescent="0.2">
      <c r="A823" s="379"/>
      <c r="B823" s="379"/>
      <c r="C823" s="379"/>
      <c r="D823" s="379"/>
      <c r="E823" s="379"/>
      <c r="F823" s="379"/>
      <c r="G823" s="379"/>
      <c r="H823" s="382"/>
      <c r="I823" s="509"/>
      <c r="J823" s="383"/>
      <c r="K823" s="387"/>
      <c r="L823" s="379"/>
      <c r="M823" s="379"/>
      <c r="N823" s="382"/>
      <c r="O823" s="379"/>
    </row>
    <row r="824" spans="1:15" x14ac:dyDescent="0.2">
      <c r="A824" s="379"/>
      <c r="B824" s="379"/>
      <c r="C824" s="379"/>
      <c r="D824" s="379"/>
      <c r="E824" s="379"/>
      <c r="F824" s="379"/>
      <c r="G824" s="379"/>
      <c r="H824" s="382"/>
      <c r="I824" s="509"/>
      <c r="J824" s="383"/>
      <c r="K824" s="387"/>
      <c r="L824" s="379"/>
      <c r="M824" s="379"/>
      <c r="N824" s="382"/>
      <c r="O824" s="379"/>
    </row>
    <row r="825" spans="1:15" x14ac:dyDescent="0.2">
      <c r="A825" s="379"/>
      <c r="B825" s="379"/>
      <c r="C825" s="379"/>
      <c r="D825" s="379"/>
      <c r="E825" s="379"/>
      <c r="F825" s="379"/>
      <c r="G825" s="379"/>
      <c r="H825" s="382"/>
      <c r="I825" s="509"/>
      <c r="J825" s="383"/>
      <c r="K825" s="387"/>
      <c r="L825" s="379"/>
      <c r="M825" s="379"/>
      <c r="N825" s="382"/>
      <c r="O825" s="379"/>
    </row>
    <row r="826" spans="1:15" x14ac:dyDescent="0.2">
      <c r="A826" s="379"/>
      <c r="B826" s="379"/>
      <c r="C826" s="379"/>
      <c r="D826" s="379"/>
      <c r="E826" s="379"/>
      <c r="F826" s="379"/>
      <c r="G826" s="379"/>
      <c r="H826" s="382"/>
      <c r="I826" s="509"/>
      <c r="J826" s="383"/>
      <c r="K826" s="387"/>
      <c r="L826" s="379"/>
      <c r="M826" s="379"/>
      <c r="N826" s="382"/>
      <c r="O826" s="379"/>
    </row>
    <row r="827" spans="1:15" x14ac:dyDescent="0.2">
      <c r="A827" s="379"/>
      <c r="B827" s="379"/>
      <c r="C827" s="379"/>
      <c r="D827" s="379"/>
      <c r="E827" s="379"/>
      <c r="F827" s="379"/>
      <c r="G827" s="379"/>
      <c r="H827" s="382"/>
      <c r="I827" s="509"/>
      <c r="J827" s="383"/>
      <c r="K827" s="387"/>
      <c r="L827" s="379"/>
      <c r="M827" s="379"/>
      <c r="N827" s="382"/>
      <c r="O827" s="379"/>
    </row>
    <row r="828" spans="1:15" x14ac:dyDescent="0.2">
      <c r="A828" s="379"/>
      <c r="B828" s="379"/>
      <c r="C828" s="379"/>
      <c r="D828" s="379"/>
      <c r="E828" s="379"/>
      <c r="F828" s="379"/>
      <c r="G828" s="379"/>
      <c r="H828" s="382"/>
      <c r="I828" s="509"/>
      <c r="J828" s="383"/>
      <c r="K828" s="387"/>
      <c r="L828" s="379"/>
      <c r="M828" s="379"/>
      <c r="N828" s="382"/>
      <c r="O828" s="379"/>
    </row>
    <row r="829" spans="1:15" x14ac:dyDescent="0.2">
      <c r="A829" s="379"/>
      <c r="B829" s="379"/>
      <c r="C829" s="379"/>
      <c r="D829" s="379"/>
      <c r="E829" s="379"/>
      <c r="F829" s="379"/>
      <c r="G829" s="379"/>
      <c r="H829" s="382"/>
      <c r="I829" s="509"/>
      <c r="J829" s="383"/>
      <c r="K829" s="387"/>
      <c r="L829" s="379"/>
      <c r="M829" s="379"/>
      <c r="N829" s="382"/>
      <c r="O829" s="379"/>
    </row>
    <row r="830" spans="1:15" x14ac:dyDescent="0.2">
      <c r="A830" s="379"/>
      <c r="B830" s="379"/>
      <c r="C830" s="379"/>
      <c r="D830" s="379"/>
      <c r="E830" s="379"/>
      <c r="F830" s="379"/>
      <c r="G830" s="379"/>
      <c r="H830" s="382"/>
      <c r="I830" s="509"/>
      <c r="J830" s="383"/>
      <c r="K830" s="387"/>
      <c r="L830" s="379"/>
      <c r="M830" s="379"/>
      <c r="N830" s="382"/>
      <c r="O830" s="379"/>
    </row>
    <row r="831" spans="1:15" x14ac:dyDescent="0.2">
      <c r="A831" s="379"/>
      <c r="B831" s="379"/>
      <c r="C831" s="379"/>
      <c r="D831" s="379"/>
      <c r="E831" s="379"/>
      <c r="F831" s="379"/>
      <c r="G831" s="379"/>
      <c r="H831" s="382"/>
      <c r="I831" s="509"/>
      <c r="J831" s="383"/>
      <c r="K831" s="387"/>
      <c r="L831" s="379"/>
      <c r="M831" s="379"/>
      <c r="N831" s="382"/>
      <c r="O831" s="379"/>
    </row>
    <row r="832" spans="1:15" x14ac:dyDescent="0.2">
      <c r="A832" s="379"/>
      <c r="B832" s="379"/>
      <c r="C832" s="379"/>
      <c r="D832" s="379"/>
      <c r="E832" s="379"/>
      <c r="F832" s="379"/>
      <c r="G832" s="379"/>
      <c r="H832" s="382"/>
      <c r="I832" s="509"/>
      <c r="J832" s="383"/>
      <c r="K832" s="387"/>
      <c r="L832" s="379"/>
      <c r="M832" s="379"/>
      <c r="N832" s="382"/>
      <c r="O832" s="379"/>
    </row>
    <row r="833" spans="1:15" x14ac:dyDescent="0.2">
      <c r="A833" s="379"/>
      <c r="B833" s="379"/>
      <c r="C833" s="379"/>
      <c r="D833" s="379"/>
      <c r="E833" s="379"/>
      <c r="F833" s="379"/>
      <c r="G833" s="379"/>
      <c r="H833" s="382"/>
      <c r="I833" s="509"/>
      <c r="J833" s="383"/>
      <c r="K833" s="387"/>
      <c r="L833" s="379"/>
      <c r="M833" s="379"/>
      <c r="N833" s="382"/>
      <c r="O833" s="379"/>
    </row>
    <row r="834" spans="1:15" x14ac:dyDescent="0.2">
      <c r="A834" s="379"/>
      <c r="B834" s="379"/>
      <c r="C834" s="379"/>
      <c r="D834" s="379"/>
      <c r="E834" s="379"/>
      <c r="F834" s="379"/>
      <c r="G834" s="379"/>
      <c r="H834" s="382"/>
      <c r="I834" s="509"/>
      <c r="J834" s="383"/>
      <c r="K834" s="387"/>
      <c r="L834" s="379"/>
      <c r="M834" s="379"/>
      <c r="N834" s="382"/>
      <c r="O834" s="379"/>
    </row>
    <row r="835" spans="1:15" x14ac:dyDescent="0.2">
      <c r="A835" s="379"/>
      <c r="B835" s="379"/>
      <c r="C835" s="379"/>
      <c r="D835" s="379"/>
      <c r="E835" s="379"/>
      <c r="F835" s="379"/>
      <c r="G835" s="379"/>
      <c r="H835" s="382"/>
      <c r="I835" s="509"/>
      <c r="J835" s="383"/>
      <c r="K835" s="387"/>
      <c r="L835" s="379"/>
      <c r="M835" s="379"/>
      <c r="N835" s="382"/>
      <c r="O835" s="379"/>
    </row>
    <row r="836" spans="1:15" x14ac:dyDescent="0.2">
      <c r="A836" s="379"/>
      <c r="B836" s="379"/>
      <c r="C836" s="379"/>
      <c r="D836" s="379"/>
      <c r="E836" s="379"/>
      <c r="F836" s="379"/>
      <c r="G836" s="379"/>
      <c r="H836" s="382"/>
      <c r="I836" s="509"/>
      <c r="J836" s="383"/>
      <c r="K836" s="387"/>
      <c r="L836" s="379"/>
      <c r="M836" s="379"/>
      <c r="N836" s="382"/>
      <c r="O836" s="379"/>
    </row>
    <row r="837" spans="1:15" x14ac:dyDescent="0.2">
      <c r="A837" s="379"/>
      <c r="B837" s="379"/>
      <c r="C837" s="379"/>
      <c r="D837" s="379"/>
      <c r="E837" s="379"/>
      <c r="F837" s="379"/>
      <c r="G837" s="379"/>
      <c r="H837" s="382"/>
      <c r="I837" s="509"/>
      <c r="J837" s="383"/>
      <c r="K837" s="387"/>
      <c r="L837" s="379"/>
      <c r="M837" s="379"/>
      <c r="N837" s="382"/>
      <c r="O837" s="379"/>
    </row>
    <row r="838" spans="1:15" x14ac:dyDescent="0.2">
      <c r="A838" s="379"/>
      <c r="B838" s="379"/>
      <c r="C838" s="379"/>
      <c r="D838" s="379"/>
      <c r="E838" s="379"/>
      <c r="F838" s="379"/>
      <c r="G838" s="379"/>
      <c r="H838" s="382"/>
      <c r="I838" s="509"/>
      <c r="J838" s="383"/>
      <c r="K838" s="387"/>
      <c r="L838" s="379"/>
      <c r="M838" s="379"/>
      <c r="N838" s="382"/>
      <c r="O838" s="379"/>
    </row>
    <row r="839" spans="1:15" x14ac:dyDescent="0.2">
      <c r="A839" s="379"/>
      <c r="B839" s="379"/>
      <c r="C839" s="379"/>
      <c r="D839" s="379"/>
      <c r="E839" s="379"/>
      <c r="F839" s="379"/>
      <c r="G839" s="379"/>
      <c r="H839" s="382"/>
      <c r="I839" s="509"/>
      <c r="J839" s="383"/>
      <c r="K839" s="387"/>
      <c r="L839" s="379"/>
      <c r="M839" s="379"/>
      <c r="N839" s="382"/>
      <c r="O839" s="379"/>
    </row>
    <row r="840" spans="1:15" x14ac:dyDescent="0.2">
      <c r="A840" s="379"/>
      <c r="B840" s="379"/>
      <c r="C840" s="379"/>
      <c r="D840" s="379"/>
      <c r="E840" s="379"/>
      <c r="F840" s="379"/>
      <c r="G840" s="379"/>
      <c r="H840" s="382"/>
      <c r="I840" s="509"/>
      <c r="J840" s="383"/>
      <c r="K840" s="387"/>
      <c r="L840" s="379"/>
      <c r="M840" s="379"/>
      <c r="N840" s="382"/>
      <c r="O840" s="379"/>
    </row>
    <row r="841" spans="1:15" x14ac:dyDescent="0.2">
      <c r="A841" s="379"/>
      <c r="B841" s="379"/>
      <c r="C841" s="379"/>
      <c r="D841" s="379"/>
      <c r="E841" s="379"/>
      <c r="F841" s="379"/>
      <c r="G841" s="379"/>
      <c r="H841" s="382"/>
      <c r="I841" s="509"/>
      <c r="J841" s="383"/>
      <c r="K841" s="387"/>
      <c r="L841" s="379"/>
      <c r="M841" s="379"/>
      <c r="N841" s="382"/>
      <c r="O841" s="379"/>
    </row>
    <row r="842" spans="1:15" x14ac:dyDescent="0.2">
      <c r="A842" s="379"/>
      <c r="B842" s="379"/>
      <c r="C842" s="379"/>
      <c r="D842" s="379"/>
      <c r="E842" s="379"/>
      <c r="F842" s="379"/>
      <c r="G842" s="379"/>
      <c r="H842" s="382"/>
      <c r="I842" s="509"/>
      <c r="J842" s="383"/>
      <c r="K842" s="387"/>
      <c r="L842" s="379"/>
      <c r="M842" s="379"/>
      <c r="N842" s="382"/>
      <c r="O842" s="379"/>
    </row>
    <row r="843" spans="1:15" x14ac:dyDescent="0.2">
      <c r="A843" s="379"/>
      <c r="B843" s="379"/>
      <c r="C843" s="379"/>
      <c r="D843" s="379"/>
      <c r="E843" s="379"/>
      <c r="F843" s="379"/>
      <c r="G843" s="379"/>
      <c r="H843" s="382"/>
      <c r="I843" s="509"/>
      <c r="J843" s="383"/>
      <c r="K843" s="387"/>
      <c r="L843" s="379"/>
      <c r="M843" s="379"/>
      <c r="N843" s="382"/>
      <c r="O843" s="379"/>
    </row>
    <row r="844" spans="1:15" x14ac:dyDescent="0.2">
      <c r="A844" s="379"/>
      <c r="B844" s="379"/>
      <c r="C844" s="379"/>
      <c r="D844" s="379"/>
      <c r="E844" s="379"/>
      <c r="F844" s="379"/>
      <c r="G844" s="379"/>
      <c r="H844" s="382"/>
      <c r="I844" s="509"/>
      <c r="J844" s="383"/>
      <c r="K844" s="387"/>
      <c r="L844" s="379"/>
      <c r="M844" s="379"/>
      <c r="N844" s="382"/>
      <c r="O844" s="379"/>
    </row>
    <row r="845" spans="1:15" x14ac:dyDescent="0.2">
      <c r="A845" s="379"/>
      <c r="B845" s="379"/>
      <c r="C845" s="379"/>
      <c r="D845" s="379"/>
      <c r="E845" s="379"/>
      <c r="F845" s="379"/>
      <c r="G845" s="379"/>
      <c r="H845" s="382"/>
      <c r="I845" s="509"/>
      <c r="J845" s="383"/>
      <c r="K845" s="387"/>
      <c r="L845" s="379"/>
      <c r="M845" s="379"/>
      <c r="N845" s="382"/>
      <c r="O845" s="379"/>
    </row>
    <row r="846" spans="1:15" x14ac:dyDescent="0.2">
      <c r="A846" s="379"/>
      <c r="B846" s="379"/>
      <c r="C846" s="379"/>
      <c r="D846" s="379"/>
      <c r="E846" s="379"/>
      <c r="F846" s="379"/>
      <c r="G846" s="379"/>
      <c r="H846" s="382"/>
      <c r="I846" s="509"/>
      <c r="J846" s="383"/>
      <c r="K846" s="387"/>
      <c r="L846" s="379"/>
      <c r="M846" s="379"/>
      <c r="N846" s="382"/>
      <c r="O846" s="379"/>
    </row>
    <row r="847" spans="1:15" x14ac:dyDescent="0.2">
      <c r="A847" s="379"/>
      <c r="B847" s="379"/>
      <c r="C847" s="379"/>
      <c r="D847" s="379"/>
      <c r="E847" s="379"/>
      <c r="F847" s="379"/>
      <c r="G847" s="379"/>
      <c r="H847" s="382"/>
      <c r="I847" s="509"/>
      <c r="J847" s="383"/>
      <c r="K847" s="387"/>
      <c r="L847" s="379"/>
      <c r="M847" s="379"/>
      <c r="N847" s="382"/>
      <c r="O847" s="379"/>
    </row>
    <row r="848" spans="1:15" x14ac:dyDescent="0.2">
      <c r="A848" s="379"/>
      <c r="B848" s="379"/>
      <c r="C848" s="379"/>
      <c r="D848" s="379"/>
      <c r="E848" s="379"/>
      <c r="F848" s="379"/>
      <c r="G848" s="379"/>
      <c r="H848" s="382"/>
      <c r="I848" s="509"/>
      <c r="J848" s="383"/>
      <c r="K848" s="387"/>
      <c r="L848" s="379"/>
      <c r="M848" s="379"/>
      <c r="N848" s="382"/>
      <c r="O848" s="379"/>
    </row>
    <row r="849" spans="1:15" x14ac:dyDescent="0.2">
      <c r="A849" s="379"/>
      <c r="B849" s="379"/>
      <c r="C849" s="379"/>
      <c r="D849" s="379"/>
      <c r="E849" s="379"/>
      <c r="F849" s="379"/>
      <c r="G849" s="379"/>
      <c r="H849" s="382"/>
      <c r="I849" s="509"/>
      <c r="J849" s="383"/>
      <c r="K849" s="387"/>
      <c r="L849" s="379"/>
      <c r="M849" s="379"/>
      <c r="N849" s="382"/>
      <c r="O849" s="379"/>
    </row>
    <row r="850" spans="1:15" x14ac:dyDescent="0.2">
      <c r="A850" s="379"/>
      <c r="B850" s="379"/>
      <c r="C850" s="379"/>
      <c r="D850" s="379"/>
      <c r="E850" s="379"/>
      <c r="F850" s="379"/>
      <c r="G850" s="379"/>
      <c r="H850" s="382"/>
      <c r="I850" s="509"/>
      <c r="J850" s="383"/>
      <c r="K850" s="387"/>
      <c r="L850" s="379"/>
      <c r="M850" s="379"/>
      <c r="N850" s="382"/>
      <c r="O850" s="379"/>
    </row>
    <row r="851" spans="1:15" x14ac:dyDescent="0.2">
      <c r="A851" s="379"/>
      <c r="B851" s="379"/>
      <c r="C851" s="379"/>
      <c r="D851" s="379"/>
      <c r="E851" s="379"/>
      <c r="F851" s="379"/>
      <c r="G851" s="379"/>
      <c r="H851" s="382"/>
      <c r="I851" s="509"/>
      <c r="J851" s="383"/>
      <c r="K851" s="387"/>
      <c r="L851" s="379"/>
      <c r="M851" s="379"/>
      <c r="N851" s="382"/>
      <c r="O851" s="379"/>
    </row>
    <row r="852" spans="1:15" x14ac:dyDescent="0.2">
      <c r="A852" s="379"/>
      <c r="B852" s="379"/>
      <c r="C852" s="379"/>
      <c r="D852" s="379"/>
      <c r="E852" s="379"/>
      <c r="F852" s="379"/>
      <c r="G852" s="379"/>
      <c r="H852" s="382"/>
      <c r="I852" s="509"/>
      <c r="J852" s="383"/>
      <c r="K852" s="387"/>
      <c r="L852" s="379"/>
      <c r="M852" s="379"/>
      <c r="N852" s="382"/>
      <c r="O852" s="379"/>
    </row>
    <row r="853" spans="1:15" x14ac:dyDescent="0.2">
      <c r="A853" s="379"/>
      <c r="B853" s="379"/>
      <c r="C853" s="379"/>
      <c r="D853" s="379"/>
      <c r="E853" s="379"/>
      <c r="F853" s="379"/>
      <c r="G853" s="379"/>
      <c r="H853" s="382"/>
      <c r="I853" s="509"/>
      <c r="J853" s="383"/>
      <c r="K853" s="387"/>
      <c r="L853" s="379"/>
      <c r="M853" s="379"/>
      <c r="N853" s="382"/>
      <c r="O853" s="379"/>
    </row>
    <row r="854" spans="1:15" x14ac:dyDescent="0.2">
      <c r="A854" s="379"/>
      <c r="B854" s="379"/>
      <c r="C854" s="379"/>
      <c r="D854" s="379"/>
      <c r="E854" s="379"/>
      <c r="F854" s="379"/>
      <c r="G854" s="379"/>
      <c r="H854" s="382"/>
      <c r="I854" s="509"/>
      <c r="J854" s="383"/>
      <c r="K854" s="387"/>
      <c r="L854" s="379"/>
      <c r="M854" s="379"/>
      <c r="N854" s="382"/>
      <c r="O854" s="379"/>
    </row>
    <row r="855" spans="1:15" x14ac:dyDescent="0.2">
      <c r="A855" s="379"/>
      <c r="B855" s="379"/>
      <c r="C855" s="379"/>
      <c r="D855" s="379"/>
      <c r="E855" s="379"/>
      <c r="F855" s="379"/>
      <c r="G855" s="379"/>
      <c r="H855" s="382"/>
      <c r="I855" s="509"/>
      <c r="J855" s="383"/>
      <c r="K855" s="387"/>
      <c r="L855" s="379"/>
      <c r="M855" s="379"/>
      <c r="N855" s="382"/>
      <c r="O855" s="379"/>
    </row>
    <row r="856" spans="1:15" x14ac:dyDescent="0.2">
      <c r="A856" s="379"/>
      <c r="B856" s="379"/>
      <c r="C856" s="379"/>
      <c r="D856" s="379"/>
      <c r="E856" s="379"/>
      <c r="F856" s="379"/>
      <c r="G856" s="379"/>
      <c r="H856" s="382"/>
      <c r="I856" s="509"/>
      <c r="J856" s="383"/>
      <c r="K856" s="387"/>
      <c r="L856" s="379"/>
      <c r="M856" s="379"/>
      <c r="N856" s="382"/>
      <c r="O856" s="379"/>
    </row>
    <row r="857" spans="1:15" x14ac:dyDescent="0.2">
      <c r="A857" s="379"/>
      <c r="B857" s="379"/>
      <c r="C857" s="379"/>
      <c r="D857" s="379"/>
      <c r="E857" s="379"/>
      <c r="F857" s="379"/>
      <c r="G857" s="379"/>
      <c r="H857" s="382"/>
      <c r="I857" s="509"/>
      <c r="J857" s="383"/>
      <c r="K857" s="387"/>
      <c r="L857" s="379"/>
      <c r="M857" s="379"/>
      <c r="N857" s="382"/>
      <c r="O857" s="379"/>
    </row>
    <row r="858" spans="1:15" x14ac:dyDescent="0.2">
      <c r="A858" s="379"/>
      <c r="B858" s="379"/>
      <c r="C858" s="379"/>
      <c r="D858" s="379"/>
      <c r="E858" s="379"/>
      <c r="F858" s="379"/>
      <c r="G858" s="379"/>
      <c r="H858" s="382"/>
      <c r="I858" s="509"/>
      <c r="J858" s="383"/>
      <c r="K858" s="387"/>
      <c r="L858" s="379"/>
      <c r="M858" s="379"/>
      <c r="N858" s="382"/>
      <c r="O858" s="379"/>
    </row>
    <row r="859" spans="1:15" x14ac:dyDescent="0.2">
      <c r="A859" s="379"/>
      <c r="B859" s="379"/>
      <c r="C859" s="379"/>
      <c r="D859" s="379"/>
      <c r="E859" s="379"/>
      <c r="F859" s="379"/>
      <c r="G859" s="379"/>
      <c r="H859" s="382"/>
      <c r="I859" s="509"/>
      <c r="J859" s="383"/>
      <c r="K859" s="387"/>
      <c r="L859" s="379"/>
      <c r="M859" s="379"/>
      <c r="N859" s="382"/>
      <c r="O859" s="379"/>
    </row>
    <row r="860" spans="1:15" x14ac:dyDescent="0.2">
      <c r="A860" s="379"/>
      <c r="B860" s="379"/>
      <c r="C860" s="379"/>
      <c r="D860" s="379"/>
      <c r="E860" s="379"/>
      <c r="F860" s="379"/>
      <c r="G860" s="379"/>
      <c r="H860" s="382"/>
      <c r="I860" s="509"/>
      <c r="J860" s="383"/>
      <c r="K860" s="387"/>
      <c r="L860" s="379"/>
      <c r="M860" s="379"/>
      <c r="N860" s="382"/>
      <c r="O860" s="379"/>
    </row>
    <row r="861" spans="1:15" x14ac:dyDescent="0.2">
      <c r="A861" s="379"/>
      <c r="B861" s="379"/>
      <c r="C861" s="379"/>
      <c r="D861" s="379"/>
      <c r="E861" s="379"/>
      <c r="F861" s="379"/>
      <c r="G861" s="379"/>
      <c r="H861" s="382"/>
      <c r="I861" s="509"/>
      <c r="J861" s="383"/>
      <c r="K861" s="387"/>
      <c r="L861" s="379"/>
      <c r="M861" s="379"/>
      <c r="N861" s="382"/>
      <c r="O861" s="379"/>
    </row>
    <row r="862" spans="1:15" x14ac:dyDescent="0.2">
      <c r="A862" s="379"/>
      <c r="B862" s="379"/>
      <c r="C862" s="379"/>
      <c r="D862" s="379"/>
      <c r="E862" s="379"/>
      <c r="F862" s="379"/>
      <c r="G862" s="379"/>
      <c r="H862" s="382"/>
      <c r="I862" s="509"/>
      <c r="J862" s="383"/>
      <c r="K862" s="387"/>
      <c r="L862" s="379"/>
      <c r="M862" s="379"/>
      <c r="N862" s="382"/>
      <c r="O862" s="379"/>
    </row>
    <row r="863" spans="1:15" x14ac:dyDescent="0.2">
      <c r="A863" s="379"/>
      <c r="B863" s="379"/>
      <c r="C863" s="379"/>
      <c r="D863" s="379"/>
      <c r="E863" s="379"/>
      <c r="F863" s="379"/>
      <c r="G863" s="379"/>
      <c r="H863" s="382"/>
      <c r="I863" s="509"/>
      <c r="J863" s="383"/>
      <c r="K863" s="387"/>
      <c r="L863" s="379"/>
      <c r="M863" s="379"/>
      <c r="N863" s="382"/>
      <c r="O863" s="379"/>
    </row>
    <row r="864" spans="1:15" x14ac:dyDescent="0.2">
      <c r="A864" s="379"/>
      <c r="B864" s="379"/>
      <c r="C864" s="379"/>
      <c r="D864" s="379"/>
      <c r="E864" s="379"/>
      <c r="F864" s="379"/>
      <c r="G864" s="379"/>
      <c r="H864" s="382"/>
      <c r="I864" s="509"/>
      <c r="J864" s="383"/>
      <c r="K864" s="387"/>
      <c r="L864" s="379"/>
      <c r="M864" s="379"/>
      <c r="N864" s="382"/>
      <c r="O864" s="379"/>
    </row>
    <row r="865" spans="1:15" x14ac:dyDescent="0.2">
      <c r="A865" s="379"/>
      <c r="B865" s="379"/>
      <c r="C865" s="379"/>
      <c r="D865" s="379"/>
      <c r="E865" s="379"/>
      <c r="F865" s="379"/>
      <c r="G865" s="379"/>
      <c r="H865" s="382"/>
      <c r="I865" s="509"/>
      <c r="J865" s="383"/>
      <c r="K865" s="387"/>
      <c r="L865" s="379"/>
      <c r="M865" s="379"/>
      <c r="N865" s="382"/>
      <c r="O865" s="379"/>
    </row>
    <row r="866" spans="1:15" x14ac:dyDescent="0.2">
      <c r="A866" s="379"/>
      <c r="B866" s="379"/>
      <c r="C866" s="379"/>
      <c r="D866" s="379"/>
      <c r="E866" s="379"/>
      <c r="F866" s="379"/>
      <c r="G866" s="379"/>
      <c r="H866" s="382"/>
      <c r="I866" s="509"/>
      <c r="J866" s="383"/>
      <c r="K866" s="387"/>
      <c r="L866" s="379"/>
      <c r="M866" s="379"/>
      <c r="N866" s="382"/>
      <c r="O866" s="379"/>
    </row>
    <row r="867" spans="1:15" x14ac:dyDescent="0.2">
      <c r="A867" s="379"/>
      <c r="B867" s="379"/>
      <c r="C867" s="379"/>
      <c r="D867" s="379"/>
      <c r="E867" s="379"/>
      <c r="F867" s="379"/>
      <c r="G867" s="379"/>
      <c r="H867" s="382"/>
      <c r="I867" s="509"/>
      <c r="J867" s="383"/>
      <c r="K867" s="387"/>
      <c r="L867" s="379"/>
      <c r="M867" s="379"/>
      <c r="N867" s="382"/>
      <c r="O867" s="379"/>
    </row>
    <row r="868" spans="1:15" x14ac:dyDescent="0.2">
      <c r="A868" s="379"/>
      <c r="B868" s="379"/>
      <c r="C868" s="379"/>
      <c r="D868" s="379"/>
      <c r="E868" s="379"/>
      <c r="F868" s="379"/>
      <c r="G868" s="379"/>
      <c r="H868" s="382"/>
      <c r="I868" s="509"/>
      <c r="J868" s="383"/>
      <c r="K868" s="387"/>
      <c r="L868" s="379"/>
      <c r="M868" s="379"/>
      <c r="N868" s="382"/>
      <c r="O868" s="379"/>
    </row>
    <row r="869" spans="1:15" x14ac:dyDescent="0.2">
      <c r="A869" s="379"/>
      <c r="B869" s="379"/>
      <c r="C869" s="379"/>
      <c r="D869" s="379"/>
      <c r="E869" s="379"/>
      <c r="F869" s="379"/>
      <c r="G869" s="379"/>
      <c r="H869" s="382"/>
      <c r="I869" s="509"/>
      <c r="J869" s="383"/>
      <c r="K869" s="387"/>
      <c r="L869" s="379"/>
      <c r="M869" s="379"/>
      <c r="N869" s="382"/>
      <c r="O869" s="379"/>
    </row>
    <row r="870" spans="1:15" x14ac:dyDescent="0.2">
      <c r="A870" s="379"/>
      <c r="B870" s="379"/>
      <c r="C870" s="379"/>
      <c r="D870" s="379"/>
      <c r="E870" s="379"/>
      <c r="F870" s="379"/>
      <c r="G870" s="379"/>
      <c r="H870" s="382"/>
      <c r="I870" s="509"/>
      <c r="J870" s="383"/>
      <c r="K870" s="387"/>
      <c r="L870" s="379"/>
      <c r="M870" s="379"/>
      <c r="N870" s="382"/>
      <c r="O870" s="379"/>
    </row>
    <row r="871" spans="1:15" x14ac:dyDescent="0.2">
      <c r="A871" s="379"/>
      <c r="B871" s="379"/>
      <c r="C871" s="379"/>
      <c r="D871" s="379"/>
      <c r="E871" s="379"/>
      <c r="F871" s="379"/>
      <c r="G871" s="379"/>
      <c r="H871" s="382"/>
      <c r="I871" s="509"/>
      <c r="J871" s="383"/>
      <c r="K871" s="387"/>
      <c r="L871" s="379"/>
      <c r="M871" s="379"/>
      <c r="N871" s="382"/>
      <c r="O871" s="379"/>
    </row>
    <row r="872" spans="1:15" x14ac:dyDescent="0.2">
      <c r="A872" s="379"/>
      <c r="B872" s="379"/>
      <c r="C872" s="379"/>
      <c r="D872" s="379"/>
      <c r="E872" s="379"/>
      <c r="F872" s="379"/>
      <c r="G872" s="379"/>
      <c r="H872" s="382"/>
      <c r="I872" s="509"/>
      <c r="J872" s="383"/>
      <c r="K872" s="387"/>
      <c r="L872" s="379"/>
      <c r="M872" s="379"/>
      <c r="N872" s="382"/>
      <c r="O872" s="379"/>
    </row>
    <row r="873" spans="1:15" x14ac:dyDescent="0.2">
      <c r="A873" s="379"/>
      <c r="B873" s="379"/>
      <c r="C873" s="379"/>
      <c r="D873" s="379"/>
      <c r="E873" s="379"/>
      <c r="F873" s="379"/>
      <c r="G873" s="379"/>
      <c r="H873" s="382"/>
      <c r="I873" s="509"/>
      <c r="J873" s="383"/>
      <c r="K873" s="387"/>
      <c r="L873" s="379"/>
      <c r="M873" s="379"/>
      <c r="N873" s="382"/>
      <c r="O873" s="379"/>
    </row>
    <row r="874" spans="1:15" x14ac:dyDescent="0.2">
      <c r="A874" s="379"/>
      <c r="B874" s="379"/>
      <c r="C874" s="379"/>
      <c r="D874" s="379"/>
      <c r="E874" s="379"/>
      <c r="F874" s="379"/>
      <c r="G874" s="379"/>
      <c r="H874" s="382"/>
      <c r="I874" s="509"/>
      <c r="J874" s="383"/>
      <c r="K874" s="387"/>
      <c r="L874" s="379"/>
      <c r="M874" s="379"/>
      <c r="N874" s="382"/>
      <c r="O874" s="379"/>
    </row>
    <row r="875" spans="1:15" x14ac:dyDescent="0.2">
      <c r="A875" s="379"/>
      <c r="B875" s="379"/>
      <c r="C875" s="379"/>
      <c r="D875" s="379"/>
      <c r="E875" s="379"/>
      <c r="F875" s="379"/>
      <c r="G875" s="379"/>
      <c r="H875" s="382"/>
      <c r="I875" s="509"/>
      <c r="J875" s="383"/>
      <c r="K875" s="387"/>
      <c r="L875" s="379"/>
      <c r="M875" s="379"/>
      <c r="N875" s="382"/>
      <c r="O875" s="379"/>
    </row>
    <row r="876" spans="1:15" x14ac:dyDescent="0.2">
      <c r="A876" s="379"/>
      <c r="B876" s="379"/>
      <c r="C876" s="379"/>
      <c r="D876" s="379"/>
      <c r="E876" s="379"/>
      <c r="F876" s="379"/>
      <c r="G876" s="379"/>
      <c r="H876" s="382"/>
      <c r="I876" s="509"/>
      <c r="J876" s="383"/>
      <c r="K876" s="387"/>
      <c r="L876" s="379"/>
      <c r="M876" s="379"/>
      <c r="N876" s="382"/>
      <c r="O876" s="379"/>
    </row>
    <row r="877" spans="1:15" x14ac:dyDescent="0.2">
      <c r="A877" s="379"/>
      <c r="B877" s="379"/>
      <c r="C877" s="379"/>
      <c r="D877" s="379"/>
      <c r="E877" s="379"/>
      <c r="F877" s="379"/>
      <c r="G877" s="379"/>
      <c r="H877" s="382"/>
      <c r="I877" s="509"/>
      <c r="J877" s="383"/>
      <c r="K877" s="387"/>
      <c r="L877" s="379"/>
      <c r="M877" s="379"/>
      <c r="N877" s="382"/>
      <c r="O877" s="379"/>
    </row>
    <row r="878" spans="1:15" x14ac:dyDescent="0.2">
      <c r="A878" s="379"/>
      <c r="B878" s="379"/>
      <c r="C878" s="379"/>
      <c r="D878" s="379"/>
      <c r="E878" s="379"/>
      <c r="F878" s="379"/>
      <c r="G878" s="379"/>
      <c r="H878" s="382"/>
      <c r="I878" s="509"/>
      <c r="J878" s="383"/>
      <c r="K878" s="387"/>
      <c r="L878" s="379"/>
      <c r="M878" s="379"/>
      <c r="N878" s="382"/>
      <c r="O878" s="379"/>
    </row>
    <row r="879" spans="1:15" x14ac:dyDescent="0.2">
      <c r="A879" s="379"/>
      <c r="B879" s="379"/>
      <c r="C879" s="379"/>
      <c r="D879" s="379"/>
      <c r="E879" s="379"/>
      <c r="F879" s="379"/>
      <c r="G879" s="379"/>
      <c r="H879" s="382"/>
      <c r="I879" s="509"/>
      <c r="J879" s="383"/>
      <c r="K879" s="387"/>
      <c r="L879" s="379"/>
      <c r="M879" s="379"/>
      <c r="N879" s="382"/>
      <c r="O879" s="379"/>
    </row>
    <row r="880" spans="1:15" x14ac:dyDescent="0.2">
      <c r="A880" s="379"/>
      <c r="B880" s="379"/>
      <c r="C880" s="379"/>
      <c r="D880" s="379"/>
      <c r="E880" s="379"/>
      <c r="F880" s="379"/>
      <c r="G880" s="379"/>
      <c r="H880" s="382"/>
      <c r="I880" s="509"/>
      <c r="J880" s="383"/>
      <c r="K880" s="387"/>
      <c r="L880" s="379"/>
      <c r="M880" s="379"/>
      <c r="N880" s="382"/>
      <c r="O880" s="379"/>
    </row>
    <row r="881" spans="1:15" x14ac:dyDescent="0.2">
      <c r="A881" s="379"/>
      <c r="B881" s="379"/>
      <c r="C881" s="379"/>
      <c r="D881" s="379"/>
      <c r="E881" s="379"/>
      <c r="F881" s="379"/>
      <c r="G881" s="379"/>
      <c r="H881" s="382"/>
      <c r="I881" s="509"/>
      <c r="J881" s="383"/>
      <c r="K881" s="387"/>
      <c r="L881" s="379"/>
      <c r="M881" s="379"/>
      <c r="N881" s="382"/>
      <c r="O881" s="379"/>
    </row>
    <row r="882" spans="1:15" x14ac:dyDescent="0.2">
      <c r="A882" s="379"/>
      <c r="B882" s="379"/>
      <c r="C882" s="379"/>
      <c r="D882" s="379"/>
      <c r="E882" s="379"/>
      <c r="F882" s="379"/>
      <c r="G882" s="379"/>
      <c r="H882" s="382"/>
      <c r="I882" s="509"/>
      <c r="J882" s="383"/>
      <c r="K882" s="387"/>
      <c r="L882" s="379"/>
      <c r="M882" s="379"/>
      <c r="N882" s="382"/>
      <c r="O882" s="379"/>
    </row>
    <row r="883" spans="1:15" x14ac:dyDescent="0.2">
      <c r="A883" s="379"/>
      <c r="B883" s="379"/>
      <c r="C883" s="379"/>
      <c r="D883" s="379"/>
      <c r="E883" s="379"/>
      <c r="F883" s="379"/>
      <c r="G883" s="379"/>
      <c r="H883" s="382"/>
      <c r="I883" s="509"/>
      <c r="J883" s="383"/>
      <c r="K883" s="387"/>
      <c r="L883" s="379"/>
      <c r="M883" s="379"/>
      <c r="N883" s="382"/>
      <c r="O883" s="379"/>
    </row>
    <row r="884" spans="1:15" x14ac:dyDescent="0.2">
      <c r="A884" s="379"/>
      <c r="B884" s="379"/>
      <c r="C884" s="379"/>
      <c r="D884" s="379"/>
      <c r="E884" s="379"/>
      <c r="F884" s="379"/>
      <c r="G884" s="379"/>
      <c r="H884" s="382"/>
      <c r="I884" s="509"/>
      <c r="J884" s="383"/>
      <c r="K884" s="387"/>
      <c r="L884" s="379"/>
      <c r="M884" s="379"/>
      <c r="N884" s="382"/>
      <c r="O884" s="379"/>
    </row>
    <row r="885" spans="1:15" x14ac:dyDescent="0.2">
      <c r="A885" s="379"/>
      <c r="B885" s="379"/>
      <c r="C885" s="379"/>
      <c r="D885" s="379"/>
      <c r="E885" s="379"/>
      <c r="F885" s="379"/>
      <c r="G885" s="379"/>
      <c r="H885" s="382"/>
      <c r="I885" s="509"/>
      <c r="J885" s="383"/>
      <c r="K885" s="387"/>
      <c r="L885" s="379"/>
      <c r="M885" s="379"/>
      <c r="N885" s="382"/>
      <c r="O885" s="379"/>
    </row>
    <row r="886" spans="1:15" x14ac:dyDescent="0.2">
      <c r="A886" s="379"/>
      <c r="B886" s="379"/>
      <c r="C886" s="379"/>
      <c r="D886" s="379"/>
      <c r="E886" s="379"/>
      <c r="F886" s="379"/>
      <c r="G886" s="379"/>
      <c r="H886" s="382"/>
      <c r="I886" s="509"/>
      <c r="J886" s="383"/>
      <c r="K886" s="387"/>
      <c r="L886" s="379"/>
      <c r="M886" s="379"/>
      <c r="N886" s="382"/>
      <c r="O886" s="379"/>
    </row>
    <row r="887" spans="1:15" x14ac:dyDescent="0.2">
      <c r="A887" s="379"/>
      <c r="B887" s="379"/>
      <c r="C887" s="379"/>
      <c r="D887" s="379"/>
      <c r="E887" s="379"/>
      <c r="F887" s="379"/>
      <c r="G887" s="379"/>
      <c r="H887" s="382"/>
      <c r="I887" s="509"/>
      <c r="J887" s="383"/>
      <c r="K887" s="387"/>
      <c r="L887" s="379"/>
      <c r="M887" s="379"/>
      <c r="N887" s="382"/>
      <c r="O887" s="379"/>
    </row>
    <row r="888" spans="1:15" x14ac:dyDescent="0.2">
      <c r="A888" s="379"/>
      <c r="B888" s="379"/>
      <c r="C888" s="379"/>
      <c r="D888" s="379"/>
      <c r="E888" s="379"/>
      <c r="F888" s="379"/>
      <c r="G888" s="379"/>
      <c r="H888" s="382"/>
      <c r="I888" s="509"/>
      <c r="J888" s="383"/>
      <c r="K888" s="387"/>
      <c r="L888" s="379"/>
      <c r="M888" s="379"/>
      <c r="N888" s="382"/>
      <c r="O888" s="379"/>
    </row>
    <row r="889" spans="1:15" x14ac:dyDescent="0.2">
      <c r="A889" s="379"/>
      <c r="B889" s="379"/>
      <c r="C889" s="379"/>
      <c r="D889" s="379"/>
      <c r="E889" s="379"/>
      <c r="F889" s="379"/>
      <c r="G889" s="379"/>
      <c r="H889" s="382"/>
      <c r="I889" s="509"/>
      <c r="J889" s="383"/>
      <c r="K889" s="387"/>
      <c r="L889" s="379"/>
      <c r="M889" s="379"/>
      <c r="N889" s="382"/>
      <c r="O889" s="379"/>
    </row>
    <row r="890" spans="1:15" x14ac:dyDescent="0.2">
      <c r="A890" s="379"/>
      <c r="B890" s="379"/>
      <c r="C890" s="379"/>
      <c r="D890" s="379"/>
      <c r="E890" s="379"/>
      <c r="F890" s="379"/>
      <c r="G890" s="379"/>
      <c r="H890" s="382"/>
      <c r="I890" s="509"/>
      <c r="J890" s="383"/>
      <c r="K890" s="387"/>
      <c r="L890" s="379"/>
      <c r="M890" s="379"/>
      <c r="N890" s="382"/>
      <c r="O890" s="379"/>
    </row>
    <row r="891" spans="1:15" x14ac:dyDescent="0.2">
      <c r="A891" s="379"/>
      <c r="B891" s="379"/>
      <c r="C891" s="379"/>
      <c r="D891" s="379"/>
      <c r="E891" s="379"/>
      <c r="F891" s="379"/>
      <c r="G891" s="379"/>
      <c r="H891" s="382"/>
      <c r="I891" s="509"/>
      <c r="J891" s="383"/>
      <c r="K891" s="387"/>
      <c r="L891" s="379"/>
      <c r="M891" s="379"/>
      <c r="N891" s="382"/>
      <c r="O891" s="379"/>
    </row>
    <row r="892" spans="1:15" x14ac:dyDescent="0.2">
      <c r="A892" s="379"/>
      <c r="B892" s="379"/>
      <c r="C892" s="379"/>
      <c r="D892" s="379"/>
      <c r="E892" s="379"/>
      <c r="F892" s="379"/>
      <c r="G892" s="379"/>
      <c r="H892" s="382"/>
      <c r="I892" s="509"/>
      <c r="J892" s="383"/>
      <c r="K892" s="387"/>
      <c r="L892" s="379"/>
      <c r="M892" s="379"/>
      <c r="N892" s="382"/>
      <c r="O892" s="379"/>
    </row>
    <row r="893" spans="1:15" x14ac:dyDescent="0.2">
      <c r="A893" s="379"/>
      <c r="B893" s="379"/>
      <c r="C893" s="379"/>
      <c r="D893" s="379"/>
      <c r="E893" s="379"/>
      <c r="F893" s="379"/>
      <c r="G893" s="379"/>
      <c r="H893" s="382"/>
      <c r="I893" s="509"/>
      <c r="J893" s="383"/>
      <c r="K893" s="387"/>
      <c r="L893" s="379"/>
      <c r="M893" s="379"/>
      <c r="N893" s="382"/>
      <c r="O893" s="379"/>
    </row>
    <row r="894" spans="1:15" x14ac:dyDescent="0.2">
      <c r="A894" s="379"/>
      <c r="B894" s="379"/>
      <c r="C894" s="379"/>
      <c r="D894" s="379"/>
      <c r="E894" s="379"/>
      <c r="F894" s="379"/>
      <c r="G894" s="379"/>
      <c r="H894" s="382"/>
      <c r="I894" s="509"/>
      <c r="J894" s="383"/>
      <c r="K894" s="387"/>
      <c r="L894" s="379"/>
      <c r="M894" s="379"/>
      <c r="N894" s="382"/>
      <c r="O894" s="379"/>
    </row>
    <row r="895" spans="1:15" x14ac:dyDescent="0.2">
      <c r="A895" s="379"/>
      <c r="B895" s="379"/>
      <c r="C895" s="379"/>
      <c r="D895" s="379"/>
      <c r="E895" s="379"/>
      <c r="F895" s="379"/>
      <c r="G895" s="379"/>
      <c r="H895" s="382"/>
      <c r="I895" s="509"/>
      <c r="J895" s="383"/>
      <c r="K895" s="387"/>
      <c r="L895" s="379"/>
      <c r="M895" s="379"/>
      <c r="N895" s="382"/>
      <c r="O895" s="379"/>
    </row>
    <row r="896" spans="1:15" x14ac:dyDescent="0.2">
      <c r="A896" s="379"/>
      <c r="B896" s="379"/>
      <c r="C896" s="379"/>
      <c r="D896" s="379"/>
      <c r="E896" s="379"/>
      <c r="F896" s="379"/>
      <c r="G896" s="379"/>
      <c r="H896" s="382"/>
      <c r="I896" s="509"/>
      <c r="J896" s="383"/>
      <c r="K896" s="387"/>
      <c r="L896" s="379"/>
      <c r="M896" s="379"/>
      <c r="N896" s="382"/>
      <c r="O896" s="379"/>
    </row>
    <row r="897" spans="1:15" x14ac:dyDescent="0.2">
      <c r="A897" s="379"/>
      <c r="B897" s="379"/>
      <c r="C897" s="379"/>
      <c r="D897" s="379"/>
      <c r="E897" s="379"/>
      <c r="F897" s="379"/>
      <c r="G897" s="379"/>
      <c r="H897" s="382"/>
      <c r="I897" s="509"/>
      <c r="J897" s="383"/>
      <c r="K897" s="387"/>
      <c r="L897" s="379"/>
      <c r="M897" s="379"/>
      <c r="N897" s="382"/>
      <c r="O897" s="379"/>
    </row>
    <row r="898" spans="1:15" x14ac:dyDescent="0.2">
      <c r="A898" s="379"/>
      <c r="B898" s="379"/>
      <c r="C898" s="379"/>
      <c r="D898" s="379"/>
      <c r="E898" s="379"/>
      <c r="F898" s="379"/>
      <c r="G898" s="379"/>
      <c r="H898" s="382"/>
      <c r="I898" s="509"/>
      <c r="J898" s="383"/>
      <c r="K898" s="387"/>
      <c r="L898" s="379"/>
      <c r="M898" s="379"/>
      <c r="N898" s="382"/>
      <c r="O898" s="379"/>
    </row>
    <row r="899" spans="1:15" x14ac:dyDescent="0.2">
      <c r="A899" s="379"/>
      <c r="B899" s="379"/>
      <c r="C899" s="379"/>
      <c r="D899" s="379"/>
      <c r="E899" s="379"/>
      <c r="F899" s="379"/>
      <c r="G899" s="379"/>
      <c r="H899" s="382"/>
      <c r="I899" s="509"/>
      <c r="J899" s="383"/>
      <c r="K899" s="387"/>
      <c r="L899" s="379"/>
      <c r="M899" s="379"/>
      <c r="N899" s="382"/>
      <c r="O899" s="379"/>
    </row>
    <row r="900" spans="1:15" x14ac:dyDescent="0.2">
      <c r="A900" s="379"/>
      <c r="B900" s="379"/>
      <c r="C900" s="379"/>
      <c r="D900" s="379"/>
      <c r="E900" s="379"/>
      <c r="F900" s="379"/>
      <c r="G900" s="379"/>
      <c r="H900" s="382"/>
      <c r="I900" s="509"/>
      <c r="J900" s="383"/>
      <c r="K900" s="387"/>
      <c r="L900" s="379"/>
      <c r="M900" s="379"/>
      <c r="N900" s="382"/>
      <c r="O900" s="379"/>
    </row>
    <row r="901" spans="1:15" x14ac:dyDescent="0.2">
      <c r="A901" s="379"/>
      <c r="B901" s="379"/>
      <c r="C901" s="379"/>
      <c r="D901" s="379"/>
      <c r="E901" s="379"/>
      <c r="F901" s="379"/>
      <c r="G901" s="379"/>
      <c r="H901" s="382"/>
      <c r="I901" s="509"/>
      <c r="J901" s="383"/>
      <c r="K901" s="387"/>
      <c r="L901" s="379"/>
      <c r="M901" s="379"/>
      <c r="N901" s="382"/>
      <c r="O901" s="379"/>
    </row>
    <row r="902" spans="1:15" x14ac:dyDescent="0.2">
      <c r="A902" s="379"/>
      <c r="B902" s="379"/>
      <c r="C902" s="379"/>
      <c r="D902" s="379"/>
      <c r="E902" s="379"/>
      <c r="F902" s="379"/>
      <c r="G902" s="379"/>
      <c r="H902" s="382"/>
      <c r="I902" s="509"/>
      <c r="J902" s="383"/>
      <c r="K902" s="387"/>
      <c r="L902" s="379"/>
      <c r="M902" s="379"/>
      <c r="N902" s="382"/>
      <c r="O902" s="379"/>
    </row>
    <row r="903" spans="1:15" x14ac:dyDescent="0.2">
      <c r="A903" s="379"/>
      <c r="B903" s="379"/>
      <c r="C903" s="379"/>
      <c r="D903" s="379"/>
      <c r="E903" s="379"/>
      <c r="F903" s="379"/>
      <c r="G903" s="379"/>
      <c r="H903" s="382"/>
      <c r="I903" s="509"/>
      <c r="J903" s="383"/>
      <c r="K903" s="387"/>
      <c r="L903" s="379"/>
      <c r="M903" s="379"/>
      <c r="N903" s="382"/>
      <c r="O903" s="379"/>
    </row>
    <row r="904" spans="1:15" x14ac:dyDescent="0.2">
      <c r="A904" s="379"/>
      <c r="B904" s="379"/>
      <c r="C904" s="379"/>
      <c r="D904" s="379"/>
      <c r="E904" s="379"/>
      <c r="F904" s="379"/>
      <c r="G904" s="379"/>
      <c r="H904" s="382"/>
      <c r="I904" s="509"/>
      <c r="J904" s="383"/>
      <c r="K904" s="387"/>
      <c r="L904" s="379"/>
      <c r="M904" s="379"/>
      <c r="N904" s="382"/>
      <c r="O904" s="379"/>
    </row>
    <row r="905" spans="1:15" x14ac:dyDescent="0.2">
      <c r="A905" s="379"/>
      <c r="B905" s="379"/>
      <c r="C905" s="379"/>
      <c r="D905" s="379"/>
      <c r="E905" s="379"/>
      <c r="F905" s="379"/>
      <c r="G905" s="379"/>
      <c r="H905" s="382"/>
      <c r="I905" s="509"/>
      <c r="J905" s="383"/>
      <c r="K905" s="387"/>
      <c r="L905" s="379"/>
      <c r="M905" s="379"/>
      <c r="N905" s="382"/>
      <c r="O905" s="379"/>
    </row>
    <row r="906" spans="1:15" x14ac:dyDescent="0.2">
      <c r="A906" s="379"/>
      <c r="B906" s="379"/>
      <c r="C906" s="379"/>
      <c r="D906" s="379"/>
      <c r="E906" s="379"/>
      <c r="F906" s="379"/>
      <c r="G906" s="379"/>
      <c r="H906" s="382"/>
      <c r="I906" s="509"/>
      <c r="J906" s="383"/>
      <c r="K906" s="387"/>
      <c r="L906" s="379"/>
      <c r="M906" s="379"/>
      <c r="N906" s="382"/>
      <c r="O906" s="379"/>
    </row>
    <row r="907" spans="1:15" x14ac:dyDescent="0.2">
      <c r="A907" s="379"/>
      <c r="B907" s="379"/>
      <c r="C907" s="379"/>
      <c r="D907" s="379"/>
      <c r="E907" s="379"/>
      <c r="F907" s="379"/>
      <c r="G907" s="379"/>
      <c r="H907" s="382"/>
      <c r="I907" s="509"/>
      <c r="J907" s="383"/>
      <c r="K907" s="387"/>
      <c r="L907" s="379"/>
      <c r="M907" s="379"/>
      <c r="N907" s="382"/>
      <c r="O907" s="379"/>
    </row>
    <row r="908" spans="1:15" x14ac:dyDescent="0.2">
      <c r="A908" s="379"/>
      <c r="B908" s="379"/>
      <c r="C908" s="379"/>
      <c r="D908" s="379"/>
      <c r="E908" s="379"/>
      <c r="F908" s="379"/>
      <c r="G908" s="379"/>
      <c r="H908" s="382"/>
      <c r="I908" s="509"/>
      <c r="J908" s="383"/>
      <c r="K908" s="387"/>
      <c r="L908" s="379"/>
      <c r="M908" s="379"/>
      <c r="N908" s="382"/>
      <c r="O908" s="379"/>
    </row>
    <row r="909" spans="1:15" x14ac:dyDescent="0.2">
      <c r="A909" s="379"/>
      <c r="B909" s="379"/>
      <c r="C909" s="379"/>
      <c r="D909" s="379"/>
      <c r="E909" s="379"/>
      <c r="F909" s="379"/>
      <c r="G909" s="379"/>
      <c r="H909" s="382"/>
      <c r="I909" s="509"/>
      <c r="J909" s="383"/>
      <c r="K909" s="387"/>
      <c r="L909" s="379"/>
      <c r="M909" s="379"/>
      <c r="N909" s="382"/>
      <c r="O909" s="379"/>
    </row>
    <row r="910" spans="1:15" x14ac:dyDescent="0.2">
      <c r="A910" s="379"/>
      <c r="B910" s="379"/>
      <c r="C910" s="379"/>
      <c r="D910" s="379"/>
      <c r="E910" s="379"/>
      <c r="F910" s="379"/>
      <c r="G910" s="379"/>
      <c r="H910" s="382"/>
      <c r="I910" s="509"/>
      <c r="J910" s="383"/>
      <c r="K910" s="387"/>
      <c r="L910" s="379"/>
      <c r="M910" s="379"/>
      <c r="N910" s="382"/>
      <c r="O910" s="379"/>
    </row>
    <row r="911" spans="1:15" x14ac:dyDescent="0.2">
      <c r="A911" s="379"/>
      <c r="B911" s="379"/>
      <c r="C911" s="379"/>
      <c r="D911" s="379"/>
      <c r="E911" s="379"/>
      <c r="F911" s="379"/>
      <c r="G911" s="379"/>
      <c r="H911" s="382"/>
      <c r="I911" s="509"/>
      <c r="J911" s="383"/>
      <c r="K911" s="387"/>
      <c r="L911" s="379"/>
      <c r="M911" s="379"/>
      <c r="N911" s="382"/>
      <c r="O911" s="379"/>
    </row>
    <row r="912" spans="1:15" x14ac:dyDescent="0.2">
      <c r="A912" s="379"/>
      <c r="B912" s="379"/>
      <c r="C912" s="379"/>
      <c r="D912" s="379"/>
      <c r="E912" s="379"/>
      <c r="F912" s="379"/>
      <c r="G912" s="379"/>
      <c r="H912" s="382"/>
      <c r="I912" s="509"/>
      <c r="J912" s="383"/>
      <c r="K912" s="387"/>
      <c r="L912" s="379"/>
      <c r="M912" s="379"/>
      <c r="N912" s="382"/>
      <c r="O912" s="379"/>
    </row>
    <row r="913" spans="1:15" x14ac:dyDescent="0.2">
      <c r="A913" s="379"/>
      <c r="B913" s="379"/>
      <c r="C913" s="379"/>
      <c r="D913" s="379"/>
      <c r="E913" s="379"/>
      <c r="F913" s="379"/>
      <c r="G913" s="379"/>
      <c r="H913" s="382"/>
      <c r="I913" s="509"/>
      <c r="J913" s="383"/>
      <c r="K913" s="387"/>
      <c r="L913" s="379"/>
      <c r="M913" s="379"/>
      <c r="N913" s="382"/>
      <c r="O913" s="379"/>
    </row>
    <row r="914" spans="1:15" x14ac:dyDescent="0.2">
      <c r="A914" s="379"/>
      <c r="B914" s="379"/>
      <c r="C914" s="379"/>
      <c r="D914" s="379"/>
      <c r="E914" s="379"/>
      <c r="F914" s="379"/>
      <c r="G914" s="379"/>
      <c r="H914" s="382"/>
      <c r="I914" s="509"/>
      <c r="J914" s="383"/>
      <c r="K914" s="387"/>
      <c r="L914" s="379"/>
      <c r="M914" s="379"/>
      <c r="N914" s="382"/>
      <c r="O914" s="379"/>
    </row>
    <row r="915" spans="1:15" x14ac:dyDescent="0.2">
      <c r="A915" s="379"/>
      <c r="B915" s="379"/>
      <c r="C915" s="379"/>
      <c r="D915" s="379"/>
      <c r="E915" s="379"/>
      <c r="F915" s="379"/>
      <c r="G915" s="379"/>
      <c r="H915" s="382"/>
      <c r="I915" s="509"/>
      <c r="J915" s="383"/>
      <c r="K915" s="387"/>
      <c r="L915" s="379"/>
      <c r="M915" s="379"/>
      <c r="N915" s="382"/>
      <c r="O915" s="379"/>
    </row>
    <row r="916" spans="1:15" x14ac:dyDescent="0.2">
      <c r="A916" s="379"/>
      <c r="B916" s="379"/>
      <c r="C916" s="379"/>
      <c r="D916" s="379"/>
      <c r="E916" s="379"/>
      <c r="F916" s="379"/>
      <c r="G916" s="379"/>
      <c r="H916" s="382"/>
      <c r="I916" s="509"/>
      <c r="J916" s="383"/>
      <c r="K916" s="387"/>
      <c r="L916" s="379"/>
      <c r="M916" s="379"/>
      <c r="N916" s="382"/>
      <c r="O916" s="379"/>
    </row>
    <row r="917" spans="1:15" x14ac:dyDescent="0.2">
      <c r="A917" s="379"/>
      <c r="B917" s="379"/>
      <c r="C917" s="379"/>
      <c r="D917" s="379"/>
      <c r="E917" s="379"/>
      <c r="F917" s="379"/>
      <c r="G917" s="379"/>
      <c r="H917" s="382"/>
      <c r="I917" s="509"/>
      <c r="J917" s="383"/>
      <c r="K917" s="387"/>
      <c r="L917" s="379"/>
      <c r="M917" s="379"/>
      <c r="N917" s="382"/>
      <c r="O917" s="379"/>
    </row>
    <row r="918" spans="1:15" x14ac:dyDescent="0.2">
      <c r="A918" s="379"/>
      <c r="B918" s="379"/>
      <c r="C918" s="379"/>
      <c r="D918" s="379"/>
      <c r="E918" s="379"/>
      <c r="F918" s="379"/>
      <c r="G918" s="379"/>
      <c r="H918" s="382"/>
      <c r="I918" s="509"/>
      <c r="J918" s="383"/>
      <c r="K918" s="387"/>
      <c r="L918" s="379"/>
      <c r="M918" s="379"/>
      <c r="N918" s="382"/>
      <c r="O918" s="379"/>
    </row>
    <row r="919" spans="1:15" x14ac:dyDescent="0.2">
      <c r="A919" s="379"/>
      <c r="B919" s="379"/>
      <c r="C919" s="379"/>
      <c r="D919" s="379"/>
      <c r="E919" s="379"/>
      <c r="F919" s="379"/>
      <c r="G919" s="379"/>
      <c r="H919" s="382"/>
      <c r="I919" s="509"/>
      <c r="J919" s="383"/>
      <c r="K919" s="387"/>
      <c r="L919" s="379"/>
      <c r="M919" s="379"/>
      <c r="N919" s="382"/>
      <c r="O919" s="379"/>
    </row>
    <row r="920" spans="1:15" x14ac:dyDescent="0.2">
      <c r="A920" s="379"/>
      <c r="B920" s="379"/>
      <c r="C920" s="379"/>
      <c r="D920" s="379"/>
      <c r="E920" s="379"/>
      <c r="F920" s="379"/>
      <c r="G920" s="379"/>
      <c r="H920" s="382"/>
      <c r="I920" s="509"/>
      <c r="J920" s="383"/>
      <c r="K920" s="387"/>
      <c r="L920" s="379"/>
      <c r="M920" s="379"/>
      <c r="N920" s="382"/>
      <c r="O920" s="379"/>
    </row>
    <row r="921" spans="1:15" x14ac:dyDescent="0.2">
      <c r="A921" s="379"/>
      <c r="B921" s="379"/>
      <c r="C921" s="379"/>
      <c r="D921" s="379"/>
      <c r="E921" s="379"/>
      <c r="F921" s="379"/>
      <c r="G921" s="379"/>
      <c r="H921" s="382"/>
      <c r="I921" s="509"/>
      <c r="J921" s="383"/>
      <c r="K921" s="387"/>
      <c r="L921" s="379"/>
      <c r="M921" s="379"/>
      <c r="N921" s="382"/>
      <c r="O921" s="379"/>
    </row>
    <row r="922" spans="1:15" x14ac:dyDescent="0.2">
      <c r="A922" s="379"/>
      <c r="B922" s="379"/>
      <c r="C922" s="379"/>
      <c r="D922" s="379"/>
      <c r="E922" s="379"/>
      <c r="F922" s="379"/>
      <c r="G922" s="379"/>
      <c r="H922" s="382"/>
      <c r="I922" s="509"/>
      <c r="J922" s="383"/>
      <c r="K922" s="387"/>
      <c r="L922" s="379"/>
      <c r="M922" s="379"/>
      <c r="N922" s="382"/>
      <c r="O922" s="379"/>
    </row>
    <row r="923" spans="1:15" x14ac:dyDescent="0.2">
      <c r="A923" s="379"/>
      <c r="B923" s="379"/>
      <c r="C923" s="379"/>
      <c r="D923" s="379"/>
      <c r="E923" s="379"/>
      <c r="F923" s="379"/>
      <c r="G923" s="379"/>
      <c r="H923" s="382"/>
      <c r="I923" s="509"/>
      <c r="J923" s="383"/>
      <c r="K923" s="387"/>
      <c r="L923" s="379"/>
      <c r="M923" s="379"/>
      <c r="N923" s="382"/>
      <c r="O923" s="379"/>
    </row>
    <row r="924" spans="1:15" x14ac:dyDescent="0.2">
      <c r="A924" s="379"/>
      <c r="B924" s="379"/>
      <c r="C924" s="379"/>
      <c r="D924" s="379"/>
      <c r="E924" s="379"/>
      <c r="F924" s="379"/>
      <c r="G924" s="379"/>
      <c r="H924" s="382"/>
      <c r="I924" s="509"/>
      <c r="J924" s="383"/>
      <c r="K924" s="387"/>
      <c r="L924" s="379"/>
      <c r="M924" s="379"/>
      <c r="N924" s="382"/>
      <c r="O924" s="379"/>
    </row>
    <row r="925" spans="1:15" x14ac:dyDescent="0.2">
      <c r="A925" s="379"/>
      <c r="B925" s="379"/>
      <c r="C925" s="379"/>
      <c r="D925" s="379"/>
      <c r="E925" s="379"/>
      <c r="F925" s="379"/>
      <c r="G925" s="379"/>
      <c r="H925" s="382"/>
      <c r="I925" s="509"/>
      <c r="J925" s="383"/>
      <c r="K925" s="387"/>
      <c r="L925" s="379"/>
      <c r="M925" s="379"/>
      <c r="N925" s="382"/>
      <c r="O925" s="379"/>
    </row>
    <row r="926" spans="1:15" x14ac:dyDescent="0.2">
      <c r="A926" s="379"/>
      <c r="B926" s="379"/>
      <c r="C926" s="379"/>
      <c r="D926" s="379"/>
      <c r="E926" s="379"/>
      <c r="F926" s="379"/>
      <c r="G926" s="379"/>
      <c r="H926" s="382"/>
      <c r="I926" s="509"/>
      <c r="J926" s="383"/>
      <c r="K926" s="387"/>
      <c r="L926" s="379"/>
      <c r="M926" s="379"/>
      <c r="N926" s="382"/>
      <c r="O926" s="379"/>
    </row>
    <row r="927" spans="1:15" x14ac:dyDescent="0.2">
      <c r="A927" s="379"/>
      <c r="B927" s="379"/>
      <c r="C927" s="379"/>
      <c r="D927" s="379"/>
      <c r="E927" s="379"/>
      <c r="F927" s="379"/>
      <c r="G927" s="379"/>
      <c r="H927" s="382"/>
      <c r="I927" s="509"/>
      <c r="J927" s="383"/>
      <c r="K927" s="387"/>
      <c r="L927" s="379"/>
      <c r="M927" s="379"/>
      <c r="N927" s="382"/>
      <c r="O927" s="379"/>
    </row>
    <row r="928" spans="1:15" x14ac:dyDescent="0.2">
      <c r="A928" s="379"/>
      <c r="B928" s="379"/>
      <c r="C928" s="379"/>
      <c r="D928" s="379"/>
      <c r="E928" s="379"/>
      <c r="F928" s="379"/>
      <c r="G928" s="379"/>
      <c r="H928" s="382"/>
      <c r="I928" s="509"/>
      <c r="J928" s="383"/>
      <c r="K928" s="387"/>
      <c r="L928" s="379"/>
      <c r="M928" s="379"/>
      <c r="N928" s="382"/>
      <c r="O928" s="379"/>
    </row>
    <row r="929" spans="1:15" x14ac:dyDescent="0.2">
      <c r="A929" s="379"/>
      <c r="B929" s="379"/>
      <c r="C929" s="379"/>
      <c r="D929" s="379"/>
      <c r="E929" s="379"/>
      <c r="F929" s="379"/>
      <c r="G929" s="379"/>
      <c r="H929" s="382"/>
      <c r="I929" s="509"/>
      <c r="J929" s="383"/>
      <c r="K929" s="387"/>
      <c r="L929" s="379"/>
      <c r="M929" s="379"/>
      <c r="N929" s="382"/>
      <c r="O929" s="379"/>
    </row>
    <row r="930" spans="1:15" x14ac:dyDescent="0.2">
      <c r="A930" s="379"/>
      <c r="B930" s="379"/>
      <c r="C930" s="379"/>
      <c r="D930" s="379"/>
      <c r="E930" s="379"/>
      <c r="F930" s="379"/>
      <c r="G930" s="379"/>
      <c r="H930" s="382"/>
      <c r="I930" s="509"/>
      <c r="J930" s="383"/>
      <c r="K930" s="387"/>
      <c r="L930" s="379"/>
      <c r="M930" s="379"/>
      <c r="N930" s="382"/>
      <c r="O930" s="379"/>
    </row>
    <row r="931" spans="1:15" x14ac:dyDescent="0.2">
      <c r="A931" s="379"/>
      <c r="B931" s="379"/>
      <c r="C931" s="379"/>
      <c r="D931" s="379"/>
      <c r="E931" s="379"/>
      <c r="F931" s="379"/>
      <c r="G931" s="379"/>
      <c r="H931" s="382"/>
      <c r="I931" s="509"/>
      <c r="J931" s="383"/>
      <c r="K931" s="387"/>
      <c r="L931" s="379"/>
      <c r="M931" s="379"/>
      <c r="N931" s="382"/>
      <c r="O931" s="379"/>
    </row>
    <row r="932" spans="1:15" x14ac:dyDescent="0.2">
      <c r="A932" s="379"/>
      <c r="B932" s="379"/>
      <c r="C932" s="379"/>
      <c r="D932" s="379"/>
      <c r="E932" s="379"/>
      <c r="F932" s="379"/>
      <c r="G932" s="379"/>
      <c r="H932" s="382"/>
      <c r="I932" s="509"/>
      <c r="J932" s="383"/>
      <c r="K932" s="387"/>
      <c r="L932" s="379"/>
      <c r="M932" s="379"/>
      <c r="N932" s="382"/>
      <c r="O932" s="379"/>
    </row>
    <row r="933" spans="1:15" x14ac:dyDescent="0.2">
      <c r="A933" s="379"/>
      <c r="B933" s="379"/>
      <c r="C933" s="379"/>
      <c r="D933" s="379"/>
      <c r="E933" s="379"/>
      <c r="F933" s="379"/>
      <c r="G933" s="379"/>
      <c r="H933" s="382"/>
      <c r="I933" s="509"/>
      <c r="J933" s="383"/>
      <c r="K933" s="387"/>
      <c r="L933" s="379"/>
      <c r="M933" s="379"/>
      <c r="N933" s="382"/>
      <c r="O933" s="379"/>
    </row>
    <row r="934" spans="1:15" x14ac:dyDescent="0.2">
      <c r="A934" s="379"/>
      <c r="B934" s="379"/>
      <c r="C934" s="379"/>
      <c r="D934" s="379"/>
      <c r="E934" s="379"/>
      <c r="F934" s="379"/>
      <c r="G934" s="379"/>
      <c r="H934" s="382"/>
      <c r="I934" s="509"/>
      <c r="J934" s="383"/>
      <c r="K934" s="387"/>
      <c r="L934" s="379"/>
      <c r="M934" s="379"/>
      <c r="N934" s="382"/>
      <c r="O934" s="379"/>
    </row>
    <row r="935" spans="1:15" x14ac:dyDescent="0.2">
      <c r="A935" s="379"/>
      <c r="B935" s="379"/>
      <c r="C935" s="379"/>
      <c r="D935" s="379"/>
      <c r="E935" s="379"/>
      <c r="F935" s="379"/>
      <c r="G935" s="379"/>
      <c r="H935" s="382"/>
      <c r="I935" s="509"/>
      <c r="J935" s="383"/>
      <c r="K935" s="387"/>
      <c r="L935" s="379"/>
      <c r="M935" s="379"/>
      <c r="N935" s="382"/>
      <c r="O935" s="379"/>
    </row>
    <row r="936" spans="1:15" x14ac:dyDescent="0.2">
      <c r="A936" s="379"/>
      <c r="B936" s="379"/>
      <c r="C936" s="379"/>
      <c r="D936" s="379"/>
      <c r="E936" s="379"/>
      <c r="F936" s="379"/>
      <c r="G936" s="379"/>
      <c r="H936" s="382"/>
      <c r="I936" s="509"/>
      <c r="J936" s="383"/>
      <c r="K936" s="387"/>
      <c r="L936" s="379"/>
      <c r="M936" s="379"/>
      <c r="N936" s="382"/>
      <c r="O936" s="379"/>
    </row>
    <row r="937" spans="1:15" x14ac:dyDescent="0.2">
      <c r="A937" s="379"/>
      <c r="B937" s="379"/>
      <c r="C937" s="379"/>
      <c r="D937" s="379"/>
      <c r="E937" s="379"/>
      <c r="F937" s="379"/>
      <c r="G937" s="379"/>
      <c r="H937" s="382"/>
      <c r="I937" s="509"/>
      <c r="J937" s="383"/>
      <c r="K937" s="387"/>
      <c r="L937" s="379"/>
      <c r="M937" s="379"/>
      <c r="N937" s="382"/>
      <c r="O937" s="379"/>
    </row>
    <row r="938" spans="1:15" x14ac:dyDescent="0.2">
      <c r="A938" s="379"/>
      <c r="B938" s="379"/>
      <c r="C938" s="379"/>
      <c r="D938" s="379"/>
      <c r="E938" s="379"/>
      <c r="F938" s="379"/>
      <c r="G938" s="379"/>
      <c r="H938" s="382"/>
      <c r="I938" s="509"/>
      <c r="J938" s="383"/>
      <c r="K938" s="387"/>
      <c r="L938" s="379"/>
      <c r="M938" s="379"/>
      <c r="N938" s="382"/>
      <c r="O938" s="379"/>
    </row>
    <row r="939" spans="1:15" x14ac:dyDescent="0.2">
      <c r="A939" s="379"/>
      <c r="B939" s="379"/>
      <c r="C939" s="379"/>
      <c r="D939" s="379"/>
      <c r="E939" s="379"/>
      <c r="F939" s="379"/>
      <c r="G939" s="379"/>
      <c r="H939" s="382"/>
      <c r="I939" s="509"/>
      <c r="J939" s="383"/>
      <c r="K939" s="387"/>
      <c r="L939" s="379"/>
      <c r="M939" s="379"/>
      <c r="N939" s="382"/>
      <c r="O939" s="379"/>
    </row>
    <row r="940" spans="1:15" x14ac:dyDescent="0.2">
      <c r="A940" s="379"/>
      <c r="B940" s="379"/>
      <c r="C940" s="379"/>
      <c r="D940" s="379"/>
      <c r="E940" s="379"/>
      <c r="F940" s="379"/>
      <c r="G940" s="379"/>
      <c r="H940" s="382"/>
      <c r="I940" s="509"/>
      <c r="J940" s="383"/>
      <c r="K940" s="387"/>
      <c r="L940" s="379"/>
      <c r="M940" s="379"/>
      <c r="N940" s="382"/>
      <c r="O940" s="379"/>
    </row>
    <row r="941" spans="1:15" x14ac:dyDescent="0.2">
      <c r="A941" s="379"/>
      <c r="B941" s="379"/>
      <c r="C941" s="379"/>
      <c r="D941" s="379"/>
      <c r="E941" s="379"/>
      <c r="F941" s="379"/>
      <c r="G941" s="379"/>
      <c r="H941" s="382"/>
      <c r="I941" s="509"/>
      <c r="J941" s="383"/>
      <c r="K941" s="387"/>
      <c r="L941" s="379"/>
      <c r="M941" s="379"/>
      <c r="N941" s="382"/>
      <c r="O941" s="379"/>
    </row>
    <row r="942" spans="1:15" x14ac:dyDescent="0.2">
      <c r="A942" s="379"/>
      <c r="B942" s="379"/>
      <c r="C942" s="379"/>
      <c r="D942" s="379"/>
      <c r="E942" s="379"/>
      <c r="F942" s="379"/>
      <c r="G942" s="379"/>
      <c r="H942" s="382"/>
      <c r="I942" s="509"/>
      <c r="J942" s="383"/>
      <c r="K942" s="387"/>
      <c r="L942" s="379"/>
      <c r="M942" s="379"/>
      <c r="N942" s="382"/>
      <c r="O942" s="379"/>
    </row>
    <row r="943" spans="1:15" x14ac:dyDescent="0.2">
      <c r="A943" s="379"/>
      <c r="B943" s="379"/>
      <c r="C943" s="379"/>
      <c r="D943" s="379"/>
      <c r="E943" s="379"/>
      <c r="F943" s="379"/>
      <c r="G943" s="379"/>
      <c r="H943" s="382"/>
      <c r="I943" s="509"/>
      <c r="J943" s="383"/>
      <c r="K943" s="387"/>
      <c r="L943" s="379"/>
      <c r="M943" s="379"/>
      <c r="N943" s="382"/>
      <c r="O943" s="379"/>
    </row>
    <row r="944" spans="1:15" x14ac:dyDescent="0.2">
      <c r="A944" s="379"/>
      <c r="B944" s="379"/>
      <c r="C944" s="379"/>
      <c r="D944" s="379"/>
      <c r="E944" s="379"/>
      <c r="F944" s="379"/>
      <c r="G944" s="379"/>
      <c r="H944" s="382"/>
      <c r="I944" s="509"/>
      <c r="J944" s="383"/>
      <c r="K944" s="387"/>
      <c r="L944" s="379"/>
      <c r="M944" s="379"/>
      <c r="N944" s="382"/>
      <c r="O944" s="379"/>
    </row>
    <row r="945" spans="1:15" x14ac:dyDescent="0.2">
      <c r="A945" s="379"/>
      <c r="B945" s="379"/>
      <c r="C945" s="379"/>
      <c r="D945" s="379"/>
      <c r="E945" s="379"/>
      <c r="F945" s="379"/>
      <c r="G945" s="379"/>
      <c r="H945" s="382"/>
      <c r="I945" s="509"/>
      <c r="J945" s="383"/>
      <c r="K945" s="387"/>
      <c r="L945" s="379"/>
      <c r="M945" s="379"/>
      <c r="N945" s="382"/>
      <c r="O945" s="379"/>
    </row>
    <row r="946" spans="1:15" x14ac:dyDescent="0.2">
      <c r="A946" s="379"/>
      <c r="B946" s="379"/>
      <c r="C946" s="379"/>
      <c r="D946" s="379"/>
      <c r="E946" s="379"/>
      <c r="F946" s="379"/>
      <c r="G946" s="379"/>
      <c r="H946" s="382"/>
      <c r="I946" s="509"/>
      <c r="J946" s="383"/>
      <c r="K946" s="387"/>
      <c r="L946" s="379"/>
      <c r="M946" s="379"/>
      <c r="N946" s="382"/>
      <c r="O946" s="379"/>
    </row>
    <row r="947" spans="1:15" x14ac:dyDescent="0.2">
      <c r="A947" s="379"/>
      <c r="B947" s="379"/>
      <c r="C947" s="379"/>
      <c r="D947" s="379"/>
      <c r="E947" s="379"/>
      <c r="F947" s="379"/>
      <c r="G947" s="379"/>
      <c r="H947" s="382"/>
      <c r="I947" s="509"/>
      <c r="J947" s="383"/>
      <c r="K947" s="387"/>
      <c r="L947" s="379"/>
      <c r="M947" s="379"/>
      <c r="N947" s="382"/>
      <c r="O947" s="379"/>
    </row>
    <row r="948" spans="1:15" x14ac:dyDescent="0.2">
      <c r="A948" s="379"/>
      <c r="B948" s="379"/>
      <c r="C948" s="379"/>
      <c r="D948" s="379"/>
      <c r="E948" s="379"/>
      <c r="F948" s="379"/>
      <c r="G948" s="379"/>
      <c r="H948" s="382"/>
      <c r="I948" s="509"/>
      <c r="J948" s="383"/>
      <c r="K948" s="387"/>
      <c r="L948" s="379"/>
      <c r="M948" s="379"/>
      <c r="N948" s="382"/>
      <c r="O948" s="379"/>
    </row>
    <row r="949" spans="1:15" x14ac:dyDescent="0.2">
      <c r="A949" s="379"/>
      <c r="B949" s="379"/>
      <c r="C949" s="379"/>
      <c r="D949" s="379"/>
      <c r="E949" s="379"/>
      <c r="F949" s="379"/>
      <c r="G949" s="379"/>
      <c r="H949" s="382"/>
      <c r="I949" s="509"/>
      <c r="J949" s="383"/>
      <c r="K949" s="387"/>
      <c r="L949" s="379"/>
      <c r="M949" s="379"/>
      <c r="N949" s="382"/>
      <c r="O949" s="379"/>
    </row>
    <row r="950" spans="1:15" x14ac:dyDescent="0.2">
      <c r="A950" s="379"/>
      <c r="B950" s="379"/>
      <c r="C950" s="379"/>
      <c r="D950" s="379"/>
      <c r="E950" s="379"/>
      <c r="F950" s="379"/>
      <c r="G950" s="379"/>
      <c r="H950" s="382"/>
      <c r="I950" s="509"/>
      <c r="J950" s="383"/>
      <c r="K950" s="387"/>
      <c r="L950" s="379"/>
      <c r="M950" s="379"/>
      <c r="N950" s="382"/>
      <c r="O950" s="379"/>
    </row>
    <row r="951" spans="1:15" x14ac:dyDescent="0.2">
      <c r="A951" s="379"/>
      <c r="B951" s="379"/>
      <c r="C951" s="379"/>
      <c r="D951" s="379"/>
      <c r="E951" s="379"/>
      <c r="F951" s="379"/>
      <c r="G951" s="379"/>
      <c r="H951" s="382"/>
      <c r="I951" s="509"/>
      <c r="J951" s="383"/>
      <c r="K951" s="387"/>
      <c r="L951" s="379"/>
      <c r="M951" s="379"/>
      <c r="N951" s="382"/>
      <c r="O951" s="379"/>
    </row>
    <row r="952" spans="1:15" x14ac:dyDescent="0.2">
      <c r="A952" s="379"/>
      <c r="B952" s="379"/>
      <c r="C952" s="379"/>
      <c r="D952" s="379"/>
      <c r="E952" s="379"/>
      <c r="F952" s="379"/>
      <c r="G952" s="379"/>
      <c r="H952" s="382"/>
      <c r="I952" s="509"/>
      <c r="J952" s="383"/>
      <c r="K952" s="387"/>
      <c r="L952" s="379"/>
      <c r="M952" s="379"/>
      <c r="N952" s="382"/>
      <c r="O952" s="379"/>
    </row>
    <row r="953" spans="1:15" x14ac:dyDescent="0.2">
      <c r="A953" s="379"/>
      <c r="B953" s="379"/>
      <c r="C953" s="379"/>
      <c r="D953" s="379"/>
      <c r="E953" s="379"/>
      <c r="F953" s="379"/>
      <c r="G953" s="379"/>
      <c r="H953" s="382"/>
      <c r="I953" s="509"/>
      <c r="J953" s="383"/>
      <c r="K953" s="387"/>
      <c r="L953" s="379"/>
      <c r="M953" s="379"/>
      <c r="N953" s="382"/>
      <c r="O953" s="379"/>
    </row>
    <row r="954" spans="1:15" x14ac:dyDescent="0.2">
      <c r="A954" s="379"/>
      <c r="B954" s="379"/>
      <c r="C954" s="379"/>
      <c r="D954" s="379"/>
      <c r="E954" s="379"/>
      <c r="F954" s="379"/>
      <c r="G954" s="379"/>
      <c r="H954" s="382"/>
      <c r="I954" s="509"/>
      <c r="J954" s="383"/>
      <c r="K954" s="387"/>
      <c r="L954" s="379"/>
      <c r="M954" s="379"/>
      <c r="N954" s="382"/>
      <c r="O954" s="379"/>
    </row>
    <row r="955" spans="1:15" x14ac:dyDescent="0.2">
      <c r="A955" s="379"/>
      <c r="B955" s="379"/>
      <c r="C955" s="379"/>
      <c r="D955" s="379"/>
      <c r="E955" s="379"/>
      <c r="F955" s="379"/>
      <c r="G955" s="379"/>
      <c r="H955" s="382"/>
      <c r="I955" s="509"/>
      <c r="J955" s="383"/>
      <c r="K955" s="387"/>
      <c r="L955" s="379"/>
      <c r="M955" s="379"/>
      <c r="N955" s="382"/>
      <c r="O955" s="379"/>
    </row>
    <row r="956" spans="1:15" x14ac:dyDescent="0.2">
      <c r="A956" s="379"/>
      <c r="B956" s="379"/>
      <c r="C956" s="379"/>
      <c r="D956" s="379"/>
      <c r="E956" s="379"/>
      <c r="F956" s="379"/>
      <c r="G956" s="379"/>
      <c r="H956" s="382"/>
      <c r="I956" s="509"/>
      <c r="J956" s="383"/>
      <c r="K956" s="387"/>
      <c r="L956" s="379"/>
      <c r="M956" s="379"/>
      <c r="N956" s="382"/>
      <c r="O956" s="379"/>
    </row>
    <row r="957" spans="1:15" x14ac:dyDescent="0.2">
      <c r="A957" s="379"/>
      <c r="B957" s="379"/>
      <c r="C957" s="379"/>
      <c r="D957" s="379"/>
      <c r="E957" s="379"/>
      <c r="F957" s="379"/>
      <c r="G957" s="379"/>
      <c r="H957" s="382"/>
      <c r="I957" s="509"/>
      <c r="J957" s="383"/>
      <c r="K957" s="387"/>
      <c r="L957" s="379"/>
      <c r="M957" s="379"/>
      <c r="N957" s="382"/>
      <c r="O957" s="379"/>
    </row>
    <row r="958" spans="1:15" x14ac:dyDescent="0.2">
      <c r="A958" s="379"/>
      <c r="B958" s="379"/>
      <c r="C958" s="379"/>
      <c r="D958" s="379"/>
      <c r="E958" s="379"/>
      <c r="F958" s="379"/>
      <c r="G958" s="379"/>
      <c r="H958" s="382"/>
      <c r="I958" s="509"/>
      <c r="J958" s="383"/>
      <c r="K958" s="387"/>
      <c r="L958" s="379"/>
      <c r="M958" s="379"/>
      <c r="N958" s="382"/>
      <c r="O958" s="379"/>
    </row>
    <row r="959" spans="1:15" x14ac:dyDescent="0.2">
      <c r="A959" s="379"/>
      <c r="B959" s="379"/>
      <c r="C959" s="379"/>
      <c r="D959" s="379"/>
      <c r="E959" s="379"/>
      <c r="F959" s="379"/>
      <c r="G959" s="379"/>
      <c r="H959" s="382"/>
      <c r="I959" s="509"/>
      <c r="J959" s="383"/>
      <c r="K959" s="387"/>
      <c r="L959" s="379"/>
      <c r="M959" s="379"/>
      <c r="N959" s="382"/>
      <c r="O959" s="379"/>
    </row>
    <row r="960" spans="1:15" x14ac:dyDescent="0.2">
      <c r="A960" s="379"/>
      <c r="B960" s="379"/>
      <c r="C960" s="379"/>
      <c r="D960" s="379"/>
      <c r="E960" s="379"/>
      <c r="F960" s="379"/>
      <c r="G960" s="379"/>
      <c r="H960" s="382"/>
      <c r="I960" s="509"/>
      <c r="J960" s="383"/>
      <c r="K960" s="387"/>
      <c r="L960" s="379"/>
      <c r="M960" s="379"/>
      <c r="N960" s="382"/>
      <c r="O960" s="379"/>
    </row>
    <row r="961" spans="1:15" x14ac:dyDescent="0.2">
      <c r="A961" s="379"/>
      <c r="B961" s="379"/>
      <c r="C961" s="379"/>
      <c r="D961" s="379"/>
      <c r="E961" s="379"/>
      <c r="F961" s="379"/>
      <c r="G961" s="379"/>
      <c r="H961" s="382"/>
      <c r="I961" s="509"/>
      <c r="J961" s="383"/>
      <c r="K961" s="387"/>
      <c r="L961" s="379"/>
      <c r="M961" s="379"/>
      <c r="N961" s="382"/>
      <c r="O961" s="379"/>
    </row>
    <row r="962" spans="1:15" x14ac:dyDescent="0.2">
      <c r="A962" s="379"/>
      <c r="B962" s="379"/>
      <c r="C962" s="379"/>
      <c r="D962" s="379"/>
      <c r="E962" s="379"/>
      <c r="F962" s="379"/>
      <c r="G962" s="379"/>
      <c r="H962" s="382"/>
      <c r="I962" s="509"/>
      <c r="J962" s="383"/>
      <c r="K962" s="387"/>
      <c r="L962" s="379"/>
      <c r="M962" s="379"/>
      <c r="N962" s="382"/>
      <c r="O962" s="379"/>
    </row>
    <row r="963" spans="1:15" x14ac:dyDescent="0.2">
      <c r="A963" s="379"/>
      <c r="B963" s="379"/>
      <c r="C963" s="379"/>
      <c r="D963" s="379"/>
      <c r="E963" s="379"/>
      <c r="F963" s="379"/>
      <c r="G963" s="379"/>
      <c r="H963" s="382"/>
      <c r="I963" s="509"/>
      <c r="J963" s="383"/>
      <c r="K963" s="387"/>
      <c r="L963" s="379"/>
      <c r="M963" s="379"/>
      <c r="N963" s="382"/>
      <c r="O963" s="379"/>
    </row>
    <row r="964" spans="1:15" x14ac:dyDescent="0.2">
      <c r="A964" s="379"/>
      <c r="B964" s="379"/>
      <c r="C964" s="379"/>
      <c r="D964" s="379"/>
      <c r="E964" s="379"/>
      <c r="F964" s="379"/>
      <c r="G964" s="379"/>
      <c r="H964" s="382"/>
      <c r="I964" s="509"/>
      <c r="J964" s="383"/>
      <c r="K964" s="387"/>
      <c r="L964" s="379"/>
      <c r="M964" s="379"/>
      <c r="N964" s="382"/>
      <c r="O964" s="379"/>
    </row>
    <row r="965" spans="1:15" x14ac:dyDescent="0.2">
      <c r="A965" s="379"/>
      <c r="B965" s="379"/>
      <c r="C965" s="379"/>
      <c r="D965" s="379"/>
      <c r="E965" s="379"/>
      <c r="F965" s="379"/>
      <c r="G965" s="379"/>
      <c r="H965" s="382"/>
      <c r="I965" s="509"/>
      <c r="J965" s="383"/>
      <c r="K965" s="387"/>
      <c r="L965" s="379"/>
      <c r="M965" s="379"/>
      <c r="N965" s="382"/>
      <c r="O965" s="379"/>
    </row>
    <row r="966" spans="1:15" x14ac:dyDescent="0.2">
      <c r="A966" s="379"/>
      <c r="B966" s="379"/>
      <c r="C966" s="379"/>
      <c r="D966" s="379"/>
      <c r="E966" s="379"/>
      <c r="F966" s="379"/>
      <c r="G966" s="379"/>
      <c r="H966" s="382"/>
      <c r="I966" s="509"/>
      <c r="J966" s="383"/>
      <c r="K966" s="387"/>
      <c r="L966" s="379"/>
      <c r="M966" s="379"/>
      <c r="N966" s="382"/>
      <c r="O966" s="379"/>
    </row>
    <row r="967" spans="1:15" x14ac:dyDescent="0.2">
      <c r="A967" s="379"/>
      <c r="B967" s="379"/>
      <c r="C967" s="379"/>
      <c r="D967" s="379"/>
      <c r="E967" s="379"/>
      <c r="F967" s="379"/>
      <c r="G967" s="379"/>
      <c r="H967" s="382"/>
      <c r="I967" s="509"/>
      <c r="J967" s="383"/>
      <c r="K967" s="387"/>
      <c r="L967" s="379"/>
      <c r="M967" s="379"/>
      <c r="N967" s="382"/>
      <c r="O967" s="379"/>
    </row>
    <row r="968" spans="1:15" x14ac:dyDescent="0.2">
      <c r="A968" s="379"/>
      <c r="B968" s="379"/>
      <c r="C968" s="379"/>
      <c r="D968" s="379"/>
      <c r="E968" s="379"/>
      <c r="F968" s="379"/>
      <c r="G968" s="379"/>
      <c r="H968" s="382"/>
      <c r="I968" s="509"/>
      <c r="J968" s="383"/>
      <c r="K968" s="387"/>
      <c r="L968" s="379"/>
      <c r="M968" s="379"/>
      <c r="N968" s="382"/>
      <c r="O968" s="379"/>
    </row>
    <row r="969" spans="1:15" x14ac:dyDescent="0.2">
      <c r="A969" s="379"/>
      <c r="B969" s="379"/>
      <c r="C969" s="379"/>
      <c r="D969" s="379"/>
      <c r="E969" s="379"/>
      <c r="F969" s="379"/>
      <c r="G969" s="379"/>
      <c r="H969" s="382"/>
      <c r="I969" s="509"/>
      <c r="J969" s="383"/>
      <c r="K969" s="387"/>
      <c r="L969" s="379"/>
      <c r="M969" s="379"/>
      <c r="N969" s="382"/>
      <c r="O969" s="379"/>
    </row>
    <row r="970" spans="1:15" x14ac:dyDescent="0.2">
      <c r="A970" s="379"/>
      <c r="B970" s="379"/>
      <c r="C970" s="379"/>
      <c r="D970" s="379"/>
      <c r="E970" s="379"/>
      <c r="F970" s="379"/>
      <c r="G970" s="379"/>
      <c r="H970" s="382"/>
      <c r="I970" s="509"/>
      <c r="J970" s="383"/>
      <c r="K970" s="387"/>
      <c r="L970" s="379"/>
      <c r="M970" s="379"/>
      <c r="N970" s="382"/>
      <c r="O970" s="379"/>
    </row>
    <row r="971" spans="1:15" x14ac:dyDescent="0.2">
      <c r="A971" s="379"/>
      <c r="B971" s="379"/>
      <c r="C971" s="379"/>
      <c r="D971" s="379"/>
      <c r="E971" s="379"/>
      <c r="F971" s="379"/>
      <c r="G971" s="379"/>
      <c r="H971" s="382"/>
      <c r="I971" s="509"/>
      <c r="J971" s="383"/>
      <c r="K971" s="387"/>
      <c r="L971" s="379"/>
      <c r="M971" s="379"/>
      <c r="N971" s="382"/>
      <c r="O971" s="379"/>
    </row>
    <row r="972" spans="1:15" x14ac:dyDescent="0.2">
      <c r="A972" s="379"/>
      <c r="B972" s="379"/>
      <c r="C972" s="379"/>
      <c r="D972" s="379"/>
      <c r="E972" s="379"/>
      <c r="F972" s="379"/>
      <c r="G972" s="379"/>
      <c r="H972" s="382"/>
      <c r="I972" s="509"/>
      <c r="J972" s="383"/>
      <c r="K972" s="387"/>
      <c r="L972" s="379"/>
      <c r="M972" s="379"/>
      <c r="N972" s="382"/>
      <c r="O972" s="379"/>
    </row>
    <row r="973" spans="1:15" x14ac:dyDescent="0.2">
      <c r="A973" s="379"/>
      <c r="B973" s="379"/>
      <c r="C973" s="379"/>
      <c r="D973" s="379"/>
      <c r="E973" s="379"/>
      <c r="F973" s="379"/>
      <c r="G973" s="379"/>
      <c r="H973" s="382"/>
      <c r="I973" s="509"/>
      <c r="J973" s="383"/>
      <c r="K973" s="387"/>
      <c r="L973" s="379"/>
      <c r="M973" s="379"/>
      <c r="N973" s="382"/>
      <c r="O973" s="379"/>
    </row>
    <row r="974" spans="1:15" x14ac:dyDescent="0.2">
      <c r="A974" s="379"/>
      <c r="B974" s="379"/>
      <c r="C974" s="379"/>
      <c r="D974" s="379"/>
      <c r="E974" s="379"/>
      <c r="F974" s="379"/>
      <c r="G974" s="379"/>
      <c r="H974" s="382"/>
      <c r="I974" s="509"/>
      <c r="J974" s="383"/>
      <c r="K974" s="387"/>
      <c r="L974" s="379"/>
      <c r="M974" s="379"/>
      <c r="N974" s="382"/>
      <c r="O974" s="379"/>
    </row>
    <row r="975" spans="1:15" x14ac:dyDescent="0.2">
      <c r="A975" s="379"/>
      <c r="B975" s="379"/>
      <c r="C975" s="379"/>
      <c r="D975" s="379"/>
      <c r="E975" s="379"/>
      <c r="F975" s="379"/>
      <c r="G975" s="379"/>
      <c r="H975" s="382"/>
      <c r="I975" s="509"/>
      <c r="J975" s="383"/>
      <c r="K975" s="387"/>
      <c r="L975" s="379"/>
      <c r="M975" s="379"/>
      <c r="N975" s="382"/>
      <c r="O975" s="379"/>
    </row>
    <row r="976" spans="1:15" x14ac:dyDescent="0.2">
      <c r="A976" s="379"/>
      <c r="B976" s="379"/>
      <c r="C976" s="379"/>
      <c r="D976" s="379"/>
      <c r="E976" s="379"/>
      <c r="F976" s="379"/>
      <c r="G976" s="379"/>
      <c r="H976" s="382"/>
      <c r="I976" s="509"/>
      <c r="J976" s="383"/>
      <c r="K976" s="387"/>
      <c r="L976" s="379"/>
      <c r="M976" s="379"/>
      <c r="N976" s="382"/>
      <c r="O976" s="379"/>
    </row>
    <row r="977" spans="1:15" x14ac:dyDescent="0.2">
      <c r="A977" s="379"/>
      <c r="B977" s="379"/>
      <c r="C977" s="379"/>
      <c r="D977" s="379"/>
      <c r="E977" s="379"/>
      <c r="F977" s="379"/>
      <c r="G977" s="379"/>
      <c r="H977" s="382"/>
      <c r="I977" s="509"/>
      <c r="J977" s="383"/>
      <c r="K977" s="387"/>
      <c r="L977" s="379"/>
      <c r="M977" s="379"/>
      <c r="N977" s="382"/>
      <c r="O977" s="379"/>
    </row>
    <row r="978" spans="1:15" x14ac:dyDescent="0.2">
      <c r="A978" s="379"/>
      <c r="B978" s="379"/>
      <c r="C978" s="379"/>
      <c r="D978" s="379"/>
      <c r="E978" s="379"/>
      <c r="F978" s="379"/>
      <c r="G978" s="379"/>
      <c r="H978" s="382"/>
      <c r="I978" s="509"/>
      <c r="J978" s="383"/>
      <c r="K978" s="387"/>
      <c r="L978" s="379"/>
      <c r="M978" s="379"/>
      <c r="N978" s="382"/>
      <c r="O978" s="379"/>
    </row>
    <row r="979" spans="1:15" x14ac:dyDescent="0.2">
      <c r="A979" s="379"/>
      <c r="B979" s="379"/>
      <c r="C979" s="379"/>
      <c r="D979" s="379"/>
      <c r="E979" s="379"/>
      <c r="F979" s="379"/>
      <c r="G979" s="379"/>
      <c r="H979" s="382"/>
      <c r="I979" s="509"/>
      <c r="J979" s="383"/>
      <c r="K979" s="387"/>
      <c r="L979" s="379"/>
      <c r="M979" s="379"/>
      <c r="N979" s="382"/>
      <c r="O979" s="379"/>
    </row>
    <row r="980" spans="1:15" x14ac:dyDescent="0.2">
      <c r="A980" s="379"/>
      <c r="B980" s="379"/>
      <c r="C980" s="379"/>
      <c r="D980" s="379"/>
      <c r="E980" s="379"/>
      <c r="F980" s="379"/>
      <c r="G980" s="379"/>
      <c r="H980" s="382"/>
      <c r="I980" s="509"/>
      <c r="J980" s="383"/>
      <c r="K980" s="387"/>
      <c r="L980" s="379"/>
      <c r="M980" s="379"/>
      <c r="N980" s="382"/>
      <c r="O980" s="379"/>
    </row>
    <row r="981" spans="1:15" x14ac:dyDescent="0.2">
      <c r="A981" s="379"/>
      <c r="B981" s="379"/>
      <c r="C981" s="379"/>
      <c r="D981" s="379"/>
      <c r="E981" s="379"/>
      <c r="F981" s="379"/>
      <c r="G981" s="379"/>
      <c r="H981" s="382"/>
      <c r="I981" s="509"/>
      <c r="J981" s="383"/>
      <c r="K981" s="387"/>
      <c r="L981" s="379"/>
      <c r="M981" s="379"/>
      <c r="N981" s="382"/>
      <c r="O981" s="379"/>
    </row>
    <row r="982" spans="1:15" x14ac:dyDescent="0.2">
      <c r="A982" s="379"/>
      <c r="B982" s="379"/>
      <c r="C982" s="379"/>
      <c r="D982" s="379"/>
      <c r="E982" s="379"/>
      <c r="F982" s="379"/>
      <c r="G982" s="379"/>
      <c r="H982" s="382"/>
      <c r="I982" s="509"/>
      <c r="J982" s="383"/>
      <c r="K982" s="387"/>
      <c r="L982" s="379"/>
      <c r="M982" s="379"/>
      <c r="N982" s="382"/>
      <c r="O982" s="379"/>
    </row>
    <row r="983" spans="1:15" x14ac:dyDescent="0.2">
      <c r="A983" s="379"/>
      <c r="B983" s="379"/>
      <c r="C983" s="379"/>
      <c r="D983" s="379"/>
      <c r="E983" s="379"/>
      <c r="F983" s="379"/>
      <c r="G983" s="379"/>
      <c r="H983" s="382"/>
      <c r="I983" s="509"/>
      <c r="J983" s="383"/>
      <c r="K983" s="387"/>
      <c r="L983" s="379"/>
      <c r="M983" s="379"/>
      <c r="N983" s="382"/>
      <c r="O983" s="379"/>
    </row>
    <row r="984" spans="1:15" x14ac:dyDescent="0.2">
      <c r="A984" s="379"/>
      <c r="B984" s="379"/>
      <c r="C984" s="379"/>
      <c r="D984" s="379"/>
      <c r="E984" s="379"/>
      <c r="F984" s="379"/>
      <c r="G984" s="379"/>
      <c r="H984" s="382"/>
      <c r="I984" s="509"/>
      <c r="J984" s="383"/>
      <c r="K984" s="387"/>
      <c r="L984" s="379"/>
      <c r="M984" s="379"/>
      <c r="N984" s="382"/>
      <c r="O984" s="379"/>
    </row>
    <row r="985" spans="1:15" x14ac:dyDescent="0.2">
      <c r="A985" s="379"/>
      <c r="B985" s="379"/>
      <c r="C985" s="379"/>
      <c r="D985" s="379"/>
      <c r="E985" s="379"/>
      <c r="F985" s="379"/>
      <c r="G985" s="379"/>
      <c r="H985" s="382"/>
      <c r="I985" s="509"/>
      <c r="J985" s="383"/>
      <c r="K985" s="387"/>
      <c r="L985" s="379"/>
      <c r="M985" s="379"/>
      <c r="N985" s="382"/>
      <c r="O985" s="379"/>
    </row>
    <row r="986" spans="1:15" x14ac:dyDescent="0.2">
      <c r="A986" s="379"/>
      <c r="B986" s="379"/>
      <c r="C986" s="379"/>
      <c r="D986" s="379"/>
      <c r="E986" s="379"/>
      <c r="F986" s="379"/>
      <c r="G986" s="379"/>
      <c r="H986" s="382"/>
      <c r="I986" s="509"/>
      <c r="J986" s="383"/>
      <c r="K986" s="387"/>
      <c r="L986" s="379"/>
      <c r="M986" s="379"/>
      <c r="N986" s="382"/>
      <c r="O986" s="379"/>
    </row>
    <row r="987" spans="1:15" x14ac:dyDescent="0.2">
      <c r="A987" s="379"/>
      <c r="B987" s="379"/>
      <c r="C987" s="379"/>
      <c r="D987" s="379"/>
      <c r="E987" s="379"/>
      <c r="F987" s="379"/>
      <c r="G987" s="379"/>
      <c r="H987" s="382"/>
      <c r="I987" s="509"/>
      <c r="J987" s="383"/>
      <c r="K987" s="387"/>
      <c r="L987" s="379"/>
      <c r="M987" s="379"/>
      <c r="N987" s="382"/>
      <c r="O987" s="379"/>
    </row>
    <row r="988" spans="1:15" x14ac:dyDescent="0.2">
      <c r="A988" s="379"/>
      <c r="B988" s="379"/>
      <c r="C988" s="379"/>
      <c r="D988" s="379"/>
      <c r="E988" s="379"/>
      <c r="F988" s="379"/>
      <c r="G988" s="379"/>
      <c r="H988" s="382"/>
      <c r="I988" s="509"/>
      <c r="J988" s="383"/>
      <c r="K988" s="387"/>
      <c r="L988" s="379"/>
      <c r="M988" s="379"/>
      <c r="N988" s="382"/>
      <c r="O988" s="379"/>
    </row>
    <row r="989" spans="1:15" x14ac:dyDescent="0.2">
      <c r="A989" s="379"/>
      <c r="B989" s="379"/>
      <c r="C989" s="379"/>
      <c r="D989" s="379"/>
      <c r="E989" s="379"/>
      <c r="F989" s="379"/>
      <c r="G989" s="379"/>
      <c r="H989" s="382"/>
      <c r="I989" s="509"/>
      <c r="J989" s="383"/>
      <c r="K989" s="387"/>
      <c r="L989" s="379"/>
      <c r="M989" s="379"/>
      <c r="N989" s="382"/>
      <c r="O989" s="379"/>
    </row>
    <row r="990" spans="1:15" x14ac:dyDescent="0.2">
      <c r="A990" s="379"/>
      <c r="B990" s="379"/>
      <c r="C990" s="379"/>
      <c r="D990" s="379"/>
      <c r="E990" s="379"/>
      <c r="F990" s="379"/>
      <c r="G990" s="379"/>
      <c r="H990" s="382"/>
      <c r="I990" s="509"/>
      <c r="J990" s="383"/>
      <c r="K990" s="387"/>
      <c r="L990" s="379"/>
      <c r="M990" s="379"/>
      <c r="N990" s="382"/>
      <c r="O990" s="379"/>
    </row>
    <row r="991" spans="1:15" x14ac:dyDescent="0.2">
      <c r="A991" s="379"/>
      <c r="B991" s="379"/>
      <c r="C991" s="379"/>
      <c r="D991" s="379"/>
      <c r="E991" s="379"/>
      <c r="F991" s="379"/>
      <c r="G991" s="379"/>
      <c r="H991" s="382"/>
      <c r="I991" s="509"/>
      <c r="J991" s="383"/>
      <c r="K991" s="387"/>
      <c r="L991" s="379"/>
      <c r="M991" s="379"/>
      <c r="N991" s="382"/>
      <c r="O991" s="379"/>
    </row>
    <row r="992" spans="1:15" x14ac:dyDescent="0.2">
      <c r="A992" s="379"/>
      <c r="B992" s="379"/>
      <c r="C992" s="379"/>
      <c r="D992" s="379"/>
      <c r="E992" s="379"/>
      <c r="F992" s="379"/>
      <c r="G992" s="379"/>
      <c r="H992" s="382"/>
      <c r="I992" s="509"/>
      <c r="J992" s="383"/>
      <c r="K992" s="387"/>
      <c r="L992" s="379"/>
      <c r="M992" s="379"/>
      <c r="N992" s="382"/>
      <c r="O992" s="379"/>
    </row>
    <row r="993" spans="1:15" x14ac:dyDescent="0.2">
      <c r="A993" s="379"/>
      <c r="B993" s="379"/>
      <c r="C993" s="379"/>
      <c r="D993" s="379"/>
      <c r="E993" s="379"/>
      <c r="F993" s="379"/>
      <c r="G993" s="379"/>
      <c r="H993" s="382"/>
      <c r="I993" s="509"/>
      <c r="J993" s="383"/>
      <c r="K993" s="387"/>
      <c r="L993" s="379"/>
      <c r="M993" s="379"/>
      <c r="N993" s="382"/>
      <c r="O993" s="379"/>
    </row>
    <row r="994" spans="1:15" x14ac:dyDescent="0.2">
      <c r="A994" s="379"/>
      <c r="B994" s="379"/>
      <c r="C994" s="379"/>
      <c r="D994" s="379"/>
      <c r="E994" s="379"/>
      <c r="F994" s="379"/>
      <c r="G994" s="379"/>
      <c r="H994" s="382"/>
      <c r="I994" s="509"/>
      <c r="J994" s="383"/>
      <c r="K994" s="387"/>
      <c r="L994" s="379"/>
      <c r="M994" s="379"/>
      <c r="N994" s="382"/>
      <c r="O994" s="379"/>
    </row>
    <row r="995" spans="1:15" x14ac:dyDescent="0.2">
      <c r="A995" s="379"/>
      <c r="B995" s="379"/>
      <c r="C995" s="379"/>
      <c r="D995" s="379"/>
      <c r="E995" s="379"/>
      <c r="F995" s="379"/>
      <c r="G995" s="379"/>
      <c r="H995" s="382"/>
      <c r="I995" s="509"/>
      <c r="J995" s="383"/>
      <c r="K995" s="387"/>
      <c r="L995" s="379"/>
      <c r="M995" s="379"/>
      <c r="N995" s="382"/>
      <c r="O995" s="379"/>
    </row>
    <row r="996" spans="1:15" x14ac:dyDescent="0.2">
      <c r="A996" s="379"/>
      <c r="B996" s="379"/>
      <c r="C996" s="379"/>
      <c r="D996" s="379"/>
      <c r="E996" s="379"/>
      <c r="F996" s="379"/>
      <c r="G996" s="379"/>
      <c r="H996" s="382"/>
      <c r="I996" s="509"/>
      <c r="J996" s="383"/>
      <c r="K996" s="387"/>
      <c r="L996" s="379"/>
      <c r="M996" s="379"/>
      <c r="N996" s="382"/>
      <c r="O996" s="379"/>
    </row>
    <row r="997" spans="1:15" x14ac:dyDescent="0.2">
      <c r="A997" s="379"/>
      <c r="B997" s="379"/>
      <c r="C997" s="379"/>
      <c r="D997" s="379"/>
      <c r="E997" s="379"/>
      <c r="F997" s="379"/>
      <c r="G997" s="379"/>
      <c r="H997" s="382"/>
      <c r="I997" s="509"/>
      <c r="J997" s="383"/>
      <c r="K997" s="387"/>
      <c r="L997" s="379"/>
      <c r="M997" s="379"/>
      <c r="N997" s="382"/>
      <c r="O997" s="379"/>
    </row>
    <row r="998" spans="1:15" x14ac:dyDescent="0.2">
      <c r="A998" s="379"/>
      <c r="B998" s="379"/>
      <c r="C998" s="379"/>
      <c r="D998" s="379"/>
      <c r="E998" s="379"/>
      <c r="F998" s="379"/>
      <c r="G998" s="379"/>
      <c r="H998" s="382"/>
      <c r="I998" s="509"/>
      <c r="J998" s="383"/>
      <c r="K998" s="387"/>
      <c r="L998" s="379"/>
      <c r="M998" s="379"/>
      <c r="N998" s="382"/>
      <c r="O998" s="379"/>
    </row>
    <row r="999" spans="1:15" x14ac:dyDescent="0.2">
      <c r="A999" s="379"/>
      <c r="B999" s="379"/>
      <c r="C999" s="379"/>
      <c r="D999" s="379"/>
      <c r="E999" s="379"/>
      <c r="F999" s="379"/>
      <c r="G999" s="379"/>
      <c r="H999" s="382"/>
      <c r="I999" s="509"/>
      <c r="J999" s="383"/>
      <c r="K999" s="387"/>
      <c r="L999" s="379"/>
      <c r="M999" s="379"/>
      <c r="N999" s="382"/>
      <c r="O999" s="379"/>
    </row>
    <row r="1000" spans="1:15" x14ac:dyDescent="0.2">
      <c r="A1000" s="379"/>
      <c r="B1000" s="379"/>
      <c r="C1000" s="379"/>
      <c r="D1000" s="379"/>
      <c r="E1000" s="379"/>
      <c r="F1000" s="379"/>
      <c r="G1000" s="379"/>
      <c r="H1000" s="382"/>
      <c r="I1000" s="509"/>
      <c r="J1000" s="383"/>
      <c r="K1000" s="387"/>
      <c r="L1000" s="379"/>
      <c r="M1000" s="379"/>
      <c r="N1000" s="382"/>
      <c r="O1000" s="379"/>
    </row>
    <row r="1001" spans="1:15" x14ac:dyDescent="0.2">
      <c r="A1001" s="379"/>
      <c r="B1001" s="379"/>
      <c r="C1001" s="379"/>
      <c r="D1001" s="379"/>
      <c r="E1001" s="379"/>
      <c r="F1001" s="379"/>
      <c r="G1001" s="379"/>
      <c r="H1001" s="382"/>
      <c r="I1001" s="509"/>
      <c r="J1001" s="383"/>
      <c r="K1001" s="387"/>
      <c r="L1001" s="379"/>
      <c r="M1001" s="379"/>
      <c r="N1001" s="382"/>
      <c r="O1001" s="379"/>
    </row>
    <row r="1002" spans="1:15" x14ac:dyDescent="0.2">
      <c r="A1002" s="379"/>
      <c r="B1002" s="379"/>
      <c r="C1002" s="379"/>
      <c r="D1002" s="379"/>
      <c r="E1002" s="379"/>
      <c r="F1002" s="379"/>
      <c r="G1002" s="379"/>
      <c r="H1002" s="382"/>
      <c r="I1002" s="509"/>
      <c r="J1002" s="383"/>
      <c r="K1002" s="387"/>
      <c r="L1002" s="379"/>
      <c r="M1002" s="379"/>
      <c r="N1002" s="382"/>
      <c r="O1002" s="379"/>
    </row>
    <row r="1003" spans="1:15" x14ac:dyDescent="0.2">
      <c r="A1003" s="379"/>
      <c r="B1003" s="379"/>
      <c r="C1003" s="379"/>
      <c r="D1003" s="379"/>
      <c r="E1003" s="379"/>
      <c r="F1003" s="379"/>
      <c r="G1003" s="379"/>
      <c r="H1003" s="382"/>
      <c r="I1003" s="509"/>
      <c r="J1003" s="383"/>
      <c r="K1003" s="387"/>
      <c r="L1003" s="379"/>
      <c r="M1003" s="379"/>
      <c r="N1003" s="382"/>
      <c r="O1003" s="379"/>
    </row>
    <row r="1004" spans="1:15" x14ac:dyDescent="0.2">
      <c r="A1004" s="379"/>
      <c r="B1004" s="379"/>
      <c r="C1004" s="379"/>
      <c r="D1004" s="379"/>
      <c r="E1004" s="379"/>
      <c r="F1004" s="379"/>
      <c r="G1004" s="379"/>
      <c r="H1004" s="382"/>
      <c r="I1004" s="509"/>
      <c r="J1004" s="383"/>
      <c r="K1004" s="387"/>
      <c r="L1004" s="379"/>
      <c r="M1004" s="379"/>
      <c r="N1004" s="382"/>
      <c r="O1004" s="379"/>
    </row>
    <row r="1005" spans="1:15" x14ac:dyDescent="0.2">
      <c r="A1005" s="379"/>
      <c r="B1005" s="379"/>
      <c r="C1005" s="379"/>
      <c r="D1005" s="379"/>
      <c r="E1005" s="379"/>
      <c r="F1005" s="379"/>
      <c r="G1005" s="379"/>
      <c r="H1005" s="382"/>
      <c r="I1005" s="509"/>
      <c r="J1005" s="383"/>
      <c r="K1005" s="387"/>
      <c r="L1005" s="379"/>
      <c r="M1005" s="379"/>
      <c r="N1005" s="382"/>
      <c r="O1005" s="379"/>
    </row>
    <row r="1006" spans="1:15" x14ac:dyDescent="0.2">
      <c r="A1006" s="379"/>
      <c r="B1006" s="379"/>
      <c r="C1006" s="379"/>
      <c r="D1006" s="379"/>
      <c r="E1006" s="379"/>
      <c r="F1006" s="379"/>
      <c r="G1006" s="379"/>
      <c r="H1006" s="382"/>
      <c r="I1006" s="509"/>
      <c r="J1006" s="383"/>
      <c r="K1006" s="387"/>
      <c r="L1006" s="379"/>
      <c r="M1006" s="379"/>
      <c r="N1006" s="382"/>
      <c r="O1006" s="379"/>
    </row>
    <row r="1007" spans="1:15" x14ac:dyDescent="0.2">
      <c r="A1007" s="379"/>
      <c r="B1007" s="379"/>
      <c r="C1007" s="379"/>
      <c r="D1007" s="379"/>
      <c r="E1007" s="379"/>
      <c r="F1007" s="379"/>
      <c r="G1007" s="379"/>
      <c r="H1007" s="382"/>
      <c r="I1007" s="509"/>
      <c r="J1007" s="383"/>
      <c r="K1007" s="387"/>
      <c r="L1007" s="379"/>
      <c r="M1007" s="379"/>
      <c r="N1007" s="382"/>
      <c r="O1007" s="379"/>
    </row>
    <row r="1008" spans="1:15" x14ac:dyDescent="0.2">
      <c r="A1008" s="379"/>
      <c r="B1008" s="379"/>
      <c r="C1008" s="379"/>
      <c r="D1008" s="379"/>
      <c r="E1008" s="379"/>
      <c r="F1008" s="379"/>
      <c r="G1008" s="379"/>
      <c r="H1008" s="382"/>
      <c r="I1008" s="509"/>
      <c r="J1008" s="383"/>
      <c r="K1008" s="387"/>
      <c r="L1008" s="379"/>
      <c r="M1008" s="379"/>
      <c r="N1008" s="382"/>
      <c r="O1008" s="379"/>
    </row>
    <row r="1009" spans="1:15" x14ac:dyDescent="0.2">
      <c r="A1009" s="379"/>
      <c r="B1009" s="379"/>
      <c r="C1009" s="379"/>
      <c r="D1009" s="379"/>
      <c r="E1009" s="379"/>
      <c r="F1009" s="379"/>
      <c r="G1009" s="379"/>
      <c r="H1009" s="382"/>
      <c r="I1009" s="509"/>
      <c r="J1009" s="383"/>
      <c r="K1009" s="387"/>
      <c r="L1009" s="379"/>
      <c r="M1009" s="379"/>
      <c r="N1009" s="382"/>
      <c r="O1009" s="379"/>
    </row>
    <row r="1010" spans="1:15" x14ac:dyDescent="0.2">
      <c r="A1010" s="379"/>
      <c r="B1010" s="379"/>
      <c r="C1010" s="379"/>
      <c r="D1010" s="379"/>
      <c r="E1010" s="379"/>
      <c r="F1010" s="379"/>
      <c r="G1010" s="379"/>
      <c r="H1010" s="382"/>
      <c r="I1010" s="509"/>
      <c r="J1010" s="383"/>
      <c r="K1010" s="387"/>
      <c r="L1010" s="379"/>
      <c r="M1010" s="379"/>
      <c r="N1010" s="382"/>
      <c r="O1010" s="379"/>
    </row>
    <row r="1011" spans="1:15" x14ac:dyDescent="0.2">
      <c r="A1011" s="379"/>
      <c r="B1011" s="379"/>
      <c r="C1011" s="379"/>
      <c r="D1011" s="379"/>
      <c r="E1011" s="379"/>
      <c r="F1011" s="379"/>
      <c r="G1011" s="379"/>
      <c r="H1011" s="382"/>
      <c r="I1011" s="509"/>
      <c r="J1011" s="383"/>
      <c r="K1011" s="387"/>
      <c r="L1011" s="379"/>
      <c r="M1011" s="379"/>
      <c r="N1011" s="382"/>
      <c r="O1011" s="379"/>
    </row>
    <row r="1012" spans="1:15" x14ac:dyDescent="0.2">
      <c r="A1012" s="379"/>
      <c r="B1012" s="379"/>
      <c r="C1012" s="379"/>
      <c r="D1012" s="379"/>
      <c r="E1012" s="379"/>
      <c r="F1012" s="379"/>
      <c r="G1012" s="379"/>
      <c r="H1012" s="382"/>
      <c r="I1012" s="509"/>
      <c r="J1012" s="383"/>
      <c r="K1012" s="387"/>
      <c r="L1012" s="379"/>
      <c r="M1012" s="379"/>
      <c r="N1012" s="382"/>
      <c r="O1012" s="379"/>
    </row>
    <row r="1013" spans="1:15" x14ac:dyDescent="0.2">
      <c r="A1013" s="379"/>
      <c r="B1013" s="379"/>
      <c r="C1013" s="379"/>
      <c r="D1013" s="379"/>
      <c r="E1013" s="379"/>
      <c r="F1013" s="379"/>
      <c r="G1013" s="379"/>
      <c r="H1013" s="382"/>
      <c r="I1013" s="509"/>
      <c r="J1013" s="383"/>
      <c r="K1013" s="387"/>
      <c r="L1013" s="379"/>
      <c r="M1013" s="379"/>
      <c r="N1013" s="382"/>
      <c r="O1013" s="379"/>
    </row>
    <row r="1014" spans="1:15" x14ac:dyDescent="0.2">
      <c r="A1014" s="379"/>
      <c r="B1014" s="379"/>
      <c r="C1014" s="379"/>
      <c r="D1014" s="379"/>
      <c r="E1014" s="379"/>
      <c r="F1014" s="379"/>
      <c r="G1014" s="379"/>
      <c r="H1014" s="382"/>
      <c r="I1014" s="509"/>
      <c r="J1014" s="383"/>
      <c r="K1014" s="387"/>
      <c r="L1014" s="379"/>
      <c r="M1014" s="379"/>
      <c r="N1014" s="382"/>
      <c r="O1014" s="379"/>
    </row>
    <row r="1015" spans="1:15" x14ac:dyDescent="0.2">
      <c r="A1015" s="379"/>
      <c r="B1015" s="379"/>
      <c r="C1015" s="379"/>
      <c r="D1015" s="379"/>
      <c r="E1015" s="379"/>
      <c r="F1015" s="379"/>
      <c r="G1015" s="379"/>
      <c r="H1015" s="382"/>
      <c r="I1015" s="509"/>
      <c r="J1015" s="383"/>
      <c r="K1015" s="387"/>
      <c r="L1015" s="379"/>
      <c r="M1015" s="379"/>
      <c r="N1015" s="382"/>
      <c r="O1015" s="379"/>
    </row>
    <row r="1016" spans="1:15" x14ac:dyDescent="0.2">
      <c r="A1016" s="379"/>
      <c r="B1016" s="379"/>
      <c r="C1016" s="379"/>
      <c r="D1016" s="379"/>
      <c r="E1016" s="379"/>
      <c r="F1016" s="379"/>
      <c r="G1016" s="379"/>
      <c r="H1016" s="382"/>
      <c r="I1016" s="509"/>
      <c r="J1016" s="383"/>
      <c r="K1016" s="387"/>
      <c r="L1016" s="379"/>
      <c r="M1016" s="379"/>
      <c r="N1016" s="382"/>
      <c r="O1016" s="379"/>
    </row>
    <row r="1017" spans="1:15" x14ac:dyDescent="0.2">
      <c r="A1017" s="379"/>
      <c r="B1017" s="379"/>
      <c r="C1017" s="379"/>
      <c r="D1017" s="379"/>
      <c r="E1017" s="379"/>
      <c r="F1017" s="379"/>
      <c r="G1017" s="379"/>
      <c r="H1017" s="382"/>
      <c r="I1017" s="509"/>
      <c r="J1017" s="383"/>
      <c r="K1017" s="387"/>
      <c r="L1017" s="379"/>
      <c r="M1017" s="379"/>
      <c r="N1017" s="382"/>
      <c r="O1017" s="379"/>
    </row>
    <row r="1018" spans="1:15" x14ac:dyDescent="0.2">
      <c r="A1018" s="379"/>
      <c r="B1018" s="379"/>
      <c r="C1018" s="379"/>
      <c r="D1018" s="379"/>
      <c r="E1018" s="379"/>
      <c r="F1018" s="379"/>
      <c r="G1018" s="379"/>
      <c r="H1018" s="382"/>
      <c r="I1018" s="509"/>
      <c r="J1018" s="383"/>
      <c r="K1018" s="387"/>
      <c r="L1018" s="379"/>
      <c r="M1018" s="379"/>
      <c r="N1018" s="382"/>
      <c r="O1018" s="379"/>
    </row>
    <row r="1019" spans="1:15" x14ac:dyDescent="0.2">
      <c r="A1019" s="379"/>
      <c r="B1019" s="379"/>
      <c r="C1019" s="379"/>
      <c r="D1019" s="379"/>
      <c r="E1019" s="379"/>
      <c r="F1019" s="379"/>
      <c r="G1019" s="379"/>
      <c r="H1019" s="382"/>
      <c r="I1019" s="509"/>
      <c r="J1019" s="383"/>
      <c r="K1019" s="387"/>
      <c r="L1019" s="379"/>
      <c r="M1019" s="379"/>
      <c r="N1019" s="382"/>
      <c r="O1019" s="379"/>
    </row>
    <row r="1020" spans="1:15" x14ac:dyDescent="0.2">
      <c r="A1020" s="379"/>
      <c r="B1020" s="379"/>
      <c r="C1020" s="379"/>
      <c r="D1020" s="379"/>
      <c r="E1020" s="379"/>
      <c r="F1020" s="379"/>
      <c r="G1020" s="379"/>
      <c r="H1020" s="382"/>
      <c r="I1020" s="509"/>
      <c r="J1020" s="383"/>
      <c r="K1020" s="387"/>
      <c r="L1020" s="379"/>
      <c r="M1020" s="379"/>
      <c r="N1020" s="382"/>
      <c r="O1020" s="379"/>
    </row>
    <row r="1021" spans="1:15" x14ac:dyDescent="0.2">
      <c r="A1021" s="379"/>
      <c r="B1021" s="379"/>
      <c r="C1021" s="379"/>
      <c r="D1021" s="379"/>
      <c r="E1021" s="379"/>
      <c r="F1021" s="379"/>
      <c r="G1021" s="379"/>
      <c r="H1021" s="382"/>
      <c r="I1021" s="509"/>
      <c r="J1021" s="383"/>
      <c r="K1021" s="387"/>
      <c r="L1021" s="379"/>
      <c r="M1021" s="379"/>
      <c r="N1021" s="382"/>
      <c r="O1021" s="379"/>
    </row>
    <row r="1022" spans="1:15" x14ac:dyDescent="0.2">
      <c r="A1022" s="379"/>
      <c r="B1022" s="379"/>
      <c r="C1022" s="379"/>
      <c r="D1022" s="379"/>
      <c r="E1022" s="379"/>
      <c r="F1022" s="379"/>
      <c r="G1022" s="379"/>
      <c r="H1022" s="382"/>
      <c r="I1022" s="509"/>
      <c r="J1022" s="383"/>
      <c r="K1022" s="387"/>
      <c r="L1022" s="379"/>
      <c r="M1022" s="379"/>
      <c r="N1022" s="382"/>
      <c r="O1022" s="379"/>
    </row>
    <row r="1023" spans="1:15" x14ac:dyDescent="0.2">
      <c r="A1023" s="379"/>
      <c r="B1023" s="379"/>
      <c r="C1023" s="379"/>
      <c r="D1023" s="379"/>
      <c r="E1023" s="379"/>
      <c r="F1023" s="379"/>
      <c r="G1023" s="379"/>
      <c r="H1023" s="382"/>
      <c r="I1023" s="509"/>
      <c r="J1023" s="383"/>
      <c r="K1023" s="387"/>
      <c r="L1023" s="379"/>
      <c r="M1023" s="379"/>
      <c r="N1023" s="382"/>
      <c r="O1023" s="379"/>
    </row>
    <row r="1024" spans="1:15" x14ac:dyDescent="0.2">
      <c r="A1024" s="379"/>
      <c r="B1024" s="379"/>
      <c r="C1024" s="379"/>
      <c r="D1024" s="379"/>
      <c r="E1024" s="379"/>
      <c r="F1024" s="379"/>
      <c r="G1024" s="379"/>
      <c r="H1024" s="382"/>
      <c r="I1024" s="509"/>
      <c r="J1024" s="383"/>
      <c r="K1024" s="387"/>
      <c r="L1024" s="379"/>
      <c r="M1024" s="379"/>
      <c r="N1024" s="382"/>
      <c r="O1024" s="379"/>
    </row>
    <row r="1025" spans="1:15" x14ac:dyDescent="0.2">
      <c r="A1025" s="379"/>
      <c r="B1025" s="379"/>
      <c r="C1025" s="379"/>
      <c r="D1025" s="379"/>
      <c r="E1025" s="379"/>
      <c r="F1025" s="379"/>
      <c r="G1025" s="379"/>
      <c r="H1025" s="382"/>
      <c r="I1025" s="509"/>
      <c r="J1025" s="383"/>
      <c r="K1025" s="387"/>
      <c r="L1025" s="379"/>
      <c r="M1025" s="379"/>
      <c r="N1025" s="382"/>
      <c r="O1025" s="379"/>
    </row>
    <row r="1026" spans="1:15" x14ac:dyDescent="0.2">
      <c r="A1026" s="379"/>
      <c r="B1026" s="379"/>
      <c r="C1026" s="379"/>
      <c r="D1026" s="379"/>
      <c r="E1026" s="379"/>
      <c r="F1026" s="379"/>
      <c r="G1026" s="379"/>
      <c r="H1026" s="382"/>
      <c r="I1026" s="509"/>
      <c r="J1026" s="383"/>
      <c r="K1026" s="387"/>
      <c r="L1026" s="379"/>
      <c r="M1026" s="379"/>
      <c r="N1026" s="382"/>
      <c r="O1026" s="379"/>
    </row>
    <row r="1027" spans="1:15" x14ac:dyDescent="0.2">
      <c r="A1027" s="379"/>
      <c r="B1027" s="379"/>
      <c r="C1027" s="379"/>
      <c r="D1027" s="379"/>
      <c r="E1027" s="379"/>
      <c r="F1027" s="379"/>
      <c r="G1027" s="379"/>
      <c r="H1027" s="382"/>
      <c r="I1027" s="509"/>
      <c r="J1027" s="383"/>
      <c r="K1027" s="387"/>
      <c r="L1027" s="379"/>
      <c r="M1027" s="379"/>
      <c r="N1027" s="382"/>
      <c r="O1027" s="379"/>
    </row>
    <row r="1028" spans="1:15" x14ac:dyDescent="0.2">
      <c r="A1028" s="379"/>
      <c r="B1028" s="379"/>
      <c r="C1028" s="379"/>
      <c r="D1028" s="379"/>
      <c r="E1028" s="379"/>
      <c r="F1028" s="379"/>
      <c r="G1028" s="379"/>
      <c r="H1028" s="382"/>
      <c r="I1028" s="509"/>
      <c r="J1028" s="383"/>
      <c r="K1028" s="387"/>
      <c r="L1028" s="379"/>
      <c r="M1028" s="379"/>
      <c r="N1028" s="382"/>
      <c r="O1028" s="379"/>
    </row>
    <row r="1029" spans="1:15" x14ac:dyDescent="0.2">
      <c r="A1029" s="379"/>
      <c r="B1029" s="379"/>
      <c r="C1029" s="379"/>
      <c r="D1029" s="379"/>
      <c r="E1029" s="379"/>
      <c r="F1029" s="379"/>
      <c r="G1029" s="379"/>
      <c r="H1029" s="382"/>
      <c r="I1029" s="509"/>
      <c r="J1029" s="383"/>
      <c r="K1029" s="387"/>
      <c r="L1029" s="379"/>
      <c r="M1029" s="379"/>
      <c r="N1029" s="382"/>
      <c r="O1029" s="379"/>
    </row>
    <row r="1030" spans="1:15" x14ac:dyDescent="0.2">
      <c r="A1030" s="379"/>
      <c r="B1030" s="379"/>
      <c r="C1030" s="379"/>
      <c r="D1030" s="379"/>
      <c r="E1030" s="379"/>
      <c r="F1030" s="379"/>
      <c r="G1030" s="379"/>
      <c r="H1030" s="382"/>
      <c r="I1030" s="509"/>
      <c r="J1030" s="383"/>
      <c r="K1030" s="387"/>
      <c r="L1030" s="379"/>
      <c r="M1030" s="379"/>
      <c r="N1030" s="382"/>
      <c r="O1030" s="379"/>
    </row>
    <row r="1031" spans="1:15" x14ac:dyDescent="0.2">
      <c r="A1031" s="379"/>
      <c r="B1031" s="379"/>
      <c r="C1031" s="379"/>
      <c r="D1031" s="379"/>
      <c r="E1031" s="379"/>
      <c r="F1031" s="379"/>
      <c r="G1031" s="379"/>
      <c r="H1031" s="382"/>
      <c r="I1031" s="509"/>
      <c r="J1031" s="383"/>
      <c r="K1031" s="387"/>
      <c r="L1031" s="379"/>
      <c r="M1031" s="379"/>
      <c r="N1031" s="382"/>
      <c r="O1031" s="379"/>
    </row>
    <row r="1032" spans="1:15" x14ac:dyDescent="0.2">
      <c r="A1032" s="379"/>
      <c r="B1032" s="379"/>
      <c r="C1032" s="379"/>
      <c r="D1032" s="379"/>
      <c r="E1032" s="379"/>
      <c r="F1032" s="379"/>
      <c r="G1032" s="379"/>
      <c r="H1032" s="382"/>
      <c r="I1032" s="509"/>
      <c r="J1032" s="383"/>
      <c r="K1032" s="387"/>
      <c r="L1032" s="379"/>
      <c r="M1032" s="379"/>
      <c r="N1032" s="382"/>
      <c r="O1032" s="379"/>
    </row>
    <row r="1033" spans="1:15" x14ac:dyDescent="0.2">
      <c r="A1033" s="379"/>
      <c r="B1033" s="379"/>
      <c r="C1033" s="379"/>
      <c r="D1033" s="379"/>
      <c r="E1033" s="379"/>
      <c r="F1033" s="379"/>
      <c r="G1033" s="379"/>
      <c r="H1033" s="382"/>
      <c r="I1033" s="509"/>
      <c r="J1033" s="383"/>
      <c r="K1033" s="387"/>
      <c r="L1033" s="379"/>
      <c r="M1033" s="379"/>
      <c r="N1033" s="382"/>
      <c r="O1033" s="379"/>
    </row>
    <row r="1034" spans="1:15" x14ac:dyDescent="0.2">
      <c r="A1034" s="379"/>
      <c r="B1034" s="379"/>
      <c r="C1034" s="379"/>
      <c r="D1034" s="379"/>
      <c r="E1034" s="379"/>
      <c r="F1034" s="379"/>
      <c r="G1034" s="379"/>
      <c r="H1034" s="382"/>
      <c r="I1034" s="509"/>
      <c r="J1034" s="383"/>
      <c r="K1034" s="387"/>
      <c r="L1034" s="379"/>
      <c r="M1034" s="379"/>
      <c r="N1034" s="382"/>
      <c r="O1034" s="379"/>
    </row>
    <row r="1035" spans="1:15" x14ac:dyDescent="0.2">
      <c r="A1035" s="379"/>
      <c r="B1035" s="379"/>
      <c r="C1035" s="379"/>
      <c r="D1035" s="379"/>
      <c r="E1035" s="379"/>
      <c r="F1035" s="379"/>
      <c r="G1035" s="379"/>
      <c r="H1035" s="382"/>
      <c r="I1035" s="509"/>
      <c r="J1035" s="383"/>
      <c r="K1035" s="387"/>
      <c r="L1035" s="379"/>
      <c r="M1035" s="379"/>
      <c r="N1035" s="382"/>
      <c r="O1035" s="379"/>
    </row>
    <row r="1036" spans="1:15" x14ac:dyDescent="0.2">
      <c r="A1036" s="379"/>
      <c r="B1036" s="379"/>
      <c r="C1036" s="379"/>
      <c r="D1036" s="379"/>
      <c r="E1036" s="379"/>
      <c r="F1036" s="379"/>
      <c r="G1036" s="379"/>
      <c r="H1036" s="382"/>
      <c r="I1036" s="509"/>
      <c r="J1036" s="383"/>
      <c r="K1036" s="387"/>
      <c r="L1036" s="379"/>
      <c r="M1036" s="379"/>
      <c r="N1036" s="382"/>
      <c r="O1036" s="379"/>
    </row>
    <row r="1037" spans="1:15" x14ac:dyDescent="0.2">
      <c r="A1037" s="379"/>
      <c r="B1037" s="379"/>
      <c r="C1037" s="379"/>
      <c r="D1037" s="379"/>
      <c r="E1037" s="379"/>
      <c r="F1037" s="379"/>
      <c r="G1037" s="379"/>
      <c r="H1037" s="382"/>
      <c r="I1037" s="509"/>
      <c r="J1037" s="383"/>
      <c r="K1037" s="387"/>
      <c r="L1037" s="379"/>
      <c r="M1037" s="379"/>
      <c r="N1037" s="382"/>
      <c r="O1037" s="379"/>
    </row>
    <row r="1038" spans="1:15" x14ac:dyDescent="0.2">
      <c r="A1038" s="379"/>
      <c r="B1038" s="379"/>
      <c r="C1038" s="379"/>
      <c r="D1038" s="379"/>
      <c r="E1038" s="379"/>
      <c r="F1038" s="379"/>
      <c r="G1038" s="379"/>
      <c r="H1038" s="382"/>
      <c r="I1038" s="509"/>
      <c r="J1038" s="383"/>
      <c r="K1038" s="387"/>
      <c r="L1038" s="379"/>
      <c r="M1038" s="379"/>
      <c r="N1038" s="382"/>
      <c r="O1038" s="379"/>
    </row>
    <row r="1039" spans="1:15" x14ac:dyDescent="0.2">
      <c r="A1039" s="379"/>
      <c r="B1039" s="379"/>
      <c r="C1039" s="379"/>
      <c r="D1039" s="379"/>
      <c r="E1039" s="379"/>
      <c r="F1039" s="379"/>
      <c r="G1039" s="379"/>
      <c r="H1039" s="382"/>
      <c r="I1039" s="509"/>
      <c r="J1039" s="383"/>
      <c r="K1039" s="387"/>
      <c r="L1039" s="379"/>
      <c r="M1039" s="379"/>
      <c r="N1039" s="382"/>
      <c r="O1039" s="379"/>
    </row>
    <row r="1040" spans="1:15" x14ac:dyDescent="0.2">
      <c r="A1040" s="379"/>
      <c r="B1040" s="379"/>
      <c r="C1040" s="379"/>
      <c r="D1040" s="379"/>
      <c r="E1040" s="379"/>
      <c r="F1040" s="379"/>
      <c r="G1040" s="379"/>
      <c r="H1040" s="382"/>
      <c r="I1040" s="509"/>
      <c r="J1040" s="383"/>
      <c r="K1040" s="387"/>
      <c r="L1040" s="379"/>
      <c r="M1040" s="379"/>
      <c r="N1040" s="382"/>
      <c r="O1040" s="379"/>
    </row>
    <row r="1041" spans="1:15" x14ac:dyDescent="0.2">
      <c r="A1041" s="379"/>
      <c r="B1041" s="379"/>
      <c r="C1041" s="379"/>
      <c r="D1041" s="379"/>
      <c r="E1041" s="379"/>
      <c r="F1041" s="379"/>
      <c r="G1041" s="379"/>
      <c r="H1041" s="382"/>
      <c r="I1041" s="509"/>
      <c r="J1041" s="383"/>
      <c r="K1041" s="387"/>
      <c r="L1041" s="379"/>
      <c r="M1041" s="379"/>
      <c r="N1041" s="382"/>
      <c r="O1041" s="379"/>
    </row>
    <row r="1042" spans="1:15" x14ac:dyDescent="0.2">
      <c r="A1042" s="379"/>
      <c r="B1042" s="379"/>
      <c r="C1042" s="379"/>
      <c r="D1042" s="379"/>
      <c r="E1042" s="379"/>
      <c r="F1042" s="379"/>
      <c r="G1042" s="379"/>
      <c r="H1042" s="382"/>
      <c r="I1042" s="509"/>
      <c r="J1042" s="383"/>
      <c r="K1042" s="387"/>
      <c r="L1042" s="379"/>
      <c r="M1042" s="379"/>
      <c r="N1042" s="382"/>
      <c r="O1042" s="379"/>
    </row>
    <row r="1043" spans="1:15" x14ac:dyDescent="0.2">
      <c r="A1043" s="379"/>
      <c r="B1043" s="379"/>
      <c r="C1043" s="379"/>
      <c r="D1043" s="379"/>
      <c r="E1043" s="379"/>
      <c r="F1043" s="379"/>
      <c r="G1043" s="379"/>
      <c r="H1043" s="382"/>
      <c r="I1043" s="509"/>
      <c r="J1043" s="383"/>
      <c r="K1043" s="387"/>
      <c r="L1043" s="379"/>
      <c r="M1043" s="379"/>
      <c r="N1043" s="382"/>
      <c r="O1043" s="379"/>
    </row>
    <row r="1044" spans="1:15" x14ac:dyDescent="0.2">
      <c r="A1044" s="379"/>
      <c r="B1044" s="379"/>
      <c r="C1044" s="379"/>
      <c r="D1044" s="379"/>
      <c r="E1044" s="379"/>
      <c r="F1044" s="379"/>
      <c r="G1044" s="379"/>
      <c r="H1044" s="382"/>
      <c r="I1044" s="509"/>
      <c r="J1044" s="383"/>
      <c r="K1044" s="387"/>
      <c r="L1044" s="379"/>
      <c r="M1044" s="379"/>
      <c r="N1044" s="382"/>
      <c r="O1044" s="379"/>
    </row>
    <row r="1045" spans="1:15" x14ac:dyDescent="0.2">
      <c r="A1045" s="379"/>
      <c r="B1045" s="379"/>
      <c r="C1045" s="379"/>
      <c r="D1045" s="379"/>
      <c r="E1045" s="379"/>
      <c r="F1045" s="379"/>
      <c r="G1045" s="379"/>
      <c r="H1045" s="382"/>
      <c r="I1045" s="509"/>
      <c r="J1045" s="383"/>
      <c r="K1045" s="387"/>
      <c r="L1045" s="379"/>
      <c r="M1045" s="379"/>
      <c r="N1045" s="382"/>
      <c r="O1045" s="379"/>
    </row>
    <row r="1046" spans="1:15" x14ac:dyDescent="0.2">
      <c r="A1046" s="379"/>
      <c r="B1046" s="379"/>
      <c r="C1046" s="379"/>
      <c r="D1046" s="379"/>
      <c r="E1046" s="379"/>
      <c r="F1046" s="379"/>
      <c r="G1046" s="379"/>
      <c r="H1046" s="382"/>
      <c r="I1046" s="509"/>
      <c r="J1046" s="383"/>
      <c r="K1046" s="387"/>
      <c r="L1046" s="379"/>
      <c r="M1046" s="379"/>
      <c r="N1046" s="382"/>
      <c r="O1046" s="379"/>
    </row>
    <row r="1047" spans="1:15" x14ac:dyDescent="0.2">
      <c r="A1047" s="379"/>
      <c r="B1047" s="379"/>
      <c r="C1047" s="379"/>
      <c r="D1047" s="379"/>
      <c r="E1047" s="379"/>
      <c r="F1047" s="379"/>
      <c r="G1047" s="379"/>
      <c r="H1047" s="382"/>
      <c r="I1047" s="509"/>
      <c r="J1047" s="383"/>
      <c r="K1047" s="387"/>
      <c r="L1047" s="379"/>
      <c r="M1047" s="379"/>
      <c r="N1047" s="382"/>
      <c r="O1047" s="379"/>
    </row>
    <row r="1048" spans="1:15" x14ac:dyDescent="0.2">
      <c r="A1048" s="379"/>
      <c r="B1048" s="379"/>
      <c r="C1048" s="379"/>
      <c r="D1048" s="379"/>
      <c r="E1048" s="379"/>
      <c r="F1048" s="379"/>
      <c r="G1048" s="379"/>
      <c r="H1048" s="382"/>
      <c r="I1048" s="509"/>
      <c r="J1048" s="383"/>
      <c r="K1048" s="387"/>
      <c r="L1048" s="379"/>
      <c r="M1048" s="379"/>
      <c r="N1048" s="382"/>
      <c r="O1048" s="379"/>
    </row>
    <row r="1049" spans="1:15" x14ac:dyDescent="0.2">
      <c r="A1049" s="379"/>
      <c r="B1049" s="379"/>
      <c r="C1049" s="379"/>
      <c r="D1049" s="379"/>
      <c r="E1049" s="379"/>
      <c r="F1049" s="379"/>
      <c r="G1049" s="379"/>
      <c r="H1049" s="382"/>
      <c r="I1049" s="509"/>
      <c r="J1049" s="383"/>
      <c r="K1049" s="387"/>
      <c r="L1049" s="379"/>
      <c r="M1049" s="379"/>
      <c r="N1049" s="382"/>
      <c r="O1049" s="379"/>
    </row>
    <row r="1050" spans="1:15" x14ac:dyDescent="0.2">
      <c r="A1050" s="379"/>
      <c r="B1050" s="379"/>
      <c r="C1050" s="379"/>
      <c r="D1050" s="379"/>
      <c r="E1050" s="379"/>
      <c r="F1050" s="379"/>
      <c r="G1050" s="379"/>
      <c r="H1050" s="382"/>
      <c r="I1050" s="509"/>
      <c r="J1050" s="383"/>
      <c r="K1050" s="387"/>
      <c r="L1050" s="379"/>
      <c r="M1050" s="379"/>
      <c r="N1050" s="382"/>
      <c r="O1050" s="379"/>
    </row>
    <row r="1051" spans="1:15" x14ac:dyDescent="0.2">
      <c r="A1051" s="379"/>
      <c r="B1051" s="379"/>
      <c r="C1051" s="379"/>
      <c r="D1051" s="379"/>
      <c r="E1051" s="379"/>
      <c r="F1051" s="379"/>
      <c r="G1051" s="379"/>
      <c r="H1051" s="382"/>
      <c r="I1051" s="509"/>
      <c r="J1051" s="383"/>
      <c r="K1051" s="387"/>
      <c r="L1051" s="379"/>
      <c r="M1051" s="379"/>
      <c r="N1051" s="382"/>
      <c r="O1051" s="379"/>
    </row>
    <row r="1052" spans="1:15" x14ac:dyDescent="0.2">
      <c r="A1052" s="379"/>
      <c r="B1052" s="379"/>
      <c r="C1052" s="379"/>
      <c r="D1052" s="379"/>
      <c r="E1052" s="379"/>
      <c r="F1052" s="379"/>
      <c r="G1052" s="379"/>
      <c r="H1052" s="382"/>
      <c r="I1052" s="509"/>
      <c r="J1052" s="383"/>
      <c r="K1052" s="387"/>
      <c r="L1052" s="379"/>
      <c r="M1052" s="379"/>
      <c r="N1052" s="382"/>
      <c r="O1052" s="379"/>
    </row>
    <row r="1053" spans="1:15" x14ac:dyDescent="0.2">
      <c r="A1053" s="379"/>
      <c r="B1053" s="379"/>
      <c r="C1053" s="379"/>
      <c r="D1053" s="379"/>
      <c r="E1053" s="379"/>
      <c r="F1053" s="379"/>
      <c r="G1053" s="379"/>
      <c r="H1053" s="382"/>
      <c r="I1053" s="509"/>
      <c r="J1053" s="383"/>
      <c r="K1053" s="387"/>
      <c r="L1053" s="379"/>
      <c r="M1053" s="379"/>
      <c r="N1053" s="382"/>
      <c r="O1053" s="379"/>
    </row>
    <row r="1054" spans="1:15" x14ac:dyDescent="0.2">
      <c r="A1054" s="379"/>
      <c r="B1054" s="379"/>
      <c r="C1054" s="379"/>
      <c r="D1054" s="379"/>
      <c r="E1054" s="379"/>
      <c r="F1054" s="379"/>
      <c r="G1054" s="379"/>
      <c r="H1054" s="382"/>
      <c r="I1054" s="509"/>
      <c r="J1054" s="383"/>
      <c r="K1054" s="387"/>
      <c r="L1054" s="379"/>
      <c r="M1054" s="379"/>
      <c r="N1054" s="382"/>
      <c r="O1054" s="379"/>
    </row>
    <row r="1055" spans="1:15" x14ac:dyDescent="0.2">
      <c r="A1055" s="379"/>
      <c r="B1055" s="379"/>
      <c r="C1055" s="379"/>
      <c r="D1055" s="379"/>
      <c r="E1055" s="379"/>
      <c r="F1055" s="379"/>
      <c r="G1055" s="379"/>
      <c r="H1055" s="382"/>
      <c r="I1055" s="509"/>
      <c r="J1055" s="383"/>
      <c r="K1055" s="387"/>
      <c r="L1055" s="379"/>
      <c r="M1055" s="379"/>
      <c r="N1055" s="382"/>
      <c r="O1055" s="379"/>
    </row>
    <row r="1056" spans="1:15" x14ac:dyDescent="0.2">
      <c r="A1056" s="379"/>
      <c r="B1056" s="379"/>
      <c r="C1056" s="379"/>
      <c r="D1056" s="379"/>
      <c r="E1056" s="379"/>
      <c r="F1056" s="379"/>
      <c r="G1056" s="379"/>
      <c r="H1056" s="382"/>
      <c r="I1056" s="509"/>
      <c r="J1056" s="383"/>
      <c r="K1056" s="387"/>
      <c r="L1056" s="379"/>
      <c r="M1056" s="379"/>
      <c r="N1056" s="382"/>
      <c r="O1056" s="379"/>
    </row>
    <row r="1057" spans="1:15" x14ac:dyDescent="0.2">
      <c r="A1057" s="379"/>
      <c r="B1057" s="379"/>
      <c r="C1057" s="379"/>
      <c r="D1057" s="379"/>
      <c r="E1057" s="379"/>
      <c r="F1057" s="379"/>
      <c r="G1057" s="379"/>
      <c r="H1057" s="382"/>
      <c r="I1057" s="509"/>
      <c r="J1057" s="383"/>
      <c r="K1057" s="387"/>
      <c r="L1057" s="379"/>
      <c r="M1057" s="379"/>
      <c r="N1057" s="382"/>
      <c r="O1057" s="379"/>
    </row>
    <row r="1058" spans="1:15" x14ac:dyDescent="0.2">
      <c r="A1058" s="379"/>
      <c r="B1058" s="379"/>
      <c r="C1058" s="379"/>
      <c r="D1058" s="379"/>
      <c r="E1058" s="379"/>
      <c r="F1058" s="379"/>
      <c r="G1058" s="379"/>
      <c r="H1058" s="382"/>
      <c r="I1058" s="509"/>
      <c r="J1058" s="383"/>
      <c r="K1058" s="387"/>
      <c r="L1058" s="379"/>
      <c r="M1058" s="379"/>
      <c r="N1058" s="382"/>
      <c r="O1058" s="379"/>
    </row>
    <row r="1059" spans="1:15" x14ac:dyDescent="0.2">
      <c r="A1059" s="379"/>
      <c r="B1059" s="379"/>
      <c r="C1059" s="379"/>
      <c r="D1059" s="379"/>
      <c r="E1059" s="379"/>
      <c r="F1059" s="379"/>
      <c r="G1059" s="379"/>
      <c r="H1059" s="382"/>
      <c r="I1059" s="509"/>
      <c r="J1059" s="383"/>
      <c r="K1059" s="387"/>
      <c r="L1059" s="379"/>
      <c r="M1059" s="379"/>
      <c r="N1059" s="382"/>
      <c r="O1059" s="379"/>
    </row>
    <row r="1060" spans="1:15" x14ac:dyDescent="0.2">
      <c r="A1060" s="379"/>
      <c r="B1060" s="379"/>
      <c r="C1060" s="379"/>
      <c r="D1060" s="379"/>
      <c r="E1060" s="379"/>
      <c r="F1060" s="379"/>
      <c r="G1060" s="379"/>
      <c r="H1060" s="382"/>
      <c r="I1060" s="509"/>
      <c r="J1060" s="383"/>
      <c r="K1060" s="387"/>
      <c r="L1060" s="379"/>
      <c r="M1060" s="379"/>
      <c r="N1060" s="382"/>
      <c r="O1060" s="379"/>
    </row>
    <row r="1061" spans="1:15" x14ac:dyDescent="0.2">
      <c r="A1061" s="379"/>
      <c r="B1061" s="379"/>
      <c r="C1061" s="379"/>
      <c r="D1061" s="379"/>
      <c r="E1061" s="379"/>
      <c r="F1061" s="379"/>
      <c r="G1061" s="379"/>
      <c r="H1061" s="382"/>
      <c r="I1061" s="509"/>
      <c r="J1061" s="383"/>
      <c r="K1061" s="387"/>
      <c r="L1061" s="379"/>
      <c r="M1061" s="379"/>
      <c r="N1061" s="382"/>
      <c r="O1061" s="379"/>
    </row>
    <row r="1062" spans="1:15" x14ac:dyDescent="0.2">
      <c r="A1062" s="379"/>
      <c r="B1062" s="379"/>
      <c r="C1062" s="379"/>
      <c r="D1062" s="379"/>
      <c r="E1062" s="379"/>
      <c r="F1062" s="379"/>
      <c r="G1062" s="379"/>
      <c r="H1062" s="382"/>
      <c r="I1062" s="509"/>
      <c r="J1062" s="383"/>
      <c r="K1062" s="387"/>
      <c r="L1062" s="379"/>
      <c r="M1062" s="379"/>
      <c r="N1062" s="382"/>
      <c r="O1062" s="379"/>
    </row>
    <row r="1063" spans="1:15" x14ac:dyDescent="0.2">
      <c r="A1063" s="379"/>
      <c r="B1063" s="379"/>
      <c r="C1063" s="379"/>
      <c r="D1063" s="379"/>
      <c r="E1063" s="379"/>
      <c r="F1063" s="379"/>
      <c r="G1063" s="379"/>
      <c r="H1063" s="382"/>
      <c r="I1063" s="509"/>
      <c r="J1063" s="383"/>
      <c r="K1063" s="387"/>
      <c r="L1063" s="379"/>
      <c r="M1063" s="379"/>
      <c r="N1063" s="382"/>
      <c r="O1063" s="379"/>
    </row>
    <row r="1064" spans="1:15" x14ac:dyDescent="0.2">
      <c r="A1064" s="379"/>
      <c r="B1064" s="379"/>
      <c r="C1064" s="379"/>
      <c r="D1064" s="379"/>
      <c r="E1064" s="379"/>
      <c r="F1064" s="379"/>
      <c r="G1064" s="379"/>
      <c r="H1064" s="382"/>
      <c r="I1064" s="509"/>
      <c r="J1064" s="383"/>
      <c r="K1064" s="387"/>
      <c r="L1064" s="379"/>
      <c r="M1064" s="379"/>
      <c r="N1064" s="382"/>
      <c r="O1064" s="379"/>
    </row>
    <row r="1065" spans="1:15" x14ac:dyDescent="0.2">
      <c r="A1065" s="379"/>
      <c r="B1065" s="379"/>
      <c r="C1065" s="379"/>
      <c r="D1065" s="379"/>
      <c r="E1065" s="379"/>
      <c r="F1065" s="379"/>
      <c r="G1065" s="379"/>
      <c r="H1065" s="382"/>
      <c r="I1065" s="509"/>
      <c r="J1065" s="383"/>
      <c r="K1065" s="387"/>
      <c r="L1065" s="379"/>
      <c r="M1065" s="379"/>
      <c r="N1065" s="382"/>
      <c r="O1065" s="379"/>
    </row>
    <row r="1066" spans="1:15" x14ac:dyDescent="0.2">
      <c r="A1066" s="379"/>
      <c r="B1066" s="379"/>
      <c r="C1066" s="379"/>
      <c r="D1066" s="379"/>
      <c r="E1066" s="379"/>
      <c r="F1066" s="379"/>
      <c r="G1066" s="379"/>
      <c r="H1066" s="382"/>
      <c r="I1066" s="509"/>
      <c r="J1066" s="383"/>
      <c r="K1066" s="387"/>
      <c r="L1066" s="379"/>
      <c r="M1066" s="379"/>
      <c r="N1066" s="382"/>
      <c r="O1066" s="379"/>
    </row>
    <row r="1067" spans="1:15" x14ac:dyDescent="0.2">
      <c r="A1067" s="379"/>
      <c r="B1067" s="379"/>
      <c r="C1067" s="379"/>
      <c r="D1067" s="379"/>
      <c r="E1067" s="379"/>
      <c r="F1067" s="379"/>
      <c r="G1067" s="379"/>
      <c r="H1067" s="382"/>
      <c r="I1067" s="509"/>
      <c r="J1067" s="383"/>
      <c r="K1067" s="387"/>
      <c r="L1067" s="379"/>
      <c r="M1067" s="379"/>
      <c r="N1067" s="382"/>
      <c r="O1067" s="379"/>
    </row>
    <row r="1068" spans="1:15" x14ac:dyDescent="0.2">
      <c r="A1068" s="379"/>
      <c r="B1068" s="379"/>
      <c r="C1068" s="379"/>
      <c r="D1068" s="379"/>
      <c r="E1068" s="379"/>
      <c r="F1068" s="379"/>
      <c r="G1068" s="379"/>
      <c r="H1068" s="382"/>
      <c r="I1068" s="509"/>
      <c r="J1068" s="383"/>
      <c r="K1068" s="387"/>
      <c r="L1068" s="379"/>
      <c r="M1068" s="379"/>
      <c r="N1068" s="382"/>
      <c r="O1068" s="379"/>
    </row>
    <row r="1069" spans="1:15" x14ac:dyDescent="0.2">
      <c r="A1069" s="379"/>
      <c r="B1069" s="379"/>
      <c r="C1069" s="379"/>
      <c r="D1069" s="379"/>
      <c r="E1069" s="379"/>
      <c r="F1069" s="379"/>
      <c r="G1069" s="379"/>
      <c r="H1069" s="382"/>
      <c r="I1069" s="509"/>
      <c r="J1069" s="383"/>
      <c r="K1069" s="387"/>
      <c r="L1069" s="379"/>
      <c r="M1069" s="379"/>
      <c r="N1069" s="382"/>
      <c r="O1069" s="379"/>
    </row>
    <row r="1070" spans="1:15" x14ac:dyDescent="0.2">
      <c r="A1070" s="379"/>
      <c r="B1070" s="379"/>
      <c r="C1070" s="379"/>
      <c r="D1070" s="379"/>
      <c r="E1070" s="379"/>
      <c r="F1070" s="379"/>
      <c r="G1070" s="379"/>
      <c r="H1070" s="382"/>
      <c r="I1070" s="509"/>
      <c r="J1070" s="383"/>
      <c r="K1070" s="387"/>
      <c r="L1070" s="379"/>
      <c r="M1070" s="379"/>
      <c r="N1070" s="382"/>
      <c r="O1070" s="379"/>
    </row>
    <row r="1071" spans="1:15" x14ac:dyDescent="0.2">
      <c r="A1071" s="379"/>
      <c r="B1071" s="379"/>
      <c r="C1071" s="379"/>
      <c r="D1071" s="379"/>
      <c r="E1071" s="379"/>
      <c r="F1071" s="379"/>
      <c r="G1071" s="379"/>
      <c r="H1071" s="382"/>
      <c r="I1071" s="509"/>
      <c r="J1071" s="383"/>
      <c r="K1071" s="387"/>
      <c r="L1071" s="379"/>
      <c r="M1071" s="379"/>
      <c r="N1071" s="382"/>
      <c r="O1071" s="379"/>
    </row>
    <row r="1072" spans="1:15" x14ac:dyDescent="0.2">
      <c r="A1072" s="379"/>
      <c r="B1072" s="379"/>
      <c r="C1072" s="379"/>
      <c r="D1072" s="379"/>
      <c r="E1072" s="379"/>
      <c r="F1072" s="379"/>
      <c r="G1072" s="379"/>
      <c r="H1072" s="382"/>
      <c r="I1072" s="509"/>
      <c r="J1072" s="383"/>
      <c r="K1072" s="387"/>
      <c r="L1072" s="379"/>
      <c r="M1072" s="379"/>
      <c r="N1072" s="382"/>
      <c r="O1072" s="379"/>
    </row>
    <row r="1073" spans="1:15" x14ac:dyDescent="0.2">
      <c r="A1073" s="379"/>
      <c r="B1073" s="379"/>
      <c r="C1073" s="379"/>
      <c r="D1073" s="379"/>
      <c r="E1073" s="379"/>
      <c r="F1073" s="379"/>
      <c r="G1073" s="379"/>
      <c r="H1073" s="382"/>
      <c r="I1073" s="509"/>
      <c r="J1073" s="383"/>
      <c r="K1073" s="387"/>
      <c r="L1073" s="379"/>
      <c r="M1073" s="379"/>
      <c r="N1073" s="382"/>
      <c r="O1073" s="379"/>
    </row>
    <row r="1074" spans="1:15" x14ac:dyDescent="0.2">
      <c r="A1074" s="379"/>
      <c r="B1074" s="379"/>
      <c r="C1074" s="379"/>
      <c r="D1074" s="379"/>
      <c r="E1074" s="379"/>
      <c r="F1074" s="379"/>
      <c r="G1074" s="379"/>
      <c r="H1074" s="382"/>
      <c r="I1074" s="509"/>
      <c r="J1074" s="383"/>
      <c r="K1074" s="387"/>
      <c r="L1074" s="379"/>
      <c r="M1074" s="379"/>
      <c r="N1074" s="382"/>
      <c r="O1074" s="379"/>
    </row>
    <row r="1075" spans="1:15" x14ac:dyDescent="0.2">
      <c r="A1075" s="379"/>
      <c r="B1075" s="379"/>
      <c r="C1075" s="379"/>
      <c r="D1075" s="379"/>
      <c r="E1075" s="379"/>
      <c r="F1075" s="379"/>
      <c r="G1075" s="379"/>
      <c r="H1075" s="382"/>
      <c r="I1075" s="509"/>
      <c r="J1075" s="383"/>
      <c r="K1075" s="387"/>
      <c r="L1075" s="379"/>
      <c r="M1075" s="379"/>
      <c r="N1075" s="382"/>
      <c r="O1075" s="379"/>
    </row>
    <row r="1076" spans="1:15" x14ac:dyDescent="0.2">
      <c r="A1076" s="379"/>
      <c r="B1076" s="379"/>
      <c r="C1076" s="379"/>
      <c r="D1076" s="379"/>
      <c r="E1076" s="379"/>
      <c r="F1076" s="379"/>
      <c r="G1076" s="379"/>
      <c r="H1076" s="382"/>
      <c r="I1076" s="509"/>
      <c r="J1076" s="383"/>
      <c r="K1076" s="387"/>
      <c r="L1076" s="379"/>
      <c r="M1076" s="379"/>
      <c r="N1076" s="382"/>
      <c r="O1076" s="379"/>
    </row>
    <row r="1077" spans="1:15" x14ac:dyDescent="0.2">
      <c r="A1077" s="379"/>
      <c r="B1077" s="379"/>
      <c r="C1077" s="379"/>
      <c r="D1077" s="379"/>
      <c r="E1077" s="379"/>
      <c r="F1077" s="379"/>
      <c r="G1077" s="379"/>
      <c r="H1077" s="382"/>
      <c r="I1077" s="509"/>
      <c r="J1077" s="383"/>
      <c r="K1077" s="387"/>
      <c r="L1077" s="379"/>
      <c r="M1077" s="379"/>
      <c r="N1077" s="382"/>
      <c r="O1077" s="379"/>
    </row>
    <row r="1078" spans="1:15" x14ac:dyDescent="0.2">
      <c r="A1078" s="379"/>
      <c r="B1078" s="379"/>
      <c r="C1078" s="379"/>
      <c r="D1078" s="379"/>
      <c r="E1078" s="379"/>
      <c r="F1078" s="379"/>
      <c r="G1078" s="379"/>
      <c r="H1078" s="382"/>
      <c r="I1078" s="509"/>
      <c r="J1078" s="383"/>
      <c r="K1078" s="387"/>
      <c r="L1078" s="379"/>
      <c r="M1078" s="379"/>
      <c r="N1078" s="382"/>
      <c r="O1078" s="379"/>
    </row>
    <row r="1079" spans="1:15" x14ac:dyDescent="0.2">
      <c r="A1079" s="379"/>
      <c r="B1079" s="379"/>
      <c r="C1079" s="379"/>
      <c r="D1079" s="379"/>
      <c r="E1079" s="379"/>
      <c r="F1079" s="379"/>
      <c r="G1079" s="379"/>
      <c r="H1079" s="382"/>
      <c r="I1079" s="509"/>
      <c r="J1079" s="383"/>
      <c r="K1079" s="387"/>
      <c r="L1079" s="379"/>
      <c r="M1079" s="379"/>
      <c r="N1079" s="382"/>
      <c r="O1079" s="379"/>
    </row>
    <row r="1080" spans="1:15" x14ac:dyDescent="0.2">
      <c r="A1080" s="379"/>
      <c r="B1080" s="379"/>
      <c r="C1080" s="379"/>
      <c r="D1080" s="379"/>
      <c r="E1080" s="379"/>
      <c r="F1080" s="379"/>
      <c r="G1080" s="379"/>
      <c r="H1080" s="382"/>
      <c r="I1080" s="509"/>
      <c r="J1080" s="383"/>
      <c r="K1080" s="387"/>
      <c r="L1080" s="379"/>
      <c r="M1080" s="379"/>
      <c r="N1080" s="382"/>
      <c r="O1080" s="379"/>
    </row>
    <row r="1081" spans="1:15" x14ac:dyDescent="0.2">
      <c r="A1081" s="379"/>
      <c r="B1081" s="379"/>
      <c r="C1081" s="379"/>
      <c r="D1081" s="379"/>
      <c r="E1081" s="379"/>
      <c r="F1081" s="379"/>
      <c r="G1081" s="379"/>
      <c r="H1081" s="382"/>
      <c r="I1081" s="509"/>
      <c r="J1081" s="383"/>
      <c r="K1081" s="387"/>
      <c r="L1081" s="379"/>
      <c r="M1081" s="379"/>
      <c r="N1081" s="382"/>
      <c r="O1081" s="379"/>
    </row>
    <row r="1082" spans="1:15" x14ac:dyDescent="0.2">
      <c r="A1082" s="379"/>
      <c r="B1082" s="379"/>
      <c r="C1082" s="379"/>
      <c r="D1082" s="379"/>
      <c r="E1082" s="379"/>
      <c r="F1082" s="379"/>
      <c r="G1082" s="379"/>
      <c r="H1082" s="382"/>
      <c r="I1082" s="509"/>
      <c r="J1082" s="383"/>
      <c r="K1082" s="387"/>
      <c r="L1082" s="379"/>
      <c r="M1082" s="379"/>
      <c r="N1082" s="382"/>
      <c r="O1082" s="379"/>
    </row>
    <row r="1083" spans="1:15" x14ac:dyDescent="0.2">
      <c r="A1083" s="379"/>
      <c r="B1083" s="379"/>
      <c r="C1083" s="379"/>
      <c r="D1083" s="379"/>
      <c r="E1083" s="379"/>
      <c r="F1083" s="379"/>
      <c r="G1083" s="379"/>
      <c r="H1083" s="382"/>
      <c r="I1083" s="509"/>
      <c r="J1083" s="383"/>
      <c r="K1083" s="387"/>
      <c r="L1083" s="379"/>
      <c r="M1083" s="379"/>
      <c r="N1083" s="382"/>
      <c r="O1083" s="379"/>
    </row>
    <row r="1084" spans="1:15" x14ac:dyDescent="0.2">
      <c r="A1084" s="379"/>
      <c r="B1084" s="379"/>
      <c r="C1084" s="379"/>
      <c r="D1084" s="379"/>
      <c r="E1084" s="379"/>
      <c r="F1084" s="379"/>
      <c r="G1084" s="379"/>
      <c r="H1084" s="382"/>
      <c r="I1084" s="509"/>
      <c r="J1084" s="383"/>
      <c r="K1084" s="387"/>
      <c r="L1084" s="379"/>
      <c r="M1084" s="379"/>
      <c r="N1084" s="382"/>
      <c r="O1084" s="379"/>
    </row>
    <row r="1085" spans="1:15" x14ac:dyDescent="0.2">
      <c r="A1085" s="379"/>
      <c r="B1085" s="379"/>
      <c r="C1085" s="379"/>
      <c r="D1085" s="379"/>
      <c r="E1085" s="379"/>
      <c r="F1085" s="379"/>
      <c r="G1085" s="379"/>
      <c r="H1085" s="382"/>
      <c r="I1085" s="509"/>
      <c r="J1085" s="383"/>
      <c r="K1085" s="387"/>
      <c r="L1085" s="379"/>
      <c r="M1085" s="379"/>
      <c r="N1085" s="382"/>
      <c r="O1085" s="379"/>
    </row>
    <row r="1086" spans="1:15" x14ac:dyDescent="0.2">
      <c r="A1086" s="379"/>
      <c r="B1086" s="379"/>
      <c r="C1086" s="379"/>
      <c r="D1086" s="379"/>
      <c r="E1086" s="379"/>
      <c r="F1086" s="379"/>
      <c r="G1086" s="379"/>
      <c r="H1086" s="382"/>
      <c r="I1086" s="509"/>
      <c r="J1086" s="383"/>
      <c r="K1086" s="387"/>
      <c r="L1086" s="379"/>
      <c r="M1086" s="379"/>
      <c r="N1086" s="382"/>
      <c r="O1086" s="379"/>
    </row>
    <row r="1087" spans="1:15" x14ac:dyDescent="0.2">
      <c r="A1087" s="379"/>
      <c r="B1087" s="379"/>
      <c r="C1087" s="379"/>
      <c r="D1087" s="379"/>
      <c r="E1087" s="379"/>
      <c r="F1087" s="379"/>
      <c r="G1087" s="379"/>
      <c r="H1087" s="382"/>
      <c r="I1087" s="509"/>
      <c r="J1087" s="383"/>
      <c r="K1087" s="387"/>
      <c r="L1087" s="379"/>
      <c r="M1087" s="379"/>
      <c r="N1087" s="382"/>
      <c r="O1087" s="379"/>
    </row>
    <row r="1088" spans="1:15" x14ac:dyDescent="0.2">
      <c r="A1088" s="379"/>
      <c r="B1088" s="379"/>
      <c r="C1088" s="379"/>
      <c r="D1088" s="379"/>
      <c r="E1088" s="379"/>
      <c r="F1088" s="379"/>
      <c r="G1088" s="379"/>
      <c r="H1088" s="382"/>
      <c r="I1088" s="509"/>
      <c r="J1088" s="383"/>
      <c r="K1088" s="387"/>
      <c r="L1088" s="379"/>
      <c r="M1088" s="379"/>
      <c r="N1088" s="382"/>
      <c r="O1088" s="379"/>
    </row>
    <row r="1089" spans="1:15" x14ac:dyDescent="0.2">
      <c r="A1089" s="379"/>
      <c r="B1089" s="379"/>
      <c r="C1089" s="379"/>
      <c r="D1089" s="379"/>
      <c r="E1089" s="379"/>
      <c r="F1089" s="379"/>
      <c r="G1089" s="379"/>
      <c r="H1089" s="382"/>
      <c r="I1089" s="509"/>
      <c r="J1089" s="383"/>
      <c r="K1089" s="387"/>
      <c r="L1089" s="379"/>
      <c r="M1089" s="379"/>
      <c r="N1089" s="382"/>
      <c r="O1089" s="379"/>
    </row>
    <row r="1090" spans="1:15" x14ac:dyDescent="0.2">
      <c r="A1090" s="379"/>
      <c r="B1090" s="379"/>
      <c r="C1090" s="379"/>
      <c r="D1090" s="379"/>
      <c r="E1090" s="379"/>
      <c r="F1090" s="379"/>
      <c r="G1090" s="379"/>
      <c r="H1090" s="382"/>
      <c r="I1090" s="509"/>
      <c r="J1090" s="383"/>
      <c r="K1090" s="387"/>
      <c r="L1090" s="379"/>
      <c r="M1090" s="379"/>
      <c r="N1090" s="382"/>
      <c r="O1090" s="379"/>
    </row>
    <row r="1091" spans="1:15" x14ac:dyDescent="0.2">
      <c r="A1091" s="379"/>
      <c r="B1091" s="379"/>
      <c r="C1091" s="379"/>
      <c r="D1091" s="379"/>
      <c r="E1091" s="379"/>
      <c r="F1091" s="379"/>
      <c r="G1091" s="379"/>
      <c r="H1091" s="382"/>
      <c r="I1091" s="509"/>
      <c r="J1091" s="383"/>
      <c r="K1091" s="387"/>
      <c r="L1091" s="379"/>
      <c r="M1091" s="379"/>
      <c r="N1091" s="382"/>
      <c r="O1091" s="379"/>
    </row>
    <row r="1092" spans="1:15" x14ac:dyDescent="0.2">
      <c r="A1092" s="379"/>
      <c r="B1092" s="379"/>
      <c r="C1092" s="379"/>
      <c r="D1092" s="379"/>
      <c r="E1092" s="379"/>
      <c r="F1092" s="379"/>
      <c r="G1092" s="379"/>
      <c r="H1092" s="382"/>
      <c r="I1092" s="509"/>
      <c r="J1092" s="383"/>
      <c r="K1092" s="387"/>
      <c r="L1092" s="379"/>
      <c r="M1092" s="379"/>
      <c r="N1092" s="382"/>
      <c r="O1092" s="379"/>
    </row>
    <row r="1093" spans="1:15" x14ac:dyDescent="0.2">
      <c r="A1093" s="379"/>
      <c r="B1093" s="379"/>
      <c r="C1093" s="379"/>
      <c r="D1093" s="379"/>
      <c r="E1093" s="379"/>
      <c r="F1093" s="379"/>
      <c r="G1093" s="379"/>
      <c r="H1093" s="382"/>
      <c r="I1093" s="509"/>
      <c r="J1093" s="383"/>
      <c r="K1093" s="387"/>
      <c r="L1093" s="379"/>
      <c r="M1093" s="379"/>
      <c r="N1093" s="382"/>
      <c r="O1093" s="379"/>
    </row>
    <row r="1094" spans="1:15" x14ac:dyDescent="0.2">
      <c r="A1094" s="379"/>
      <c r="B1094" s="379"/>
      <c r="C1094" s="379"/>
      <c r="D1094" s="379"/>
      <c r="E1094" s="379"/>
      <c r="F1094" s="379"/>
      <c r="G1094" s="379"/>
      <c r="H1094" s="382"/>
      <c r="I1094" s="509"/>
      <c r="J1094" s="383"/>
      <c r="K1094" s="387"/>
      <c r="L1094" s="379"/>
      <c r="M1094" s="379"/>
      <c r="N1094" s="382"/>
      <c r="O1094" s="379"/>
    </row>
    <row r="1095" spans="1:15" x14ac:dyDescent="0.2">
      <c r="A1095" s="379"/>
      <c r="B1095" s="379"/>
      <c r="C1095" s="379"/>
      <c r="D1095" s="379"/>
      <c r="E1095" s="379"/>
      <c r="F1095" s="379"/>
      <c r="G1095" s="379"/>
      <c r="H1095" s="382"/>
      <c r="I1095" s="509"/>
      <c r="J1095" s="383"/>
      <c r="K1095" s="387"/>
      <c r="L1095" s="379"/>
      <c r="M1095" s="379"/>
      <c r="N1095" s="382"/>
      <c r="O1095" s="379"/>
    </row>
    <row r="1096" spans="1:15" x14ac:dyDescent="0.2">
      <c r="A1096" s="379"/>
      <c r="B1096" s="379"/>
      <c r="C1096" s="379"/>
      <c r="D1096" s="379"/>
      <c r="E1096" s="379"/>
      <c r="F1096" s="379"/>
      <c r="G1096" s="379"/>
      <c r="H1096" s="382"/>
      <c r="I1096" s="509"/>
      <c r="J1096" s="383"/>
      <c r="K1096" s="387"/>
      <c r="L1096" s="379"/>
      <c r="M1096" s="379"/>
      <c r="N1096" s="382"/>
      <c r="O1096" s="379"/>
    </row>
    <row r="1097" spans="1:15" x14ac:dyDescent="0.2">
      <c r="A1097" s="379"/>
      <c r="B1097" s="379"/>
      <c r="C1097" s="379"/>
      <c r="D1097" s="379"/>
      <c r="E1097" s="379"/>
      <c r="F1097" s="379"/>
      <c r="G1097" s="379"/>
      <c r="H1097" s="382"/>
      <c r="I1097" s="509"/>
      <c r="J1097" s="383"/>
      <c r="K1097" s="387"/>
      <c r="L1097" s="379"/>
      <c r="M1097" s="379"/>
      <c r="N1097" s="382"/>
      <c r="O1097" s="379"/>
    </row>
    <row r="1098" spans="1:15" x14ac:dyDescent="0.2">
      <c r="A1098" s="379"/>
      <c r="B1098" s="379"/>
      <c r="C1098" s="379"/>
      <c r="D1098" s="379"/>
      <c r="E1098" s="379"/>
      <c r="F1098" s="379"/>
      <c r="G1098" s="379"/>
      <c r="H1098" s="382"/>
      <c r="I1098" s="509"/>
      <c r="J1098" s="383"/>
      <c r="K1098" s="387"/>
      <c r="L1098" s="379"/>
      <c r="M1098" s="379"/>
      <c r="N1098" s="382"/>
      <c r="O1098" s="379"/>
    </row>
    <row r="1099" spans="1:15" x14ac:dyDescent="0.2">
      <c r="A1099" s="379"/>
      <c r="B1099" s="379"/>
      <c r="C1099" s="379"/>
      <c r="D1099" s="379"/>
      <c r="E1099" s="379"/>
      <c r="F1099" s="379"/>
      <c r="G1099" s="379"/>
      <c r="H1099" s="382"/>
      <c r="I1099" s="509"/>
      <c r="J1099" s="383"/>
      <c r="K1099" s="387"/>
      <c r="L1099" s="379"/>
      <c r="M1099" s="379"/>
      <c r="N1099" s="382"/>
      <c r="O1099" s="379"/>
    </row>
    <row r="1100" spans="1:15" x14ac:dyDescent="0.2">
      <c r="A1100" s="379"/>
      <c r="B1100" s="379"/>
      <c r="C1100" s="379"/>
      <c r="D1100" s="379"/>
      <c r="E1100" s="379"/>
      <c r="F1100" s="379"/>
      <c r="G1100" s="379"/>
      <c r="H1100" s="382"/>
      <c r="I1100" s="509"/>
      <c r="J1100" s="383"/>
      <c r="K1100" s="387"/>
      <c r="L1100" s="379"/>
      <c r="M1100" s="379"/>
      <c r="N1100" s="382"/>
      <c r="O1100" s="379"/>
    </row>
    <row r="1101" spans="1:15" x14ac:dyDescent="0.2">
      <c r="A1101" s="379"/>
      <c r="B1101" s="379"/>
      <c r="C1101" s="379"/>
      <c r="D1101" s="379"/>
      <c r="E1101" s="379"/>
      <c r="F1101" s="379"/>
      <c r="G1101" s="379"/>
      <c r="H1101" s="382"/>
      <c r="I1101" s="509"/>
      <c r="J1101" s="383"/>
      <c r="K1101" s="387"/>
      <c r="L1101" s="379"/>
      <c r="M1101" s="379"/>
      <c r="N1101" s="382"/>
      <c r="O1101" s="379"/>
    </row>
    <row r="1102" spans="1:15" x14ac:dyDescent="0.2">
      <c r="A1102" s="379"/>
      <c r="B1102" s="379"/>
      <c r="C1102" s="379"/>
      <c r="D1102" s="379"/>
      <c r="E1102" s="379"/>
      <c r="F1102" s="379"/>
      <c r="G1102" s="379"/>
      <c r="H1102" s="382"/>
      <c r="I1102" s="509"/>
      <c r="J1102" s="383"/>
      <c r="K1102" s="387"/>
      <c r="L1102" s="379"/>
      <c r="M1102" s="379"/>
      <c r="N1102" s="382"/>
      <c r="O1102" s="379"/>
    </row>
    <row r="1103" spans="1:15" x14ac:dyDescent="0.2">
      <c r="A1103" s="379"/>
      <c r="B1103" s="379"/>
      <c r="C1103" s="379"/>
      <c r="D1103" s="379"/>
      <c r="E1103" s="379"/>
      <c r="F1103" s="379"/>
      <c r="G1103" s="379"/>
      <c r="H1103" s="382"/>
      <c r="I1103" s="509"/>
      <c r="J1103" s="383"/>
      <c r="K1103" s="387"/>
      <c r="L1103" s="379"/>
      <c r="M1103" s="379"/>
      <c r="N1103" s="382"/>
      <c r="O1103" s="379"/>
    </row>
    <row r="1104" spans="1:15" x14ac:dyDescent="0.2">
      <c r="A1104" s="379"/>
      <c r="B1104" s="379"/>
      <c r="C1104" s="379"/>
      <c r="D1104" s="379"/>
      <c r="E1104" s="379"/>
      <c r="F1104" s="379"/>
      <c r="G1104" s="379"/>
      <c r="H1104" s="382"/>
      <c r="I1104" s="509"/>
      <c r="J1104" s="383"/>
      <c r="K1104" s="387"/>
      <c r="L1104" s="379"/>
      <c r="M1104" s="379"/>
      <c r="N1104" s="382"/>
      <c r="O1104" s="379"/>
    </row>
    <row r="1105" spans="1:15" x14ac:dyDescent="0.2">
      <c r="A1105" s="379"/>
      <c r="B1105" s="379"/>
      <c r="C1105" s="379"/>
      <c r="D1105" s="379"/>
      <c r="E1105" s="379"/>
      <c r="F1105" s="379"/>
      <c r="G1105" s="379"/>
      <c r="H1105" s="382"/>
      <c r="I1105" s="509"/>
      <c r="J1105" s="383"/>
      <c r="K1105" s="387"/>
      <c r="L1105" s="379"/>
      <c r="M1105" s="379"/>
      <c r="N1105" s="382"/>
      <c r="O1105" s="379"/>
    </row>
    <row r="1106" spans="1:15" x14ac:dyDescent="0.2">
      <c r="A1106" s="379"/>
      <c r="B1106" s="379"/>
      <c r="C1106" s="379"/>
      <c r="D1106" s="379"/>
      <c r="E1106" s="379"/>
      <c r="F1106" s="379"/>
      <c r="G1106" s="379"/>
      <c r="H1106" s="382"/>
      <c r="I1106" s="509"/>
      <c r="J1106" s="383"/>
      <c r="K1106" s="387"/>
      <c r="L1106" s="379"/>
      <c r="M1106" s="379"/>
      <c r="N1106" s="382"/>
      <c r="O1106" s="379"/>
    </row>
    <row r="1107" spans="1:15" x14ac:dyDescent="0.2">
      <c r="A1107" s="379"/>
      <c r="B1107" s="379"/>
      <c r="C1107" s="379"/>
      <c r="D1107" s="379"/>
      <c r="E1107" s="379"/>
      <c r="F1107" s="379"/>
      <c r="G1107" s="379"/>
      <c r="H1107" s="382"/>
      <c r="I1107" s="509"/>
      <c r="J1107" s="383"/>
      <c r="K1107" s="387"/>
      <c r="L1107" s="379"/>
      <c r="M1107" s="379"/>
      <c r="N1107" s="382"/>
      <c r="O1107" s="379"/>
    </row>
    <row r="1108" spans="1:15" x14ac:dyDescent="0.2">
      <c r="A1108" s="379"/>
      <c r="B1108" s="379"/>
      <c r="C1108" s="379"/>
      <c r="D1108" s="379"/>
      <c r="E1108" s="379"/>
      <c r="F1108" s="379"/>
      <c r="G1108" s="379"/>
      <c r="H1108" s="382"/>
      <c r="I1108" s="509"/>
      <c r="J1108" s="383"/>
      <c r="K1108" s="387"/>
      <c r="L1108" s="379"/>
      <c r="M1108" s="379"/>
      <c r="N1108" s="382"/>
      <c r="O1108" s="379"/>
    </row>
    <row r="1109" spans="1:15" x14ac:dyDescent="0.2">
      <c r="A1109" s="379"/>
      <c r="B1109" s="379"/>
      <c r="C1109" s="379"/>
      <c r="D1109" s="379"/>
      <c r="E1109" s="379"/>
      <c r="F1109" s="379"/>
      <c r="G1109" s="379"/>
      <c r="H1109" s="382"/>
      <c r="I1109" s="509"/>
      <c r="J1109" s="383"/>
      <c r="K1109" s="387"/>
      <c r="L1109" s="379"/>
      <c r="M1109" s="379"/>
      <c r="N1109" s="382"/>
      <c r="O1109" s="379"/>
    </row>
    <row r="1110" spans="1:15" x14ac:dyDescent="0.2">
      <c r="A1110" s="379"/>
      <c r="B1110" s="379"/>
      <c r="C1110" s="379"/>
      <c r="D1110" s="379"/>
      <c r="E1110" s="379"/>
      <c r="F1110" s="379"/>
      <c r="G1110" s="379"/>
      <c r="H1110" s="382"/>
      <c r="I1110" s="509"/>
      <c r="J1110" s="383"/>
      <c r="K1110" s="387"/>
      <c r="L1110" s="379"/>
      <c r="M1110" s="379"/>
      <c r="N1110" s="382"/>
      <c r="O1110" s="379"/>
    </row>
    <row r="1111" spans="1:15" x14ac:dyDescent="0.2">
      <c r="A1111" s="379"/>
      <c r="B1111" s="379"/>
      <c r="C1111" s="379"/>
      <c r="D1111" s="379"/>
      <c r="E1111" s="379"/>
      <c r="F1111" s="379"/>
      <c r="G1111" s="379"/>
      <c r="H1111" s="382"/>
      <c r="I1111" s="509"/>
      <c r="J1111" s="383"/>
      <c r="K1111" s="387"/>
      <c r="L1111" s="379"/>
      <c r="M1111" s="379"/>
      <c r="N1111" s="382"/>
      <c r="O1111" s="379"/>
    </row>
    <row r="1112" spans="1:15" x14ac:dyDescent="0.2">
      <c r="A1112" s="379"/>
      <c r="B1112" s="379"/>
      <c r="C1112" s="379"/>
      <c r="D1112" s="379"/>
      <c r="E1112" s="379"/>
      <c r="F1112" s="379"/>
      <c r="G1112" s="379"/>
      <c r="H1112" s="382"/>
      <c r="I1112" s="509"/>
      <c r="J1112" s="383"/>
      <c r="K1112" s="387"/>
      <c r="L1112" s="379"/>
      <c r="M1112" s="379"/>
      <c r="N1112" s="382"/>
      <c r="O1112" s="379"/>
    </row>
    <row r="1113" spans="1:15" x14ac:dyDescent="0.2">
      <c r="A1113" s="379"/>
      <c r="B1113" s="379"/>
      <c r="C1113" s="379"/>
      <c r="D1113" s="379"/>
      <c r="E1113" s="379"/>
      <c r="F1113" s="379"/>
      <c r="G1113" s="379"/>
      <c r="H1113" s="382"/>
      <c r="I1113" s="509"/>
      <c r="J1113" s="383"/>
      <c r="K1113" s="387"/>
      <c r="L1113" s="379"/>
      <c r="M1113" s="379"/>
      <c r="N1113" s="382"/>
      <c r="O1113" s="379"/>
    </row>
    <row r="1114" spans="1:15" x14ac:dyDescent="0.2">
      <c r="A1114" s="379"/>
      <c r="B1114" s="379"/>
      <c r="C1114" s="379"/>
      <c r="D1114" s="379"/>
      <c r="E1114" s="379"/>
      <c r="F1114" s="379"/>
      <c r="G1114" s="379"/>
      <c r="H1114" s="382"/>
      <c r="I1114" s="509"/>
      <c r="J1114" s="383"/>
      <c r="K1114" s="387"/>
      <c r="L1114" s="379"/>
      <c r="M1114" s="379"/>
      <c r="N1114" s="382"/>
      <c r="O1114" s="379"/>
    </row>
    <row r="1115" spans="1:15" x14ac:dyDescent="0.2">
      <c r="A1115" s="379"/>
      <c r="B1115" s="379"/>
      <c r="C1115" s="379"/>
      <c r="D1115" s="379"/>
      <c r="E1115" s="379"/>
      <c r="F1115" s="379"/>
      <c r="G1115" s="379"/>
      <c r="H1115" s="382"/>
      <c r="I1115" s="509"/>
      <c r="J1115" s="383"/>
      <c r="K1115" s="387"/>
      <c r="L1115" s="379"/>
      <c r="M1115" s="379"/>
      <c r="N1115" s="382"/>
      <c r="O1115" s="379"/>
    </row>
    <row r="1116" spans="1:15" x14ac:dyDescent="0.2">
      <c r="A1116" s="379"/>
      <c r="B1116" s="379"/>
      <c r="C1116" s="379"/>
      <c r="D1116" s="379"/>
      <c r="E1116" s="379"/>
      <c r="F1116" s="379"/>
      <c r="G1116" s="379"/>
      <c r="H1116" s="382"/>
      <c r="I1116" s="509"/>
      <c r="J1116" s="383"/>
      <c r="K1116" s="387"/>
      <c r="L1116" s="379"/>
      <c r="M1116" s="379"/>
      <c r="N1116" s="382"/>
      <c r="O1116" s="379"/>
    </row>
    <row r="1117" spans="1:15" x14ac:dyDescent="0.2">
      <c r="A1117" s="379"/>
      <c r="B1117" s="379"/>
      <c r="C1117" s="379"/>
      <c r="D1117" s="379"/>
      <c r="E1117" s="379"/>
      <c r="F1117" s="379"/>
      <c r="G1117" s="379"/>
      <c r="H1117" s="382"/>
      <c r="I1117" s="509"/>
      <c r="J1117" s="383"/>
      <c r="K1117" s="387"/>
      <c r="L1117" s="379"/>
      <c r="M1117" s="379"/>
      <c r="N1117" s="382"/>
      <c r="O1117" s="379"/>
    </row>
    <row r="1118" spans="1:15" x14ac:dyDescent="0.2">
      <c r="A1118" s="379"/>
      <c r="B1118" s="379"/>
      <c r="C1118" s="379"/>
      <c r="D1118" s="379"/>
      <c r="E1118" s="379"/>
      <c r="F1118" s="379"/>
      <c r="G1118" s="379"/>
      <c r="H1118" s="382"/>
      <c r="I1118" s="509"/>
      <c r="J1118" s="383"/>
      <c r="K1118" s="387"/>
      <c r="L1118" s="379"/>
      <c r="M1118" s="379"/>
      <c r="N1118" s="382"/>
      <c r="O1118" s="379"/>
    </row>
    <row r="1119" spans="1:15" x14ac:dyDescent="0.2">
      <c r="A1119" s="379"/>
      <c r="B1119" s="379"/>
      <c r="C1119" s="379"/>
      <c r="D1119" s="379"/>
      <c r="E1119" s="379"/>
      <c r="F1119" s="379"/>
      <c r="G1119" s="379"/>
      <c r="H1119" s="382"/>
      <c r="I1119" s="509"/>
      <c r="J1119" s="383"/>
      <c r="K1119" s="387"/>
      <c r="L1119" s="379"/>
      <c r="M1119" s="379"/>
      <c r="N1119" s="382"/>
      <c r="O1119" s="379"/>
    </row>
    <row r="1120" spans="1:15" x14ac:dyDescent="0.2">
      <c r="A1120" s="379"/>
      <c r="B1120" s="379"/>
      <c r="C1120" s="379"/>
      <c r="D1120" s="379"/>
      <c r="E1120" s="379"/>
      <c r="F1120" s="379"/>
      <c r="G1120" s="379"/>
      <c r="H1120" s="382"/>
      <c r="I1120" s="509"/>
      <c r="J1120" s="383"/>
      <c r="K1120" s="387"/>
      <c r="L1120" s="379"/>
      <c r="M1120" s="379"/>
      <c r="N1120" s="382"/>
      <c r="O1120" s="379"/>
    </row>
    <row r="1121" spans="1:15" x14ac:dyDescent="0.2">
      <c r="A1121" s="379"/>
      <c r="B1121" s="379"/>
      <c r="C1121" s="379"/>
      <c r="D1121" s="379"/>
      <c r="E1121" s="379"/>
      <c r="F1121" s="379"/>
      <c r="G1121" s="379"/>
      <c r="H1121" s="382"/>
      <c r="I1121" s="509"/>
      <c r="J1121" s="383"/>
      <c r="K1121" s="387"/>
      <c r="L1121" s="379"/>
      <c r="M1121" s="379"/>
      <c r="N1121" s="382"/>
      <c r="O1121" s="379"/>
    </row>
    <row r="1122" spans="1:15" x14ac:dyDescent="0.2">
      <c r="A1122" s="379"/>
      <c r="B1122" s="379"/>
      <c r="C1122" s="379"/>
      <c r="D1122" s="379"/>
      <c r="E1122" s="379"/>
      <c r="F1122" s="379"/>
      <c r="G1122" s="379"/>
      <c r="H1122" s="382"/>
      <c r="I1122" s="509"/>
      <c r="J1122" s="383"/>
      <c r="K1122" s="387"/>
      <c r="L1122" s="379"/>
      <c r="M1122" s="379"/>
      <c r="N1122" s="382"/>
      <c r="O1122" s="379"/>
    </row>
    <row r="1123" spans="1:15" x14ac:dyDescent="0.2">
      <c r="A1123" s="379"/>
      <c r="B1123" s="379"/>
      <c r="C1123" s="379"/>
      <c r="D1123" s="379"/>
      <c r="E1123" s="379"/>
      <c r="F1123" s="379"/>
      <c r="G1123" s="379"/>
      <c r="H1123" s="382"/>
      <c r="I1123" s="509"/>
      <c r="J1123" s="383"/>
      <c r="K1123" s="387"/>
      <c r="L1123" s="379"/>
      <c r="M1123" s="379"/>
      <c r="N1123" s="382"/>
      <c r="O1123" s="379"/>
    </row>
    <row r="1124" spans="1:15" x14ac:dyDescent="0.2">
      <c r="A1124" s="379"/>
      <c r="B1124" s="379"/>
      <c r="C1124" s="379"/>
      <c r="D1124" s="379"/>
      <c r="E1124" s="379"/>
      <c r="F1124" s="379"/>
      <c r="G1124" s="379"/>
      <c r="H1124" s="382"/>
      <c r="I1124" s="509"/>
      <c r="J1124" s="383"/>
      <c r="K1124" s="387"/>
      <c r="L1124" s="379"/>
      <c r="M1124" s="379"/>
      <c r="N1124" s="382"/>
      <c r="O1124" s="379"/>
    </row>
    <row r="1125" spans="1:15" x14ac:dyDescent="0.2">
      <c r="A1125" s="379"/>
      <c r="B1125" s="379"/>
      <c r="C1125" s="379"/>
      <c r="D1125" s="379"/>
      <c r="E1125" s="379"/>
      <c r="F1125" s="379"/>
      <c r="G1125" s="379"/>
      <c r="H1125" s="382"/>
      <c r="I1125" s="509"/>
      <c r="J1125" s="383"/>
      <c r="K1125" s="387"/>
      <c r="L1125" s="379"/>
      <c r="M1125" s="379"/>
      <c r="N1125" s="382"/>
      <c r="O1125" s="379"/>
    </row>
    <row r="1126" spans="1:15" x14ac:dyDescent="0.2">
      <c r="A1126" s="379"/>
      <c r="B1126" s="379"/>
      <c r="C1126" s="379"/>
      <c r="D1126" s="379"/>
      <c r="E1126" s="379"/>
      <c r="F1126" s="379"/>
      <c r="G1126" s="379"/>
      <c r="H1126" s="382"/>
      <c r="I1126" s="509"/>
      <c r="J1126" s="383"/>
      <c r="K1126" s="387"/>
      <c r="L1126" s="379"/>
      <c r="M1126" s="379"/>
      <c r="N1126" s="382"/>
      <c r="O1126" s="379"/>
    </row>
    <row r="1127" spans="1:15" x14ac:dyDescent="0.2">
      <c r="A1127" s="379"/>
      <c r="B1127" s="379"/>
      <c r="C1127" s="379"/>
      <c r="D1127" s="379"/>
      <c r="E1127" s="379"/>
      <c r="F1127" s="379"/>
      <c r="G1127" s="379"/>
      <c r="H1127" s="382"/>
      <c r="I1127" s="509"/>
      <c r="J1127" s="383"/>
      <c r="K1127" s="387"/>
      <c r="L1127" s="379"/>
      <c r="M1127" s="379"/>
      <c r="N1127" s="382"/>
      <c r="O1127" s="379"/>
    </row>
    <row r="1128" spans="1:15" x14ac:dyDescent="0.2">
      <c r="A1128" s="379"/>
      <c r="B1128" s="379"/>
      <c r="C1128" s="379"/>
      <c r="D1128" s="379"/>
      <c r="E1128" s="379"/>
      <c r="F1128" s="379"/>
      <c r="G1128" s="379"/>
      <c r="H1128" s="382"/>
      <c r="I1128" s="509"/>
      <c r="J1128" s="383"/>
      <c r="K1128" s="387"/>
      <c r="L1128" s="379"/>
      <c r="M1128" s="379"/>
      <c r="N1128" s="382"/>
      <c r="O1128" s="379"/>
    </row>
    <row r="1129" spans="1:15" x14ac:dyDescent="0.2">
      <c r="A1129" s="379"/>
      <c r="B1129" s="379"/>
      <c r="C1129" s="379"/>
      <c r="D1129" s="379"/>
      <c r="E1129" s="379"/>
      <c r="F1129" s="379"/>
      <c r="G1129" s="379"/>
      <c r="H1129" s="382"/>
      <c r="I1129" s="509"/>
      <c r="J1129" s="383"/>
      <c r="K1129" s="387"/>
      <c r="L1129" s="379"/>
      <c r="M1129" s="379"/>
      <c r="N1129" s="382"/>
      <c r="O1129" s="379"/>
    </row>
    <row r="1130" spans="1:15" x14ac:dyDescent="0.2">
      <c r="A1130" s="379"/>
      <c r="B1130" s="379"/>
      <c r="C1130" s="379"/>
      <c r="D1130" s="379"/>
      <c r="E1130" s="379"/>
      <c r="F1130" s="379"/>
      <c r="G1130" s="379"/>
      <c r="H1130" s="382"/>
      <c r="I1130" s="509"/>
      <c r="J1130" s="383"/>
      <c r="K1130" s="387"/>
      <c r="L1130" s="379"/>
      <c r="M1130" s="379"/>
      <c r="N1130" s="382"/>
      <c r="O1130" s="379"/>
    </row>
    <row r="1131" spans="1:15" x14ac:dyDescent="0.2">
      <c r="A1131" s="379"/>
      <c r="B1131" s="379"/>
      <c r="C1131" s="379"/>
      <c r="D1131" s="379"/>
      <c r="E1131" s="379"/>
      <c r="F1131" s="379"/>
      <c r="G1131" s="379"/>
      <c r="H1131" s="382"/>
      <c r="I1131" s="509"/>
      <c r="J1131" s="383"/>
      <c r="K1131" s="387"/>
      <c r="L1131" s="379"/>
      <c r="M1131" s="379"/>
      <c r="N1131" s="382"/>
      <c r="O1131" s="379"/>
    </row>
    <row r="1132" spans="1:15" x14ac:dyDescent="0.2">
      <c r="A1132" s="379"/>
      <c r="B1132" s="379"/>
      <c r="C1132" s="379"/>
      <c r="D1132" s="379"/>
      <c r="E1132" s="379"/>
      <c r="F1132" s="379"/>
      <c r="G1132" s="379"/>
      <c r="H1132" s="382"/>
      <c r="I1132" s="509"/>
      <c r="J1132" s="383"/>
      <c r="K1132" s="387"/>
      <c r="L1132" s="379"/>
      <c r="M1132" s="379"/>
      <c r="N1132" s="382"/>
      <c r="O1132" s="379"/>
    </row>
    <row r="1133" spans="1:15" x14ac:dyDescent="0.2">
      <c r="A1133" s="379"/>
      <c r="B1133" s="379"/>
      <c r="C1133" s="379"/>
      <c r="D1133" s="379"/>
      <c r="E1133" s="379"/>
      <c r="F1133" s="379"/>
      <c r="G1133" s="379"/>
      <c r="H1133" s="382"/>
      <c r="I1133" s="509"/>
      <c r="J1133" s="383"/>
      <c r="K1133" s="387"/>
      <c r="L1133" s="379"/>
      <c r="M1133" s="379"/>
      <c r="N1133" s="382"/>
      <c r="O1133" s="379"/>
    </row>
    <row r="1134" spans="1:15" x14ac:dyDescent="0.2">
      <c r="A1134" s="379"/>
      <c r="B1134" s="379"/>
      <c r="C1134" s="379"/>
      <c r="D1134" s="379"/>
      <c r="E1134" s="379"/>
      <c r="F1134" s="379"/>
      <c r="G1134" s="379"/>
      <c r="H1134" s="382"/>
      <c r="I1134" s="509"/>
      <c r="J1134" s="383"/>
      <c r="K1134" s="387"/>
      <c r="L1134" s="379"/>
      <c r="M1134" s="379"/>
      <c r="N1134" s="382"/>
      <c r="O1134" s="379"/>
    </row>
    <row r="1135" spans="1:15" x14ac:dyDescent="0.2">
      <c r="A1135" s="379"/>
      <c r="B1135" s="379"/>
      <c r="C1135" s="379"/>
      <c r="D1135" s="379"/>
      <c r="E1135" s="379"/>
      <c r="F1135" s="379"/>
      <c r="G1135" s="379"/>
      <c r="H1135" s="382"/>
      <c r="I1135" s="509"/>
      <c r="J1135" s="383"/>
      <c r="K1135" s="387"/>
      <c r="L1135" s="379"/>
      <c r="M1135" s="379"/>
      <c r="N1135" s="382"/>
      <c r="O1135" s="379"/>
    </row>
    <row r="1136" spans="1:15" x14ac:dyDescent="0.2">
      <c r="A1136" s="379"/>
      <c r="B1136" s="379"/>
      <c r="C1136" s="379"/>
      <c r="D1136" s="379"/>
      <c r="E1136" s="379"/>
      <c r="F1136" s="379"/>
      <c r="G1136" s="379"/>
      <c r="H1136" s="382"/>
      <c r="I1136" s="509"/>
      <c r="J1136" s="383"/>
      <c r="K1136" s="387"/>
      <c r="L1136" s="379"/>
      <c r="M1136" s="379"/>
      <c r="N1136" s="382"/>
      <c r="O1136" s="379"/>
    </row>
    <row r="1137" spans="1:15" x14ac:dyDescent="0.2">
      <c r="A1137" s="379"/>
      <c r="B1137" s="379"/>
      <c r="C1137" s="379"/>
      <c r="D1137" s="379"/>
      <c r="E1137" s="379"/>
      <c r="F1137" s="379"/>
      <c r="G1137" s="379"/>
      <c r="H1137" s="382"/>
      <c r="I1137" s="509"/>
      <c r="J1137" s="383"/>
      <c r="K1137" s="387"/>
      <c r="L1137" s="379"/>
      <c r="M1137" s="379"/>
      <c r="N1137" s="382"/>
      <c r="O1137" s="379"/>
    </row>
    <row r="1138" spans="1:15" x14ac:dyDescent="0.2">
      <c r="A1138" s="379"/>
      <c r="B1138" s="379"/>
      <c r="C1138" s="379"/>
      <c r="D1138" s="379"/>
      <c r="E1138" s="379"/>
      <c r="F1138" s="379"/>
      <c r="G1138" s="379"/>
      <c r="H1138" s="382"/>
      <c r="I1138" s="509"/>
      <c r="J1138" s="383"/>
      <c r="K1138" s="387"/>
      <c r="L1138" s="379"/>
      <c r="M1138" s="379"/>
      <c r="N1138" s="382"/>
      <c r="O1138" s="379"/>
    </row>
    <row r="1139" spans="1:15" x14ac:dyDescent="0.2">
      <c r="A1139" s="379"/>
      <c r="B1139" s="379"/>
      <c r="C1139" s="379"/>
      <c r="D1139" s="379"/>
      <c r="E1139" s="379"/>
      <c r="F1139" s="379"/>
      <c r="G1139" s="379"/>
      <c r="H1139" s="382"/>
      <c r="I1139" s="509"/>
      <c r="J1139" s="383"/>
      <c r="K1139" s="387"/>
      <c r="L1139" s="379"/>
      <c r="M1139" s="379"/>
      <c r="N1139" s="382"/>
      <c r="O1139" s="379"/>
    </row>
    <row r="1140" spans="1:15" x14ac:dyDescent="0.2">
      <c r="A1140" s="379"/>
      <c r="B1140" s="379"/>
      <c r="C1140" s="379"/>
      <c r="D1140" s="379"/>
      <c r="E1140" s="379"/>
      <c r="F1140" s="379"/>
      <c r="G1140" s="379"/>
      <c r="H1140" s="382"/>
      <c r="I1140" s="509"/>
      <c r="J1140" s="383"/>
      <c r="K1140" s="387"/>
      <c r="L1140" s="379"/>
      <c r="M1140" s="379"/>
      <c r="N1140" s="382"/>
      <c r="O1140" s="379"/>
    </row>
    <row r="1141" spans="1:15" x14ac:dyDescent="0.2">
      <c r="A1141" s="379"/>
      <c r="B1141" s="379"/>
      <c r="C1141" s="379"/>
      <c r="D1141" s="379"/>
      <c r="E1141" s="379"/>
      <c r="F1141" s="379"/>
      <c r="G1141" s="379"/>
      <c r="H1141" s="382"/>
      <c r="I1141" s="509"/>
      <c r="J1141" s="383"/>
      <c r="K1141" s="387"/>
      <c r="L1141" s="379"/>
      <c r="M1141" s="379"/>
      <c r="N1141" s="382"/>
      <c r="O1141" s="379"/>
    </row>
    <row r="1142" spans="1:15" x14ac:dyDescent="0.2">
      <c r="A1142" s="379"/>
      <c r="B1142" s="379"/>
      <c r="C1142" s="379"/>
      <c r="D1142" s="379"/>
      <c r="E1142" s="379"/>
      <c r="F1142" s="379"/>
      <c r="G1142" s="379"/>
      <c r="H1142" s="382"/>
      <c r="I1142" s="509"/>
      <c r="J1142" s="383"/>
      <c r="K1142" s="387"/>
      <c r="L1142" s="379"/>
      <c r="M1142" s="379"/>
      <c r="N1142" s="382"/>
      <c r="O1142" s="379"/>
    </row>
    <row r="1143" spans="1:15" x14ac:dyDescent="0.2">
      <c r="A1143" s="379"/>
      <c r="B1143" s="379"/>
      <c r="C1143" s="379"/>
      <c r="D1143" s="379"/>
      <c r="E1143" s="379"/>
      <c r="F1143" s="379"/>
      <c r="G1143" s="379"/>
      <c r="H1143" s="382"/>
      <c r="I1143" s="509"/>
      <c r="J1143" s="383"/>
      <c r="K1143" s="387"/>
      <c r="L1143" s="379"/>
      <c r="M1143" s="379"/>
      <c r="N1143" s="382"/>
      <c r="O1143" s="379"/>
    </row>
    <row r="1144" spans="1:15" x14ac:dyDescent="0.2">
      <c r="A1144" s="379"/>
      <c r="B1144" s="379"/>
      <c r="C1144" s="379"/>
      <c r="D1144" s="379"/>
      <c r="E1144" s="379"/>
      <c r="F1144" s="379"/>
      <c r="G1144" s="379"/>
      <c r="H1144" s="382"/>
      <c r="I1144" s="509"/>
      <c r="J1144" s="383"/>
      <c r="K1144" s="387"/>
      <c r="L1144" s="379"/>
      <c r="M1144" s="379"/>
      <c r="N1144" s="382"/>
      <c r="O1144" s="379"/>
    </row>
    <row r="1145" spans="1:15" x14ac:dyDescent="0.2">
      <c r="A1145" s="379"/>
      <c r="B1145" s="379"/>
      <c r="C1145" s="379"/>
      <c r="D1145" s="379"/>
      <c r="E1145" s="379"/>
      <c r="F1145" s="379"/>
      <c r="G1145" s="379"/>
      <c r="H1145" s="382"/>
      <c r="I1145" s="509"/>
      <c r="J1145" s="383"/>
      <c r="K1145" s="387"/>
      <c r="L1145" s="379"/>
      <c r="M1145" s="379"/>
      <c r="N1145" s="382"/>
      <c r="O1145" s="379"/>
    </row>
    <row r="1146" spans="1:15" x14ac:dyDescent="0.2">
      <c r="A1146" s="379"/>
      <c r="B1146" s="379"/>
      <c r="C1146" s="379"/>
      <c r="D1146" s="379"/>
      <c r="E1146" s="379"/>
      <c r="F1146" s="379"/>
      <c r="G1146" s="379"/>
      <c r="H1146" s="382"/>
      <c r="I1146" s="509"/>
      <c r="J1146" s="383"/>
      <c r="K1146" s="387"/>
      <c r="L1146" s="379"/>
      <c r="M1146" s="379"/>
      <c r="N1146" s="382"/>
      <c r="O1146" s="379"/>
    </row>
    <row r="1147" spans="1:15" x14ac:dyDescent="0.2">
      <c r="A1147" s="379"/>
      <c r="B1147" s="379"/>
      <c r="C1147" s="379"/>
      <c r="D1147" s="379"/>
      <c r="E1147" s="379"/>
      <c r="F1147" s="379"/>
      <c r="G1147" s="379"/>
      <c r="H1147" s="382"/>
      <c r="I1147" s="509"/>
      <c r="J1147" s="383"/>
      <c r="K1147" s="387"/>
      <c r="L1147" s="379"/>
      <c r="M1147" s="379"/>
      <c r="N1147" s="382"/>
      <c r="O1147" s="379"/>
    </row>
    <row r="1148" spans="1:15" x14ac:dyDescent="0.2">
      <c r="A1148" s="379"/>
      <c r="B1148" s="379"/>
      <c r="C1148" s="379"/>
      <c r="D1148" s="379"/>
      <c r="E1148" s="379"/>
      <c r="F1148" s="379"/>
      <c r="G1148" s="379"/>
      <c r="H1148" s="382"/>
      <c r="I1148" s="509"/>
      <c r="J1148" s="383"/>
      <c r="K1148" s="387"/>
      <c r="L1148" s="379"/>
      <c r="M1148" s="379"/>
      <c r="N1148" s="382"/>
      <c r="O1148" s="379"/>
    </row>
    <row r="1149" spans="1:15" x14ac:dyDescent="0.2">
      <c r="A1149" s="379"/>
      <c r="B1149" s="379"/>
      <c r="C1149" s="379"/>
      <c r="D1149" s="379"/>
      <c r="E1149" s="379"/>
      <c r="F1149" s="379"/>
      <c r="G1149" s="379"/>
      <c r="H1149" s="382"/>
      <c r="I1149" s="509"/>
      <c r="J1149" s="383"/>
      <c r="K1149" s="387"/>
      <c r="L1149" s="379"/>
      <c r="M1149" s="379"/>
      <c r="N1149" s="382"/>
      <c r="O1149" s="379"/>
    </row>
    <row r="1150" spans="1:15" x14ac:dyDescent="0.2">
      <c r="A1150" s="379"/>
      <c r="B1150" s="379"/>
      <c r="C1150" s="379"/>
      <c r="D1150" s="379"/>
      <c r="E1150" s="379"/>
      <c r="F1150" s="379"/>
      <c r="G1150" s="379"/>
      <c r="H1150" s="382"/>
      <c r="I1150" s="509"/>
      <c r="J1150" s="383"/>
      <c r="K1150" s="387"/>
      <c r="L1150" s="379"/>
      <c r="M1150" s="379"/>
      <c r="N1150" s="382"/>
      <c r="O1150" s="379"/>
    </row>
    <row r="1151" spans="1:15" x14ac:dyDescent="0.2">
      <c r="A1151" s="379"/>
      <c r="B1151" s="379"/>
      <c r="C1151" s="379"/>
      <c r="D1151" s="379"/>
      <c r="E1151" s="379"/>
      <c r="F1151" s="379"/>
      <c r="G1151" s="379"/>
      <c r="H1151" s="382"/>
      <c r="I1151" s="509"/>
      <c r="J1151" s="383"/>
      <c r="K1151" s="387"/>
      <c r="L1151" s="379"/>
      <c r="M1151" s="379"/>
      <c r="N1151" s="382"/>
      <c r="O1151" s="379"/>
    </row>
    <row r="1152" spans="1:15" x14ac:dyDescent="0.2">
      <c r="A1152" s="379"/>
      <c r="B1152" s="379"/>
      <c r="C1152" s="379"/>
      <c r="D1152" s="379"/>
      <c r="E1152" s="379"/>
      <c r="F1152" s="379"/>
      <c r="G1152" s="379"/>
      <c r="H1152" s="382"/>
      <c r="I1152" s="509"/>
      <c r="J1152" s="383"/>
      <c r="K1152" s="387"/>
      <c r="L1152" s="379"/>
      <c r="M1152" s="379"/>
      <c r="N1152" s="382"/>
      <c r="O1152" s="379"/>
    </row>
    <row r="1153" spans="1:15" x14ac:dyDescent="0.2">
      <c r="A1153" s="379"/>
      <c r="B1153" s="379"/>
      <c r="C1153" s="379"/>
      <c r="D1153" s="379"/>
      <c r="E1153" s="379"/>
      <c r="F1153" s="379"/>
      <c r="G1153" s="379"/>
      <c r="H1153" s="382"/>
      <c r="I1153" s="509"/>
      <c r="J1153" s="383"/>
      <c r="K1153" s="387"/>
      <c r="L1153" s="379"/>
      <c r="M1153" s="379"/>
      <c r="N1153" s="382"/>
      <c r="O1153" s="379"/>
    </row>
    <row r="1154" spans="1:15" x14ac:dyDescent="0.2">
      <c r="A1154" s="379"/>
      <c r="B1154" s="379"/>
      <c r="C1154" s="379"/>
      <c r="D1154" s="379"/>
      <c r="E1154" s="379"/>
      <c r="F1154" s="379"/>
      <c r="G1154" s="379"/>
      <c r="H1154" s="382"/>
      <c r="I1154" s="509"/>
      <c r="J1154" s="383"/>
      <c r="K1154" s="387"/>
      <c r="L1154" s="379"/>
      <c r="M1154" s="379"/>
      <c r="N1154" s="382"/>
      <c r="O1154" s="379"/>
    </row>
    <row r="1155" spans="1:15" x14ac:dyDescent="0.2">
      <c r="A1155" s="379"/>
      <c r="B1155" s="379"/>
      <c r="C1155" s="379"/>
      <c r="D1155" s="379"/>
      <c r="E1155" s="379"/>
      <c r="F1155" s="379"/>
      <c r="G1155" s="379"/>
      <c r="H1155" s="382"/>
      <c r="I1155" s="509"/>
      <c r="J1155" s="383"/>
      <c r="K1155" s="387"/>
      <c r="L1155" s="379"/>
      <c r="M1155" s="379"/>
      <c r="N1155" s="382"/>
      <c r="O1155" s="379"/>
    </row>
    <row r="1156" spans="1:15" x14ac:dyDescent="0.2">
      <c r="A1156" s="379"/>
      <c r="B1156" s="379"/>
      <c r="C1156" s="379"/>
      <c r="D1156" s="379"/>
      <c r="E1156" s="379"/>
      <c r="F1156" s="379"/>
      <c r="G1156" s="379"/>
      <c r="H1156" s="382"/>
      <c r="I1156" s="509"/>
      <c r="J1156" s="383"/>
      <c r="K1156" s="387"/>
      <c r="L1156" s="379"/>
      <c r="M1156" s="379"/>
      <c r="N1156" s="382"/>
      <c r="O1156" s="379"/>
    </row>
    <row r="1157" spans="1:15" x14ac:dyDescent="0.2">
      <c r="A1157" s="379"/>
      <c r="B1157" s="379"/>
      <c r="C1157" s="379"/>
      <c r="D1157" s="379"/>
      <c r="E1157" s="379"/>
      <c r="F1157" s="379"/>
      <c r="G1157" s="379"/>
      <c r="H1157" s="382"/>
      <c r="I1157" s="509"/>
      <c r="J1157" s="383"/>
      <c r="K1157" s="387"/>
      <c r="L1157" s="379"/>
      <c r="M1157" s="379"/>
      <c r="N1157" s="382"/>
      <c r="O1157" s="379"/>
    </row>
    <row r="1158" spans="1:15" x14ac:dyDescent="0.2">
      <c r="A1158" s="379"/>
      <c r="B1158" s="379"/>
      <c r="C1158" s="379"/>
      <c r="D1158" s="379"/>
      <c r="E1158" s="379"/>
      <c r="F1158" s="379"/>
      <c r="G1158" s="379"/>
      <c r="H1158" s="382"/>
      <c r="I1158" s="509"/>
      <c r="J1158" s="383"/>
      <c r="K1158" s="387"/>
      <c r="L1158" s="379"/>
      <c r="M1158" s="379"/>
      <c r="N1158" s="382"/>
      <c r="O1158" s="379"/>
    </row>
    <row r="1159" spans="1:15" x14ac:dyDescent="0.2">
      <c r="A1159" s="379"/>
      <c r="B1159" s="379"/>
      <c r="C1159" s="379"/>
      <c r="D1159" s="379"/>
      <c r="E1159" s="379"/>
      <c r="F1159" s="379"/>
      <c r="G1159" s="379"/>
      <c r="H1159" s="382"/>
      <c r="I1159" s="509"/>
      <c r="J1159" s="383"/>
      <c r="K1159" s="387"/>
      <c r="L1159" s="379"/>
      <c r="M1159" s="379"/>
      <c r="N1159" s="382"/>
      <c r="O1159" s="379"/>
    </row>
    <row r="1160" spans="1:15" x14ac:dyDescent="0.2">
      <c r="A1160" s="379"/>
      <c r="B1160" s="379"/>
      <c r="C1160" s="379"/>
      <c r="D1160" s="379"/>
      <c r="E1160" s="379"/>
      <c r="F1160" s="379"/>
      <c r="G1160" s="379"/>
      <c r="H1160" s="382"/>
      <c r="I1160" s="509"/>
      <c r="J1160" s="383"/>
      <c r="K1160" s="387"/>
      <c r="L1160" s="379"/>
      <c r="M1160" s="379"/>
      <c r="N1160" s="382"/>
      <c r="O1160" s="379"/>
    </row>
    <row r="1161" spans="1:15" x14ac:dyDescent="0.2">
      <c r="A1161" s="379"/>
      <c r="B1161" s="379"/>
      <c r="C1161" s="379"/>
      <c r="D1161" s="379"/>
      <c r="E1161" s="379"/>
      <c r="F1161" s="379"/>
      <c r="G1161" s="379"/>
      <c r="H1161" s="382"/>
      <c r="I1161" s="509"/>
      <c r="J1161" s="383"/>
      <c r="K1161" s="387"/>
      <c r="L1161" s="379"/>
      <c r="M1161" s="379"/>
      <c r="N1161" s="382"/>
      <c r="O1161" s="379"/>
    </row>
    <row r="1162" spans="1:15" x14ac:dyDescent="0.2">
      <c r="A1162" s="379"/>
      <c r="B1162" s="379"/>
      <c r="C1162" s="379"/>
      <c r="D1162" s="379"/>
      <c r="E1162" s="379"/>
      <c r="F1162" s="379"/>
      <c r="G1162" s="379"/>
      <c r="H1162" s="382"/>
      <c r="I1162" s="509"/>
      <c r="J1162" s="383"/>
      <c r="K1162" s="387"/>
      <c r="L1162" s="379"/>
      <c r="M1162" s="379"/>
      <c r="N1162" s="382"/>
      <c r="O1162" s="379"/>
    </row>
    <row r="1163" spans="1:15" x14ac:dyDescent="0.2">
      <c r="A1163" s="379"/>
      <c r="B1163" s="379"/>
      <c r="C1163" s="379"/>
      <c r="D1163" s="379"/>
      <c r="E1163" s="379"/>
      <c r="F1163" s="379"/>
      <c r="G1163" s="379"/>
      <c r="H1163" s="382"/>
      <c r="I1163" s="509"/>
      <c r="J1163" s="383"/>
      <c r="K1163" s="387"/>
      <c r="L1163" s="379"/>
      <c r="M1163" s="379"/>
      <c r="N1163" s="382"/>
      <c r="O1163" s="379"/>
    </row>
    <row r="1164" spans="1:15" x14ac:dyDescent="0.2">
      <c r="A1164" s="379"/>
      <c r="B1164" s="379"/>
      <c r="C1164" s="379"/>
      <c r="D1164" s="379"/>
      <c r="E1164" s="379"/>
      <c r="F1164" s="379"/>
      <c r="G1164" s="379"/>
      <c r="H1164" s="382"/>
      <c r="I1164" s="509"/>
      <c r="J1164" s="383"/>
      <c r="K1164" s="387"/>
      <c r="L1164" s="379"/>
      <c r="M1164" s="379"/>
      <c r="N1164" s="382"/>
      <c r="O1164" s="379"/>
    </row>
    <row r="1165" spans="1:15" x14ac:dyDescent="0.2">
      <c r="A1165" s="379"/>
      <c r="B1165" s="379"/>
      <c r="C1165" s="379"/>
      <c r="D1165" s="379"/>
      <c r="E1165" s="379"/>
      <c r="F1165" s="379"/>
      <c r="G1165" s="379"/>
      <c r="H1165" s="382"/>
      <c r="I1165" s="509"/>
      <c r="J1165" s="383"/>
      <c r="K1165" s="387"/>
      <c r="L1165" s="379"/>
      <c r="M1165" s="379"/>
      <c r="N1165" s="382"/>
      <c r="O1165" s="379"/>
    </row>
    <row r="1166" spans="1:15" x14ac:dyDescent="0.2">
      <c r="A1166" s="379"/>
      <c r="B1166" s="379"/>
      <c r="C1166" s="379"/>
      <c r="D1166" s="379"/>
      <c r="E1166" s="379"/>
      <c r="F1166" s="379"/>
      <c r="G1166" s="379"/>
      <c r="H1166" s="382"/>
      <c r="I1166" s="509"/>
      <c r="J1166" s="383"/>
      <c r="K1166" s="387"/>
      <c r="L1166" s="379"/>
      <c r="M1166" s="379"/>
      <c r="N1166" s="382"/>
      <c r="O1166" s="379"/>
    </row>
    <row r="1167" spans="1:15" x14ac:dyDescent="0.2">
      <c r="A1167" s="379"/>
      <c r="B1167" s="379"/>
      <c r="C1167" s="379"/>
      <c r="D1167" s="379"/>
      <c r="E1167" s="379"/>
      <c r="F1167" s="379"/>
      <c r="G1167" s="379"/>
      <c r="H1167" s="382"/>
      <c r="I1167" s="509"/>
      <c r="J1167" s="383"/>
      <c r="K1167" s="387"/>
      <c r="L1167" s="379"/>
      <c r="M1167" s="379"/>
      <c r="N1167" s="382"/>
      <c r="O1167" s="379"/>
    </row>
    <row r="1168" spans="1:15" x14ac:dyDescent="0.2">
      <c r="A1168" s="379"/>
      <c r="B1168" s="379"/>
      <c r="C1168" s="379"/>
      <c r="D1168" s="379"/>
      <c r="E1168" s="379"/>
      <c r="F1168" s="379"/>
      <c r="G1168" s="379"/>
      <c r="H1168" s="382"/>
      <c r="I1168" s="509"/>
      <c r="J1168" s="383"/>
      <c r="K1168" s="387"/>
      <c r="L1168" s="379"/>
      <c r="M1168" s="379"/>
      <c r="N1168" s="382"/>
      <c r="O1168" s="379"/>
    </row>
    <row r="1169" spans="1:15" x14ac:dyDescent="0.2">
      <c r="A1169" s="379"/>
      <c r="B1169" s="379"/>
      <c r="C1169" s="379"/>
      <c r="D1169" s="379"/>
      <c r="E1169" s="379"/>
      <c r="F1169" s="379"/>
      <c r="G1169" s="379"/>
      <c r="H1169" s="382"/>
      <c r="I1169" s="509"/>
      <c r="J1169" s="383"/>
      <c r="K1169" s="387"/>
      <c r="L1169" s="379"/>
      <c r="M1169" s="379"/>
      <c r="N1169" s="382"/>
      <c r="O1169" s="379"/>
    </row>
    <row r="1170" spans="1:15" x14ac:dyDescent="0.2">
      <c r="A1170" s="379"/>
      <c r="B1170" s="379"/>
      <c r="C1170" s="379"/>
      <c r="D1170" s="379"/>
      <c r="E1170" s="379"/>
      <c r="F1170" s="379"/>
      <c r="G1170" s="379"/>
      <c r="H1170" s="382"/>
      <c r="I1170" s="509"/>
      <c r="J1170" s="383"/>
      <c r="K1170" s="387"/>
      <c r="L1170" s="379"/>
      <c r="M1170" s="379"/>
      <c r="N1170" s="382"/>
      <c r="O1170" s="379"/>
    </row>
    <row r="1171" spans="1:15" x14ac:dyDescent="0.2">
      <c r="A1171" s="379"/>
      <c r="B1171" s="379"/>
      <c r="C1171" s="379"/>
      <c r="D1171" s="379"/>
      <c r="E1171" s="379"/>
      <c r="F1171" s="379"/>
      <c r="G1171" s="379"/>
      <c r="H1171" s="382"/>
      <c r="I1171" s="509"/>
      <c r="J1171" s="383"/>
      <c r="K1171" s="387"/>
      <c r="L1171" s="379"/>
      <c r="M1171" s="379"/>
      <c r="N1171" s="382"/>
      <c r="O1171" s="379"/>
    </row>
    <row r="1172" spans="1:15" x14ac:dyDescent="0.2">
      <c r="A1172" s="379"/>
      <c r="B1172" s="379"/>
      <c r="C1172" s="379"/>
      <c r="D1172" s="379"/>
      <c r="E1172" s="379"/>
      <c r="F1172" s="379"/>
      <c r="G1172" s="379"/>
      <c r="H1172" s="382"/>
      <c r="I1172" s="509"/>
      <c r="J1172" s="383"/>
      <c r="K1172" s="387"/>
      <c r="L1172" s="379"/>
      <c r="M1172" s="379"/>
      <c r="N1172" s="382"/>
      <c r="O1172" s="379"/>
    </row>
    <row r="1173" spans="1:15" x14ac:dyDescent="0.2">
      <c r="A1173" s="379"/>
      <c r="B1173" s="379"/>
      <c r="C1173" s="379"/>
      <c r="D1173" s="379"/>
      <c r="E1173" s="379"/>
      <c r="F1173" s="379"/>
      <c r="G1173" s="379"/>
      <c r="H1173" s="382"/>
      <c r="I1173" s="509"/>
      <c r="J1173" s="383"/>
      <c r="K1173" s="387"/>
      <c r="L1173" s="379"/>
      <c r="M1173" s="379"/>
      <c r="N1173" s="382"/>
      <c r="O1173" s="379"/>
    </row>
    <row r="1174" spans="1:15" x14ac:dyDescent="0.2">
      <c r="A1174" s="379"/>
      <c r="B1174" s="379"/>
      <c r="C1174" s="379"/>
      <c r="D1174" s="379"/>
      <c r="E1174" s="379"/>
      <c r="F1174" s="379"/>
      <c r="G1174" s="379"/>
      <c r="H1174" s="382"/>
      <c r="I1174" s="509"/>
      <c r="J1174" s="383"/>
      <c r="K1174" s="387"/>
      <c r="L1174" s="379"/>
      <c r="M1174" s="379"/>
      <c r="N1174" s="382"/>
      <c r="O1174" s="379"/>
    </row>
    <row r="1175" spans="1:15" x14ac:dyDescent="0.2">
      <c r="A1175" s="379"/>
      <c r="B1175" s="379"/>
      <c r="C1175" s="379"/>
      <c r="D1175" s="379"/>
      <c r="E1175" s="379"/>
      <c r="F1175" s="379"/>
      <c r="G1175" s="379"/>
      <c r="H1175" s="382"/>
      <c r="I1175" s="509"/>
      <c r="J1175" s="383"/>
      <c r="K1175" s="387"/>
      <c r="L1175" s="379"/>
      <c r="M1175" s="379"/>
      <c r="N1175" s="382"/>
      <c r="O1175" s="379"/>
    </row>
    <row r="1176" spans="1:15" x14ac:dyDescent="0.2">
      <c r="A1176" s="379"/>
      <c r="B1176" s="379"/>
      <c r="C1176" s="379"/>
      <c r="D1176" s="379"/>
      <c r="E1176" s="379"/>
      <c r="F1176" s="379"/>
      <c r="G1176" s="379"/>
      <c r="H1176" s="382"/>
      <c r="I1176" s="509"/>
      <c r="J1176" s="383"/>
      <c r="K1176" s="387"/>
      <c r="L1176" s="379"/>
      <c r="M1176" s="379"/>
      <c r="N1176" s="382"/>
      <c r="O1176" s="379"/>
    </row>
    <row r="1177" spans="1:15" x14ac:dyDescent="0.2">
      <c r="A1177" s="379"/>
      <c r="B1177" s="379"/>
      <c r="C1177" s="379"/>
      <c r="D1177" s="379"/>
      <c r="E1177" s="379"/>
      <c r="F1177" s="379"/>
      <c r="G1177" s="379"/>
      <c r="H1177" s="382"/>
      <c r="I1177" s="509"/>
      <c r="J1177" s="383"/>
      <c r="K1177" s="387"/>
      <c r="L1177" s="379"/>
      <c r="M1177" s="379"/>
      <c r="N1177" s="382"/>
      <c r="O1177" s="379"/>
    </row>
    <row r="1178" spans="1:15" x14ac:dyDescent="0.2">
      <c r="A1178" s="379"/>
      <c r="B1178" s="379"/>
      <c r="C1178" s="379"/>
      <c r="D1178" s="379"/>
      <c r="E1178" s="379"/>
      <c r="F1178" s="379"/>
      <c r="G1178" s="379"/>
      <c r="H1178" s="382"/>
      <c r="I1178" s="509"/>
      <c r="J1178" s="383"/>
      <c r="K1178" s="387"/>
      <c r="L1178" s="379"/>
      <c r="M1178" s="379"/>
      <c r="N1178" s="382"/>
      <c r="O1178" s="379"/>
    </row>
    <row r="1179" spans="1:15" x14ac:dyDescent="0.2">
      <c r="A1179" s="379"/>
      <c r="B1179" s="379"/>
      <c r="C1179" s="379"/>
      <c r="D1179" s="379"/>
      <c r="E1179" s="379"/>
      <c r="F1179" s="379"/>
      <c r="G1179" s="379"/>
      <c r="H1179" s="382"/>
      <c r="I1179" s="509"/>
      <c r="J1179" s="383"/>
      <c r="K1179" s="387"/>
      <c r="L1179" s="379"/>
      <c r="M1179" s="379"/>
      <c r="N1179" s="382"/>
      <c r="O1179" s="379"/>
    </row>
    <row r="1180" spans="1:15" x14ac:dyDescent="0.2">
      <c r="A1180" s="379"/>
      <c r="B1180" s="379"/>
      <c r="C1180" s="379"/>
      <c r="D1180" s="379"/>
      <c r="E1180" s="379"/>
      <c r="F1180" s="379"/>
      <c r="G1180" s="379"/>
      <c r="H1180" s="382"/>
      <c r="I1180" s="509"/>
      <c r="J1180" s="383"/>
      <c r="K1180" s="387"/>
      <c r="L1180" s="379"/>
      <c r="M1180" s="379"/>
      <c r="N1180" s="382"/>
      <c r="O1180" s="379"/>
    </row>
    <row r="1181" spans="1:15" x14ac:dyDescent="0.2">
      <c r="A1181" s="379"/>
      <c r="B1181" s="379"/>
      <c r="C1181" s="379"/>
      <c r="D1181" s="379"/>
      <c r="E1181" s="379"/>
      <c r="F1181" s="379"/>
      <c r="G1181" s="379"/>
      <c r="H1181" s="382"/>
      <c r="I1181" s="509"/>
      <c r="J1181" s="383"/>
      <c r="K1181" s="387"/>
      <c r="L1181" s="379"/>
      <c r="M1181" s="379"/>
      <c r="N1181" s="382"/>
      <c r="O1181" s="379"/>
    </row>
    <row r="1182" spans="1:15" x14ac:dyDescent="0.2">
      <c r="A1182" s="379"/>
      <c r="B1182" s="379"/>
      <c r="C1182" s="379"/>
      <c r="D1182" s="379"/>
      <c r="E1182" s="379"/>
      <c r="F1182" s="379"/>
      <c r="G1182" s="379"/>
      <c r="H1182" s="382"/>
      <c r="I1182" s="509"/>
      <c r="J1182" s="383"/>
      <c r="K1182" s="387"/>
      <c r="L1182" s="379"/>
      <c r="M1182" s="379"/>
      <c r="N1182" s="382"/>
      <c r="O1182" s="379"/>
    </row>
    <row r="1183" spans="1:15" x14ac:dyDescent="0.2">
      <c r="A1183" s="379"/>
      <c r="B1183" s="379"/>
      <c r="C1183" s="379"/>
      <c r="D1183" s="379"/>
      <c r="E1183" s="379"/>
      <c r="F1183" s="379"/>
      <c r="G1183" s="379"/>
      <c r="H1183" s="382"/>
      <c r="I1183" s="509"/>
      <c r="J1183" s="383"/>
      <c r="K1183" s="387"/>
      <c r="L1183" s="379"/>
      <c r="M1183" s="379"/>
      <c r="N1183" s="382"/>
      <c r="O1183" s="379"/>
    </row>
    <row r="1184" spans="1:15" x14ac:dyDescent="0.2">
      <c r="A1184" s="379"/>
      <c r="B1184" s="379"/>
      <c r="C1184" s="379"/>
      <c r="D1184" s="379"/>
      <c r="E1184" s="379"/>
      <c r="F1184" s="379"/>
      <c r="G1184" s="379"/>
      <c r="H1184" s="382"/>
      <c r="I1184" s="509"/>
      <c r="J1184" s="383"/>
      <c r="K1184" s="387"/>
      <c r="L1184" s="379"/>
      <c r="M1184" s="379"/>
      <c r="N1184" s="382"/>
      <c r="O1184" s="379"/>
    </row>
    <row r="1185" spans="1:15" x14ac:dyDescent="0.2">
      <c r="A1185" s="379"/>
      <c r="B1185" s="379"/>
      <c r="C1185" s="379"/>
      <c r="D1185" s="379"/>
      <c r="E1185" s="379"/>
      <c r="F1185" s="379"/>
      <c r="G1185" s="379"/>
      <c r="H1185" s="382"/>
      <c r="I1185" s="509"/>
      <c r="J1185" s="383"/>
      <c r="K1185" s="387"/>
      <c r="L1185" s="379"/>
      <c r="M1185" s="379"/>
      <c r="N1185" s="382"/>
      <c r="O1185" s="379"/>
    </row>
    <row r="1186" spans="1:15" x14ac:dyDescent="0.2">
      <c r="A1186" s="379"/>
      <c r="B1186" s="379"/>
      <c r="C1186" s="379"/>
      <c r="D1186" s="379"/>
      <c r="E1186" s="379"/>
      <c r="F1186" s="379"/>
      <c r="G1186" s="379"/>
      <c r="H1186" s="382"/>
      <c r="I1186" s="509"/>
      <c r="J1186" s="383"/>
      <c r="K1186" s="387"/>
      <c r="L1186" s="379"/>
      <c r="M1186" s="379"/>
      <c r="N1186" s="382"/>
      <c r="O1186" s="379"/>
    </row>
    <row r="1187" spans="1:15" x14ac:dyDescent="0.2">
      <c r="A1187" s="379"/>
      <c r="B1187" s="379"/>
      <c r="C1187" s="379"/>
      <c r="D1187" s="379"/>
      <c r="E1187" s="379"/>
      <c r="F1187" s="379"/>
      <c r="G1187" s="379"/>
      <c r="H1187" s="382"/>
      <c r="I1187" s="509"/>
      <c r="J1187" s="383"/>
      <c r="K1187" s="387"/>
      <c r="L1187" s="379"/>
      <c r="M1187" s="379"/>
      <c r="N1187" s="382"/>
      <c r="O1187" s="379"/>
    </row>
    <row r="1188" spans="1:15" x14ac:dyDescent="0.2">
      <c r="A1188" s="379"/>
      <c r="B1188" s="379"/>
      <c r="C1188" s="379"/>
      <c r="D1188" s="379"/>
      <c r="E1188" s="379"/>
      <c r="F1188" s="379"/>
      <c r="G1188" s="379"/>
      <c r="H1188" s="382"/>
      <c r="I1188" s="509"/>
      <c r="J1188" s="383"/>
      <c r="K1188" s="387"/>
      <c r="L1188" s="379"/>
      <c r="M1188" s="379"/>
      <c r="N1188" s="382"/>
      <c r="O1188" s="379"/>
    </row>
    <row r="1189" spans="1:15" x14ac:dyDescent="0.2">
      <c r="A1189" s="379"/>
      <c r="B1189" s="379"/>
      <c r="C1189" s="379"/>
      <c r="D1189" s="379"/>
      <c r="E1189" s="379"/>
      <c r="F1189" s="379"/>
      <c r="G1189" s="379"/>
      <c r="H1189" s="382"/>
      <c r="I1189" s="509"/>
      <c r="J1189" s="383"/>
      <c r="K1189" s="387"/>
      <c r="L1189" s="379"/>
      <c r="M1189" s="379"/>
      <c r="N1189" s="382"/>
      <c r="O1189" s="379"/>
    </row>
    <row r="1190" spans="1:15" x14ac:dyDescent="0.2">
      <c r="A1190" s="379"/>
      <c r="B1190" s="379"/>
      <c r="C1190" s="379"/>
      <c r="D1190" s="379"/>
      <c r="E1190" s="379"/>
      <c r="F1190" s="379"/>
      <c r="G1190" s="379"/>
      <c r="H1190" s="382"/>
      <c r="I1190" s="509"/>
      <c r="J1190" s="383"/>
      <c r="K1190" s="387"/>
      <c r="L1190" s="379"/>
      <c r="M1190" s="379"/>
      <c r="N1190" s="382"/>
      <c r="O1190" s="379"/>
    </row>
    <row r="1191" spans="1:15" x14ac:dyDescent="0.2">
      <c r="A1191" s="379"/>
      <c r="B1191" s="379"/>
      <c r="C1191" s="379"/>
      <c r="D1191" s="379"/>
      <c r="E1191" s="379"/>
      <c r="F1191" s="379"/>
      <c r="G1191" s="379"/>
      <c r="H1191" s="382"/>
      <c r="I1191" s="509"/>
      <c r="J1191" s="383"/>
      <c r="K1191" s="387"/>
      <c r="L1191" s="379"/>
      <c r="M1191" s="379"/>
      <c r="N1191" s="382"/>
      <c r="O1191" s="379"/>
    </row>
    <row r="1192" spans="1:15" x14ac:dyDescent="0.2">
      <c r="A1192" s="379"/>
      <c r="B1192" s="379"/>
      <c r="C1192" s="379"/>
      <c r="D1192" s="379"/>
      <c r="E1192" s="379"/>
      <c r="F1192" s="379"/>
      <c r="G1192" s="379"/>
      <c r="H1192" s="382"/>
      <c r="I1192" s="509"/>
      <c r="J1192" s="383"/>
      <c r="K1192" s="387"/>
      <c r="L1192" s="379"/>
      <c r="M1192" s="379"/>
      <c r="N1192" s="382"/>
      <c r="O1192" s="379"/>
    </row>
    <row r="1193" spans="1:15" x14ac:dyDescent="0.2">
      <c r="A1193" s="379"/>
      <c r="B1193" s="379"/>
      <c r="C1193" s="379"/>
      <c r="D1193" s="379"/>
      <c r="E1193" s="379"/>
      <c r="F1193" s="379"/>
      <c r="G1193" s="379"/>
      <c r="H1193" s="382"/>
      <c r="I1193" s="509"/>
      <c r="J1193" s="383"/>
      <c r="K1193" s="387"/>
      <c r="L1193" s="379"/>
      <c r="M1193" s="379"/>
      <c r="N1193" s="382"/>
      <c r="O1193" s="379"/>
    </row>
    <row r="1194" spans="1:15" x14ac:dyDescent="0.2">
      <c r="A1194" s="379"/>
      <c r="B1194" s="379"/>
      <c r="C1194" s="379"/>
      <c r="D1194" s="379"/>
      <c r="E1194" s="379"/>
      <c r="F1194" s="379"/>
      <c r="G1194" s="379"/>
      <c r="H1194" s="382"/>
      <c r="I1194" s="509"/>
      <c r="J1194" s="383"/>
      <c r="K1194" s="387"/>
      <c r="L1194" s="379"/>
      <c r="M1194" s="379"/>
      <c r="N1194" s="382"/>
      <c r="O1194" s="379"/>
    </row>
    <row r="1195" spans="1:15" x14ac:dyDescent="0.2">
      <c r="A1195" s="379"/>
      <c r="B1195" s="379"/>
      <c r="C1195" s="379"/>
      <c r="D1195" s="379"/>
      <c r="E1195" s="379"/>
      <c r="F1195" s="379"/>
      <c r="G1195" s="379"/>
      <c r="H1195" s="382"/>
      <c r="I1195" s="509"/>
      <c r="J1195" s="383"/>
      <c r="K1195" s="387"/>
      <c r="L1195" s="379"/>
      <c r="M1195" s="379"/>
      <c r="N1195" s="382"/>
      <c r="O1195" s="379"/>
    </row>
    <row r="1196" spans="1:15" x14ac:dyDescent="0.2">
      <c r="A1196" s="379"/>
      <c r="B1196" s="379"/>
      <c r="C1196" s="379"/>
      <c r="D1196" s="379"/>
      <c r="E1196" s="379"/>
      <c r="F1196" s="379"/>
      <c r="G1196" s="379"/>
      <c r="H1196" s="382"/>
      <c r="I1196" s="509"/>
      <c r="J1196" s="383"/>
      <c r="K1196" s="387"/>
      <c r="L1196" s="379"/>
      <c r="M1196" s="379"/>
      <c r="N1196" s="382"/>
      <c r="O1196" s="379"/>
    </row>
    <row r="1197" spans="1:15" x14ac:dyDescent="0.2">
      <c r="A1197" s="379"/>
      <c r="B1197" s="379"/>
      <c r="C1197" s="379"/>
      <c r="D1197" s="379"/>
      <c r="E1197" s="379"/>
      <c r="F1197" s="379"/>
      <c r="G1197" s="379"/>
      <c r="H1197" s="382"/>
      <c r="I1197" s="509"/>
      <c r="J1197" s="383"/>
      <c r="K1197" s="387"/>
      <c r="L1197" s="379"/>
      <c r="M1197" s="379"/>
      <c r="N1197" s="382"/>
      <c r="O1197" s="379"/>
    </row>
    <row r="1198" spans="1:15" x14ac:dyDescent="0.2">
      <c r="A1198" s="379"/>
      <c r="B1198" s="379"/>
      <c r="C1198" s="379"/>
      <c r="D1198" s="379"/>
      <c r="E1198" s="379"/>
      <c r="F1198" s="379"/>
      <c r="G1198" s="379"/>
      <c r="H1198" s="382"/>
      <c r="I1198" s="509"/>
      <c r="J1198" s="383"/>
      <c r="K1198" s="387"/>
      <c r="L1198" s="379"/>
      <c r="M1198" s="379"/>
      <c r="N1198" s="382"/>
      <c r="O1198" s="379"/>
    </row>
    <row r="1199" spans="1:15" x14ac:dyDescent="0.2">
      <c r="A1199" s="379"/>
      <c r="B1199" s="379"/>
      <c r="C1199" s="379"/>
      <c r="D1199" s="379"/>
      <c r="E1199" s="379"/>
      <c r="F1199" s="379"/>
      <c r="G1199" s="379"/>
      <c r="H1199" s="382"/>
      <c r="I1199" s="509"/>
      <c r="J1199" s="383"/>
      <c r="K1199" s="387"/>
      <c r="L1199" s="379"/>
      <c r="M1199" s="379"/>
      <c r="N1199" s="382"/>
      <c r="O1199" s="379"/>
    </row>
    <row r="1200" spans="1:15" x14ac:dyDescent="0.2">
      <c r="A1200" s="379"/>
      <c r="B1200" s="379"/>
      <c r="C1200" s="379"/>
      <c r="D1200" s="379"/>
      <c r="E1200" s="379"/>
      <c r="F1200" s="379"/>
      <c r="G1200" s="379"/>
      <c r="H1200" s="382"/>
      <c r="I1200" s="509"/>
      <c r="J1200" s="383"/>
      <c r="K1200" s="387"/>
      <c r="L1200" s="379"/>
      <c r="M1200" s="379"/>
      <c r="N1200" s="382"/>
      <c r="O1200" s="379"/>
    </row>
    <row r="1201" spans="1:15" x14ac:dyDescent="0.2">
      <c r="A1201" s="379"/>
      <c r="B1201" s="379"/>
      <c r="C1201" s="379"/>
      <c r="D1201" s="379"/>
      <c r="E1201" s="379"/>
      <c r="F1201" s="379"/>
      <c r="G1201" s="379"/>
      <c r="H1201" s="382"/>
      <c r="I1201" s="509"/>
      <c r="J1201" s="383"/>
      <c r="K1201" s="387"/>
      <c r="L1201" s="379"/>
      <c r="M1201" s="379"/>
      <c r="N1201" s="382"/>
      <c r="O1201" s="379"/>
    </row>
    <row r="1202" spans="1:15" x14ac:dyDescent="0.2">
      <c r="A1202" s="379"/>
      <c r="B1202" s="379"/>
      <c r="C1202" s="379"/>
      <c r="D1202" s="379"/>
      <c r="E1202" s="379"/>
      <c r="F1202" s="379"/>
      <c r="G1202" s="379"/>
      <c r="H1202" s="382"/>
      <c r="I1202" s="509"/>
      <c r="J1202" s="383"/>
      <c r="K1202" s="387"/>
      <c r="L1202" s="379"/>
      <c r="M1202" s="379"/>
      <c r="N1202" s="382"/>
      <c r="O1202" s="379"/>
    </row>
    <row r="1203" spans="1:15" x14ac:dyDescent="0.2">
      <c r="A1203" s="379"/>
      <c r="B1203" s="379"/>
      <c r="C1203" s="379"/>
      <c r="D1203" s="379"/>
      <c r="E1203" s="379"/>
      <c r="F1203" s="379"/>
      <c r="G1203" s="379"/>
      <c r="H1203" s="382"/>
      <c r="I1203" s="509"/>
      <c r="J1203" s="383"/>
      <c r="K1203" s="387"/>
      <c r="L1203" s="379"/>
      <c r="M1203" s="379"/>
      <c r="N1203" s="382"/>
      <c r="O1203" s="379"/>
    </row>
    <row r="1204" spans="1:15" x14ac:dyDescent="0.2">
      <c r="A1204" s="379"/>
      <c r="B1204" s="379"/>
      <c r="C1204" s="379"/>
      <c r="D1204" s="379"/>
      <c r="E1204" s="379"/>
      <c r="F1204" s="379"/>
      <c r="G1204" s="379"/>
      <c r="H1204" s="382"/>
      <c r="I1204" s="509"/>
      <c r="J1204" s="383"/>
      <c r="K1204" s="387"/>
      <c r="L1204" s="379"/>
      <c r="M1204" s="379"/>
      <c r="N1204" s="382"/>
      <c r="O1204" s="379"/>
    </row>
    <row r="1205" spans="1:15" x14ac:dyDescent="0.2">
      <c r="A1205" s="379"/>
      <c r="B1205" s="379"/>
      <c r="C1205" s="379"/>
      <c r="D1205" s="379"/>
      <c r="E1205" s="379"/>
      <c r="F1205" s="379"/>
      <c r="G1205" s="379"/>
      <c r="H1205" s="382"/>
      <c r="I1205" s="509"/>
      <c r="J1205" s="383"/>
      <c r="K1205" s="387"/>
      <c r="L1205" s="379"/>
      <c r="M1205" s="379"/>
      <c r="N1205" s="382"/>
      <c r="O1205" s="379"/>
    </row>
    <row r="1206" spans="1:15" x14ac:dyDescent="0.2">
      <c r="A1206" s="379"/>
      <c r="B1206" s="379"/>
      <c r="C1206" s="379"/>
      <c r="D1206" s="379"/>
      <c r="E1206" s="379"/>
      <c r="F1206" s="379"/>
      <c r="G1206" s="379"/>
      <c r="H1206" s="382"/>
      <c r="I1206" s="509"/>
      <c r="J1206" s="383"/>
      <c r="K1206" s="387"/>
      <c r="L1206" s="379"/>
      <c r="M1206" s="379"/>
      <c r="N1206" s="382"/>
      <c r="O1206" s="379"/>
    </row>
    <row r="1207" spans="1:15" x14ac:dyDescent="0.2">
      <c r="A1207" s="379"/>
      <c r="B1207" s="379"/>
      <c r="C1207" s="379"/>
      <c r="D1207" s="379"/>
      <c r="E1207" s="379"/>
      <c r="F1207" s="379"/>
      <c r="G1207" s="379"/>
      <c r="H1207" s="382"/>
      <c r="I1207" s="509"/>
      <c r="J1207" s="383"/>
      <c r="K1207" s="387"/>
      <c r="L1207" s="379"/>
      <c r="M1207" s="379"/>
      <c r="N1207" s="382"/>
      <c r="O1207" s="379"/>
    </row>
    <row r="1208" spans="1:15" x14ac:dyDescent="0.2">
      <c r="A1208" s="379"/>
      <c r="B1208" s="379"/>
      <c r="C1208" s="379"/>
      <c r="D1208" s="379"/>
      <c r="E1208" s="379"/>
      <c r="F1208" s="379"/>
      <c r="G1208" s="379"/>
      <c r="H1208" s="382"/>
      <c r="I1208" s="509"/>
      <c r="J1208" s="383"/>
      <c r="K1208" s="387"/>
      <c r="L1208" s="379"/>
      <c r="M1208" s="379"/>
      <c r="N1208" s="382"/>
      <c r="O1208" s="379"/>
    </row>
    <row r="1209" spans="1:15" x14ac:dyDescent="0.2">
      <c r="A1209" s="379"/>
      <c r="B1209" s="379"/>
      <c r="C1209" s="379"/>
      <c r="D1209" s="379"/>
      <c r="E1209" s="379"/>
      <c r="F1209" s="379"/>
      <c r="G1209" s="379"/>
      <c r="H1209" s="382"/>
      <c r="I1209" s="509"/>
      <c r="J1209" s="383"/>
      <c r="K1209" s="387"/>
      <c r="L1209" s="379"/>
      <c r="M1209" s="379"/>
      <c r="N1209" s="382"/>
      <c r="O1209" s="379"/>
    </row>
    <row r="1210" spans="1:15" x14ac:dyDescent="0.2">
      <c r="A1210" s="379"/>
      <c r="B1210" s="379"/>
      <c r="C1210" s="379"/>
      <c r="D1210" s="379"/>
      <c r="E1210" s="379"/>
      <c r="F1210" s="379"/>
      <c r="G1210" s="379"/>
      <c r="H1210" s="382"/>
      <c r="I1210" s="509"/>
      <c r="J1210" s="383"/>
      <c r="K1210" s="387"/>
      <c r="L1210" s="379"/>
      <c r="M1210" s="379"/>
      <c r="N1210" s="382"/>
      <c r="O1210" s="379"/>
    </row>
    <row r="1211" spans="1:15" x14ac:dyDescent="0.2">
      <c r="A1211" s="379"/>
      <c r="B1211" s="379"/>
      <c r="C1211" s="379"/>
      <c r="D1211" s="379"/>
      <c r="E1211" s="379"/>
      <c r="F1211" s="379"/>
      <c r="G1211" s="379"/>
      <c r="H1211" s="382"/>
      <c r="I1211" s="509"/>
      <c r="J1211" s="383"/>
      <c r="K1211" s="387"/>
      <c r="L1211" s="379"/>
      <c r="M1211" s="379"/>
      <c r="N1211" s="382"/>
      <c r="O1211" s="379"/>
    </row>
    <row r="1212" spans="1:15" x14ac:dyDescent="0.2">
      <c r="A1212" s="379"/>
      <c r="B1212" s="379"/>
      <c r="C1212" s="379"/>
      <c r="D1212" s="379"/>
      <c r="E1212" s="379"/>
      <c r="F1212" s="379"/>
      <c r="G1212" s="379"/>
      <c r="H1212" s="382"/>
      <c r="I1212" s="509"/>
      <c r="J1212" s="383"/>
      <c r="K1212" s="387"/>
      <c r="L1212" s="379"/>
      <c r="M1212" s="379"/>
      <c r="N1212" s="382"/>
      <c r="O1212" s="379"/>
    </row>
    <row r="1213" spans="1:15" x14ac:dyDescent="0.2">
      <c r="A1213" s="379"/>
      <c r="B1213" s="379"/>
      <c r="C1213" s="379"/>
      <c r="D1213" s="379"/>
      <c r="E1213" s="379"/>
      <c r="F1213" s="379"/>
      <c r="G1213" s="379"/>
      <c r="H1213" s="382"/>
      <c r="I1213" s="509"/>
      <c r="J1213" s="383"/>
      <c r="K1213" s="387"/>
      <c r="L1213" s="379"/>
      <c r="M1213" s="379"/>
      <c r="N1213" s="382"/>
      <c r="O1213" s="379"/>
    </row>
    <row r="1214" spans="1:15" x14ac:dyDescent="0.2">
      <c r="A1214" s="379"/>
      <c r="B1214" s="379"/>
      <c r="C1214" s="379"/>
      <c r="D1214" s="379"/>
      <c r="E1214" s="379"/>
      <c r="F1214" s="379"/>
      <c r="G1214" s="379"/>
      <c r="H1214" s="382"/>
      <c r="I1214" s="509"/>
      <c r="J1214" s="383"/>
      <c r="K1214" s="387"/>
      <c r="L1214" s="379"/>
      <c r="M1214" s="379"/>
      <c r="N1214" s="382"/>
      <c r="O1214" s="379"/>
    </row>
    <row r="1215" spans="1:15" x14ac:dyDescent="0.2">
      <c r="A1215" s="379"/>
      <c r="B1215" s="379"/>
      <c r="C1215" s="379"/>
      <c r="D1215" s="379"/>
      <c r="E1215" s="379"/>
      <c r="F1215" s="379"/>
      <c r="G1215" s="379"/>
      <c r="H1215" s="382"/>
      <c r="I1215" s="509"/>
      <c r="J1215" s="383"/>
      <c r="K1215" s="387"/>
      <c r="L1215" s="379"/>
      <c r="M1215" s="379"/>
      <c r="N1215" s="382"/>
      <c r="O1215" s="379"/>
    </row>
    <row r="1216" spans="1:15" x14ac:dyDescent="0.2">
      <c r="A1216" s="379"/>
      <c r="B1216" s="379"/>
      <c r="C1216" s="379"/>
      <c r="D1216" s="379"/>
      <c r="E1216" s="379"/>
      <c r="F1216" s="379"/>
      <c r="G1216" s="379"/>
      <c r="H1216" s="382"/>
      <c r="I1216" s="509"/>
      <c r="J1216" s="383"/>
      <c r="K1216" s="387"/>
      <c r="L1216" s="379"/>
      <c r="M1216" s="379"/>
      <c r="N1216" s="382"/>
      <c r="O1216" s="379"/>
    </row>
    <row r="1217" spans="1:15" x14ac:dyDescent="0.2">
      <c r="A1217" s="379"/>
      <c r="B1217" s="379"/>
      <c r="C1217" s="379"/>
      <c r="D1217" s="379"/>
      <c r="E1217" s="379"/>
      <c r="F1217" s="379"/>
      <c r="G1217" s="379"/>
      <c r="H1217" s="382"/>
      <c r="I1217" s="509"/>
      <c r="J1217" s="383"/>
      <c r="K1217" s="387"/>
      <c r="L1217" s="379"/>
      <c r="M1217" s="379"/>
      <c r="N1217" s="382"/>
      <c r="O1217" s="379"/>
    </row>
    <row r="1218" spans="1:15" x14ac:dyDescent="0.2">
      <c r="A1218" s="379"/>
      <c r="B1218" s="379"/>
      <c r="C1218" s="379"/>
      <c r="D1218" s="379"/>
      <c r="E1218" s="379"/>
      <c r="F1218" s="379"/>
      <c r="G1218" s="379"/>
      <c r="H1218" s="382"/>
      <c r="I1218" s="509"/>
      <c r="J1218" s="383"/>
      <c r="K1218" s="387"/>
      <c r="L1218" s="379"/>
      <c r="M1218" s="379"/>
      <c r="N1218" s="382"/>
      <c r="O1218" s="379"/>
    </row>
    <row r="1219" spans="1:15" x14ac:dyDescent="0.2">
      <c r="A1219" s="379"/>
      <c r="B1219" s="379"/>
      <c r="C1219" s="379"/>
      <c r="D1219" s="379"/>
      <c r="E1219" s="379"/>
      <c r="F1219" s="379"/>
      <c r="G1219" s="379"/>
      <c r="H1219" s="382"/>
      <c r="I1219" s="509"/>
      <c r="J1219" s="383"/>
      <c r="K1219" s="387"/>
      <c r="L1219" s="379"/>
      <c r="M1219" s="379"/>
      <c r="N1219" s="382"/>
      <c r="O1219" s="379"/>
    </row>
    <row r="1220" spans="1:15" x14ac:dyDescent="0.2">
      <c r="A1220" s="379"/>
      <c r="B1220" s="379"/>
      <c r="C1220" s="379"/>
      <c r="D1220" s="379"/>
      <c r="E1220" s="379"/>
      <c r="F1220" s="379"/>
      <c r="G1220" s="379"/>
      <c r="H1220" s="382"/>
      <c r="I1220" s="509"/>
      <c r="J1220" s="383"/>
      <c r="K1220" s="387"/>
      <c r="L1220" s="379"/>
      <c r="M1220" s="379"/>
      <c r="N1220" s="382"/>
      <c r="O1220" s="379"/>
    </row>
    <row r="1221" spans="1:15" x14ac:dyDescent="0.2">
      <c r="A1221" s="379"/>
      <c r="B1221" s="379"/>
      <c r="C1221" s="379"/>
      <c r="D1221" s="379"/>
      <c r="E1221" s="379"/>
      <c r="F1221" s="379"/>
      <c r="G1221" s="379"/>
      <c r="H1221" s="382"/>
      <c r="I1221" s="509"/>
      <c r="J1221" s="383"/>
      <c r="K1221" s="387"/>
      <c r="L1221" s="379"/>
      <c r="M1221" s="379"/>
      <c r="N1221" s="382"/>
      <c r="O1221" s="379"/>
    </row>
    <row r="1222" spans="1:15" x14ac:dyDescent="0.2">
      <c r="A1222" s="379"/>
      <c r="B1222" s="379"/>
      <c r="C1222" s="379"/>
      <c r="D1222" s="379"/>
      <c r="E1222" s="379"/>
      <c r="F1222" s="379"/>
      <c r="G1222" s="379"/>
      <c r="H1222" s="382"/>
      <c r="I1222" s="509"/>
      <c r="J1222" s="383"/>
      <c r="K1222" s="387"/>
      <c r="L1222" s="379"/>
      <c r="M1222" s="379"/>
      <c r="N1222" s="382"/>
      <c r="O1222" s="379"/>
    </row>
    <row r="1223" spans="1:15" x14ac:dyDescent="0.2">
      <c r="A1223" s="379"/>
      <c r="B1223" s="379"/>
      <c r="C1223" s="379"/>
      <c r="D1223" s="379"/>
      <c r="E1223" s="379"/>
      <c r="F1223" s="379"/>
      <c r="G1223" s="379"/>
      <c r="H1223" s="382"/>
      <c r="I1223" s="509"/>
      <c r="J1223" s="383"/>
      <c r="K1223" s="387"/>
      <c r="L1223" s="379"/>
      <c r="M1223" s="379"/>
      <c r="N1223" s="382"/>
      <c r="O1223" s="379"/>
    </row>
    <row r="1224" spans="1:15" x14ac:dyDescent="0.2">
      <c r="A1224" s="379"/>
      <c r="B1224" s="379"/>
      <c r="C1224" s="379"/>
      <c r="D1224" s="379"/>
      <c r="E1224" s="379"/>
      <c r="F1224" s="379"/>
      <c r="G1224" s="379"/>
      <c r="H1224" s="382"/>
      <c r="I1224" s="509"/>
      <c r="J1224" s="383"/>
      <c r="K1224" s="387"/>
      <c r="L1224" s="379"/>
      <c r="M1224" s="379"/>
      <c r="N1224" s="382"/>
      <c r="O1224" s="379"/>
    </row>
    <row r="1225" spans="1:15" x14ac:dyDescent="0.2">
      <c r="A1225" s="379"/>
      <c r="B1225" s="379"/>
      <c r="C1225" s="379"/>
      <c r="D1225" s="379"/>
      <c r="E1225" s="379"/>
      <c r="F1225" s="379"/>
      <c r="G1225" s="379"/>
      <c r="H1225" s="382"/>
      <c r="I1225" s="509"/>
      <c r="J1225" s="383"/>
      <c r="K1225" s="387"/>
      <c r="L1225" s="379"/>
      <c r="M1225" s="379"/>
      <c r="N1225" s="382"/>
      <c r="O1225" s="379"/>
    </row>
    <row r="1226" spans="1:15" x14ac:dyDescent="0.2">
      <c r="A1226" s="379"/>
      <c r="B1226" s="379"/>
      <c r="C1226" s="379"/>
      <c r="D1226" s="379"/>
      <c r="E1226" s="379"/>
      <c r="F1226" s="379"/>
      <c r="G1226" s="379"/>
      <c r="H1226" s="382"/>
      <c r="I1226" s="509"/>
      <c r="J1226" s="383"/>
      <c r="K1226" s="387"/>
      <c r="L1226" s="379"/>
      <c r="M1226" s="379"/>
      <c r="N1226" s="382"/>
      <c r="O1226" s="379"/>
    </row>
    <row r="1227" spans="1:15" x14ac:dyDescent="0.2">
      <c r="A1227" s="379"/>
      <c r="B1227" s="379"/>
      <c r="C1227" s="379"/>
      <c r="D1227" s="379"/>
      <c r="E1227" s="379"/>
      <c r="F1227" s="379"/>
      <c r="G1227" s="379"/>
      <c r="H1227" s="382"/>
      <c r="I1227" s="509"/>
      <c r="J1227" s="383"/>
      <c r="K1227" s="387"/>
      <c r="L1227" s="379"/>
      <c r="M1227" s="379"/>
      <c r="N1227" s="382"/>
      <c r="O1227" s="379"/>
    </row>
    <row r="1228" spans="1:15" x14ac:dyDescent="0.2">
      <c r="A1228" s="379"/>
      <c r="B1228" s="379"/>
      <c r="C1228" s="379"/>
      <c r="D1228" s="379"/>
      <c r="E1228" s="379"/>
      <c r="F1228" s="379"/>
      <c r="G1228" s="379"/>
      <c r="H1228" s="382"/>
      <c r="I1228" s="509"/>
      <c r="J1228" s="383"/>
      <c r="K1228" s="387"/>
      <c r="L1228" s="379"/>
      <c r="M1228" s="379"/>
      <c r="N1228" s="382"/>
      <c r="O1228" s="379"/>
    </row>
    <row r="1229" spans="1:15" x14ac:dyDescent="0.2">
      <c r="A1229" s="379"/>
      <c r="B1229" s="379"/>
      <c r="C1229" s="379"/>
      <c r="D1229" s="379"/>
      <c r="E1229" s="379"/>
      <c r="F1229" s="379"/>
      <c r="G1229" s="379"/>
      <c r="H1229" s="382"/>
      <c r="I1229" s="509"/>
      <c r="J1229" s="383"/>
      <c r="K1229" s="387"/>
      <c r="L1229" s="379"/>
      <c r="M1229" s="379"/>
      <c r="N1229" s="382"/>
      <c r="O1229" s="379"/>
    </row>
    <row r="1230" spans="1:15" x14ac:dyDescent="0.2">
      <c r="A1230" s="379"/>
      <c r="B1230" s="379"/>
      <c r="C1230" s="379"/>
      <c r="D1230" s="379"/>
      <c r="E1230" s="379"/>
      <c r="F1230" s="379"/>
      <c r="G1230" s="379"/>
      <c r="H1230" s="382"/>
      <c r="I1230" s="509"/>
      <c r="J1230" s="383"/>
      <c r="K1230" s="387"/>
      <c r="L1230" s="379"/>
      <c r="M1230" s="379"/>
      <c r="N1230" s="382"/>
      <c r="O1230" s="379"/>
    </row>
    <row r="1231" spans="1:15" x14ac:dyDescent="0.2">
      <c r="A1231" s="379"/>
      <c r="B1231" s="379"/>
      <c r="C1231" s="379"/>
      <c r="D1231" s="379"/>
      <c r="E1231" s="379"/>
      <c r="F1231" s="379"/>
      <c r="G1231" s="379"/>
      <c r="H1231" s="382"/>
      <c r="I1231" s="509"/>
      <c r="J1231" s="383"/>
      <c r="K1231" s="387"/>
      <c r="L1231" s="379"/>
      <c r="M1231" s="379"/>
      <c r="N1231" s="382"/>
      <c r="O1231" s="379"/>
    </row>
    <row r="1232" spans="1:15" x14ac:dyDescent="0.2">
      <c r="A1232" s="379"/>
      <c r="B1232" s="379"/>
      <c r="C1232" s="379"/>
      <c r="D1232" s="379"/>
      <c r="E1232" s="379"/>
      <c r="F1232" s="379"/>
      <c r="G1232" s="379"/>
      <c r="H1232" s="382"/>
      <c r="I1232" s="509"/>
      <c r="J1232" s="383"/>
      <c r="K1232" s="387"/>
      <c r="L1232" s="379"/>
      <c r="M1232" s="379"/>
      <c r="N1232" s="382"/>
      <c r="O1232" s="379"/>
    </row>
    <row r="1233" spans="1:15" x14ac:dyDescent="0.2">
      <c r="A1233" s="379"/>
      <c r="B1233" s="379"/>
      <c r="C1233" s="379"/>
      <c r="D1233" s="379"/>
      <c r="E1233" s="379"/>
      <c r="F1233" s="379"/>
      <c r="G1233" s="379"/>
      <c r="H1233" s="382"/>
      <c r="I1233" s="509"/>
      <c r="J1233" s="383"/>
      <c r="K1233" s="387"/>
      <c r="L1233" s="379"/>
      <c r="M1233" s="379"/>
      <c r="N1233" s="382"/>
      <c r="O1233" s="379"/>
    </row>
    <row r="1234" spans="1:15" x14ac:dyDescent="0.2">
      <c r="A1234" s="379"/>
      <c r="B1234" s="379"/>
      <c r="C1234" s="379"/>
      <c r="D1234" s="379"/>
      <c r="E1234" s="379"/>
      <c r="F1234" s="379"/>
      <c r="G1234" s="379"/>
      <c r="H1234" s="382"/>
      <c r="I1234" s="509"/>
      <c r="J1234" s="383"/>
      <c r="K1234" s="387"/>
      <c r="L1234" s="379"/>
      <c r="M1234" s="379"/>
      <c r="N1234" s="382"/>
      <c r="O1234" s="379"/>
    </row>
    <row r="1235" spans="1:15" x14ac:dyDescent="0.2">
      <c r="A1235" s="379"/>
      <c r="B1235" s="379"/>
      <c r="C1235" s="379"/>
      <c r="D1235" s="379"/>
      <c r="E1235" s="379"/>
      <c r="F1235" s="379"/>
      <c r="G1235" s="379"/>
      <c r="H1235" s="382"/>
      <c r="I1235" s="509"/>
      <c r="J1235" s="383"/>
      <c r="K1235" s="387"/>
      <c r="L1235" s="379"/>
      <c r="M1235" s="379"/>
      <c r="N1235" s="382"/>
      <c r="O1235" s="379"/>
    </row>
    <row r="1236" spans="1:15" x14ac:dyDescent="0.2">
      <c r="A1236" s="379"/>
      <c r="B1236" s="379"/>
      <c r="C1236" s="379"/>
      <c r="D1236" s="379"/>
      <c r="E1236" s="379"/>
      <c r="F1236" s="379"/>
      <c r="G1236" s="379"/>
      <c r="H1236" s="382"/>
      <c r="I1236" s="509"/>
      <c r="J1236" s="383"/>
      <c r="K1236" s="387"/>
      <c r="L1236" s="379"/>
      <c r="M1236" s="379"/>
      <c r="N1236" s="382"/>
      <c r="O1236" s="379"/>
    </row>
    <row r="1237" spans="1:15" x14ac:dyDescent="0.2">
      <c r="A1237" s="379"/>
      <c r="B1237" s="379"/>
      <c r="C1237" s="379"/>
      <c r="D1237" s="379"/>
      <c r="E1237" s="379"/>
      <c r="F1237" s="379"/>
      <c r="G1237" s="379"/>
      <c r="H1237" s="382"/>
      <c r="I1237" s="509"/>
      <c r="J1237" s="383"/>
      <c r="K1237" s="387"/>
      <c r="L1237" s="379"/>
      <c r="M1237" s="379"/>
      <c r="N1237" s="382"/>
      <c r="O1237" s="379"/>
    </row>
    <row r="1238" spans="1:15" x14ac:dyDescent="0.2">
      <c r="A1238" s="379"/>
      <c r="B1238" s="379"/>
      <c r="C1238" s="379"/>
      <c r="D1238" s="379"/>
      <c r="E1238" s="379"/>
      <c r="F1238" s="379"/>
      <c r="G1238" s="379"/>
      <c r="H1238" s="382"/>
      <c r="I1238" s="509"/>
      <c r="J1238" s="383"/>
      <c r="K1238" s="387"/>
      <c r="L1238" s="379"/>
      <c r="M1238" s="379"/>
      <c r="N1238" s="382"/>
      <c r="O1238" s="379"/>
    </row>
    <row r="1239" spans="1:15" x14ac:dyDescent="0.2">
      <c r="A1239" s="379"/>
      <c r="B1239" s="379"/>
      <c r="C1239" s="379"/>
      <c r="D1239" s="379"/>
      <c r="E1239" s="379"/>
      <c r="F1239" s="379"/>
      <c r="G1239" s="379"/>
      <c r="H1239" s="382"/>
      <c r="I1239" s="509"/>
      <c r="J1239" s="383"/>
      <c r="K1239" s="387"/>
      <c r="L1239" s="379"/>
      <c r="M1239" s="379"/>
      <c r="N1239" s="382"/>
      <c r="O1239" s="379"/>
    </row>
    <row r="1240" spans="1:15" x14ac:dyDescent="0.2">
      <c r="A1240" s="379"/>
      <c r="B1240" s="379"/>
      <c r="C1240" s="379"/>
      <c r="D1240" s="379"/>
      <c r="E1240" s="379"/>
      <c r="F1240" s="379"/>
      <c r="G1240" s="379"/>
      <c r="H1240" s="382"/>
      <c r="I1240" s="509"/>
      <c r="J1240" s="383"/>
      <c r="K1240" s="387"/>
      <c r="L1240" s="379"/>
      <c r="M1240" s="379"/>
      <c r="N1240" s="382"/>
      <c r="O1240" s="379"/>
    </row>
    <row r="1241" spans="1:15" x14ac:dyDescent="0.2">
      <c r="A1241" s="379"/>
      <c r="B1241" s="379"/>
      <c r="C1241" s="379"/>
      <c r="D1241" s="379"/>
      <c r="E1241" s="379"/>
      <c r="F1241" s="379"/>
      <c r="G1241" s="379"/>
      <c r="H1241" s="382"/>
      <c r="I1241" s="509"/>
      <c r="J1241" s="383"/>
      <c r="K1241" s="387"/>
      <c r="L1241" s="379"/>
      <c r="M1241" s="379"/>
      <c r="N1241" s="382"/>
      <c r="O1241" s="379"/>
    </row>
    <row r="1242" spans="1:15" x14ac:dyDescent="0.2">
      <c r="A1242" s="379"/>
      <c r="B1242" s="379"/>
      <c r="C1242" s="379"/>
      <c r="D1242" s="379"/>
      <c r="E1242" s="379"/>
      <c r="F1242" s="379"/>
      <c r="G1242" s="379"/>
      <c r="H1242" s="382"/>
      <c r="I1242" s="509"/>
      <c r="J1242" s="383"/>
      <c r="K1242" s="387"/>
      <c r="L1242" s="379"/>
      <c r="M1242" s="379"/>
      <c r="N1242" s="382"/>
      <c r="O1242" s="379"/>
    </row>
    <row r="1243" spans="1:15" x14ac:dyDescent="0.2">
      <c r="A1243" s="379"/>
      <c r="B1243" s="379"/>
      <c r="C1243" s="379"/>
      <c r="D1243" s="379"/>
      <c r="E1243" s="379"/>
      <c r="F1243" s="379"/>
      <c r="G1243" s="379"/>
      <c r="H1243" s="382"/>
      <c r="I1243" s="509"/>
      <c r="J1243" s="383"/>
      <c r="K1243" s="387"/>
      <c r="L1243" s="379"/>
      <c r="M1243" s="379"/>
      <c r="N1243" s="382"/>
      <c r="O1243" s="379"/>
    </row>
    <row r="1244" spans="1:15" x14ac:dyDescent="0.2">
      <c r="A1244" s="379"/>
      <c r="B1244" s="379"/>
      <c r="C1244" s="379"/>
      <c r="D1244" s="379"/>
      <c r="E1244" s="379"/>
      <c r="F1244" s="379"/>
      <c r="G1244" s="379"/>
      <c r="H1244" s="382"/>
      <c r="I1244" s="509"/>
      <c r="J1244" s="383"/>
      <c r="K1244" s="387"/>
      <c r="L1244" s="379"/>
      <c r="M1244" s="379"/>
      <c r="N1244" s="382"/>
      <c r="O1244" s="379"/>
    </row>
    <row r="1245" spans="1:15" x14ac:dyDescent="0.2">
      <c r="A1245" s="379"/>
      <c r="B1245" s="379"/>
      <c r="C1245" s="379"/>
      <c r="D1245" s="379"/>
      <c r="E1245" s="379"/>
      <c r="F1245" s="379"/>
      <c r="G1245" s="379"/>
      <c r="H1245" s="382"/>
      <c r="I1245" s="509"/>
      <c r="J1245" s="383"/>
      <c r="K1245" s="387"/>
      <c r="L1245" s="379"/>
      <c r="M1245" s="379"/>
      <c r="N1245" s="382"/>
      <c r="O1245" s="379"/>
    </row>
    <row r="1246" spans="1:15" x14ac:dyDescent="0.2">
      <c r="A1246" s="379"/>
      <c r="B1246" s="379"/>
      <c r="C1246" s="379"/>
      <c r="D1246" s="379"/>
      <c r="E1246" s="379"/>
      <c r="F1246" s="379"/>
      <c r="G1246" s="379"/>
      <c r="H1246" s="382"/>
      <c r="I1246" s="509"/>
      <c r="J1246" s="383"/>
      <c r="K1246" s="387"/>
      <c r="L1246" s="379"/>
      <c r="M1246" s="379"/>
      <c r="N1246" s="382"/>
      <c r="O1246" s="379"/>
    </row>
    <row r="1247" spans="1:15" x14ac:dyDescent="0.2">
      <c r="A1247" s="379"/>
      <c r="B1247" s="379"/>
      <c r="C1247" s="379"/>
      <c r="D1247" s="379"/>
      <c r="E1247" s="379"/>
      <c r="F1247" s="379"/>
      <c r="G1247" s="379"/>
      <c r="H1247" s="382"/>
      <c r="I1247" s="509"/>
      <c r="J1247" s="383"/>
      <c r="K1247" s="387"/>
      <c r="L1247" s="379"/>
      <c r="M1247" s="379"/>
      <c r="N1247" s="382"/>
      <c r="O1247" s="379"/>
    </row>
    <row r="1248" spans="1:15" x14ac:dyDescent="0.2">
      <c r="A1248" s="379"/>
      <c r="B1248" s="379"/>
      <c r="C1248" s="379"/>
      <c r="D1248" s="379"/>
      <c r="E1248" s="379"/>
      <c r="F1248" s="379"/>
      <c r="G1248" s="379"/>
      <c r="H1248" s="382"/>
      <c r="I1248" s="509"/>
      <c r="J1248" s="383"/>
      <c r="K1248" s="387"/>
      <c r="L1248" s="379"/>
      <c r="M1248" s="379"/>
      <c r="N1248" s="382"/>
      <c r="O1248" s="379"/>
    </row>
    <row r="1249" spans="1:15" x14ac:dyDescent="0.2">
      <c r="A1249" s="379"/>
      <c r="B1249" s="379"/>
      <c r="C1249" s="379"/>
      <c r="D1249" s="379"/>
      <c r="E1249" s="379"/>
      <c r="F1249" s="379"/>
      <c r="G1249" s="379"/>
      <c r="H1249" s="382"/>
      <c r="I1249" s="509"/>
      <c r="J1249" s="383"/>
      <c r="K1249" s="387"/>
      <c r="L1249" s="379"/>
      <c r="M1249" s="379"/>
      <c r="N1249" s="382"/>
      <c r="O1249" s="379"/>
    </row>
    <row r="1250" spans="1:15" x14ac:dyDescent="0.2">
      <c r="A1250" s="379"/>
      <c r="B1250" s="379"/>
      <c r="C1250" s="379"/>
      <c r="D1250" s="379"/>
      <c r="E1250" s="379"/>
      <c r="F1250" s="379"/>
      <c r="G1250" s="379"/>
      <c r="H1250" s="382"/>
      <c r="I1250" s="509"/>
      <c r="J1250" s="383"/>
      <c r="K1250" s="387"/>
      <c r="L1250" s="379"/>
      <c r="M1250" s="379"/>
      <c r="N1250" s="382"/>
      <c r="O1250" s="379"/>
    </row>
    <row r="1251" spans="1:15" x14ac:dyDescent="0.2">
      <c r="A1251" s="379"/>
      <c r="B1251" s="379"/>
      <c r="C1251" s="379"/>
      <c r="D1251" s="379"/>
      <c r="E1251" s="379"/>
      <c r="F1251" s="379"/>
      <c r="G1251" s="379"/>
      <c r="H1251" s="382"/>
      <c r="I1251" s="509"/>
      <c r="J1251" s="383"/>
      <c r="K1251" s="387"/>
      <c r="L1251" s="379"/>
      <c r="M1251" s="379"/>
      <c r="N1251" s="382"/>
      <c r="O1251" s="379"/>
    </row>
    <row r="1252" spans="1:15" x14ac:dyDescent="0.2">
      <c r="A1252" s="379"/>
      <c r="B1252" s="379"/>
      <c r="C1252" s="379"/>
      <c r="D1252" s="379"/>
      <c r="E1252" s="379"/>
      <c r="F1252" s="379"/>
      <c r="G1252" s="379"/>
      <c r="H1252" s="382"/>
      <c r="I1252" s="509"/>
      <c r="J1252" s="383"/>
      <c r="K1252" s="387"/>
      <c r="L1252" s="379"/>
      <c r="M1252" s="379"/>
      <c r="N1252" s="382"/>
      <c r="O1252" s="379"/>
    </row>
    <row r="1253" spans="1:15" x14ac:dyDescent="0.2">
      <c r="A1253" s="379"/>
      <c r="B1253" s="379"/>
      <c r="C1253" s="379"/>
      <c r="D1253" s="379"/>
      <c r="E1253" s="379"/>
      <c r="F1253" s="379"/>
      <c r="G1253" s="379"/>
      <c r="H1253" s="382"/>
      <c r="I1253" s="509"/>
      <c r="J1253" s="383"/>
      <c r="K1253" s="387"/>
      <c r="L1253" s="379"/>
      <c r="M1253" s="379"/>
      <c r="N1253" s="382"/>
      <c r="O1253" s="379"/>
    </row>
    <row r="1254" spans="1:15" x14ac:dyDescent="0.2">
      <c r="A1254" s="379"/>
      <c r="B1254" s="379"/>
      <c r="C1254" s="379"/>
      <c r="D1254" s="379"/>
      <c r="E1254" s="379"/>
      <c r="F1254" s="379"/>
      <c r="G1254" s="379"/>
      <c r="H1254" s="382"/>
      <c r="I1254" s="509"/>
      <c r="J1254" s="383"/>
      <c r="K1254" s="387"/>
      <c r="L1254" s="379"/>
      <c r="M1254" s="379"/>
      <c r="N1254" s="382"/>
      <c r="O1254" s="379"/>
    </row>
    <row r="1255" spans="1:15" x14ac:dyDescent="0.2">
      <c r="A1255" s="379"/>
      <c r="B1255" s="379"/>
      <c r="C1255" s="379"/>
      <c r="D1255" s="379"/>
      <c r="E1255" s="379"/>
      <c r="F1255" s="379"/>
      <c r="G1255" s="379"/>
      <c r="H1255" s="382"/>
      <c r="I1255" s="509"/>
      <c r="J1255" s="383"/>
      <c r="K1255" s="387"/>
      <c r="L1255" s="379"/>
      <c r="M1255" s="379"/>
      <c r="N1255" s="382"/>
      <c r="O1255" s="379"/>
    </row>
    <row r="1256" spans="1:15" x14ac:dyDescent="0.2">
      <c r="A1256" s="379"/>
      <c r="B1256" s="379"/>
      <c r="C1256" s="379"/>
      <c r="D1256" s="379"/>
      <c r="E1256" s="379"/>
      <c r="F1256" s="379"/>
      <c r="G1256" s="379"/>
      <c r="H1256" s="382"/>
      <c r="I1256" s="509"/>
      <c r="J1256" s="383"/>
      <c r="K1256" s="387"/>
      <c r="L1256" s="379"/>
      <c r="M1256" s="379"/>
      <c r="N1256" s="382"/>
      <c r="O1256" s="379"/>
    </row>
    <row r="1257" spans="1:15" x14ac:dyDescent="0.2">
      <c r="A1257" s="379"/>
      <c r="B1257" s="379"/>
      <c r="C1257" s="379"/>
      <c r="D1257" s="379"/>
      <c r="E1257" s="379"/>
      <c r="F1257" s="379"/>
      <c r="G1257" s="379"/>
      <c r="H1257" s="382"/>
      <c r="I1257" s="509"/>
      <c r="J1257" s="383"/>
      <c r="K1257" s="387"/>
      <c r="L1257" s="379"/>
      <c r="M1257" s="379"/>
      <c r="N1257" s="382"/>
      <c r="O1257" s="379"/>
    </row>
    <row r="1258" spans="1:15" x14ac:dyDescent="0.2">
      <c r="A1258" s="379"/>
      <c r="B1258" s="379"/>
      <c r="C1258" s="379"/>
      <c r="D1258" s="379"/>
      <c r="E1258" s="379"/>
      <c r="F1258" s="379"/>
      <c r="G1258" s="379"/>
      <c r="H1258" s="382"/>
      <c r="I1258" s="509"/>
      <c r="J1258" s="383"/>
      <c r="K1258" s="387"/>
      <c r="L1258" s="379"/>
      <c r="M1258" s="379"/>
      <c r="N1258" s="382"/>
      <c r="O1258" s="379"/>
    </row>
    <row r="1259" spans="1:15" x14ac:dyDescent="0.2">
      <c r="A1259" s="379"/>
      <c r="B1259" s="379"/>
      <c r="C1259" s="379"/>
      <c r="D1259" s="379"/>
      <c r="E1259" s="379"/>
      <c r="F1259" s="379"/>
      <c r="G1259" s="379"/>
      <c r="H1259" s="382"/>
      <c r="I1259" s="509"/>
      <c r="J1259" s="383"/>
      <c r="K1259" s="387"/>
      <c r="L1259" s="379"/>
      <c r="M1259" s="379"/>
      <c r="N1259" s="382"/>
      <c r="O1259" s="379"/>
    </row>
    <row r="1260" spans="1:15" x14ac:dyDescent="0.2">
      <c r="A1260" s="379"/>
      <c r="B1260" s="379"/>
      <c r="C1260" s="379"/>
      <c r="D1260" s="379"/>
      <c r="E1260" s="379"/>
      <c r="F1260" s="379"/>
      <c r="G1260" s="379"/>
      <c r="H1260" s="382"/>
      <c r="I1260" s="509"/>
      <c r="J1260" s="383"/>
      <c r="K1260" s="387"/>
      <c r="L1260" s="379"/>
      <c r="M1260" s="379"/>
      <c r="N1260" s="382"/>
      <c r="O1260" s="379"/>
    </row>
    <row r="1261" spans="1:15" x14ac:dyDescent="0.2">
      <c r="A1261" s="379"/>
      <c r="B1261" s="379"/>
      <c r="C1261" s="379"/>
      <c r="D1261" s="379"/>
      <c r="E1261" s="379"/>
      <c r="F1261" s="379"/>
      <c r="G1261" s="379"/>
      <c r="H1261" s="382"/>
      <c r="I1261" s="509"/>
      <c r="J1261" s="383"/>
      <c r="K1261" s="387"/>
      <c r="L1261" s="379"/>
      <c r="M1261" s="379"/>
      <c r="N1261" s="382"/>
      <c r="O1261" s="379"/>
    </row>
    <row r="1262" spans="1:15" x14ac:dyDescent="0.2">
      <c r="A1262" s="379"/>
      <c r="B1262" s="379"/>
      <c r="C1262" s="379"/>
      <c r="D1262" s="379"/>
      <c r="E1262" s="379"/>
      <c r="F1262" s="379"/>
      <c r="G1262" s="379"/>
      <c r="H1262" s="382"/>
      <c r="I1262" s="509"/>
      <c r="J1262" s="383"/>
      <c r="K1262" s="387"/>
      <c r="L1262" s="379"/>
      <c r="M1262" s="379"/>
      <c r="N1262" s="382"/>
      <c r="O1262" s="379"/>
    </row>
    <row r="1263" spans="1:15" x14ac:dyDescent="0.2">
      <c r="A1263" s="379"/>
      <c r="B1263" s="379"/>
      <c r="C1263" s="379"/>
      <c r="D1263" s="379"/>
      <c r="E1263" s="379"/>
      <c r="F1263" s="379"/>
      <c r="G1263" s="379"/>
      <c r="H1263" s="382"/>
      <c r="I1263" s="509"/>
      <c r="J1263" s="383"/>
      <c r="K1263" s="387"/>
      <c r="L1263" s="379"/>
      <c r="M1263" s="379"/>
      <c r="N1263" s="382"/>
      <c r="O1263" s="379"/>
    </row>
    <row r="1264" spans="1:15" x14ac:dyDescent="0.2">
      <c r="A1264" s="379"/>
      <c r="B1264" s="379"/>
      <c r="C1264" s="379"/>
      <c r="D1264" s="379"/>
      <c r="E1264" s="379"/>
      <c r="F1264" s="379"/>
      <c r="G1264" s="379"/>
      <c r="H1264" s="382"/>
      <c r="I1264" s="509"/>
      <c r="J1264" s="383"/>
      <c r="K1264" s="387"/>
      <c r="L1264" s="379"/>
      <c r="M1264" s="379"/>
      <c r="N1264" s="382"/>
      <c r="O1264" s="379"/>
    </row>
    <row r="1265" spans="1:15" x14ac:dyDescent="0.2">
      <c r="A1265" s="379"/>
      <c r="B1265" s="379"/>
      <c r="C1265" s="379"/>
      <c r="D1265" s="379"/>
      <c r="E1265" s="379"/>
      <c r="F1265" s="379"/>
      <c r="G1265" s="379"/>
      <c r="H1265" s="382"/>
      <c r="I1265" s="509"/>
      <c r="J1265" s="383"/>
      <c r="K1265" s="387"/>
      <c r="L1265" s="379"/>
      <c r="M1265" s="379"/>
      <c r="N1265" s="382"/>
      <c r="O1265" s="379"/>
    </row>
    <row r="1266" spans="1:15" x14ac:dyDescent="0.2">
      <c r="A1266" s="379"/>
      <c r="B1266" s="379"/>
      <c r="C1266" s="379"/>
      <c r="D1266" s="379"/>
      <c r="E1266" s="379"/>
      <c r="F1266" s="379"/>
      <c r="G1266" s="379"/>
      <c r="H1266" s="382"/>
      <c r="I1266" s="509"/>
      <c r="J1266" s="383"/>
      <c r="K1266" s="387"/>
      <c r="L1266" s="379"/>
      <c r="M1266" s="379"/>
      <c r="N1266" s="382"/>
      <c r="O1266" s="379"/>
    </row>
    <row r="1267" spans="1:15" x14ac:dyDescent="0.2">
      <c r="A1267" s="379"/>
      <c r="B1267" s="379"/>
      <c r="C1267" s="379"/>
      <c r="D1267" s="379"/>
      <c r="E1267" s="379"/>
      <c r="F1267" s="379"/>
      <c r="G1267" s="379"/>
      <c r="H1267" s="382"/>
      <c r="I1267" s="509"/>
      <c r="J1267" s="383"/>
      <c r="K1267" s="387"/>
      <c r="L1267" s="379"/>
      <c r="M1267" s="379"/>
      <c r="N1267" s="382"/>
      <c r="O1267" s="379"/>
    </row>
    <row r="1268" spans="1:15" x14ac:dyDescent="0.2">
      <c r="A1268" s="379"/>
      <c r="B1268" s="379"/>
      <c r="C1268" s="379"/>
      <c r="D1268" s="379"/>
      <c r="E1268" s="379"/>
      <c r="F1268" s="379"/>
      <c r="G1268" s="379"/>
      <c r="H1268" s="382"/>
      <c r="I1268" s="509"/>
      <c r="J1268" s="383"/>
      <c r="K1268" s="387"/>
      <c r="L1268" s="379"/>
      <c r="M1268" s="379"/>
      <c r="N1268" s="382"/>
      <c r="O1268" s="379"/>
    </row>
    <row r="1269" spans="1:15" x14ac:dyDescent="0.2">
      <c r="A1269" s="379"/>
      <c r="B1269" s="379"/>
      <c r="C1269" s="379"/>
      <c r="D1269" s="379"/>
      <c r="E1269" s="379"/>
      <c r="F1269" s="379"/>
      <c r="G1269" s="379"/>
      <c r="H1269" s="382"/>
      <c r="I1269" s="509"/>
      <c r="J1269" s="383"/>
      <c r="K1269" s="387"/>
      <c r="L1269" s="379"/>
      <c r="M1269" s="379"/>
      <c r="N1269" s="382"/>
      <c r="O1269" s="379"/>
    </row>
    <row r="1270" spans="1:15" x14ac:dyDescent="0.2">
      <c r="A1270" s="379"/>
      <c r="B1270" s="379"/>
      <c r="C1270" s="379"/>
      <c r="D1270" s="379"/>
      <c r="E1270" s="379"/>
      <c r="F1270" s="379"/>
      <c r="G1270" s="379"/>
      <c r="H1270" s="382"/>
      <c r="I1270" s="509"/>
      <c r="J1270" s="383"/>
      <c r="K1270" s="387"/>
      <c r="L1270" s="379"/>
      <c r="M1270" s="379"/>
      <c r="N1270" s="382"/>
      <c r="O1270" s="379"/>
    </row>
    <row r="1271" spans="1:15" x14ac:dyDescent="0.2">
      <c r="A1271" s="379"/>
      <c r="B1271" s="379"/>
      <c r="C1271" s="379"/>
      <c r="D1271" s="379"/>
      <c r="E1271" s="379"/>
      <c r="F1271" s="379"/>
      <c r="G1271" s="379"/>
      <c r="H1271" s="382"/>
      <c r="I1271" s="509"/>
      <c r="J1271" s="383"/>
      <c r="K1271" s="387"/>
      <c r="L1271" s="379"/>
      <c r="M1271" s="379"/>
      <c r="N1271" s="382"/>
      <c r="O1271" s="379"/>
    </row>
    <row r="1272" spans="1:15" x14ac:dyDescent="0.2">
      <c r="A1272" s="379"/>
      <c r="B1272" s="379"/>
      <c r="C1272" s="379"/>
      <c r="D1272" s="379"/>
      <c r="E1272" s="379"/>
      <c r="F1272" s="379"/>
      <c r="G1272" s="379"/>
      <c r="H1272" s="382"/>
      <c r="I1272" s="509"/>
      <c r="J1272" s="383"/>
      <c r="K1272" s="387"/>
      <c r="L1272" s="379"/>
      <c r="M1272" s="379"/>
      <c r="N1272" s="382"/>
      <c r="O1272" s="379"/>
    </row>
    <row r="1273" spans="1:15" x14ac:dyDescent="0.2">
      <c r="A1273" s="379"/>
      <c r="B1273" s="379"/>
      <c r="C1273" s="379"/>
      <c r="D1273" s="379"/>
      <c r="E1273" s="379"/>
      <c r="F1273" s="379"/>
      <c r="G1273" s="379"/>
      <c r="H1273" s="382"/>
      <c r="I1273" s="509"/>
      <c r="J1273" s="383"/>
      <c r="K1273" s="387"/>
      <c r="L1273" s="379"/>
      <c r="M1273" s="379"/>
      <c r="N1273" s="382"/>
      <c r="O1273" s="379"/>
    </row>
    <row r="1274" spans="1:15" x14ac:dyDescent="0.2">
      <c r="A1274" s="379"/>
      <c r="B1274" s="379"/>
      <c r="C1274" s="379"/>
      <c r="D1274" s="379"/>
      <c r="E1274" s="379"/>
      <c r="F1274" s="379"/>
      <c r="G1274" s="379"/>
      <c r="H1274" s="382"/>
      <c r="I1274" s="509"/>
      <c r="J1274" s="383"/>
      <c r="K1274" s="387"/>
      <c r="L1274" s="379"/>
      <c r="M1274" s="379"/>
      <c r="N1274" s="382"/>
      <c r="O1274" s="379"/>
    </row>
    <row r="1275" spans="1:15" x14ac:dyDescent="0.2">
      <c r="A1275" s="379"/>
      <c r="B1275" s="379"/>
      <c r="C1275" s="379"/>
      <c r="D1275" s="379"/>
      <c r="E1275" s="379"/>
      <c r="F1275" s="379"/>
      <c r="G1275" s="379"/>
      <c r="H1275" s="382"/>
      <c r="I1275" s="509"/>
      <c r="J1275" s="383"/>
      <c r="K1275" s="387"/>
      <c r="L1275" s="379"/>
      <c r="M1275" s="379"/>
      <c r="N1275" s="382"/>
      <c r="O1275" s="379"/>
    </row>
    <row r="1276" spans="1:15" x14ac:dyDescent="0.2">
      <c r="A1276" s="379"/>
      <c r="B1276" s="379"/>
      <c r="C1276" s="379"/>
      <c r="D1276" s="379"/>
      <c r="E1276" s="379"/>
      <c r="F1276" s="379"/>
      <c r="G1276" s="379"/>
      <c r="H1276" s="382"/>
      <c r="I1276" s="509"/>
      <c r="J1276" s="383"/>
      <c r="K1276" s="387"/>
      <c r="L1276" s="379"/>
      <c r="M1276" s="379"/>
      <c r="N1276" s="382"/>
      <c r="O1276" s="379"/>
    </row>
    <row r="1277" spans="1:15" x14ac:dyDescent="0.2">
      <c r="A1277" s="379"/>
      <c r="B1277" s="379"/>
      <c r="C1277" s="379"/>
      <c r="D1277" s="379"/>
      <c r="E1277" s="379"/>
      <c r="F1277" s="379"/>
      <c r="G1277" s="379"/>
      <c r="H1277" s="382"/>
      <c r="I1277" s="509"/>
      <c r="J1277" s="383"/>
      <c r="K1277" s="387"/>
      <c r="L1277" s="379"/>
      <c r="M1277" s="379"/>
      <c r="N1277" s="382"/>
      <c r="O1277" s="379"/>
    </row>
    <row r="1278" spans="1:15" x14ac:dyDescent="0.2">
      <c r="A1278" s="379"/>
      <c r="B1278" s="379"/>
      <c r="C1278" s="379"/>
      <c r="D1278" s="379"/>
      <c r="E1278" s="379"/>
      <c r="F1278" s="379"/>
      <c r="G1278" s="379"/>
      <c r="H1278" s="382"/>
      <c r="I1278" s="509"/>
      <c r="J1278" s="383"/>
      <c r="K1278" s="387"/>
      <c r="L1278" s="379"/>
      <c r="M1278" s="379"/>
      <c r="N1278" s="382"/>
      <c r="O1278" s="379"/>
    </row>
    <row r="1279" spans="1:15" x14ac:dyDescent="0.2">
      <c r="A1279" s="379"/>
      <c r="B1279" s="379"/>
      <c r="C1279" s="379"/>
      <c r="D1279" s="379"/>
      <c r="E1279" s="379"/>
      <c r="F1279" s="379"/>
      <c r="G1279" s="379"/>
      <c r="H1279" s="382"/>
      <c r="I1279" s="509"/>
      <c r="J1279" s="383"/>
      <c r="K1279" s="387"/>
      <c r="L1279" s="379"/>
      <c r="M1279" s="379"/>
      <c r="N1279" s="382"/>
      <c r="O1279" s="379"/>
    </row>
    <row r="1280" spans="1:15" x14ac:dyDescent="0.2">
      <c r="A1280" s="379"/>
      <c r="B1280" s="379"/>
      <c r="C1280" s="379"/>
      <c r="D1280" s="379"/>
      <c r="E1280" s="379"/>
      <c r="F1280" s="379"/>
      <c r="G1280" s="379"/>
      <c r="H1280" s="382"/>
      <c r="I1280" s="509"/>
      <c r="J1280" s="383"/>
      <c r="K1280" s="387"/>
      <c r="L1280" s="379"/>
      <c r="M1280" s="379"/>
      <c r="N1280" s="382"/>
      <c r="O1280" s="379"/>
    </row>
    <row r="1281" spans="1:15" x14ac:dyDescent="0.2">
      <c r="A1281" s="379"/>
      <c r="B1281" s="379"/>
      <c r="C1281" s="379"/>
      <c r="D1281" s="379"/>
      <c r="E1281" s="379"/>
      <c r="F1281" s="379"/>
      <c r="G1281" s="379"/>
      <c r="H1281" s="382"/>
      <c r="I1281" s="509"/>
      <c r="J1281" s="383"/>
      <c r="K1281" s="387"/>
      <c r="L1281" s="379"/>
      <c r="M1281" s="379"/>
      <c r="N1281" s="382"/>
      <c r="O1281" s="379"/>
    </row>
    <row r="1282" spans="1:15" x14ac:dyDescent="0.2">
      <c r="A1282" s="379"/>
      <c r="B1282" s="379"/>
      <c r="C1282" s="379"/>
      <c r="D1282" s="379"/>
      <c r="E1282" s="379"/>
      <c r="F1282" s="379"/>
      <c r="G1282" s="379"/>
      <c r="H1282" s="382"/>
      <c r="I1282" s="509"/>
      <c r="J1282" s="383"/>
      <c r="K1282" s="387"/>
      <c r="L1282" s="379"/>
      <c r="M1282" s="379"/>
      <c r="N1282" s="382"/>
      <c r="O1282" s="379"/>
    </row>
    <row r="1283" spans="1:15" x14ac:dyDescent="0.2">
      <c r="A1283" s="379"/>
      <c r="B1283" s="379"/>
      <c r="C1283" s="379"/>
      <c r="D1283" s="379"/>
      <c r="E1283" s="379"/>
      <c r="F1283" s="379"/>
      <c r="G1283" s="379"/>
      <c r="H1283" s="382"/>
      <c r="I1283" s="509"/>
      <c r="J1283" s="383"/>
      <c r="K1283" s="387"/>
      <c r="L1283" s="379"/>
      <c r="M1283" s="379"/>
      <c r="N1283" s="382"/>
      <c r="O1283" s="379"/>
    </row>
    <row r="1284" spans="1:15" x14ac:dyDescent="0.2">
      <c r="A1284" s="379"/>
      <c r="B1284" s="379"/>
      <c r="C1284" s="379"/>
      <c r="D1284" s="379"/>
      <c r="E1284" s="379"/>
      <c r="F1284" s="379"/>
      <c r="G1284" s="379"/>
      <c r="H1284" s="382"/>
      <c r="I1284" s="509"/>
      <c r="J1284" s="383"/>
      <c r="K1284" s="387"/>
      <c r="L1284" s="379"/>
      <c r="M1284" s="379"/>
      <c r="N1284" s="382"/>
      <c r="O1284" s="379"/>
    </row>
    <row r="1285" spans="1:15" x14ac:dyDescent="0.2">
      <c r="A1285" s="379"/>
      <c r="B1285" s="379"/>
      <c r="C1285" s="379"/>
      <c r="D1285" s="379"/>
      <c r="E1285" s="379"/>
      <c r="F1285" s="379"/>
      <c r="G1285" s="379"/>
      <c r="H1285" s="382"/>
      <c r="I1285" s="509"/>
      <c r="J1285" s="383"/>
      <c r="K1285" s="387"/>
      <c r="L1285" s="379"/>
      <c r="M1285" s="379"/>
      <c r="N1285" s="382"/>
      <c r="O1285" s="379"/>
    </row>
    <row r="1286" spans="1:15" x14ac:dyDescent="0.2">
      <c r="A1286" s="379"/>
      <c r="B1286" s="379"/>
      <c r="C1286" s="379"/>
      <c r="D1286" s="379"/>
      <c r="E1286" s="379"/>
      <c r="F1286" s="379"/>
      <c r="G1286" s="379"/>
      <c r="H1286" s="382"/>
      <c r="I1286" s="509"/>
      <c r="J1286" s="383"/>
      <c r="K1286" s="387"/>
      <c r="L1286" s="379"/>
      <c r="M1286" s="379"/>
      <c r="N1286" s="382"/>
      <c r="O1286" s="379"/>
    </row>
    <row r="1287" spans="1:15" x14ac:dyDescent="0.2">
      <c r="A1287" s="379"/>
      <c r="B1287" s="379"/>
      <c r="C1287" s="379"/>
      <c r="D1287" s="379"/>
      <c r="E1287" s="379"/>
      <c r="F1287" s="379"/>
      <c r="G1287" s="379"/>
      <c r="H1287" s="382"/>
      <c r="I1287" s="509"/>
      <c r="J1287" s="383"/>
      <c r="K1287" s="387"/>
      <c r="L1287" s="379"/>
      <c r="M1287" s="379"/>
      <c r="N1287" s="382"/>
      <c r="O1287" s="379"/>
    </row>
    <row r="1288" spans="1:15" x14ac:dyDescent="0.2">
      <c r="A1288" s="379"/>
      <c r="B1288" s="379"/>
      <c r="C1288" s="379"/>
      <c r="D1288" s="379"/>
      <c r="E1288" s="379"/>
      <c r="F1288" s="379"/>
      <c r="G1288" s="379"/>
      <c r="H1288" s="382"/>
      <c r="I1288" s="509"/>
      <c r="J1288" s="383"/>
      <c r="K1288" s="387"/>
      <c r="L1288" s="379"/>
      <c r="M1288" s="379"/>
      <c r="N1288" s="382"/>
      <c r="O1288" s="379"/>
    </row>
    <row r="1289" spans="1:15" x14ac:dyDescent="0.2">
      <c r="A1289" s="379"/>
      <c r="B1289" s="379"/>
      <c r="C1289" s="379"/>
      <c r="D1289" s="379"/>
      <c r="E1289" s="379"/>
      <c r="F1289" s="379"/>
      <c r="G1289" s="379"/>
      <c r="H1289" s="382"/>
      <c r="I1289" s="509"/>
      <c r="J1289" s="383"/>
      <c r="K1289" s="387"/>
      <c r="L1289" s="379"/>
      <c r="M1289" s="379"/>
      <c r="N1289" s="382"/>
      <c r="O1289" s="379"/>
    </row>
    <row r="1290" spans="1:15" x14ac:dyDescent="0.2">
      <c r="A1290" s="379"/>
      <c r="B1290" s="379"/>
      <c r="C1290" s="379"/>
      <c r="D1290" s="379"/>
      <c r="E1290" s="379"/>
      <c r="F1290" s="379"/>
      <c r="G1290" s="379"/>
      <c r="H1290" s="382"/>
      <c r="I1290" s="509"/>
      <c r="J1290" s="383"/>
      <c r="K1290" s="387"/>
      <c r="L1290" s="379"/>
      <c r="M1290" s="379"/>
      <c r="N1290" s="382"/>
      <c r="O1290" s="379"/>
    </row>
    <row r="1291" spans="1:15" x14ac:dyDescent="0.2">
      <c r="A1291" s="379"/>
      <c r="B1291" s="379"/>
      <c r="C1291" s="379"/>
      <c r="D1291" s="379"/>
      <c r="E1291" s="379"/>
      <c r="F1291" s="379"/>
      <c r="G1291" s="379"/>
      <c r="H1291" s="382"/>
      <c r="I1291" s="509"/>
      <c r="J1291" s="383"/>
      <c r="K1291" s="387"/>
      <c r="L1291" s="379"/>
      <c r="M1291" s="379"/>
      <c r="N1291" s="382"/>
      <c r="O1291" s="379"/>
    </row>
    <row r="1292" spans="1:15" x14ac:dyDescent="0.2">
      <c r="A1292" s="379"/>
      <c r="B1292" s="379"/>
      <c r="C1292" s="379"/>
      <c r="D1292" s="379"/>
      <c r="E1292" s="379"/>
      <c r="F1292" s="379"/>
      <c r="G1292" s="379"/>
      <c r="H1292" s="382"/>
      <c r="I1292" s="509"/>
      <c r="J1292" s="383"/>
      <c r="K1292" s="387"/>
      <c r="L1292" s="379"/>
      <c r="M1292" s="379"/>
      <c r="N1292" s="382"/>
      <c r="O1292" s="379"/>
    </row>
    <row r="1293" spans="1:15" x14ac:dyDescent="0.2">
      <c r="A1293" s="379"/>
      <c r="B1293" s="379"/>
      <c r="C1293" s="379"/>
      <c r="D1293" s="379"/>
      <c r="E1293" s="379"/>
      <c r="F1293" s="379"/>
      <c r="G1293" s="379"/>
      <c r="H1293" s="382"/>
      <c r="I1293" s="509"/>
      <c r="J1293" s="383"/>
      <c r="K1293" s="387"/>
      <c r="L1293" s="379"/>
      <c r="M1293" s="379"/>
      <c r="N1293" s="382"/>
      <c r="O1293" s="379"/>
    </row>
    <row r="1294" spans="1:15" x14ac:dyDescent="0.2">
      <c r="A1294" s="379"/>
      <c r="B1294" s="379"/>
      <c r="C1294" s="379"/>
      <c r="D1294" s="379"/>
      <c r="E1294" s="379"/>
      <c r="F1294" s="379"/>
      <c r="G1294" s="379"/>
      <c r="H1294" s="382"/>
      <c r="I1294" s="509"/>
      <c r="J1294" s="383"/>
      <c r="K1294" s="387"/>
      <c r="L1294" s="379"/>
      <c r="M1294" s="379"/>
      <c r="N1294" s="382"/>
      <c r="O1294" s="379"/>
    </row>
    <row r="1295" spans="1:15" x14ac:dyDescent="0.2">
      <c r="A1295" s="379"/>
      <c r="B1295" s="379"/>
      <c r="C1295" s="379"/>
      <c r="D1295" s="379"/>
      <c r="E1295" s="379"/>
      <c r="F1295" s="379"/>
      <c r="G1295" s="379"/>
      <c r="H1295" s="382"/>
      <c r="I1295" s="509"/>
      <c r="J1295" s="383"/>
      <c r="K1295" s="387"/>
      <c r="L1295" s="379"/>
      <c r="M1295" s="379"/>
      <c r="N1295" s="382"/>
      <c r="O1295" s="379"/>
    </row>
    <row r="1296" spans="1:15" x14ac:dyDescent="0.2">
      <c r="A1296" s="379"/>
      <c r="B1296" s="379"/>
      <c r="C1296" s="379"/>
      <c r="D1296" s="379"/>
      <c r="E1296" s="379"/>
      <c r="F1296" s="379"/>
      <c r="G1296" s="379"/>
      <c r="H1296" s="382"/>
      <c r="I1296" s="509"/>
      <c r="J1296" s="383"/>
      <c r="K1296" s="387"/>
      <c r="L1296" s="379"/>
      <c r="M1296" s="379"/>
      <c r="N1296" s="382"/>
      <c r="O1296" s="379"/>
    </row>
    <row r="1297" spans="1:15" x14ac:dyDescent="0.2">
      <c r="A1297" s="379"/>
      <c r="B1297" s="379"/>
      <c r="C1297" s="379"/>
      <c r="D1297" s="379"/>
      <c r="E1297" s="379"/>
      <c r="F1297" s="379"/>
      <c r="G1297" s="379"/>
      <c r="H1297" s="382"/>
      <c r="I1297" s="509"/>
      <c r="J1297" s="383"/>
      <c r="K1297" s="387"/>
      <c r="L1297" s="379"/>
      <c r="M1297" s="379"/>
      <c r="N1297" s="382"/>
      <c r="O1297" s="379"/>
    </row>
    <row r="1298" spans="1:15" x14ac:dyDescent="0.2">
      <c r="A1298" s="379"/>
      <c r="B1298" s="379"/>
      <c r="C1298" s="379"/>
      <c r="D1298" s="379"/>
      <c r="E1298" s="379"/>
      <c r="F1298" s="379"/>
      <c r="G1298" s="379"/>
      <c r="H1298" s="382"/>
      <c r="I1298" s="509"/>
      <c r="J1298" s="383"/>
      <c r="K1298" s="387"/>
      <c r="L1298" s="379"/>
      <c r="M1298" s="379"/>
      <c r="N1298" s="382"/>
      <c r="O1298" s="379"/>
    </row>
    <row r="1299" spans="1:15" x14ac:dyDescent="0.2">
      <c r="A1299" s="379"/>
      <c r="B1299" s="379"/>
      <c r="C1299" s="379"/>
      <c r="D1299" s="379"/>
      <c r="E1299" s="379"/>
      <c r="F1299" s="379"/>
      <c r="G1299" s="379"/>
      <c r="H1299" s="382"/>
      <c r="I1299" s="509"/>
      <c r="J1299" s="383"/>
      <c r="K1299" s="387"/>
      <c r="L1299" s="379"/>
      <c r="M1299" s="379"/>
      <c r="N1299" s="382"/>
      <c r="O1299" s="379"/>
    </row>
    <row r="1300" spans="1:15" x14ac:dyDescent="0.2">
      <c r="A1300" s="379"/>
      <c r="B1300" s="379"/>
      <c r="C1300" s="379"/>
      <c r="D1300" s="379"/>
      <c r="E1300" s="379"/>
      <c r="F1300" s="379"/>
      <c r="G1300" s="379"/>
      <c r="H1300" s="382"/>
      <c r="I1300" s="509"/>
      <c r="J1300" s="383"/>
      <c r="K1300" s="387"/>
      <c r="L1300" s="379"/>
      <c r="M1300" s="379"/>
      <c r="N1300" s="382"/>
      <c r="O1300" s="379"/>
    </row>
    <row r="1301" spans="1:15" x14ac:dyDescent="0.2">
      <c r="A1301" s="379"/>
      <c r="B1301" s="379"/>
      <c r="C1301" s="379"/>
      <c r="D1301" s="379"/>
      <c r="E1301" s="379"/>
      <c r="F1301" s="379"/>
      <c r="G1301" s="379"/>
      <c r="H1301" s="382"/>
      <c r="I1301" s="509"/>
      <c r="J1301" s="383"/>
      <c r="K1301" s="387"/>
      <c r="L1301" s="379"/>
      <c r="M1301" s="379"/>
      <c r="N1301" s="382"/>
      <c r="O1301" s="379"/>
    </row>
    <row r="1302" spans="1:15" x14ac:dyDescent="0.2">
      <c r="A1302" s="379"/>
      <c r="B1302" s="379"/>
      <c r="C1302" s="379"/>
      <c r="D1302" s="379"/>
      <c r="E1302" s="379"/>
      <c r="F1302" s="379"/>
      <c r="G1302" s="379"/>
      <c r="H1302" s="382"/>
      <c r="I1302" s="509"/>
      <c r="J1302" s="383"/>
      <c r="K1302" s="387"/>
      <c r="L1302" s="379"/>
      <c r="M1302" s="379"/>
      <c r="N1302" s="382"/>
      <c r="O1302" s="379"/>
    </row>
    <row r="1303" spans="1:15" x14ac:dyDescent="0.2">
      <c r="A1303" s="379"/>
      <c r="B1303" s="379"/>
      <c r="C1303" s="379"/>
      <c r="D1303" s="379"/>
      <c r="E1303" s="379"/>
      <c r="F1303" s="379"/>
      <c r="G1303" s="379"/>
      <c r="H1303" s="382"/>
      <c r="I1303" s="509"/>
      <c r="J1303" s="383"/>
      <c r="K1303" s="387"/>
      <c r="L1303" s="379"/>
      <c r="M1303" s="379"/>
      <c r="N1303" s="382"/>
      <c r="O1303" s="379"/>
    </row>
    <row r="1304" spans="1:15" x14ac:dyDescent="0.2">
      <c r="A1304" s="379"/>
      <c r="B1304" s="379"/>
      <c r="C1304" s="379"/>
      <c r="D1304" s="379"/>
      <c r="E1304" s="379"/>
      <c r="F1304" s="379"/>
      <c r="G1304" s="379"/>
      <c r="H1304" s="382"/>
      <c r="I1304" s="509"/>
      <c r="J1304" s="383"/>
      <c r="K1304" s="387"/>
      <c r="L1304" s="379"/>
      <c r="M1304" s="379"/>
      <c r="N1304" s="382"/>
      <c r="O1304" s="379"/>
    </row>
    <row r="1305" spans="1:15" x14ac:dyDescent="0.2">
      <c r="A1305" s="379"/>
      <c r="B1305" s="379"/>
      <c r="C1305" s="379"/>
      <c r="D1305" s="379"/>
      <c r="E1305" s="379"/>
      <c r="F1305" s="379"/>
      <c r="G1305" s="379"/>
      <c r="H1305" s="382"/>
      <c r="I1305" s="509"/>
      <c r="J1305" s="383"/>
      <c r="K1305" s="387"/>
      <c r="L1305" s="379"/>
      <c r="M1305" s="379"/>
      <c r="N1305" s="382"/>
      <c r="O1305" s="379"/>
    </row>
    <row r="1306" spans="1:15" x14ac:dyDescent="0.2">
      <c r="A1306" s="379"/>
      <c r="B1306" s="379"/>
      <c r="C1306" s="379"/>
      <c r="D1306" s="379"/>
      <c r="E1306" s="379"/>
      <c r="F1306" s="379"/>
      <c r="G1306" s="379"/>
      <c r="H1306" s="382"/>
      <c r="I1306" s="509"/>
      <c r="J1306" s="383"/>
      <c r="K1306" s="387"/>
      <c r="L1306" s="379"/>
      <c r="M1306" s="379"/>
      <c r="N1306" s="382"/>
      <c r="O1306" s="379"/>
    </row>
    <row r="1307" spans="1:15" x14ac:dyDescent="0.2">
      <c r="A1307" s="379"/>
      <c r="B1307" s="379"/>
      <c r="C1307" s="379"/>
      <c r="D1307" s="379"/>
      <c r="E1307" s="379"/>
      <c r="F1307" s="379"/>
      <c r="G1307" s="379"/>
      <c r="H1307" s="382"/>
      <c r="I1307" s="509"/>
      <c r="J1307" s="383"/>
      <c r="K1307" s="387"/>
      <c r="L1307" s="379"/>
      <c r="M1307" s="379"/>
      <c r="N1307" s="382"/>
      <c r="O1307" s="379"/>
    </row>
    <row r="1308" spans="1:15" x14ac:dyDescent="0.2">
      <c r="A1308" s="379"/>
      <c r="B1308" s="379"/>
      <c r="C1308" s="379"/>
      <c r="D1308" s="379"/>
      <c r="E1308" s="379"/>
      <c r="F1308" s="379"/>
      <c r="G1308" s="379"/>
      <c r="H1308" s="382"/>
      <c r="I1308" s="509"/>
      <c r="J1308" s="383"/>
      <c r="K1308" s="387"/>
      <c r="L1308" s="379"/>
      <c r="M1308" s="379"/>
      <c r="N1308" s="382"/>
      <c r="O1308" s="379"/>
    </row>
    <row r="1309" spans="1:15" x14ac:dyDescent="0.2">
      <c r="A1309" s="379"/>
      <c r="B1309" s="379"/>
      <c r="C1309" s="379"/>
      <c r="D1309" s="379"/>
      <c r="E1309" s="379"/>
      <c r="F1309" s="379"/>
      <c r="G1309" s="379"/>
      <c r="H1309" s="382"/>
      <c r="I1309" s="509"/>
      <c r="J1309" s="383"/>
      <c r="K1309" s="387"/>
      <c r="L1309" s="379"/>
      <c r="M1309" s="379"/>
      <c r="N1309" s="382"/>
      <c r="O1309" s="379"/>
    </row>
    <row r="1310" spans="1:15" x14ac:dyDescent="0.2">
      <c r="A1310" s="379"/>
      <c r="B1310" s="379"/>
      <c r="C1310" s="379"/>
      <c r="D1310" s="379"/>
      <c r="E1310" s="379"/>
      <c r="F1310" s="379"/>
      <c r="G1310" s="379"/>
      <c r="H1310" s="382"/>
      <c r="I1310" s="509"/>
      <c r="J1310" s="383"/>
      <c r="K1310" s="387"/>
      <c r="L1310" s="379"/>
      <c r="M1310" s="379"/>
      <c r="N1310" s="382"/>
      <c r="O1310" s="379"/>
    </row>
    <row r="1311" spans="1:15" x14ac:dyDescent="0.2">
      <c r="A1311" s="379"/>
      <c r="B1311" s="379"/>
      <c r="C1311" s="379"/>
      <c r="D1311" s="379"/>
      <c r="E1311" s="379"/>
      <c r="F1311" s="379"/>
      <c r="G1311" s="379"/>
      <c r="H1311" s="382"/>
      <c r="I1311" s="509"/>
      <c r="J1311" s="383"/>
      <c r="K1311" s="387"/>
      <c r="L1311" s="379"/>
      <c r="M1311" s="379"/>
      <c r="N1311" s="382"/>
      <c r="O1311" s="379"/>
    </row>
    <row r="1312" spans="1:15" x14ac:dyDescent="0.2">
      <c r="A1312" s="379"/>
      <c r="B1312" s="379"/>
      <c r="C1312" s="379"/>
      <c r="D1312" s="379"/>
      <c r="E1312" s="379"/>
      <c r="F1312" s="379"/>
      <c r="G1312" s="379"/>
      <c r="H1312" s="382"/>
      <c r="I1312" s="509"/>
      <c r="J1312" s="383"/>
      <c r="K1312" s="387"/>
      <c r="L1312" s="379"/>
      <c r="M1312" s="379"/>
      <c r="N1312" s="382"/>
      <c r="O1312" s="379"/>
    </row>
    <row r="1313" spans="1:15" x14ac:dyDescent="0.2">
      <c r="A1313" s="379"/>
      <c r="B1313" s="379"/>
      <c r="C1313" s="379"/>
      <c r="D1313" s="379"/>
      <c r="E1313" s="379"/>
      <c r="F1313" s="379"/>
      <c r="G1313" s="379"/>
      <c r="H1313" s="382"/>
      <c r="I1313" s="509"/>
      <c r="J1313" s="383"/>
      <c r="K1313" s="387"/>
      <c r="L1313" s="379"/>
      <c r="M1313" s="379"/>
      <c r="N1313" s="382"/>
      <c r="O1313" s="379"/>
    </row>
    <row r="1314" spans="1:15" x14ac:dyDescent="0.2">
      <c r="A1314" s="379"/>
      <c r="B1314" s="379"/>
      <c r="C1314" s="379"/>
      <c r="D1314" s="379"/>
      <c r="E1314" s="379"/>
      <c r="F1314" s="379"/>
      <c r="G1314" s="379"/>
      <c r="H1314" s="382"/>
      <c r="I1314" s="509"/>
      <c r="J1314" s="383"/>
      <c r="K1314" s="387"/>
      <c r="L1314" s="379"/>
      <c r="M1314" s="379"/>
      <c r="N1314" s="382"/>
      <c r="O1314" s="379"/>
    </row>
    <row r="1315" spans="1:15" x14ac:dyDescent="0.2">
      <c r="A1315" s="379"/>
      <c r="B1315" s="379"/>
      <c r="C1315" s="379"/>
      <c r="D1315" s="379"/>
      <c r="E1315" s="379"/>
      <c r="F1315" s="379"/>
      <c r="G1315" s="379"/>
      <c r="H1315" s="382"/>
      <c r="I1315" s="509"/>
      <c r="J1315" s="383"/>
      <c r="K1315" s="387"/>
      <c r="L1315" s="379"/>
      <c r="M1315" s="379"/>
      <c r="N1315" s="382"/>
      <c r="O1315" s="379"/>
    </row>
    <row r="1316" spans="1:15" x14ac:dyDescent="0.2">
      <c r="A1316" s="379"/>
      <c r="B1316" s="379"/>
      <c r="C1316" s="379"/>
      <c r="D1316" s="379"/>
      <c r="E1316" s="379"/>
      <c r="F1316" s="379"/>
      <c r="G1316" s="379"/>
      <c r="H1316" s="382"/>
      <c r="I1316" s="509"/>
      <c r="J1316" s="383"/>
      <c r="K1316" s="387"/>
      <c r="L1316" s="379"/>
      <c r="M1316" s="379"/>
      <c r="N1316" s="382"/>
      <c r="O1316" s="379"/>
    </row>
    <row r="1317" spans="1:15" x14ac:dyDescent="0.2">
      <c r="A1317" s="379"/>
      <c r="B1317" s="379"/>
      <c r="C1317" s="379"/>
      <c r="D1317" s="379"/>
      <c r="E1317" s="379"/>
      <c r="F1317" s="379"/>
      <c r="G1317" s="379"/>
      <c r="H1317" s="382"/>
      <c r="I1317" s="509"/>
      <c r="J1317" s="383"/>
      <c r="K1317" s="387"/>
      <c r="L1317" s="379"/>
      <c r="M1317" s="379"/>
      <c r="N1317" s="382"/>
      <c r="O1317" s="379"/>
    </row>
    <row r="1318" spans="1:15" x14ac:dyDescent="0.2">
      <c r="A1318" s="379"/>
      <c r="B1318" s="379"/>
      <c r="C1318" s="379"/>
      <c r="D1318" s="379"/>
      <c r="E1318" s="379"/>
      <c r="F1318" s="379"/>
      <c r="G1318" s="379"/>
      <c r="H1318" s="382"/>
      <c r="I1318" s="509"/>
      <c r="J1318" s="383"/>
      <c r="K1318" s="387"/>
      <c r="L1318" s="379"/>
      <c r="M1318" s="379"/>
      <c r="N1318" s="382"/>
      <c r="O1318" s="379"/>
    </row>
    <row r="1319" spans="1:15" x14ac:dyDescent="0.2">
      <c r="A1319" s="379"/>
      <c r="B1319" s="379"/>
      <c r="C1319" s="379"/>
      <c r="D1319" s="379"/>
      <c r="E1319" s="379"/>
      <c r="F1319" s="379"/>
      <c r="G1319" s="379"/>
      <c r="H1319" s="382"/>
      <c r="I1319" s="509"/>
      <c r="J1319" s="383"/>
      <c r="K1319" s="387"/>
      <c r="L1319" s="379"/>
      <c r="M1319" s="379"/>
      <c r="N1319" s="382"/>
      <c r="O1319" s="379"/>
    </row>
    <row r="1320" spans="1:15" x14ac:dyDescent="0.2">
      <c r="A1320" s="379"/>
      <c r="B1320" s="379"/>
      <c r="C1320" s="379"/>
      <c r="D1320" s="379"/>
      <c r="E1320" s="379"/>
      <c r="F1320" s="379"/>
      <c r="G1320" s="379"/>
      <c r="H1320" s="382"/>
      <c r="I1320" s="509"/>
      <c r="J1320" s="383"/>
      <c r="K1320" s="387"/>
      <c r="L1320" s="379"/>
      <c r="M1320" s="379"/>
      <c r="N1320" s="382"/>
      <c r="O1320" s="379"/>
    </row>
    <row r="1321" spans="1:15" x14ac:dyDescent="0.2">
      <c r="A1321" s="379"/>
      <c r="B1321" s="379"/>
      <c r="C1321" s="379"/>
      <c r="D1321" s="379"/>
      <c r="E1321" s="379"/>
      <c r="F1321" s="379"/>
      <c r="G1321" s="379"/>
      <c r="H1321" s="382"/>
      <c r="I1321" s="509"/>
      <c r="J1321" s="383"/>
      <c r="K1321" s="387"/>
      <c r="L1321" s="379"/>
      <c r="M1321" s="379"/>
      <c r="N1321" s="382"/>
      <c r="O1321" s="379"/>
    </row>
    <row r="1322" spans="1:15" x14ac:dyDescent="0.2">
      <c r="A1322" s="379"/>
      <c r="B1322" s="379"/>
      <c r="C1322" s="379"/>
      <c r="D1322" s="379"/>
      <c r="E1322" s="379"/>
      <c r="F1322" s="379"/>
      <c r="G1322" s="379"/>
      <c r="H1322" s="382"/>
      <c r="I1322" s="509"/>
      <c r="J1322" s="383"/>
      <c r="K1322" s="387"/>
      <c r="L1322" s="379"/>
      <c r="M1322" s="379"/>
      <c r="N1322" s="382"/>
      <c r="O1322" s="379"/>
    </row>
    <row r="1323" spans="1:15" x14ac:dyDescent="0.2">
      <c r="A1323" s="379"/>
      <c r="B1323" s="379"/>
      <c r="C1323" s="379"/>
      <c r="D1323" s="379"/>
      <c r="E1323" s="379"/>
      <c r="F1323" s="379"/>
      <c r="G1323" s="379"/>
      <c r="H1323" s="382"/>
      <c r="I1323" s="509"/>
      <c r="J1323" s="383"/>
      <c r="K1323" s="387"/>
      <c r="L1323" s="379"/>
      <c r="M1323" s="379"/>
      <c r="N1323" s="382"/>
      <c r="O1323" s="379"/>
    </row>
    <row r="1324" spans="1:15" x14ac:dyDescent="0.2">
      <c r="A1324" s="379"/>
      <c r="B1324" s="379"/>
      <c r="C1324" s="379"/>
      <c r="D1324" s="379"/>
      <c r="E1324" s="379"/>
      <c r="F1324" s="379"/>
      <c r="G1324" s="379"/>
      <c r="H1324" s="382"/>
      <c r="I1324" s="509"/>
      <c r="J1324" s="383"/>
      <c r="K1324" s="387"/>
      <c r="L1324" s="379"/>
      <c r="M1324" s="379"/>
      <c r="N1324" s="382"/>
      <c r="O1324" s="379"/>
    </row>
    <row r="1325" spans="1:15" x14ac:dyDescent="0.2">
      <c r="A1325" s="379"/>
      <c r="B1325" s="379"/>
      <c r="C1325" s="379"/>
      <c r="D1325" s="379"/>
      <c r="E1325" s="379"/>
      <c r="F1325" s="379"/>
      <c r="G1325" s="379"/>
      <c r="H1325" s="382"/>
      <c r="I1325" s="509"/>
      <c r="J1325" s="383"/>
      <c r="K1325" s="387"/>
      <c r="L1325" s="379"/>
      <c r="M1325" s="379"/>
      <c r="N1325" s="382"/>
      <c r="O1325" s="379"/>
    </row>
    <row r="1326" spans="1:15" x14ac:dyDescent="0.2">
      <c r="A1326" s="379"/>
      <c r="B1326" s="379"/>
      <c r="C1326" s="379"/>
      <c r="D1326" s="379"/>
      <c r="E1326" s="379"/>
      <c r="F1326" s="379"/>
      <c r="G1326" s="379"/>
      <c r="H1326" s="382"/>
      <c r="I1326" s="509"/>
      <c r="J1326" s="383"/>
      <c r="K1326" s="387"/>
      <c r="L1326" s="379"/>
      <c r="M1326" s="379"/>
      <c r="N1326" s="382"/>
      <c r="O1326" s="379"/>
    </row>
    <row r="1327" spans="1:15" x14ac:dyDescent="0.2">
      <c r="A1327" s="379"/>
      <c r="B1327" s="379"/>
      <c r="C1327" s="379"/>
      <c r="D1327" s="379"/>
      <c r="E1327" s="379"/>
      <c r="F1327" s="379"/>
      <c r="G1327" s="379"/>
      <c r="H1327" s="382"/>
      <c r="I1327" s="509"/>
      <c r="J1327" s="383"/>
      <c r="K1327" s="387"/>
      <c r="L1327" s="379"/>
      <c r="M1327" s="379"/>
      <c r="N1327" s="382"/>
      <c r="O1327" s="379"/>
    </row>
    <row r="1328" spans="1:15" x14ac:dyDescent="0.2">
      <c r="A1328" s="379"/>
      <c r="B1328" s="379"/>
      <c r="C1328" s="379"/>
      <c r="D1328" s="379"/>
      <c r="E1328" s="379"/>
      <c r="F1328" s="379"/>
      <c r="G1328" s="379"/>
      <c r="H1328" s="382"/>
      <c r="I1328" s="509"/>
      <c r="J1328" s="383"/>
      <c r="K1328" s="387"/>
      <c r="L1328" s="379"/>
      <c r="M1328" s="379"/>
      <c r="N1328" s="382"/>
      <c r="O1328" s="379"/>
    </row>
    <row r="1329" spans="1:15" x14ac:dyDescent="0.2">
      <c r="A1329" s="379"/>
      <c r="B1329" s="379"/>
      <c r="C1329" s="379"/>
      <c r="D1329" s="379"/>
      <c r="E1329" s="379"/>
      <c r="F1329" s="379"/>
      <c r="G1329" s="379"/>
      <c r="H1329" s="382"/>
      <c r="I1329" s="509"/>
      <c r="J1329" s="383"/>
      <c r="K1329" s="387"/>
      <c r="L1329" s="379"/>
      <c r="M1329" s="379"/>
      <c r="N1329" s="382"/>
      <c r="O1329" s="379"/>
    </row>
    <row r="1330" spans="1:15" x14ac:dyDescent="0.2">
      <c r="A1330" s="379"/>
      <c r="B1330" s="379"/>
      <c r="C1330" s="379"/>
      <c r="D1330" s="379"/>
      <c r="E1330" s="379"/>
      <c r="F1330" s="379"/>
      <c r="G1330" s="379"/>
      <c r="H1330" s="382"/>
      <c r="I1330" s="509"/>
      <c r="J1330" s="383"/>
      <c r="K1330" s="387"/>
      <c r="L1330" s="379"/>
      <c r="M1330" s="379"/>
      <c r="N1330" s="382"/>
      <c r="O1330" s="379"/>
    </row>
    <row r="1331" spans="1:15" x14ac:dyDescent="0.2">
      <c r="A1331" s="379"/>
      <c r="B1331" s="379"/>
      <c r="C1331" s="379"/>
      <c r="D1331" s="379"/>
      <c r="E1331" s="379"/>
      <c r="F1331" s="379"/>
      <c r="G1331" s="379"/>
      <c r="H1331" s="382"/>
      <c r="I1331" s="509"/>
      <c r="J1331" s="383"/>
      <c r="K1331" s="387"/>
      <c r="L1331" s="379"/>
      <c r="M1331" s="379"/>
      <c r="N1331" s="382"/>
      <c r="O1331" s="379"/>
    </row>
    <row r="1332" spans="1:15" x14ac:dyDescent="0.2">
      <c r="A1332" s="379"/>
      <c r="B1332" s="379"/>
      <c r="C1332" s="379"/>
      <c r="D1332" s="379"/>
      <c r="E1332" s="379"/>
      <c r="F1332" s="379"/>
      <c r="G1332" s="379"/>
      <c r="H1332" s="382"/>
      <c r="I1332" s="509"/>
      <c r="J1332" s="383"/>
      <c r="K1332" s="387"/>
      <c r="L1332" s="379"/>
      <c r="M1332" s="379"/>
      <c r="N1332" s="382"/>
      <c r="O1332" s="379"/>
    </row>
    <row r="1333" spans="1:15" x14ac:dyDescent="0.2">
      <c r="A1333" s="379"/>
      <c r="B1333" s="379"/>
      <c r="C1333" s="379"/>
      <c r="D1333" s="379"/>
      <c r="E1333" s="379"/>
      <c r="F1333" s="379"/>
      <c r="G1333" s="379"/>
      <c r="H1333" s="382"/>
      <c r="I1333" s="509"/>
      <c r="J1333" s="383"/>
      <c r="K1333" s="387"/>
      <c r="L1333" s="379"/>
      <c r="M1333" s="379"/>
      <c r="N1333" s="382"/>
      <c r="O1333" s="379"/>
    </row>
    <row r="1334" spans="1:15" x14ac:dyDescent="0.2">
      <c r="A1334" s="379"/>
      <c r="B1334" s="379"/>
      <c r="C1334" s="379"/>
      <c r="D1334" s="379"/>
      <c r="E1334" s="379"/>
      <c r="F1334" s="379"/>
      <c r="G1334" s="379"/>
      <c r="H1334" s="382"/>
      <c r="I1334" s="509"/>
      <c r="J1334" s="383"/>
      <c r="K1334" s="387"/>
      <c r="L1334" s="379"/>
      <c r="M1334" s="379"/>
      <c r="N1334" s="382"/>
      <c r="O1334" s="379"/>
    </row>
    <row r="1335" spans="1:15" x14ac:dyDescent="0.2">
      <c r="A1335" s="379"/>
      <c r="B1335" s="379"/>
      <c r="C1335" s="379"/>
      <c r="D1335" s="379"/>
      <c r="E1335" s="379"/>
      <c r="F1335" s="379"/>
      <c r="G1335" s="379"/>
      <c r="H1335" s="382"/>
      <c r="I1335" s="509"/>
      <c r="J1335" s="383"/>
      <c r="K1335" s="387"/>
      <c r="L1335" s="379"/>
      <c r="M1335" s="379"/>
      <c r="N1335" s="382"/>
      <c r="O1335" s="379"/>
    </row>
    <row r="1336" spans="1:15" x14ac:dyDescent="0.2">
      <c r="A1336" s="379"/>
      <c r="B1336" s="379"/>
      <c r="C1336" s="379"/>
      <c r="D1336" s="379"/>
      <c r="E1336" s="379"/>
      <c r="F1336" s="379"/>
      <c r="G1336" s="379"/>
      <c r="H1336" s="382"/>
      <c r="I1336" s="509"/>
      <c r="J1336" s="383"/>
      <c r="K1336" s="387"/>
      <c r="L1336" s="379"/>
      <c r="M1336" s="379"/>
      <c r="N1336" s="382"/>
      <c r="O1336" s="379"/>
    </row>
    <row r="1337" spans="1:15" x14ac:dyDescent="0.2">
      <c r="A1337" s="379"/>
      <c r="B1337" s="379"/>
      <c r="C1337" s="379"/>
      <c r="D1337" s="379"/>
      <c r="E1337" s="379"/>
      <c r="F1337" s="379"/>
      <c r="G1337" s="379"/>
      <c r="H1337" s="382"/>
      <c r="I1337" s="509"/>
      <c r="J1337" s="383"/>
      <c r="K1337" s="387"/>
      <c r="L1337" s="379"/>
      <c r="M1337" s="379"/>
      <c r="N1337" s="382"/>
      <c r="O1337" s="379"/>
    </row>
    <row r="1338" spans="1:15" x14ac:dyDescent="0.2">
      <c r="A1338" s="379"/>
      <c r="B1338" s="379"/>
      <c r="C1338" s="379"/>
      <c r="D1338" s="379"/>
      <c r="E1338" s="379"/>
      <c r="F1338" s="379"/>
      <c r="G1338" s="379"/>
      <c r="H1338" s="382"/>
      <c r="I1338" s="509"/>
      <c r="J1338" s="383"/>
      <c r="K1338" s="387"/>
      <c r="L1338" s="379"/>
      <c r="M1338" s="379"/>
      <c r="N1338" s="382"/>
      <c r="O1338" s="379"/>
    </row>
    <row r="1339" spans="1:15" x14ac:dyDescent="0.2">
      <c r="A1339" s="379"/>
      <c r="B1339" s="379"/>
      <c r="C1339" s="379"/>
      <c r="D1339" s="379"/>
      <c r="E1339" s="379"/>
      <c r="F1339" s="379"/>
      <c r="G1339" s="379"/>
      <c r="H1339" s="382"/>
      <c r="I1339" s="509"/>
      <c r="J1339" s="383"/>
      <c r="K1339" s="387"/>
      <c r="L1339" s="379"/>
      <c r="M1339" s="379"/>
      <c r="N1339" s="382"/>
      <c r="O1339" s="379"/>
    </row>
    <row r="1340" spans="1:15" x14ac:dyDescent="0.2">
      <c r="A1340" s="379"/>
      <c r="B1340" s="379"/>
      <c r="C1340" s="379"/>
      <c r="D1340" s="379"/>
      <c r="E1340" s="379"/>
      <c r="F1340" s="379"/>
      <c r="G1340" s="379"/>
      <c r="H1340" s="382"/>
      <c r="I1340" s="509"/>
      <c r="J1340" s="383"/>
      <c r="K1340" s="387"/>
      <c r="L1340" s="379"/>
      <c r="M1340" s="379"/>
      <c r="N1340" s="382"/>
      <c r="O1340" s="379"/>
    </row>
    <row r="1341" spans="1:15" x14ac:dyDescent="0.2">
      <c r="A1341" s="379"/>
      <c r="B1341" s="379"/>
      <c r="C1341" s="379"/>
      <c r="D1341" s="379"/>
      <c r="E1341" s="379"/>
      <c r="F1341" s="379"/>
      <c r="G1341" s="379"/>
      <c r="H1341" s="382"/>
      <c r="I1341" s="509"/>
      <c r="J1341" s="383"/>
      <c r="K1341" s="387"/>
      <c r="L1341" s="379"/>
      <c r="M1341" s="379"/>
      <c r="N1341" s="382"/>
      <c r="O1341" s="379"/>
    </row>
    <row r="1342" spans="1:15" x14ac:dyDescent="0.2">
      <c r="A1342" s="379"/>
      <c r="B1342" s="379"/>
      <c r="C1342" s="379"/>
      <c r="D1342" s="379"/>
      <c r="E1342" s="379"/>
      <c r="F1342" s="379"/>
      <c r="G1342" s="379"/>
      <c r="H1342" s="382"/>
      <c r="I1342" s="509"/>
      <c r="J1342" s="383"/>
      <c r="K1342" s="387"/>
      <c r="L1342" s="379"/>
      <c r="M1342" s="379"/>
      <c r="N1342" s="382"/>
      <c r="O1342" s="379"/>
    </row>
    <row r="1343" spans="1:15" x14ac:dyDescent="0.2">
      <c r="A1343" s="379"/>
      <c r="B1343" s="379"/>
      <c r="C1343" s="379"/>
      <c r="D1343" s="379"/>
      <c r="E1343" s="379"/>
      <c r="F1343" s="379"/>
      <c r="G1343" s="379"/>
      <c r="H1343" s="382"/>
      <c r="I1343" s="509"/>
      <c r="J1343" s="383"/>
      <c r="K1343" s="387"/>
      <c r="L1343" s="379"/>
      <c r="M1343" s="379"/>
      <c r="N1343" s="382"/>
      <c r="O1343" s="379"/>
    </row>
    <row r="1344" spans="1:15" x14ac:dyDescent="0.2">
      <c r="A1344" s="379"/>
      <c r="B1344" s="379"/>
      <c r="C1344" s="379"/>
      <c r="D1344" s="379"/>
      <c r="E1344" s="379"/>
      <c r="F1344" s="379"/>
      <c r="G1344" s="379"/>
      <c r="H1344" s="382"/>
      <c r="I1344" s="509"/>
      <c r="J1344" s="383"/>
      <c r="K1344" s="387"/>
      <c r="L1344" s="379"/>
      <c r="M1344" s="379"/>
      <c r="N1344" s="382"/>
      <c r="O1344" s="379"/>
    </row>
    <row r="1345" spans="1:15" x14ac:dyDescent="0.2">
      <c r="A1345" s="379"/>
      <c r="B1345" s="379"/>
      <c r="C1345" s="379"/>
      <c r="D1345" s="379"/>
      <c r="E1345" s="379"/>
      <c r="F1345" s="379"/>
      <c r="G1345" s="379"/>
      <c r="H1345" s="382"/>
      <c r="I1345" s="509"/>
      <c r="J1345" s="383"/>
      <c r="K1345" s="387"/>
      <c r="L1345" s="379"/>
      <c r="M1345" s="379"/>
      <c r="N1345" s="382"/>
      <c r="O1345" s="379"/>
    </row>
    <row r="1346" spans="1:15" x14ac:dyDescent="0.2">
      <c r="A1346" s="379"/>
      <c r="B1346" s="379"/>
      <c r="C1346" s="379"/>
      <c r="D1346" s="379"/>
      <c r="E1346" s="379"/>
      <c r="F1346" s="379"/>
      <c r="G1346" s="379"/>
      <c r="H1346" s="382"/>
      <c r="I1346" s="509"/>
      <c r="J1346" s="383"/>
      <c r="K1346" s="387"/>
      <c r="L1346" s="379"/>
      <c r="M1346" s="379"/>
      <c r="N1346" s="382"/>
      <c r="O1346" s="379"/>
    </row>
    <row r="1347" spans="1:15" x14ac:dyDescent="0.2">
      <c r="A1347" s="379"/>
      <c r="B1347" s="379"/>
      <c r="C1347" s="379"/>
      <c r="D1347" s="379"/>
      <c r="E1347" s="379"/>
      <c r="F1347" s="379"/>
      <c r="G1347" s="379"/>
      <c r="H1347" s="382"/>
      <c r="I1347" s="509"/>
      <c r="J1347" s="383"/>
      <c r="K1347" s="387"/>
      <c r="L1347" s="379"/>
      <c r="M1347" s="379"/>
      <c r="N1347" s="382"/>
      <c r="O1347" s="379"/>
    </row>
    <row r="1348" spans="1:15" x14ac:dyDescent="0.2">
      <c r="A1348" s="379"/>
      <c r="B1348" s="379"/>
      <c r="C1348" s="379"/>
      <c r="D1348" s="379"/>
      <c r="E1348" s="379"/>
      <c r="F1348" s="379"/>
      <c r="G1348" s="379"/>
      <c r="H1348" s="382"/>
      <c r="I1348" s="509"/>
      <c r="J1348" s="383"/>
      <c r="K1348" s="387"/>
      <c r="L1348" s="379"/>
      <c r="M1348" s="379"/>
      <c r="N1348" s="382"/>
      <c r="O1348" s="379"/>
    </row>
    <row r="1349" spans="1:15" x14ac:dyDescent="0.2">
      <c r="A1349" s="379"/>
      <c r="B1349" s="379"/>
      <c r="C1349" s="379"/>
      <c r="D1349" s="379"/>
      <c r="E1349" s="379"/>
      <c r="F1349" s="379"/>
      <c r="G1349" s="379"/>
      <c r="H1349" s="382"/>
      <c r="I1349" s="509"/>
      <c r="J1349" s="383"/>
      <c r="K1349" s="387"/>
      <c r="L1349" s="379"/>
      <c r="M1349" s="379"/>
      <c r="N1349" s="382"/>
      <c r="O1349" s="379"/>
    </row>
    <row r="1350" spans="1:15" x14ac:dyDescent="0.2">
      <c r="A1350" s="379"/>
      <c r="B1350" s="379"/>
      <c r="C1350" s="379"/>
      <c r="D1350" s="379"/>
      <c r="E1350" s="379"/>
      <c r="F1350" s="379"/>
      <c r="G1350" s="379"/>
      <c r="H1350" s="382"/>
      <c r="I1350" s="509"/>
      <c r="J1350" s="383"/>
      <c r="K1350" s="387"/>
      <c r="L1350" s="379"/>
      <c r="M1350" s="379"/>
      <c r="N1350" s="382"/>
      <c r="O1350" s="379"/>
    </row>
    <row r="1351" spans="1:15" x14ac:dyDescent="0.2">
      <c r="A1351" s="379"/>
      <c r="B1351" s="379"/>
      <c r="C1351" s="379"/>
      <c r="D1351" s="379"/>
      <c r="E1351" s="379"/>
      <c r="F1351" s="379"/>
      <c r="G1351" s="379"/>
      <c r="H1351" s="382"/>
      <c r="I1351" s="509"/>
      <c r="J1351" s="383"/>
      <c r="K1351" s="387"/>
      <c r="L1351" s="379"/>
      <c r="M1351" s="379"/>
      <c r="N1351" s="382"/>
      <c r="O1351" s="379"/>
    </row>
    <row r="1352" spans="1:15" x14ac:dyDescent="0.2">
      <c r="A1352" s="379"/>
      <c r="B1352" s="379"/>
      <c r="C1352" s="379"/>
      <c r="D1352" s="379"/>
      <c r="E1352" s="379"/>
      <c r="F1352" s="379"/>
      <c r="G1352" s="379"/>
      <c r="H1352" s="382"/>
      <c r="I1352" s="509"/>
      <c r="J1352" s="383"/>
      <c r="K1352" s="387"/>
      <c r="L1352" s="379"/>
      <c r="M1352" s="379"/>
      <c r="N1352" s="382"/>
      <c r="O1352" s="379"/>
    </row>
    <row r="1353" spans="1:15" x14ac:dyDescent="0.2">
      <c r="A1353" s="379"/>
      <c r="B1353" s="379"/>
      <c r="C1353" s="379"/>
      <c r="D1353" s="379"/>
      <c r="E1353" s="379"/>
      <c r="F1353" s="379"/>
      <c r="G1353" s="379"/>
      <c r="H1353" s="382"/>
      <c r="I1353" s="509"/>
      <c r="J1353" s="383"/>
      <c r="K1353" s="387"/>
      <c r="L1353" s="379"/>
      <c r="M1353" s="379"/>
      <c r="N1353" s="382"/>
      <c r="O1353" s="379"/>
    </row>
    <row r="1354" spans="1:15" x14ac:dyDescent="0.2">
      <c r="A1354" s="379"/>
      <c r="B1354" s="379"/>
      <c r="C1354" s="379"/>
      <c r="D1354" s="379"/>
      <c r="E1354" s="379"/>
      <c r="F1354" s="379"/>
      <c r="G1354" s="379"/>
      <c r="H1354" s="382"/>
      <c r="I1354" s="509"/>
      <c r="J1354" s="383"/>
      <c r="K1354" s="387"/>
      <c r="L1354" s="379"/>
      <c r="M1354" s="379"/>
      <c r="N1354" s="382"/>
      <c r="O1354" s="379"/>
    </row>
    <row r="1355" spans="1:15" x14ac:dyDescent="0.2">
      <c r="A1355" s="379"/>
      <c r="B1355" s="379"/>
      <c r="C1355" s="379"/>
      <c r="D1355" s="379"/>
      <c r="E1355" s="379"/>
      <c r="F1355" s="379"/>
      <c r="G1355" s="379"/>
      <c r="H1355" s="382"/>
      <c r="I1355" s="509"/>
      <c r="J1355" s="383"/>
      <c r="K1355" s="387"/>
      <c r="L1355" s="379"/>
      <c r="M1355" s="379"/>
      <c r="N1355" s="382"/>
      <c r="O1355" s="379"/>
    </row>
    <row r="1356" spans="1:15" x14ac:dyDescent="0.2">
      <c r="A1356" s="379"/>
      <c r="B1356" s="379"/>
      <c r="C1356" s="379"/>
      <c r="D1356" s="379"/>
      <c r="E1356" s="379"/>
      <c r="F1356" s="379"/>
      <c r="G1356" s="379"/>
      <c r="H1356" s="382"/>
      <c r="I1356" s="509"/>
      <c r="J1356" s="383"/>
      <c r="K1356" s="387"/>
      <c r="L1356" s="379"/>
      <c r="M1356" s="379"/>
      <c r="N1356" s="382"/>
      <c r="O1356" s="379"/>
    </row>
    <row r="1357" spans="1:15" x14ac:dyDescent="0.2">
      <c r="A1357" s="379"/>
      <c r="B1357" s="379"/>
      <c r="C1357" s="379"/>
      <c r="D1357" s="379"/>
      <c r="E1357" s="379"/>
      <c r="F1357" s="379"/>
      <c r="G1357" s="379"/>
      <c r="H1357" s="382"/>
      <c r="I1357" s="509"/>
      <c r="J1357" s="383"/>
      <c r="K1357" s="387"/>
      <c r="L1357" s="379"/>
      <c r="M1357" s="379"/>
      <c r="N1357" s="382"/>
      <c r="O1357" s="379"/>
    </row>
    <row r="1358" spans="1:15" x14ac:dyDescent="0.2">
      <c r="A1358" s="379"/>
      <c r="B1358" s="379"/>
      <c r="C1358" s="379"/>
      <c r="D1358" s="379"/>
      <c r="E1358" s="379"/>
      <c r="F1358" s="379"/>
      <c r="G1358" s="379"/>
      <c r="H1358" s="382"/>
      <c r="I1358" s="509"/>
      <c r="J1358" s="383"/>
      <c r="K1358" s="387"/>
      <c r="L1358" s="379"/>
      <c r="M1358" s="379"/>
      <c r="N1358" s="382"/>
      <c r="O1358" s="379"/>
    </row>
    <row r="1359" spans="1:15" x14ac:dyDescent="0.2">
      <c r="A1359" s="379"/>
      <c r="B1359" s="379"/>
      <c r="C1359" s="379"/>
      <c r="D1359" s="379"/>
      <c r="E1359" s="379"/>
      <c r="F1359" s="379"/>
      <c r="G1359" s="379"/>
      <c r="H1359" s="382"/>
      <c r="I1359" s="509"/>
      <c r="J1359" s="383"/>
      <c r="K1359" s="387"/>
      <c r="L1359" s="379"/>
      <c r="M1359" s="379"/>
      <c r="N1359" s="382"/>
      <c r="O1359" s="379"/>
    </row>
    <row r="1360" spans="1:15" x14ac:dyDescent="0.2">
      <c r="A1360" s="379"/>
      <c r="B1360" s="379"/>
      <c r="C1360" s="379"/>
      <c r="D1360" s="379"/>
      <c r="E1360" s="379"/>
      <c r="F1360" s="379"/>
      <c r="G1360" s="379"/>
      <c r="H1360" s="382"/>
      <c r="I1360" s="509"/>
      <c r="J1360" s="383"/>
      <c r="K1360" s="387"/>
      <c r="L1360" s="379"/>
      <c r="M1360" s="379"/>
      <c r="N1360" s="382"/>
      <c r="O1360" s="379"/>
    </row>
    <row r="1361" spans="1:15" x14ac:dyDescent="0.2">
      <c r="A1361" s="379"/>
      <c r="B1361" s="379"/>
      <c r="C1361" s="379"/>
      <c r="D1361" s="379"/>
      <c r="E1361" s="379"/>
      <c r="F1361" s="379"/>
      <c r="G1361" s="379"/>
      <c r="H1361" s="382"/>
      <c r="I1361" s="509"/>
      <c r="J1361" s="383"/>
      <c r="K1361" s="387"/>
      <c r="L1361" s="379"/>
      <c r="M1361" s="379"/>
      <c r="N1361" s="382"/>
      <c r="O1361" s="379"/>
    </row>
    <row r="1362" spans="1:15" x14ac:dyDescent="0.2">
      <c r="A1362" s="379"/>
      <c r="B1362" s="379"/>
      <c r="C1362" s="379"/>
      <c r="D1362" s="379"/>
      <c r="E1362" s="379"/>
      <c r="F1362" s="379"/>
      <c r="G1362" s="379"/>
      <c r="H1362" s="382"/>
      <c r="I1362" s="509"/>
      <c r="J1362" s="383"/>
      <c r="K1362" s="387"/>
      <c r="L1362" s="379"/>
      <c r="M1362" s="379"/>
      <c r="N1362" s="382"/>
      <c r="O1362" s="379"/>
    </row>
    <row r="1363" spans="1:15" x14ac:dyDescent="0.2">
      <c r="A1363" s="379"/>
      <c r="B1363" s="379"/>
      <c r="C1363" s="379"/>
      <c r="D1363" s="379"/>
      <c r="E1363" s="379"/>
      <c r="F1363" s="379"/>
      <c r="G1363" s="379"/>
      <c r="H1363" s="382"/>
      <c r="I1363" s="509"/>
      <c r="J1363" s="383"/>
      <c r="K1363" s="387"/>
      <c r="L1363" s="379"/>
      <c r="M1363" s="379"/>
      <c r="N1363" s="382"/>
      <c r="O1363" s="379"/>
    </row>
    <row r="1364" spans="1:15" x14ac:dyDescent="0.2">
      <c r="A1364" s="379"/>
      <c r="B1364" s="379"/>
      <c r="C1364" s="379"/>
      <c r="D1364" s="379"/>
      <c r="E1364" s="379"/>
      <c r="F1364" s="379"/>
      <c r="G1364" s="379"/>
      <c r="H1364" s="382"/>
      <c r="I1364" s="509"/>
      <c r="J1364" s="383"/>
      <c r="K1364" s="387"/>
      <c r="L1364" s="379"/>
      <c r="M1364" s="379"/>
      <c r="N1364" s="382"/>
      <c r="O1364" s="379"/>
    </row>
    <row r="1365" spans="1:15" x14ac:dyDescent="0.2">
      <c r="A1365" s="379"/>
      <c r="B1365" s="379"/>
      <c r="C1365" s="379"/>
      <c r="D1365" s="379"/>
      <c r="E1365" s="379"/>
      <c r="F1365" s="379"/>
      <c r="G1365" s="379"/>
      <c r="H1365" s="382"/>
      <c r="I1365" s="509"/>
      <c r="J1365" s="383"/>
      <c r="K1365" s="387"/>
      <c r="L1365" s="379"/>
      <c r="M1365" s="379"/>
      <c r="N1365" s="382"/>
      <c r="O1365" s="379"/>
    </row>
    <row r="1366" spans="1:15" x14ac:dyDescent="0.2">
      <c r="A1366" s="379"/>
      <c r="B1366" s="379"/>
      <c r="C1366" s="379"/>
      <c r="D1366" s="379"/>
      <c r="E1366" s="379"/>
      <c r="F1366" s="379"/>
      <c r="G1366" s="379"/>
      <c r="H1366" s="382"/>
      <c r="I1366" s="509"/>
      <c r="J1366" s="383"/>
      <c r="K1366" s="387"/>
      <c r="L1366" s="379"/>
      <c r="M1366" s="379"/>
      <c r="N1366" s="382"/>
      <c r="O1366" s="379"/>
    </row>
    <row r="1367" spans="1:15" x14ac:dyDescent="0.2">
      <c r="A1367" s="379"/>
      <c r="B1367" s="379"/>
      <c r="C1367" s="379"/>
      <c r="D1367" s="379"/>
      <c r="E1367" s="379"/>
      <c r="F1367" s="379"/>
      <c r="G1367" s="379"/>
      <c r="H1367" s="382"/>
      <c r="I1367" s="509"/>
      <c r="J1367" s="383"/>
      <c r="K1367" s="387"/>
      <c r="L1367" s="379"/>
      <c r="M1367" s="379"/>
      <c r="N1367" s="382"/>
      <c r="O1367" s="379"/>
    </row>
    <row r="1368" spans="1:15" x14ac:dyDescent="0.2">
      <c r="A1368" s="379"/>
      <c r="B1368" s="379"/>
      <c r="C1368" s="379"/>
      <c r="D1368" s="379"/>
      <c r="E1368" s="379"/>
      <c r="F1368" s="379"/>
      <c r="G1368" s="379"/>
      <c r="H1368" s="382"/>
      <c r="I1368" s="509"/>
      <c r="J1368" s="383"/>
      <c r="K1368" s="387"/>
      <c r="L1368" s="379"/>
      <c r="M1368" s="379"/>
      <c r="N1368" s="382"/>
      <c r="O1368" s="379"/>
    </row>
    <row r="1369" spans="1:15" x14ac:dyDescent="0.2">
      <c r="A1369" s="379"/>
      <c r="B1369" s="379"/>
      <c r="C1369" s="379"/>
      <c r="D1369" s="379"/>
      <c r="E1369" s="379"/>
      <c r="F1369" s="379"/>
      <c r="G1369" s="379"/>
      <c r="H1369" s="382"/>
      <c r="I1369" s="509"/>
      <c r="J1369" s="383"/>
      <c r="K1369" s="387"/>
      <c r="L1369" s="379"/>
      <c r="M1369" s="379"/>
      <c r="N1369" s="382"/>
      <c r="O1369" s="379"/>
    </row>
    <row r="1370" spans="1:15" x14ac:dyDescent="0.2">
      <c r="A1370" s="379"/>
      <c r="B1370" s="379"/>
      <c r="C1370" s="379"/>
      <c r="D1370" s="379"/>
      <c r="E1370" s="379"/>
      <c r="F1370" s="379"/>
      <c r="G1370" s="379"/>
      <c r="H1370" s="382"/>
      <c r="I1370" s="509"/>
      <c r="J1370" s="383"/>
      <c r="K1370" s="387"/>
      <c r="L1370" s="379"/>
      <c r="M1370" s="379"/>
      <c r="N1370" s="382"/>
      <c r="O1370" s="379"/>
    </row>
    <row r="1371" spans="1:15" x14ac:dyDescent="0.2">
      <c r="A1371" s="379"/>
      <c r="B1371" s="379"/>
      <c r="C1371" s="379"/>
      <c r="D1371" s="379"/>
      <c r="E1371" s="379"/>
      <c r="F1371" s="379"/>
      <c r="G1371" s="379"/>
      <c r="H1371" s="382"/>
      <c r="I1371" s="509"/>
      <c r="J1371" s="383"/>
      <c r="K1371" s="387"/>
      <c r="L1371" s="379"/>
      <c r="M1371" s="379"/>
      <c r="N1371" s="382"/>
      <c r="O1371" s="379"/>
    </row>
    <row r="1372" spans="1:15" x14ac:dyDescent="0.2">
      <c r="A1372" s="379"/>
      <c r="B1372" s="379"/>
      <c r="C1372" s="379"/>
      <c r="D1372" s="379"/>
      <c r="E1372" s="379"/>
      <c r="F1372" s="379"/>
      <c r="G1372" s="379"/>
      <c r="H1372" s="382"/>
      <c r="I1372" s="509"/>
      <c r="J1372" s="383"/>
      <c r="K1372" s="387"/>
      <c r="L1372" s="379"/>
      <c r="M1372" s="379"/>
      <c r="N1372" s="382"/>
      <c r="O1372" s="379"/>
    </row>
    <row r="1373" spans="1:15" x14ac:dyDescent="0.2">
      <c r="A1373" s="379"/>
      <c r="B1373" s="379"/>
      <c r="C1373" s="379"/>
      <c r="D1373" s="379"/>
      <c r="E1373" s="379"/>
      <c r="F1373" s="379"/>
      <c r="G1373" s="379"/>
      <c r="H1373" s="382"/>
      <c r="I1373" s="509"/>
      <c r="J1373" s="383"/>
      <c r="K1373" s="387"/>
      <c r="L1373" s="379"/>
      <c r="M1373" s="379"/>
      <c r="N1373" s="382"/>
      <c r="O1373" s="379"/>
    </row>
    <row r="1374" spans="1:15" x14ac:dyDescent="0.2">
      <c r="A1374" s="379"/>
      <c r="B1374" s="379"/>
      <c r="C1374" s="379"/>
      <c r="D1374" s="379"/>
      <c r="E1374" s="379"/>
      <c r="F1374" s="379"/>
      <c r="G1374" s="379"/>
      <c r="H1374" s="382"/>
      <c r="I1374" s="509"/>
      <c r="J1374" s="383"/>
      <c r="K1374" s="387"/>
      <c r="L1374" s="379"/>
      <c r="M1374" s="379"/>
      <c r="N1374" s="382"/>
      <c r="O1374" s="379"/>
    </row>
    <row r="1375" spans="1:15" x14ac:dyDescent="0.2">
      <c r="A1375" s="379"/>
      <c r="B1375" s="379"/>
      <c r="C1375" s="379"/>
      <c r="D1375" s="379"/>
      <c r="E1375" s="379"/>
      <c r="F1375" s="379"/>
      <c r="G1375" s="379"/>
      <c r="H1375" s="382"/>
      <c r="I1375" s="509"/>
      <c r="J1375" s="383"/>
      <c r="K1375" s="387"/>
      <c r="L1375" s="379"/>
      <c r="M1375" s="379"/>
      <c r="N1375" s="382"/>
      <c r="O1375" s="379"/>
    </row>
    <row r="1376" spans="1:15" x14ac:dyDescent="0.2">
      <c r="A1376" s="379"/>
      <c r="B1376" s="379"/>
      <c r="C1376" s="379"/>
      <c r="D1376" s="379"/>
      <c r="E1376" s="379"/>
      <c r="F1376" s="379"/>
      <c r="G1376" s="379"/>
      <c r="H1376" s="382"/>
      <c r="I1376" s="509"/>
      <c r="J1376" s="383"/>
      <c r="K1376" s="387"/>
      <c r="L1376" s="379"/>
      <c r="M1376" s="379"/>
      <c r="N1376" s="382"/>
      <c r="O1376" s="379"/>
    </row>
    <row r="1377" spans="1:15" x14ac:dyDescent="0.2">
      <c r="A1377" s="379"/>
      <c r="B1377" s="379"/>
      <c r="C1377" s="379"/>
      <c r="D1377" s="379"/>
      <c r="E1377" s="379"/>
      <c r="F1377" s="379"/>
      <c r="G1377" s="379"/>
      <c r="H1377" s="382"/>
      <c r="I1377" s="509"/>
      <c r="J1377" s="383"/>
      <c r="K1377" s="387"/>
      <c r="L1377" s="379"/>
      <c r="M1377" s="379"/>
      <c r="N1377" s="382"/>
      <c r="O1377" s="379"/>
    </row>
    <row r="1378" spans="1:15" x14ac:dyDescent="0.2">
      <c r="A1378" s="379"/>
      <c r="B1378" s="379"/>
      <c r="C1378" s="379"/>
      <c r="D1378" s="379"/>
      <c r="E1378" s="379"/>
      <c r="F1378" s="379"/>
      <c r="G1378" s="379"/>
      <c r="H1378" s="382"/>
      <c r="I1378" s="509"/>
      <c r="J1378" s="383"/>
      <c r="K1378" s="387"/>
      <c r="L1378" s="379"/>
      <c r="M1378" s="379"/>
      <c r="N1378" s="382"/>
      <c r="O1378" s="379"/>
    </row>
    <row r="1379" spans="1:15" x14ac:dyDescent="0.2">
      <c r="A1379" s="379"/>
      <c r="B1379" s="379"/>
      <c r="C1379" s="379"/>
      <c r="D1379" s="379"/>
      <c r="E1379" s="379"/>
      <c r="F1379" s="379"/>
      <c r="G1379" s="379"/>
      <c r="H1379" s="382"/>
      <c r="I1379" s="509"/>
      <c r="J1379" s="383"/>
      <c r="K1379" s="387"/>
      <c r="L1379" s="379"/>
      <c r="M1379" s="379"/>
      <c r="N1379" s="382"/>
      <c r="O1379" s="379"/>
    </row>
    <row r="1380" spans="1:15" x14ac:dyDescent="0.2">
      <c r="A1380" s="379"/>
      <c r="B1380" s="379"/>
      <c r="C1380" s="379"/>
      <c r="D1380" s="379"/>
      <c r="E1380" s="379"/>
      <c r="F1380" s="379"/>
      <c r="G1380" s="379"/>
      <c r="H1380" s="382"/>
      <c r="I1380" s="509"/>
      <c r="J1380" s="383"/>
      <c r="K1380" s="387"/>
      <c r="L1380" s="379"/>
      <c r="M1380" s="379"/>
      <c r="N1380" s="382"/>
      <c r="O1380" s="379"/>
    </row>
    <row r="1381" spans="1:15" x14ac:dyDescent="0.2">
      <c r="A1381" s="379"/>
      <c r="B1381" s="379"/>
      <c r="C1381" s="379"/>
      <c r="D1381" s="379"/>
      <c r="E1381" s="379"/>
      <c r="F1381" s="379"/>
      <c r="G1381" s="379"/>
      <c r="H1381" s="382"/>
      <c r="I1381" s="509"/>
      <c r="J1381" s="383"/>
      <c r="K1381" s="387"/>
      <c r="L1381" s="379"/>
      <c r="M1381" s="379"/>
      <c r="N1381" s="382"/>
      <c r="O1381" s="379"/>
    </row>
    <row r="1382" spans="1:15" x14ac:dyDescent="0.2">
      <c r="A1382" s="379"/>
      <c r="B1382" s="379"/>
      <c r="C1382" s="379"/>
      <c r="D1382" s="379"/>
      <c r="E1382" s="379"/>
      <c r="F1382" s="379"/>
      <c r="G1382" s="379"/>
      <c r="H1382" s="382"/>
      <c r="I1382" s="509"/>
      <c r="J1382" s="383"/>
      <c r="K1382" s="387"/>
      <c r="L1382" s="379"/>
      <c r="M1382" s="379"/>
      <c r="N1382" s="382"/>
      <c r="O1382" s="379"/>
    </row>
    <row r="1383" spans="1:15" x14ac:dyDescent="0.2">
      <c r="A1383" s="379"/>
      <c r="B1383" s="379"/>
      <c r="C1383" s="379"/>
      <c r="D1383" s="379"/>
      <c r="E1383" s="379"/>
      <c r="F1383" s="379"/>
      <c r="G1383" s="379"/>
      <c r="H1383" s="382"/>
      <c r="I1383" s="509"/>
      <c r="J1383" s="383"/>
      <c r="K1383" s="387"/>
      <c r="L1383" s="379"/>
      <c r="M1383" s="379"/>
      <c r="N1383" s="382"/>
      <c r="O1383" s="379"/>
    </row>
    <row r="1384" spans="1:15" x14ac:dyDescent="0.2">
      <c r="A1384" s="379"/>
      <c r="B1384" s="379"/>
      <c r="C1384" s="379"/>
      <c r="D1384" s="379"/>
      <c r="E1384" s="379"/>
      <c r="F1384" s="379"/>
      <c r="G1384" s="379"/>
      <c r="H1384" s="382"/>
      <c r="I1384" s="509"/>
      <c r="J1384" s="383"/>
      <c r="K1384" s="387"/>
      <c r="L1384" s="379"/>
      <c r="M1384" s="379"/>
      <c r="N1384" s="382"/>
      <c r="O1384" s="379"/>
    </row>
    <row r="1385" spans="1:15" x14ac:dyDescent="0.2">
      <c r="A1385" s="379"/>
      <c r="B1385" s="379"/>
      <c r="C1385" s="379"/>
      <c r="D1385" s="379"/>
      <c r="E1385" s="379"/>
      <c r="F1385" s="379"/>
      <c r="G1385" s="379"/>
      <c r="H1385" s="382"/>
      <c r="I1385" s="509"/>
      <c r="J1385" s="383"/>
      <c r="K1385" s="387"/>
      <c r="L1385" s="379"/>
      <c r="M1385" s="379"/>
      <c r="N1385" s="382"/>
      <c r="O1385" s="379"/>
    </row>
    <row r="1386" spans="1:15" x14ac:dyDescent="0.2">
      <c r="A1386" s="379"/>
      <c r="B1386" s="379"/>
      <c r="C1386" s="379"/>
      <c r="D1386" s="379"/>
      <c r="E1386" s="379"/>
      <c r="F1386" s="379"/>
      <c r="G1386" s="379"/>
      <c r="H1386" s="382"/>
      <c r="I1386" s="509"/>
      <c r="J1386" s="383"/>
      <c r="K1386" s="387"/>
      <c r="L1386" s="379"/>
      <c r="M1386" s="379"/>
      <c r="N1386" s="382"/>
      <c r="O1386" s="379"/>
    </row>
    <row r="1387" spans="1:15" x14ac:dyDescent="0.2">
      <c r="A1387" s="379"/>
      <c r="B1387" s="379"/>
      <c r="C1387" s="379"/>
      <c r="D1387" s="379"/>
      <c r="E1387" s="379"/>
      <c r="F1387" s="379"/>
      <c r="G1387" s="379"/>
      <c r="H1387" s="382"/>
      <c r="I1387" s="509"/>
      <c r="J1387" s="383"/>
      <c r="K1387" s="387"/>
      <c r="L1387" s="379"/>
      <c r="M1387" s="379"/>
      <c r="N1387" s="382"/>
      <c r="O1387" s="379"/>
    </row>
    <row r="1388" spans="1:15" x14ac:dyDescent="0.2">
      <c r="A1388" s="379"/>
      <c r="B1388" s="379"/>
      <c r="C1388" s="379"/>
      <c r="D1388" s="379"/>
      <c r="E1388" s="379"/>
      <c r="F1388" s="379"/>
      <c r="G1388" s="379"/>
      <c r="H1388" s="382"/>
      <c r="I1388" s="509"/>
      <c r="J1388" s="383"/>
      <c r="K1388" s="387"/>
      <c r="L1388" s="379"/>
      <c r="M1388" s="379"/>
      <c r="N1388" s="382"/>
      <c r="O1388" s="379"/>
    </row>
    <row r="1389" spans="1:15" x14ac:dyDescent="0.2">
      <c r="A1389" s="379"/>
      <c r="B1389" s="379"/>
      <c r="C1389" s="379"/>
      <c r="D1389" s="379"/>
      <c r="E1389" s="379"/>
      <c r="F1389" s="379"/>
      <c r="G1389" s="379"/>
      <c r="H1389" s="382"/>
      <c r="I1389" s="509"/>
      <c r="J1389" s="383"/>
      <c r="K1389" s="387"/>
      <c r="L1389" s="379"/>
      <c r="M1389" s="379"/>
      <c r="N1389" s="382"/>
      <c r="O1389" s="379"/>
    </row>
    <row r="1390" spans="1:15" x14ac:dyDescent="0.2">
      <c r="A1390" s="379"/>
      <c r="B1390" s="379"/>
      <c r="C1390" s="379"/>
      <c r="D1390" s="379"/>
      <c r="E1390" s="379"/>
      <c r="F1390" s="379"/>
      <c r="G1390" s="379"/>
      <c r="H1390" s="382"/>
      <c r="I1390" s="509"/>
      <c r="J1390" s="383"/>
      <c r="K1390" s="387"/>
      <c r="L1390" s="379"/>
      <c r="M1390" s="379"/>
      <c r="N1390" s="382"/>
      <c r="O1390" s="379"/>
    </row>
    <row r="1391" spans="1:15" x14ac:dyDescent="0.2">
      <c r="A1391" s="379"/>
      <c r="B1391" s="379"/>
      <c r="C1391" s="379"/>
      <c r="D1391" s="379"/>
      <c r="E1391" s="379"/>
      <c r="F1391" s="379"/>
      <c r="G1391" s="379"/>
      <c r="H1391" s="382"/>
      <c r="I1391" s="509"/>
      <c r="J1391" s="383"/>
      <c r="K1391" s="387"/>
      <c r="L1391" s="379"/>
      <c r="M1391" s="379"/>
      <c r="N1391" s="382"/>
      <c r="O1391" s="379"/>
    </row>
    <row r="1392" spans="1:15" x14ac:dyDescent="0.2">
      <c r="A1392" s="379"/>
      <c r="B1392" s="379"/>
      <c r="C1392" s="379"/>
      <c r="D1392" s="379"/>
      <c r="E1392" s="379"/>
      <c r="F1392" s="379"/>
      <c r="G1392" s="379"/>
      <c r="H1392" s="382"/>
      <c r="I1392" s="509"/>
      <c r="J1392" s="383"/>
      <c r="K1392" s="387"/>
      <c r="L1392" s="379"/>
      <c r="M1392" s="379"/>
      <c r="N1392" s="382"/>
      <c r="O1392" s="379"/>
    </row>
    <row r="1393" spans="1:15" x14ac:dyDescent="0.2">
      <c r="A1393" s="379"/>
      <c r="B1393" s="379"/>
      <c r="C1393" s="379"/>
      <c r="D1393" s="379"/>
      <c r="E1393" s="379"/>
      <c r="F1393" s="379"/>
      <c r="G1393" s="379"/>
      <c r="H1393" s="382"/>
      <c r="I1393" s="509"/>
      <c r="J1393" s="383"/>
      <c r="K1393" s="387"/>
      <c r="L1393" s="379"/>
      <c r="M1393" s="379"/>
      <c r="N1393" s="382"/>
      <c r="O1393" s="379"/>
    </row>
    <row r="1394" spans="1:15" x14ac:dyDescent="0.2">
      <c r="A1394" s="379"/>
      <c r="B1394" s="379"/>
      <c r="C1394" s="379"/>
      <c r="D1394" s="379"/>
      <c r="E1394" s="379"/>
      <c r="F1394" s="379"/>
      <c r="G1394" s="379"/>
      <c r="H1394" s="382"/>
      <c r="I1394" s="509"/>
      <c r="J1394" s="383"/>
      <c r="K1394" s="387"/>
      <c r="L1394" s="379"/>
      <c r="M1394" s="379"/>
      <c r="N1394" s="382"/>
      <c r="O1394" s="379"/>
    </row>
    <row r="1395" spans="1:15" x14ac:dyDescent="0.2">
      <c r="A1395" s="379"/>
      <c r="B1395" s="379"/>
      <c r="C1395" s="379"/>
      <c r="D1395" s="379"/>
      <c r="E1395" s="379"/>
      <c r="F1395" s="379"/>
      <c r="G1395" s="379"/>
      <c r="H1395" s="382"/>
      <c r="I1395" s="509"/>
      <c r="J1395" s="383"/>
      <c r="K1395" s="387"/>
      <c r="L1395" s="379"/>
      <c r="M1395" s="379"/>
      <c r="N1395" s="382"/>
      <c r="O1395" s="379"/>
    </row>
    <row r="1396" spans="1:15" x14ac:dyDescent="0.2">
      <c r="A1396" s="379"/>
      <c r="B1396" s="379"/>
      <c r="C1396" s="379"/>
      <c r="D1396" s="379"/>
      <c r="E1396" s="379"/>
      <c r="F1396" s="379"/>
      <c r="G1396" s="379"/>
      <c r="H1396" s="382"/>
      <c r="I1396" s="509"/>
      <c r="J1396" s="383"/>
      <c r="K1396" s="387"/>
      <c r="L1396" s="379"/>
      <c r="M1396" s="379"/>
      <c r="N1396" s="382"/>
      <c r="O1396" s="379"/>
    </row>
    <row r="1397" spans="1:15" x14ac:dyDescent="0.2">
      <c r="A1397" s="379"/>
      <c r="B1397" s="379"/>
      <c r="C1397" s="379"/>
      <c r="D1397" s="379"/>
      <c r="E1397" s="379"/>
      <c r="F1397" s="379"/>
      <c r="G1397" s="379"/>
      <c r="H1397" s="382"/>
      <c r="I1397" s="509"/>
      <c r="J1397" s="383"/>
      <c r="K1397" s="387"/>
      <c r="L1397" s="379"/>
      <c r="M1397" s="379"/>
      <c r="N1397" s="382"/>
      <c r="O1397" s="379"/>
    </row>
    <row r="1398" spans="1:15" x14ac:dyDescent="0.2">
      <c r="A1398" s="379"/>
      <c r="B1398" s="379"/>
      <c r="C1398" s="379"/>
      <c r="D1398" s="379"/>
      <c r="E1398" s="379"/>
      <c r="F1398" s="379"/>
      <c r="G1398" s="379"/>
      <c r="H1398" s="382"/>
      <c r="I1398" s="509"/>
      <c r="J1398" s="383"/>
      <c r="K1398" s="387"/>
      <c r="L1398" s="379"/>
      <c r="M1398" s="379"/>
      <c r="N1398" s="382"/>
      <c r="O1398" s="379"/>
    </row>
    <row r="1399" spans="1:15" x14ac:dyDescent="0.2">
      <c r="A1399" s="379"/>
      <c r="B1399" s="379"/>
      <c r="C1399" s="379"/>
      <c r="D1399" s="379"/>
      <c r="E1399" s="379"/>
      <c r="F1399" s="379"/>
      <c r="G1399" s="379"/>
      <c r="H1399" s="382"/>
      <c r="I1399" s="509"/>
      <c r="J1399" s="383"/>
      <c r="K1399" s="387"/>
      <c r="L1399" s="379"/>
      <c r="M1399" s="379"/>
      <c r="N1399" s="382"/>
      <c r="O1399" s="379"/>
    </row>
    <row r="1400" spans="1:15" x14ac:dyDescent="0.2">
      <c r="A1400" s="379"/>
      <c r="B1400" s="379"/>
      <c r="C1400" s="379"/>
      <c r="D1400" s="379"/>
      <c r="E1400" s="379"/>
      <c r="F1400" s="379"/>
      <c r="G1400" s="379"/>
      <c r="H1400" s="382"/>
      <c r="I1400" s="509"/>
      <c r="J1400" s="383"/>
      <c r="K1400" s="387"/>
      <c r="L1400" s="379"/>
      <c r="M1400" s="379"/>
      <c r="N1400" s="382"/>
      <c r="O1400" s="379"/>
    </row>
    <row r="1401" spans="1:15" x14ac:dyDescent="0.2">
      <c r="A1401" s="379"/>
      <c r="B1401" s="379"/>
      <c r="C1401" s="379"/>
      <c r="D1401" s="379"/>
      <c r="E1401" s="379"/>
      <c r="F1401" s="379"/>
      <c r="G1401" s="379"/>
      <c r="H1401" s="382"/>
      <c r="I1401" s="509"/>
      <c r="J1401" s="383"/>
      <c r="K1401" s="387"/>
      <c r="L1401" s="379"/>
      <c r="M1401" s="379"/>
      <c r="N1401" s="382"/>
      <c r="O1401" s="379"/>
    </row>
    <row r="1402" spans="1:15" x14ac:dyDescent="0.2">
      <c r="A1402" s="379"/>
      <c r="B1402" s="379"/>
      <c r="C1402" s="379"/>
      <c r="D1402" s="379"/>
      <c r="E1402" s="379"/>
      <c r="F1402" s="379"/>
      <c r="G1402" s="379"/>
      <c r="H1402" s="382"/>
      <c r="I1402" s="509"/>
      <c r="J1402" s="383"/>
      <c r="K1402" s="387"/>
      <c r="L1402" s="379"/>
      <c r="M1402" s="379"/>
      <c r="N1402" s="382"/>
      <c r="O1402" s="379"/>
    </row>
    <row r="1403" spans="1:15" x14ac:dyDescent="0.2">
      <c r="A1403" s="379"/>
      <c r="B1403" s="379"/>
      <c r="C1403" s="379"/>
      <c r="D1403" s="379"/>
      <c r="E1403" s="379"/>
      <c r="F1403" s="379"/>
      <c r="G1403" s="379"/>
      <c r="H1403" s="382"/>
      <c r="I1403" s="509"/>
      <c r="J1403" s="383"/>
      <c r="K1403" s="387"/>
      <c r="L1403" s="379"/>
      <c r="M1403" s="379"/>
      <c r="N1403" s="382"/>
      <c r="O1403" s="379"/>
    </row>
    <row r="1404" spans="1:15" x14ac:dyDescent="0.2">
      <c r="A1404" s="379"/>
      <c r="B1404" s="379"/>
      <c r="C1404" s="379"/>
      <c r="D1404" s="379"/>
      <c r="E1404" s="379"/>
      <c r="F1404" s="379"/>
      <c r="G1404" s="379"/>
      <c r="H1404" s="382"/>
      <c r="I1404" s="509"/>
      <c r="J1404" s="383"/>
      <c r="K1404" s="387"/>
      <c r="L1404" s="379"/>
      <c r="M1404" s="379"/>
      <c r="N1404" s="382"/>
      <c r="O1404" s="379"/>
    </row>
    <row r="1405" spans="1:15" x14ac:dyDescent="0.2">
      <c r="A1405" s="379"/>
      <c r="B1405" s="379"/>
      <c r="C1405" s="379"/>
      <c r="D1405" s="379"/>
      <c r="E1405" s="379"/>
      <c r="F1405" s="379"/>
      <c r="G1405" s="379"/>
      <c r="H1405" s="382"/>
      <c r="I1405" s="509"/>
      <c r="J1405" s="383"/>
      <c r="K1405" s="387"/>
      <c r="L1405" s="379"/>
      <c r="M1405" s="379"/>
      <c r="N1405" s="382"/>
      <c r="O1405" s="379"/>
    </row>
    <row r="1406" spans="1:15" x14ac:dyDescent="0.2">
      <c r="A1406" s="379"/>
      <c r="B1406" s="379"/>
      <c r="C1406" s="379"/>
      <c r="D1406" s="379"/>
      <c r="E1406" s="379"/>
      <c r="F1406" s="379"/>
      <c r="G1406" s="379"/>
      <c r="H1406" s="382"/>
      <c r="I1406" s="509"/>
      <c r="J1406" s="383"/>
      <c r="K1406" s="387"/>
      <c r="L1406" s="379"/>
      <c r="M1406" s="379"/>
      <c r="N1406" s="382"/>
      <c r="O1406" s="379"/>
    </row>
    <row r="1407" spans="1:15" x14ac:dyDescent="0.2">
      <c r="A1407" s="379"/>
      <c r="B1407" s="379"/>
      <c r="C1407" s="379"/>
      <c r="D1407" s="379"/>
      <c r="E1407" s="379"/>
      <c r="F1407" s="379"/>
      <c r="G1407" s="379"/>
      <c r="H1407" s="382"/>
      <c r="I1407" s="509"/>
      <c r="J1407" s="383"/>
      <c r="K1407" s="387"/>
      <c r="L1407" s="379"/>
      <c r="M1407" s="379"/>
      <c r="N1407" s="382"/>
      <c r="O1407" s="379"/>
    </row>
    <row r="1408" spans="1:15" x14ac:dyDescent="0.2">
      <c r="A1408" s="379"/>
      <c r="B1408" s="379"/>
      <c r="C1408" s="379"/>
      <c r="D1408" s="379"/>
      <c r="E1408" s="379"/>
      <c r="F1408" s="379"/>
      <c r="G1408" s="379"/>
      <c r="H1408" s="382"/>
      <c r="I1408" s="509"/>
      <c r="J1408" s="383"/>
      <c r="K1408" s="387"/>
      <c r="L1408" s="379"/>
      <c r="M1408" s="379"/>
      <c r="N1408" s="382"/>
      <c r="O1408" s="379"/>
    </row>
    <row r="1409" spans="1:15" x14ac:dyDescent="0.2">
      <c r="A1409" s="379"/>
      <c r="B1409" s="379"/>
      <c r="C1409" s="379"/>
      <c r="D1409" s="379"/>
      <c r="E1409" s="379"/>
      <c r="F1409" s="379"/>
      <c r="G1409" s="379"/>
      <c r="H1409" s="382"/>
      <c r="I1409" s="509"/>
      <c r="J1409" s="383"/>
      <c r="K1409" s="387"/>
      <c r="L1409" s="379"/>
      <c r="M1409" s="379"/>
      <c r="N1409" s="382"/>
      <c r="O1409" s="379"/>
    </row>
    <row r="1410" spans="1:15" x14ac:dyDescent="0.2">
      <c r="A1410" s="379"/>
      <c r="B1410" s="379"/>
      <c r="C1410" s="379"/>
      <c r="D1410" s="379"/>
      <c r="E1410" s="379"/>
      <c r="F1410" s="379"/>
      <c r="G1410" s="379"/>
      <c r="H1410" s="382"/>
      <c r="I1410" s="509"/>
      <c r="J1410" s="383"/>
      <c r="K1410" s="387"/>
      <c r="L1410" s="379"/>
      <c r="M1410" s="379"/>
      <c r="N1410" s="382"/>
      <c r="O1410" s="379"/>
    </row>
    <row r="1411" spans="1:15" x14ac:dyDescent="0.2">
      <c r="A1411" s="379"/>
      <c r="B1411" s="379"/>
      <c r="C1411" s="379"/>
      <c r="D1411" s="379"/>
      <c r="E1411" s="379"/>
      <c r="F1411" s="379"/>
      <c r="G1411" s="379"/>
      <c r="H1411" s="382"/>
      <c r="I1411" s="509"/>
      <c r="J1411" s="383"/>
      <c r="K1411" s="387"/>
      <c r="L1411" s="379"/>
      <c r="M1411" s="379"/>
      <c r="N1411" s="382"/>
      <c r="O1411" s="379"/>
    </row>
    <row r="1412" spans="1:15" x14ac:dyDescent="0.2">
      <c r="A1412" s="379"/>
      <c r="B1412" s="379"/>
      <c r="C1412" s="379"/>
      <c r="D1412" s="379"/>
      <c r="E1412" s="379"/>
      <c r="F1412" s="379"/>
      <c r="G1412" s="379"/>
      <c r="H1412" s="382"/>
      <c r="I1412" s="509"/>
      <c r="J1412" s="383"/>
      <c r="K1412" s="387"/>
      <c r="L1412" s="379"/>
      <c r="M1412" s="379"/>
      <c r="N1412" s="382"/>
      <c r="O1412" s="379"/>
    </row>
    <row r="1413" spans="1:15" x14ac:dyDescent="0.2">
      <c r="A1413" s="379"/>
      <c r="B1413" s="379"/>
      <c r="C1413" s="379"/>
      <c r="D1413" s="379"/>
      <c r="E1413" s="379"/>
      <c r="F1413" s="379"/>
      <c r="G1413" s="379"/>
      <c r="H1413" s="382"/>
      <c r="I1413" s="509"/>
      <c r="J1413" s="383"/>
      <c r="K1413" s="387"/>
      <c r="L1413" s="379"/>
      <c r="M1413" s="379"/>
      <c r="N1413" s="382"/>
      <c r="O1413" s="379"/>
    </row>
    <row r="1414" spans="1:15" x14ac:dyDescent="0.2">
      <c r="A1414" s="379"/>
      <c r="B1414" s="379"/>
      <c r="C1414" s="379"/>
      <c r="D1414" s="379"/>
      <c r="E1414" s="379"/>
      <c r="F1414" s="379"/>
      <c r="G1414" s="379"/>
      <c r="H1414" s="382"/>
      <c r="I1414" s="509"/>
      <c r="J1414" s="383"/>
      <c r="K1414" s="387"/>
      <c r="L1414" s="379"/>
      <c r="M1414" s="379"/>
      <c r="N1414" s="382"/>
      <c r="O1414" s="379"/>
    </row>
    <row r="1415" spans="1:15" x14ac:dyDescent="0.2">
      <c r="A1415" s="379"/>
      <c r="B1415" s="379"/>
      <c r="C1415" s="379"/>
      <c r="D1415" s="379"/>
      <c r="E1415" s="379"/>
      <c r="F1415" s="379"/>
      <c r="G1415" s="379"/>
      <c r="H1415" s="382"/>
      <c r="I1415" s="509"/>
      <c r="J1415" s="383"/>
      <c r="K1415" s="387"/>
      <c r="L1415" s="379"/>
      <c r="M1415" s="379"/>
      <c r="N1415" s="382"/>
      <c r="O1415" s="379"/>
    </row>
    <row r="1416" spans="1:15" x14ac:dyDescent="0.2">
      <c r="A1416" s="379"/>
      <c r="B1416" s="379"/>
      <c r="C1416" s="379"/>
      <c r="D1416" s="379"/>
      <c r="E1416" s="379"/>
      <c r="F1416" s="379"/>
      <c r="G1416" s="379"/>
      <c r="H1416" s="382"/>
      <c r="I1416" s="509"/>
      <c r="J1416" s="383"/>
      <c r="K1416" s="387"/>
      <c r="L1416" s="379"/>
      <c r="M1416" s="379"/>
      <c r="N1416" s="382"/>
      <c r="O1416" s="379"/>
    </row>
    <row r="1417" spans="1:15" x14ac:dyDescent="0.2">
      <c r="A1417" s="379"/>
      <c r="B1417" s="379"/>
      <c r="C1417" s="379"/>
      <c r="D1417" s="379"/>
      <c r="E1417" s="379"/>
      <c r="F1417" s="379"/>
      <c r="G1417" s="379"/>
      <c r="H1417" s="382"/>
      <c r="I1417" s="509"/>
      <c r="J1417" s="383"/>
      <c r="K1417" s="387"/>
      <c r="L1417" s="379"/>
      <c r="M1417" s="379"/>
      <c r="N1417" s="382"/>
      <c r="O1417" s="379"/>
    </row>
    <row r="1418" spans="1:15" x14ac:dyDescent="0.2">
      <c r="A1418" s="379"/>
      <c r="B1418" s="379"/>
      <c r="C1418" s="379"/>
      <c r="D1418" s="379"/>
      <c r="E1418" s="379"/>
      <c r="F1418" s="379"/>
      <c r="G1418" s="379"/>
      <c r="H1418" s="382"/>
      <c r="I1418" s="509"/>
      <c r="J1418" s="383"/>
      <c r="K1418" s="387"/>
      <c r="L1418" s="379"/>
      <c r="M1418" s="379"/>
      <c r="N1418" s="382"/>
      <c r="O1418" s="379"/>
    </row>
    <row r="1419" spans="1:15" x14ac:dyDescent="0.2">
      <c r="A1419" s="379"/>
      <c r="B1419" s="379"/>
      <c r="C1419" s="379"/>
      <c r="D1419" s="379"/>
      <c r="E1419" s="379"/>
      <c r="F1419" s="379"/>
      <c r="G1419" s="379"/>
      <c r="H1419" s="382"/>
      <c r="I1419" s="509"/>
      <c r="J1419" s="383"/>
      <c r="K1419" s="387"/>
      <c r="L1419" s="379"/>
      <c r="M1419" s="379"/>
      <c r="N1419" s="382"/>
      <c r="O1419" s="379"/>
    </row>
    <row r="1420" spans="1:15" x14ac:dyDescent="0.2">
      <c r="A1420" s="379"/>
      <c r="B1420" s="379"/>
      <c r="C1420" s="379"/>
      <c r="D1420" s="379"/>
      <c r="E1420" s="379"/>
      <c r="F1420" s="379"/>
      <c r="G1420" s="379"/>
      <c r="H1420" s="382"/>
      <c r="I1420" s="509"/>
      <c r="J1420" s="383"/>
      <c r="K1420" s="387"/>
      <c r="L1420" s="379"/>
      <c r="M1420" s="379"/>
      <c r="N1420" s="382"/>
      <c r="O1420" s="379"/>
    </row>
    <row r="1421" spans="1:15" x14ac:dyDescent="0.2">
      <c r="A1421" s="379"/>
      <c r="B1421" s="379"/>
      <c r="C1421" s="379"/>
      <c r="D1421" s="379"/>
      <c r="E1421" s="379"/>
      <c r="F1421" s="379"/>
      <c r="G1421" s="379"/>
      <c r="H1421" s="382"/>
      <c r="I1421" s="509"/>
      <c r="J1421" s="383"/>
      <c r="K1421" s="387"/>
      <c r="L1421" s="379"/>
      <c r="M1421" s="379"/>
      <c r="N1421" s="382"/>
      <c r="O1421" s="379"/>
    </row>
    <row r="1422" spans="1:15" x14ac:dyDescent="0.2">
      <c r="A1422" s="379"/>
      <c r="B1422" s="379"/>
      <c r="C1422" s="379"/>
      <c r="D1422" s="379"/>
      <c r="E1422" s="379"/>
      <c r="F1422" s="379"/>
      <c r="G1422" s="379"/>
      <c r="H1422" s="382"/>
      <c r="I1422" s="509"/>
      <c r="J1422" s="383"/>
      <c r="K1422" s="387"/>
      <c r="L1422" s="379"/>
      <c r="M1422" s="379"/>
      <c r="N1422" s="382"/>
      <c r="O1422" s="379"/>
    </row>
    <row r="1423" spans="1:15" x14ac:dyDescent="0.2">
      <c r="A1423" s="379"/>
      <c r="B1423" s="379"/>
      <c r="C1423" s="379"/>
      <c r="D1423" s="379"/>
      <c r="E1423" s="379"/>
      <c r="F1423" s="379"/>
      <c r="G1423" s="379"/>
      <c r="H1423" s="382"/>
      <c r="I1423" s="509"/>
      <c r="J1423" s="383"/>
      <c r="K1423" s="387"/>
      <c r="L1423" s="379"/>
      <c r="M1423" s="379"/>
      <c r="N1423" s="382"/>
      <c r="O1423" s="379"/>
    </row>
    <row r="1424" spans="1:15" x14ac:dyDescent="0.2">
      <c r="A1424" s="379"/>
      <c r="B1424" s="379"/>
      <c r="C1424" s="379"/>
      <c r="D1424" s="379"/>
      <c r="E1424" s="379"/>
      <c r="F1424" s="379"/>
      <c r="G1424" s="379"/>
      <c r="H1424" s="382"/>
      <c r="I1424" s="509"/>
      <c r="J1424" s="383"/>
      <c r="K1424" s="387"/>
      <c r="L1424" s="379"/>
      <c r="M1424" s="379"/>
      <c r="N1424" s="382"/>
      <c r="O1424" s="379"/>
    </row>
    <row r="1425" spans="1:15" x14ac:dyDescent="0.2">
      <c r="A1425" s="379"/>
      <c r="B1425" s="379"/>
      <c r="C1425" s="379"/>
      <c r="D1425" s="379"/>
      <c r="E1425" s="379"/>
      <c r="F1425" s="379"/>
      <c r="G1425" s="379"/>
      <c r="H1425" s="382"/>
      <c r="I1425" s="509"/>
      <c r="J1425" s="383"/>
      <c r="K1425" s="387"/>
      <c r="L1425" s="379"/>
      <c r="M1425" s="379"/>
      <c r="N1425" s="382"/>
      <c r="O1425" s="379"/>
    </row>
    <row r="1426" spans="1:15" x14ac:dyDescent="0.2">
      <c r="A1426" s="379"/>
      <c r="B1426" s="379"/>
      <c r="C1426" s="379"/>
      <c r="D1426" s="379"/>
      <c r="E1426" s="379"/>
      <c r="F1426" s="379"/>
      <c r="G1426" s="379"/>
      <c r="H1426" s="382"/>
      <c r="I1426" s="509"/>
      <c r="J1426" s="383"/>
      <c r="K1426" s="387"/>
      <c r="L1426" s="379"/>
      <c r="M1426" s="379"/>
      <c r="N1426" s="382"/>
      <c r="O1426" s="379"/>
    </row>
    <row r="1427" spans="1:15" x14ac:dyDescent="0.2">
      <c r="A1427" s="379"/>
      <c r="B1427" s="379"/>
      <c r="C1427" s="379"/>
      <c r="D1427" s="379"/>
      <c r="E1427" s="379"/>
      <c r="F1427" s="379"/>
      <c r="G1427" s="379"/>
      <c r="H1427" s="382"/>
      <c r="I1427" s="509"/>
      <c r="J1427" s="383"/>
      <c r="K1427" s="387"/>
      <c r="L1427" s="379"/>
      <c r="M1427" s="379"/>
      <c r="N1427" s="382"/>
      <c r="O1427" s="379"/>
    </row>
    <row r="1428" spans="1:15" x14ac:dyDescent="0.2">
      <c r="A1428" s="379"/>
      <c r="B1428" s="379"/>
      <c r="C1428" s="379"/>
      <c r="D1428" s="379"/>
      <c r="E1428" s="379"/>
      <c r="F1428" s="379"/>
      <c r="G1428" s="379"/>
      <c r="H1428" s="382"/>
      <c r="I1428" s="509"/>
      <c r="J1428" s="383"/>
      <c r="K1428" s="387"/>
      <c r="L1428" s="379"/>
      <c r="M1428" s="379"/>
      <c r="N1428" s="382"/>
      <c r="O1428" s="379"/>
    </row>
    <row r="1429" spans="1:15" x14ac:dyDescent="0.2">
      <c r="A1429" s="379"/>
      <c r="B1429" s="379"/>
      <c r="C1429" s="379"/>
      <c r="D1429" s="379"/>
      <c r="E1429" s="379"/>
      <c r="F1429" s="379"/>
      <c r="G1429" s="379"/>
      <c r="H1429" s="382"/>
      <c r="I1429" s="509"/>
      <c r="J1429" s="383"/>
      <c r="K1429" s="387"/>
      <c r="L1429" s="379"/>
      <c r="M1429" s="379"/>
      <c r="N1429" s="382"/>
      <c r="O1429" s="379"/>
    </row>
    <row r="1430" spans="1:15" x14ac:dyDescent="0.2">
      <c r="A1430" s="379"/>
      <c r="B1430" s="379"/>
      <c r="C1430" s="379"/>
      <c r="D1430" s="379"/>
      <c r="E1430" s="379"/>
      <c r="F1430" s="379"/>
      <c r="G1430" s="379"/>
      <c r="H1430" s="382"/>
      <c r="I1430" s="509"/>
      <c r="J1430" s="383"/>
      <c r="K1430" s="387"/>
      <c r="L1430" s="379"/>
      <c r="M1430" s="379"/>
      <c r="N1430" s="382"/>
      <c r="O1430" s="379"/>
    </row>
    <row r="1431" spans="1:15" x14ac:dyDescent="0.2">
      <c r="A1431" s="379"/>
      <c r="B1431" s="379"/>
      <c r="C1431" s="379"/>
      <c r="D1431" s="379"/>
      <c r="E1431" s="379"/>
      <c r="F1431" s="379"/>
      <c r="G1431" s="379"/>
      <c r="H1431" s="382"/>
      <c r="I1431" s="509"/>
      <c r="J1431" s="383"/>
      <c r="K1431" s="387"/>
      <c r="L1431" s="379"/>
      <c r="M1431" s="379"/>
      <c r="N1431" s="382"/>
      <c r="O1431" s="379"/>
    </row>
    <row r="1432" spans="1:15" x14ac:dyDescent="0.2">
      <c r="A1432" s="379"/>
      <c r="B1432" s="379"/>
      <c r="C1432" s="379"/>
      <c r="D1432" s="379"/>
      <c r="E1432" s="379"/>
      <c r="F1432" s="379"/>
      <c r="G1432" s="379"/>
      <c r="H1432" s="382"/>
      <c r="I1432" s="509"/>
      <c r="J1432" s="383"/>
      <c r="K1432" s="387"/>
      <c r="L1432" s="379"/>
      <c r="M1432" s="379"/>
      <c r="N1432" s="382"/>
      <c r="O1432" s="379"/>
    </row>
    <row r="1433" spans="1:15" x14ac:dyDescent="0.2">
      <c r="A1433" s="379"/>
      <c r="B1433" s="379"/>
      <c r="C1433" s="379"/>
      <c r="D1433" s="379"/>
      <c r="E1433" s="379"/>
      <c r="F1433" s="379"/>
      <c r="G1433" s="379"/>
      <c r="H1433" s="382"/>
      <c r="I1433" s="509"/>
      <c r="J1433" s="383"/>
      <c r="K1433" s="387"/>
      <c r="L1433" s="379"/>
      <c r="M1433" s="379"/>
      <c r="N1433" s="382"/>
      <c r="O1433" s="379"/>
    </row>
    <row r="1434" spans="1:15" x14ac:dyDescent="0.2">
      <c r="A1434" s="379"/>
      <c r="B1434" s="379"/>
      <c r="C1434" s="379"/>
      <c r="D1434" s="379"/>
      <c r="E1434" s="379"/>
      <c r="F1434" s="379"/>
      <c r="G1434" s="379"/>
      <c r="H1434" s="382"/>
      <c r="I1434" s="509"/>
      <c r="J1434" s="383"/>
      <c r="K1434" s="387"/>
      <c r="L1434" s="379"/>
      <c r="M1434" s="379"/>
      <c r="N1434" s="382"/>
      <c r="O1434" s="379"/>
    </row>
    <row r="1435" spans="1:15" x14ac:dyDescent="0.2">
      <c r="A1435" s="379"/>
      <c r="B1435" s="379"/>
      <c r="C1435" s="379"/>
      <c r="D1435" s="379"/>
      <c r="E1435" s="379"/>
      <c r="F1435" s="379"/>
      <c r="G1435" s="379"/>
      <c r="H1435" s="382"/>
      <c r="I1435" s="509"/>
      <c r="J1435" s="383"/>
      <c r="K1435" s="387"/>
      <c r="L1435" s="379"/>
      <c r="M1435" s="379"/>
      <c r="N1435" s="382"/>
      <c r="O1435" s="379"/>
    </row>
    <row r="1436" spans="1:15" x14ac:dyDescent="0.2">
      <c r="A1436" s="379"/>
      <c r="B1436" s="379"/>
      <c r="C1436" s="379"/>
      <c r="D1436" s="379"/>
      <c r="E1436" s="379"/>
      <c r="F1436" s="379"/>
      <c r="G1436" s="379"/>
      <c r="H1436" s="382"/>
      <c r="I1436" s="509"/>
      <c r="J1436" s="383"/>
      <c r="K1436" s="387"/>
      <c r="L1436" s="379"/>
      <c r="M1436" s="379"/>
      <c r="N1436" s="382"/>
      <c r="O1436" s="379"/>
    </row>
    <row r="1437" spans="1:15" x14ac:dyDescent="0.2">
      <c r="A1437" s="379"/>
      <c r="B1437" s="379"/>
      <c r="C1437" s="379"/>
      <c r="D1437" s="379"/>
      <c r="E1437" s="379"/>
      <c r="F1437" s="379"/>
      <c r="G1437" s="379"/>
      <c r="H1437" s="382"/>
      <c r="I1437" s="509"/>
      <c r="J1437" s="383"/>
      <c r="K1437" s="387"/>
      <c r="L1437" s="379"/>
      <c r="M1437" s="379"/>
      <c r="N1437" s="382"/>
      <c r="O1437" s="379"/>
    </row>
    <row r="1438" spans="1:15" x14ac:dyDescent="0.2">
      <c r="A1438" s="379"/>
      <c r="B1438" s="379"/>
      <c r="C1438" s="379"/>
      <c r="D1438" s="379"/>
      <c r="E1438" s="379"/>
      <c r="F1438" s="379"/>
      <c r="G1438" s="379"/>
      <c r="H1438" s="382"/>
      <c r="I1438" s="509"/>
      <c r="J1438" s="383"/>
      <c r="K1438" s="387"/>
      <c r="L1438" s="379"/>
      <c r="M1438" s="379"/>
      <c r="N1438" s="382"/>
      <c r="O1438" s="379"/>
    </row>
    <row r="1439" spans="1:15" x14ac:dyDescent="0.2">
      <c r="A1439" s="379"/>
      <c r="B1439" s="379"/>
      <c r="C1439" s="379"/>
      <c r="D1439" s="379"/>
      <c r="E1439" s="379"/>
      <c r="F1439" s="379"/>
      <c r="G1439" s="379"/>
      <c r="H1439" s="382"/>
      <c r="I1439" s="509"/>
      <c r="J1439" s="383"/>
      <c r="K1439" s="387"/>
      <c r="L1439" s="379"/>
      <c r="M1439" s="379"/>
      <c r="N1439" s="382"/>
      <c r="O1439" s="379"/>
    </row>
    <row r="1440" spans="1:15" x14ac:dyDescent="0.2">
      <c r="A1440" s="379"/>
      <c r="B1440" s="379"/>
      <c r="C1440" s="379"/>
      <c r="D1440" s="379"/>
      <c r="E1440" s="379"/>
      <c r="F1440" s="379"/>
      <c r="G1440" s="379"/>
      <c r="H1440" s="382"/>
      <c r="I1440" s="509"/>
      <c r="J1440" s="383"/>
      <c r="K1440" s="387"/>
      <c r="L1440" s="379"/>
      <c r="M1440" s="379"/>
      <c r="N1440" s="382"/>
      <c r="O1440" s="379"/>
    </row>
    <row r="1441" spans="1:15" x14ac:dyDescent="0.2">
      <c r="A1441" s="379"/>
      <c r="B1441" s="379"/>
      <c r="C1441" s="379"/>
      <c r="D1441" s="379"/>
      <c r="E1441" s="379"/>
      <c r="F1441" s="379"/>
      <c r="G1441" s="379"/>
      <c r="H1441" s="382"/>
      <c r="I1441" s="509"/>
      <c r="J1441" s="383"/>
      <c r="K1441" s="387"/>
      <c r="L1441" s="379"/>
      <c r="M1441" s="379"/>
      <c r="N1441" s="382"/>
      <c r="O1441" s="379"/>
    </row>
    <row r="1442" spans="1:15" x14ac:dyDescent="0.2">
      <c r="A1442" s="379"/>
      <c r="B1442" s="379"/>
      <c r="C1442" s="379"/>
      <c r="D1442" s="379"/>
      <c r="E1442" s="379"/>
      <c r="F1442" s="379"/>
      <c r="G1442" s="379"/>
      <c r="H1442" s="382"/>
      <c r="I1442" s="509"/>
      <c r="J1442" s="383"/>
      <c r="K1442" s="387"/>
      <c r="L1442" s="379"/>
      <c r="M1442" s="379"/>
      <c r="N1442" s="382"/>
      <c r="O1442" s="379"/>
    </row>
    <row r="1443" spans="1:15" x14ac:dyDescent="0.2">
      <c r="A1443" s="379"/>
      <c r="B1443" s="379"/>
      <c r="C1443" s="379"/>
      <c r="D1443" s="379"/>
      <c r="E1443" s="379"/>
      <c r="F1443" s="379"/>
      <c r="G1443" s="379"/>
      <c r="H1443" s="382"/>
      <c r="I1443" s="509"/>
      <c r="J1443" s="383"/>
      <c r="K1443" s="387"/>
      <c r="L1443" s="379"/>
      <c r="M1443" s="379"/>
      <c r="N1443" s="382"/>
      <c r="O1443" s="379"/>
    </row>
    <row r="1444" spans="1:15" x14ac:dyDescent="0.2">
      <c r="A1444" s="379"/>
      <c r="B1444" s="379"/>
      <c r="C1444" s="379"/>
      <c r="D1444" s="379"/>
      <c r="E1444" s="379"/>
      <c r="F1444" s="379"/>
      <c r="G1444" s="379"/>
      <c r="H1444" s="382"/>
      <c r="I1444" s="509"/>
      <c r="J1444" s="383"/>
      <c r="K1444" s="387"/>
      <c r="L1444" s="379"/>
      <c r="M1444" s="379"/>
      <c r="N1444" s="382"/>
      <c r="O1444" s="379"/>
    </row>
    <row r="1445" spans="1:15" x14ac:dyDescent="0.2">
      <c r="A1445" s="379"/>
      <c r="B1445" s="379"/>
      <c r="C1445" s="379"/>
      <c r="D1445" s="379"/>
      <c r="E1445" s="379"/>
      <c r="F1445" s="379"/>
      <c r="G1445" s="379"/>
      <c r="H1445" s="382"/>
      <c r="I1445" s="509"/>
      <c r="J1445" s="383"/>
      <c r="K1445" s="387"/>
      <c r="L1445" s="379"/>
      <c r="M1445" s="379"/>
      <c r="N1445" s="382"/>
      <c r="O1445" s="379"/>
    </row>
    <row r="1446" spans="1:15" x14ac:dyDescent="0.2">
      <c r="A1446" s="379"/>
      <c r="B1446" s="379"/>
      <c r="C1446" s="379"/>
      <c r="D1446" s="379"/>
      <c r="E1446" s="379"/>
      <c r="F1446" s="379"/>
      <c r="G1446" s="379"/>
      <c r="H1446" s="382"/>
      <c r="I1446" s="509"/>
      <c r="J1446" s="383"/>
      <c r="K1446" s="387"/>
      <c r="L1446" s="379"/>
      <c r="M1446" s="379"/>
      <c r="N1446" s="382"/>
      <c r="O1446" s="379"/>
    </row>
    <row r="1447" spans="1:15" x14ac:dyDescent="0.2">
      <c r="A1447" s="379"/>
      <c r="B1447" s="379"/>
      <c r="C1447" s="379"/>
      <c r="D1447" s="379"/>
      <c r="E1447" s="379"/>
      <c r="F1447" s="379"/>
      <c r="G1447" s="379"/>
      <c r="H1447" s="382"/>
      <c r="I1447" s="509"/>
      <c r="J1447" s="383"/>
      <c r="K1447" s="387"/>
      <c r="L1447" s="379"/>
      <c r="M1447" s="379"/>
      <c r="N1447" s="382"/>
      <c r="O1447" s="379"/>
    </row>
    <row r="1448" spans="1:15" x14ac:dyDescent="0.2">
      <c r="A1448" s="379"/>
      <c r="B1448" s="379"/>
      <c r="C1448" s="379"/>
      <c r="D1448" s="379"/>
      <c r="E1448" s="379"/>
      <c r="F1448" s="379"/>
      <c r="G1448" s="379"/>
      <c r="H1448" s="382"/>
      <c r="I1448" s="509"/>
      <c r="J1448" s="383"/>
      <c r="K1448" s="387"/>
      <c r="L1448" s="379"/>
      <c r="M1448" s="379"/>
      <c r="N1448" s="382"/>
      <c r="O1448" s="379"/>
    </row>
    <row r="1449" spans="1:15" x14ac:dyDescent="0.2">
      <c r="A1449" s="379"/>
      <c r="B1449" s="379"/>
      <c r="C1449" s="379"/>
      <c r="D1449" s="379"/>
      <c r="E1449" s="379"/>
      <c r="F1449" s="379"/>
      <c r="G1449" s="379"/>
      <c r="H1449" s="382"/>
      <c r="I1449" s="509"/>
      <c r="J1449" s="383"/>
      <c r="K1449" s="387"/>
      <c r="L1449" s="379"/>
      <c r="M1449" s="379"/>
      <c r="N1449" s="382"/>
      <c r="O1449" s="379"/>
    </row>
    <row r="1450" spans="1:15" x14ac:dyDescent="0.2">
      <c r="A1450" s="379"/>
      <c r="B1450" s="379"/>
      <c r="C1450" s="379"/>
      <c r="D1450" s="379"/>
      <c r="E1450" s="379"/>
      <c r="F1450" s="379"/>
      <c r="G1450" s="379"/>
      <c r="H1450" s="382"/>
      <c r="I1450" s="509"/>
      <c r="J1450" s="383"/>
      <c r="K1450" s="387"/>
      <c r="L1450" s="379"/>
      <c r="M1450" s="379"/>
      <c r="N1450" s="382"/>
      <c r="O1450" s="379"/>
    </row>
    <row r="1451" spans="1:15" x14ac:dyDescent="0.2">
      <c r="A1451" s="379"/>
      <c r="B1451" s="379"/>
      <c r="C1451" s="379"/>
      <c r="D1451" s="379"/>
      <c r="E1451" s="379"/>
      <c r="F1451" s="379"/>
      <c r="G1451" s="379"/>
      <c r="H1451" s="382"/>
      <c r="I1451" s="509"/>
      <c r="J1451" s="383"/>
      <c r="K1451" s="387"/>
      <c r="L1451" s="379"/>
      <c r="M1451" s="379"/>
      <c r="N1451" s="382"/>
      <c r="O1451" s="379"/>
    </row>
    <row r="1452" spans="1:15" x14ac:dyDescent="0.2">
      <c r="A1452" s="379"/>
      <c r="B1452" s="379"/>
      <c r="C1452" s="379"/>
      <c r="D1452" s="379"/>
      <c r="E1452" s="379"/>
      <c r="F1452" s="379"/>
      <c r="G1452" s="379"/>
      <c r="H1452" s="382"/>
      <c r="I1452" s="509"/>
      <c r="J1452" s="383"/>
      <c r="K1452" s="387"/>
      <c r="L1452" s="379"/>
      <c r="M1452" s="379"/>
      <c r="N1452" s="382"/>
      <c r="O1452" s="379"/>
    </row>
    <row r="1453" spans="1:15" x14ac:dyDescent="0.2">
      <c r="A1453" s="379"/>
      <c r="B1453" s="379"/>
      <c r="C1453" s="379"/>
      <c r="D1453" s="379"/>
      <c r="E1453" s="379"/>
      <c r="F1453" s="379"/>
      <c r="G1453" s="379"/>
      <c r="H1453" s="382"/>
      <c r="I1453" s="509"/>
      <c r="J1453" s="383"/>
      <c r="K1453" s="387"/>
      <c r="L1453" s="379"/>
      <c r="M1453" s="379"/>
      <c r="N1453" s="382"/>
      <c r="O1453" s="379"/>
    </row>
    <row r="1454" spans="1:15" x14ac:dyDescent="0.2">
      <c r="A1454" s="379"/>
      <c r="B1454" s="379"/>
      <c r="C1454" s="379"/>
      <c r="D1454" s="379"/>
      <c r="E1454" s="379"/>
      <c r="F1454" s="379"/>
      <c r="G1454" s="379"/>
      <c r="H1454" s="382"/>
      <c r="I1454" s="509"/>
      <c r="J1454" s="383"/>
      <c r="K1454" s="387"/>
      <c r="L1454" s="379"/>
      <c r="M1454" s="379"/>
      <c r="N1454" s="382"/>
      <c r="O1454" s="379"/>
    </row>
    <row r="1455" spans="1:15" x14ac:dyDescent="0.2">
      <c r="A1455" s="379"/>
      <c r="B1455" s="379"/>
      <c r="C1455" s="379"/>
      <c r="D1455" s="379"/>
      <c r="E1455" s="379"/>
      <c r="F1455" s="379"/>
      <c r="G1455" s="379"/>
      <c r="H1455" s="382"/>
      <c r="I1455" s="509"/>
      <c r="J1455" s="383"/>
      <c r="K1455" s="387"/>
      <c r="L1455" s="379"/>
      <c r="M1455" s="379"/>
      <c r="N1455" s="382"/>
      <c r="O1455" s="379"/>
    </row>
    <row r="1456" spans="1:15" x14ac:dyDescent="0.2">
      <c r="A1456" s="379"/>
      <c r="B1456" s="379"/>
      <c r="C1456" s="379"/>
      <c r="D1456" s="379"/>
      <c r="E1456" s="379"/>
      <c r="F1456" s="379"/>
      <c r="G1456" s="379"/>
      <c r="H1456" s="382"/>
      <c r="I1456" s="509"/>
      <c r="J1456" s="383"/>
      <c r="K1456" s="387"/>
      <c r="L1456" s="379"/>
      <c r="M1456" s="379"/>
      <c r="N1456" s="382"/>
      <c r="O1456" s="379"/>
    </row>
    <row r="1457" spans="1:15" x14ac:dyDescent="0.2">
      <c r="A1457" s="379"/>
      <c r="B1457" s="379"/>
      <c r="C1457" s="379"/>
      <c r="D1457" s="379"/>
      <c r="E1457" s="379"/>
      <c r="F1457" s="379"/>
      <c r="G1457" s="379"/>
      <c r="H1457" s="382"/>
      <c r="I1457" s="509"/>
      <c r="J1457" s="383"/>
      <c r="K1457" s="387"/>
      <c r="L1457" s="379"/>
      <c r="M1457" s="379"/>
      <c r="N1457" s="382"/>
      <c r="O1457" s="379"/>
    </row>
    <row r="1458" spans="1:15" x14ac:dyDescent="0.2">
      <c r="A1458" s="379"/>
      <c r="B1458" s="379"/>
      <c r="C1458" s="379"/>
      <c r="D1458" s="379"/>
      <c r="E1458" s="379"/>
      <c r="F1458" s="379"/>
      <c r="G1458" s="379"/>
      <c r="H1458" s="382"/>
      <c r="I1458" s="509"/>
      <c r="J1458" s="383"/>
      <c r="K1458" s="387"/>
      <c r="L1458" s="379"/>
      <c r="M1458" s="379"/>
      <c r="N1458" s="382"/>
      <c r="O1458" s="379"/>
    </row>
    <row r="1459" spans="1:15" x14ac:dyDescent="0.2">
      <c r="A1459" s="379"/>
      <c r="B1459" s="379"/>
      <c r="C1459" s="379"/>
      <c r="D1459" s="379"/>
      <c r="E1459" s="379"/>
      <c r="F1459" s="379"/>
      <c r="G1459" s="379"/>
      <c r="H1459" s="382"/>
      <c r="I1459" s="509"/>
      <c r="J1459" s="383"/>
      <c r="K1459" s="387"/>
      <c r="L1459" s="379"/>
      <c r="M1459" s="379"/>
      <c r="N1459" s="382"/>
      <c r="O1459" s="379"/>
    </row>
    <row r="1460" spans="1:15" x14ac:dyDescent="0.2">
      <c r="A1460" s="379"/>
      <c r="B1460" s="379"/>
      <c r="C1460" s="379"/>
      <c r="D1460" s="379"/>
      <c r="E1460" s="379"/>
      <c r="F1460" s="379"/>
      <c r="G1460" s="379"/>
      <c r="H1460" s="382"/>
      <c r="I1460" s="509"/>
      <c r="J1460" s="383"/>
      <c r="K1460" s="387"/>
      <c r="L1460" s="379"/>
      <c r="M1460" s="379"/>
      <c r="N1460" s="382"/>
      <c r="O1460" s="379"/>
    </row>
    <row r="1461" spans="1:15" x14ac:dyDescent="0.2">
      <c r="A1461" s="379"/>
      <c r="B1461" s="379"/>
      <c r="C1461" s="379"/>
      <c r="D1461" s="379"/>
      <c r="E1461" s="379"/>
      <c r="F1461" s="379"/>
      <c r="G1461" s="379"/>
      <c r="H1461" s="382"/>
      <c r="I1461" s="509"/>
      <c r="J1461" s="383"/>
      <c r="K1461" s="387"/>
      <c r="L1461" s="379"/>
      <c r="M1461" s="379"/>
      <c r="N1461" s="382"/>
      <c r="O1461" s="379"/>
    </row>
    <row r="1462" spans="1:15" x14ac:dyDescent="0.2">
      <c r="A1462" s="379"/>
      <c r="B1462" s="379"/>
      <c r="C1462" s="379"/>
      <c r="D1462" s="379"/>
      <c r="E1462" s="379"/>
      <c r="F1462" s="379"/>
      <c r="G1462" s="379"/>
      <c r="H1462" s="382"/>
      <c r="I1462" s="509"/>
      <c r="J1462" s="383"/>
      <c r="K1462" s="387"/>
      <c r="L1462" s="379"/>
      <c r="M1462" s="379"/>
      <c r="N1462" s="382"/>
      <c r="O1462" s="379"/>
    </row>
    <row r="1463" spans="1:15" x14ac:dyDescent="0.2">
      <c r="A1463" s="379"/>
      <c r="B1463" s="379"/>
      <c r="C1463" s="379"/>
      <c r="D1463" s="379"/>
      <c r="E1463" s="379"/>
      <c r="F1463" s="379"/>
      <c r="G1463" s="379"/>
      <c r="H1463" s="382"/>
      <c r="I1463" s="509"/>
      <c r="J1463" s="383"/>
      <c r="K1463" s="387"/>
      <c r="L1463" s="379"/>
      <c r="M1463" s="379"/>
      <c r="N1463" s="382"/>
      <c r="O1463" s="379"/>
    </row>
    <row r="1464" spans="1:15" x14ac:dyDescent="0.2">
      <c r="A1464" s="379"/>
      <c r="B1464" s="379"/>
      <c r="C1464" s="379"/>
      <c r="D1464" s="379"/>
      <c r="E1464" s="379"/>
      <c r="F1464" s="379"/>
      <c r="G1464" s="379"/>
      <c r="H1464" s="382"/>
      <c r="I1464" s="509"/>
      <c r="J1464" s="383"/>
      <c r="K1464" s="387"/>
      <c r="L1464" s="379"/>
      <c r="M1464" s="379"/>
      <c r="N1464" s="382"/>
      <c r="O1464" s="379"/>
    </row>
    <row r="1465" spans="1:15" x14ac:dyDescent="0.2">
      <c r="A1465" s="379"/>
      <c r="B1465" s="379"/>
      <c r="C1465" s="379"/>
      <c r="D1465" s="379"/>
      <c r="E1465" s="379"/>
      <c r="F1465" s="379"/>
      <c r="G1465" s="379"/>
      <c r="H1465" s="382"/>
      <c r="I1465" s="509"/>
      <c r="J1465" s="383"/>
      <c r="K1465" s="387"/>
      <c r="L1465" s="379"/>
      <c r="M1465" s="379"/>
      <c r="N1465" s="382"/>
      <c r="O1465" s="379"/>
    </row>
    <row r="1466" spans="1:15" x14ac:dyDescent="0.2">
      <c r="A1466" s="379"/>
      <c r="B1466" s="379"/>
      <c r="C1466" s="379"/>
      <c r="D1466" s="379"/>
      <c r="E1466" s="379"/>
      <c r="F1466" s="379"/>
      <c r="G1466" s="379"/>
      <c r="H1466" s="382"/>
      <c r="I1466" s="509"/>
      <c r="J1466" s="383"/>
      <c r="K1466" s="387"/>
      <c r="L1466" s="379"/>
      <c r="M1466" s="379"/>
      <c r="N1466" s="382"/>
      <c r="O1466" s="379"/>
    </row>
    <row r="1467" spans="1:15" x14ac:dyDescent="0.2">
      <c r="A1467" s="379"/>
      <c r="B1467" s="379"/>
      <c r="C1467" s="379"/>
      <c r="D1467" s="379"/>
      <c r="E1467" s="379"/>
      <c r="F1467" s="379"/>
      <c r="G1467" s="379"/>
      <c r="H1467" s="382"/>
      <c r="I1467" s="509"/>
      <c r="J1467" s="383"/>
      <c r="K1467" s="387"/>
      <c r="L1467" s="379"/>
      <c r="M1467" s="379"/>
      <c r="N1467" s="382"/>
      <c r="O1467" s="379"/>
    </row>
    <row r="1468" spans="1:15" x14ac:dyDescent="0.2">
      <c r="A1468" s="379"/>
      <c r="B1468" s="379"/>
      <c r="C1468" s="379"/>
      <c r="D1468" s="379"/>
      <c r="E1468" s="379"/>
      <c r="F1468" s="379"/>
      <c r="G1468" s="379"/>
      <c r="H1468" s="382"/>
      <c r="I1468" s="509"/>
      <c r="J1468" s="383"/>
      <c r="K1468" s="387"/>
      <c r="L1468" s="379"/>
      <c r="M1468" s="379"/>
      <c r="N1468" s="382"/>
      <c r="O1468" s="379"/>
    </row>
    <row r="1469" spans="1:15" x14ac:dyDescent="0.2">
      <c r="A1469" s="379"/>
      <c r="B1469" s="379"/>
      <c r="C1469" s="379"/>
      <c r="D1469" s="379"/>
      <c r="E1469" s="379"/>
      <c r="F1469" s="379"/>
      <c r="G1469" s="379"/>
      <c r="H1469" s="382"/>
      <c r="I1469" s="509"/>
      <c r="J1469" s="383"/>
      <c r="K1469" s="387"/>
      <c r="L1469" s="379"/>
      <c r="M1469" s="379"/>
      <c r="N1469" s="382"/>
      <c r="O1469" s="379"/>
    </row>
    <row r="1470" spans="1:15" x14ac:dyDescent="0.2">
      <c r="A1470" s="379"/>
      <c r="B1470" s="379"/>
      <c r="C1470" s="379"/>
      <c r="D1470" s="379"/>
      <c r="E1470" s="379"/>
      <c r="F1470" s="379"/>
      <c r="G1470" s="379"/>
      <c r="H1470" s="382"/>
      <c r="I1470" s="509"/>
      <c r="J1470" s="383"/>
      <c r="K1470" s="387"/>
      <c r="L1470" s="379"/>
      <c r="M1470" s="379"/>
      <c r="N1470" s="382"/>
      <c r="O1470" s="379"/>
    </row>
    <row r="1471" spans="1:15" x14ac:dyDescent="0.2">
      <c r="A1471" s="379"/>
      <c r="B1471" s="379"/>
      <c r="C1471" s="379"/>
      <c r="D1471" s="379"/>
      <c r="E1471" s="379"/>
      <c r="F1471" s="379"/>
      <c r="G1471" s="379"/>
      <c r="H1471" s="382"/>
      <c r="I1471" s="509"/>
      <c r="J1471" s="383"/>
      <c r="K1471" s="387"/>
      <c r="L1471" s="379"/>
      <c r="M1471" s="379"/>
      <c r="N1471" s="382"/>
      <c r="O1471" s="379"/>
    </row>
    <row r="1472" spans="1:15" x14ac:dyDescent="0.2">
      <c r="A1472" s="379"/>
      <c r="B1472" s="379"/>
      <c r="C1472" s="379"/>
      <c r="D1472" s="379"/>
      <c r="E1472" s="379"/>
      <c r="F1472" s="379"/>
      <c r="G1472" s="379"/>
      <c r="H1472" s="382"/>
      <c r="I1472" s="509"/>
      <c r="J1472" s="383"/>
      <c r="K1472" s="387"/>
      <c r="L1472" s="379"/>
      <c r="M1472" s="379"/>
      <c r="N1472" s="382"/>
      <c r="O1472" s="379"/>
    </row>
    <row r="1473" spans="1:15" x14ac:dyDescent="0.2">
      <c r="A1473" s="379"/>
      <c r="B1473" s="379"/>
      <c r="C1473" s="379"/>
      <c r="D1473" s="379"/>
      <c r="E1473" s="379"/>
      <c r="F1473" s="379"/>
      <c r="G1473" s="379"/>
      <c r="H1473" s="382"/>
      <c r="I1473" s="509"/>
      <c r="J1473" s="383"/>
      <c r="K1473" s="387"/>
      <c r="L1473" s="379"/>
      <c r="M1473" s="379"/>
      <c r="N1473" s="382"/>
      <c r="O1473" s="379"/>
    </row>
    <row r="1474" spans="1:15" x14ac:dyDescent="0.2">
      <c r="A1474" s="379"/>
      <c r="B1474" s="379"/>
      <c r="C1474" s="379"/>
      <c r="D1474" s="379"/>
      <c r="E1474" s="379"/>
      <c r="F1474" s="379"/>
      <c r="G1474" s="379"/>
      <c r="H1474" s="382"/>
      <c r="I1474" s="509"/>
      <c r="J1474" s="383"/>
      <c r="K1474" s="387"/>
      <c r="L1474" s="379"/>
      <c r="M1474" s="379"/>
      <c r="N1474" s="382"/>
      <c r="O1474" s="379"/>
    </row>
    <row r="1475" spans="1:15" x14ac:dyDescent="0.2">
      <c r="A1475" s="379"/>
      <c r="B1475" s="379"/>
      <c r="C1475" s="379"/>
      <c r="D1475" s="379"/>
      <c r="E1475" s="379"/>
      <c r="F1475" s="379"/>
      <c r="G1475" s="379"/>
      <c r="H1475" s="382"/>
      <c r="I1475" s="509"/>
      <c r="J1475" s="383"/>
      <c r="K1475" s="387"/>
      <c r="L1475" s="379"/>
      <c r="M1475" s="379"/>
      <c r="N1475" s="382"/>
      <c r="O1475" s="379"/>
    </row>
    <row r="1476" spans="1:15" x14ac:dyDescent="0.2">
      <c r="A1476" s="379"/>
      <c r="B1476" s="379"/>
      <c r="C1476" s="379"/>
      <c r="D1476" s="379"/>
      <c r="E1476" s="379"/>
      <c r="F1476" s="379"/>
      <c r="G1476" s="379"/>
      <c r="H1476" s="382"/>
      <c r="I1476" s="509"/>
      <c r="J1476" s="383"/>
      <c r="K1476" s="387"/>
      <c r="L1476" s="379"/>
      <c r="M1476" s="379"/>
      <c r="N1476" s="382"/>
      <c r="O1476" s="379"/>
    </row>
    <row r="1477" spans="1:15" x14ac:dyDescent="0.2">
      <c r="A1477" s="379"/>
      <c r="B1477" s="379"/>
      <c r="C1477" s="379"/>
      <c r="D1477" s="379"/>
      <c r="E1477" s="379"/>
      <c r="F1477" s="379"/>
      <c r="G1477" s="379"/>
      <c r="H1477" s="382"/>
      <c r="I1477" s="509"/>
      <c r="J1477" s="383"/>
      <c r="K1477" s="387"/>
      <c r="L1477" s="379"/>
      <c r="M1477" s="379"/>
      <c r="N1477" s="382"/>
      <c r="O1477" s="379"/>
    </row>
    <row r="1478" spans="1:15" x14ac:dyDescent="0.2">
      <c r="A1478" s="379"/>
      <c r="B1478" s="379"/>
      <c r="C1478" s="379"/>
      <c r="D1478" s="379"/>
      <c r="E1478" s="379"/>
      <c r="F1478" s="379"/>
      <c r="G1478" s="379"/>
      <c r="H1478" s="382"/>
      <c r="I1478" s="509"/>
      <c r="J1478" s="383"/>
      <c r="K1478" s="387"/>
      <c r="L1478" s="379"/>
      <c r="M1478" s="379"/>
      <c r="N1478" s="382"/>
      <c r="O1478" s="379"/>
    </row>
    <row r="1479" spans="1:15" x14ac:dyDescent="0.2">
      <c r="A1479" s="379"/>
      <c r="B1479" s="379"/>
      <c r="C1479" s="379"/>
      <c r="D1479" s="379"/>
      <c r="E1479" s="379"/>
      <c r="F1479" s="379"/>
      <c r="G1479" s="379"/>
      <c r="H1479" s="382"/>
      <c r="I1479" s="509"/>
      <c r="J1479" s="383"/>
      <c r="K1479" s="387"/>
      <c r="L1479" s="379"/>
      <c r="M1479" s="379"/>
      <c r="N1479" s="382"/>
      <c r="O1479" s="379"/>
    </row>
    <row r="1480" spans="1:15" x14ac:dyDescent="0.2">
      <c r="A1480" s="379"/>
      <c r="B1480" s="379"/>
      <c r="C1480" s="379"/>
      <c r="D1480" s="379"/>
      <c r="E1480" s="379"/>
      <c r="F1480" s="379"/>
      <c r="G1480" s="379"/>
      <c r="H1480" s="382"/>
      <c r="I1480" s="509"/>
      <c r="J1480" s="383"/>
      <c r="K1480" s="387"/>
      <c r="L1480" s="379"/>
      <c r="M1480" s="379"/>
      <c r="N1480" s="382"/>
      <c r="O1480" s="379"/>
    </row>
    <row r="1481" spans="1:15" x14ac:dyDescent="0.2">
      <c r="A1481" s="379"/>
      <c r="B1481" s="379"/>
      <c r="C1481" s="379"/>
      <c r="D1481" s="379"/>
      <c r="E1481" s="379"/>
      <c r="F1481" s="379"/>
      <c r="G1481" s="379"/>
      <c r="H1481" s="382"/>
      <c r="I1481" s="509"/>
      <c r="J1481" s="383"/>
      <c r="K1481" s="387"/>
      <c r="L1481" s="379"/>
      <c r="M1481" s="379"/>
      <c r="N1481" s="382"/>
      <c r="O1481" s="379"/>
    </row>
    <row r="1482" spans="1:15" x14ac:dyDescent="0.2">
      <c r="A1482" s="379"/>
      <c r="B1482" s="379"/>
      <c r="C1482" s="379"/>
      <c r="D1482" s="379"/>
      <c r="E1482" s="379"/>
      <c r="F1482" s="379"/>
      <c r="G1482" s="379"/>
      <c r="H1482" s="382"/>
      <c r="I1482" s="509"/>
      <c r="J1482" s="383"/>
      <c r="K1482" s="387"/>
      <c r="L1482" s="379"/>
      <c r="M1482" s="379"/>
      <c r="N1482" s="382"/>
      <c r="O1482" s="379"/>
    </row>
    <row r="1483" spans="1:15" x14ac:dyDescent="0.2">
      <c r="A1483" s="379"/>
      <c r="B1483" s="379"/>
      <c r="C1483" s="379"/>
      <c r="D1483" s="379"/>
      <c r="E1483" s="379"/>
      <c r="F1483" s="379"/>
      <c r="G1483" s="379"/>
      <c r="H1483" s="382"/>
      <c r="I1483" s="509"/>
      <c r="J1483" s="383"/>
      <c r="K1483" s="387"/>
      <c r="L1483" s="379"/>
      <c r="M1483" s="379"/>
      <c r="N1483" s="382"/>
      <c r="O1483" s="379"/>
    </row>
    <row r="1484" spans="1:15" x14ac:dyDescent="0.2">
      <c r="A1484" s="379"/>
      <c r="B1484" s="379"/>
      <c r="C1484" s="379"/>
      <c r="D1484" s="379"/>
      <c r="E1484" s="379"/>
      <c r="F1484" s="379"/>
      <c r="G1484" s="379"/>
      <c r="H1484" s="382"/>
      <c r="I1484" s="509"/>
      <c r="J1484" s="383"/>
      <c r="K1484" s="387"/>
      <c r="L1484" s="379"/>
      <c r="M1484" s="379"/>
      <c r="N1484" s="382"/>
      <c r="O1484" s="379"/>
    </row>
    <row r="1485" spans="1:15" x14ac:dyDescent="0.2">
      <c r="A1485" s="379"/>
      <c r="B1485" s="379"/>
      <c r="C1485" s="379"/>
      <c r="D1485" s="379"/>
      <c r="E1485" s="379"/>
      <c r="F1485" s="379"/>
      <c r="G1485" s="379"/>
      <c r="H1485" s="382"/>
      <c r="I1485" s="509"/>
      <c r="J1485" s="383"/>
      <c r="K1485" s="387"/>
      <c r="L1485" s="379"/>
      <c r="M1485" s="379"/>
      <c r="N1485" s="382"/>
      <c r="O1485" s="379"/>
    </row>
    <row r="1486" spans="1:15" x14ac:dyDescent="0.2">
      <c r="A1486" s="379"/>
      <c r="B1486" s="379"/>
      <c r="C1486" s="379"/>
      <c r="D1486" s="379"/>
      <c r="E1486" s="379"/>
      <c r="F1486" s="379"/>
      <c r="G1486" s="379"/>
      <c r="H1486" s="382"/>
      <c r="I1486" s="509"/>
      <c r="J1486" s="383"/>
      <c r="K1486" s="387"/>
      <c r="L1486" s="379"/>
      <c r="M1486" s="379"/>
      <c r="N1486" s="382"/>
      <c r="O1486" s="379"/>
    </row>
    <row r="1487" spans="1:15" x14ac:dyDescent="0.2">
      <c r="A1487" s="379"/>
      <c r="B1487" s="379"/>
      <c r="C1487" s="379"/>
      <c r="D1487" s="379"/>
      <c r="E1487" s="379"/>
      <c r="F1487" s="379"/>
      <c r="G1487" s="379"/>
      <c r="H1487" s="382"/>
      <c r="I1487" s="509"/>
      <c r="J1487" s="383"/>
      <c r="K1487" s="387"/>
      <c r="L1487" s="379"/>
      <c r="M1487" s="379"/>
      <c r="N1487" s="382"/>
      <c r="O1487" s="379"/>
    </row>
    <row r="1488" spans="1:15" x14ac:dyDescent="0.2">
      <c r="A1488" s="379"/>
      <c r="B1488" s="379"/>
      <c r="C1488" s="379"/>
      <c r="D1488" s="379"/>
      <c r="E1488" s="379"/>
      <c r="F1488" s="379"/>
      <c r="G1488" s="379"/>
      <c r="H1488" s="382"/>
      <c r="I1488" s="509"/>
      <c r="J1488" s="383"/>
      <c r="K1488" s="387"/>
      <c r="L1488" s="379"/>
      <c r="M1488" s="379"/>
      <c r="N1488" s="382"/>
      <c r="O1488" s="379"/>
    </row>
    <row r="1489" spans="1:15" x14ac:dyDescent="0.2">
      <c r="A1489" s="379"/>
      <c r="B1489" s="379"/>
      <c r="C1489" s="379"/>
      <c r="D1489" s="379"/>
      <c r="E1489" s="379"/>
      <c r="F1489" s="379"/>
      <c r="G1489" s="379"/>
      <c r="H1489" s="382"/>
      <c r="I1489" s="509"/>
      <c r="J1489" s="383"/>
      <c r="K1489" s="387"/>
      <c r="L1489" s="379"/>
      <c r="M1489" s="379"/>
      <c r="N1489" s="382"/>
      <c r="O1489" s="379"/>
    </row>
    <row r="1490" spans="1:15" x14ac:dyDescent="0.2">
      <c r="A1490" s="379"/>
      <c r="B1490" s="379"/>
      <c r="C1490" s="379"/>
      <c r="D1490" s="379"/>
      <c r="E1490" s="379"/>
      <c r="F1490" s="379"/>
      <c r="G1490" s="379"/>
      <c r="H1490" s="382"/>
      <c r="I1490" s="509"/>
      <c r="J1490" s="383"/>
      <c r="K1490" s="387"/>
      <c r="L1490" s="379"/>
      <c r="M1490" s="379"/>
      <c r="N1490" s="382"/>
      <c r="O1490" s="379"/>
    </row>
    <row r="1491" spans="1:15" x14ac:dyDescent="0.2">
      <c r="A1491" s="379"/>
      <c r="B1491" s="379"/>
      <c r="C1491" s="379"/>
      <c r="D1491" s="379"/>
      <c r="E1491" s="379"/>
      <c r="F1491" s="379"/>
      <c r="G1491" s="379"/>
      <c r="H1491" s="382"/>
      <c r="I1491" s="509"/>
      <c r="J1491" s="383"/>
      <c r="K1491" s="387"/>
      <c r="L1491" s="379"/>
      <c r="M1491" s="379"/>
      <c r="N1491" s="382"/>
      <c r="O1491" s="379"/>
    </row>
    <row r="1492" spans="1:15" x14ac:dyDescent="0.2">
      <c r="A1492" s="379"/>
      <c r="B1492" s="379"/>
      <c r="C1492" s="379"/>
      <c r="D1492" s="379"/>
      <c r="E1492" s="379"/>
      <c r="F1492" s="379"/>
      <c r="G1492" s="379"/>
      <c r="H1492" s="382"/>
      <c r="I1492" s="509"/>
      <c r="J1492" s="383"/>
      <c r="K1492" s="387"/>
      <c r="L1492" s="379"/>
      <c r="M1492" s="379"/>
      <c r="N1492" s="382"/>
      <c r="O1492" s="379"/>
    </row>
    <row r="1493" spans="1:15" x14ac:dyDescent="0.2">
      <c r="A1493" s="379"/>
      <c r="B1493" s="379"/>
      <c r="C1493" s="379"/>
      <c r="D1493" s="379"/>
      <c r="E1493" s="379"/>
      <c r="F1493" s="379"/>
      <c r="G1493" s="379"/>
      <c r="H1493" s="382"/>
      <c r="I1493" s="509"/>
      <c r="J1493" s="383"/>
      <c r="K1493" s="387"/>
      <c r="L1493" s="379"/>
      <c r="M1493" s="379"/>
      <c r="N1493" s="382"/>
      <c r="O1493" s="379"/>
    </row>
    <row r="1494" spans="1:15" x14ac:dyDescent="0.2">
      <c r="A1494" s="379"/>
      <c r="B1494" s="379"/>
      <c r="C1494" s="379"/>
      <c r="D1494" s="379"/>
      <c r="E1494" s="379"/>
      <c r="F1494" s="379"/>
      <c r="G1494" s="379"/>
      <c r="H1494" s="382"/>
      <c r="I1494" s="509"/>
      <c r="J1494" s="383"/>
      <c r="K1494" s="387"/>
      <c r="L1494" s="379"/>
      <c r="M1494" s="379"/>
      <c r="N1494" s="382"/>
      <c r="O1494" s="379"/>
    </row>
    <row r="1495" spans="1:15" x14ac:dyDescent="0.2">
      <c r="A1495" s="379"/>
      <c r="B1495" s="379"/>
      <c r="C1495" s="379"/>
      <c r="D1495" s="379"/>
      <c r="E1495" s="379"/>
      <c r="F1495" s="379"/>
      <c r="G1495" s="379"/>
      <c r="H1495" s="382"/>
      <c r="I1495" s="509"/>
      <c r="J1495" s="383"/>
      <c r="K1495" s="387"/>
      <c r="L1495" s="379"/>
      <c r="M1495" s="379"/>
      <c r="N1495" s="382"/>
      <c r="O1495" s="379"/>
    </row>
    <row r="1496" spans="1:15" x14ac:dyDescent="0.2">
      <c r="A1496" s="379"/>
      <c r="B1496" s="379"/>
      <c r="C1496" s="379"/>
      <c r="D1496" s="379"/>
      <c r="E1496" s="379"/>
      <c r="F1496" s="379"/>
      <c r="G1496" s="379"/>
      <c r="H1496" s="382"/>
      <c r="I1496" s="509"/>
      <c r="J1496" s="383"/>
      <c r="K1496" s="387"/>
      <c r="L1496" s="379"/>
      <c r="M1496" s="379"/>
      <c r="N1496" s="382"/>
      <c r="O1496" s="379"/>
    </row>
    <row r="1497" spans="1:15" x14ac:dyDescent="0.2">
      <c r="A1497" s="379"/>
      <c r="B1497" s="379"/>
      <c r="C1497" s="379"/>
      <c r="D1497" s="379"/>
      <c r="E1497" s="379"/>
      <c r="F1497" s="379"/>
      <c r="G1497" s="379"/>
      <c r="H1497" s="382"/>
      <c r="I1497" s="509"/>
      <c r="J1497" s="383"/>
      <c r="K1497" s="387"/>
      <c r="L1497" s="379"/>
      <c r="M1497" s="379"/>
      <c r="N1497" s="382"/>
      <c r="O1497" s="379"/>
    </row>
    <row r="1498" spans="1:15" x14ac:dyDescent="0.2">
      <c r="A1498" s="379"/>
      <c r="B1498" s="379"/>
      <c r="C1498" s="379"/>
      <c r="D1498" s="379"/>
      <c r="E1498" s="379"/>
      <c r="F1498" s="379"/>
      <c r="G1498" s="379"/>
      <c r="H1498" s="382"/>
      <c r="I1498" s="509"/>
      <c r="J1498" s="383"/>
      <c r="K1498" s="387"/>
      <c r="L1498" s="379"/>
      <c r="M1498" s="379"/>
      <c r="N1498" s="382"/>
      <c r="O1498" s="379"/>
    </row>
    <row r="1499" spans="1:15" x14ac:dyDescent="0.2">
      <c r="A1499" s="379"/>
      <c r="B1499" s="379"/>
      <c r="C1499" s="379"/>
      <c r="D1499" s="379"/>
      <c r="E1499" s="379"/>
      <c r="F1499" s="379"/>
      <c r="G1499" s="379"/>
      <c r="H1499" s="382"/>
      <c r="I1499" s="509"/>
      <c r="J1499" s="383"/>
      <c r="K1499" s="387"/>
      <c r="L1499" s="379"/>
      <c r="M1499" s="379"/>
      <c r="N1499" s="382"/>
      <c r="O1499" s="379"/>
    </row>
    <row r="1500" spans="1:15" x14ac:dyDescent="0.2">
      <c r="A1500" s="379"/>
      <c r="B1500" s="379"/>
      <c r="C1500" s="379"/>
      <c r="D1500" s="379"/>
      <c r="E1500" s="379"/>
      <c r="F1500" s="379"/>
      <c r="G1500" s="379"/>
      <c r="H1500" s="382"/>
      <c r="I1500" s="509"/>
      <c r="J1500" s="383"/>
      <c r="K1500" s="387"/>
      <c r="L1500" s="379"/>
      <c r="M1500" s="379"/>
      <c r="N1500" s="382"/>
      <c r="O1500" s="379"/>
    </row>
    <row r="1501" spans="1:15" x14ac:dyDescent="0.2">
      <c r="A1501" s="379"/>
      <c r="B1501" s="379"/>
      <c r="C1501" s="379"/>
      <c r="D1501" s="379"/>
      <c r="E1501" s="379"/>
      <c r="F1501" s="379"/>
      <c r="G1501" s="379"/>
      <c r="H1501" s="382"/>
      <c r="I1501" s="509"/>
      <c r="J1501" s="383"/>
      <c r="K1501" s="387"/>
      <c r="L1501" s="379"/>
      <c r="M1501" s="379"/>
      <c r="N1501" s="382"/>
      <c r="O1501" s="379"/>
    </row>
    <row r="1502" spans="1:15" x14ac:dyDescent="0.2">
      <c r="A1502" s="379"/>
      <c r="B1502" s="379"/>
      <c r="C1502" s="379"/>
      <c r="D1502" s="379"/>
      <c r="E1502" s="379"/>
      <c r="F1502" s="379"/>
      <c r="G1502" s="379"/>
      <c r="H1502" s="382"/>
      <c r="I1502" s="509"/>
      <c r="J1502" s="383"/>
      <c r="K1502" s="387"/>
      <c r="L1502" s="379"/>
      <c r="M1502" s="379"/>
      <c r="N1502" s="382"/>
      <c r="O1502" s="379"/>
    </row>
    <row r="1503" spans="1:15" x14ac:dyDescent="0.2">
      <c r="A1503" s="379"/>
      <c r="B1503" s="379"/>
      <c r="C1503" s="379"/>
      <c r="D1503" s="379"/>
      <c r="E1503" s="379"/>
      <c r="F1503" s="379"/>
      <c r="G1503" s="379"/>
      <c r="H1503" s="382"/>
      <c r="I1503" s="509"/>
      <c r="J1503" s="383"/>
      <c r="K1503" s="387"/>
      <c r="L1503" s="379"/>
      <c r="M1503" s="379"/>
      <c r="N1503" s="382"/>
      <c r="O1503" s="379"/>
    </row>
    <row r="1504" spans="1:15" x14ac:dyDescent="0.2">
      <c r="A1504" s="379"/>
      <c r="B1504" s="379"/>
      <c r="C1504" s="379"/>
      <c r="D1504" s="379"/>
      <c r="E1504" s="379"/>
      <c r="F1504" s="379"/>
      <c r="G1504" s="379"/>
      <c r="H1504" s="382"/>
      <c r="I1504" s="509"/>
      <c r="J1504" s="383"/>
      <c r="K1504" s="387"/>
      <c r="L1504" s="379"/>
      <c r="M1504" s="379"/>
      <c r="N1504" s="382"/>
      <c r="O1504" s="379"/>
    </row>
    <row r="1505" spans="1:15" x14ac:dyDescent="0.2">
      <c r="A1505" s="379"/>
      <c r="B1505" s="379"/>
      <c r="C1505" s="379"/>
      <c r="D1505" s="379"/>
      <c r="E1505" s="379"/>
      <c r="F1505" s="379"/>
      <c r="G1505" s="379"/>
      <c r="H1505" s="382"/>
      <c r="I1505" s="509"/>
      <c r="J1505" s="383"/>
      <c r="K1505" s="387"/>
      <c r="L1505" s="379"/>
      <c r="M1505" s="379"/>
      <c r="N1505" s="382"/>
      <c r="O1505" s="379"/>
    </row>
    <row r="1506" spans="1:15" x14ac:dyDescent="0.2">
      <c r="A1506" s="379"/>
      <c r="B1506" s="379"/>
      <c r="C1506" s="379"/>
      <c r="D1506" s="379"/>
      <c r="E1506" s="379"/>
      <c r="F1506" s="379"/>
      <c r="G1506" s="379"/>
      <c r="H1506" s="382"/>
      <c r="I1506" s="509"/>
      <c r="J1506" s="383"/>
      <c r="K1506" s="387"/>
      <c r="L1506" s="379"/>
      <c r="M1506" s="379"/>
      <c r="N1506" s="382"/>
      <c r="O1506" s="379"/>
    </row>
    <row r="1507" spans="1:15" x14ac:dyDescent="0.2">
      <c r="A1507" s="379"/>
      <c r="B1507" s="379"/>
      <c r="C1507" s="379"/>
      <c r="D1507" s="379"/>
      <c r="E1507" s="379"/>
      <c r="F1507" s="379"/>
      <c r="G1507" s="379"/>
      <c r="H1507" s="382"/>
      <c r="I1507" s="509"/>
      <c r="J1507" s="383"/>
      <c r="K1507" s="387"/>
      <c r="L1507" s="379"/>
      <c r="M1507" s="379"/>
      <c r="N1507" s="382"/>
      <c r="O1507" s="379"/>
    </row>
    <row r="1508" spans="1:15" x14ac:dyDescent="0.2">
      <c r="A1508" s="379"/>
      <c r="B1508" s="379"/>
      <c r="C1508" s="379"/>
      <c r="D1508" s="379"/>
      <c r="E1508" s="379"/>
      <c r="F1508" s="379"/>
      <c r="G1508" s="379"/>
      <c r="H1508" s="382"/>
      <c r="I1508" s="509"/>
      <c r="J1508" s="383"/>
      <c r="K1508" s="387"/>
      <c r="L1508" s="379"/>
      <c r="M1508" s="379"/>
      <c r="N1508" s="382"/>
      <c r="O1508" s="379"/>
    </row>
    <row r="1509" spans="1:15" x14ac:dyDescent="0.2">
      <c r="A1509" s="379"/>
      <c r="B1509" s="379"/>
      <c r="C1509" s="379"/>
      <c r="D1509" s="379"/>
      <c r="E1509" s="379"/>
      <c r="F1509" s="379"/>
      <c r="G1509" s="379"/>
      <c r="H1509" s="382"/>
      <c r="I1509" s="509"/>
      <c r="J1509" s="383"/>
      <c r="K1509" s="387"/>
      <c r="L1509" s="379"/>
      <c r="M1509" s="379"/>
      <c r="N1509" s="382"/>
      <c r="O1509" s="379"/>
    </row>
    <row r="1510" spans="1:15" x14ac:dyDescent="0.2">
      <c r="A1510" s="379"/>
      <c r="B1510" s="379"/>
      <c r="C1510" s="379"/>
      <c r="D1510" s="379"/>
      <c r="E1510" s="379"/>
      <c r="F1510" s="379"/>
      <c r="G1510" s="379"/>
      <c r="H1510" s="382"/>
      <c r="I1510" s="509"/>
      <c r="J1510" s="383"/>
      <c r="K1510" s="387"/>
      <c r="L1510" s="379"/>
      <c r="M1510" s="379"/>
      <c r="N1510" s="382"/>
      <c r="O1510" s="379"/>
    </row>
    <row r="1511" spans="1:15" x14ac:dyDescent="0.2">
      <c r="A1511" s="379"/>
      <c r="B1511" s="379"/>
      <c r="C1511" s="379"/>
      <c r="D1511" s="379"/>
      <c r="E1511" s="379"/>
      <c r="F1511" s="379"/>
      <c r="G1511" s="379"/>
      <c r="H1511" s="382"/>
      <c r="I1511" s="509"/>
      <c r="J1511" s="383"/>
      <c r="K1511" s="387"/>
      <c r="L1511" s="379"/>
      <c r="M1511" s="379"/>
      <c r="N1511" s="382"/>
      <c r="O1511" s="379"/>
    </row>
    <row r="1512" spans="1:15" x14ac:dyDescent="0.2">
      <c r="A1512" s="379"/>
      <c r="B1512" s="379"/>
      <c r="C1512" s="379"/>
      <c r="D1512" s="379"/>
      <c r="E1512" s="379"/>
      <c r="F1512" s="379"/>
      <c r="G1512" s="379"/>
      <c r="H1512" s="382"/>
      <c r="I1512" s="509"/>
      <c r="J1512" s="383"/>
      <c r="K1512" s="387"/>
      <c r="L1512" s="379"/>
      <c r="M1512" s="379"/>
      <c r="N1512" s="382"/>
      <c r="O1512" s="379"/>
    </row>
    <row r="1513" spans="1:15" x14ac:dyDescent="0.2">
      <c r="A1513" s="379"/>
      <c r="B1513" s="379"/>
      <c r="C1513" s="379"/>
      <c r="D1513" s="379"/>
      <c r="E1513" s="379"/>
      <c r="F1513" s="379"/>
      <c r="G1513" s="379"/>
      <c r="H1513" s="382"/>
      <c r="I1513" s="509"/>
      <c r="J1513" s="383"/>
      <c r="K1513" s="387"/>
      <c r="L1513" s="379"/>
      <c r="M1513" s="379"/>
      <c r="N1513" s="382"/>
      <c r="O1513" s="379"/>
    </row>
    <row r="1514" spans="1:15" x14ac:dyDescent="0.2">
      <c r="A1514" s="379"/>
      <c r="B1514" s="379"/>
      <c r="C1514" s="379"/>
      <c r="D1514" s="379"/>
      <c r="E1514" s="379"/>
      <c r="F1514" s="379"/>
      <c r="G1514" s="379"/>
      <c r="H1514" s="382"/>
      <c r="I1514" s="509"/>
      <c r="J1514" s="383"/>
      <c r="K1514" s="387"/>
      <c r="L1514" s="379"/>
      <c r="M1514" s="379"/>
      <c r="N1514" s="382"/>
      <c r="O1514" s="379"/>
    </row>
    <row r="1515" spans="1:15" x14ac:dyDescent="0.2">
      <c r="A1515" s="379"/>
      <c r="B1515" s="379"/>
      <c r="C1515" s="379"/>
      <c r="D1515" s="379"/>
      <c r="E1515" s="379"/>
      <c r="F1515" s="379"/>
      <c r="G1515" s="379"/>
      <c r="H1515" s="382"/>
      <c r="I1515" s="509"/>
      <c r="J1515" s="383"/>
      <c r="K1515" s="387"/>
      <c r="L1515" s="379"/>
      <c r="M1515" s="379"/>
      <c r="N1515" s="382"/>
      <c r="O1515" s="379"/>
    </row>
    <row r="1516" spans="1:15" x14ac:dyDescent="0.2">
      <c r="A1516" s="379"/>
      <c r="B1516" s="379"/>
      <c r="C1516" s="379"/>
      <c r="D1516" s="379"/>
      <c r="E1516" s="379"/>
      <c r="F1516" s="379"/>
      <c r="G1516" s="379"/>
      <c r="H1516" s="382"/>
      <c r="I1516" s="509"/>
      <c r="J1516" s="383"/>
      <c r="K1516" s="387"/>
      <c r="L1516" s="379"/>
      <c r="M1516" s="379"/>
      <c r="N1516" s="382"/>
      <c r="O1516" s="379"/>
    </row>
    <row r="1517" spans="1:15" x14ac:dyDescent="0.2">
      <c r="A1517" s="379"/>
      <c r="B1517" s="379"/>
      <c r="C1517" s="379"/>
      <c r="D1517" s="379"/>
      <c r="E1517" s="379"/>
      <c r="F1517" s="379"/>
      <c r="G1517" s="379"/>
      <c r="H1517" s="382"/>
      <c r="I1517" s="509"/>
      <c r="J1517" s="383"/>
      <c r="K1517" s="387"/>
      <c r="L1517" s="379"/>
      <c r="M1517" s="379"/>
      <c r="N1517" s="382"/>
      <c r="O1517" s="379"/>
    </row>
    <row r="1518" spans="1:15" x14ac:dyDescent="0.2">
      <c r="A1518" s="379"/>
      <c r="B1518" s="379"/>
      <c r="C1518" s="379"/>
      <c r="D1518" s="379"/>
      <c r="E1518" s="379"/>
      <c r="F1518" s="379"/>
      <c r="G1518" s="379"/>
      <c r="H1518" s="382"/>
      <c r="I1518" s="509"/>
      <c r="J1518" s="383"/>
      <c r="K1518" s="387"/>
      <c r="L1518" s="379"/>
      <c r="M1518" s="379"/>
      <c r="N1518" s="382"/>
      <c r="O1518" s="379"/>
    </row>
    <row r="1519" spans="1:15" x14ac:dyDescent="0.2">
      <c r="A1519" s="379"/>
      <c r="B1519" s="379"/>
      <c r="C1519" s="379"/>
      <c r="D1519" s="379"/>
      <c r="E1519" s="379"/>
      <c r="F1519" s="379"/>
      <c r="G1519" s="379"/>
      <c r="H1519" s="382"/>
      <c r="I1519" s="509"/>
      <c r="J1519" s="383"/>
      <c r="K1519" s="387"/>
      <c r="L1519" s="379"/>
      <c r="M1519" s="379"/>
      <c r="N1519" s="382"/>
      <c r="O1519" s="379"/>
    </row>
    <row r="1520" spans="1:15" x14ac:dyDescent="0.2">
      <c r="A1520" s="379"/>
      <c r="B1520" s="379"/>
      <c r="C1520" s="379"/>
      <c r="D1520" s="379"/>
      <c r="E1520" s="379"/>
      <c r="F1520" s="379"/>
      <c r="G1520" s="379"/>
      <c r="H1520" s="382"/>
      <c r="I1520" s="509"/>
      <c r="J1520" s="383"/>
      <c r="K1520" s="387"/>
      <c r="L1520" s="379"/>
      <c r="M1520" s="379"/>
      <c r="N1520" s="382"/>
      <c r="O1520" s="379"/>
    </row>
    <row r="1521" spans="1:15" x14ac:dyDescent="0.2">
      <c r="A1521" s="379"/>
      <c r="B1521" s="379"/>
      <c r="C1521" s="379"/>
      <c r="D1521" s="379"/>
      <c r="E1521" s="379"/>
      <c r="F1521" s="379"/>
      <c r="G1521" s="379"/>
      <c r="H1521" s="382"/>
      <c r="I1521" s="509"/>
      <c r="J1521" s="383"/>
      <c r="K1521" s="387"/>
      <c r="L1521" s="379"/>
      <c r="M1521" s="379"/>
      <c r="N1521" s="382"/>
      <c r="O1521" s="379"/>
    </row>
    <row r="1522" spans="1:15" x14ac:dyDescent="0.2">
      <c r="A1522" s="379"/>
      <c r="B1522" s="379"/>
      <c r="C1522" s="379"/>
      <c r="D1522" s="379"/>
      <c r="E1522" s="379"/>
      <c r="F1522" s="379"/>
      <c r="G1522" s="379"/>
      <c r="H1522" s="382"/>
      <c r="I1522" s="509"/>
      <c r="J1522" s="383"/>
      <c r="K1522" s="387"/>
      <c r="L1522" s="379"/>
      <c r="M1522" s="379"/>
      <c r="N1522" s="382"/>
      <c r="O1522" s="379"/>
    </row>
    <row r="1523" spans="1:15" x14ac:dyDescent="0.2">
      <c r="A1523" s="379"/>
      <c r="B1523" s="379"/>
      <c r="C1523" s="379"/>
      <c r="D1523" s="379"/>
      <c r="E1523" s="379"/>
      <c r="F1523" s="379"/>
      <c r="G1523" s="379"/>
      <c r="H1523" s="382"/>
      <c r="I1523" s="509"/>
      <c r="J1523" s="383"/>
      <c r="K1523" s="387"/>
      <c r="L1523" s="379"/>
      <c r="M1523" s="379"/>
      <c r="N1523" s="382"/>
      <c r="O1523" s="379"/>
    </row>
    <row r="1524" spans="1:15" x14ac:dyDescent="0.2">
      <c r="A1524" s="379"/>
      <c r="B1524" s="379"/>
      <c r="C1524" s="379"/>
      <c r="D1524" s="379"/>
      <c r="E1524" s="379"/>
      <c r="F1524" s="379"/>
      <c r="G1524" s="379"/>
      <c r="H1524" s="382"/>
      <c r="I1524" s="509"/>
      <c r="J1524" s="383"/>
      <c r="K1524" s="387"/>
      <c r="L1524" s="379"/>
      <c r="M1524" s="379"/>
      <c r="N1524" s="382"/>
      <c r="O1524" s="379"/>
    </row>
    <row r="1525" spans="1:15" x14ac:dyDescent="0.2">
      <c r="A1525" s="379"/>
      <c r="B1525" s="379"/>
      <c r="C1525" s="379"/>
      <c r="D1525" s="379"/>
      <c r="E1525" s="379"/>
      <c r="F1525" s="379"/>
      <c r="G1525" s="379"/>
      <c r="H1525" s="382"/>
      <c r="I1525" s="509"/>
      <c r="J1525" s="383"/>
      <c r="K1525" s="387"/>
      <c r="L1525" s="379"/>
      <c r="M1525" s="379"/>
      <c r="N1525" s="382"/>
      <c r="O1525" s="379"/>
    </row>
    <row r="1526" spans="1:15" x14ac:dyDescent="0.2">
      <c r="A1526" s="379"/>
      <c r="B1526" s="379"/>
      <c r="C1526" s="379"/>
      <c r="D1526" s="379"/>
      <c r="E1526" s="379"/>
      <c r="F1526" s="379"/>
      <c r="G1526" s="379"/>
      <c r="H1526" s="382"/>
      <c r="I1526" s="509"/>
      <c r="J1526" s="383"/>
      <c r="K1526" s="387"/>
      <c r="L1526" s="379"/>
      <c r="M1526" s="379"/>
      <c r="N1526" s="382"/>
      <c r="O1526" s="379"/>
    </row>
    <row r="1527" spans="1:15" x14ac:dyDescent="0.2">
      <c r="A1527" s="379"/>
      <c r="B1527" s="379"/>
      <c r="C1527" s="379"/>
      <c r="D1527" s="379"/>
      <c r="E1527" s="379"/>
      <c r="F1527" s="379"/>
      <c r="G1527" s="379"/>
      <c r="H1527" s="382"/>
      <c r="I1527" s="509"/>
      <c r="J1527" s="383"/>
      <c r="K1527" s="387"/>
      <c r="L1527" s="379"/>
      <c r="M1527" s="379"/>
      <c r="N1527" s="382"/>
      <c r="O1527" s="379"/>
    </row>
    <row r="1528" spans="1:15" x14ac:dyDescent="0.2">
      <c r="A1528" s="379"/>
      <c r="B1528" s="379"/>
      <c r="C1528" s="379"/>
      <c r="D1528" s="379"/>
      <c r="E1528" s="379"/>
      <c r="F1528" s="379"/>
      <c r="G1528" s="379"/>
      <c r="H1528" s="382"/>
      <c r="I1528" s="509"/>
      <c r="J1528" s="383"/>
      <c r="K1528" s="387"/>
      <c r="L1528" s="379"/>
      <c r="M1528" s="379"/>
      <c r="N1528" s="382"/>
      <c r="O1528" s="379"/>
    </row>
    <row r="1529" spans="1:15" x14ac:dyDescent="0.2">
      <c r="A1529" s="379"/>
      <c r="B1529" s="379"/>
      <c r="C1529" s="379"/>
      <c r="D1529" s="379"/>
      <c r="E1529" s="379"/>
      <c r="F1529" s="379"/>
      <c r="G1529" s="379"/>
      <c r="H1529" s="382"/>
      <c r="I1529" s="509"/>
      <c r="J1529" s="383"/>
      <c r="K1529" s="387"/>
      <c r="L1529" s="379"/>
      <c r="M1529" s="379"/>
      <c r="N1529" s="382"/>
      <c r="O1529" s="379"/>
    </row>
    <row r="1530" spans="1:15" x14ac:dyDescent="0.2">
      <c r="A1530" s="379"/>
      <c r="B1530" s="379"/>
      <c r="C1530" s="379"/>
      <c r="D1530" s="379"/>
      <c r="E1530" s="379"/>
      <c r="F1530" s="379"/>
      <c r="G1530" s="379"/>
      <c r="H1530" s="382"/>
      <c r="I1530" s="509"/>
      <c r="J1530" s="383"/>
      <c r="K1530" s="387"/>
      <c r="L1530" s="379"/>
      <c r="M1530" s="379"/>
      <c r="N1530" s="382"/>
      <c r="O1530" s="379"/>
    </row>
    <row r="1531" spans="1:15" x14ac:dyDescent="0.2">
      <c r="A1531" s="379"/>
      <c r="B1531" s="379"/>
      <c r="C1531" s="379"/>
      <c r="D1531" s="379"/>
      <c r="E1531" s="379"/>
      <c r="F1531" s="379"/>
      <c r="G1531" s="379"/>
      <c r="H1531" s="382"/>
      <c r="I1531" s="509"/>
      <c r="J1531" s="383"/>
      <c r="K1531" s="387"/>
      <c r="L1531" s="379"/>
      <c r="M1531" s="379"/>
      <c r="N1531" s="382"/>
      <c r="O1531" s="379"/>
    </row>
    <row r="1532" spans="1:15" x14ac:dyDescent="0.2">
      <c r="A1532" s="379"/>
      <c r="B1532" s="379"/>
      <c r="C1532" s="379"/>
      <c r="D1532" s="379"/>
      <c r="E1532" s="379"/>
      <c r="F1532" s="379"/>
      <c r="G1532" s="379"/>
      <c r="H1532" s="382"/>
      <c r="I1532" s="509"/>
      <c r="J1532" s="383"/>
      <c r="K1532" s="387"/>
      <c r="L1532" s="379"/>
      <c r="M1532" s="379"/>
      <c r="N1532" s="382"/>
      <c r="O1532" s="379"/>
    </row>
    <row r="1533" spans="1:15" x14ac:dyDescent="0.2">
      <c r="A1533" s="379"/>
      <c r="B1533" s="379"/>
      <c r="C1533" s="379"/>
      <c r="D1533" s="379"/>
      <c r="E1533" s="379"/>
      <c r="F1533" s="379"/>
      <c r="G1533" s="379"/>
      <c r="H1533" s="382"/>
      <c r="I1533" s="509"/>
      <c r="J1533" s="383"/>
      <c r="K1533" s="387"/>
      <c r="L1533" s="379"/>
      <c r="M1533" s="379"/>
      <c r="N1533" s="382"/>
      <c r="O1533" s="379"/>
    </row>
    <row r="1534" spans="1:15" x14ac:dyDescent="0.2">
      <c r="A1534" s="379"/>
      <c r="B1534" s="379"/>
      <c r="C1534" s="379"/>
      <c r="D1534" s="379"/>
      <c r="E1534" s="379"/>
      <c r="F1534" s="379"/>
      <c r="G1534" s="379"/>
      <c r="H1534" s="382"/>
      <c r="I1534" s="509"/>
      <c r="J1534" s="383"/>
      <c r="K1534" s="387"/>
      <c r="L1534" s="379"/>
      <c r="M1534" s="379"/>
      <c r="N1534" s="382"/>
      <c r="O1534" s="379"/>
    </row>
    <row r="1535" spans="1:15" x14ac:dyDescent="0.2">
      <c r="A1535" s="379"/>
      <c r="B1535" s="379"/>
      <c r="C1535" s="379"/>
      <c r="D1535" s="379"/>
      <c r="E1535" s="379"/>
      <c r="F1535" s="379"/>
      <c r="G1535" s="379"/>
      <c r="H1535" s="382"/>
      <c r="I1535" s="509"/>
      <c r="J1535" s="383"/>
      <c r="K1535" s="387"/>
      <c r="L1535" s="379"/>
      <c r="M1535" s="379"/>
      <c r="N1535" s="382"/>
      <c r="O1535" s="379"/>
    </row>
    <row r="1536" spans="1:15" x14ac:dyDescent="0.2">
      <c r="A1536" s="379"/>
      <c r="B1536" s="379"/>
      <c r="C1536" s="379"/>
      <c r="D1536" s="379"/>
      <c r="E1536" s="379"/>
      <c r="F1536" s="379"/>
      <c r="G1536" s="379"/>
      <c r="H1536" s="382"/>
      <c r="I1536" s="509"/>
      <c r="J1536" s="383"/>
      <c r="K1536" s="387"/>
      <c r="L1536" s="379"/>
      <c r="M1536" s="379"/>
      <c r="N1536" s="382"/>
      <c r="O1536" s="379"/>
    </row>
    <row r="1537" spans="1:15" x14ac:dyDescent="0.2">
      <c r="A1537" s="379"/>
      <c r="B1537" s="379"/>
      <c r="C1537" s="379"/>
      <c r="D1537" s="379"/>
      <c r="E1537" s="379"/>
      <c r="F1537" s="379"/>
      <c r="G1537" s="379"/>
      <c r="H1537" s="382"/>
      <c r="I1537" s="509"/>
      <c r="J1537" s="383"/>
      <c r="K1537" s="387"/>
      <c r="L1537" s="379"/>
      <c r="M1537" s="379"/>
      <c r="N1537" s="382"/>
      <c r="O1537" s="379"/>
    </row>
    <row r="1538" spans="1:15" x14ac:dyDescent="0.2">
      <c r="A1538" s="379"/>
      <c r="B1538" s="379"/>
      <c r="C1538" s="379"/>
      <c r="D1538" s="379"/>
      <c r="E1538" s="379"/>
      <c r="F1538" s="379"/>
      <c r="G1538" s="379"/>
      <c r="H1538" s="382"/>
      <c r="I1538" s="509"/>
      <c r="J1538" s="383"/>
      <c r="K1538" s="387"/>
      <c r="L1538" s="379"/>
      <c r="M1538" s="379"/>
      <c r="N1538" s="382"/>
      <c r="O1538" s="379"/>
    </row>
    <row r="1539" spans="1:15" x14ac:dyDescent="0.2">
      <c r="A1539" s="379"/>
      <c r="B1539" s="379"/>
      <c r="C1539" s="379"/>
      <c r="D1539" s="379"/>
      <c r="E1539" s="379"/>
      <c r="F1539" s="379"/>
      <c r="G1539" s="379"/>
      <c r="H1539" s="382"/>
      <c r="I1539" s="509"/>
      <c r="J1539" s="383"/>
      <c r="K1539" s="387"/>
      <c r="L1539" s="379"/>
      <c r="M1539" s="379"/>
      <c r="N1539" s="382"/>
      <c r="O1539" s="379"/>
    </row>
    <row r="1540" spans="1:15" x14ac:dyDescent="0.2">
      <c r="A1540" s="379"/>
      <c r="B1540" s="379"/>
      <c r="C1540" s="379"/>
      <c r="D1540" s="379"/>
      <c r="E1540" s="379"/>
      <c r="F1540" s="379"/>
      <c r="G1540" s="379"/>
      <c r="H1540" s="382"/>
      <c r="I1540" s="509"/>
      <c r="J1540" s="383"/>
      <c r="K1540" s="387"/>
      <c r="L1540" s="379"/>
      <c r="M1540" s="379"/>
      <c r="N1540" s="382"/>
      <c r="O1540" s="379"/>
    </row>
    <row r="1541" spans="1:15" x14ac:dyDescent="0.2">
      <c r="A1541" s="379"/>
      <c r="B1541" s="379"/>
      <c r="C1541" s="379"/>
      <c r="D1541" s="379"/>
      <c r="E1541" s="379"/>
      <c r="F1541" s="379"/>
      <c r="G1541" s="379"/>
      <c r="H1541" s="382"/>
      <c r="I1541" s="509"/>
      <c r="J1541" s="383"/>
      <c r="K1541" s="387"/>
      <c r="L1541" s="379"/>
      <c r="M1541" s="379"/>
      <c r="N1541" s="382"/>
      <c r="O1541" s="379"/>
    </row>
    <row r="1542" spans="1:15" x14ac:dyDescent="0.2">
      <c r="A1542" s="379"/>
      <c r="B1542" s="379"/>
      <c r="C1542" s="379"/>
      <c r="D1542" s="379"/>
      <c r="E1542" s="379"/>
      <c r="F1542" s="379"/>
      <c r="G1542" s="379"/>
      <c r="H1542" s="382"/>
      <c r="I1542" s="509"/>
      <c r="J1542" s="383"/>
      <c r="K1542" s="387"/>
      <c r="L1542" s="379"/>
      <c r="M1542" s="379"/>
      <c r="N1542" s="382"/>
      <c r="O1542" s="379"/>
    </row>
    <row r="1543" spans="1:15" x14ac:dyDescent="0.2">
      <c r="A1543" s="379"/>
      <c r="B1543" s="379"/>
      <c r="C1543" s="379"/>
      <c r="D1543" s="379"/>
      <c r="E1543" s="379"/>
      <c r="F1543" s="379"/>
      <c r="G1543" s="379"/>
      <c r="H1543" s="382"/>
      <c r="I1543" s="509"/>
      <c r="J1543" s="383"/>
      <c r="K1543" s="387"/>
      <c r="L1543" s="379"/>
      <c r="M1543" s="379"/>
      <c r="N1543" s="382"/>
      <c r="O1543" s="379"/>
    </row>
    <row r="1544" spans="1:15" x14ac:dyDescent="0.2">
      <c r="A1544" s="379"/>
      <c r="B1544" s="379"/>
      <c r="C1544" s="379"/>
      <c r="D1544" s="379"/>
      <c r="E1544" s="379"/>
      <c r="F1544" s="379"/>
      <c r="G1544" s="379"/>
      <c r="H1544" s="382"/>
      <c r="I1544" s="509"/>
      <c r="J1544" s="383"/>
      <c r="K1544" s="387"/>
      <c r="L1544" s="379"/>
      <c r="M1544" s="379"/>
      <c r="N1544" s="382"/>
      <c r="O1544" s="379"/>
    </row>
    <row r="1545" spans="1:15" x14ac:dyDescent="0.2">
      <c r="A1545" s="379"/>
      <c r="B1545" s="379"/>
      <c r="C1545" s="379"/>
      <c r="D1545" s="379"/>
      <c r="E1545" s="379"/>
      <c r="F1545" s="379"/>
      <c r="G1545" s="379"/>
      <c r="H1545" s="382"/>
      <c r="I1545" s="509"/>
      <c r="J1545" s="383"/>
      <c r="K1545" s="387"/>
      <c r="L1545" s="379"/>
      <c r="M1545" s="379"/>
      <c r="N1545" s="382"/>
      <c r="O1545" s="379"/>
    </row>
    <row r="1546" spans="1:15" x14ac:dyDescent="0.2">
      <c r="A1546" s="379"/>
      <c r="B1546" s="379"/>
      <c r="C1546" s="379"/>
      <c r="D1546" s="379"/>
      <c r="E1546" s="379"/>
      <c r="F1546" s="379"/>
      <c r="G1546" s="379"/>
      <c r="H1546" s="382"/>
      <c r="I1546" s="509"/>
      <c r="J1546" s="383"/>
      <c r="K1546" s="387"/>
      <c r="L1546" s="379"/>
      <c r="M1546" s="379"/>
      <c r="N1546" s="382"/>
      <c r="O1546" s="379"/>
    </row>
    <row r="1547" spans="1:15" x14ac:dyDescent="0.2">
      <c r="A1547" s="379"/>
      <c r="B1547" s="379"/>
      <c r="C1547" s="379"/>
      <c r="D1547" s="379"/>
      <c r="E1547" s="379"/>
      <c r="F1547" s="379"/>
      <c r="G1547" s="379"/>
      <c r="H1547" s="382"/>
      <c r="I1547" s="509"/>
      <c r="J1547" s="383"/>
      <c r="K1547" s="387"/>
      <c r="L1547" s="379"/>
      <c r="M1547" s="379"/>
      <c r="N1547" s="382"/>
      <c r="O1547" s="379"/>
    </row>
    <row r="1548" spans="1:15" x14ac:dyDescent="0.2">
      <c r="A1548" s="379"/>
      <c r="B1548" s="379"/>
      <c r="C1548" s="379"/>
      <c r="D1548" s="379"/>
      <c r="E1548" s="379"/>
      <c r="F1548" s="379"/>
      <c r="G1548" s="379"/>
      <c r="H1548" s="382"/>
      <c r="I1548" s="509"/>
      <c r="J1548" s="383"/>
      <c r="K1548" s="387"/>
      <c r="L1548" s="379"/>
      <c r="M1548" s="379"/>
      <c r="N1548" s="382"/>
      <c r="O1548" s="379"/>
    </row>
    <row r="1549" spans="1:15" x14ac:dyDescent="0.2">
      <c r="A1549" s="379"/>
      <c r="B1549" s="379"/>
      <c r="C1549" s="379"/>
      <c r="D1549" s="379"/>
      <c r="E1549" s="379"/>
      <c r="F1549" s="379"/>
      <c r="G1549" s="379"/>
      <c r="H1549" s="382"/>
      <c r="I1549" s="509"/>
      <c r="J1549" s="383"/>
      <c r="K1549" s="387"/>
      <c r="L1549" s="379"/>
      <c r="M1549" s="379"/>
      <c r="N1549" s="382"/>
      <c r="O1549" s="379"/>
    </row>
    <row r="1550" spans="1:15" x14ac:dyDescent="0.2">
      <c r="A1550" s="379"/>
      <c r="B1550" s="379"/>
      <c r="C1550" s="379"/>
      <c r="D1550" s="379"/>
      <c r="E1550" s="379"/>
      <c r="F1550" s="379"/>
      <c r="G1550" s="379"/>
      <c r="H1550" s="382"/>
      <c r="I1550" s="509"/>
      <c r="J1550" s="383"/>
      <c r="K1550" s="387"/>
      <c r="L1550" s="379"/>
      <c r="M1550" s="379"/>
      <c r="N1550" s="382"/>
      <c r="O1550" s="379"/>
    </row>
    <row r="1551" spans="1:15" x14ac:dyDescent="0.2">
      <c r="A1551" s="379"/>
      <c r="B1551" s="379"/>
      <c r="C1551" s="379"/>
      <c r="D1551" s="379"/>
      <c r="E1551" s="379"/>
      <c r="F1551" s="379"/>
      <c r="G1551" s="379"/>
      <c r="H1551" s="382"/>
      <c r="I1551" s="509"/>
      <c r="J1551" s="383"/>
      <c r="K1551" s="387"/>
      <c r="L1551" s="379"/>
      <c r="M1551" s="379"/>
      <c r="N1551" s="382"/>
      <c r="O1551" s="379"/>
    </row>
    <row r="1552" spans="1:15" x14ac:dyDescent="0.2">
      <c r="A1552" s="379"/>
      <c r="B1552" s="379"/>
      <c r="C1552" s="379"/>
      <c r="D1552" s="379"/>
      <c r="E1552" s="379"/>
      <c r="F1552" s="379"/>
      <c r="G1552" s="379"/>
      <c r="H1552" s="382"/>
      <c r="I1552" s="509"/>
      <c r="J1552" s="383"/>
      <c r="K1552" s="387"/>
      <c r="L1552" s="379"/>
      <c r="M1552" s="379"/>
      <c r="N1552" s="382"/>
      <c r="O1552" s="379"/>
    </row>
    <row r="1553" spans="1:15" x14ac:dyDescent="0.2">
      <c r="A1553" s="379"/>
      <c r="B1553" s="379"/>
      <c r="C1553" s="379"/>
      <c r="D1553" s="379"/>
      <c r="E1553" s="379"/>
      <c r="F1553" s="379"/>
      <c r="G1553" s="379"/>
      <c r="H1553" s="382"/>
      <c r="I1553" s="509"/>
      <c r="J1553" s="383"/>
      <c r="K1553" s="387"/>
      <c r="L1553" s="379"/>
      <c r="M1553" s="379"/>
      <c r="N1553" s="382"/>
      <c r="O1553" s="379"/>
    </row>
    <row r="1554" spans="1:15" x14ac:dyDescent="0.2">
      <c r="A1554" s="379"/>
      <c r="B1554" s="379"/>
      <c r="C1554" s="379"/>
      <c r="D1554" s="379"/>
      <c r="E1554" s="379"/>
      <c r="F1554" s="379"/>
      <c r="G1554" s="379"/>
      <c r="H1554" s="382"/>
      <c r="I1554" s="509"/>
      <c r="J1554" s="383"/>
      <c r="K1554" s="387"/>
      <c r="L1554" s="379"/>
      <c r="M1554" s="379"/>
      <c r="N1554" s="382"/>
      <c r="O1554" s="379"/>
    </row>
    <row r="1555" spans="1:15" x14ac:dyDescent="0.2">
      <c r="A1555" s="379"/>
      <c r="B1555" s="379"/>
      <c r="C1555" s="379"/>
      <c r="D1555" s="379"/>
      <c r="E1555" s="379"/>
      <c r="F1555" s="379"/>
      <c r="G1555" s="379"/>
      <c r="H1555" s="382"/>
      <c r="I1555" s="509"/>
      <c r="J1555" s="383"/>
      <c r="K1555" s="387"/>
      <c r="L1555" s="379"/>
      <c r="M1555" s="379"/>
      <c r="N1555" s="382"/>
      <c r="O1555" s="379"/>
    </row>
    <row r="1556" spans="1:15" x14ac:dyDescent="0.2">
      <c r="A1556" s="379"/>
      <c r="B1556" s="379"/>
      <c r="C1556" s="379"/>
      <c r="D1556" s="379"/>
      <c r="E1556" s="379"/>
      <c r="F1556" s="379"/>
      <c r="G1556" s="379"/>
      <c r="H1556" s="382"/>
      <c r="I1556" s="509"/>
      <c r="J1556" s="383"/>
      <c r="K1556" s="387"/>
      <c r="L1556" s="379"/>
      <c r="M1556" s="379"/>
      <c r="N1556" s="382"/>
      <c r="O1556" s="379"/>
    </row>
    <row r="1557" spans="1:15" x14ac:dyDescent="0.2">
      <c r="A1557" s="379"/>
      <c r="B1557" s="379"/>
      <c r="C1557" s="379"/>
      <c r="D1557" s="379"/>
      <c r="E1557" s="379"/>
      <c r="F1557" s="379"/>
      <c r="G1557" s="379"/>
      <c r="H1557" s="382"/>
      <c r="I1557" s="509"/>
      <c r="J1557" s="383"/>
      <c r="K1557" s="387"/>
      <c r="L1557" s="379"/>
      <c r="M1557" s="379"/>
      <c r="N1557" s="382"/>
      <c r="O1557" s="379"/>
    </row>
    <row r="1558" spans="1:15" x14ac:dyDescent="0.2">
      <c r="A1558" s="379"/>
      <c r="B1558" s="379"/>
      <c r="C1558" s="379"/>
      <c r="D1558" s="379"/>
      <c r="E1558" s="379"/>
      <c r="F1558" s="379"/>
      <c r="G1558" s="379"/>
      <c r="H1558" s="382"/>
      <c r="I1558" s="509"/>
      <c r="J1558" s="383"/>
      <c r="K1558" s="387"/>
      <c r="L1558" s="379"/>
      <c r="M1558" s="379"/>
      <c r="N1558" s="382"/>
      <c r="O1558" s="379"/>
    </row>
    <row r="1559" spans="1:15" x14ac:dyDescent="0.2">
      <c r="A1559" s="379"/>
      <c r="B1559" s="379"/>
      <c r="C1559" s="379"/>
      <c r="D1559" s="379"/>
      <c r="E1559" s="379"/>
      <c r="F1559" s="379"/>
      <c r="G1559" s="379"/>
      <c r="H1559" s="382"/>
      <c r="I1559" s="509"/>
      <c r="J1559" s="383"/>
      <c r="K1559" s="387"/>
      <c r="L1559" s="379"/>
      <c r="M1559" s="379"/>
      <c r="N1559" s="382"/>
      <c r="O1559" s="379"/>
    </row>
    <row r="1560" spans="1:15" x14ac:dyDescent="0.2">
      <c r="A1560" s="379"/>
      <c r="B1560" s="379"/>
      <c r="C1560" s="379"/>
      <c r="D1560" s="379"/>
      <c r="E1560" s="379"/>
      <c r="F1560" s="379"/>
      <c r="G1560" s="379"/>
      <c r="H1560" s="382"/>
      <c r="I1560" s="509"/>
      <c r="J1560" s="383"/>
      <c r="K1560" s="387"/>
      <c r="L1560" s="379"/>
      <c r="M1560" s="379"/>
      <c r="N1560" s="382"/>
      <c r="O1560" s="379"/>
    </row>
    <row r="1561" spans="1:15" x14ac:dyDescent="0.2">
      <c r="A1561" s="379"/>
      <c r="B1561" s="379"/>
      <c r="C1561" s="379"/>
      <c r="D1561" s="379"/>
      <c r="E1561" s="379"/>
      <c r="F1561" s="379"/>
      <c r="G1561" s="379"/>
      <c r="H1561" s="382"/>
      <c r="I1561" s="509"/>
      <c r="J1561" s="383"/>
      <c r="K1561" s="387"/>
      <c r="L1561" s="379"/>
      <c r="M1561" s="379"/>
      <c r="N1561" s="382"/>
      <c r="O1561" s="379"/>
    </row>
    <row r="1562" spans="1:15" x14ac:dyDescent="0.2">
      <c r="A1562" s="379"/>
      <c r="B1562" s="379"/>
      <c r="C1562" s="379"/>
      <c r="D1562" s="379"/>
      <c r="E1562" s="379"/>
      <c r="F1562" s="379"/>
      <c r="G1562" s="379"/>
      <c r="H1562" s="382"/>
      <c r="I1562" s="509"/>
      <c r="J1562" s="383"/>
      <c r="K1562" s="387"/>
      <c r="L1562" s="379"/>
      <c r="M1562" s="379"/>
      <c r="N1562" s="382"/>
      <c r="O1562" s="379"/>
    </row>
    <row r="1563" spans="1:15" x14ac:dyDescent="0.2">
      <c r="A1563" s="379"/>
      <c r="B1563" s="379"/>
      <c r="C1563" s="379"/>
      <c r="D1563" s="379"/>
      <c r="E1563" s="379"/>
      <c r="F1563" s="379"/>
      <c r="G1563" s="379"/>
      <c r="H1563" s="382"/>
      <c r="I1563" s="509"/>
      <c r="J1563" s="383"/>
      <c r="K1563" s="387"/>
      <c r="L1563" s="379"/>
      <c r="M1563" s="379"/>
      <c r="N1563" s="382"/>
      <c r="O1563" s="379"/>
    </row>
    <row r="1564" spans="1:15" x14ac:dyDescent="0.2">
      <c r="A1564" s="379"/>
      <c r="B1564" s="379"/>
      <c r="C1564" s="379"/>
      <c r="D1564" s="379"/>
      <c r="E1564" s="379"/>
      <c r="F1564" s="379"/>
      <c r="G1564" s="379"/>
      <c r="H1564" s="382"/>
      <c r="I1564" s="509"/>
      <c r="J1564" s="383"/>
      <c r="K1564" s="387"/>
      <c r="L1564" s="379"/>
      <c r="M1564" s="379"/>
      <c r="N1564" s="382"/>
      <c r="O1564" s="379"/>
    </row>
    <row r="1565" spans="1:15" x14ac:dyDescent="0.2">
      <c r="A1565" s="379"/>
      <c r="B1565" s="379"/>
      <c r="C1565" s="379"/>
      <c r="D1565" s="379"/>
      <c r="E1565" s="379"/>
      <c r="F1565" s="379"/>
      <c r="G1565" s="379"/>
      <c r="H1565" s="382"/>
      <c r="I1565" s="509"/>
      <c r="J1565" s="383"/>
      <c r="K1565" s="387"/>
      <c r="L1565" s="379"/>
      <c r="M1565" s="379"/>
      <c r="N1565" s="382"/>
      <c r="O1565" s="379"/>
    </row>
    <row r="1566" spans="1:15" x14ac:dyDescent="0.2">
      <c r="A1566" s="379"/>
      <c r="B1566" s="379"/>
      <c r="C1566" s="379"/>
      <c r="D1566" s="379"/>
      <c r="E1566" s="379"/>
      <c r="F1566" s="379"/>
      <c r="G1566" s="379"/>
      <c r="H1566" s="382"/>
      <c r="I1566" s="509"/>
      <c r="J1566" s="383"/>
      <c r="K1566" s="387"/>
      <c r="L1566" s="379"/>
      <c r="M1566" s="379"/>
      <c r="N1566" s="382"/>
      <c r="O1566" s="379"/>
    </row>
    <row r="1567" spans="1:15" x14ac:dyDescent="0.2">
      <c r="A1567" s="379"/>
      <c r="B1567" s="379"/>
      <c r="C1567" s="379"/>
      <c r="D1567" s="379"/>
      <c r="E1567" s="379"/>
      <c r="F1567" s="379"/>
      <c r="G1567" s="379"/>
      <c r="H1567" s="382"/>
      <c r="I1567" s="509"/>
      <c r="J1567" s="383"/>
      <c r="K1567" s="387"/>
      <c r="L1567" s="379"/>
      <c r="M1567" s="379"/>
      <c r="N1567" s="382"/>
      <c r="O1567" s="379"/>
    </row>
    <row r="1568" spans="1:15" x14ac:dyDescent="0.2">
      <c r="A1568" s="379"/>
      <c r="B1568" s="379"/>
      <c r="C1568" s="379"/>
      <c r="D1568" s="379"/>
      <c r="E1568" s="379"/>
      <c r="F1568" s="379"/>
      <c r="G1568" s="379"/>
      <c r="H1568" s="382"/>
      <c r="I1568" s="509"/>
      <c r="J1568" s="383"/>
      <c r="K1568" s="387"/>
      <c r="L1568" s="379"/>
      <c r="M1568" s="379"/>
      <c r="N1568" s="382"/>
      <c r="O1568" s="379"/>
    </row>
    <row r="1569" spans="1:15" x14ac:dyDescent="0.2">
      <c r="A1569" s="379"/>
      <c r="B1569" s="379"/>
      <c r="C1569" s="379"/>
      <c r="D1569" s="379"/>
      <c r="E1569" s="379"/>
      <c r="F1569" s="379"/>
      <c r="G1569" s="379"/>
      <c r="H1569" s="382"/>
      <c r="I1569" s="509"/>
      <c r="J1569" s="383"/>
      <c r="K1569" s="387"/>
      <c r="L1569" s="379"/>
      <c r="M1569" s="379"/>
      <c r="N1569" s="382"/>
      <c r="O1569" s="379"/>
    </row>
    <row r="1570" spans="1:15" x14ac:dyDescent="0.2">
      <c r="A1570" s="379"/>
      <c r="B1570" s="379"/>
      <c r="C1570" s="379"/>
      <c r="D1570" s="379"/>
      <c r="E1570" s="379"/>
      <c r="F1570" s="379"/>
      <c r="G1570" s="379"/>
      <c r="H1570" s="382"/>
      <c r="I1570" s="509"/>
      <c r="J1570" s="383"/>
      <c r="K1570" s="387"/>
      <c r="L1570" s="379"/>
      <c r="M1570" s="379"/>
      <c r="N1570" s="382"/>
      <c r="O1570" s="379"/>
    </row>
    <row r="1571" spans="1:15" x14ac:dyDescent="0.2">
      <c r="A1571" s="379"/>
      <c r="B1571" s="379"/>
      <c r="C1571" s="379"/>
      <c r="D1571" s="379"/>
      <c r="E1571" s="379"/>
      <c r="F1571" s="379"/>
      <c r="G1571" s="379"/>
      <c r="H1571" s="382"/>
      <c r="I1571" s="509"/>
      <c r="J1571" s="383"/>
      <c r="K1571" s="387"/>
      <c r="L1571" s="379"/>
      <c r="M1571" s="379"/>
      <c r="N1571" s="382"/>
      <c r="O1571" s="379"/>
    </row>
    <row r="1572" spans="1:15" x14ac:dyDescent="0.2">
      <c r="A1572" s="379"/>
      <c r="B1572" s="379"/>
      <c r="C1572" s="379"/>
      <c r="D1572" s="379"/>
      <c r="E1572" s="379"/>
      <c r="F1572" s="379"/>
      <c r="G1572" s="379"/>
      <c r="H1572" s="382"/>
      <c r="I1572" s="509"/>
      <c r="J1572" s="383"/>
      <c r="K1572" s="387"/>
      <c r="L1572" s="379"/>
      <c r="M1572" s="379"/>
      <c r="N1572" s="382"/>
      <c r="O1572" s="379"/>
    </row>
    <row r="1573" spans="1:15" x14ac:dyDescent="0.2">
      <c r="A1573" s="379"/>
      <c r="B1573" s="379"/>
      <c r="C1573" s="379"/>
      <c r="D1573" s="379"/>
      <c r="E1573" s="379"/>
      <c r="F1573" s="379"/>
      <c r="G1573" s="379"/>
      <c r="H1573" s="382"/>
      <c r="I1573" s="509"/>
      <c r="J1573" s="383"/>
      <c r="K1573" s="387"/>
      <c r="L1573" s="379"/>
      <c r="M1573" s="379"/>
      <c r="N1573" s="382"/>
      <c r="O1573" s="379"/>
    </row>
    <row r="1574" spans="1:15" x14ac:dyDescent="0.2">
      <c r="A1574" s="379"/>
      <c r="B1574" s="379"/>
      <c r="C1574" s="379"/>
      <c r="D1574" s="379"/>
      <c r="E1574" s="379"/>
      <c r="F1574" s="379"/>
      <c r="G1574" s="379"/>
      <c r="H1574" s="382"/>
      <c r="I1574" s="509"/>
      <c r="J1574" s="383"/>
      <c r="K1574" s="387"/>
      <c r="L1574" s="379"/>
      <c r="M1574" s="379"/>
      <c r="N1574" s="382"/>
      <c r="O1574" s="379"/>
    </row>
    <row r="1575" spans="1:15" x14ac:dyDescent="0.2">
      <c r="A1575" s="379"/>
      <c r="B1575" s="379"/>
      <c r="C1575" s="379"/>
      <c r="D1575" s="379"/>
      <c r="E1575" s="379"/>
      <c r="F1575" s="379"/>
      <c r="G1575" s="379"/>
      <c r="H1575" s="382"/>
      <c r="I1575" s="509"/>
      <c r="J1575" s="383"/>
      <c r="K1575" s="387"/>
      <c r="L1575" s="379"/>
      <c r="M1575" s="379"/>
      <c r="N1575" s="382"/>
      <c r="O1575" s="379"/>
    </row>
    <row r="1576" spans="1:15" x14ac:dyDescent="0.2">
      <c r="A1576" s="379"/>
      <c r="B1576" s="379"/>
      <c r="C1576" s="379"/>
      <c r="D1576" s="379"/>
      <c r="E1576" s="379"/>
      <c r="F1576" s="379"/>
      <c r="G1576" s="379"/>
      <c r="H1576" s="382"/>
      <c r="I1576" s="509"/>
      <c r="J1576" s="383"/>
      <c r="K1576" s="387"/>
      <c r="L1576" s="379"/>
      <c r="M1576" s="379"/>
      <c r="N1576" s="382"/>
      <c r="O1576" s="379"/>
    </row>
    <row r="1577" spans="1:15" x14ac:dyDescent="0.2">
      <c r="A1577" s="379"/>
      <c r="B1577" s="379"/>
      <c r="C1577" s="379"/>
      <c r="D1577" s="379"/>
      <c r="E1577" s="379"/>
      <c r="F1577" s="379"/>
      <c r="G1577" s="379"/>
      <c r="H1577" s="382"/>
      <c r="I1577" s="509"/>
      <c r="J1577" s="383"/>
      <c r="K1577" s="387"/>
      <c r="L1577" s="379"/>
      <c r="M1577" s="379"/>
      <c r="N1577" s="382"/>
      <c r="O1577" s="379"/>
    </row>
    <row r="1578" spans="1:15" x14ac:dyDescent="0.2">
      <c r="A1578" s="379"/>
      <c r="B1578" s="379"/>
      <c r="C1578" s="379"/>
      <c r="D1578" s="379"/>
      <c r="E1578" s="379"/>
      <c r="F1578" s="379"/>
      <c r="G1578" s="379"/>
      <c r="H1578" s="382"/>
      <c r="I1578" s="509"/>
      <c r="J1578" s="383"/>
      <c r="K1578" s="387"/>
      <c r="L1578" s="379"/>
      <c r="M1578" s="379"/>
      <c r="N1578" s="382"/>
      <c r="O1578" s="379"/>
    </row>
    <row r="1579" spans="1:15" x14ac:dyDescent="0.2">
      <c r="A1579" s="379"/>
      <c r="B1579" s="379"/>
      <c r="C1579" s="379"/>
      <c r="D1579" s="379"/>
      <c r="E1579" s="379"/>
      <c r="F1579" s="379"/>
      <c r="G1579" s="379"/>
      <c r="H1579" s="382"/>
      <c r="I1579" s="509"/>
      <c r="J1579" s="383"/>
      <c r="K1579" s="387"/>
      <c r="L1579" s="379"/>
      <c r="M1579" s="379"/>
      <c r="N1579" s="382"/>
      <c r="O1579" s="379"/>
    </row>
    <row r="1580" spans="1:15" x14ac:dyDescent="0.2">
      <c r="A1580" s="379"/>
      <c r="B1580" s="379"/>
      <c r="C1580" s="379"/>
      <c r="D1580" s="379"/>
      <c r="E1580" s="379"/>
      <c r="F1580" s="379"/>
      <c r="G1580" s="379"/>
      <c r="H1580" s="382"/>
      <c r="I1580" s="509"/>
      <c r="J1580" s="383"/>
      <c r="K1580" s="387"/>
      <c r="L1580" s="379"/>
      <c r="M1580" s="379"/>
      <c r="N1580" s="382"/>
      <c r="O1580" s="379"/>
    </row>
    <row r="1581" spans="1:15" x14ac:dyDescent="0.2">
      <c r="A1581" s="379"/>
      <c r="B1581" s="379"/>
      <c r="C1581" s="379"/>
      <c r="D1581" s="379"/>
      <c r="E1581" s="379"/>
      <c r="F1581" s="379"/>
      <c r="G1581" s="379"/>
      <c r="H1581" s="382"/>
      <c r="I1581" s="509"/>
      <c r="J1581" s="383"/>
      <c r="K1581" s="387"/>
      <c r="L1581" s="379"/>
      <c r="M1581" s="379"/>
      <c r="N1581" s="382"/>
      <c r="O1581" s="379"/>
    </row>
    <row r="1582" spans="1:15" x14ac:dyDescent="0.2">
      <c r="A1582" s="379"/>
      <c r="B1582" s="379"/>
      <c r="C1582" s="379"/>
      <c r="D1582" s="379"/>
      <c r="E1582" s="379"/>
      <c r="F1582" s="379"/>
      <c r="G1582" s="379"/>
      <c r="H1582" s="382"/>
      <c r="I1582" s="509"/>
      <c r="J1582" s="383"/>
      <c r="K1582" s="387"/>
      <c r="L1582" s="379"/>
      <c r="M1582" s="379"/>
      <c r="N1582" s="382"/>
      <c r="O1582" s="379"/>
    </row>
    <row r="1583" spans="1:15" x14ac:dyDescent="0.2">
      <c r="A1583" s="379"/>
      <c r="B1583" s="379"/>
      <c r="C1583" s="379"/>
      <c r="D1583" s="379"/>
      <c r="E1583" s="379"/>
      <c r="F1583" s="379"/>
      <c r="G1583" s="379"/>
      <c r="H1583" s="382"/>
      <c r="I1583" s="509"/>
      <c r="J1583" s="383"/>
      <c r="K1583" s="387"/>
      <c r="L1583" s="379"/>
      <c r="M1583" s="379"/>
      <c r="N1583" s="382"/>
      <c r="O1583" s="379"/>
    </row>
    <row r="1584" spans="1:15" x14ac:dyDescent="0.2">
      <c r="A1584" s="379"/>
      <c r="B1584" s="379"/>
      <c r="C1584" s="379"/>
      <c r="D1584" s="379"/>
      <c r="E1584" s="379"/>
      <c r="F1584" s="379"/>
      <c r="G1584" s="379"/>
      <c r="H1584" s="382"/>
      <c r="I1584" s="509"/>
      <c r="J1584" s="383"/>
      <c r="K1584" s="387"/>
      <c r="L1584" s="379"/>
      <c r="M1584" s="379"/>
      <c r="N1584" s="382"/>
      <c r="O1584" s="379"/>
    </row>
    <row r="1585" spans="1:15" x14ac:dyDescent="0.2">
      <c r="A1585" s="379"/>
      <c r="B1585" s="379"/>
      <c r="C1585" s="379"/>
      <c r="D1585" s="379"/>
      <c r="E1585" s="379"/>
      <c r="F1585" s="379"/>
      <c r="G1585" s="379"/>
      <c r="H1585" s="382"/>
      <c r="I1585" s="509"/>
      <c r="J1585" s="383"/>
      <c r="K1585" s="387"/>
      <c r="L1585" s="379"/>
      <c r="M1585" s="379"/>
      <c r="N1585" s="382"/>
      <c r="O1585" s="379"/>
    </row>
    <row r="1586" spans="1:15" x14ac:dyDescent="0.2">
      <c r="A1586" s="379"/>
      <c r="B1586" s="379"/>
      <c r="C1586" s="379"/>
      <c r="D1586" s="379"/>
      <c r="E1586" s="379"/>
      <c r="F1586" s="379"/>
      <c r="G1586" s="379"/>
      <c r="H1586" s="382"/>
      <c r="I1586" s="509"/>
      <c r="J1586" s="383"/>
      <c r="K1586" s="387"/>
      <c r="L1586" s="379"/>
      <c r="M1586" s="379"/>
      <c r="N1586" s="382"/>
      <c r="O1586" s="379"/>
    </row>
    <row r="1587" spans="1:15" x14ac:dyDescent="0.2">
      <c r="A1587" s="379"/>
      <c r="B1587" s="379"/>
      <c r="C1587" s="379"/>
      <c r="D1587" s="379"/>
      <c r="E1587" s="379"/>
      <c r="F1587" s="379"/>
      <c r="G1587" s="379"/>
      <c r="H1587" s="382"/>
      <c r="I1587" s="509"/>
      <c r="J1587" s="383"/>
      <c r="K1587" s="387"/>
      <c r="L1587" s="379"/>
      <c r="M1587" s="379"/>
      <c r="N1587" s="382"/>
      <c r="O1587" s="379"/>
    </row>
    <row r="1588" spans="1:15" x14ac:dyDescent="0.2">
      <c r="A1588" s="379"/>
      <c r="B1588" s="379"/>
      <c r="C1588" s="379"/>
      <c r="D1588" s="379"/>
      <c r="E1588" s="379"/>
      <c r="F1588" s="379"/>
      <c r="G1588" s="379"/>
      <c r="H1588" s="382"/>
      <c r="I1588" s="509"/>
      <c r="J1588" s="383"/>
      <c r="K1588" s="387"/>
      <c r="L1588" s="379"/>
      <c r="M1588" s="379"/>
      <c r="N1588" s="382"/>
      <c r="O1588" s="379"/>
    </row>
    <row r="1589" spans="1:15" x14ac:dyDescent="0.2">
      <c r="A1589" s="379"/>
      <c r="B1589" s="379"/>
      <c r="C1589" s="379"/>
      <c r="D1589" s="379"/>
      <c r="E1589" s="379"/>
      <c r="F1589" s="379"/>
      <c r="G1589" s="379"/>
      <c r="H1589" s="382"/>
      <c r="I1589" s="509"/>
      <c r="J1589" s="383"/>
      <c r="K1589" s="387"/>
      <c r="L1589" s="379"/>
      <c r="M1589" s="379"/>
      <c r="N1589" s="382"/>
      <c r="O1589" s="379"/>
    </row>
    <row r="1590" spans="1:15" x14ac:dyDescent="0.2">
      <c r="A1590" s="379"/>
      <c r="B1590" s="379"/>
      <c r="C1590" s="379"/>
      <c r="D1590" s="379"/>
      <c r="E1590" s="379"/>
      <c r="F1590" s="379"/>
      <c r="G1590" s="379"/>
      <c r="H1590" s="382"/>
      <c r="I1590" s="509"/>
      <c r="J1590" s="383"/>
      <c r="K1590" s="387"/>
      <c r="L1590" s="379"/>
      <c r="M1590" s="379"/>
      <c r="N1590" s="382"/>
      <c r="O1590" s="379"/>
    </row>
    <row r="1591" spans="1:15" x14ac:dyDescent="0.2">
      <c r="A1591" s="379"/>
      <c r="B1591" s="379"/>
      <c r="C1591" s="379"/>
      <c r="D1591" s="379"/>
      <c r="E1591" s="379"/>
      <c r="F1591" s="379"/>
      <c r="G1591" s="379"/>
      <c r="H1591" s="382"/>
      <c r="I1591" s="509"/>
      <c r="J1591" s="383"/>
      <c r="K1591" s="387"/>
      <c r="L1591" s="379"/>
      <c r="M1591" s="379"/>
      <c r="N1591" s="382"/>
      <c r="O1591" s="379"/>
    </row>
    <row r="1592" spans="1:15" x14ac:dyDescent="0.2">
      <c r="A1592" s="379"/>
      <c r="B1592" s="379"/>
      <c r="C1592" s="379"/>
      <c r="D1592" s="379"/>
      <c r="E1592" s="379"/>
      <c r="F1592" s="379"/>
      <c r="G1592" s="379"/>
      <c r="H1592" s="382"/>
      <c r="I1592" s="509"/>
      <c r="J1592" s="383"/>
      <c r="K1592" s="387"/>
      <c r="L1592" s="379"/>
      <c r="M1592" s="379"/>
      <c r="N1592" s="382"/>
      <c r="O1592" s="379"/>
    </row>
    <row r="1593" spans="1:15" x14ac:dyDescent="0.2">
      <c r="A1593" s="379"/>
      <c r="B1593" s="379"/>
      <c r="C1593" s="379"/>
      <c r="D1593" s="379"/>
      <c r="E1593" s="379"/>
      <c r="F1593" s="379"/>
      <c r="G1593" s="379"/>
      <c r="H1593" s="382"/>
      <c r="I1593" s="509"/>
      <c r="J1593" s="383"/>
      <c r="K1593" s="387"/>
      <c r="L1593" s="379"/>
      <c r="M1593" s="379"/>
      <c r="N1593" s="382"/>
      <c r="O1593" s="379"/>
    </row>
    <row r="1594" spans="1:15" x14ac:dyDescent="0.2">
      <c r="A1594" s="379"/>
      <c r="B1594" s="379"/>
      <c r="C1594" s="379"/>
      <c r="D1594" s="379"/>
      <c r="E1594" s="379"/>
      <c r="F1594" s="379"/>
      <c r="G1594" s="379"/>
      <c r="H1594" s="382"/>
      <c r="I1594" s="509"/>
      <c r="J1594" s="383"/>
      <c r="K1594" s="387"/>
      <c r="L1594" s="379"/>
      <c r="M1594" s="379"/>
      <c r="N1594" s="382"/>
      <c r="O1594" s="379"/>
    </row>
    <row r="1595" spans="1:15" x14ac:dyDescent="0.2">
      <c r="A1595" s="379"/>
      <c r="B1595" s="379"/>
      <c r="C1595" s="379"/>
      <c r="D1595" s="379"/>
      <c r="E1595" s="379"/>
      <c r="F1595" s="379"/>
      <c r="G1595" s="379"/>
      <c r="H1595" s="382"/>
      <c r="I1595" s="509"/>
      <c r="J1595" s="383"/>
      <c r="K1595" s="387"/>
      <c r="L1595" s="379"/>
      <c r="M1595" s="379"/>
      <c r="N1595" s="382"/>
      <c r="O1595" s="379"/>
    </row>
    <row r="1596" spans="1:15" x14ac:dyDescent="0.2">
      <c r="A1596" s="379"/>
      <c r="B1596" s="379"/>
      <c r="C1596" s="379"/>
      <c r="D1596" s="379"/>
      <c r="E1596" s="379"/>
      <c r="F1596" s="379"/>
      <c r="G1596" s="379"/>
      <c r="H1596" s="382"/>
      <c r="I1596" s="509"/>
      <c r="J1596" s="383"/>
      <c r="K1596" s="387"/>
      <c r="L1596" s="379"/>
      <c r="M1596" s="379"/>
      <c r="N1596" s="382"/>
      <c r="O1596" s="379"/>
    </row>
    <row r="1597" spans="1:15" x14ac:dyDescent="0.2">
      <c r="A1597" s="379"/>
      <c r="B1597" s="379"/>
      <c r="C1597" s="379"/>
      <c r="D1597" s="379"/>
      <c r="E1597" s="379"/>
      <c r="F1597" s="379"/>
      <c r="G1597" s="379"/>
      <c r="H1597" s="382"/>
      <c r="I1597" s="509"/>
      <c r="J1597" s="383"/>
      <c r="K1597" s="387"/>
      <c r="L1597" s="379"/>
      <c r="M1597" s="379"/>
      <c r="N1597" s="382"/>
      <c r="O1597" s="379"/>
    </row>
    <row r="1598" spans="1:15" x14ac:dyDescent="0.2">
      <c r="A1598" s="379"/>
      <c r="B1598" s="379"/>
      <c r="C1598" s="379"/>
      <c r="D1598" s="379"/>
      <c r="E1598" s="379"/>
      <c r="F1598" s="379"/>
      <c r="G1598" s="379"/>
      <c r="H1598" s="382"/>
      <c r="I1598" s="509"/>
      <c r="J1598" s="383"/>
      <c r="K1598" s="387"/>
      <c r="L1598" s="379"/>
      <c r="M1598" s="379"/>
      <c r="N1598" s="382"/>
      <c r="O1598" s="379"/>
    </row>
    <row r="1599" spans="1:15" x14ac:dyDescent="0.2">
      <c r="A1599" s="379"/>
      <c r="B1599" s="379"/>
      <c r="C1599" s="379"/>
      <c r="D1599" s="379"/>
      <c r="E1599" s="379"/>
      <c r="F1599" s="379"/>
      <c r="G1599" s="379"/>
      <c r="H1599" s="382"/>
      <c r="I1599" s="509"/>
      <c r="J1599" s="383"/>
      <c r="K1599" s="387"/>
      <c r="L1599" s="379"/>
      <c r="M1599" s="379"/>
      <c r="N1599" s="382"/>
      <c r="O1599" s="379"/>
    </row>
    <row r="1600" spans="1:15" x14ac:dyDescent="0.2">
      <c r="A1600" s="379"/>
      <c r="B1600" s="379"/>
      <c r="C1600" s="379"/>
      <c r="D1600" s="379"/>
      <c r="E1600" s="379"/>
      <c r="F1600" s="379"/>
      <c r="G1600" s="379"/>
      <c r="H1600" s="382"/>
      <c r="I1600" s="509"/>
      <c r="J1600" s="383"/>
      <c r="K1600" s="387"/>
      <c r="L1600" s="379"/>
      <c r="M1600" s="379"/>
      <c r="N1600" s="382"/>
      <c r="O1600" s="379"/>
    </row>
    <row r="1601" spans="1:15" x14ac:dyDescent="0.2">
      <c r="A1601" s="379"/>
      <c r="B1601" s="379"/>
      <c r="C1601" s="379"/>
      <c r="D1601" s="379"/>
      <c r="E1601" s="379"/>
      <c r="F1601" s="379"/>
      <c r="G1601" s="379"/>
      <c r="H1601" s="382"/>
      <c r="I1601" s="509"/>
      <c r="J1601" s="383"/>
      <c r="K1601" s="387"/>
      <c r="L1601" s="379"/>
      <c r="M1601" s="379"/>
      <c r="N1601" s="382"/>
      <c r="O1601" s="379"/>
    </row>
    <row r="1602" spans="1:15" x14ac:dyDescent="0.2">
      <c r="A1602" s="379"/>
      <c r="B1602" s="379"/>
      <c r="C1602" s="379"/>
      <c r="D1602" s="379"/>
      <c r="E1602" s="379"/>
      <c r="F1602" s="379"/>
      <c r="G1602" s="379"/>
      <c r="H1602" s="382"/>
      <c r="I1602" s="509"/>
      <c r="J1602" s="383"/>
      <c r="K1602" s="387"/>
      <c r="L1602" s="379"/>
      <c r="M1602" s="379"/>
      <c r="N1602" s="382"/>
      <c r="O1602" s="379"/>
    </row>
    <row r="1603" spans="1:15" x14ac:dyDescent="0.2">
      <c r="A1603" s="379"/>
      <c r="B1603" s="379"/>
      <c r="C1603" s="379"/>
      <c r="D1603" s="379"/>
      <c r="E1603" s="379"/>
      <c r="F1603" s="379"/>
      <c r="G1603" s="379"/>
      <c r="H1603" s="382"/>
      <c r="I1603" s="509"/>
      <c r="J1603" s="383"/>
      <c r="K1603" s="387"/>
      <c r="L1603" s="379"/>
      <c r="M1603" s="379"/>
      <c r="N1603" s="382"/>
      <c r="O1603" s="379"/>
    </row>
    <row r="1604" spans="1:15" x14ac:dyDescent="0.2">
      <c r="A1604" s="379"/>
      <c r="B1604" s="379"/>
      <c r="C1604" s="379"/>
      <c r="D1604" s="379"/>
      <c r="E1604" s="379"/>
      <c r="F1604" s="379"/>
      <c r="G1604" s="379"/>
      <c r="H1604" s="382"/>
      <c r="I1604" s="509"/>
      <c r="J1604" s="383"/>
      <c r="K1604" s="387"/>
      <c r="L1604" s="379"/>
      <c r="M1604" s="379"/>
      <c r="N1604" s="382"/>
      <c r="O1604" s="379"/>
    </row>
    <row r="1605" spans="1:15" x14ac:dyDescent="0.2">
      <c r="A1605" s="379"/>
      <c r="B1605" s="379"/>
      <c r="C1605" s="379"/>
      <c r="D1605" s="379"/>
      <c r="E1605" s="379"/>
      <c r="F1605" s="379"/>
      <c r="G1605" s="379"/>
      <c r="H1605" s="382"/>
      <c r="I1605" s="509"/>
      <c r="J1605" s="383"/>
      <c r="K1605" s="387"/>
      <c r="L1605" s="379"/>
      <c r="M1605" s="379"/>
      <c r="N1605" s="382"/>
      <c r="O1605" s="379"/>
    </row>
    <row r="1606" spans="1:15" x14ac:dyDescent="0.2">
      <c r="A1606" s="379"/>
      <c r="B1606" s="379"/>
      <c r="C1606" s="379"/>
      <c r="D1606" s="379"/>
      <c r="E1606" s="379"/>
      <c r="F1606" s="379"/>
      <c r="G1606" s="379"/>
      <c r="H1606" s="382"/>
      <c r="I1606" s="509"/>
      <c r="J1606" s="383"/>
      <c r="K1606" s="387"/>
      <c r="L1606" s="379"/>
      <c r="M1606" s="379"/>
      <c r="N1606" s="382"/>
      <c r="O1606" s="379"/>
    </row>
    <row r="1607" spans="1:15" x14ac:dyDescent="0.2">
      <c r="A1607" s="379"/>
      <c r="B1607" s="379"/>
      <c r="C1607" s="379"/>
      <c r="D1607" s="379"/>
      <c r="E1607" s="379"/>
      <c r="F1607" s="379"/>
      <c r="G1607" s="379"/>
      <c r="H1607" s="382"/>
      <c r="I1607" s="509"/>
      <c r="J1607" s="383"/>
      <c r="K1607" s="387"/>
      <c r="L1607" s="379"/>
      <c r="M1607" s="379"/>
      <c r="N1607" s="382"/>
      <c r="O1607" s="379"/>
    </row>
    <row r="1608" spans="1:15" x14ac:dyDescent="0.2">
      <c r="A1608" s="379"/>
      <c r="B1608" s="379"/>
      <c r="C1608" s="379"/>
      <c r="D1608" s="379"/>
      <c r="E1608" s="379"/>
      <c r="F1608" s="379"/>
      <c r="G1608" s="379"/>
      <c r="H1608" s="382"/>
      <c r="I1608" s="509"/>
      <c r="J1608" s="383"/>
      <c r="K1608" s="387"/>
      <c r="L1608" s="379"/>
      <c r="M1608" s="379"/>
      <c r="N1608" s="382"/>
      <c r="O1608" s="379"/>
    </row>
    <row r="1609" spans="1:15" x14ac:dyDescent="0.2">
      <c r="A1609" s="379"/>
      <c r="B1609" s="379"/>
      <c r="C1609" s="379"/>
      <c r="D1609" s="379"/>
      <c r="E1609" s="379"/>
      <c r="F1609" s="379"/>
      <c r="G1609" s="379"/>
      <c r="H1609" s="382"/>
      <c r="I1609" s="509"/>
      <c r="J1609" s="383"/>
      <c r="K1609" s="387"/>
      <c r="L1609" s="379"/>
      <c r="M1609" s="379"/>
      <c r="N1609" s="382"/>
      <c r="O1609" s="379"/>
    </row>
    <row r="1610" spans="1:15" x14ac:dyDescent="0.2">
      <c r="A1610" s="379"/>
      <c r="B1610" s="379"/>
      <c r="C1610" s="379"/>
      <c r="D1610" s="379"/>
      <c r="E1610" s="379"/>
      <c r="F1610" s="379"/>
      <c r="G1610" s="379"/>
      <c r="H1610" s="382"/>
      <c r="I1610" s="509"/>
      <c r="J1610" s="383"/>
      <c r="K1610" s="387"/>
      <c r="L1610" s="379"/>
      <c r="M1610" s="379"/>
      <c r="N1610" s="382"/>
      <c r="O1610" s="379"/>
    </row>
    <row r="1611" spans="1:15" x14ac:dyDescent="0.2">
      <c r="A1611" s="379"/>
      <c r="B1611" s="379"/>
      <c r="C1611" s="379"/>
      <c r="D1611" s="379"/>
      <c r="E1611" s="379"/>
      <c r="F1611" s="379"/>
      <c r="G1611" s="379"/>
      <c r="H1611" s="382"/>
      <c r="I1611" s="509"/>
      <c r="J1611" s="383"/>
      <c r="K1611" s="387"/>
      <c r="L1611" s="379"/>
      <c r="M1611" s="379"/>
      <c r="N1611" s="382"/>
      <c r="O1611" s="379"/>
    </row>
    <row r="1612" spans="1:15" x14ac:dyDescent="0.2">
      <c r="A1612" s="379"/>
      <c r="B1612" s="379"/>
      <c r="C1612" s="379"/>
      <c r="D1612" s="379"/>
      <c r="E1612" s="379"/>
      <c r="F1612" s="379"/>
      <c r="G1612" s="379"/>
      <c r="H1612" s="382"/>
      <c r="I1612" s="509"/>
      <c r="J1612" s="383"/>
      <c r="K1612" s="387"/>
      <c r="L1612" s="379"/>
      <c r="M1612" s="379"/>
      <c r="N1612" s="382"/>
      <c r="O1612" s="379"/>
    </row>
    <row r="1613" spans="1:15" x14ac:dyDescent="0.2">
      <c r="A1613" s="379"/>
      <c r="B1613" s="379"/>
      <c r="C1613" s="379"/>
      <c r="D1613" s="379"/>
      <c r="E1613" s="379"/>
      <c r="F1613" s="379"/>
      <c r="G1613" s="379"/>
      <c r="H1613" s="382"/>
      <c r="I1613" s="509"/>
      <c r="J1613" s="383"/>
      <c r="K1613" s="387"/>
      <c r="L1613" s="379"/>
      <c r="M1613" s="379"/>
      <c r="N1613" s="382"/>
      <c r="O1613" s="379"/>
    </row>
    <row r="1614" spans="1:15" x14ac:dyDescent="0.2">
      <c r="A1614" s="379"/>
      <c r="B1614" s="379"/>
      <c r="C1614" s="379"/>
      <c r="D1614" s="379"/>
      <c r="E1614" s="379"/>
      <c r="F1614" s="379"/>
      <c r="G1614" s="379"/>
      <c r="H1614" s="382"/>
      <c r="I1614" s="509"/>
      <c r="J1614" s="383"/>
      <c r="K1614" s="387"/>
      <c r="L1614" s="379"/>
      <c r="M1614" s="379"/>
      <c r="N1614" s="382"/>
      <c r="O1614" s="379"/>
    </row>
    <row r="1615" spans="1:15" x14ac:dyDescent="0.2">
      <c r="A1615" s="379"/>
      <c r="B1615" s="379"/>
      <c r="C1615" s="379"/>
      <c r="D1615" s="379"/>
      <c r="E1615" s="379"/>
      <c r="F1615" s="379"/>
      <c r="G1615" s="379"/>
      <c r="H1615" s="382"/>
      <c r="I1615" s="509"/>
      <c r="J1615" s="383"/>
      <c r="K1615" s="387"/>
      <c r="L1615" s="379"/>
      <c r="M1615" s="379"/>
      <c r="N1615" s="382"/>
      <c r="O1615" s="379"/>
    </row>
    <row r="1616" spans="1:15" x14ac:dyDescent="0.2">
      <c r="A1616" s="379"/>
      <c r="B1616" s="379"/>
      <c r="C1616" s="379"/>
      <c r="D1616" s="379"/>
      <c r="E1616" s="379"/>
      <c r="F1616" s="379"/>
      <c r="G1616" s="379"/>
      <c r="H1616" s="382"/>
      <c r="I1616" s="509"/>
      <c r="J1616" s="383"/>
      <c r="K1616" s="387"/>
      <c r="L1616" s="379"/>
      <c r="M1616" s="379"/>
      <c r="N1616" s="382"/>
      <c r="O1616" s="379"/>
    </row>
    <row r="1617" spans="1:15" x14ac:dyDescent="0.2">
      <c r="A1617" s="379"/>
      <c r="B1617" s="379"/>
      <c r="C1617" s="379"/>
      <c r="D1617" s="379"/>
      <c r="E1617" s="379"/>
      <c r="F1617" s="379"/>
      <c r="G1617" s="379"/>
      <c r="H1617" s="382"/>
      <c r="I1617" s="509"/>
      <c r="J1617" s="383"/>
      <c r="K1617" s="387"/>
      <c r="L1617" s="379"/>
      <c r="M1617" s="379"/>
      <c r="N1617" s="382"/>
      <c r="O1617" s="379"/>
    </row>
    <row r="1618" spans="1:15" x14ac:dyDescent="0.2">
      <c r="A1618" s="379"/>
      <c r="B1618" s="379"/>
      <c r="C1618" s="379"/>
      <c r="D1618" s="379"/>
      <c r="E1618" s="379"/>
      <c r="F1618" s="379"/>
      <c r="G1618" s="379"/>
      <c r="H1618" s="382"/>
      <c r="I1618" s="509"/>
      <c r="J1618" s="383"/>
      <c r="K1618" s="387"/>
      <c r="L1618" s="379"/>
      <c r="M1618" s="379"/>
      <c r="N1618" s="382"/>
      <c r="O1618" s="379"/>
    </row>
    <row r="1619" spans="1:15" x14ac:dyDescent="0.2">
      <c r="A1619" s="379"/>
      <c r="B1619" s="379"/>
      <c r="C1619" s="379"/>
      <c r="D1619" s="379"/>
      <c r="E1619" s="379"/>
      <c r="F1619" s="379"/>
      <c r="G1619" s="379"/>
      <c r="H1619" s="382"/>
      <c r="I1619" s="509"/>
      <c r="J1619" s="383"/>
      <c r="K1619" s="387"/>
      <c r="L1619" s="379"/>
      <c r="M1619" s="379"/>
      <c r="N1619" s="382"/>
      <c r="O1619" s="379"/>
    </row>
    <row r="1620" spans="1:15" x14ac:dyDescent="0.2">
      <c r="A1620" s="379"/>
      <c r="B1620" s="379"/>
      <c r="C1620" s="379"/>
      <c r="D1620" s="379"/>
      <c r="E1620" s="379"/>
      <c r="F1620" s="379"/>
      <c r="G1620" s="379"/>
      <c r="H1620" s="382"/>
      <c r="I1620" s="509"/>
      <c r="J1620" s="383"/>
      <c r="K1620" s="387"/>
      <c r="L1620" s="379"/>
      <c r="M1620" s="379"/>
      <c r="N1620" s="382"/>
      <c r="O1620" s="379"/>
    </row>
    <row r="1621" spans="1:15" x14ac:dyDescent="0.2">
      <c r="A1621" s="379"/>
      <c r="B1621" s="379"/>
      <c r="C1621" s="379"/>
      <c r="D1621" s="379"/>
      <c r="E1621" s="379"/>
      <c r="F1621" s="379"/>
      <c r="G1621" s="379"/>
      <c r="H1621" s="382"/>
      <c r="I1621" s="509"/>
      <c r="J1621" s="383"/>
      <c r="K1621" s="387"/>
      <c r="L1621" s="379"/>
      <c r="M1621" s="379"/>
      <c r="N1621" s="382"/>
      <c r="O1621" s="379"/>
    </row>
    <row r="1622" spans="1:15" x14ac:dyDescent="0.2">
      <c r="A1622" s="379"/>
      <c r="B1622" s="379"/>
      <c r="C1622" s="379"/>
      <c r="D1622" s="379"/>
      <c r="E1622" s="379"/>
      <c r="F1622" s="379"/>
      <c r="G1622" s="379"/>
      <c r="H1622" s="382"/>
      <c r="I1622" s="509"/>
      <c r="J1622" s="383"/>
      <c r="K1622" s="387"/>
      <c r="L1622" s="379"/>
      <c r="M1622" s="379"/>
      <c r="N1622" s="382"/>
      <c r="O1622" s="379"/>
    </row>
    <row r="1623" spans="1:15" x14ac:dyDescent="0.2">
      <c r="A1623" s="379"/>
      <c r="B1623" s="379"/>
      <c r="C1623" s="379"/>
      <c r="D1623" s="379"/>
      <c r="E1623" s="379"/>
      <c r="F1623" s="379"/>
      <c r="G1623" s="379"/>
      <c r="H1623" s="382"/>
      <c r="I1623" s="509"/>
      <c r="J1623" s="383"/>
      <c r="K1623" s="387"/>
      <c r="L1623" s="379"/>
      <c r="M1623" s="379"/>
      <c r="N1623" s="382"/>
      <c r="O1623" s="379"/>
    </row>
    <row r="1624" spans="1:15" x14ac:dyDescent="0.2">
      <c r="A1624" s="379"/>
      <c r="B1624" s="379"/>
      <c r="C1624" s="379"/>
      <c r="D1624" s="379"/>
      <c r="E1624" s="379"/>
      <c r="F1624" s="379"/>
      <c r="G1624" s="379"/>
      <c r="H1624" s="382"/>
      <c r="I1624" s="509"/>
      <c r="J1624" s="383"/>
      <c r="K1624" s="387"/>
      <c r="L1624" s="379"/>
      <c r="M1624" s="379"/>
      <c r="N1624" s="382"/>
      <c r="O1624" s="379"/>
    </row>
    <row r="1625" spans="1:15" x14ac:dyDescent="0.2">
      <c r="A1625" s="379"/>
      <c r="B1625" s="379"/>
      <c r="C1625" s="379"/>
      <c r="D1625" s="379"/>
      <c r="E1625" s="379"/>
      <c r="F1625" s="379"/>
      <c r="G1625" s="379"/>
      <c r="H1625" s="382"/>
      <c r="I1625" s="509"/>
      <c r="J1625" s="383"/>
      <c r="K1625" s="387"/>
      <c r="L1625" s="379"/>
      <c r="M1625" s="379"/>
      <c r="N1625" s="382"/>
      <c r="O1625" s="379"/>
    </row>
    <row r="1626" spans="1:15" x14ac:dyDescent="0.2">
      <c r="A1626" s="379"/>
      <c r="B1626" s="379"/>
      <c r="C1626" s="379"/>
      <c r="D1626" s="379"/>
      <c r="E1626" s="379"/>
      <c r="F1626" s="379"/>
      <c r="G1626" s="379"/>
      <c r="H1626" s="382"/>
      <c r="I1626" s="509"/>
      <c r="J1626" s="383"/>
      <c r="K1626" s="387"/>
      <c r="L1626" s="379"/>
      <c r="M1626" s="379"/>
      <c r="N1626" s="382"/>
      <c r="O1626" s="379"/>
    </row>
    <row r="1627" spans="1:15" x14ac:dyDescent="0.2">
      <c r="A1627" s="379"/>
      <c r="B1627" s="379"/>
      <c r="C1627" s="379"/>
      <c r="D1627" s="379"/>
      <c r="E1627" s="379"/>
      <c r="F1627" s="379"/>
      <c r="G1627" s="379"/>
      <c r="H1627" s="382"/>
      <c r="I1627" s="509"/>
      <c r="J1627" s="383"/>
      <c r="K1627" s="387"/>
      <c r="L1627" s="379"/>
      <c r="M1627" s="379"/>
      <c r="N1627" s="382"/>
      <c r="O1627" s="379"/>
    </row>
    <row r="1628" spans="1:15" x14ac:dyDescent="0.2">
      <c r="A1628" s="379"/>
      <c r="B1628" s="379"/>
      <c r="C1628" s="379"/>
      <c r="D1628" s="379"/>
      <c r="E1628" s="379"/>
      <c r="F1628" s="379"/>
      <c r="G1628" s="379"/>
      <c r="H1628" s="382"/>
      <c r="I1628" s="509"/>
      <c r="J1628" s="383"/>
      <c r="K1628" s="387"/>
      <c r="L1628" s="379"/>
      <c r="M1628" s="379"/>
      <c r="N1628" s="382"/>
      <c r="O1628" s="379"/>
    </row>
    <row r="1629" spans="1:15" x14ac:dyDescent="0.2">
      <c r="A1629" s="379"/>
      <c r="B1629" s="379"/>
      <c r="C1629" s="379"/>
      <c r="D1629" s="379"/>
      <c r="E1629" s="379"/>
      <c r="F1629" s="379"/>
      <c r="G1629" s="379"/>
      <c r="H1629" s="382"/>
      <c r="I1629" s="509"/>
      <c r="J1629" s="383"/>
      <c r="K1629" s="387"/>
      <c r="L1629" s="379"/>
      <c r="M1629" s="379"/>
      <c r="N1629" s="382"/>
      <c r="O1629" s="379"/>
    </row>
    <row r="1630" spans="1:15" x14ac:dyDescent="0.2">
      <c r="A1630" s="379"/>
      <c r="B1630" s="379"/>
      <c r="C1630" s="379"/>
      <c r="D1630" s="379"/>
      <c r="E1630" s="379"/>
      <c r="F1630" s="379"/>
      <c r="G1630" s="379"/>
      <c r="H1630" s="382"/>
      <c r="I1630" s="509"/>
      <c r="J1630" s="383"/>
      <c r="K1630" s="387"/>
      <c r="L1630" s="379"/>
      <c r="M1630" s="379"/>
      <c r="N1630" s="382"/>
      <c r="O1630" s="379"/>
    </row>
    <row r="1631" spans="1:15" x14ac:dyDescent="0.2">
      <c r="A1631" s="379"/>
      <c r="B1631" s="379"/>
      <c r="C1631" s="379"/>
      <c r="D1631" s="379"/>
      <c r="E1631" s="379"/>
      <c r="F1631" s="379"/>
      <c r="G1631" s="379"/>
      <c r="H1631" s="382"/>
      <c r="I1631" s="509"/>
      <c r="J1631" s="383"/>
      <c r="K1631" s="387"/>
      <c r="L1631" s="379"/>
      <c r="M1631" s="379"/>
      <c r="N1631" s="382"/>
      <c r="O1631" s="379"/>
    </row>
    <row r="1632" spans="1:15" x14ac:dyDescent="0.2">
      <c r="A1632" s="379"/>
      <c r="B1632" s="379"/>
      <c r="C1632" s="379"/>
      <c r="D1632" s="379"/>
      <c r="E1632" s="379"/>
      <c r="F1632" s="379"/>
      <c r="G1632" s="379"/>
      <c r="H1632" s="382"/>
      <c r="I1632" s="509"/>
      <c r="J1632" s="383"/>
      <c r="K1632" s="387"/>
      <c r="L1632" s="379"/>
      <c r="M1632" s="379"/>
      <c r="N1632" s="382"/>
      <c r="O1632" s="379"/>
    </row>
    <row r="1633" spans="1:15" x14ac:dyDescent="0.2">
      <c r="A1633" s="379"/>
      <c r="B1633" s="379"/>
      <c r="C1633" s="379"/>
      <c r="D1633" s="379"/>
      <c r="E1633" s="379"/>
      <c r="F1633" s="379"/>
      <c r="G1633" s="379"/>
      <c r="H1633" s="382"/>
      <c r="I1633" s="509"/>
      <c r="J1633" s="383"/>
      <c r="K1633" s="387"/>
      <c r="L1633" s="379"/>
      <c r="M1633" s="379"/>
      <c r="N1633" s="382"/>
      <c r="O1633" s="379"/>
    </row>
    <row r="1634" spans="1:15" x14ac:dyDescent="0.2">
      <c r="A1634" s="379"/>
      <c r="B1634" s="379"/>
      <c r="C1634" s="379"/>
      <c r="D1634" s="379"/>
      <c r="E1634" s="379"/>
      <c r="F1634" s="379"/>
      <c r="G1634" s="379"/>
      <c r="H1634" s="382"/>
      <c r="I1634" s="509"/>
      <c r="J1634" s="383"/>
      <c r="K1634" s="387"/>
      <c r="L1634" s="379"/>
      <c r="M1634" s="379"/>
      <c r="N1634" s="382"/>
      <c r="O1634" s="379"/>
    </row>
    <row r="1635" spans="1:15" x14ac:dyDescent="0.2">
      <c r="A1635" s="379"/>
      <c r="B1635" s="379"/>
      <c r="C1635" s="379"/>
      <c r="D1635" s="379"/>
      <c r="E1635" s="379"/>
      <c r="F1635" s="379"/>
      <c r="G1635" s="379"/>
      <c r="H1635" s="382"/>
      <c r="I1635" s="509"/>
      <c r="J1635" s="383"/>
      <c r="K1635" s="387"/>
      <c r="L1635" s="379"/>
      <c r="M1635" s="379"/>
      <c r="N1635" s="382"/>
      <c r="O1635" s="379"/>
    </row>
    <row r="1636" spans="1:15" x14ac:dyDescent="0.2">
      <c r="A1636" s="379"/>
      <c r="B1636" s="379"/>
      <c r="C1636" s="379"/>
      <c r="D1636" s="379"/>
      <c r="E1636" s="379"/>
      <c r="F1636" s="379"/>
      <c r="G1636" s="379"/>
      <c r="H1636" s="382"/>
      <c r="I1636" s="509"/>
      <c r="J1636" s="383"/>
      <c r="K1636" s="387"/>
      <c r="L1636" s="379"/>
      <c r="M1636" s="379"/>
      <c r="N1636" s="382"/>
      <c r="O1636" s="379"/>
    </row>
    <row r="1637" spans="1:15" x14ac:dyDescent="0.2">
      <c r="A1637" s="379"/>
      <c r="B1637" s="379"/>
      <c r="C1637" s="379"/>
      <c r="D1637" s="379"/>
      <c r="E1637" s="379"/>
      <c r="F1637" s="379"/>
      <c r="G1637" s="379"/>
      <c r="H1637" s="382"/>
      <c r="I1637" s="509"/>
      <c r="J1637" s="383"/>
      <c r="K1637" s="387"/>
      <c r="L1637" s="379"/>
      <c r="M1637" s="379"/>
      <c r="N1637" s="382"/>
      <c r="O1637" s="379"/>
    </row>
    <row r="1638" spans="1:15" x14ac:dyDescent="0.2">
      <c r="A1638" s="379"/>
      <c r="B1638" s="379"/>
      <c r="C1638" s="379"/>
      <c r="D1638" s="379"/>
      <c r="E1638" s="379"/>
      <c r="F1638" s="379"/>
      <c r="G1638" s="379"/>
      <c r="H1638" s="382"/>
      <c r="I1638" s="509"/>
      <c r="J1638" s="383"/>
      <c r="K1638" s="387"/>
      <c r="L1638" s="379"/>
      <c r="M1638" s="379"/>
      <c r="N1638" s="382"/>
      <c r="O1638" s="379"/>
    </row>
    <row r="1639" spans="1:15" x14ac:dyDescent="0.2">
      <c r="A1639" s="379"/>
      <c r="B1639" s="379"/>
      <c r="C1639" s="379"/>
      <c r="D1639" s="379"/>
      <c r="E1639" s="379"/>
      <c r="F1639" s="379"/>
      <c r="G1639" s="379"/>
      <c r="H1639" s="382"/>
      <c r="I1639" s="509"/>
      <c r="J1639" s="383"/>
      <c r="K1639" s="387"/>
      <c r="L1639" s="379"/>
      <c r="M1639" s="379"/>
      <c r="N1639" s="382"/>
      <c r="O1639" s="379"/>
    </row>
    <row r="1640" spans="1:15" x14ac:dyDescent="0.2">
      <c r="A1640" s="379"/>
      <c r="B1640" s="379"/>
      <c r="C1640" s="379"/>
      <c r="D1640" s="379"/>
      <c r="E1640" s="379"/>
      <c r="F1640" s="379"/>
      <c r="G1640" s="379"/>
      <c r="H1640" s="382"/>
      <c r="I1640" s="509"/>
      <c r="J1640" s="383"/>
      <c r="K1640" s="387"/>
      <c r="L1640" s="379"/>
      <c r="M1640" s="379"/>
      <c r="N1640" s="382"/>
      <c r="O1640" s="379"/>
    </row>
    <row r="1641" spans="1:15" x14ac:dyDescent="0.2">
      <c r="A1641" s="379"/>
      <c r="B1641" s="379"/>
      <c r="C1641" s="379"/>
      <c r="D1641" s="379"/>
      <c r="E1641" s="379"/>
      <c r="F1641" s="379"/>
      <c r="G1641" s="379"/>
      <c r="H1641" s="382"/>
      <c r="I1641" s="509"/>
      <c r="J1641" s="383"/>
      <c r="K1641" s="387"/>
      <c r="L1641" s="379"/>
      <c r="M1641" s="379"/>
      <c r="N1641" s="382"/>
      <c r="O1641" s="379"/>
    </row>
    <row r="1642" spans="1:15" x14ac:dyDescent="0.2">
      <c r="A1642" s="379"/>
      <c r="B1642" s="379"/>
      <c r="C1642" s="379"/>
      <c r="D1642" s="379"/>
      <c r="E1642" s="379"/>
      <c r="F1642" s="379"/>
      <c r="G1642" s="379"/>
      <c r="H1642" s="382"/>
      <c r="I1642" s="509"/>
      <c r="J1642" s="383"/>
      <c r="K1642" s="387"/>
      <c r="L1642" s="379"/>
      <c r="M1642" s="379"/>
      <c r="N1642" s="382"/>
      <c r="O1642" s="379"/>
    </row>
    <row r="1643" spans="1:15" x14ac:dyDescent="0.2">
      <c r="A1643" s="379"/>
      <c r="B1643" s="379"/>
      <c r="C1643" s="379"/>
      <c r="D1643" s="379"/>
      <c r="E1643" s="379"/>
      <c r="F1643" s="379"/>
      <c r="G1643" s="379"/>
      <c r="H1643" s="382"/>
      <c r="I1643" s="509"/>
      <c r="J1643" s="383"/>
      <c r="K1643" s="387"/>
      <c r="L1643" s="379"/>
      <c r="M1643" s="379"/>
      <c r="N1643" s="382"/>
      <c r="O1643" s="379"/>
    </row>
    <row r="1644" spans="1:15" x14ac:dyDescent="0.2">
      <c r="A1644" s="379"/>
      <c r="B1644" s="379"/>
      <c r="C1644" s="379"/>
      <c r="D1644" s="379"/>
      <c r="E1644" s="379"/>
      <c r="F1644" s="379"/>
      <c r="G1644" s="379"/>
      <c r="H1644" s="382"/>
      <c r="I1644" s="509"/>
      <c r="J1644" s="383"/>
      <c r="K1644" s="387"/>
      <c r="L1644" s="379"/>
      <c r="M1644" s="379"/>
      <c r="N1644" s="382"/>
      <c r="O1644" s="379"/>
    </row>
    <row r="1645" spans="1:15" x14ac:dyDescent="0.2">
      <c r="A1645" s="379"/>
      <c r="B1645" s="379"/>
      <c r="C1645" s="379"/>
      <c r="D1645" s="379"/>
      <c r="E1645" s="379"/>
      <c r="F1645" s="379"/>
      <c r="G1645" s="379"/>
      <c r="H1645" s="382"/>
      <c r="I1645" s="509"/>
      <c r="J1645" s="383"/>
      <c r="K1645" s="387"/>
      <c r="L1645" s="379"/>
      <c r="M1645" s="379"/>
      <c r="N1645" s="382"/>
      <c r="O1645" s="379"/>
    </row>
    <row r="1646" spans="1:15" x14ac:dyDescent="0.2">
      <c r="A1646" s="379"/>
      <c r="B1646" s="379"/>
      <c r="C1646" s="379"/>
      <c r="D1646" s="379"/>
      <c r="E1646" s="379"/>
      <c r="F1646" s="379"/>
      <c r="G1646" s="379"/>
      <c r="H1646" s="382"/>
      <c r="I1646" s="509"/>
      <c r="J1646" s="383"/>
      <c r="K1646" s="387"/>
      <c r="L1646" s="379"/>
      <c r="M1646" s="379"/>
      <c r="N1646" s="382"/>
      <c r="O1646" s="379"/>
    </row>
    <row r="1647" spans="1:15" x14ac:dyDescent="0.2">
      <c r="A1647" s="379"/>
      <c r="B1647" s="379"/>
      <c r="C1647" s="379"/>
      <c r="D1647" s="379"/>
      <c r="E1647" s="379"/>
      <c r="F1647" s="379"/>
      <c r="G1647" s="379"/>
      <c r="H1647" s="382"/>
      <c r="I1647" s="509"/>
      <c r="J1647" s="383"/>
      <c r="K1647" s="387"/>
      <c r="L1647" s="379"/>
      <c r="M1647" s="379"/>
      <c r="N1647" s="382"/>
      <c r="O1647" s="379"/>
    </row>
    <row r="1648" spans="1:15" x14ac:dyDescent="0.2">
      <c r="A1648" s="379"/>
      <c r="B1648" s="379"/>
      <c r="C1648" s="379"/>
      <c r="D1648" s="379"/>
      <c r="E1648" s="379"/>
      <c r="F1648" s="379"/>
      <c r="G1648" s="379"/>
      <c r="H1648" s="382"/>
      <c r="I1648" s="509"/>
      <c r="J1648" s="383"/>
      <c r="K1648" s="387"/>
      <c r="L1648" s="379"/>
      <c r="M1648" s="379"/>
      <c r="N1648" s="382"/>
      <c r="O1648" s="379"/>
    </row>
    <row r="1649" spans="1:15" x14ac:dyDescent="0.2">
      <c r="A1649" s="379"/>
      <c r="B1649" s="379"/>
      <c r="C1649" s="379"/>
      <c r="D1649" s="379"/>
      <c r="E1649" s="379"/>
      <c r="F1649" s="379"/>
      <c r="G1649" s="379"/>
      <c r="H1649" s="382"/>
      <c r="I1649" s="509"/>
      <c r="J1649" s="383"/>
      <c r="K1649" s="387"/>
      <c r="L1649" s="379"/>
      <c r="M1649" s="379"/>
      <c r="N1649" s="382"/>
      <c r="O1649" s="379"/>
    </row>
    <row r="1650" spans="1:15" x14ac:dyDescent="0.2">
      <c r="A1650" s="379"/>
      <c r="B1650" s="379"/>
      <c r="C1650" s="379"/>
      <c r="D1650" s="379"/>
      <c r="E1650" s="379"/>
      <c r="F1650" s="379"/>
      <c r="G1650" s="379"/>
      <c r="H1650" s="382"/>
      <c r="I1650" s="509"/>
      <c r="J1650" s="383"/>
      <c r="K1650" s="387"/>
      <c r="L1650" s="379"/>
      <c r="M1650" s="379"/>
      <c r="N1650" s="382"/>
      <c r="O1650" s="379"/>
    </row>
    <row r="1651" spans="1:15" x14ac:dyDescent="0.2">
      <c r="A1651" s="379"/>
      <c r="B1651" s="379"/>
      <c r="C1651" s="379"/>
      <c r="D1651" s="379"/>
      <c r="E1651" s="379"/>
      <c r="F1651" s="379"/>
      <c r="G1651" s="379"/>
      <c r="H1651" s="382"/>
      <c r="I1651" s="509"/>
      <c r="J1651" s="383"/>
      <c r="K1651" s="387"/>
      <c r="L1651" s="379"/>
      <c r="M1651" s="379"/>
      <c r="N1651" s="382"/>
      <c r="O1651" s="379"/>
    </row>
    <row r="1652" spans="1:15" x14ac:dyDescent="0.2">
      <c r="A1652" s="379"/>
      <c r="B1652" s="379"/>
      <c r="C1652" s="379"/>
      <c r="D1652" s="379"/>
      <c r="E1652" s="379"/>
      <c r="F1652" s="379"/>
      <c r="G1652" s="379"/>
      <c r="H1652" s="382"/>
      <c r="I1652" s="509"/>
      <c r="J1652" s="383"/>
      <c r="K1652" s="387"/>
      <c r="L1652" s="379"/>
      <c r="M1652" s="379"/>
      <c r="N1652" s="382"/>
      <c r="O1652" s="379"/>
    </row>
    <row r="1653" spans="1:15" x14ac:dyDescent="0.2">
      <c r="A1653" s="379"/>
      <c r="B1653" s="379"/>
      <c r="C1653" s="379"/>
      <c r="D1653" s="379"/>
      <c r="E1653" s="379"/>
      <c r="F1653" s="379"/>
      <c r="G1653" s="379"/>
      <c r="H1653" s="382"/>
      <c r="I1653" s="509"/>
      <c r="J1653" s="383"/>
      <c r="K1653" s="387"/>
      <c r="L1653" s="379"/>
      <c r="M1653" s="379"/>
      <c r="N1653" s="382"/>
      <c r="O1653" s="379"/>
    </row>
    <row r="1654" spans="1:15" x14ac:dyDescent="0.2">
      <c r="A1654" s="379"/>
      <c r="B1654" s="379"/>
      <c r="C1654" s="379"/>
      <c r="D1654" s="379"/>
      <c r="E1654" s="379"/>
      <c r="F1654" s="379"/>
      <c r="G1654" s="379"/>
      <c r="H1654" s="382"/>
      <c r="I1654" s="509"/>
      <c r="J1654" s="383"/>
      <c r="K1654" s="387"/>
      <c r="L1654" s="379"/>
      <c r="M1654" s="379"/>
      <c r="N1654" s="382"/>
      <c r="O1654" s="379"/>
    </row>
    <row r="1655" spans="1:15" x14ac:dyDescent="0.2">
      <c r="A1655" s="379"/>
      <c r="B1655" s="379"/>
      <c r="C1655" s="379"/>
      <c r="D1655" s="379"/>
      <c r="E1655" s="379"/>
      <c r="F1655" s="379"/>
      <c r="G1655" s="379"/>
      <c r="H1655" s="382"/>
      <c r="I1655" s="509"/>
      <c r="J1655" s="383"/>
      <c r="K1655" s="387"/>
      <c r="L1655" s="379"/>
      <c r="M1655" s="379"/>
      <c r="N1655" s="382"/>
      <c r="O1655" s="379"/>
    </row>
    <row r="1656" spans="1:15" x14ac:dyDescent="0.2">
      <c r="A1656" s="379"/>
      <c r="B1656" s="379"/>
      <c r="C1656" s="379"/>
      <c r="D1656" s="379"/>
      <c r="E1656" s="379"/>
      <c r="F1656" s="379"/>
      <c r="G1656" s="379"/>
      <c r="H1656" s="382"/>
      <c r="I1656" s="509"/>
      <c r="J1656" s="383"/>
      <c r="K1656" s="387"/>
      <c r="L1656" s="379"/>
      <c r="M1656" s="379"/>
      <c r="N1656" s="382"/>
      <c r="O1656" s="379"/>
    </row>
    <row r="1657" spans="1:15" x14ac:dyDescent="0.2">
      <c r="A1657" s="379"/>
      <c r="B1657" s="379"/>
      <c r="C1657" s="379"/>
      <c r="D1657" s="379"/>
      <c r="E1657" s="379"/>
      <c r="F1657" s="379"/>
      <c r="G1657" s="379"/>
      <c r="H1657" s="382"/>
      <c r="I1657" s="509"/>
      <c r="J1657" s="383"/>
      <c r="K1657" s="387"/>
      <c r="L1657" s="379"/>
      <c r="M1657" s="379"/>
      <c r="N1657" s="382"/>
      <c r="O1657" s="379"/>
    </row>
    <row r="1658" spans="1:15" x14ac:dyDescent="0.2">
      <c r="A1658" s="379"/>
      <c r="B1658" s="379"/>
      <c r="C1658" s="379"/>
      <c r="D1658" s="379"/>
      <c r="E1658" s="379"/>
      <c r="F1658" s="379"/>
      <c r="G1658" s="379"/>
      <c r="H1658" s="382"/>
      <c r="I1658" s="509"/>
      <c r="J1658" s="383"/>
      <c r="K1658" s="387"/>
      <c r="L1658" s="379"/>
      <c r="M1658" s="379"/>
      <c r="N1658" s="382"/>
      <c r="O1658" s="379"/>
    </row>
    <row r="1659" spans="1:15" x14ac:dyDescent="0.2">
      <c r="A1659" s="379"/>
      <c r="B1659" s="379"/>
      <c r="C1659" s="379"/>
      <c r="D1659" s="379"/>
      <c r="E1659" s="379"/>
      <c r="F1659" s="379"/>
      <c r="G1659" s="379"/>
      <c r="H1659" s="382"/>
      <c r="I1659" s="509"/>
      <c r="J1659" s="383"/>
      <c r="K1659" s="387"/>
      <c r="L1659" s="379"/>
      <c r="M1659" s="379"/>
      <c r="N1659" s="382"/>
      <c r="O1659" s="379"/>
    </row>
    <row r="1660" spans="1:15" x14ac:dyDescent="0.2">
      <c r="A1660" s="379"/>
      <c r="B1660" s="379"/>
      <c r="C1660" s="379"/>
      <c r="D1660" s="379"/>
      <c r="E1660" s="379"/>
      <c r="F1660" s="379"/>
      <c r="G1660" s="379"/>
      <c r="H1660" s="382"/>
      <c r="I1660" s="509"/>
      <c r="J1660" s="383"/>
      <c r="K1660" s="387"/>
      <c r="L1660" s="379"/>
      <c r="M1660" s="379"/>
      <c r="N1660" s="382"/>
      <c r="O1660" s="379"/>
    </row>
    <row r="1661" spans="1:15" x14ac:dyDescent="0.2">
      <c r="A1661" s="379"/>
      <c r="B1661" s="379"/>
      <c r="C1661" s="379"/>
      <c r="D1661" s="379"/>
      <c r="E1661" s="379"/>
      <c r="F1661" s="379"/>
      <c r="G1661" s="379"/>
      <c r="H1661" s="382"/>
      <c r="I1661" s="509"/>
      <c r="J1661" s="383"/>
      <c r="K1661" s="387"/>
      <c r="L1661" s="379"/>
      <c r="M1661" s="379"/>
      <c r="N1661" s="382"/>
      <c r="O1661" s="379"/>
    </row>
    <row r="1662" spans="1:15" x14ac:dyDescent="0.2">
      <c r="A1662" s="379"/>
      <c r="B1662" s="379"/>
      <c r="C1662" s="379"/>
      <c r="D1662" s="379"/>
      <c r="E1662" s="379"/>
      <c r="F1662" s="379"/>
      <c r="G1662" s="379"/>
      <c r="H1662" s="382"/>
      <c r="I1662" s="509"/>
      <c r="J1662" s="383"/>
      <c r="K1662" s="387"/>
      <c r="L1662" s="379"/>
      <c r="M1662" s="379"/>
      <c r="N1662" s="382"/>
      <c r="O1662" s="379"/>
    </row>
    <row r="1663" spans="1:15" x14ac:dyDescent="0.2">
      <c r="A1663" s="379"/>
      <c r="B1663" s="379"/>
      <c r="C1663" s="379"/>
      <c r="D1663" s="379"/>
      <c r="E1663" s="379"/>
      <c r="F1663" s="379"/>
      <c r="G1663" s="379"/>
      <c r="H1663" s="382"/>
      <c r="I1663" s="509"/>
      <c r="J1663" s="383"/>
      <c r="K1663" s="387"/>
      <c r="L1663" s="379"/>
      <c r="M1663" s="379"/>
      <c r="N1663" s="382"/>
      <c r="O1663" s="379"/>
    </row>
    <row r="1664" spans="1:15" x14ac:dyDescent="0.2">
      <c r="A1664" s="379"/>
      <c r="B1664" s="379"/>
      <c r="C1664" s="379"/>
      <c r="D1664" s="379"/>
      <c r="E1664" s="379"/>
      <c r="F1664" s="379"/>
      <c r="G1664" s="379"/>
      <c r="H1664" s="382"/>
      <c r="I1664" s="509"/>
      <c r="J1664" s="383"/>
      <c r="K1664" s="387"/>
      <c r="L1664" s="379"/>
      <c r="M1664" s="379"/>
      <c r="N1664" s="382"/>
      <c r="O1664" s="379"/>
    </row>
    <row r="1665" spans="1:15" x14ac:dyDescent="0.2">
      <c r="A1665" s="379"/>
      <c r="B1665" s="379"/>
      <c r="C1665" s="379"/>
      <c r="D1665" s="379"/>
      <c r="E1665" s="379"/>
      <c r="F1665" s="379"/>
      <c r="G1665" s="379"/>
      <c r="H1665" s="382"/>
      <c r="I1665" s="509"/>
      <c r="J1665" s="383"/>
      <c r="K1665" s="387"/>
      <c r="L1665" s="379"/>
      <c r="M1665" s="379"/>
      <c r="N1665" s="382"/>
      <c r="O1665" s="379"/>
    </row>
    <row r="1666" spans="1:15" x14ac:dyDescent="0.2">
      <c r="A1666" s="379"/>
      <c r="B1666" s="379"/>
      <c r="C1666" s="379"/>
      <c r="D1666" s="379"/>
      <c r="E1666" s="379"/>
      <c r="F1666" s="379"/>
      <c r="G1666" s="379"/>
      <c r="H1666" s="382"/>
      <c r="I1666" s="509"/>
      <c r="J1666" s="383"/>
      <c r="K1666" s="387"/>
      <c r="L1666" s="379"/>
      <c r="M1666" s="379"/>
      <c r="N1666" s="382"/>
      <c r="O1666" s="379"/>
    </row>
    <row r="1667" spans="1:15" x14ac:dyDescent="0.2">
      <c r="A1667" s="379"/>
      <c r="B1667" s="379"/>
      <c r="C1667" s="379"/>
      <c r="D1667" s="379"/>
      <c r="E1667" s="379"/>
      <c r="F1667" s="379"/>
      <c r="G1667" s="379"/>
      <c r="H1667" s="382"/>
      <c r="I1667" s="509"/>
      <c r="J1667" s="383"/>
      <c r="K1667" s="387"/>
      <c r="L1667" s="379"/>
      <c r="M1667" s="379"/>
      <c r="N1667" s="382"/>
      <c r="O1667" s="379"/>
    </row>
    <row r="1668" spans="1:15" x14ac:dyDescent="0.2">
      <c r="A1668" s="379"/>
      <c r="B1668" s="379"/>
      <c r="C1668" s="379"/>
      <c r="D1668" s="379"/>
      <c r="E1668" s="379"/>
      <c r="F1668" s="379"/>
      <c r="G1668" s="379"/>
      <c r="H1668" s="382"/>
      <c r="I1668" s="509"/>
      <c r="J1668" s="383"/>
      <c r="K1668" s="387"/>
      <c r="L1668" s="379"/>
      <c r="M1668" s="379"/>
      <c r="N1668" s="382"/>
      <c r="O1668" s="379"/>
    </row>
    <row r="1669" spans="1:15" x14ac:dyDescent="0.2">
      <c r="A1669" s="379"/>
      <c r="B1669" s="379"/>
      <c r="C1669" s="379"/>
      <c r="D1669" s="379"/>
      <c r="E1669" s="379"/>
      <c r="F1669" s="379"/>
      <c r="G1669" s="379"/>
      <c r="H1669" s="382"/>
      <c r="I1669" s="509"/>
      <c r="J1669" s="383"/>
      <c r="K1669" s="387"/>
      <c r="L1669" s="379"/>
      <c r="M1669" s="379"/>
      <c r="N1669" s="382"/>
      <c r="O1669" s="379"/>
    </row>
    <row r="1670" spans="1:15" x14ac:dyDescent="0.2">
      <c r="A1670" s="379"/>
      <c r="B1670" s="379"/>
      <c r="C1670" s="379"/>
      <c r="D1670" s="379"/>
      <c r="E1670" s="379"/>
      <c r="F1670" s="379"/>
      <c r="G1670" s="379"/>
      <c r="H1670" s="382"/>
      <c r="I1670" s="509"/>
      <c r="J1670" s="383"/>
      <c r="K1670" s="387"/>
      <c r="L1670" s="379"/>
      <c r="M1670" s="379"/>
      <c r="N1670" s="382"/>
      <c r="O1670" s="379"/>
    </row>
    <row r="1671" spans="1:15" x14ac:dyDescent="0.2">
      <c r="A1671" s="379"/>
      <c r="B1671" s="379"/>
      <c r="C1671" s="379"/>
      <c r="D1671" s="379"/>
      <c r="E1671" s="379"/>
      <c r="F1671" s="379"/>
      <c r="G1671" s="379"/>
      <c r="H1671" s="382"/>
      <c r="I1671" s="509"/>
      <c r="J1671" s="383"/>
      <c r="K1671" s="387"/>
      <c r="L1671" s="379"/>
      <c r="M1671" s="379"/>
      <c r="N1671" s="382"/>
      <c r="O1671" s="379"/>
    </row>
    <row r="1672" spans="1:15" x14ac:dyDescent="0.2">
      <c r="A1672" s="379"/>
      <c r="B1672" s="379"/>
      <c r="C1672" s="379"/>
      <c r="D1672" s="379"/>
      <c r="E1672" s="379"/>
      <c r="F1672" s="379"/>
      <c r="G1672" s="379"/>
      <c r="H1672" s="382"/>
      <c r="I1672" s="509"/>
      <c r="J1672" s="383"/>
      <c r="K1672" s="387"/>
      <c r="L1672" s="379"/>
      <c r="M1672" s="379"/>
      <c r="N1672" s="382"/>
      <c r="O1672" s="379"/>
    </row>
    <row r="1673" spans="1:15" x14ac:dyDescent="0.2">
      <c r="A1673" s="379"/>
      <c r="B1673" s="379"/>
      <c r="C1673" s="379"/>
      <c r="D1673" s="379"/>
      <c r="E1673" s="379"/>
      <c r="F1673" s="379"/>
      <c r="G1673" s="379"/>
      <c r="H1673" s="382"/>
      <c r="I1673" s="509"/>
      <c r="J1673" s="383"/>
      <c r="K1673" s="387"/>
      <c r="L1673" s="379"/>
      <c r="M1673" s="379"/>
      <c r="N1673" s="382"/>
      <c r="O1673" s="379"/>
    </row>
    <row r="1674" spans="1:15" x14ac:dyDescent="0.2">
      <c r="A1674" s="379"/>
      <c r="B1674" s="379"/>
      <c r="C1674" s="379"/>
      <c r="D1674" s="379"/>
      <c r="E1674" s="379"/>
      <c r="F1674" s="379"/>
      <c r="G1674" s="379"/>
      <c r="H1674" s="382"/>
      <c r="I1674" s="509"/>
      <c r="J1674" s="383"/>
      <c r="K1674" s="387"/>
      <c r="L1674" s="379"/>
      <c r="M1674" s="379"/>
      <c r="N1674" s="382"/>
      <c r="O1674" s="379"/>
    </row>
    <row r="1675" spans="1:15" x14ac:dyDescent="0.2">
      <c r="A1675" s="379"/>
      <c r="B1675" s="379"/>
      <c r="C1675" s="379"/>
      <c r="D1675" s="379"/>
      <c r="E1675" s="379"/>
      <c r="F1675" s="379"/>
      <c r="G1675" s="379"/>
      <c r="H1675" s="382"/>
      <c r="I1675" s="509"/>
      <c r="J1675" s="383"/>
      <c r="K1675" s="387"/>
      <c r="L1675" s="379"/>
      <c r="M1675" s="379"/>
      <c r="N1675" s="382"/>
      <c r="O1675" s="379"/>
    </row>
    <row r="1676" spans="1:15" x14ac:dyDescent="0.2">
      <c r="A1676" s="379"/>
      <c r="B1676" s="379"/>
      <c r="C1676" s="379"/>
      <c r="D1676" s="379"/>
      <c r="E1676" s="379"/>
      <c r="F1676" s="379"/>
      <c r="G1676" s="379"/>
      <c r="H1676" s="382"/>
      <c r="I1676" s="509"/>
      <c r="J1676" s="383"/>
      <c r="K1676" s="387"/>
      <c r="L1676" s="379"/>
      <c r="M1676" s="379"/>
      <c r="N1676" s="382"/>
      <c r="O1676" s="379"/>
    </row>
    <row r="1677" spans="1:15" x14ac:dyDescent="0.2">
      <c r="A1677" s="379"/>
      <c r="B1677" s="379"/>
      <c r="C1677" s="379"/>
      <c r="D1677" s="379"/>
      <c r="E1677" s="379"/>
      <c r="F1677" s="379"/>
      <c r="G1677" s="379"/>
      <c r="H1677" s="382"/>
      <c r="I1677" s="509"/>
      <c r="J1677" s="383"/>
      <c r="K1677" s="387"/>
      <c r="L1677" s="379"/>
      <c r="M1677" s="379"/>
      <c r="N1677" s="382"/>
      <c r="O1677" s="379"/>
    </row>
    <row r="1678" spans="1:15" x14ac:dyDescent="0.2">
      <c r="A1678" s="379"/>
      <c r="B1678" s="379"/>
      <c r="C1678" s="379"/>
      <c r="D1678" s="379"/>
      <c r="E1678" s="379"/>
      <c r="F1678" s="379"/>
      <c r="G1678" s="379"/>
      <c r="H1678" s="382"/>
      <c r="I1678" s="509"/>
      <c r="J1678" s="383"/>
      <c r="K1678" s="387"/>
      <c r="L1678" s="379"/>
      <c r="M1678" s="379"/>
      <c r="N1678" s="382"/>
      <c r="O1678" s="379"/>
    </row>
    <row r="1679" spans="1:15" x14ac:dyDescent="0.2">
      <c r="A1679" s="379"/>
      <c r="B1679" s="379"/>
      <c r="C1679" s="379"/>
      <c r="D1679" s="379"/>
      <c r="E1679" s="379"/>
      <c r="F1679" s="379"/>
      <c r="G1679" s="379"/>
      <c r="H1679" s="382"/>
      <c r="I1679" s="509"/>
      <c r="J1679" s="383"/>
      <c r="K1679" s="387"/>
      <c r="L1679" s="379"/>
      <c r="M1679" s="379"/>
      <c r="N1679" s="382"/>
      <c r="O1679" s="379"/>
    </row>
    <row r="1680" spans="1:15" x14ac:dyDescent="0.2">
      <c r="A1680" s="379"/>
      <c r="B1680" s="379"/>
      <c r="C1680" s="379"/>
      <c r="D1680" s="379"/>
      <c r="E1680" s="379"/>
      <c r="F1680" s="379"/>
      <c r="G1680" s="379"/>
      <c r="H1680" s="382"/>
      <c r="I1680" s="509"/>
      <c r="J1680" s="383"/>
      <c r="K1680" s="387"/>
      <c r="L1680" s="379"/>
      <c r="M1680" s="379"/>
      <c r="N1680" s="382"/>
      <c r="O1680" s="379"/>
    </row>
    <row r="1681" spans="1:15" x14ac:dyDescent="0.2">
      <c r="A1681" s="379"/>
      <c r="B1681" s="379"/>
      <c r="C1681" s="379"/>
      <c r="D1681" s="379"/>
      <c r="E1681" s="379"/>
      <c r="F1681" s="379"/>
      <c r="G1681" s="379"/>
      <c r="H1681" s="382"/>
      <c r="I1681" s="509"/>
      <c r="J1681" s="383"/>
      <c r="K1681" s="387"/>
      <c r="L1681" s="379"/>
      <c r="M1681" s="379"/>
      <c r="N1681" s="382"/>
      <c r="O1681" s="379"/>
    </row>
    <row r="1682" spans="1:15" x14ac:dyDescent="0.2">
      <c r="A1682" s="379"/>
      <c r="B1682" s="379"/>
      <c r="C1682" s="379"/>
      <c r="D1682" s="379"/>
      <c r="E1682" s="379"/>
      <c r="F1682" s="379"/>
      <c r="G1682" s="379"/>
      <c r="H1682" s="382"/>
      <c r="I1682" s="509"/>
      <c r="J1682" s="383"/>
      <c r="K1682" s="387"/>
      <c r="L1682" s="379"/>
      <c r="M1682" s="379"/>
      <c r="N1682" s="382"/>
      <c r="O1682" s="379"/>
    </row>
    <row r="1683" spans="1:15" x14ac:dyDescent="0.2">
      <c r="A1683" s="379"/>
      <c r="B1683" s="379"/>
      <c r="C1683" s="379"/>
      <c r="D1683" s="379"/>
      <c r="E1683" s="379"/>
      <c r="F1683" s="379"/>
      <c r="G1683" s="379"/>
      <c r="H1683" s="382"/>
      <c r="I1683" s="509"/>
      <c r="J1683" s="383"/>
      <c r="K1683" s="387"/>
      <c r="L1683" s="379"/>
      <c r="M1683" s="379"/>
      <c r="N1683" s="382"/>
      <c r="O1683" s="379"/>
    </row>
    <row r="1684" spans="1:15" x14ac:dyDescent="0.2">
      <c r="A1684" s="379"/>
      <c r="B1684" s="379"/>
      <c r="C1684" s="379"/>
      <c r="D1684" s="379"/>
      <c r="E1684" s="379"/>
      <c r="F1684" s="379"/>
      <c r="G1684" s="379"/>
      <c r="H1684" s="382"/>
      <c r="I1684" s="509"/>
      <c r="J1684" s="383"/>
      <c r="K1684" s="387"/>
      <c r="L1684" s="379"/>
      <c r="M1684" s="379"/>
      <c r="N1684" s="382"/>
      <c r="O1684" s="379"/>
    </row>
    <row r="1685" spans="1:15" x14ac:dyDescent="0.2">
      <c r="A1685" s="379"/>
      <c r="B1685" s="379"/>
      <c r="C1685" s="379"/>
      <c r="D1685" s="379"/>
      <c r="E1685" s="379"/>
      <c r="F1685" s="379"/>
      <c r="G1685" s="379"/>
      <c r="H1685" s="382"/>
      <c r="I1685" s="509"/>
      <c r="J1685" s="383"/>
      <c r="K1685" s="387"/>
      <c r="L1685" s="379"/>
      <c r="M1685" s="379"/>
      <c r="N1685" s="382"/>
      <c r="O1685" s="379"/>
    </row>
    <row r="1686" spans="1:15" x14ac:dyDescent="0.2">
      <c r="A1686" s="379"/>
      <c r="B1686" s="379"/>
      <c r="C1686" s="379"/>
      <c r="D1686" s="379"/>
      <c r="E1686" s="379"/>
      <c r="F1686" s="379"/>
      <c r="G1686" s="379"/>
      <c r="H1686" s="382"/>
      <c r="I1686" s="509"/>
      <c r="J1686" s="383"/>
      <c r="K1686" s="387"/>
      <c r="L1686" s="379"/>
      <c r="M1686" s="379"/>
      <c r="N1686" s="382"/>
      <c r="O1686" s="379"/>
    </row>
    <row r="1687" spans="1:15" x14ac:dyDescent="0.2">
      <c r="A1687" s="379"/>
      <c r="B1687" s="379"/>
      <c r="C1687" s="379"/>
      <c r="D1687" s="379"/>
      <c r="E1687" s="379"/>
      <c r="F1687" s="379"/>
      <c r="G1687" s="379"/>
      <c r="H1687" s="382"/>
      <c r="I1687" s="509"/>
      <c r="J1687" s="383"/>
      <c r="K1687" s="387"/>
      <c r="L1687" s="379"/>
      <c r="M1687" s="379"/>
      <c r="N1687" s="382"/>
      <c r="O1687" s="379"/>
    </row>
    <row r="1688" spans="1:15" x14ac:dyDescent="0.2">
      <c r="A1688" s="379"/>
      <c r="B1688" s="379"/>
      <c r="C1688" s="379"/>
      <c r="D1688" s="379"/>
      <c r="E1688" s="379"/>
      <c r="F1688" s="379"/>
      <c r="G1688" s="379"/>
      <c r="H1688" s="382"/>
      <c r="I1688" s="509"/>
      <c r="J1688" s="383"/>
      <c r="K1688" s="387"/>
      <c r="L1688" s="379"/>
      <c r="M1688" s="379"/>
      <c r="N1688" s="382"/>
      <c r="O1688" s="379"/>
    </row>
    <row r="1689" spans="1:15" x14ac:dyDescent="0.2">
      <c r="A1689" s="379"/>
      <c r="B1689" s="379"/>
      <c r="C1689" s="379"/>
      <c r="D1689" s="379"/>
      <c r="E1689" s="379"/>
      <c r="F1689" s="379"/>
      <c r="G1689" s="379"/>
      <c r="H1689" s="382"/>
      <c r="I1689" s="509"/>
      <c r="J1689" s="383"/>
      <c r="K1689" s="387"/>
      <c r="L1689" s="379"/>
      <c r="M1689" s="379"/>
      <c r="N1689" s="382"/>
      <c r="O1689" s="379"/>
    </row>
    <row r="1690" spans="1:15" x14ac:dyDescent="0.2">
      <c r="A1690" s="379"/>
      <c r="B1690" s="379"/>
      <c r="C1690" s="379"/>
      <c r="D1690" s="379"/>
      <c r="E1690" s="379"/>
      <c r="F1690" s="379"/>
      <c r="G1690" s="379"/>
      <c r="H1690" s="382"/>
      <c r="I1690" s="509"/>
      <c r="J1690" s="383"/>
      <c r="K1690" s="387"/>
      <c r="L1690" s="379"/>
      <c r="M1690" s="379"/>
      <c r="N1690" s="382"/>
      <c r="O1690" s="379"/>
    </row>
    <row r="1691" spans="1:15" x14ac:dyDescent="0.2">
      <c r="A1691" s="379"/>
      <c r="B1691" s="379"/>
      <c r="C1691" s="379"/>
      <c r="D1691" s="379"/>
      <c r="E1691" s="379"/>
      <c r="F1691" s="379"/>
      <c r="G1691" s="379"/>
      <c r="H1691" s="382"/>
      <c r="I1691" s="509"/>
      <c r="J1691" s="383"/>
      <c r="K1691" s="387"/>
      <c r="L1691" s="379"/>
      <c r="M1691" s="379"/>
      <c r="N1691" s="382"/>
      <c r="O1691" s="379"/>
    </row>
    <row r="1692" spans="1:15" x14ac:dyDescent="0.2">
      <c r="A1692" s="379"/>
      <c r="B1692" s="379"/>
      <c r="C1692" s="379"/>
      <c r="D1692" s="379"/>
      <c r="E1692" s="379"/>
      <c r="F1692" s="379"/>
      <c r="G1692" s="379"/>
      <c r="H1692" s="382"/>
      <c r="I1692" s="509"/>
      <c r="J1692" s="383"/>
      <c r="K1692" s="387"/>
      <c r="L1692" s="379"/>
      <c r="M1692" s="379"/>
      <c r="N1692" s="382"/>
      <c r="O1692" s="379"/>
    </row>
    <row r="1693" spans="1:15" x14ac:dyDescent="0.2">
      <c r="A1693" s="379"/>
      <c r="B1693" s="379"/>
      <c r="C1693" s="379"/>
      <c r="D1693" s="379"/>
      <c r="E1693" s="379"/>
      <c r="F1693" s="379"/>
      <c r="G1693" s="379"/>
      <c r="H1693" s="382"/>
      <c r="I1693" s="509"/>
      <c r="J1693" s="383"/>
      <c r="K1693" s="387"/>
      <c r="L1693" s="379"/>
      <c r="M1693" s="379"/>
      <c r="N1693" s="382"/>
      <c r="O1693" s="379"/>
    </row>
    <row r="1694" spans="1:15" x14ac:dyDescent="0.2">
      <c r="A1694" s="379"/>
      <c r="B1694" s="379"/>
      <c r="C1694" s="379"/>
      <c r="D1694" s="379"/>
      <c r="E1694" s="379"/>
      <c r="F1694" s="379"/>
      <c r="G1694" s="379"/>
      <c r="H1694" s="382"/>
      <c r="I1694" s="509"/>
      <c r="J1694" s="383"/>
      <c r="K1694" s="387"/>
      <c r="L1694" s="379"/>
      <c r="M1694" s="379"/>
      <c r="N1694" s="382"/>
      <c r="O1694" s="379"/>
    </row>
    <row r="1695" spans="1:15" x14ac:dyDescent="0.2">
      <c r="A1695" s="379"/>
      <c r="B1695" s="379"/>
      <c r="C1695" s="379"/>
      <c r="D1695" s="379"/>
      <c r="E1695" s="379"/>
      <c r="F1695" s="379"/>
      <c r="G1695" s="379"/>
      <c r="H1695" s="382"/>
      <c r="I1695" s="509"/>
      <c r="J1695" s="383"/>
      <c r="K1695" s="387"/>
      <c r="L1695" s="379"/>
      <c r="M1695" s="379"/>
      <c r="N1695" s="382"/>
      <c r="O1695" s="379"/>
    </row>
    <row r="1696" spans="1:15" x14ac:dyDescent="0.2">
      <c r="A1696" s="379"/>
      <c r="B1696" s="379"/>
      <c r="C1696" s="379"/>
      <c r="D1696" s="379"/>
      <c r="E1696" s="379"/>
      <c r="F1696" s="379"/>
      <c r="G1696" s="379"/>
      <c r="H1696" s="382"/>
      <c r="I1696" s="509"/>
      <c r="J1696" s="383"/>
      <c r="K1696" s="387"/>
      <c r="L1696" s="379"/>
      <c r="M1696" s="379"/>
      <c r="N1696" s="382"/>
      <c r="O1696" s="379"/>
    </row>
    <row r="1697" spans="1:15" x14ac:dyDescent="0.2">
      <c r="A1697" s="379"/>
      <c r="B1697" s="379"/>
      <c r="C1697" s="379"/>
      <c r="D1697" s="379"/>
      <c r="E1697" s="379"/>
      <c r="F1697" s="379"/>
      <c r="G1697" s="379"/>
      <c r="H1697" s="382"/>
      <c r="I1697" s="509"/>
      <c r="J1697" s="383"/>
      <c r="K1697" s="387"/>
      <c r="L1697" s="379"/>
      <c r="M1697" s="379"/>
      <c r="N1697" s="382"/>
      <c r="O1697" s="379"/>
    </row>
    <row r="1698" spans="1:15" x14ac:dyDescent="0.2">
      <c r="A1698" s="379"/>
      <c r="B1698" s="379"/>
      <c r="C1698" s="379"/>
      <c r="D1698" s="379"/>
      <c r="E1698" s="379"/>
      <c r="F1698" s="379"/>
      <c r="G1698" s="379"/>
      <c r="H1698" s="382"/>
      <c r="I1698" s="509"/>
      <c r="J1698" s="383"/>
      <c r="K1698" s="387"/>
      <c r="L1698" s="379"/>
      <c r="M1698" s="379"/>
      <c r="N1698" s="382"/>
      <c r="O1698" s="379"/>
    </row>
    <row r="1699" spans="1:15" x14ac:dyDescent="0.2">
      <c r="A1699" s="379"/>
      <c r="B1699" s="379"/>
      <c r="C1699" s="379"/>
      <c r="D1699" s="379"/>
      <c r="E1699" s="379"/>
      <c r="F1699" s="379"/>
      <c r="G1699" s="379"/>
      <c r="H1699" s="382"/>
      <c r="I1699" s="509"/>
      <c r="J1699" s="383"/>
      <c r="K1699" s="387"/>
      <c r="L1699" s="379"/>
      <c r="M1699" s="379"/>
      <c r="N1699" s="382"/>
      <c r="O1699" s="379"/>
    </row>
    <row r="1700" spans="1:15" x14ac:dyDescent="0.2">
      <c r="A1700" s="379"/>
      <c r="B1700" s="379"/>
      <c r="C1700" s="379"/>
      <c r="D1700" s="379"/>
      <c r="E1700" s="379"/>
      <c r="F1700" s="379"/>
      <c r="G1700" s="379"/>
      <c r="H1700" s="382"/>
      <c r="I1700" s="509"/>
      <c r="J1700" s="383"/>
      <c r="K1700" s="387"/>
      <c r="L1700" s="379"/>
      <c r="M1700" s="379"/>
      <c r="N1700" s="382"/>
      <c r="O1700" s="379"/>
    </row>
    <row r="1701" spans="1:15" x14ac:dyDescent="0.2">
      <c r="A1701" s="379"/>
      <c r="B1701" s="379"/>
      <c r="C1701" s="379"/>
      <c r="D1701" s="379"/>
      <c r="E1701" s="379"/>
      <c r="F1701" s="379"/>
      <c r="G1701" s="379"/>
      <c r="H1701" s="382"/>
      <c r="I1701" s="509"/>
      <c r="J1701" s="383"/>
      <c r="K1701" s="387"/>
      <c r="L1701" s="379"/>
      <c r="M1701" s="379"/>
      <c r="N1701" s="382"/>
      <c r="O1701" s="379"/>
    </row>
    <row r="1702" spans="1:15" x14ac:dyDescent="0.2">
      <c r="A1702" s="379"/>
      <c r="B1702" s="379"/>
      <c r="C1702" s="379"/>
      <c r="D1702" s="379"/>
      <c r="E1702" s="379"/>
      <c r="F1702" s="379"/>
      <c r="G1702" s="379"/>
      <c r="H1702" s="382"/>
      <c r="I1702" s="509"/>
      <c r="J1702" s="383"/>
      <c r="K1702" s="387"/>
      <c r="L1702" s="379"/>
      <c r="M1702" s="379"/>
      <c r="N1702" s="382"/>
      <c r="O1702" s="379"/>
    </row>
    <row r="1703" spans="1:15" x14ac:dyDescent="0.2">
      <c r="A1703" s="379"/>
      <c r="B1703" s="379"/>
      <c r="C1703" s="379"/>
      <c r="D1703" s="379"/>
      <c r="E1703" s="379"/>
      <c r="F1703" s="379"/>
      <c r="G1703" s="379"/>
      <c r="H1703" s="382"/>
      <c r="I1703" s="509"/>
      <c r="J1703" s="383"/>
      <c r="K1703" s="387"/>
      <c r="L1703" s="379"/>
      <c r="M1703" s="379"/>
      <c r="N1703" s="382"/>
      <c r="O1703" s="379"/>
    </row>
    <row r="1704" spans="1:15" x14ac:dyDescent="0.2">
      <c r="A1704" s="379"/>
      <c r="B1704" s="379"/>
      <c r="C1704" s="379"/>
      <c r="D1704" s="379"/>
      <c r="E1704" s="379"/>
      <c r="F1704" s="379"/>
      <c r="G1704" s="379"/>
      <c r="H1704" s="382"/>
      <c r="I1704" s="509"/>
      <c r="J1704" s="383"/>
      <c r="K1704" s="387"/>
      <c r="L1704" s="379"/>
      <c r="M1704" s="379"/>
      <c r="N1704" s="382"/>
      <c r="O1704" s="379"/>
    </row>
    <row r="1705" spans="1:15" x14ac:dyDescent="0.2">
      <c r="A1705" s="379"/>
      <c r="B1705" s="379"/>
      <c r="C1705" s="379"/>
      <c r="D1705" s="379"/>
      <c r="E1705" s="379"/>
      <c r="F1705" s="379"/>
      <c r="G1705" s="379"/>
      <c r="H1705" s="382"/>
      <c r="I1705" s="509"/>
      <c r="J1705" s="383"/>
      <c r="K1705" s="387"/>
      <c r="L1705" s="379"/>
      <c r="M1705" s="379"/>
      <c r="N1705" s="382"/>
      <c r="O1705" s="379"/>
    </row>
    <row r="1706" spans="1:15" x14ac:dyDescent="0.2">
      <c r="A1706" s="379"/>
      <c r="B1706" s="379"/>
      <c r="C1706" s="379"/>
      <c r="D1706" s="379"/>
      <c r="E1706" s="379"/>
      <c r="F1706" s="379"/>
      <c r="G1706" s="379"/>
      <c r="H1706" s="382"/>
      <c r="I1706" s="509"/>
      <c r="J1706" s="383"/>
      <c r="K1706" s="387"/>
      <c r="L1706" s="379"/>
      <c r="M1706" s="379"/>
      <c r="N1706" s="382"/>
      <c r="O1706" s="379"/>
    </row>
    <row r="1707" spans="1:15" x14ac:dyDescent="0.2">
      <c r="A1707" s="379"/>
      <c r="B1707" s="379"/>
      <c r="C1707" s="379"/>
      <c r="D1707" s="379"/>
      <c r="E1707" s="379"/>
      <c r="F1707" s="379"/>
      <c r="G1707" s="379"/>
      <c r="H1707" s="382"/>
      <c r="I1707" s="509"/>
      <c r="J1707" s="383"/>
      <c r="K1707" s="387"/>
      <c r="L1707" s="379"/>
      <c r="M1707" s="379"/>
      <c r="N1707" s="382"/>
      <c r="O1707" s="379"/>
    </row>
    <row r="1708" spans="1:15" x14ac:dyDescent="0.2">
      <c r="A1708" s="379"/>
      <c r="B1708" s="379"/>
      <c r="C1708" s="379"/>
      <c r="D1708" s="379"/>
      <c r="E1708" s="379"/>
      <c r="F1708" s="379"/>
      <c r="G1708" s="379"/>
      <c r="H1708" s="382"/>
      <c r="I1708" s="509"/>
      <c r="J1708" s="383"/>
      <c r="K1708" s="387"/>
      <c r="L1708" s="379"/>
      <c r="M1708" s="379"/>
      <c r="N1708" s="382"/>
      <c r="O1708" s="379"/>
    </row>
    <row r="1709" spans="1:15" x14ac:dyDescent="0.2">
      <c r="A1709" s="379"/>
      <c r="B1709" s="379"/>
      <c r="C1709" s="379"/>
      <c r="D1709" s="379"/>
      <c r="E1709" s="379"/>
      <c r="F1709" s="379"/>
      <c r="G1709" s="379"/>
      <c r="H1709" s="382"/>
      <c r="I1709" s="509"/>
      <c r="J1709" s="383"/>
      <c r="K1709" s="387"/>
      <c r="L1709" s="379"/>
      <c r="M1709" s="379"/>
      <c r="N1709" s="382"/>
      <c r="O1709" s="379"/>
    </row>
    <row r="1710" spans="1:15" x14ac:dyDescent="0.2">
      <c r="A1710" s="379"/>
      <c r="B1710" s="379"/>
      <c r="C1710" s="379"/>
      <c r="D1710" s="379"/>
      <c r="E1710" s="379"/>
      <c r="F1710" s="379"/>
      <c r="G1710" s="379"/>
      <c r="H1710" s="382"/>
      <c r="I1710" s="509"/>
      <c r="J1710" s="383"/>
      <c r="K1710" s="387"/>
      <c r="L1710" s="379"/>
      <c r="M1710" s="379"/>
      <c r="N1710" s="382"/>
      <c r="O1710" s="379"/>
    </row>
    <row r="1711" spans="1:15" x14ac:dyDescent="0.2">
      <c r="A1711" s="379"/>
      <c r="B1711" s="379"/>
      <c r="C1711" s="379"/>
      <c r="D1711" s="379"/>
      <c r="E1711" s="379"/>
      <c r="F1711" s="379"/>
      <c r="G1711" s="379"/>
      <c r="H1711" s="382"/>
      <c r="I1711" s="509"/>
      <c r="J1711" s="383"/>
      <c r="K1711" s="387"/>
      <c r="L1711" s="379"/>
      <c r="M1711" s="379"/>
      <c r="N1711" s="382"/>
      <c r="O1711" s="379"/>
    </row>
    <row r="1712" spans="1:15" x14ac:dyDescent="0.2">
      <c r="A1712" s="379"/>
      <c r="B1712" s="379"/>
      <c r="C1712" s="379"/>
      <c r="D1712" s="379"/>
      <c r="E1712" s="379"/>
      <c r="F1712" s="379"/>
      <c r="G1712" s="379"/>
      <c r="H1712" s="382"/>
      <c r="I1712" s="509"/>
      <c r="J1712" s="383"/>
      <c r="K1712" s="387"/>
      <c r="L1712" s="379"/>
      <c r="M1712" s="379"/>
      <c r="N1712" s="382"/>
      <c r="O1712" s="379"/>
    </row>
    <row r="1713" spans="1:15" x14ac:dyDescent="0.2">
      <c r="A1713" s="379"/>
      <c r="B1713" s="379"/>
      <c r="C1713" s="379"/>
      <c r="D1713" s="379"/>
      <c r="E1713" s="379"/>
      <c r="F1713" s="379"/>
      <c r="G1713" s="379"/>
      <c r="H1713" s="382"/>
      <c r="I1713" s="509"/>
      <c r="J1713" s="383"/>
      <c r="K1713" s="387"/>
      <c r="L1713" s="379"/>
      <c r="M1713" s="379"/>
      <c r="N1713" s="382"/>
      <c r="O1713" s="379"/>
    </row>
    <row r="1714" spans="1:15" x14ac:dyDescent="0.2">
      <c r="A1714" s="379"/>
      <c r="B1714" s="379"/>
      <c r="C1714" s="379"/>
      <c r="D1714" s="379"/>
      <c r="E1714" s="379"/>
      <c r="F1714" s="379"/>
      <c r="G1714" s="379"/>
      <c r="H1714" s="382"/>
      <c r="I1714" s="509"/>
      <c r="J1714" s="383"/>
      <c r="K1714" s="387"/>
      <c r="L1714" s="379"/>
      <c r="M1714" s="379"/>
      <c r="N1714" s="382"/>
      <c r="O1714" s="379"/>
    </row>
    <row r="1715" spans="1:15" x14ac:dyDescent="0.2">
      <c r="A1715" s="379"/>
      <c r="B1715" s="379"/>
      <c r="C1715" s="379"/>
      <c r="D1715" s="379"/>
      <c r="E1715" s="379"/>
      <c r="F1715" s="379"/>
      <c r="G1715" s="379"/>
      <c r="H1715" s="382"/>
      <c r="I1715" s="509"/>
      <c r="J1715" s="383"/>
      <c r="K1715" s="387"/>
      <c r="L1715" s="379"/>
      <c r="M1715" s="379"/>
      <c r="N1715" s="382"/>
      <c r="O1715" s="379"/>
    </row>
    <row r="1716" spans="1:15" x14ac:dyDescent="0.2">
      <c r="A1716" s="379"/>
      <c r="B1716" s="379"/>
      <c r="C1716" s="379"/>
      <c r="D1716" s="379"/>
      <c r="E1716" s="379"/>
      <c r="F1716" s="379"/>
      <c r="G1716" s="379"/>
      <c r="H1716" s="382"/>
      <c r="I1716" s="509"/>
      <c r="J1716" s="383"/>
      <c r="K1716" s="387"/>
      <c r="L1716" s="379"/>
      <c r="M1716" s="379"/>
      <c r="N1716" s="382"/>
      <c r="O1716" s="379"/>
    </row>
    <row r="1717" spans="1:15" x14ac:dyDescent="0.2">
      <c r="A1717" s="379"/>
      <c r="B1717" s="379"/>
      <c r="C1717" s="379"/>
      <c r="D1717" s="379"/>
      <c r="E1717" s="379"/>
      <c r="F1717" s="379"/>
      <c r="G1717" s="379"/>
      <c r="H1717" s="382"/>
      <c r="I1717" s="509"/>
      <c r="J1717" s="383"/>
      <c r="K1717" s="387"/>
      <c r="L1717" s="379"/>
      <c r="M1717" s="379"/>
      <c r="N1717" s="382"/>
      <c r="O1717" s="379"/>
    </row>
    <row r="1718" spans="1:15" x14ac:dyDescent="0.2">
      <c r="A1718" s="379"/>
      <c r="B1718" s="379"/>
      <c r="C1718" s="379"/>
      <c r="D1718" s="379"/>
      <c r="E1718" s="379"/>
      <c r="F1718" s="379"/>
      <c r="G1718" s="379"/>
      <c r="H1718" s="382"/>
      <c r="I1718" s="509"/>
      <c r="J1718" s="383"/>
      <c r="K1718" s="387"/>
      <c r="L1718" s="379"/>
      <c r="M1718" s="379"/>
      <c r="N1718" s="382"/>
      <c r="O1718" s="379"/>
    </row>
    <row r="1719" spans="1:15" x14ac:dyDescent="0.2">
      <c r="A1719" s="379"/>
      <c r="B1719" s="379"/>
      <c r="C1719" s="379"/>
      <c r="D1719" s="379"/>
      <c r="E1719" s="379"/>
      <c r="F1719" s="379"/>
      <c r="G1719" s="379"/>
      <c r="H1719" s="382"/>
      <c r="I1719" s="509"/>
      <c r="J1719" s="383"/>
      <c r="K1719" s="387"/>
      <c r="L1719" s="379"/>
      <c r="M1719" s="379"/>
      <c r="N1719" s="382"/>
      <c r="O1719" s="379"/>
    </row>
    <row r="1720" spans="1:15" x14ac:dyDescent="0.2">
      <c r="A1720" s="379"/>
      <c r="B1720" s="379"/>
      <c r="C1720" s="379"/>
      <c r="D1720" s="379"/>
      <c r="E1720" s="379"/>
      <c r="F1720" s="379"/>
      <c r="G1720" s="379"/>
      <c r="H1720" s="382"/>
      <c r="I1720" s="509"/>
      <c r="J1720" s="383"/>
      <c r="K1720" s="387"/>
      <c r="L1720" s="379"/>
      <c r="M1720" s="379"/>
      <c r="N1720" s="382"/>
      <c r="O1720" s="379"/>
    </row>
    <row r="1721" spans="1:15" x14ac:dyDescent="0.2">
      <c r="A1721" s="379"/>
      <c r="B1721" s="379"/>
      <c r="C1721" s="379"/>
      <c r="D1721" s="379"/>
      <c r="E1721" s="379"/>
      <c r="F1721" s="379"/>
      <c r="G1721" s="379"/>
      <c r="H1721" s="382"/>
      <c r="I1721" s="509"/>
      <c r="J1721" s="383"/>
      <c r="K1721" s="387"/>
      <c r="L1721" s="379"/>
      <c r="M1721" s="379"/>
      <c r="N1721" s="382"/>
      <c r="O1721" s="379"/>
    </row>
    <row r="1722" spans="1:15" x14ac:dyDescent="0.2">
      <c r="A1722" s="379"/>
      <c r="B1722" s="379"/>
      <c r="C1722" s="379"/>
      <c r="D1722" s="379"/>
      <c r="E1722" s="379"/>
      <c r="F1722" s="379"/>
      <c r="G1722" s="379"/>
      <c r="H1722" s="382"/>
      <c r="I1722" s="509"/>
      <c r="J1722" s="383"/>
      <c r="K1722" s="387"/>
      <c r="L1722" s="379"/>
      <c r="M1722" s="379"/>
      <c r="N1722" s="382"/>
      <c r="O1722" s="379"/>
    </row>
    <row r="1723" spans="1:15" x14ac:dyDescent="0.2">
      <c r="A1723" s="379"/>
      <c r="B1723" s="379"/>
      <c r="C1723" s="379"/>
      <c r="D1723" s="379"/>
      <c r="E1723" s="379"/>
      <c r="F1723" s="379"/>
      <c r="G1723" s="379"/>
      <c r="H1723" s="382"/>
      <c r="I1723" s="509"/>
      <c r="J1723" s="383"/>
      <c r="K1723" s="387"/>
      <c r="L1723" s="379"/>
      <c r="M1723" s="379"/>
      <c r="N1723" s="382"/>
      <c r="O1723" s="379"/>
    </row>
    <row r="1724" spans="1:15" x14ac:dyDescent="0.2">
      <c r="A1724" s="379"/>
      <c r="B1724" s="379"/>
      <c r="C1724" s="379"/>
      <c r="D1724" s="379"/>
      <c r="E1724" s="379"/>
      <c r="F1724" s="379"/>
      <c r="G1724" s="379"/>
      <c r="H1724" s="382"/>
      <c r="I1724" s="509"/>
      <c r="J1724" s="383"/>
      <c r="K1724" s="387"/>
      <c r="L1724" s="379"/>
      <c r="M1724" s="379"/>
      <c r="N1724" s="382"/>
      <c r="O1724" s="379"/>
    </row>
    <row r="1725" spans="1:15" x14ac:dyDescent="0.2">
      <c r="A1725" s="379"/>
      <c r="B1725" s="379"/>
      <c r="C1725" s="379"/>
      <c r="D1725" s="379"/>
      <c r="E1725" s="379"/>
      <c r="F1725" s="379"/>
      <c r="G1725" s="379"/>
      <c r="H1725" s="382"/>
      <c r="I1725" s="509"/>
      <c r="J1725" s="383"/>
      <c r="K1725" s="387"/>
      <c r="L1725" s="379"/>
      <c r="M1725" s="379"/>
      <c r="N1725" s="382"/>
      <c r="O1725" s="379"/>
    </row>
    <row r="1726" spans="1:15" x14ac:dyDescent="0.2">
      <c r="A1726" s="379"/>
      <c r="B1726" s="379"/>
      <c r="C1726" s="379"/>
      <c r="D1726" s="379"/>
      <c r="E1726" s="379"/>
      <c r="F1726" s="379"/>
      <c r="G1726" s="379"/>
      <c r="H1726" s="382"/>
      <c r="I1726" s="509"/>
      <c r="J1726" s="383"/>
      <c r="K1726" s="387"/>
      <c r="L1726" s="379"/>
      <c r="M1726" s="379"/>
      <c r="N1726" s="382"/>
      <c r="O1726" s="379"/>
    </row>
    <row r="1727" spans="1:15" x14ac:dyDescent="0.2">
      <c r="A1727" s="379"/>
      <c r="B1727" s="379"/>
      <c r="C1727" s="379"/>
      <c r="D1727" s="379"/>
      <c r="E1727" s="379"/>
      <c r="F1727" s="379"/>
      <c r="G1727" s="379"/>
      <c r="H1727" s="382"/>
      <c r="I1727" s="509"/>
      <c r="J1727" s="383"/>
      <c r="K1727" s="387"/>
      <c r="L1727" s="379"/>
      <c r="M1727" s="379"/>
      <c r="N1727" s="382"/>
      <c r="O1727" s="379"/>
    </row>
    <row r="1728" spans="1:15" x14ac:dyDescent="0.2">
      <c r="A1728" s="379"/>
      <c r="B1728" s="379"/>
      <c r="C1728" s="379"/>
      <c r="D1728" s="379"/>
      <c r="E1728" s="379"/>
      <c r="F1728" s="379"/>
      <c r="G1728" s="379"/>
      <c r="H1728" s="382"/>
      <c r="I1728" s="509"/>
      <c r="J1728" s="383"/>
      <c r="K1728" s="387"/>
      <c r="L1728" s="379"/>
      <c r="M1728" s="379"/>
      <c r="N1728" s="382"/>
      <c r="O1728" s="379"/>
    </row>
    <row r="1729" spans="1:15" x14ac:dyDescent="0.2">
      <c r="A1729" s="379"/>
      <c r="B1729" s="379"/>
      <c r="C1729" s="379"/>
      <c r="D1729" s="379"/>
      <c r="E1729" s="379"/>
      <c r="F1729" s="379"/>
      <c r="G1729" s="379"/>
      <c r="H1729" s="382"/>
      <c r="I1729" s="509"/>
      <c r="J1729" s="383"/>
      <c r="K1729" s="387"/>
      <c r="L1729" s="379"/>
      <c r="M1729" s="379"/>
      <c r="N1729" s="382"/>
      <c r="O1729" s="379"/>
    </row>
    <row r="1730" spans="1:15" x14ac:dyDescent="0.2">
      <c r="A1730" s="379"/>
      <c r="B1730" s="379"/>
      <c r="C1730" s="379"/>
      <c r="D1730" s="379"/>
      <c r="E1730" s="379"/>
      <c r="F1730" s="379"/>
      <c r="G1730" s="379"/>
      <c r="H1730" s="382"/>
      <c r="I1730" s="509"/>
      <c r="J1730" s="383"/>
      <c r="K1730" s="387"/>
      <c r="L1730" s="379"/>
      <c r="M1730" s="379"/>
      <c r="N1730" s="382"/>
      <c r="O1730" s="379"/>
    </row>
    <row r="1731" spans="1:15" x14ac:dyDescent="0.2">
      <c r="A1731" s="379"/>
      <c r="B1731" s="379"/>
      <c r="C1731" s="379"/>
      <c r="D1731" s="379"/>
      <c r="E1731" s="379"/>
      <c r="F1731" s="379"/>
      <c r="G1731" s="379"/>
      <c r="H1731" s="382"/>
      <c r="I1731" s="509"/>
      <c r="J1731" s="383"/>
      <c r="K1731" s="387"/>
      <c r="L1731" s="379"/>
      <c r="M1731" s="379"/>
      <c r="N1731" s="382"/>
      <c r="O1731" s="379"/>
    </row>
    <row r="1732" spans="1:15" x14ac:dyDescent="0.2">
      <c r="A1732" s="379"/>
      <c r="B1732" s="379"/>
      <c r="C1732" s="379"/>
      <c r="D1732" s="379"/>
      <c r="E1732" s="379"/>
      <c r="F1732" s="379"/>
      <c r="G1732" s="379"/>
      <c r="H1732" s="382"/>
      <c r="I1732" s="509"/>
      <c r="J1732" s="383"/>
      <c r="K1732" s="387"/>
      <c r="L1732" s="379"/>
      <c r="M1732" s="379"/>
      <c r="N1732" s="382"/>
      <c r="O1732" s="379"/>
    </row>
    <row r="1733" spans="1:15" x14ac:dyDescent="0.2">
      <c r="A1733" s="379"/>
      <c r="B1733" s="379"/>
      <c r="C1733" s="379"/>
      <c r="D1733" s="379"/>
      <c r="E1733" s="379"/>
      <c r="F1733" s="379"/>
      <c r="G1733" s="379"/>
      <c r="H1733" s="382"/>
      <c r="I1733" s="509"/>
      <c r="J1733" s="383"/>
      <c r="K1733" s="387"/>
      <c r="L1733" s="379"/>
      <c r="M1733" s="379"/>
      <c r="N1733" s="382"/>
      <c r="O1733" s="379"/>
    </row>
    <row r="1734" spans="1:15" x14ac:dyDescent="0.2">
      <c r="A1734" s="379"/>
      <c r="B1734" s="379"/>
      <c r="C1734" s="379"/>
      <c r="D1734" s="379"/>
      <c r="E1734" s="379"/>
      <c r="F1734" s="379"/>
      <c r="G1734" s="379"/>
      <c r="H1734" s="382"/>
      <c r="I1734" s="509"/>
      <c r="J1734" s="383"/>
      <c r="K1734" s="387"/>
      <c r="L1734" s="379"/>
      <c r="M1734" s="379"/>
      <c r="N1734" s="382"/>
      <c r="O1734" s="379"/>
    </row>
    <row r="1735" spans="1:15" x14ac:dyDescent="0.2">
      <c r="A1735" s="379"/>
      <c r="B1735" s="379"/>
      <c r="C1735" s="379"/>
      <c r="D1735" s="379"/>
      <c r="E1735" s="379"/>
      <c r="F1735" s="379"/>
      <c r="G1735" s="379"/>
      <c r="H1735" s="382"/>
      <c r="I1735" s="509"/>
      <c r="J1735" s="383"/>
      <c r="K1735" s="387"/>
      <c r="L1735" s="379"/>
      <c r="M1735" s="379"/>
      <c r="N1735" s="382"/>
      <c r="O1735" s="379"/>
    </row>
    <row r="1736" spans="1:15" x14ac:dyDescent="0.2">
      <c r="A1736" s="379"/>
      <c r="B1736" s="379"/>
      <c r="C1736" s="379"/>
      <c r="D1736" s="379"/>
      <c r="E1736" s="379"/>
      <c r="F1736" s="379"/>
      <c r="G1736" s="379"/>
      <c r="H1736" s="382"/>
      <c r="I1736" s="509"/>
      <c r="J1736" s="383"/>
      <c r="K1736" s="387"/>
      <c r="L1736" s="379"/>
      <c r="M1736" s="379"/>
      <c r="N1736" s="382"/>
      <c r="O1736" s="379"/>
    </row>
    <row r="1737" spans="1:15" x14ac:dyDescent="0.2">
      <c r="A1737" s="379"/>
      <c r="B1737" s="379"/>
      <c r="C1737" s="379"/>
      <c r="D1737" s="379"/>
      <c r="E1737" s="379"/>
      <c r="F1737" s="379"/>
      <c r="G1737" s="379"/>
      <c r="H1737" s="382"/>
      <c r="I1737" s="509"/>
      <c r="J1737" s="383"/>
      <c r="K1737" s="387"/>
      <c r="L1737" s="379"/>
      <c r="M1737" s="379"/>
      <c r="N1737" s="382"/>
      <c r="O1737" s="379"/>
    </row>
    <row r="1738" spans="1:15" x14ac:dyDescent="0.2">
      <c r="A1738" s="379"/>
      <c r="B1738" s="379"/>
      <c r="C1738" s="379"/>
      <c r="D1738" s="379"/>
      <c r="E1738" s="379"/>
      <c r="F1738" s="379"/>
      <c r="G1738" s="379"/>
      <c r="H1738" s="382"/>
      <c r="I1738" s="509"/>
      <c r="J1738" s="383"/>
      <c r="K1738" s="387"/>
      <c r="L1738" s="379"/>
      <c r="M1738" s="379"/>
      <c r="N1738" s="382"/>
      <c r="O1738" s="379"/>
    </row>
    <row r="1739" spans="1:15" x14ac:dyDescent="0.2">
      <c r="A1739" s="379"/>
      <c r="B1739" s="379"/>
      <c r="C1739" s="379"/>
      <c r="D1739" s="379"/>
      <c r="E1739" s="379"/>
      <c r="F1739" s="379"/>
      <c r="G1739" s="379"/>
      <c r="H1739" s="382"/>
      <c r="I1739" s="509"/>
      <c r="J1739" s="383"/>
      <c r="K1739" s="387"/>
      <c r="L1739" s="379"/>
      <c r="M1739" s="379"/>
      <c r="N1739" s="382"/>
      <c r="O1739" s="379"/>
    </row>
    <row r="1740" spans="1:15" x14ac:dyDescent="0.2">
      <c r="A1740" s="379"/>
      <c r="B1740" s="379"/>
      <c r="C1740" s="379"/>
      <c r="D1740" s="379"/>
      <c r="E1740" s="379"/>
      <c r="F1740" s="379"/>
      <c r="G1740" s="379"/>
      <c r="H1740" s="382"/>
      <c r="I1740" s="509"/>
      <c r="J1740" s="383"/>
      <c r="K1740" s="387"/>
      <c r="L1740" s="379"/>
      <c r="M1740" s="379"/>
      <c r="N1740" s="382"/>
      <c r="O1740" s="379"/>
    </row>
    <row r="1741" spans="1:15" x14ac:dyDescent="0.2">
      <c r="A1741" s="379"/>
      <c r="B1741" s="379"/>
      <c r="C1741" s="379"/>
      <c r="D1741" s="379"/>
      <c r="E1741" s="379"/>
      <c r="F1741" s="379"/>
      <c r="G1741" s="379"/>
      <c r="H1741" s="382"/>
      <c r="I1741" s="509"/>
      <c r="J1741" s="383"/>
      <c r="K1741" s="387"/>
      <c r="L1741" s="379"/>
      <c r="M1741" s="379"/>
      <c r="N1741" s="382"/>
      <c r="O1741" s="379"/>
    </row>
    <row r="1742" spans="1:15" x14ac:dyDescent="0.2">
      <c r="A1742" s="379"/>
      <c r="B1742" s="379"/>
      <c r="C1742" s="379"/>
      <c r="D1742" s="379"/>
      <c r="E1742" s="379"/>
      <c r="F1742" s="379"/>
      <c r="G1742" s="379"/>
      <c r="H1742" s="382"/>
      <c r="I1742" s="509"/>
      <c r="J1742" s="383"/>
      <c r="K1742" s="387"/>
      <c r="L1742" s="379"/>
      <c r="M1742" s="379"/>
      <c r="N1742" s="382"/>
      <c r="O1742" s="379"/>
    </row>
    <row r="1743" spans="1:15" x14ac:dyDescent="0.2">
      <c r="A1743" s="379"/>
      <c r="B1743" s="379"/>
      <c r="C1743" s="379"/>
      <c r="D1743" s="379"/>
      <c r="E1743" s="379"/>
      <c r="F1743" s="379"/>
      <c r="G1743" s="379"/>
      <c r="H1743" s="382"/>
      <c r="I1743" s="509"/>
      <c r="J1743" s="383"/>
      <c r="K1743" s="387"/>
      <c r="L1743" s="379"/>
      <c r="M1743" s="379"/>
      <c r="N1743" s="382"/>
      <c r="O1743" s="379"/>
    </row>
    <row r="1744" spans="1:15" x14ac:dyDescent="0.2">
      <c r="A1744" s="379"/>
      <c r="B1744" s="379"/>
      <c r="C1744" s="379"/>
      <c r="D1744" s="379"/>
      <c r="E1744" s="379"/>
      <c r="F1744" s="379"/>
      <c r="G1744" s="379"/>
      <c r="H1744" s="382"/>
      <c r="I1744" s="509"/>
      <c r="J1744" s="383"/>
      <c r="K1744" s="387"/>
      <c r="L1744" s="379"/>
      <c r="M1744" s="379"/>
      <c r="N1744" s="382"/>
      <c r="O1744" s="379"/>
    </row>
    <row r="1745" spans="1:15" x14ac:dyDescent="0.2">
      <c r="A1745" s="379"/>
      <c r="B1745" s="379"/>
      <c r="C1745" s="379"/>
      <c r="D1745" s="379"/>
      <c r="E1745" s="379"/>
      <c r="F1745" s="379"/>
      <c r="G1745" s="379"/>
      <c r="H1745" s="382"/>
      <c r="I1745" s="509"/>
      <c r="J1745" s="383"/>
      <c r="K1745" s="387"/>
      <c r="L1745" s="379"/>
      <c r="M1745" s="379"/>
      <c r="N1745" s="382"/>
      <c r="O1745" s="379"/>
    </row>
    <row r="1746" spans="1:15" x14ac:dyDescent="0.2">
      <c r="A1746" s="379"/>
      <c r="B1746" s="379"/>
      <c r="C1746" s="379"/>
      <c r="D1746" s="379"/>
      <c r="E1746" s="379"/>
      <c r="F1746" s="379"/>
      <c r="G1746" s="379"/>
      <c r="H1746" s="382"/>
      <c r="I1746" s="509"/>
      <c r="J1746" s="383"/>
      <c r="K1746" s="387"/>
      <c r="L1746" s="379"/>
      <c r="M1746" s="379"/>
      <c r="N1746" s="382"/>
      <c r="O1746" s="379"/>
    </row>
    <row r="1747" spans="1:15" x14ac:dyDescent="0.2">
      <c r="A1747" s="379"/>
      <c r="B1747" s="379"/>
      <c r="C1747" s="379"/>
      <c r="D1747" s="379"/>
      <c r="E1747" s="379"/>
      <c r="F1747" s="379"/>
      <c r="G1747" s="379"/>
      <c r="H1747" s="382"/>
      <c r="I1747" s="509"/>
      <c r="J1747" s="383"/>
      <c r="K1747" s="387"/>
      <c r="L1747" s="379"/>
      <c r="M1747" s="379"/>
      <c r="N1747" s="382"/>
      <c r="O1747" s="379"/>
    </row>
    <row r="1748" spans="1:15" x14ac:dyDescent="0.2">
      <c r="A1748" s="379"/>
      <c r="B1748" s="379"/>
      <c r="C1748" s="379"/>
      <c r="D1748" s="379"/>
      <c r="E1748" s="379"/>
      <c r="F1748" s="379"/>
      <c r="G1748" s="379"/>
      <c r="H1748" s="382"/>
      <c r="I1748" s="509"/>
      <c r="J1748" s="383"/>
      <c r="K1748" s="387"/>
      <c r="L1748" s="379"/>
      <c r="M1748" s="379"/>
      <c r="N1748" s="382"/>
      <c r="O1748" s="379"/>
    </row>
    <row r="1749" spans="1:15" x14ac:dyDescent="0.2">
      <c r="A1749" s="379"/>
      <c r="B1749" s="379"/>
      <c r="C1749" s="379"/>
      <c r="D1749" s="379"/>
      <c r="E1749" s="379"/>
      <c r="F1749" s="379"/>
      <c r="G1749" s="379"/>
      <c r="H1749" s="382"/>
      <c r="I1749" s="509"/>
      <c r="J1749" s="383"/>
      <c r="K1749" s="387"/>
      <c r="L1749" s="379"/>
      <c r="M1749" s="379"/>
      <c r="N1749" s="382"/>
      <c r="O1749" s="379"/>
    </row>
    <row r="1750" spans="1:15" x14ac:dyDescent="0.2">
      <c r="A1750" s="379"/>
      <c r="B1750" s="379"/>
      <c r="C1750" s="379"/>
      <c r="D1750" s="379"/>
      <c r="E1750" s="379"/>
      <c r="F1750" s="379"/>
      <c r="G1750" s="379"/>
      <c r="H1750" s="382"/>
      <c r="I1750" s="509"/>
      <c r="J1750" s="383"/>
      <c r="K1750" s="387"/>
      <c r="L1750" s="379"/>
      <c r="M1750" s="379"/>
      <c r="N1750" s="382"/>
      <c r="O1750" s="379"/>
    </row>
    <row r="1751" spans="1:15" x14ac:dyDescent="0.2">
      <c r="A1751" s="379"/>
      <c r="B1751" s="379"/>
      <c r="C1751" s="379"/>
      <c r="D1751" s="379"/>
      <c r="E1751" s="379"/>
      <c r="F1751" s="379"/>
      <c r="G1751" s="379"/>
      <c r="H1751" s="382"/>
      <c r="I1751" s="509"/>
      <c r="J1751" s="383"/>
      <c r="K1751" s="387"/>
      <c r="L1751" s="379"/>
      <c r="M1751" s="379"/>
      <c r="N1751" s="382"/>
      <c r="O1751" s="379"/>
    </row>
    <row r="1752" spans="1:15" x14ac:dyDescent="0.2">
      <c r="A1752" s="379"/>
      <c r="B1752" s="379"/>
      <c r="C1752" s="379"/>
      <c r="D1752" s="379"/>
      <c r="E1752" s="379"/>
      <c r="F1752" s="379"/>
      <c r="G1752" s="379"/>
      <c r="H1752" s="382"/>
      <c r="I1752" s="509"/>
      <c r="J1752" s="383"/>
      <c r="K1752" s="387"/>
      <c r="L1752" s="379"/>
      <c r="M1752" s="379"/>
      <c r="N1752" s="382"/>
      <c r="O1752" s="379"/>
    </row>
    <row r="1753" spans="1:15" x14ac:dyDescent="0.2">
      <c r="A1753" s="379"/>
      <c r="B1753" s="379"/>
      <c r="C1753" s="379"/>
      <c r="D1753" s="379"/>
      <c r="E1753" s="379"/>
      <c r="F1753" s="379"/>
      <c r="G1753" s="379"/>
      <c r="H1753" s="382"/>
      <c r="I1753" s="509"/>
      <c r="J1753" s="383"/>
      <c r="K1753" s="387"/>
      <c r="L1753" s="379"/>
      <c r="M1753" s="379"/>
      <c r="N1753" s="382"/>
      <c r="O1753" s="379"/>
    </row>
    <row r="1754" spans="1:15" x14ac:dyDescent="0.2">
      <c r="A1754" s="379"/>
      <c r="B1754" s="379"/>
      <c r="C1754" s="379"/>
      <c r="D1754" s="379"/>
      <c r="E1754" s="379"/>
      <c r="F1754" s="379"/>
      <c r="G1754" s="379"/>
      <c r="H1754" s="382"/>
      <c r="I1754" s="509"/>
      <c r="J1754" s="383"/>
      <c r="K1754" s="387"/>
      <c r="L1754" s="379"/>
      <c r="M1754" s="379"/>
      <c r="N1754" s="382"/>
      <c r="O1754" s="379"/>
    </row>
    <row r="1755" spans="1:15" x14ac:dyDescent="0.2">
      <c r="A1755" s="379"/>
      <c r="B1755" s="379"/>
      <c r="C1755" s="379"/>
      <c r="D1755" s="379"/>
      <c r="E1755" s="379"/>
      <c r="F1755" s="379"/>
      <c r="G1755" s="379"/>
      <c r="H1755" s="382"/>
      <c r="I1755" s="509"/>
      <c r="J1755" s="383"/>
      <c r="K1755" s="387"/>
      <c r="L1755" s="379"/>
      <c r="M1755" s="379"/>
      <c r="N1755" s="382"/>
      <c r="O1755" s="379"/>
    </row>
    <row r="1756" spans="1:15" x14ac:dyDescent="0.2">
      <c r="A1756" s="379"/>
      <c r="B1756" s="379"/>
      <c r="C1756" s="379"/>
      <c r="D1756" s="379"/>
      <c r="E1756" s="379"/>
      <c r="F1756" s="379"/>
      <c r="G1756" s="379"/>
      <c r="H1756" s="382"/>
      <c r="I1756" s="509"/>
      <c r="J1756" s="383"/>
      <c r="K1756" s="387"/>
      <c r="L1756" s="379"/>
      <c r="M1756" s="379"/>
      <c r="N1756" s="382"/>
      <c r="O1756" s="379"/>
    </row>
    <row r="1757" spans="1:15" x14ac:dyDescent="0.2">
      <c r="A1757" s="379"/>
      <c r="B1757" s="379"/>
      <c r="C1757" s="379"/>
      <c r="D1757" s="379"/>
      <c r="E1757" s="379"/>
      <c r="F1757" s="379"/>
      <c r="G1757" s="379"/>
      <c r="H1757" s="382"/>
      <c r="I1757" s="509"/>
      <c r="J1757" s="383"/>
      <c r="K1757" s="387"/>
      <c r="L1757" s="379"/>
      <c r="M1757" s="379"/>
      <c r="N1757" s="382"/>
      <c r="O1757" s="379"/>
    </row>
    <row r="1758" spans="1:15" x14ac:dyDescent="0.2">
      <c r="A1758" s="379"/>
      <c r="B1758" s="379"/>
      <c r="C1758" s="379"/>
      <c r="D1758" s="379"/>
      <c r="E1758" s="379"/>
      <c r="F1758" s="379"/>
      <c r="G1758" s="379"/>
      <c r="H1758" s="382"/>
      <c r="I1758" s="509"/>
      <c r="J1758" s="383"/>
      <c r="K1758" s="387"/>
      <c r="L1758" s="379"/>
      <c r="M1758" s="379"/>
      <c r="N1758" s="382"/>
      <c r="O1758" s="379"/>
    </row>
    <row r="1759" spans="1:15" x14ac:dyDescent="0.2">
      <c r="A1759" s="379"/>
      <c r="B1759" s="379"/>
      <c r="C1759" s="379"/>
      <c r="D1759" s="379"/>
      <c r="E1759" s="379"/>
      <c r="F1759" s="379"/>
      <c r="G1759" s="379"/>
      <c r="H1759" s="382"/>
      <c r="I1759" s="509"/>
      <c r="J1759" s="383"/>
      <c r="K1759" s="387"/>
      <c r="L1759" s="379"/>
      <c r="M1759" s="379"/>
      <c r="N1759" s="382"/>
      <c r="O1759" s="379"/>
    </row>
    <row r="1760" spans="1:15" x14ac:dyDescent="0.2">
      <c r="A1760" s="379"/>
      <c r="B1760" s="379"/>
      <c r="C1760" s="379"/>
      <c r="D1760" s="379"/>
      <c r="E1760" s="379"/>
      <c r="F1760" s="379"/>
      <c r="G1760" s="379"/>
      <c r="H1760" s="382"/>
      <c r="I1760" s="509"/>
      <c r="J1760" s="383"/>
      <c r="K1760" s="387"/>
      <c r="L1760" s="379"/>
      <c r="M1760" s="379"/>
      <c r="N1760" s="382"/>
      <c r="O1760" s="379"/>
    </row>
    <row r="1761" spans="1:15" x14ac:dyDescent="0.2">
      <c r="A1761" s="379"/>
      <c r="B1761" s="379"/>
      <c r="C1761" s="379"/>
      <c r="D1761" s="379"/>
      <c r="E1761" s="379"/>
      <c r="F1761" s="379"/>
      <c r="G1761" s="379"/>
      <c r="H1761" s="382"/>
      <c r="I1761" s="509"/>
      <c r="J1761" s="383"/>
      <c r="K1761" s="387"/>
      <c r="L1761" s="379"/>
      <c r="M1761" s="379"/>
      <c r="N1761" s="382"/>
      <c r="O1761" s="379"/>
    </row>
    <row r="1762" spans="1:15" x14ac:dyDescent="0.2">
      <c r="A1762" s="379"/>
      <c r="B1762" s="379"/>
      <c r="C1762" s="379"/>
      <c r="D1762" s="379"/>
      <c r="E1762" s="379"/>
      <c r="F1762" s="379"/>
      <c r="G1762" s="379"/>
      <c r="H1762" s="382"/>
      <c r="I1762" s="509"/>
      <c r="J1762" s="383"/>
      <c r="K1762" s="387"/>
      <c r="L1762" s="379"/>
      <c r="M1762" s="379"/>
      <c r="N1762" s="382"/>
      <c r="O1762" s="379"/>
    </row>
    <row r="1763" spans="1:15" x14ac:dyDescent="0.2">
      <c r="A1763" s="379"/>
      <c r="B1763" s="379"/>
      <c r="C1763" s="379"/>
      <c r="D1763" s="379"/>
      <c r="E1763" s="379"/>
      <c r="F1763" s="379"/>
      <c r="G1763" s="379"/>
      <c r="H1763" s="382"/>
      <c r="I1763" s="509"/>
      <c r="J1763" s="383"/>
      <c r="K1763" s="387"/>
      <c r="L1763" s="379"/>
      <c r="M1763" s="379"/>
      <c r="N1763" s="382"/>
      <c r="O1763" s="379"/>
    </row>
    <row r="1764" spans="1:15" x14ac:dyDescent="0.2">
      <c r="A1764" s="379"/>
      <c r="B1764" s="379"/>
      <c r="C1764" s="379"/>
      <c r="D1764" s="379"/>
      <c r="E1764" s="379"/>
      <c r="F1764" s="379"/>
      <c r="G1764" s="379"/>
      <c r="H1764" s="382"/>
      <c r="I1764" s="509"/>
      <c r="J1764" s="383"/>
      <c r="K1764" s="387"/>
      <c r="L1764" s="379"/>
      <c r="M1764" s="379"/>
      <c r="N1764" s="382"/>
      <c r="O1764" s="379"/>
    </row>
    <row r="1765" spans="1:15" x14ac:dyDescent="0.2">
      <c r="A1765" s="379"/>
      <c r="B1765" s="379"/>
      <c r="C1765" s="379"/>
      <c r="D1765" s="379"/>
      <c r="E1765" s="379"/>
      <c r="F1765" s="379"/>
      <c r="G1765" s="379"/>
      <c r="H1765" s="382"/>
      <c r="I1765" s="509"/>
      <c r="J1765" s="383"/>
      <c r="K1765" s="387"/>
      <c r="L1765" s="379"/>
      <c r="M1765" s="379"/>
      <c r="N1765" s="382"/>
      <c r="O1765" s="379"/>
    </row>
    <row r="1766" spans="1:15" x14ac:dyDescent="0.2">
      <c r="A1766" s="379"/>
      <c r="B1766" s="379"/>
      <c r="C1766" s="379"/>
      <c r="D1766" s="379"/>
      <c r="E1766" s="379"/>
      <c r="F1766" s="379"/>
      <c r="G1766" s="379"/>
      <c r="H1766" s="382"/>
      <c r="I1766" s="509"/>
      <c r="J1766" s="383"/>
      <c r="K1766" s="387"/>
      <c r="L1766" s="379"/>
      <c r="M1766" s="379"/>
      <c r="N1766" s="382"/>
      <c r="O1766" s="379"/>
    </row>
    <row r="1767" spans="1:15" x14ac:dyDescent="0.2">
      <c r="A1767" s="379"/>
      <c r="B1767" s="379"/>
      <c r="C1767" s="379"/>
      <c r="D1767" s="379"/>
      <c r="E1767" s="379"/>
      <c r="F1767" s="379"/>
      <c r="G1767" s="379"/>
      <c r="H1767" s="382"/>
      <c r="I1767" s="509"/>
      <c r="J1767" s="383"/>
      <c r="K1767" s="387"/>
      <c r="L1767" s="379"/>
      <c r="M1767" s="379"/>
      <c r="N1767" s="382"/>
      <c r="O1767" s="379"/>
    </row>
    <row r="1768" spans="1:15" x14ac:dyDescent="0.2">
      <c r="A1768" s="379"/>
      <c r="B1768" s="379"/>
      <c r="C1768" s="379"/>
      <c r="D1768" s="379"/>
      <c r="E1768" s="379"/>
      <c r="F1768" s="379"/>
      <c r="G1768" s="379"/>
      <c r="H1768" s="382"/>
      <c r="I1768" s="509"/>
      <c r="J1768" s="383"/>
      <c r="K1768" s="387"/>
      <c r="L1768" s="379"/>
      <c r="M1768" s="379"/>
      <c r="N1768" s="382"/>
      <c r="O1768" s="379"/>
    </row>
    <row r="1769" spans="1:15" x14ac:dyDescent="0.2">
      <c r="A1769" s="379"/>
      <c r="B1769" s="379"/>
      <c r="C1769" s="379"/>
      <c r="D1769" s="379"/>
      <c r="E1769" s="379"/>
      <c r="F1769" s="379"/>
      <c r="G1769" s="379"/>
      <c r="H1769" s="382"/>
      <c r="I1769" s="509"/>
      <c r="J1769" s="383"/>
      <c r="K1769" s="387"/>
      <c r="L1769" s="379"/>
      <c r="M1769" s="379"/>
      <c r="N1769" s="382"/>
      <c r="O1769" s="379"/>
    </row>
    <row r="1770" spans="1:15" x14ac:dyDescent="0.2">
      <c r="A1770" s="379"/>
      <c r="B1770" s="379"/>
      <c r="C1770" s="379"/>
      <c r="D1770" s="379"/>
      <c r="E1770" s="379"/>
      <c r="F1770" s="379"/>
      <c r="G1770" s="379"/>
      <c r="H1770" s="382"/>
      <c r="I1770" s="509"/>
      <c r="J1770" s="383"/>
      <c r="K1770" s="387"/>
      <c r="L1770" s="379"/>
      <c r="M1770" s="379"/>
      <c r="N1770" s="382"/>
      <c r="O1770" s="379"/>
    </row>
    <row r="1771" spans="1:15" x14ac:dyDescent="0.2">
      <c r="A1771" s="379"/>
      <c r="B1771" s="379"/>
      <c r="C1771" s="379"/>
      <c r="D1771" s="379"/>
      <c r="E1771" s="379"/>
      <c r="F1771" s="379"/>
      <c r="G1771" s="379"/>
      <c r="H1771" s="382"/>
      <c r="I1771" s="509"/>
      <c r="J1771" s="383"/>
      <c r="K1771" s="387"/>
      <c r="L1771" s="379"/>
      <c r="M1771" s="379"/>
      <c r="N1771" s="382"/>
      <c r="O1771" s="379"/>
    </row>
    <row r="1772" spans="1:15" x14ac:dyDescent="0.2">
      <c r="A1772" s="379"/>
      <c r="B1772" s="379"/>
      <c r="C1772" s="379"/>
      <c r="D1772" s="379"/>
      <c r="E1772" s="379"/>
      <c r="F1772" s="379"/>
      <c r="G1772" s="379"/>
      <c r="H1772" s="382"/>
      <c r="I1772" s="509"/>
      <c r="J1772" s="383"/>
      <c r="K1772" s="387"/>
      <c r="L1772" s="379"/>
      <c r="M1772" s="379"/>
      <c r="N1772" s="382"/>
      <c r="O1772" s="379"/>
    </row>
    <row r="1773" spans="1:15" x14ac:dyDescent="0.2">
      <c r="A1773" s="379"/>
      <c r="B1773" s="379"/>
      <c r="C1773" s="379"/>
      <c r="D1773" s="379"/>
      <c r="E1773" s="379"/>
      <c r="F1773" s="379"/>
      <c r="G1773" s="379"/>
      <c r="H1773" s="382"/>
      <c r="I1773" s="509"/>
      <c r="J1773" s="383"/>
      <c r="K1773" s="387"/>
      <c r="L1773" s="379"/>
      <c r="M1773" s="379"/>
      <c r="N1773" s="382"/>
      <c r="O1773" s="379"/>
    </row>
    <row r="1774" spans="1:15" x14ac:dyDescent="0.2">
      <c r="A1774" s="379"/>
      <c r="B1774" s="379"/>
      <c r="C1774" s="379"/>
      <c r="D1774" s="379"/>
      <c r="E1774" s="379"/>
      <c r="F1774" s="379"/>
      <c r="G1774" s="379"/>
      <c r="H1774" s="382"/>
      <c r="I1774" s="509"/>
      <c r="J1774" s="383"/>
      <c r="K1774" s="387"/>
      <c r="L1774" s="379"/>
      <c r="M1774" s="379"/>
      <c r="N1774" s="382"/>
      <c r="O1774" s="379"/>
    </row>
    <row r="1775" spans="1:15" x14ac:dyDescent="0.2">
      <c r="A1775" s="379"/>
      <c r="B1775" s="379"/>
      <c r="C1775" s="379"/>
      <c r="D1775" s="379"/>
      <c r="E1775" s="379"/>
      <c r="F1775" s="379"/>
      <c r="G1775" s="379"/>
      <c r="H1775" s="382"/>
      <c r="I1775" s="509"/>
      <c r="J1775" s="383"/>
      <c r="K1775" s="387"/>
      <c r="L1775" s="379"/>
      <c r="M1775" s="379"/>
      <c r="N1775" s="382"/>
      <c r="O1775" s="379"/>
    </row>
    <row r="1776" spans="1:15" x14ac:dyDescent="0.2">
      <c r="A1776" s="379"/>
      <c r="B1776" s="379"/>
      <c r="C1776" s="379"/>
      <c r="D1776" s="379"/>
      <c r="E1776" s="379"/>
      <c r="F1776" s="379"/>
      <c r="G1776" s="379"/>
      <c r="H1776" s="382"/>
      <c r="I1776" s="509"/>
      <c r="J1776" s="383"/>
      <c r="K1776" s="387"/>
      <c r="L1776" s="379"/>
      <c r="M1776" s="379"/>
      <c r="N1776" s="382"/>
      <c r="O1776" s="379"/>
    </row>
    <row r="1777" spans="1:15" x14ac:dyDescent="0.2">
      <c r="A1777" s="379"/>
      <c r="B1777" s="379"/>
      <c r="C1777" s="379"/>
      <c r="D1777" s="379"/>
      <c r="E1777" s="379"/>
      <c r="F1777" s="379"/>
      <c r="G1777" s="379"/>
      <c r="H1777" s="382"/>
      <c r="I1777" s="509"/>
      <c r="J1777" s="383"/>
      <c r="K1777" s="387"/>
      <c r="L1777" s="379"/>
      <c r="M1777" s="379"/>
      <c r="N1777" s="382"/>
      <c r="O1777" s="379"/>
    </row>
    <row r="1778" spans="1:15" x14ac:dyDescent="0.2">
      <c r="A1778" s="379"/>
      <c r="B1778" s="379"/>
      <c r="C1778" s="379"/>
      <c r="D1778" s="379"/>
      <c r="E1778" s="379"/>
      <c r="F1778" s="379"/>
      <c r="G1778" s="379"/>
      <c r="H1778" s="382"/>
      <c r="I1778" s="509"/>
      <c r="J1778" s="383"/>
      <c r="K1778" s="387"/>
      <c r="L1778" s="379"/>
      <c r="M1778" s="379"/>
      <c r="N1778" s="382"/>
      <c r="O1778" s="379"/>
    </row>
    <row r="1779" spans="1:15" x14ac:dyDescent="0.2">
      <c r="A1779" s="379"/>
      <c r="B1779" s="379"/>
      <c r="C1779" s="379"/>
      <c r="D1779" s="379"/>
      <c r="E1779" s="379"/>
      <c r="F1779" s="379"/>
      <c r="G1779" s="379"/>
      <c r="H1779" s="382"/>
      <c r="I1779" s="509"/>
      <c r="J1779" s="383"/>
      <c r="K1779" s="387"/>
      <c r="L1779" s="379"/>
      <c r="M1779" s="379"/>
      <c r="N1779" s="382"/>
      <c r="O1779" s="379"/>
    </row>
    <row r="1780" spans="1:15" x14ac:dyDescent="0.2">
      <c r="A1780" s="379"/>
      <c r="B1780" s="379"/>
      <c r="C1780" s="379"/>
      <c r="D1780" s="379"/>
      <c r="E1780" s="379"/>
      <c r="F1780" s="379"/>
      <c r="G1780" s="379"/>
      <c r="H1780" s="382"/>
      <c r="I1780" s="509"/>
      <c r="J1780" s="383"/>
      <c r="K1780" s="387"/>
      <c r="L1780" s="379"/>
      <c r="M1780" s="379"/>
      <c r="N1780" s="382"/>
      <c r="O1780" s="379"/>
    </row>
    <row r="1781" spans="1:15" x14ac:dyDescent="0.2">
      <c r="A1781" s="379"/>
      <c r="B1781" s="379"/>
      <c r="C1781" s="379"/>
      <c r="D1781" s="379"/>
      <c r="E1781" s="379"/>
      <c r="F1781" s="379"/>
      <c r="G1781" s="379"/>
      <c r="H1781" s="382"/>
      <c r="I1781" s="509"/>
      <c r="J1781" s="383"/>
      <c r="K1781" s="387"/>
      <c r="L1781" s="379"/>
      <c r="M1781" s="379"/>
      <c r="N1781" s="382"/>
      <c r="O1781" s="379"/>
    </row>
    <row r="1782" spans="1:15" x14ac:dyDescent="0.2">
      <c r="A1782" s="379"/>
      <c r="B1782" s="379"/>
      <c r="C1782" s="379"/>
      <c r="D1782" s="379"/>
      <c r="E1782" s="379"/>
      <c r="F1782" s="379"/>
      <c r="G1782" s="379"/>
      <c r="H1782" s="382"/>
      <c r="I1782" s="509"/>
      <c r="J1782" s="383"/>
      <c r="K1782" s="387"/>
      <c r="L1782" s="379"/>
      <c r="M1782" s="379"/>
      <c r="N1782" s="382"/>
      <c r="O1782" s="379"/>
    </row>
    <row r="1783" spans="1:15" x14ac:dyDescent="0.2">
      <c r="A1783" s="379"/>
      <c r="B1783" s="379"/>
      <c r="C1783" s="379"/>
      <c r="D1783" s="379"/>
      <c r="E1783" s="379"/>
      <c r="F1783" s="379"/>
      <c r="G1783" s="379"/>
      <c r="H1783" s="382"/>
      <c r="I1783" s="509"/>
      <c r="J1783" s="383"/>
      <c r="K1783" s="387"/>
      <c r="L1783" s="379"/>
      <c r="M1783" s="379"/>
      <c r="N1783" s="382"/>
      <c r="O1783" s="379"/>
    </row>
    <row r="1784" spans="1:15" x14ac:dyDescent="0.2">
      <c r="A1784" s="379"/>
      <c r="B1784" s="379"/>
      <c r="C1784" s="379"/>
      <c r="D1784" s="379"/>
      <c r="E1784" s="379"/>
      <c r="F1784" s="379"/>
      <c r="G1784" s="379"/>
      <c r="H1784" s="382"/>
      <c r="I1784" s="509"/>
      <c r="J1784" s="383"/>
      <c r="K1784" s="387"/>
      <c r="L1784" s="379"/>
      <c r="M1784" s="379"/>
      <c r="N1784" s="382"/>
      <c r="O1784" s="379"/>
    </row>
    <row r="1785" spans="1:15" x14ac:dyDescent="0.2">
      <c r="A1785" s="379"/>
      <c r="B1785" s="379"/>
      <c r="C1785" s="379"/>
      <c r="D1785" s="379"/>
      <c r="E1785" s="379"/>
      <c r="F1785" s="379"/>
      <c r="G1785" s="379"/>
      <c r="H1785" s="382"/>
      <c r="I1785" s="509"/>
      <c r="J1785" s="383"/>
      <c r="K1785" s="387"/>
      <c r="L1785" s="379"/>
      <c r="M1785" s="379"/>
      <c r="N1785" s="382"/>
      <c r="O1785" s="379"/>
    </row>
    <row r="1786" spans="1:15" x14ac:dyDescent="0.2">
      <c r="A1786" s="379"/>
      <c r="B1786" s="379"/>
      <c r="C1786" s="379"/>
      <c r="D1786" s="379"/>
      <c r="E1786" s="379"/>
      <c r="F1786" s="379"/>
      <c r="G1786" s="379"/>
      <c r="H1786" s="382"/>
      <c r="I1786" s="509"/>
      <c r="J1786" s="383"/>
      <c r="K1786" s="387"/>
      <c r="L1786" s="379"/>
      <c r="M1786" s="379"/>
      <c r="N1786" s="382"/>
      <c r="O1786" s="379"/>
    </row>
    <row r="1787" spans="1:15" x14ac:dyDescent="0.2">
      <c r="A1787" s="379"/>
      <c r="B1787" s="379"/>
      <c r="C1787" s="379"/>
      <c r="D1787" s="379"/>
      <c r="E1787" s="379"/>
      <c r="F1787" s="379"/>
      <c r="G1787" s="379"/>
      <c r="H1787" s="382"/>
      <c r="I1787" s="509"/>
      <c r="J1787" s="383"/>
      <c r="K1787" s="387"/>
      <c r="L1787" s="379"/>
      <c r="M1787" s="379"/>
      <c r="N1787" s="382"/>
      <c r="O1787" s="379"/>
    </row>
    <row r="1788" spans="1:15" x14ac:dyDescent="0.2">
      <c r="A1788" s="379"/>
      <c r="B1788" s="379"/>
      <c r="C1788" s="379"/>
      <c r="D1788" s="379"/>
      <c r="E1788" s="379"/>
      <c r="F1788" s="379"/>
      <c r="G1788" s="379"/>
      <c r="H1788" s="382"/>
      <c r="I1788" s="509"/>
      <c r="J1788" s="383"/>
      <c r="K1788" s="387"/>
      <c r="L1788" s="379"/>
      <c r="M1788" s="379"/>
      <c r="N1788" s="382"/>
      <c r="O1788" s="379"/>
    </row>
    <row r="1789" spans="1:15" x14ac:dyDescent="0.2">
      <c r="A1789" s="379"/>
      <c r="B1789" s="379"/>
      <c r="C1789" s="379"/>
      <c r="D1789" s="379"/>
      <c r="E1789" s="379"/>
      <c r="F1789" s="379"/>
      <c r="G1789" s="379"/>
      <c r="H1789" s="382"/>
      <c r="I1789" s="509"/>
      <c r="J1789" s="383"/>
      <c r="K1789" s="387"/>
      <c r="L1789" s="379"/>
      <c r="M1789" s="379"/>
      <c r="N1789" s="382"/>
      <c r="O1789" s="379"/>
    </row>
    <row r="1790" spans="1:15" x14ac:dyDescent="0.2">
      <c r="A1790" s="379"/>
      <c r="B1790" s="379"/>
      <c r="C1790" s="379"/>
      <c r="D1790" s="379"/>
      <c r="E1790" s="379"/>
      <c r="F1790" s="379"/>
      <c r="G1790" s="379"/>
      <c r="H1790" s="382"/>
      <c r="I1790" s="509"/>
      <c r="J1790" s="383"/>
      <c r="K1790" s="387"/>
      <c r="L1790" s="379"/>
      <c r="M1790" s="379"/>
      <c r="N1790" s="382"/>
      <c r="O1790" s="379"/>
    </row>
    <row r="1791" spans="1:15" x14ac:dyDescent="0.2">
      <c r="A1791" s="379"/>
      <c r="B1791" s="379"/>
      <c r="C1791" s="379"/>
      <c r="D1791" s="379"/>
      <c r="E1791" s="379"/>
      <c r="F1791" s="379"/>
      <c r="G1791" s="379"/>
      <c r="H1791" s="382"/>
      <c r="I1791" s="509"/>
      <c r="J1791" s="383"/>
      <c r="K1791" s="387"/>
      <c r="L1791" s="379"/>
      <c r="M1791" s="379"/>
      <c r="N1791" s="382"/>
      <c r="O1791" s="379"/>
    </row>
    <row r="1792" spans="1:15" x14ac:dyDescent="0.2">
      <c r="A1792" s="379"/>
      <c r="B1792" s="379"/>
      <c r="C1792" s="379"/>
      <c r="D1792" s="379"/>
      <c r="E1792" s="379"/>
      <c r="F1792" s="379"/>
      <c r="G1792" s="379"/>
      <c r="H1792" s="382"/>
      <c r="I1792" s="509"/>
      <c r="J1792" s="383"/>
      <c r="K1792" s="387"/>
      <c r="L1792" s="379"/>
      <c r="M1792" s="379"/>
      <c r="N1792" s="382"/>
      <c r="O1792" s="379"/>
    </row>
    <row r="1793" spans="1:15" x14ac:dyDescent="0.2">
      <c r="A1793" s="379"/>
      <c r="B1793" s="379"/>
      <c r="C1793" s="379"/>
      <c r="D1793" s="379"/>
      <c r="E1793" s="379"/>
      <c r="F1793" s="379"/>
      <c r="G1793" s="379"/>
      <c r="H1793" s="382"/>
      <c r="I1793" s="509"/>
      <c r="J1793" s="383"/>
      <c r="K1793" s="387"/>
      <c r="L1793" s="379"/>
      <c r="M1793" s="379"/>
      <c r="N1793" s="382"/>
      <c r="O1793" s="379"/>
    </row>
    <row r="1794" spans="1:15" x14ac:dyDescent="0.2">
      <c r="A1794" s="379"/>
      <c r="B1794" s="379"/>
      <c r="C1794" s="379"/>
      <c r="D1794" s="379"/>
      <c r="E1794" s="379"/>
      <c r="F1794" s="379"/>
      <c r="G1794" s="379"/>
      <c r="H1794" s="382"/>
      <c r="I1794" s="509"/>
      <c r="J1794" s="383"/>
      <c r="K1794" s="387"/>
      <c r="L1794" s="379"/>
      <c r="M1794" s="379"/>
      <c r="N1794" s="382"/>
      <c r="O1794" s="379"/>
    </row>
    <row r="1795" spans="1:15" x14ac:dyDescent="0.2">
      <c r="A1795" s="379"/>
      <c r="B1795" s="379"/>
      <c r="C1795" s="379"/>
      <c r="D1795" s="379"/>
      <c r="E1795" s="379"/>
      <c r="F1795" s="379"/>
      <c r="G1795" s="379"/>
      <c r="H1795" s="382"/>
      <c r="I1795" s="509"/>
      <c r="J1795" s="383"/>
      <c r="K1795" s="387"/>
      <c r="L1795" s="379"/>
      <c r="M1795" s="379"/>
      <c r="N1795" s="382"/>
      <c r="O1795" s="379"/>
    </row>
    <row r="1796" spans="1:15" x14ac:dyDescent="0.2">
      <c r="A1796" s="379"/>
      <c r="B1796" s="379"/>
      <c r="C1796" s="379"/>
      <c r="D1796" s="379"/>
      <c r="E1796" s="379"/>
      <c r="F1796" s="379"/>
      <c r="G1796" s="379"/>
      <c r="H1796" s="382"/>
      <c r="I1796" s="509"/>
      <c r="J1796" s="383"/>
      <c r="K1796" s="387"/>
      <c r="L1796" s="379"/>
      <c r="M1796" s="379"/>
      <c r="N1796" s="382"/>
      <c r="O1796" s="379"/>
    </row>
    <row r="1797" spans="1:15" x14ac:dyDescent="0.2">
      <c r="A1797" s="379"/>
      <c r="B1797" s="379"/>
      <c r="C1797" s="379"/>
      <c r="D1797" s="379"/>
      <c r="E1797" s="379"/>
      <c r="F1797" s="379"/>
      <c r="G1797" s="379"/>
      <c r="H1797" s="382"/>
      <c r="I1797" s="509"/>
      <c r="J1797" s="383"/>
      <c r="K1797" s="387"/>
      <c r="L1797" s="379"/>
      <c r="M1797" s="379"/>
      <c r="N1797" s="382"/>
      <c r="O1797" s="379"/>
    </row>
    <row r="1798" spans="1:15" x14ac:dyDescent="0.2">
      <c r="A1798" s="379"/>
      <c r="B1798" s="379"/>
      <c r="C1798" s="379"/>
      <c r="D1798" s="379"/>
      <c r="E1798" s="379"/>
      <c r="F1798" s="379"/>
      <c r="G1798" s="379"/>
      <c r="H1798" s="382"/>
      <c r="I1798" s="509"/>
      <c r="J1798" s="383"/>
      <c r="K1798" s="387"/>
      <c r="L1798" s="379"/>
      <c r="M1798" s="379"/>
      <c r="N1798" s="382"/>
      <c r="O1798" s="379"/>
    </row>
    <row r="1799" spans="1:15" x14ac:dyDescent="0.2">
      <c r="A1799" s="379"/>
      <c r="B1799" s="379"/>
      <c r="C1799" s="379"/>
      <c r="D1799" s="379"/>
      <c r="E1799" s="379"/>
      <c r="F1799" s="379"/>
      <c r="G1799" s="379"/>
      <c r="H1799" s="382"/>
      <c r="I1799" s="509"/>
      <c r="J1799" s="383"/>
      <c r="K1799" s="387"/>
      <c r="L1799" s="379"/>
      <c r="M1799" s="379"/>
      <c r="N1799" s="382"/>
      <c r="O1799" s="379"/>
    </row>
    <row r="1800" spans="1:15" x14ac:dyDescent="0.2">
      <c r="A1800" s="379"/>
      <c r="B1800" s="379"/>
      <c r="C1800" s="379"/>
      <c r="D1800" s="379"/>
      <c r="E1800" s="379"/>
      <c r="F1800" s="379"/>
      <c r="G1800" s="379"/>
      <c r="H1800" s="382"/>
      <c r="I1800" s="509"/>
      <c r="J1800" s="383"/>
      <c r="K1800" s="387"/>
      <c r="L1800" s="379"/>
      <c r="M1800" s="379"/>
      <c r="N1800" s="382"/>
      <c r="O1800" s="379"/>
    </row>
    <row r="1801" spans="1:15" x14ac:dyDescent="0.2">
      <c r="A1801" s="379"/>
      <c r="B1801" s="379"/>
      <c r="C1801" s="379"/>
      <c r="D1801" s="379"/>
      <c r="E1801" s="379"/>
      <c r="F1801" s="379"/>
      <c r="G1801" s="379"/>
      <c r="H1801" s="382"/>
      <c r="I1801" s="509"/>
      <c r="J1801" s="383"/>
      <c r="K1801" s="387"/>
      <c r="L1801" s="379"/>
      <c r="M1801" s="379"/>
      <c r="N1801" s="382"/>
      <c r="O1801" s="379"/>
    </row>
    <row r="1802" spans="1:15" x14ac:dyDescent="0.2">
      <c r="A1802" s="379"/>
      <c r="B1802" s="379"/>
      <c r="C1802" s="379"/>
      <c r="D1802" s="379"/>
      <c r="E1802" s="379"/>
      <c r="F1802" s="379"/>
      <c r="G1802" s="379"/>
      <c r="H1802" s="382"/>
      <c r="I1802" s="509"/>
      <c r="J1802" s="383"/>
      <c r="K1802" s="387"/>
      <c r="L1802" s="379"/>
      <c r="M1802" s="379"/>
      <c r="N1802" s="382"/>
      <c r="O1802" s="379"/>
    </row>
    <row r="1803" spans="1:15" x14ac:dyDescent="0.2">
      <c r="A1803" s="379"/>
      <c r="B1803" s="379"/>
      <c r="C1803" s="379"/>
      <c r="D1803" s="379"/>
      <c r="E1803" s="379"/>
      <c r="F1803" s="379"/>
      <c r="G1803" s="379"/>
      <c r="H1803" s="382"/>
      <c r="I1803" s="509"/>
      <c r="J1803" s="383"/>
      <c r="K1803" s="387"/>
      <c r="L1803" s="379"/>
      <c r="M1803" s="379"/>
      <c r="N1803" s="382"/>
      <c r="O1803" s="379"/>
    </row>
    <row r="1804" spans="1:15" x14ac:dyDescent="0.2">
      <c r="A1804" s="379"/>
      <c r="B1804" s="379"/>
      <c r="C1804" s="379"/>
      <c r="D1804" s="379"/>
      <c r="E1804" s="379"/>
      <c r="F1804" s="379"/>
      <c r="G1804" s="379"/>
      <c r="H1804" s="382"/>
      <c r="I1804" s="509"/>
      <c r="J1804" s="383"/>
      <c r="K1804" s="387"/>
      <c r="L1804" s="379"/>
      <c r="M1804" s="379"/>
      <c r="N1804" s="382"/>
      <c r="O1804" s="379"/>
    </row>
    <row r="1805" spans="1:15" x14ac:dyDescent="0.2">
      <c r="A1805" s="379"/>
      <c r="B1805" s="379"/>
      <c r="C1805" s="379"/>
      <c r="D1805" s="379"/>
      <c r="E1805" s="379"/>
      <c r="F1805" s="379"/>
      <c r="G1805" s="379"/>
      <c r="H1805" s="382"/>
      <c r="I1805" s="509"/>
      <c r="J1805" s="383"/>
      <c r="K1805" s="387"/>
      <c r="L1805" s="379"/>
      <c r="M1805" s="379"/>
      <c r="N1805" s="382"/>
      <c r="O1805" s="379"/>
    </row>
    <row r="1806" spans="1:15" x14ac:dyDescent="0.2">
      <c r="A1806" s="379"/>
      <c r="B1806" s="379"/>
      <c r="C1806" s="379"/>
      <c r="D1806" s="379"/>
      <c r="E1806" s="379"/>
      <c r="F1806" s="379"/>
      <c r="G1806" s="379"/>
      <c r="H1806" s="382"/>
      <c r="I1806" s="509"/>
      <c r="J1806" s="383"/>
      <c r="K1806" s="387"/>
      <c r="L1806" s="379"/>
      <c r="M1806" s="379"/>
      <c r="N1806" s="382"/>
      <c r="O1806" s="379"/>
    </row>
    <row r="1807" spans="1:15" x14ac:dyDescent="0.2">
      <c r="A1807" s="379"/>
      <c r="B1807" s="379"/>
      <c r="C1807" s="379"/>
      <c r="D1807" s="379"/>
      <c r="E1807" s="379"/>
      <c r="F1807" s="379"/>
      <c r="G1807" s="379"/>
      <c r="H1807" s="382"/>
      <c r="I1807" s="509"/>
      <c r="J1807" s="383"/>
      <c r="K1807" s="387"/>
      <c r="L1807" s="379"/>
      <c r="M1807" s="379"/>
      <c r="N1807" s="382"/>
      <c r="O1807" s="379"/>
    </row>
    <row r="1808" spans="1:15" x14ac:dyDescent="0.2">
      <c r="A1808" s="379"/>
      <c r="B1808" s="379"/>
      <c r="C1808" s="379"/>
      <c r="D1808" s="379"/>
      <c r="E1808" s="379"/>
      <c r="F1808" s="379"/>
      <c r="G1808" s="379"/>
      <c r="H1808" s="382"/>
      <c r="I1808" s="509"/>
      <c r="J1808" s="383"/>
      <c r="K1808" s="387"/>
      <c r="L1808" s="379"/>
      <c r="M1808" s="379"/>
      <c r="N1808" s="382"/>
      <c r="O1808" s="379"/>
    </row>
    <row r="1809" spans="1:15" x14ac:dyDescent="0.2">
      <c r="A1809" s="379"/>
      <c r="B1809" s="379"/>
      <c r="C1809" s="379"/>
      <c r="D1809" s="379"/>
      <c r="E1809" s="379"/>
      <c r="F1809" s="379"/>
      <c r="G1809" s="379"/>
      <c r="H1809" s="382"/>
      <c r="I1809" s="509"/>
      <c r="J1809" s="383"/>
      <c r="K1809" s="387"/>
      <c r="L1809" s="379"/>
      <c r="M1809" s="379"/>
      <c r="N1809" s="382"/>
      <c r="O1809" s="379"/>
    </row>
    <row r="1810" spans="1:15" x14ac:dyDescent="0.2">
      <c r="A1810" s="379"/>
      <c r="B1810" s="379"/>
      <c r="C1810" s="379"/>
      <c r="D1810" s="379"/>
      <c r="E1810" s="379"/>
      <c r="F1810" s="379"/>
      <c r="G1810" s="379"/>
      <c r="H1810" s="382"/>
      <c r="I1810" s="509"/>
      <c r="J1810" s="383"/>
      <c r="K1810" s="387"/>
      <c r="L1810" s="379"/>
      <c r="M1810" s="379"/>
      <c r="N1810" s="382"/>
      <c r="O1810" s="379"/>
    </row>
    <row r="1811" spans="1:15" x14ac:dyDescent="0.2">
      <c r="A1811" s="379"/>
      <c r="B1811" s="379"/>
      <c r="C1811" s="379"/>
      <c r="D1811" s="379"/>
      <c r="E1811" s="379"/>
      <c r="F1811" s="379"/>
      <c r="G1811" s="379"/>
      <c r="H1811" s="382"/>
      <c r="I1811" s="509"/>
      <c r="J1811" s="383"/>
      <c r="K1811" s="387"/>
      <c r="L1811" s="379"/>
      <c r="M1811" s="379"/>
      <c r="N1811" s="382"/>
      <c r="O1811" s="379"/>
    </row>
    <row r="1812" spans="1:15" x14ac:dyDescent="0.2">
      <c r="A1812" s="379"/>
      <c r="B1812" s="379"/>
      <c r="C1812" s="379"/>
      <c r="D1812" s="379"/>
      <c r="E1812" s="379"/>
      <c r="F1812" s="379"/>
      <c r="G1812" s="379"/>
      <c r="H1812" s="382"/>
      <c r="I1812" s="509"/>
      <c r="J1812" s="383"/>
      <c r="K1812" s="387"/>
      <c r="L1812" s="379"/>
      <c r="M1812" s="379"/>
      <c r="N1812" s="382"/>
      <c r="O1812" s="379"/>
    </row>
    <row r="1813" spans="1:15" x14ac:dyDescent="0.2">
      <c r="A1813" s="379"/>
      <c r="B1813" s="379"/>
      <c r="C1813" s="379"/>
      <c r="D1813" s="379"/>
      <c r="E1813" s="379"/>
      <c r="F1813" s="379"/>
      <c r="G1813" s="379"/>
      <c r="H1813" s="382"/>
      <c r="I1813" s="509"/>
      <c r="J1813" s="383"/>
      <c r="K1813" s="387"/>
      <c r="L1813" s="379"/>
      <c r="M1813" s="379"/>
      <c r="N1813" s="382"/>
      <c r="O1813" s="379"/>
    </row>
    <row r="1814" spans="1:15" x14ac:dyDescent="0.2">
      <c r="A1814" s="379"/>
      <c r="B1814" s="379"/>
      <c r="C1814" s="379"/>
      <c r="D1814" s="379"/>
      <c r="E1814" s="379"/>
      <c r="F1814" s="379"/>
      <c r="G1814" s="379"/>
      <c r="H1814" s="382"/>
      <c r="I1814" s="509"/>
      <c r="J1814" s="383"/>
      <c r="K1814" s="387"/>
      <c r="L1814" s="379"/>
      <c r="M1814" s="379"/>
      <c r="N1814" s="382"/>
      <c r="O1814" s="379"/>
    </row>
    <row r="1815" spans="1:15" x14ac:dyDescent="0.2">
      <c r="A1815" s="379"/>
      <c r="B1815" s="379"/>
      <c r="C1815" s="379"/>
      <c r="D1815" s="379"/>
      <c r="E1815" s="379"/>
      <c r="F1815" s="379"/>
      <c r="G1815" s="379"/>
      <c r="H1815" s="382"/>
      <c r="I1815" s="509"/>
      <c r="J1815" s="383"/>
      <c r="K1815" s="387"/>
      <c r="L1815" s="379"/>
      <c r="M1815" s="379"/>
      <c r="N1815" s="382"/>
      <c r="O1815" s="379"/>
    </row>
    <row r="1816" spans="1:15" x14ac:dyDescent="0.2">
      <c r="A1816" s="379"/>
      <c r="B1816" s="379"/>
      <c r="C1816" s="379"/>
      <c r="D1816" s="379"/>
      <c r="E1816" s="379"/>
      <c r="F1816" s="379"/>
      <c r="G1816" s="379"/>
      <c r="H1816" s="382"/>
      <c r="I1816" s="509"/>
      <c r="J1816" s="383"/>
      <c r="K1816" s="387"/>
      <c r="L1816" s="379"/>
      <c r="M1816" s="379"/>
      <c r="N1816" s="382"/>
      <c r="O1816" s="379"/>
    </row>
    <row r="1817" spans="1:15" x14ac:dyDescent="0.2">
      <c r="A1817" s="379"/>
      <c r="B1817" s="379"/>
      <c r="C1817" s="379"/>
      <c r="D1817" s="379"/>
      <c r="E1817" s="379"/>
      <c r="F1817" s="379"/>
      <c r="G1817" s="379"/>
      <c r="H1817" s="382"/>
      <c r="I1817" s="509"/>
      <c r="J1817" s="383"/>
      <c r="K1817" s="387"/>
      <c r="L1817" s="379"/>
      <c r="M1817" s="379"/>
      <c r="N1817" s="382"/>
      <c r="O1817" s="379"/>
    </row>
    <row r="1818" spans="1:15" x14ac:dyDescent="0.2">
      <c r="A1818" s="379"/>
      <c r="B1818" s="379"/>
      <c r="C1818" s="379"/>
      <c r="D1818" s="379"/>
      <c r="E1818" s="379"/>
      <c r="F1818" s="379"/>
      <c r="G1818" s="379"/>
      <c r="H1818" s="382"/>
      <c r="I1818" s="509"/>
      <c r="J1818" s="383"/>
      <c r="K1818" s="387"/>
      <c r="L1818" s="379"/>
      <c r="M1818" s="379"/>
      <c r="N1818" s="382"/>
      <c r="O1818" s="379"/>
    </row>
    <row r="1819" spans="1:15" x14ac:dyDescent="0.2">
      <c r="A1819" s="379"/>
      <c r="B1819" s="379"/>
      <c r="C1819" s="379"/>
      <c r="D1819" s="379"/>
      <c r="E1819" s="379"/>
      <c r="F1819" s="379"/>
      <c r="G1819" s="379"/>
      <c r="H1819" s="382"/>
      <c r="I1819" s="509"/>
      <c r="J1819" s="383"/>
      <c r="K1819" s="387"/>
      <c r="L1819" s="379"/>
      <c r="M1819" s="379"/>
      <c r="N1819" s="382"/>
      <c r="O1819" s="379"/>
    </row>
    <row r="1820" spans="1:15" x14ac:dyDescent="0.2">
      <c r="A1820" s="379"/>
      <c r="B1820" s="379"/>
      <c r="C1820" s="379"/>
      <c r="D1820" s="379"/>
      <c r="E1820" s="379"/>
      <c r="F1820" s="379"/>
      <c r="G1820" s="379"/>
      <c r="H1820" s="382"/>
      <c r="I1820" s="509"/>
      <c r="J1820" s="383"/>
      <c r="K1820" s="387"/>
      <c r="L1820" s="379"/>
      <c r="M1820" s="379"/>
      <c r="N1820" s="382"/>
      <c r="O1820" s="379"/>
    </row>
    <row r="1821" spans="1:15" x14ac:dyDescent="0.2">
      <c r="A1821" s="379"/>
      <c r="B1821" s="379"/>
      <c r="C1821" s="379"/>
      <c r="D1821" s="379"/>
      <c r="E1821" s="379"/>
      <c r="F1821" s="379"/>
      <c r="G1821" s="379"/>
      <c r="H1821" s="382"/>
      <c r="I1821" s="509"/>
      <c r="J1821" s="383"/>
      <c r="K1821" s="387"/>
      <c r="L1821" s="379"/>
      <c r="M1821" s="379"/>
      <c r="N1821" s="382"/>
      <c r="O1821" s="379"/>
    </row>
    <row r="1822" spans="1:15" x14ac:dyDescent="0.2">
      <c r="A1822" s="379"/>
      <c r="B1822" s="379"/>
      <c r="C1822" s="379"/>
      <c r="D1822" s="379"/>
      <c r="E1822" s="379"/>
      <c r="F1822" s="379"/>
      <c r="G1822" s="379"/>
      <c r="H1822" s="382"/>
      <c r="I1822" s="509"/>
      <c r="J1822" s="383"/>
      <c r="K1822" s="387"/>
      <c r="L1822" s="379"/>
      <c r="M1822" s="379"/>
      <c r="N1822" s="382"/>
      <c r="O1822" s="379"/>
    </row>
    <row r="1823" spans="1:15" x14ac:dyDescent="0.2">
      <c r="A1823" s="379"/>
      <c r="B1823" s="379"/>
      <c r="C1823" s="379"/>
      <c r="D1823" s="379"/>
      <c r="E1823" s="379"/>
      <c r="F1823" s="379"/>
      <c r="G1823" s="379"/>
      <c r="H1823" s="382"/>
      <c r="I1823" s="509"/>
      <c r="J1823" s="383"/>
      <c r="K1823" s="387"/>
      <c r="L1823" s="379"/>
      <c r="M1823" s="379"/>
      <c r="N1823" s="382"/>
      <c r="O1823" s="379"/>
    </row>
    <row r="1824" spans="1:15" x14ac:dyDescent="0.2">
      <c r="A1824" s="379"/>
      <c r="B1824" s="379"/>
      <c r="C1824" s="379"/>
      <c r="D1824" s="379"/>
      <c r="E1824" s="379"/>
      <c r="F1824" s="379"/>
      <c r="G1824" s="379"/>
      <c r="H1824" s="382"/>
      <c r="I1824" s="509"/>
      <c r="J1824" s="383"/>
      <c r="K1824" s="387"/>
      <c r="L1824" s="379"/>
      <c r="M1824" s="379"/>
      <c r="N1824" s="382"/>
      <c r="O1824" s="379"/>
    </row>
    <row r="1825" spans="1:15" x14ac:dyDescent="0.2">
      <c r="A1825" s="379"/>
      <c r="B1825" s="379"/>
      <c r="C1825" s="379"/>
      <c r="D1825" s="379"/>
      <c r="E1825" s="379"/>
      <c r="F1825" s="379"/>
      <c r="G1825" s="379"/>
      <c r="H1825" s="382"/>
      <c r="I1825" s="509"/>
      <c r="J1825" s="383"/>
      <c r="K1825" s="387"/>
      <c r="L1825" s="379"/>
      <c r="M1825" s="379"/>
      <c r="N1825" s="382"/>
      <c r="O1825" s="379"/>
    </row>
    <row r="1826" spans="1:15" x14ac:dyDescent="0.2">
      <c r="A1826" s="379"/>
      <c r="B1826" s="379"/>
      <c r="C1826" s="379"/>
      <c r="D1826" s="379"/>
      <c r="E1826" s="379"/>
      <c r="F1826" s="379"/>
      <c r="G1826" s="379"/>
      <c r="H1826" s="382"/>
      <c r="I1826" s="509"/>
      <c r="J1826" s="383"/>
      <c r="K1826" s="387"/>
      <c r="L1826" s="379"/>
      <c r="M1826" s="379"/>
      <c r="N1826" s="382"/>
      <c r="O1826" s="379"/>
    </row>
    <row r="1827" spans="1:15" x14ac:dyDescent="0.2">
      <c r="A1827" s="379"/>
      <c r="B1827" s="379"/>
      <c r="C1827" s="379"/>
      <c r="D1827" s="379"/>
      <c r="E1827" s="379"/>
      <c r="F1827" s="379"/>
      <c r="G1827" s="379"/>
      <c r="H1827" s="382"/>
      <c r="I1827" s="509"/>
      <c r="J1827" s="383"/>
      <c r="K1827" s="387"/>
      <c r="L1827" s="379"/>
      <c r="M1827" s="379"/>
      <c r="N1827" s="382"/>
      <c r="O1827" s="379"/>
    </row>
    <row r="1828" spans="1:15" x14ac:dyDescent="0.2">
      <c r="A1828" s="379"/>
      <c r="B1828" s="379"/>
      <c r="C1828" s="379"/>
      <c r="D1828" s="379"/>
      <c r="E1828" s="379"/>
      <c r="F1828" s="379"/>
      <c r="G1828" s="379"/>
      <c r="H1828" s="382"/>
      <c r="I1828" s="509"/>
      <c r="J1828" s="383"/>
      <c r="K1828" s="387"/>
      <c r="L1828" s="379"/>
      <c r="M1828" s="379"/>
      <c r="N1828" s="382"/>
      <c r="O1828" s="379"/>
    </row>
    <row r="1829" spans="1:15" x14ac:dyDescent="0.2">
      <c r="A1829" s="379"/>
      <c r="B1829" s="379"/>
      <c r="C1829" s="379"/>
      <c r="D1829" s="379"/>
      <c r="E1829" s="379"/>
      <c r="F1829" s="379"/>
      <c r="G1829" s="379"/>
      <c r="H1829" s="382"/>
      <c r="I1829" s="509"/>
      <c r="J1829" s="383"/>
      <c r="K1829" s="387"/>
      <c r="L1829" s="379"/>
      <c r="M1829" s="379"/>
      <c r="N1829" s="382"/>
      <c r="O1829" s="379"/>
    </row>
    <row r="1830" spans="1:15" x14ac:dyDescent="0.2">
      <c r="A1830" s="379"/>
      <c r="B1830" s="379"/>
      <c r="C1830" s="379"/>
      <c r="D1830" s="379"/>
      <c r="E1830" s="379"/>
      <c r="F1830" s="379"/>
      <c r="G1830" s="379"/>
      <c r="H1830" s="382"/>
      <c r="I1830" s="509"/>
      <c r="J1830" s="383"/>
      <c r="K1830" s="387"/>
      <c r="L1830" s="379"/>
      <c r="M1830" s="379"/>
      <c r="N1830" s="382"/>
      <c r="O1830" s="379"/>
    </row>
    <row r="1831" spans="1:15" x14ac:dyDescent="0.2">
      <c r="A1831" s="379"/>
      <c r="B1831" s="379"/>
      <c r="C1831" s="379"/>
      <c r="D1831" s="379"/>
      <c r="E1831" s="379"/>
      <c r="F1831" s="379"/>
      <c r="G1831" s="379"/>
      <c r="H1831" s="382"/>
      <c r="I1831" s="509"/>
      <c r="J1831" s="383"/>
      <c r="K1831" s="387"/>
      <c r="L1831" s="379"/>
      <c r="M1831" s="379"/>
      <c r="N1831" s="382"/>
      <c r="O1831" s="379"/>
    </row>
    <row r="1832" spans="1:15" x14ac:dyDescent="0.2">
      <c r="A1832" s="379"/>
      <c r="B1832" s="379"/>
      <c r="C1832" s="379"/>
      <c r="D1832" s="379"/>
      <c r="E1832" s="379"/>
      <c r="F1832" s="379"/>
      <c r="G1832" s="379"/>
      <c r="H1832" s="382"/>
      <c r="I1832" s="509"/>
      <c r="J1832" s="383"/>
      <c r="K1832" s="387"/>
      <c r="L1832" s="379"/>
      <c r="M1832" s="379"/>
      <c r="N1832" s="382"/>
      <c r="O1832" s="379"/>
    </row>
    <row r="1833" spans="1:15" x14ac:dyDescent="0.2">
      <c r="A1833" s="379"/>
      <c r="B1833" s="379"/>
      <c r="C1833" s="379"/>
      <c r="D1833" s="379"/>
      <c r="E1833" s="379"/>
      <c r="F1833" s="379"/>
      <c r="G1833" s="379"/>
      <c r="H1833" s="382"/>
      <c r="I1833" s="509"/>
      <c r="J1833" s="383"/>
      <c r="K1833" s="387"/>
      <c r="L1833" s="379"/>
      <c r="M1833" s="379"/>
      <c r="N1833" s="382"/>
      <c r="O1833" s="379"/>
    </row>
    <row r="1834" spans="1:15" x14ac:dyDescent="0.2">
      <c r="A1834" s="379"/>
      <c r="B1834" s="379"/>
      <c r="C1834" s="379"/>
      <c r="D1834" s="379"/>
      <c r="E1834" s="379"/>
      <c r="F1834" s="379"/>
      <c r="G1834" s="379"/>
      <c r="H1834" s="382"/>
      <c r="I1834" s="509"/>
      <c r="J1834" s="383"/>
      <c r="K1834" s="387"/>
      <c r="L1834" s="379"/>
      <c r="M1834" s="379"/>
      <c r="N1834" s="382"/>
      <c r="O1834" s="379"/>
    </row>
    <row r="1835" spans="1:15" x14ac:dyDescent="0.2">
      <c r="A1835" s="379"/>
      <c r="B1835" s="379"/>
      <c r="C1835" s="379"/>
      <c r="D1835" s="379"/>
      <c r="E1835" s="379"/>
      <c r="F1835" s="379"/>
      <c r="G1835" s="379"/>
      <c r="H1835" s="382"/>
      <c r="I1835" s="509"/>
      <c r="J1835" s="383"/>
      <c r="K1835" s="387"/>
      <c r="L1835" s="379"/>
      <c r="M1835" s="379"/>
      <c r="N1835" s="382"/>
      <c r="O1835" s="379"/>
    </row>
    <row r="1836" spans="1:15" x14ac:dyDescent="0.2">
      <c r="A1836" s="379"/>
      <c r="B1836" s="379"/>
      <c r="C1836" s="379"/>
      <c r="D1836" s="379"/>
      <c r="E1836" s="379"/>
      <c r="F1836" s="379"/>
      <c r="G1836" s="379"/>
      <c r="H1836" s="382"/>
      <c r="I1836" s="509"/>
      <c r="J1836" s="383"/>
      <c r="K1836" s="387"/>
      <c r="L1836" s="379"/>
      <c r="M1836" s="379"/>
      <c r="N1836" s="382"/>
      <c r="O1836" s="379"/>
    </row>
    <row r="1837" spans="1:15" x14ac:dyDescent="0.2">
      <c r="A1837" s="379"/>
      <c r="B1837" s="379"/>
      <c r="C1837" s="379"/>
      <c r="D1837" s="379"/>
      <c r="E1837" s="379"/>
      <c r="F1837" s="379"/>
      <c r="G1837" s="379"/>
      <c r="H1837" s="382"/>
      <c r="I1837" s="509"/>
      <c r="J1837" s="383"/>
      <c r="K1837" s="387"/>
      <c r="L1837" s="379"/>
      <c r="M1837" s="379"/>
      <c r="N1837" s="382"/>
      <c r="O1837" s="379"/>
    </row>
    <row r="1838" spans="1:15" x14ac:dyDescent="0.2">
      <c r="A1838" s="379"/>
      <c r="B1838" s="379"/>
      <c r="C1838" s="379"/>
      <c r="D1838" s="379"/>
      <c r="E1838" s="379"/>
      <c r="F1838" s="379"/>
      <c r="G1838" s="379"/>
      <c r="H1838" s="382"/>
      <c r="I1838" s="509"/>
      <c r="J1838" s="383"/>
      <c r="K1838" s="387"/>
      <c r="L1838" s="379"/>
      <c r="M1838" s="379"/>
      <c r="N1838" s="382"/>
      <c r="O1838" s="379"/>
    </row>
    <row r="1839" spans="1:15" x14ac:dyDescent="0.2">
      <c r="A1839" s="379"/>
      <c r="B1839" s="379"/>
      <c r="C1839" s="379"/>
      <c r="D1839" s="379"/>
      <c r="E1839" s="379"/>
      <c r="F1839" s="379"/>
      <c r="G1839" s="379"/>
      <c r="H1839" s="382"/>
      <c r="I1839" s="509"/>
      <c r="J1839" s="383"/>
      <c r="K1839" s="387"/>
      <c r="L1839" s="379"/>
      <c r="M1839" s="379"/>
      <c r="N1839" s="382"/>
      <c r="O1839" s="379"/>
    </row>
    <row r="1840" spans="1:15" x14ac:dyDescent="0.2">
      <c r="A1840" s="379"/>
      <c r="B1840" s="379"/>
      <c r="C1840" s="379"/>
      <c r="D1840" s="379"/>
      <c r="E1840" s="379"/>
      <c r="F1840" s="379"/>
      <c r="G1840" s="379"/>
      <c r="H1840" s="382"/>
      <c r="I1840" s="509"/>
      <c r="J1840" s="383"/>
      <c r="K1840" s="387"/>
      <c r="L1840" s="379"/>
      <c r="M1840" s="379"/>
      <c r="N1840" s="382"/>
      <c r="O1840" s="379"/>
    </row>
    <row r="1841" spans="1:15" x14ac:dyDescent="0.2">
      <c r="A1841" s="379"/>
      <c r="B1841" s="379"/>
      <c r="C1841" s="379"/>
      <c r="D1841" s="379"/>
      <c r="E1841" s="379"/>
      <c r="F1841" s="379"/>
      <c r="G1841" s="379"/>
      <c r="H1841" s="382"/>
      <c r="I1841" s="509"/>
      <c r="J1841" s="383"/>
      <c r="K1841" s="387"/>
      <c r="L1841" s="379"/>
      <c r="M1841" s="379"/>
      <c r="N1841" s="382"/>
      <c r="O1841" s="379"/>
    </row>
    <row r="1842" spans="1:15" x14ac:dyDescent="0.2">
      <c r="A1842" s="379"/>
      <c r="B1842" s="379"/>
      <c r="C1842" s="379"/>
      <c r="D1842" s="379"/>
      <c r="E1842" s="379"/>
      <c r="F1842" s="379"/>
      <c r="G1842" s="379"/>
      <c r="H1842" s="382"/>
      <c r="I1842" s="509"/>
      <c r="J1842" s="383"/>
      <c r="K1842" s="387"/>
      <c r="L1842" s="379"/>
      <c r="M1842" s="379"/>
      <c r="N1842" s="382"/>
      <c r="O1842" s="379"/>
    </row>
    <row r="1843" spans="1:15" x14ac:dyDescent="0.2">
      <c r="A1843" s="379"/>
      <c r="B1843" s="379"/>
      <c r="C1843" s="379"/>
      <c r="D1843" s="379"/>
      <c r="E1843" s="379"/>
      <c r="F1843" s="379"/>
      <c r="G1843" s="379"/>
      <c r="H1843" s="382"/>
      <c r="I1843" s="509"/>
      <c r="J1843" s="383"/>
      <c r="K1843" s="387"/>
      <c r="L1843" s="379"/>
      <c r="M1843" s="379"/>
      <c r="N1843" s="382"/>
      <c r="O1843" s="379"/>
    </row>
    <row r="1844" spans="1:15" x14ac:dyDescent="0.2">
      <c r="A1844" s="379"/>
      <c r="B1844" s="379"/>
      <c r="C1844" s="379"/>
      <c r="D1844" s="379"/>
      <c r="E1844" s="379"/>
      <c r="F1844" s="379"/>
      <c r="G1844" s="379"/>
      <c r="H1844" s="382"/>
      <c r="I1844" s="509"/>
      <c r="J1844" s="383"/>
      <c r="K1844" s="387"/>
      <c r="L1844" s="379"/>
      <c r="M1844" s="379"/>
      <c r="N1844" s="382"/>
      <c r="O1844" s="379"/>
    </row>
    <row r="1845" spans="1:15" x14ac:dyDescent="0.2">
      <c r="A1845" s="379"/>
      <c r="B1845" s="379"/>
      <c r="C1845" s="379"/>
      <c r="D1845" s="379"/>
      <c r="E1845" s="379"/>
      <c r="F1845" s="379"/>
      <c r="G1845" s="379"/>
      <c r="H1845" s="382"/>
      <c r="I1845" s="509"/>
      <c r="J1845" s="383"/>
      <c r="K1845" s="387"/>
      <c r="L1845" s="379"/>
      <c r="M1845" s="379"/>
      <c r="N1845" s="382"/>
      <c r="O1845" s="379"/>
    </row>
    <row r="1846" spans="1:15" x14ac:dyDescent="0.2">
      <c r="A1846" s="379"/>
      <c r="B1846" s="379"/>
      <c r="C1846" s="379"/>
      <c r="D1846" s="379"/>
      <c r="E1846" s="379"/>
      <c r="F1846" s="379"/>
      <c r="G1846" s="379"/>
      <c r="H1846" s="382"/>
      <c r="I1846" s="509"/>
      <c r="J1846" s="383"/>
      <c r="K1846" s="387"/>
      <c r="L1846" s="379"/>
      <c r="M1846" s="379"/>
      <c r="N1846" s="382"/>
      <c r="O1846" s="379"/>
    </row>
    <row r="1847" spans="1:15" x14ac:dyDescent="0.2">
      <c r="A1847" s="379"/>
      <c r="B1847" s="379"/>
      <c r="C1847" s="379"/>
      <c r="D1847" s="379"/>
      <c r="E1847" s="379"/>
      <c r="F1847" s="379"/>
      <c r="G1847" s="379"/>
      <c r="H1847" s="382"/>
      <c r="I1847" s="509"/>
      <c r="J1847" s="383"/>
      <c r="K1847" s="387"/>
      <c r="L1847" s="379"/>
      <c r="M1847" s="379"/>
      <c r="N1847" s="382"/>
      <c r="O1847" s="379"/>
    </row>
    <row r="1848" spans="1:15" x14ac:dyDescent="0.2">
      <c r="A1848" s="379"/>
      <c r="B1848" s="379"/>
      <c r="C1848" s="379"/>
      <c r="D1848" s="379"/>
      <c r="E1848" s="379"/>
      <c r="F1848" s="379"/>
      <c r="G1848" s="379"/>
      <c r="H1848" s="382"/>
      <c r="I1848" s="509"/>
      <c r="J1848" s="383"/>
      <c r="K1848" s="387"/>
      <c r="L1848" s="379"/>
      <c r="M1848" s="379"/>
      <c r="N1848" s="382"/>
      <c r="O1848" s="379"/>
    </row>
    <row r="1849" spans="1:15" x14ac:dyDescent="0.2">
      <c r="A1849" s="379"/>
      <c r="B1849" s="379"/>
      <c r="C1849" s="379"/>
      <c r="D1849" s="379"/>
      <c r="E1849" s="379"/>
      <c r="F1849" s="379"/>
      <c r="G1849" s="379"/>
      <c r="H1849" s="382"/>
      <c r="I1849" s="509"/>
      <c r="J1849" s="383"/>
      <c r="K1849" s="387"/>
      <c r="L1849" s="379"/>
      <c r="M1849" s="379"/>
      <c r="N1849" s="382"/>
      <c r="O1849" s="379"/>
    </row>
    <row r="1850" spans="1:15" x14ac:dyDescent="0.2">
      <c r="A1850" s="379"/>
      <c r="B1850" s="379"/>
      <c r="C1850" s="379"/>
      <c r="D1850" s="379"/>
      <c r="E1850" s="379"/>
      <c r="F1850" s="379"/>
      <c r="G1850" s="379"/>
      <c r="H1850" s="382"/>
      <c r="I1850" s="509"/>
      <c r="J1850" s="383"/>
      <c r="K1850" s="387"/>
      <c r="L1850" s="379"/>
      <c r="M1850" s="379"/>
      <c r="N1850" s="382"/>
      <c r="O1850" s="379"/>
    </row>
    <row r="1851" spans="1:15" x14ac:dyDescent="0.2">
      <c r="A1851" s="379"/>
      <c r="B1851" s="379"/>
      <c r="C1851" s="379"/>
      <c r="D1851" s="379"/>
      <c r="E1851" s="379"/>
      <c r="F1851" s="379"/>
      <c r="G1851" s="379"/>
      <c r="H1851" s="382"/>
      <c r="I1851" s="509"/>
      <c r="J1851" s="383"/>
      <c r="K1851" s="387"/>
      <c r="L1851" s="379"/>
      <c r="M1851" s="379"/>
      <c r="N1851" s="382"/>
      <c r="O1851" s="379"/>
    </row>
    <row r="1852" spans="1:15" x14ac:dyDescent="0.2">
      <c r="A1852" s="379"/>
      <c r="B1852" s="379"/>
      <c r="C1852" s="379"/>
      <c r="D1852" s="379"/>
      <c r="E1852" s="379"/>
      <c r="F1852" s="379"/>
      <c r="G1852" s="379"/>
      <c r="H1852" s="382"/>
      <c r="I1852" s="509"/>
      <c r="J1852" s="383"/>
      <c r="K1852" s="387"/>
      <c r="L1852" s="379"/>
      <c r="M1852" s="379"/>
      <c r="N1852" s="382"/>
      <c r="O1852" s="379"/>
    </row>
    <row r="1853" spans="1:15" x14ac:dyDescent="0.2">
      <c r="A1853" s="379"/>
      <c r="B1853" s="379"/>
      <c r="C1853" s="379"/>
      <c r="D1853" s="379"/>
      <c r="E1853" s="379"/>
      <c r="F1853" s="379"/>
      <c r="G1853" s="379"/>
      <c r="H1853" s="382"/>
      <c r="I1853" s="509"/>
      <c r="J1853" s="383"/>
      <c r="K1853" s="387"/>
      <c r="L1853" s="379"/>
      <c r="M1853" s="379"/>
      <c r="N1853" s="382"/>
      <c r="O1853" s="379"/>
    </row>
    <row r="1854" spans="1:15" x14ac:dyDescent="0.2">
      <c r="A1854" s="379"/>
      <c r="B1854" s="379"/>
      <c r="C1854" s="379"/>
      <c r="D1854" s="379"/>
      <c r="E1854" s="379"/>
      <c r="F1854" s="379"/>
      <c r="G1854" s="379"/>
      <c r="H1854" s="382"/>
      <c r="I1854" s="509"/>
      <c r="J1854" s="383"/>
      <c r="K1854" s="387"/>
      <c r="L1854" s="379"/>
      <c r="M1854" s="379"/>
      <c r="N1854" s="382"/>
      <c r="O1854" s="379"/>
    </row>
    <row r="1855" spans="1:15" x14ac:dyDescent="0.2">
      <c r="A1855" s="379"/>
      <c r="B1855" s="379"/>
      <c r="C1855" s="379"/>
      <c r="D1855" s="379"/>
      <c r="E1855" s="379"/>
      <c r="F1855" s="379"/>
      <c r="G1855" s="379"/>
      <c r="H1855" s="382"/>
      <c r="I1855" s="509"/>
      <c r="J1855" s="383"/>
      <c r="K1855" s="387"/>
      <c r="L1855" s="379"/>
      <c r="M1855" s="379"/>
      <c r="N1855" s="382"/>
      <c r="O1855" s="379"/>
    </row>
    <row r="1856" spans="1:15" x14ac:dyDescent="0.2">
      <c r="A1856" s="379"/>
      <c r="B1856" s="379"/>
      <c r="C1856" s="379"/>
      <c r="D1856" s="379"/>
      <c r="E1856" s="379"/>
      <c r="F1856" s="379"/>
      <c r="G1856" s="379"/>
      <c r="H1856" s="382"/>
      <c r="I1856" s="509"/>
      <c r="J1856" s="383"/>
      <c r="K1856" s="387"/>
      <c r="L1856" s="379"/>
      <c r="M1856" s="379"/>
      <c r="N1856" s="382"/>
      <c r="O1856" s="379"/>
    </row>
    <row r="1857" spans="1:15" x14ac:dyDescent="0.2">
      <c r="A1857" s="379"/>
      <c r="B1857" s="379"/>
      <c r="C1857" s="379"/>
      <c r="D1857" s="379"/>
      <c r="E1857" s="379"/>
      <c r="F1857" s="379"/>
      <c r="G1857" s="379"/>
      <c r="H1857" s="382"/>
      <c r="I1857" s="509"/>
      <c r="J1857" s="383"/>
      <c r="K1857" s="387"/>
      <c r="L1857" s="379"/>
      <c r="M1857" s="379"/>
      <c r="N1857" s="382"/>
      <c r="O1857" s="379"/>
    </row>
    <row r="1858" spans="1:15" x14ac:dyDescent="0.2">
      <c r="A1858" s="379"/>
      <c r="B1858" s="379"/>
      <c r="C1858" s="379"/>
      <c r="D1858" s="379"/>
      <c r="E1858" s="379"/>
      <c r="F1858" s="379"/>
      <c r="G1858" s="379"/>
      <c r="H1858" s="382"/>
      <c r="I1858" s="509"/>
      <c r="J1858" s="383"/>
      <c r="K1858" s="387"/>
      <c r="L1858" s="379"/>
      <c r="M1858" s="379"/>
      <c r="N1858" s="382"/>
      <c r="O1858" s="379"/>
    </row>
    <row r="1859" spans="1:15" x14ac:dyDescent="0.2">
      <c r="A1859" s="379"/>
      <c r="B1859" s="379"/>
      <c r="C1859" s="379"/>
      <c r="D1859" s="379"/>
      <c r="E1859" s="379"/>
      <c r="F1859" s="379"/>
      <c r="G1859" s="379"/>
      <c r="H1859" s="382"/>
      <c r="I1859" s="509"/>
      <c r="J1859" s="383"/>
      <c r="K1859" s="387"/>
      <c r="L1859" s="379"/>
      <c r="M1859" s="379"/>
      <c r="N1859" s="382"/>
      <c r="O1859" s="379"/>
    </row>
    <row r="1860" spans="1:15" x14ac:dyDescent="0.2">
      <c r="A1860" s="379"/>
      <c r="B1860" s="379"/>
      <c r="C1860" s="379"/>
      <c r="D1860" s="379"/>
      <c r="E1860" s="379"/>
      <c r="F1860" s="379"/>
      <c r="G1860" s="379"/>
      <c r="H1860" s="382"/>
      <c r="I1860" s="509"/>
      <c r="J1860" s="383"/>
      <c r="K1860" s="387"/>
      <c r="L1860" s="379"/>
      <c r="M1860" s="379"/>
      <c r="N1860" s="382"/>
      <c r="O1860" s="379"/>
    </row>
    <row r="1861" spans="1:15" x14ac:dyDescent="0.2">
      <c r="A1861" s="379"/>
      <c r="B1861" s="379"/>
      <c r="C1861" s="379"/>
      <c r="D1861" s="379"/>
      <c r="E1861" s="379"/>
      <c r="F1861" s="379"/>
      <c r="G1861" s="379"/>
      <c r="H1861" s="382"/>
      <c r="I1861" s="509"/>
      <c r="J1861" s="383"/>
      <c r="K1861" s="387"/>
      <c r="L1861" s="379"/>
      <c r="M1861" s="379"/>
      <c r="N1861" s="382"/>
      <c r="O1861" s="379"/>
    </row>
    <row r="1862" spans="1:15" x14ac:dyDescent="0.2">
      <c r="A1862" s="379"/>
      <c r="B1862" s="379"/>
      <c r="C1862" s="379"/>
      <c r="D1862" s="379"/>
      <c r="E1862" s="379"/>
      <c r="F1862" s="379"/>
      <c r="G1862" s="379"/>
      <c r="H1862" s="382"/>
      <c r="I1862" s="509"/>
      <c r="J1862" s="383"/>
      <c r="K1862" s="387"/>
      <c r="L1862" s="379"/>
      <c r="M1862" s="379"/>
      <c r="N1862" s="382"/>
      <c r="O1862" s="379"/>
    </row>
    <row r="1863" spans="1:15" x14ac:dyDescent="0.2">
      <c r="A1863" s="379"/>
      <c r="B1863" s="379"/>
      <c r="C1863" s="379"/>
      <c r="D1863" s="379"/>
      <c r="E1863" s="379"/>
      <c r="F1863" s="379"/>
      <c r="G1863" s="379"/>
      <c r="H1863" s="382"/>
      <c r="I1863" s="509"/>
      <c r="J1863" s="383"/>
      <c r="K1863" s="387"/>
      <c r="L1863" s="379"/>
      <c r="M1863" s="379"/>
      <c r="N1863" s="382"/>
      <c r="O1863" s="379"/>
    </row>
    <row r="1864" spans="1:15" x14ac:dyDescent="0.2">
      <c r="A1864" s="379"/>
      <c r="B1864" s="379"/>
      <c r="C1864" s="379"/>
      <c r="D1864" s="379"/>
      <c r="E1864" s="379"/>
      <c r="F1864" s="379"/>
      <c r="G1864" s="379"/>
      <c r="H1864" s="382"/>
      <c r="I1864" s="509"/>
      <c r="J1864" s="383"/>
      <c r="K1864" s="387"/>
      <c r="L1864" s="379"/>
      <c r="M1864" s="379"/>
      <c r="N1864" s="382"/>
      <c r="O1864" s="379"/>
    </row>
    <row r="1865" spans="1:15" x14ac:dyDescent="0.2">
      <c r="A1865" s="379"/>
      <c r="B1865" s="379"/>
      <c r="C1865" s="379"/>
      <c r="D1865" s="379"/>
      <c r="E1865" s="379"/>
      <c r="F1865" s="379"/>
      <c r="G1865" s="379"/>
      <c r="H1865" s="382"/>
      <c r="I1865" s="509"/>
      <c r="J1865" s="383"/>
      <c r="K1865" s="387"/>
      <c r="L1865" s="379"/>
      <c r="M1865" s="379"/>
      <c r="N1865" s="382"/>
      <c r="O1865" s="379"/>
    </row>
    <row r="1866" spans="1:15" x14ac:dyDescent="0.2">
      <c r="A1866" s="379"/>
      <c r="B1866" s="379"/>
      <c r="C1866" s="379"/>
      <c r="D1866" s="379"/>
      <c r="E1866" s="379"/>
      <c r="F1866" s="379"/>
      <c r="G1866" s="379"/>
      <c r="H1866" s="382"/>
      <c r="I1866" s="509"/>
      <c r="J1866" s="383"/>
      <c r="K1866" s="387"/>
      <c r="L1866" s="379"/>
      <c r="M1866" s="379"/>
      <c r="N1866" s="382"/>
      <c r="O1866" s="379"/>
    </row>
    <row r="1867" spans="1:15" x14ac:dyDescent="0.2">
      <c r="A1867" s="379"/>
      <c r="B1867" s="379"/>
      <c r="C1867" s="379"/>
      <c r="D1867" s="379"/>
      <c r="E1867" s="379"/>
      <c r="F1867" s="379"/>
      <c r="G1867" s="379"/>
      <c r="H1867" s="382"/>
      <c r="I1867" s="509"/>
      <c r="J1867" s="383"/>
      <c r="K1867" s="387"/>
      <c r="L1867" s="379"/>
      <c r="M1867" s="379"/>
      <c r="N1867" s="382"/>
      <c r="O1867" s="379"/>
    </row>
    <row r="1868" spans="1:15" x14ac:dyDescent="0.2">
      <c r="A1868" s="379"/>
      <c r="B1868" s="379"/>
      <c r="C1868" s="379"/>
      <c r="D1868" s="379"/>
      <c r="E1868" s="379"/>
      <c r="F1868" s="379"/>
      <c r="G1868" s="379"/>
      <c r="H1868" s="382"/>
      <c r="I1868" s="509"/>
      <c r="J1868" s="383"/>
      <c r="K1868" s="387"/>
      <c r="L1868" s="379"/>
      <c r="M1868" s="379"/>
      <c r="N1868" s="382"/>
      <c r="O1868" s="379"/>
    </row>
    <row r="1869" spans="1:15" x14ac:dyDescent="0.2">
      <c r="A1869" s="379"/>
      <c r="B1869" s="379"/>
      <c r="C1869" s="379"/>
      <c r="D1869" s="379"/>
      <c r="E1869" s="379"/>
      <c r="F1869" s="379"/>
      <c r="G1869" s="379"/>
      <c r="H1869" s="382"/>
      <c r="I1869" s="509"/>
      <c r="J1869" s="383"/>
      <c r="K1869" s="387"/>
      <c r="L1869" s="379"/>
      <c r="M1869" s="379"/>
      <c r="N1869" s="382"/>
      <c r="O1869" s="379"/>
    </row>
    <row r="1870" spans="1:15" x14ac:dyDescent="0.2">
      <c r="A1870" s="379"/>
      <c r="B1870" s="379"/>
      <c r="C1870" s="379"/>
      <c r="D1870" s="379"/>
      <c r="E1870" s="379"/>
      <c r="F1870" s="379"/>
      <c r="G1870" s="379"/>
      <c r="H1870" s="382"/>
      <c r="I1870" s="509"/>
      <c r="J1870" s="383"/>
      <c r="K1870" s="387"/>
      <c r="L1870" s="379"/>
      <c r="M1870" s="379"/>
      <c r="N1870" s="382"/>
      <c r="O1870" s="379"/>
    </row>
    <row r="1871" spans="1:15" x14ac:dyDescent="0.2">
      <c r="A1871" s="379"/>
      <c r="B1871" s="379"/>
      <c r="C1871" s="379"/>
      <c r="D1871" s="379"/>
      <c r="E1871" s="379"/>
      <c r="F1871" s="379"/>
      <c r="G1871" s="379"/>
      <c r="H1871" s="382"/>
      <c r="I1871" s="509"/>
      <c r="J1871" s="383"/>
      <c r="K1871" s="387"/>
      <c r="L1871" s="379"/>
      <c r="M1871" s="379"/>
      <c r="N1871" s="382"/>
      <c r="O1871" s="379"/>
    </row>
    <row r="1872" spans="1:15" x14ac:dyDescent="0.2">
      <c r="A1872" s="379"/>
      <c r="B1872" s="379"/>
      <c r="C1872" s="379"/>
      <c r="D1872" s="379"/>
      <c r="E1872" s="379"/>
      <c r="F1872" s="379"/>
      <c r="G1872" s="379"/>
      <c r="H1872" s="382"/>
      <c r="I1872" s="509"/>
      <c r="J1872" s="383"/>
      <c r="K1872" s="387"/>
      <c r="L1872" s="379"/>
      <c r="M1872" s="379"/>
      <c r="N1872" s="382"/>
      <c r="O1872" s="379"/>
    </row>
    <row r="1873" spans="1:15" x14ac:dyDescent="0.2">
      <c r="A1873" s="379"/>
      <c r="B1873" s="379"/>
      <c r="C1873" s="379"/>
      <c r="D1873" s="379"/>
      <c r="E1873" s="379"/>
      <c r="F1873" s="379"/>
      <c r="G1873" s="379"/>
      <c r="H1873" s="382"/>
      <c r="I1873" s="509"/>
      <c r="J1873" s="383"/>
      <c r="K1873" s="387"/>
      <c r="L1873" s="379"/>
      <c r="M1873" s="379"/>
      <c r="N1873" s="382"/>
      <c r="O1873" s="379"/>
    </row>
    <row r="1874" spans="1:15" x14ac:dyDescent="0.2">
      <c r="A1874" s="379"/>
      <c r="B1874" s="379"/>
      <c r="C1874" s="379"/>
      <c r="D1874" s="379"/>
      <c r="E1874" s="379"/>
      <c r="F1874" s="379"/>
      <c r="G1874" s="379"/>
      <c r="H1874" s="382"/>
      <c r="I1874" s="509"/>
      <c r="J1874" s="383"/>
      <c r="K1874" s="387"/>
      <c r="L1874" s="379"/>
      <c r="M1874" s="379"/>
      <c r="N1874" s="382"/>
      <c r="O1874" s="379"/>
    </row>
    <row r="1875" spans="1:15" x14ac:dyDescent="0.2">
      <c r="A1875" s="379"/>
      <c r="B1875" s="379"/>
      <c r="C1875" s="379"/>
      <c r="D1875" s="379"/>
      <c r="E1875" s="379"/>
      <c r="F1875" s="379"/>
      <c r="G1875" s="379"/>
      <c r="H1875" s="382"/>
      <c r="I1875" s="509"/>
      <c r="J1875" s="383"/>
      <c r="K1875" s="387"/>
      <c r="L1875" s="379"/>
      <c r="M1875" s="379"/>
      <c r="N1875" s="382"/>
      <c r="O1875" s="379"/>
    </row>
    <row r="1876" spans="1:15" x14ac:dyDescent="0.2">
      <c r="A1876" s="379"/>
      <c r="B1876" s="379"/>
      <c r="C1876" s="379"/>
      <c r="D1876" s="379"/>
      <c r="E1876" s="379"/>
      <c r="F1876" s="379"/>
      <c r="G1876" s="379"/>
      <c r="H1876" s="382"/>
      <c r="I1876" s="509"/>
      <c r="J1876" s="383"/>
      <c r="K1876" s="387"/>
      <c r="L1876" s="379"/>
      <c r="M1876" s="379"/>
      <c r="N1876" s="382"/>
      <c r="O1876" s="379"/>
    </row>
    <row r="1877" spans="1:15" x14ac:dyDescent="0.2">
      <c r="A1877" s="379"/>
      <c r="B1877" s="379"/>
      <c r="C1877" s="379"/>
      <c r="D1877" s="379"/>
      <c r="E1877" s="379"/>
      <c r="F1877" s="379"/>
      <c r="G1877" s="379"/>
      <c r="H1877" s="382"/>
      <c r="I1877" s="509"/>
      <c r="J1877" s="383"/>
      <c r="K1877" s="387"/>
      <c r="L1877" s="379"/>
      <c r="M1877" s="379"/>
      <c r="N1877" s="382"/>
      <c r="O1877" s="379"/>
    </row>
    <row r="1878" spans="1:15" x14ac:dyDescent="0.2">
      <c r="A1878" s="379"/>
      <c r="B1878" s="379"/>
      <c r="C1878" s="379"/>
      <c r="D1878" s="379"/>
      <c r="E1878" s="379"/>
      <c r="F1878" s="379"/>
      <c r="G1878" s="379"/>
      <c r="H1878" s="382"/>
      <c r="I1878" s="509"/>
      <c r="J1878" s="383"/>
      <c r="K1878" s="387"/>
      <c r="L1878" s="379"/>
      <c r="M1878" s="379"/>
      <c r="N1878" s="382"/>
      <c r="O1878" s="379"/>
    </row>
    <row r="1879" spans="1:15" x14ac:dyDescent="0.2">
      <c r="A1879" s="379"/>
      <c r="B1879" s="379"/>
      <c r="C1879" s="379"/>
      <c r="D1879" s="379"/>
      <c r="E1879" s="379"/>
      <c r="F1879" s="379"/>
      <c r="G1879" s="379"/>
      <c r="H1879" s="382"/>
      <c r="I1879" s="509"/>
      <c r="J1879" s="383"/>
      <c r="K1879" s="387"/>
      <c r="L1879" s="379"/>
      <c r="M1879" s="379"/>
      <c r="N1879" s="382"/>
      <c r="O1879" s="379"/>
    </row>
    <row r="1880" spans="1:15" x14ac:dyDescent="0.2">
      <c r="A1880" s="379"/>
      <c r="B1880" s="379"/>
      <c r="C1880" s="379"/>
      <c r="D1880" s="379"/>
      <c r="E1880" s="379"/>
      <c r="F1880" s="379"/>
      <c r="G1880" s="379"/>
      <c r="H1880" s="382"/>
      <c r="I1880" s="509"/>
      <c r="J1880" s="383"/>
      <c r="K1880" s="387"/>
      <c r="L1880" s="379"/>
      <c r="M1880" s="379"/>
      <c r="N1880" s="382"/>
      <c r="O1880" s="379"/>
    </row>
    <row r="1881" spans="1:15" x14ac:dyDescent="0.2">
      <c r="A1881" s="379"/>
      <c r="B1881" s="379"/>
      <c r="C1881" s="379"/>
      <c r="D1881" s="379"/>
      <c r="E1881" s="379"/>
      <c r="F1881" s="379"/>
      <c r="G1881" s="379"/>
      <c r="H1881" s="382"/>
      <c r="I1881" s="509"/>
      <c r="J1881" s="383"/>
      <c r="K1881" s="387"/>
      <c r="L1881" s="379"/>
      <c r="M1881" s="379"/>
      <c r="N1881" s="382"/>
      <c r="O1881" s="379"/>
    </row>
    <row r="1882" spans="1:15" x14ac:dyDescent="0.2">
      <c r="A1882" s="379"/>
      <c r="B1882" s="379"/>
      <c r="C1882" s="379"/>
      <c r="D1882" s="379"/>
      <c r="E1882" s="379"/>
      <c r="F1882" s="379"/>
      <c r="G1882" s="379"/>
      <c r="H1882" s="382"/>
      <c r="I1882" s="509"/>
      <c r="J1882" s="383"/>
      <c r="K1882" s="387"/>
      <c r="L1882" s="379"/>
      <c r="M1882" s="379"/>
      <c r="N1882" s="382"/>
      <c r="O1882" s="379"/>
    </row>
    <row r="1883" spans="1:15" x14ac:dyDescent="0.2">
      <c r="A1883" s="379"/>
      <c r="B1883" s="379"/>
      <c r="C1883" s="379"/>
      <c r="D1883" s="379"/>
      <c r="E1883" s="379"/>
      <c r="F1883" s="379"/>
      <c r="G1883" s="379"/>
      <c r="H1883" s="382"/>
      <c r="I1883" s="509"/>
      <c r="J1883" s="383"/>
      <c r="K1883" s="387"/>
      <c r="L1883" s="379"/>
      <c r="M1883" s="379"/>
      <c r="N1883" s="382"/>
      <c r="O1883" s="379"/>
    </row>
    <row r="1884" spans="1:15" x14ac:dyDescent="0.2">
      <c r="A1884" s="379"/>
      <c r="B1884" s="379"/>
      <c r="C1884" s="379"/>
      <c r="D1884" s="379"/>
      <c r="E1884" s="379"/>
      <c r="F1884" s="379"/>
      <c r="G1884" s="379"/>
      <c r="H1884" s="382"/>
      <c r="I1884" s="509"/>
      <c r="J1884" s="383"/>
      <c r="K1884" s="387"/>
      <c r="L1884" s="379"/>
      <c r="M1884" s="379"/>
      <c r="N1884" s="382"/>
      <c r="O1884" s="379"/>
    </row>
    <row r="1885" spans="1:15" x14ac:dyDescent="0.2">
      <c r="A1885" s="379"/>
      <c r="B1885" s="379"/>
      <c r="C1885" s="379"/>
      <c r="D1885" s="379"/>
      <c r="E1885" s="379"/>
      <c r="F1885" s="379"/>
      <c r="G1885" s="379"/>
      <c r="H1885" s="382"/>
      <c r="I1885" s="509"/>
      <c r="J1885" s="383"/>
      <c r="K1885" s="387"/>
      <c r="L1885" s="379"/>
      <c r="M1885" s="379"/>
      <c r="N1885" s="382"/>
      <c r="O1885" s="379"/>
    </row>
    <row r="1886" spans="1:15" x14ac:dyDescent="0.2">
      <c r="A1886" s="379"/>
      <c r="B1886" s="379"/>
      <c r="C1886" s="379"/>
      <c r="D1886" s="379"/>
      <c r="E1886" s="379"/>
      <c r="F1886" s="379"/>
      <c r="G1886" s="379"/>
      <c r="H1886" s="382"/>
      <c r="I1886" s="509"/>
      <c r="J1886" s="383"/>
      <c r="K1886" s="387"/>
      <c r="L1886" s="379"/>
      <c r="M1886" s="379"/>
      <c r="N1886" s="382"/>
      <c r="O1886" s="379"/>
    </row>
    <row r="1887" spans="1:15" x14ac:dyDescent="0.2">
      <c r="A1887" s="379"/>
      <c r="B1887" s="379"/>
      <c r="C1887" s="379"/>
      <c r="D1887" s="379"/>
      <c r="E1887" s="379"/>
      <c r="F1887" s="379"/>
      <c r="G1887" s="379"/>
      <c r="H1887" s="382"/>
      <c r="I1887" s="509"/>
      <c r="J1887" s="383"/>
      <c r="K1887" s="387"/>
      <c r="L1887" s="379"/>
      <c r="M1887" s="379"/>
      <c r="N1887" s="382"/>
      <c r="O1887" s="379"/>
    </row>
    <row r="1888" spans="1:15" x14ac:dyDescent="0.2">
      <c r="A1888" s="379"/>
      <c r="B1888" s="379"/>
      <c r="C1888" s="379"/>
      <c r="D1888" s="379"/>
      <c r="E1888" s="379"/>
      <c r="F1888" s="379"/>
      <c r="G1888" s="379"/>
      <c r="H1888" s="382"/>
      <c r="I1888" s="509"/>
      <c r="J1888" s="383"/>
      <c r="K1888" s="387"/>
      <c r="L1888" s="379"/>
      <c r="M1888" s="379"/>
      <c r="N1888" s="382"/>
      <c r="O1888" s="379"/>
    </row>
    <row r="1889" spans="1:15" x14ac:dyDescent="0.2">
      <c r="A1889" s="379"/>
      <c r="B1889" s="379"/>
      <c r="C1889" s="379"/>
      <c r="D1889" s="379"/>
      <c r="E1889" s="379"/>
      <c r="F1889" s="379"/>
      <c r="G1889" s="379"/>
      <c r="H1889" s="382"/>
      <c r="I1889" s="509"/>
      <c r="J1889" s="383"/>
      <c r="K1889" s="387"/>
      <c r="L1889" s="379"/>
      <c r="M1889" s="379"/>
      <c r="N1889" s="382"/>
      <c r="O1889" s="379"/>
    </row>
    <row r="1890" spans="1:15" x14ac:dyDescent="0.2">
      <c r="A1890" s="379"/>
      <c r="B1890" s="379"/>
      <c r="C1890" s="379"/>
      <c r="D1890" s="379"/>
      <c r="E1890" s="379"/>
      <c r="F1890" s="379"/>
      <c r="G1890" s="379"/>
      <c r="H1890" s="382"/>
      <c r="I1890" s="509"/>
      <c r="J1890" s="383"/>
      <c r="K1890" s="387"/>
      <c r="L1890" s="379"/>
      <c r="M1890" s="379"/>
      <c r="N1890" s="382"/>
      <c r="O1890" s="379"/>
    </row>
    <row r="1891" spans="1:15" x14ac:dyDescent="0.2">
      <c r="A1891" s="379"/>
      <c r="B1891" s="379"/>
      <c r="C1891" s="379"/>
      <c r="D1891" s="379"/>
      <c r="E1891" s="379"/>
      <c r="F1891" s="379"/>
      <c r="G1891" s="379"/>
      <c r="H1891" s="382"/>
      <c r="I1891" s="509"/>
      <c r="J1891" s="383"/>
      <c r="K1891" s="387"/>
      <c r="L1891" s="379"/>
      <c r="M1891" s="379"/>
      <c r="N1891" s="382"/>
      <c r="O1891" s="379"/>
    </row>
    <row r="1892" spans="1:15" x14ac:dyDescent="0.2">
      <c r="A1892" s="379"/>
      <c r="B1892" s="379"/>
      <c r="C1892" s="379"/>
      <c r="D1892" s="379"/>
      <c r="E1892" s="379"/>
      <c r="F1892" s="379"/>
      <c r="G1892" s="379"/>
      <c r="H1892" s="382"/>
      <c r="I1892" s="509"/>
      <c r="J1892" s="383"/>
      <c r="K1892" s="387"/>
      <c r="L1892" s="379"/>
      <c r="M1892" s="379"/>
      <c r="N1892" s="382"/>
      <c r="O1892" s="379"/>
    </row>
    <row r="1893" spans="1:15" x14ac:dyDescent="0.2">
      <c r="A1893" s="379"/>
      <c r="B1893" s="379"/>
      <c r="C1893" s="379"/>
      <c r="D1893" s="379"/>
      <c r="E1893" s="379"/>
      <c r="F1893" s="379"/>
      <c r="G1893" s="379"/>
      <c r="H1893" s="382"/>
      <c r="I1893" s="509"/>
      <c r="J1893" s="383"/>
      <c r="K1893" s="387"/>
      <c r="L1893" s="379"/>
      <c r="M1893" s="379"/>
      <c r="N1893" s="382"/>
      <c r="O1893" s="379"/>
    </row>
    <row r="1894" spans="1:15" x14ac:dyDescent="0.2">
      <c r="A1894" s="379"/>
      <c r="B1894" s="379"/>
      <c r="C1894" s="379"/>
      <c r="D1894" s="379"/>
      <c r="E1894" s="379"/>
      <c r="F1894" s="379"/>
      <c r="G1894" s="379"/>
      <c r="H1894" s="382"/>
      <c r="I1894" s="509"/>
      <c r="J1894" s="383"/>
      <c r="K1894" s="387"/>
      <c r="L1894" s="379"/>
      <c r="M1894" s="379"/>
      <c r="N1894" s="382"/>
      <c r="O1894" s="379"/>
    </row>
    <row r="1895" spans="1:15" x14ac:dyDescent="0.2">
      <c r="A1895" s="379"/>
      <c r="B1895" s="379"/>
      <c r="C1895" s="379"/>
      <c r="D1895" s="379"/>
      <c r="E1895" s="379"/>
      <c r="F1895" s="379"/>
      <c r="G1895" s="379"/>
      <c r="H1895" s="382"/>
      <c r="I1895" s="509"/>
      <c r="J1895" s="383"/>
      <c r="K1895" s="387"/>
      <c r="L1895" s="379"/>
      <c r="M1895" s="379"/>
      <c r="N1895" s="382"/>
      <c r="O1895" s="379"/>
    </row>
    <row r="1896" spans="1:15" x14ac:dyDescent="0.2">
      <c r="A1896" s="379"/>
      <c r="B1896" s="379"/>
      <c r="C1896" s="379"/>
      <c r="D1896" s="379"/>
      <c r="E1896" s="379"/>
      <c r="F1896" s="379"/>
      <c r="G1896" s="379"/>
      <c r="H1896" s="382"/>
      <c r="I1896" s="509"/>
      <c r="J1896" s="383"/>
      <c r="K1896" s="387"/>
      <c r="L1896" s="379"/>
      <c r="M1896" s="379"/>
      <c r="N1896" s="382"/>
      <c r="O1896" s="379"/>
    </row>
    <row r="1897" spans="1:15" x14ac:dyDescent="0.2">
      <c r="A1897" s="379"/>
      <c r="B1897" s="379"/>
      <c r="C1897" s="379"/>
      <c r="D1897" s="379"/>
      <c r="E1897" s="379"/>
      <c r="F1897" s="379"/>
      <c r="G1897" s="379"/>
      <c r="H1897" s="382"/>
      <c r="I1897" s="509"/>
      <c r="J1897" s="383"/>
      <c r="K1897" s="387"/>
      <c r="L1897" s="379"/>
      <c r="M1897" s="379"/>
      <c r="N1897" s="382"/>
      <c r="O1897" s="379"/>
    </row>
    <row r="1898" spans="1:15" x14ac:dyDescent="0.2">
      <c r="A1898" s="379"/>
      <c r="B1898" s="379"/>
      <c r="C1898" s="379"/>
      <c r="D1898" s="379"/>
      <c r="E1898" s="379"/>
      <c r="F1898" s="379"/>
      <c r="G1898" s="379"/>
      <c r="H1898" s="382"/>
      <c r="I1898" s="509"/>
      <c r="J1898" s="383"/>
      <c r="K1898" s="387"/>
      <c r="L1898" s="379"/>
      <c r="M1898" s="379"/>
      <c r="N1898" s="382"/>
      <c r="O1898" s="379"/>
    </row>
    <row r="1899" spans="1:15" x14ac:dyDescent="0.2">
      <c r="A1899" s="379"/>
      <c r="B1899" s="379"/>
      <c r="C1899" s="379"/>
      <c r="D1899" s="379"/>
      <c r="E1899" s="379"/>
      <c r="F1899" s="379"/>
      <c r="G1899" s="379"/>
      <c r="H1899" s="382"/>
      <c r="I1899" s="509"/>
      <c r="J1899" s="383"/>
      <c r="K1899" s="387"/>
      <c r="L1899" s="379"/>
      <c r="M1899" s="379"/>
      <c r="N1899" s="382"/>
      <c r="O1899" s="379"/>
    </row>
    <row r="1900" spans="1:15" x14ac:dyDescent="0.2">
      <c r="A1900" s="379"/>
      <c r="B1900" s="379"/>
      <c r="C1900" s="379"/>
      <c r="D1900" s="379"/>
      <c r="E1900" s="379"/>
      <c r="F1900" s="379"/>
      <c r="G1900" s="379"/>
      <c r="H1900" s="382"/>
      <c r="I1900" s="509"/>
      <c r="J1900" s="383"/>
      <c r="K1900" s="387"/>
      <c r="L1900" s="379"/>
      <c r="M1900" s="379"/>
      <c r="N1900" s="382"/>
      <c r="O1900" s="379"/>
    </row>
    <row r="1901" spans="1:15" x14ac:dyDescent="0.2">
      <c r="A1901" s="379"/>
      <c r="B1901" s="379"/>
      <c r="C1901" s="379"/>
      <c r="D1901" s="379"/>
      <c r="E1901" s="379"/>
      <c r="F1901" s="379"/>
      <c r="G1901" s="379"/>
      <c r="H1901" s="382"/>
      <c r="I1901" s="509"/>
      <c r="J1901" s="383"/>
      <c r="K1901" s="387"/>
      <c r="L1901" s="379"/>
      <c r="M1901" s="379"/>
      <c r="N1901" s="382"/>
      <c r="O1901" s="379"/>
    </row>
    <row r="1902" spans="1:15" x14ac:dyDescent="0.2">
      <c r="A1902" s="379"/>
      <c r="B1902" s="379"/>
      <c r="C1902" s="379"/>
      <c r="D1902" s="379"/>
      <c r="E1902" s="379"/>
      <c r="F1902" s="379"/>
      <c r="G1902" s="379"/>
      <c r="H1902" s="382"/>
      <c r="I1902" s="509"/>
      <c r="J1902" s="383"/>
      <c r="K1902" s="387"/>
      <c r="L1902" s="379"/>
      <c r="M1902" s="379"/>
      <c r="N1902" s="382"/>
      <c r="O1902" s="379"/>
    </row>
    <row r="1903" spans="1:15" x14ac:dyDescent="0.2">
      <c r="A1903" s="379"/>
      <c r="B1903" s="379"/>
      <c r="C1903" s="379"/>
      <c r="D1903" s="379"/>
      <c r="E1903" s="379"/>
      <c r="F1903" s="379"/>
      <c r="G1903" s="379"/>
      <c r="H1903" s="382"/>
      <c r="I1903" s="509"/>
      <c r="J1903" s="383"/>
      <c r="K1903" s="387"/>
      <c r="L1903" s="379"/>
      <c r="M1903" s="379"/>
      <c r="N1903" s="382"/>
      <c r="O1903" s="379"/>
    </row>
    <row r="1904" spans="1:15" x14ac:dyDescent="0.2">
      <c r="A1904" s="379"/>
      <c r="B1904" s="379"/>
      <c r="C1904" s="379"/>
      <c r="D1904" s="379"/>
      <c r="E1904" s="379"/>
      <c r="F1904" s="379"/>
      <c r="G1904" s="379"/>
      <c r="H1904" s="382"/>
      <c r="I1904" s="509"/>
      <c r="J1904" s="383"/>
      <c r="K1904" s="387"/>
      <c r="L1904" s="379"/>
      <c r="M1904" s="379"/>
      <c r="N1904" s="382"/>
      <c r="O1904" s="379"/>
    </row>
    <row r="1905" spans="1:15" x14ac:dyDescent="0.2">
      <c r="A1905" s="379"/>
      <c r="B1905" s="379"/>
      <c r="C1905" s="379"/>
      <c r="D1905" s="379"/>
      <c r="E1905" s="379"/>
      <c r="F1905" s="379"/>
      <c r="G1905" s="379"/>
      <c r="H1905" s="382"/>
      <c r="I1905" s="509"/>
      <c r="J1905" s="383"/>
      <c r="K1905" s="387"/>
      <c r="L1905" s="379"/>
      <c r="M1905" s="379"/>
      <c r="N1905" s="382"/>
      <c r="O1905" s="379"/>
    </row>
    <row r="1906" spans="1:15" x14ac:dyDescent="0.2">
      <c r="A1906" s="379"/>
      <c r="B1906" s="379"/>
      <c r="C1906" s="379"/>
      <c r="D1906" s="379"/>
      <c r="E1906" s="379"/>
      <c r="F1906" s="379"/>
      <c r="G1906" s="379"/>
      <c r="H1906" s="382"/>
      <c r="I1906" s="509"/>
      <c r="J1906" s="383"/>
      <c r="K1906" s="387"/>
      <c r="L1906" s="379"/>
      <c r="M1906" s="379"/>
      <c r="N1906" s="382"/>
      <c r="O1906" s="379"/>
    </row>
    <row r="1907" spans="1:15" x14ac:dyDescent="0.2">
      <c r="A1907" s="379"/>
      <c r="B1907" s="379"/>
      <c r="C1907" s="379"/>
      <c r="D1907" s="379"/>
      <c r="E1907" s="379"/>
      <c r="F1907" s="379"/>
      <c r="G1907" s="379"/>
      <c r="H1907" s="382"/>
      <c r="I1907" s="509"/>
      <c r="J1907" s="383"/>
      <c r="K1907" s="387"/>
      <c r="L1907" s="379"/>
      <c r="M1907" s="379"/>
      <c r="N1907" s="382"/>
      <c r="O1907" s="379"/>
    </row>
    <row r="1908" spans="1:15" x14ac:dyDescent="0.2">
      <c r="A1908" s="379"/>
      <c r="B1908" s="379"/>
      <c r="C1908" s="379"/>
      <c r="D1908" s="379"/>
      <c r="E1908" s="379"/>
      <c r="F1908" s="379"/>
      <c r="G1908" s="379"/>
      <c r="H1908" s="382"/>
      <c r="I1908" s="509"/>
      <c r="J1908" s="383"/>
      <c r="K1908" s="387"/>
      <c r="L1908" s="379"/>
      <c r="M1908" s="379"/>
      <c r="N1908" s="382"/>
      <c r="O1908" s="379"/>
    </row>
    <row r="1909" spans="1:15" x14ac:dyDescent="0.2">
      <c r="A1909" s="379"/>
      <c r="B1909" s="379"/>
      <c r="C1909" s="379"/>
      <c r="D1909" s="379"/>
      <c r="E1909" s="379"/>
      <c r="F1909" s="379"/>
      <c r="G1909" s="379"/>
      <c r="H1909" s="382"/>
      <c r="I1909" s="509"/>
      <c r="J1909" s="383"/>
      <c r="K1909" s="387"/>
      <c r="L1909" s="379"/>
      <c r="M1909" s="379"/>
      <c r="N1909" s="382"/>
      <c r="O1909" s="379"/>
    </row>
    <row r="1910" spans="1:15" x14ac:dyDescent="0.2">
      <c r="A1910" s="379"/>
      <c r="B1910" s="379"/>
      <c r="C1910" s="379"/>
      <c r="D1910" s="379"/>
      <c r="E1910" s="379"/>
      <c r="F1910" s="379"/>
      <c r="G1910" s="379"/>
      <c r="H1910" s="382"/>
      <c r="I1910" s="509"/>
      <c r="J1910" s="383"/>
      <c r="K1910" s="387"/>
      <c r="L1910" s="379"/>
      <c r="M1910" s="379"/>
      <c r="N1910" s="382"/>
      <c r="O1910" s="379"/>
    </row>
    <row r="1911" spans="1:15" x14ac:dyDescent="0.2">
      <c r="A1911" s="379"/>
      <c r="B1911" s="379"/>
      <c r="C1911" s="379"/>
      <c r="D1911" s="379"/>
      <c r="E1911" s="379"/>
      <c r="F1911" s="379"/>
      <c r="G1911" s="379"/>
      <c r="H1911" s="382"/>
      <c r="I1911" s="509"/>
      <c r="J1911" s="383"/>
      <c r="K1911" s="387"/>
      <c r="L1911" s="379"/>
      <c r="M1911" s="379"/>
      <c r="N1911" s="382"/>
      <c r="O1911" s="379"/>
    </row>
    <row r="1912" spans="1:15" x14ac:dyDescent="0.2">
      <c r="A1912" s="379"/>
      <c r="B1912" s="379"/>
      <c r="C1912" s="379"/>
      <c r="D1912" s="379"/>
      <c r="E1912" s="379"/>
      <c r="F1912" s="379"/>
      <c r="G1912" s="379"/>
      <c r="H1912" s="382"/>
      <c r="I1912" s="509"/>
      <c r="J1912" s="383"/>
      <c r="K1912" s="387"/>
      <c r="L1912" s="379"/>
      <c r="M1912" s="379"/>
      <c r="N1912" s="382"/>
      <c r="O1912" s="379"/>
    </row>
    <row r="1913" spans="1:15" x14ac:dyDescent="0.2">
      <c r="A1913" s="379"/>
      <c r="B1913" s="379"/>
      <c r="C1913" s="379"/>
      <c r="D1913" s="379"/>
      <c r="E1913" s="379"/>
      <c r="F1913" s="379"/>
      <c r="G1913" s="379"/>
      <c r="H1913" s="382"/>
      <c r="I1913" s="509"/>
      <c r="J1913" s="383"/>
      <c r="K1913" s="387"/>
      <c r="L1913" s="379"/>
      <c r="M1913" s="379"/>
      <c r="N1913" s="382"/>
      <c r="O1913" s="379"/>
    </row>
    <row r="1914" spans="1:15" x14ac:dyDescent="0.2">
      <c r="A1914" s="379"/>
      <c r="B1914" s="379"/>
      <c r="C1914" s="379"/>
      <c r="D1914" s="379"/>
      <c r="E1914" s="379"/>
      <c r="F1914" s="379"/>
      <c r="G1914" s="379"/>
      <c r="H1914" s="382"/>
      <c r="I1914" s="509"/>
      <c r="J1914" s="383"/>
      <c r="K1914" s="387"/>
      <c r="L1914" s="379"/>
      <c r="M1914" s="379"/>
      <c r="N1914" s="382"/>
      <c r="O1914" s="379"/>
    </row>
    <row r="1915" spans="1:15" x14ac:dyDescent="0.2">
      <c r="A1915" s="379"/>
      <c r="B1915" s="379"/>
      <c r="C1915" s="379"/>
      <c r="D1915" s="379"/>
      <c r="E1915" s="379"/>
      <c r="F1915" s="379"/>
      <c r="G1915" s="379"/>
      <c r="H1915" s="382"/>
      <c r="I1915" s="509"/>
      <c r="J1915" s="383"/>
      <c r="K1915" s="387"/>
      <c r="L1915" s="379"/>
      <c r="M1915" s="379"/>
      <c r="N1915" s="382"/>
      <c r="O1915" s="379"/>
    </row>
    <row r="1916" spans="1:15" x14ac:dyDescent="0.2">
      <c r="A1916" s="379"/>
      <c r="B1916" s="379"/>
      <c r="C1916" s="379"/>
      <c r="D1916" s="379"/>
      <c r="E1916" s="379"/>
      <c r="F1916" s="379"/>
      <c r="G1916" s="379"/>
      <c r="H1916" s="382"/>
      <c r="I1916" s="509"/>
      <c r="J1916" s="383"/>
      <c r="K1916" s="387"/>
      <c r="L1916" s="379"/>
      <c r="M1916" s="379"/>
      <c r="N1916" s="382"/>
      <c r="O1916" s="379"/>
    </row>
    <row r="1917" spans="1:15" x14ac:dyDescent="0.2">
      <c r="A1917" s="379"/>
      <c r="B1917" s="379"/>
      <c r="C1917" s="379"/>
      <c r="D1917" s="379"/>
      <c r="E1917" s="379"/>
      <c r="F1917" s="379"/>
      <c r="G1917" s="379"/>
      <c r="H1917" s="382"/>
      <c r="I1917" s="509"/>
      <c r="J1917" s="383"/>
      <c r="K1917" s="387"/>
      <c r="L1917" s="379"/>
      <c r="M1917" s="379"/>
      <c r="N1917" s="382"/>
      <c r="O1917" s="379"/>
    </row>
    <row r="1918" spans="1:15" x14ac:dyDescent="0.2">
      <c r="A1918" s="379"/>
      <c r="B1918" s="379"/>
      <c r="C1918" s="379"/>
      <c r="D1918" s="379"/>
      <c r="E1918" s="379"/>
      <c r="F1918" s="379"/>
      <c r="G1918" s="379"/>
      <c r="H1918" s="382"/>
      <c r="I1918" s="509"/>
      <c r="J1918" s="383"/>
      <c r="K1918" s="387"/>
      <c r="L1918" s="379"/>
      <c r="M1918" s="379"/>
      <c r="N1918" s="382"/>
      <c r="O1918" s="379"/>
    </row>
    <row r="1919" spans="1:15" x14ac:dyDescent="0.2">
      <c r="A1919" s="379"/>
      <c r="B1919" s="379"/>
      <c r="C1919" s="379"/>
      <c r="D1919" s="379"/>
      <c r="E1919" s="379"/>
      <c r="F1919" s="379"/>
      <c r="G1919" s="379"/>
      <c r="H1919" s="382"/>
      <c r="I1919" s="509"/>
      <c r="J1919" s="383"/>
      <c r="K1919" s="387"/>
      <c r="L1919" s="379"/>
      <c r="M1919" s="379"/>
      <c r="N1919" s="382"/>
      <c r="O1919" s="379"/>
    </row>
    <row r="1920" spans="1:15" x14ac:dyDescent="0.2">
      <c r="A1920" s="379"/>
      <c r="B1920" s="379"/>
      <c r="C1920" s="379"/>
      <c r="D1920" s="379"/>
      <c r="E1920" s="379"/>
      <c r="F1920" s="379"/>
      <c r="G1920" s="379"/>
      <c r="H1920" s="382"/>
      <c r="I1920" s="509"/>
      <c r="J1920" s="383"/>
      <c r="K1920" s="387"/>
      <c r="L1920" s="379"/>
      <c r="M1920" s="379"/>
      <c r="N1920" s="382"/>
      <c r="O1920" s="379"/>
    </row>
    <row r="1921" spans="1:15" x14ac:dyDescent="0.2">
      <c r="A1921" s="379"/>
      <c r="B1921" s="379"/>
      <c r="C1921" s="379"/>
      <c r="D1921" s="379"/>
      <c r="E1921" s="379"/>
      <c r="F1921" s="379"/>
      <c r="G1921" s="379"/>
      <c r="H1921" s="382"/>
      <c r="I1921" s="509"/>
      <c r="J1921" s="383"/>
      <c r="K1921" s="387"/>
      <c r="L1921" s="379"/>
      <c r="M1921" s="379"/>
      <c r="N1921" s="382"/>
      <c r="O1921" s="379"/>
    </row>
    <row r="1922" spans="1:15" x14ac:dyDescent="0.2">
      <c r="A1922" s="379"/>
      <c r="B1922" s="379"/>
      <c r="C1922" s="379"/>
      <c r="D1922" s="379"/>
      <c r="E1922" s="379"/>
      <c r="F1922" s="379"/>
      <c r="G1922" s="379"/>
      <c r="H1922" s="382"/>
      <c r="I1922" s="509"/>
      <c r="J1922" s="383"/>
      <c r="K1922" s="387"/>
      <c r="L1922" s="379"/>
      <c r="M1922" s="379"/>
      <c r="N1922" s="382"/>
      <c r="O1922" s="379"/>
    </row>
    <row r="1923" spans="1:15" x14ac:dyDescent="0.2">
      <c r="A1923" s="379"/>
      <c r="B1923" s="379"/>
      <c r="C1923" s="379"/>
      <c r="D1923" s="379"/>
      <c r="E1923" s="379"/>
      <c r="F1923" s="379"/>
      <c r="G1923" s="379"/>
      <c r="H1923" s="382"/>
      <c r="I1923" s="509"/>
      <c r="J1923" s="383"/>
      <c r="K1923" s="387"/>
      <c r="L1923" s="379"/>
      <c r="M1923" s="379"/>
      <c r="N1923" s="382"/>
      <c r="O1923" s="379"/>
    </row>
    <row r="1924" spans="1:15" x14ac:dyDescent="0.2">
      <c r="A1924" s="379"/>
      <c r="B1924" s="379"/>
      <c r="C1924" s="379"/>
      <c r="D1924" s="379"/>
      <c r="E1924" s="379"/>
      <c r="F1924" s="379"/>
      <c r="G1924" s="379"/>
      <c r="H1924" s="382"/>
      <c r="I1924" s="509"/>
      <c r="J1924" s="383"/>
      <c r="K1924" s="387"/>
      <c r="L1924" s="379"/>
      <c r="M1924" s="379"/>
      <c r="N1924" s="382"/>
      <c r="O1924" s="379"/>
    </row>
    <row r="1925" spans="1:15" x14ac:dyDescent="0.2">
      <c r="A1925" s="379"/>
      <c r="B1925" s="379"/>
      <c r="C1925" s="379"/>
      <c r="D1925" s="379"/>
      <c r="E1925" s="379"/>
      <c r="F1925" s="379"/>
      <c r="G1925" s="379"/>
      <c r="H1925" s="382"/>
      <c r="I1925" s="509"/>
      <c r="J1925" s="383"/>
      <c r="K1925" s="387"/>
      <c r="L1925" s="379"/>
      <c r="M1925" s="379"/>
      <c r="N1925" s="382"/>
      <c r="O1925" s="379"/>
    </row>
    <row r="1926" spans="1:15" x14ac:dyDescent="0.2">
      <c r="A1926" s="379"/>
      <c r="B1926" s="379"/>
      <c r="C1926" s="379"/>
      <c r="D1926" s="379"/>
      <c r="E1926" s="379"/>
      <c r="F1926" s="379"/>
      <c r="G1926" s="379"/>
      <c r="H1926" s="382"/>
      <c r="I1926" s="509"/>
      <c r="J1926" s="383"/>
      <c r="K1926" s="387"/>
      <c r="L1926" s="379"/>
      <c r="M1926" s="379"/>
      <c r="N1926" s="382"/>
      <c r="O1926" s="379"/>
    </row>
    <row r="1927" spans="1:15" x14ac:dyDescent="0.2">
      <c r="A1927" s="379"/>
      <c r="B1927" s="379"/>
      <c r="C1927" s="379"/>
      <c r="D1927" s="379"/>
      <c r="E1927" s="379"/>
      <c r="F1927" s="379"/>
      <c r="G1927" s="379"/>
      <c r="H1927" s="382"/>
      <c r="I1927" s="509"/>
      <c r="J1927" s="383"/>
      <c r="K1927" s="387"/>
      <c r="L1927" s="379"/>
      <c r="M1927" s="379"/>
      <c r="N1927" s="382"/>
      <c r="O1927" s="379"/>
    </row>
    <row r="1928" spans="1:15" x14ac:dyDescent="0.2">
      <c r="A1928" s="379"/>
      <c r="B1928" s="379"/>
      <c r="C1928" s="379"/>
      <c r="D1928" s="379"/>
      <c r="E1928" s="379"/>
      <c r="F1928" s="379"/>
      <c r="G1928" s="379"/>
      <c r="H1928" s="382"/>
      <c r="I1928" s="509"/>
      <c r="J1928" s="383"/>
      <c r="K1928" s="387"/>
      <c r="L1928" s="379"/>
      <c r="M1928" s="379"/>
      <c r="N1928" s="382"/>
      <c r="O1928" s="379"/>
    </row>
    <row r="1929" spans="1:15" x14ac:dyDescent="0.2">
      <c r="A1929" s="379"/>
      <c r="B1929" s="379"/>
      <c r="C1929" s="379"/>
      <c r="D1929" s="379"/>
      <c r="E1929" s="379"/>
      <c r="F1929" s="379"/>
      <c r="G1929" s="379"/>
      <c r="H1929" s="382"/>
      <c r="I1929" s="509"/>
      <c r="J1929" s="383"/>
      <c r="K1929" s="387"/>
      <c r="L1929" s="379"/>
      <c r="M1929" s="379"/>
      <c r="N1929" s="382"/>
      <c r="O1929" s="379"/>
    </row>
    <row r="1930" spans="1:15" x14ac:dyDescent="0.2">
      <c r="A1930" s="379"/>
      <c r="B1930" s="379"/>
      <c r="C1930" s="379"/>
      <c r="D1930" s="379"/>
      <c r="E1930" s="379"/>
      <c r="F1930" s="379"/>
      <c r="G1930" s="379"/>
      <c r="H1930" s="382"/>
      <c r="I1930" s="509"/>
      <c r="J1930" s="383"/>
      <c r="K1930" s="387"/>
      <c r="L1930" s="379"/>
      <c r="M1930" s="379"/>
      <c r="N1930" s="382"/>
      <c r="O1930" s="379"/>
    </row>
    <row r="1931" spans="1:15" x14ac:dyDescent="0.2">
      <c r="A1931" s="379"/>
      <c r="B1931" s="379"/>
      <c r="C1931" s="379"/>
      <c r="D1931" s="379"/>
      <c r="E1931" s="379"/>
      <c r="F1931" s="379"/>
      <c r="G1931" s="379"/>
      <c r="H1931" s="382"/>
      <c r="I1931" s="509"/>
      <c r="J1931" s="383"/>
      <c r="K1931" s="387"/>
      <c r="L1931" s="379"/>
      <c r="M1931" s="379"/>
      <c r="N1931" s="382"/>
      <c r="O1931" s="379"/>
    </row>
    <row r="1932" spans="1:15" x14ac:dyDescent="0.2">
      <c r="A1932" s="379"/>
      <c r="B1932" s="379"/>
      <c r="C1932" s="379"/>
      <c r="D1932" s="379"/>
      <c r="E1932" s="379"/>
      <c r="F1932" s="379"/>
      <c r="G1932" s="379"/>
      <c r="H1932" s="382"/>
      <c r="I1932" s="509"/>
      <c r="J1932" s="383"/>
      <c r="K1932" s="387"/>
      <c r="L1932" s="379"/>
      <c r="M1932" s="379"/>
      <c r="N1932" s="382"/>
      <c r="O1932" s="379"/>
    </row>
    <row r="1933" spans="1:15" x14ac:dyDescent="0.2">
      <c r="A1933" s="379"/>
      <c r="B1933" s="379"/>
      <c r="C1933" s="379"/>
      <c r="D1933" s="379"/>
      <c r="E1933" s="379"/>
      <c r="F1933" s="379"/>
      <c r="G1933" s="379"/>
      <c r="H1933" s="382"/>
      <c r="I1933" s="509"/>
      <c r="J1933" s="383"/>
      <c r="K1933" s="387"/>
      <c r="L1933" s="379"/>
      <c r="M1933" s="379"/>
      <c r="N1933" s="382"/>
      <c r="O1933" s="379"/>
    </row>
    <row r="1934" spans="1:15" x14ac:dyDescent="0.2">
      <c r="A1934" s="379"/>
      <c r="B1934" s="379"/>
      <c r="C1934" s="379"/>
      <c r="D1934" s="379"/>
      <c r="E1934" s="379"/>
      <c r="F1934" s="379"/>
      <c r="G1934" s="379"/>
      <c r="H1934" s="382"/>
      <c r="I1934" s="509"/>
      <c r="J1934" s="383"/>
      <c r="K1934" s="387"/>
      <c r="L1934" s="379"/>
      <c r="M1934" s="379"/>
      <c r="N1934" s="382"/>
      <c r="O1934" s="379"/>
    </row>
    <row r="1935" spans="1:15" x14ac:dyDescent="0.2">
      <c r="A1935" s="379"/>
      <c r="B1935" s="379"/>
      <c r="C1935" s="379"/>
      <c r="D1935" s="379"/>
      <c r="E1935" s="379"/>
      <c r="F1935" s="379"/>
      <c r="G1935" s="379"/>
      <c r="H1935" s="382"/>
      <c r="I1935" s="509"/>
      <c r="J1935" s="383"/>
      <c r="K1935" s="387"/>
      <c r="L1935" s="379"/>
      <c r="M1935" s="379"/>
      <c r="N1935" s="382"/>
      <c r="O1935" s="379"/>
    </row>
    <row r="1936" spans="1:15" x14ac:dyDescent="0.2">
      <c r="A1936" s="379"/>
      <c r="B1936" s="379"/>
      <c r="C1936" s="379"/>
      <c r="D1936" s="379"/>
      <c r="E1936" s="379"/>
      <c r="F1936" s="379"/>
      <c r="G1936" s="379"/>
      <c r="H1936" s="382"/>
      <c r="I1936" s="509"/>
      <c r="J1936" s="383"/>
      <c r="K1936" s="387"/>
      <c r="L1936" s="379"/>
      <c r="M1936" s="379"/>
      <c r="N1936" s="382"/>
      <c r="O1936" s="379"/>
    </row>
    <row r="1937" spans="1:15" x14ac:dyDescent="0.2">
      <c r="A1937" s="379"/>
      <c r="B1937" s="379"/>
      <c r="C1937" s="379"/>
      <c r="D1937" s="379"/>
      <c r="E1937" s="379"/>
      <c r="F1937" s="379"/>
      <c r="G1937" s="379"/>
      <c r="H1937" s="382"/>
      <c r="I1937" s="509"/>
      <c r="J1937" s="383"/>
      <c r="K1937" s="387"/>
      <c r="L1937" s="379"/>
      <c r="M1937" s="379"/>
      <c r="N1937" s="382"/>
      <c r="O1937" s="379"/>
    </row>
    <row r="1938" spans="1:15" x14ac:dyDescent="0.2">
      <c r="A1938" s="379"/>
      <c r="B1938" s="379"/>
      <c r="C1938" s="379"/>
      <c r="D1938" s="379"/>
      <c r="E1938" s="379"/>
      <c r="F1938" s="379"/>
      <c r="G1938" s="379"/>
      <c r="H1938" s="382"/>
      <c r="I1938" s="509"/>
      <c r="J1938" s="383"/>
      <c r="K1938" s="387"/>
      <c r="L1938" s="379"/>
      <c r="M1938" s="379"/>
      <c r="N1938" s="382"/>
      <c r="O1938" s="379"/>
    </row>
    <row r="1939" spans="1:15" x14ac:dyDescent="0.2">
      <c r="A1939" s="379"/>
      <c r="B1939" s="379"/>
      <c r="C1939" s="379"/>
      <c r="D1939" s="379"/>
      <c r="E1939" s="379"/>
      <c r="F1939" s="379"/>
      <c r="G1939" s="379"/>
      <c r="H1939" s="382"/>
      <c r="I1939" s="509"/>
      <c r="J1939" s="383"/>
      <c r="K1939" s="387"/>
      <c r="L1939" s="379"/>
      <c r="M1939" s="379"/>
      <c r="N1939" s="382"/>
      <c r="O1939" s="379"/>
    </row>
    <row r="1940" spans="1:15" x14ac:dyDescent="0.2">
      <c r="A1940" s="379"/>
      <c r="B1940" s="379"/>
      <c r="C1940" s="379"/>
      <c r="D1940" s="379"/>
      <c r="E1940" s="379"/>
      <c r="F1940" s="379"/>
      <c r="G1940" s="379"/>
      <c r="H1940" s="382"/>
      <c r="I1940" s="509"/>
      <c r="J1940" s="383"/>
      <c r="K1940" s="387"/>
      <c r="L1940" s="379"/>
      <c r="M1940" s="379"/>
      <c r="N1940" s="382"/>
      <c r="O1940" s="379"/>
    </row>
    <row r="1941" spans="1:15" x14ac:dyDescent="0.2">
      <c r="A1941" s="379"/>
      <c r="B1941" s="379"/>
      <c r="C1941" s="379"/>
      <c r="D1941" s="379"/>
      <c r="E1941" s="379"/>
      <c r="F1941" s="379"/>
      <c r="G1941" s="379"/>
      <c r="H1941" s="382"/>
      <c r="I1941" s="509"/>
      <c r="J1941" s="383"/>
      <c r="K1941" s="387"/>
      <c r="L1941" s="379"/>
      <c r="M1941" s="379"/>
      <c r="N1941" s="382"/>
      <c r="O1941" s="379"/>
    </row>
    <row r="1942" spans="1:15" x14ac:dyDescent="0.2">
      <c r="A1942" s="379"/>
      <c r="B1942" s="379"/>
      <c r="C1942" s="379"/>
      <c r="D1942" s="379"/>
      <c r="E1942" s="379"/>
      <c r="F1942" s="379"/>
      <c r="G1942" s="379"/>
      <c r="H1942" s="382"/>
      <c r="I1942" s="509"/>
      <c r="J1942" s="383"/>
      <c r="K1942" s="387"/>
      <c r="L1942" s="379"/>
      <c r="M1942" s="379"/>
      <c r="N1942" s="382"/>
      <c r="O1942" s="379"/>
    </row>
    <row r="1943" spans="1:15" x14ac:dyDescent="0.2">
      <c r="A1943" s="379"/>
      <c r="B1943" s="379"/>
      <c r="C1943" s="379"/>
      <c r="D1943" s="379"/>
      <c r="E1943" s="379"/>
      <c r="F1943" s="379"/>
      <c r="G1943" s="379"/>
      <c r="H1943" s="382"/>
      <c r="I1943" s="509"/>
      <c r="J1943" s="383"/>
      <c r="K1943" s="387"/>
      <c r="L1943" s="379"/>
      <c r="M1943" s="379"/>
      <c r="N1943" s="382"/>
      <c r="O1943" s="379"/>
    </row>
    <row r="1944" spans="1:15" x14ac:dyDescent="0.2">
      <c r="A1944" s="379"/>
      <c r="B1944" s="379"/>
      <c r="C1944" s="379"/>
      <c r="D1944" s="379"/>
      <c r="E1944" s="379"/>
      <c r="F1944" s="379"/>
      <c r="G1944" s="379"/>
      <c r="H1944" s="382"/>
      <c r="I1944" s="509"/>
      <c r="J1944" s="383"/>
      <c r="K1944" s="387"/>
      <c r="L1944" s="379"/>
      <c r="M1944" s="379"/>
      <c r="N1944" s="382"/>
      <c r="O1944" s="379"/>
    </row>
    <row r="1945" spans="1:15" x14ac:dyDescent="0.2">
      <c r="A1945" s="379"/>
      <c r="B1945" s="379"/>
      <c r="C1945" s="379"/>
      <c r="D1945" s="379"/>
      <c r="E1945" s="379"/>
      <c r="F1945" s="379"/>
      <c r="G1945" s="379"/>
      <c r="H1945" s="382"/>
      <c r="I1945" s="509"/>
      <c r="J1945" s="383"/>
      <c r="K1945" s="387"/>
      <c r="L1945" s="379"/>
      <c r="M1945" s="379"/>
      <c r="N1945" s="382"/>
      <c r="O1945" s="379"/>
    </row>
    <row r="1946" spans="1:15" x14ac:dyDescent="0.2">
      <c r="A1946" s="379"/>
      <c r="B1946" s="379"/>
      <c r="C1946" s="379"/>
      <c r="D1946" s="379"/>
      <c r="E1946" s="379"/>
      <c r="F1946" s="379"/>
      <c r="G1946" s="379"/>
      <c r="H1946" s="382"/>
      <c r="I1946" s="509"/>
      <c r="J1946" s="383"/>
      <c r="K1946" s="387"/>
      <c r="L1946" s="379"/>
      <c r="M1946" s="379"/>
      <c r="N1946" s="382"/>
      <c r="O1946" s="379"/>
    </row>
    <row r="1947" spans="1:15" x14ac:dyDescent="0.2">
      <c r="A1947" s="379"/>
      <c r="B1947" s="379"/>
      <c r="C1947" s="379"/>
      <c r="D1947" s="379"/>
      <c r="E1947" s="379"/>
      <c r="F1947" s="379"/>
      <c r="G1947" s="379"/>
      <c r="H1947" s="382"/>
      <c r="I1947" s="509"/>
      <c r="J1947" s="383"/>
      <c r="K1947" s="387"/>
      <c r="L1947" s="379"/>
      <c r="M1947" s="379"/>
      <c r="N1947" s="382"/>
      <c r="O1947" s="379"/>
    </row>
    <row r="1948" spans="1:15" x14ac:dyDescent="0.2">
      <c r="A1948" s="379"/>
      <c r="B1948" s="379"/>
      <c r="C1948" s="379"/>
      <c r="D1948" s="379"/>
      <c r="E1948" s="379"/>
      <c r="F1948" s="379"/>
      <c r="G1948" s="379"/>
      <c r="H1948" s="382"/>
      <c r="I1948" s="509"/>
      <c r="J1948" s="383"/>
      <c r="K1948" s="387"/>
      <c r="L1948" s="379"/>
      <c r="M1948" s="379"/>
      <c r="N1948" s="382"/>
      <c r="O1948" s="379"/>
    </row>
    <row r="1949" spans="1:15" x14ac:dyDescent="0.2">
      <c r="A1949" s="379"/>
      <c r="B1949" s="379"/>
      <c r="C1949" s="379"/>
      <c r="D1949" s="379"/>
      <c r="E1949" s="379"/>
      <c r="F1949" s="379"/>
      <c r="G1949" s="379"/>
      <c r="H1949" s="382"/>
      <c r="I1949" s="509"/>
      <c r="J1949" s="383"/>
      <c r="K1949" s="387"/>
      <c r="L1949" s="379"/>
      <c r="M1949" s="379"/>
      <c r="N1949" s="382"/>
      <c r="O1949" s="379"/>
    </row>
    <row r="1950" spans="1:15" x14ac:dyDescent="0.2">
      <c r="A1950" s="379"/>
      <c r="B1950" s="379"/>
      <c r="C1950" s="379"/>
      <c r="D1950" s="379"/>
      <c r="E1950" s="379"/>
      <c r="F1950" s="379"/>
      <c r="G1950" s="379"/>
      <c r="H1950" s="382"/>
      <c r="I1950" s="509"/>
      <c r="J1950" s="383"/>
      <c r="K1950" s="387"/>
      <c r="L1950" s="379"/>
      <c r="M1950" s="379"/>
      <c r="N1950" s="382"/>
      <c r="O1950" s="379"/>
    </row>
    <row r="1951" spans="1:15" x14ac:dyDescent="0.2">
      <c r="A1951" s="379"/>
      <c r="B1951" s="379"/>
      <c r="C1951" s="379"/>
      <c r="D1951" s="379"/>
      <c r="E1951" s="379"/>
      <c r="F1951" s="379"/>
      <c r="G1951" s="379"/>
      <c r="H1951" s="382"/>
      <c r="I1951" s="509"/>
      <c r="J1951" s="383"/>
      <c r="K1951" s="387"/>
      <c r="L1951" s="379"/>
      <c r="M1951" s="379"/>
      <c r="N1951" s="382"/>
      <c r="O1951" s="379"/>
    </row>
    <row r="1952" spans="1:15" x14ac:dyDescent="0.2">
      <c r="A1952" s="379"/>
      <c r="B1952" s="379"/>
      <c r="C1952" s="379"/>
      <c r="D1952" s="379"/>
      <c r="E1952" s="379"/>
      <c r="F1952" s="379"/>
      <c r="G1952" s="379"/>
      <c r="H1952" s="382"/>
      <c r="I1952" s="509"/>
      <c r="J1952" s="383"/>
      <c r="K1952" s="387"/>
      <c r="L1952" s="379"/>
      <c r="M1952" s="379"/>
      <c r="N1952" s="382"/>
      <c r="O1952" s="379"/>
    </row>
    <row r="1953" spans="1:15" x14ac:dyDescent="0.2">
      <c r="A1953" s="379"/>
      <c r="B1953" s="379"/>
      <c r="C1953" s="379"/>
      <c r="D1953" s="379"/>
      <c r="E1953" s="379"/>
      <c r="F1953" s="379"/>
      <c r="G1953" s="379"/>
      <c r="H1953" s="382"/>
      <c r="I1953" s="509"/>
      <c r="J1953" s="383"/>
      <c r="K1953" s="387"/>
      <c r="L1953" s="379"/>
      <c r="M1953" s="379"/>
      <c r="N1953" s="382"/>
      <c r="O1953" s="379"/>
    </row>
    <row r="1954" spans="1:15" x14ac:dyDescent="0.2">
      <c r="A1954" s="379"/>
      <c r="B1954" s="379"/>
      <c r="C1954" s="379"/>
      <c r="D1954" s="379"/>
      <c r="E1954" s="379"/>
      <c r="F1954" s="379"/>
      <c r="G1954" s="379"/>
      <c r="H1954" s="382"/>
      <c r="I1954" s="509"/>
      <c r="J1954" s="383"/>
      <c r="K1954" s="387"/>
      <c r="L1954" s="379"/>
      <c r="M1954" s="379"/>
      <c r="N1954" s="382"/>
      <c r="O1954" s="379"/>
    </row>
    <row r="1955" spans="1:15" x14ac:dyDescent="0.2">
      <c r="A1955" s="379"/>
      <c r="B1955" s="379"/>
      <c r="C1955" s="379"/>
      <c r="D1955" s="379"/>
      <c r="E1955" s="379"/>
      <c r="F1955" s="379"/>
      <c r="G1955" s="379"/>
      <c r="H1955" s="382"/>
      <c r="I1955" s="509"/>
      <c r="J1955" s="383"/>
      <c r="K1955" s="387"/>
      <c r="L1955" s="379"/>
      <c r="M1955" s="379"/>
      <c r="N1955" s="382"/>
      <c r="O1955" s="379"/>
    </row>
    <row r="1956" spans="1:15" x14ac:dyDescent="0.2">
      <c r="A1956" s="379"/>
      <c r="B1956" s="379"/>
      <c r="C1956" s="379"/>
      <c r="D1956" s="379"/>
      <c r="E1956" s="379"/>
      <c r="F1956" s="379"/>
      <c r="G1956" s="379"/>
      <c r="H1956" s="382"/>
      <c r="I1956" s="509"/>
      <c r="J1956" s="383"/>
      <c r="K1956" s="387"/>
      <c r="L1956" s="379"/>
      <c r="M1956" s="379"/>
      <c r="N1956" s="382"/>
      <c r="O1956" s="379"/>
    </row>
    <row r="1957" spans="1:15" x14ac:dyDescent="0.2">
      <c r="A1957" s="379"/>
      <c r="B1957" s="379"/>
      <c r="C1957" s="379"/>
      <c r="D1957" s="379"/>
      <c r="E1957" s="379"/>
      <c r="F1957" s="379"/>
      <c r="G1957" s="379"/>
      <c r="H1957" s="382"/>
      <c r="I1957" s="509"/>
      <c r="J1957" s="383"/>
      <c r="K1957" s="387"/>
      <c r="L1957" s="379"/>
      <c r="M1957" s="379"/>
      <c r="N1957" s="382"/>
      <c r="O1957" s="379"/>
    </row>
    <row r="1958" spans="1:15" x14ac:dyDescent="0.2">
      <c r="A1958" s="379"/>
      <c r="B1958" s="379"/>
      <c r="C1958" s="379"/>
      <c r="D1958" s="379"/>
      <c r="E1958" s="379"/>
      <c r="F1958" s="379"/>
      <c r="G1958" s="379"/>
      <c r="H1958" s="382"/>
      <c r="I1958" s="509"/>
      <c r="J1958" s="383"/>
      <c r="K1958" s="387"/>
      <c r="L1958" s="379"/>
      <c r="M1958" s="379"/>
      <c r="N1958" s="382"/>
      <c r="O1958" s="379"/>
    </row>
    <row r="1959" spans="1:15" x14ac:dyDescent="0.2">
      <c r="A1959" s="379"/>
      <c r="B1959" s="379"/>
      <c r="C1959" s="379"/>
      <c r="D1959" s="379"/>
      <c r="E1959" s="379"/>
      <c r="F1959" s="379"/>
      <c r="G1959" s="379"/>
      <c r="H1959" s="382"/>
      <c r="I1959" s="509"/>
      <c r="J1959" s="383"/>
      <c r="K1959" s="387"/>
      <c r="L1959" s="379"/>
      <c r="M1959" s="379"/>
      <c r="N1959" s="382"/>
      <c r="O1959" s="379"/>
    </row>
    <row r="1960" spans="1:15" x14ac:dyDescent="0.2">
      <c r="A1960" s="379"/>
      <c r="B1960" s="379"/>
      <c r="C1960" s="379"/>
      <c r="D1960" s="379"/>
      <c r="E1960" s="379"/>
      <c r="F1960" s="379"/>
      <c r="G1960" s="379"/>
      <c r="H1960" s="382"/>
      <c r="I1960" s="509"/>
      <c r="J1960" s="383"/>
      <c r="K1960" s="387"/>
      <c r="L1960" s="379"/>
      <c r="M1960" s="379"/>
      <c r="N1960" s="382"/>
      <c r="O1960" s="379"/>
    </row>
    <row r="1961" spans="1:15" x14ac:dyDescent="0.2">
      <c r="A1961" s="379"/>
      <c r="B1961" s="379"/>
      <c r="C1961" s="379"/>
      <c r="D1961" s="379"/>
      <c r="E1961" s="379"/>
      <c r="F1961" s="379"/>
      <c r="G1961" s="379"/>
      <c r="H1961" s="382"/>
      <c r="I1961" s="509"/>
      <c r="J1961" s="383"/>
      <c r="K1961" s="387"/>
      <c r="L1961" s="379"/>
      <c r="M1961" s="379"/>
      <c r="N1961" s="382"/>
      <c r="O1961" s="379"/>
    </row>
    <row r="1962" spans="1:15" x14ac:dyDescent="0.2">
      <c r="A1962" s="379"/>
      <c r="B1962" s="379"/>
      <c r="C1962" s="379"/>
      <c r="D1962" s="379"/>
      <c r="E1962" s="379"/>
      <c r="F1962" s="379"/>
      <c r="G1962" s="379"/>
      <c r="H1962" s="382"/>
      <c r="I1962" s="509"/>
      <c r="J1962" s="383"/>
      <c r="K1962" s="387"/>
      <c r="L1962" s="379"/>
      <c r="M1962" s="379"/>
      <c r="N1962" s="382"/>
      <c r="O1962" s="379"/>
    </row>
    <row r="1963" spans="1:15" x14ac:dyDescent="0.2">
      <c r="A1963" s="379"/>
      <c r="B1963" s="379"/>
      <c r="C1963" s="379"/>
      <c r="D1963" s="379"/>
      <c r="E1963" s="379"/>
      <c r="F1963" s="379"/>
      <c r="G1963" s="379"/>
      <c r="H1963" s="382"/>
      <c r="I1963" s="509"/>
      <c r="J1963" s="383"/>
      <c r="K1963" s="387"/>
      <c r="L1963" s="379"/>
      <c r="M1963" s="379"/>
      <c r="N1963" s="382"/>
      <c r="O1963" s="379"/>
    </row>
    <row r="1964" spans="1:15" x14ac:dyDescent="0.2">
      <c r="A1964" s="379"/>
      <c r="B1964" s="379"/>
      <c r="C1964" s="379"/>
      <c r="D1964" s="379"/>
      <c r="E1964" s="379"/>
      <c r="F1964" s="379"/>
      <c r="G1964" s="379"/>
      <c r="H1964" s="382"/>
      <c r="I1964" s="509"/>
      <c r="J1964" s="383"/>
      <c r="K1964" s="387"/>
      <c r="L1964" s="379"/>
      <c r="M1964" s="379"/>
      <c r="N1964" s="382"/>
      <c r="O1964" s="379"/>
    </row>
    <row r="1965" spans="1:15" x14ac:dyDescent="0.2">
      <c r="A1965" s="379"/>
      <c r="B1965" s="379"/>
      <c r="C1965" s="379"/>
      <c r="D1965" s="379"/>
      <c r="E1965" s="379"/>
      <c r="F1965" s="379"/>
      <c r="G1965" s="379"/>
      <c r="H1965" s="382"/>
      <c r="I1965" s="509"/>
      <c r="J1965" s="383"/>
      <c r="K1965" s="387"/>
      <c r="L1965" s="379"/>
      <c r="M1965" s="379"/>
      <c r="N1965" s="382"/>
      <c r="O1965" s="379"/>
    </row>
    <row r="1966" spans="1:15" x14ac:dyDescent="0.2">
      <c r="A1966" s="379"/>
      <c r="B1966" s="379"/>
      <c r="C1966" s="379"/>
      <c r="D1966" s="379"/>
      <c r="E1966" s="379"/>
      <c r="F1966" s="379"/>
      <c r="G1966" s="379"/>
      <c r="H1966" s="382"/>
      <c r="I1966" s="509"/>
      <c r="J1966" s="383"/>
      <c r="K1966" s="387"/>
      <c r="L1966" s="379"/>
      <c r="M1966" s="379"/>
      <c r="N1966" s="382"/>
      <c r="O1966" s="379"/>
    </row>
    <row r="1967" spans="1:15" x14ac:dyDescent="0.2">
      <c r="A1967" s="379"/>
      <c r="B1967" s="379"/>
      <c r="C1967" s="379"/>
      <c r="D1967" s="379"/>
      <c r="E1967" s="379"/>
      <c r="F1967" s="379"/>
      <c r="G1967" s="379"/>
      <c r="H1967" s="382"/>
      <c r="I1967" s="509"/>
      <c r="J1967" s="383"/>
      <c r="K1967" s="387"/>
      <c r="L1967" s="379"/>
      <c r="M1967" s="379"/>
      <c r="N1967" s="382"/>
      <c r="O1967" s="379"/>
    </row>
    <row r="1968" spans="1:15" x14ac:dyDescent="0.2">
      <c r="A1968" s="379"/>
      <c r="B1968" s="379"/>
      <c r="C1968" s="379"/>
      <c r="D1968" s="379"/>
      <c r="E1968" s="379"/>
      <c r="F1968" s="379"/>
      <c r="G1968" s="379"/>
      <c r="H1968" s="382"/>
      <c r="I1968" s="509"/>
      <c r="J1968" s="383"/>
      <c r="K1968" s="387"/>
      <c r="L1968" s="379"/>
      <c r="M1968" s="379"/>
      <c r="N1968" s="382"/>
      <c r="O1968" s="379"/>
    </row>
    <row r="1969" spans="1:15" x14ac:dyDescent="0.2">
      <c r="A1969" s="379"/>
      <c r="B1969" s="379"/>
      <c r="C1969" s="379"/>
      <c r="D1969" s="379"/>
      <c r="E1969" s="379"/>
      <c r="F1969" s="379"/>
      <c r="G1969" s="379"/>
      <c r="H1969" s="382"/>
      <c r="I1969" s="509"/>
      <c r="J1969" s="383"/>
      <c r="K1969" s="387"/>
      <c r="L1969" s="379"/>
      <c r="M1969" s="379"/>
      <c r="N1969" s="382"/>
      <c r="O1969" s="379"/>
    </row>
    <row r="1970" spans="1:15" x14ac:dyDescent="0.2">
      <c r="A1970" s="379"/>
      <c r="B1970" s="379"/>
      <c r="C1970" s="379"/>
      <c r="D1970" s="379"/>
      <c r="E1970" s="379"/>
      <c r="F1970" s="379"/>
      <c r="G1970" s="379"/>
      <c r="H1970" s="382"/>
      <c r="I1970" s="509"/>
      <c r="J1970" s="383"/>
      <c r="K1970" s="387"/>
      <c r="L1970" s="379"/>
      <c r="M1970" s="379"/>
      <c r="N1970" s="382"/>
      <c r="O1970" s="379"/>
    </row>
    <row r="1971" spans="1:15" x14ac:dyDescent="0.2">
      <c r="A1971" s="379"/>
      <c r="B1971" s="379"/>
      <c r="C1971" s="379"/>
      <c r="D1971" s="379"/>
      <c r="E1971" s="379"/>
      <c r="F1971" s="379"/>
      <c r="G1971" s="379"/>
      <c r="H1971" s="382"/>
      <c r="I1971" s="509"/>
      <c r="J1971" s="383"/>
      <c r="K1971" s="387"/>
      <c r="L1971" s="379"/>
      <c r="M1971" s="379"/>
      <c r="N1971" s="382"/>
      <c r="O1971" s="379"/>
    </row>
    <row r="1972" spans="1:15" x14ac:dyDescent="0.2">
      <c r="A1972" s="379"/>
      <c r="B1972" s="379"/>
      <c r="C1972" s="379"/>
      <c r="D1972" s="379"/>
      <c r="E1972" s="379"/>
      <c r="F1972" s="379"/>
      <c r="G1972" s="379"/>
      <c r="H1972" s="382"/>
      <c r="I1972" s="509"/>
      <c r="J1972" s="383"/>
      <c r="K1972" s="387"/>
      <c r="L1972" s="379"/>
      <c r="M1972" s="379"/>
      <c r="N1972" s="382"/>
      <c r="O1972" s="379"/>
    </row>
    <row r="1973" spans="1:15" x14ac:dyDescent="0.2">
      <c r="A1973" s="379"/>
      <c r="B1973" s="379"/>
      <c r="C1973" s="379"/>
      <c r="D1973" s="379"/>
      <c r="E1973" s="379"/>
      <c r="F1973" s="379"/>
      <c r="G1973" s="379"/>
      <c r="H1973" s="382"/>
      <c r="I1973" s="509"/>
      <c r="J1973" s="383"/>
      <c r="K1973" s="387"/>
      <c r="L1973" s="379"/>
      <c r="M1973" s="379"/>
      <c r="N1973" s="382"/>
      <c r="O1973" s="379"/>
    </row>
    <row r="1974" spans="1:15" x14ac:dyDescent="0.2">
      <c r="A1974" s="379"/>
      <c r="B1974" s="379"/>
      <c r="C1974" s="379"/>
      <c r="D1974" s="379"/>
      <c r="E1974" s="379"/>
      <c r="F1974" s="379"/>
      <c r="G1974" s="379"/>
      <c r="H1974" s="382"/>
      <c r="I1974" s="509"/>
      <c r="J1974" s="383"/>
      <c r="K1974" s="387"/>
      <c r="L1974" s="379"/>
      <c r="M1974" s="379"/>
      <c r="N1974" s="382"/>
      <c r="O1974" s="379"/>
    </row>
    <row r="1975" spans="1:15" x14ac:dyDescent="0.2">
      <c r="A1975" s="379"/>
      <c r="B1975" s="379"/>
      <c r="C1975" s="379"/>
      <c r="D1975" s="379"/>
      <c r="E1975" s="379"/>
      <c r="F1975" s="379"/>
      <c r="G1975" s="379"/>
      <c r="H1975" s="382"/>
      <c r="I1975" s="509"/>
      <c r="J1975" s="383"/>
      <c r="K1975" s="387"/>
      <c r="L1975" s="379"/>
      <c r="M1975" s="379"/>
      <c r="N1975" s="382"/>
      <c r="O1975" s="379"/>
    </row>
    <row r="1976" spans="1:15" x14ac:dyDescent="0.2">
      <c r="A1976" s="379"/>
      <c r="B1976" s="379"/>
      <c r="C1976" s="379"/>
      <c r="D1976" s="379"/>
      <c r="E1976" s="379"/>
      <c r="F1976" s="379"/>
      <c r="G1976" s="379"/>
      <c r="H1976" s="382"/>
      <c r="I1976" s="509"/>
      <c r="J1976" s="383"/>
      <c r="K1976" s="387"/>
      <c r="L1976" s="379"/>
      <c r="M1976" s="379"/>
      <c r="N1976" s="382"/>
      <c r="O1976" s="379"/>
    </row>
    <row r="1977" spans="1:15" x14ac:dyDescent="0.2">
      <c r="A1977" s="379"/>
      <c r="B1977" s="379"/>
      <c r="C1977" s="379"/>
      <c r="D1977" s="379"/>
      <c r="E1977" s="379"/>
      <c r="F1977" s="379"/>
      <c r="G1977" s="379"/>
      <c r="H1977" s="382"/>
      <c r="I1977" s="509"/>
      <c r="J1977" s="383"/>
      <c r="K1977" s="387"/>
      <c r="L1977" s="379"/>
      <c r="M1977" s="379"/>
      <c r="N1977" s="382"/>
      <c r="O1977" s="379"/>
    </row>
    <row r="1978" spans="1:15" x14ac:dyDescent="0.2">
      <c r="A1978" s="379"/>
      <c r="B1978" s="379"/>
      <c r="C1978" s="379"/>
      <c r="D1978" s="379"/>
      <c r="E1978" s="379"/>
      <c r="F1978" s="379"/>
      <c r="G1978" s="379"/>
      <c r="H1978" s="382"/>
      <c r="I1978" s="509"/>
      <c r="J1978" s="383"/>
      <c r="K1978" s="387"/>
      <c r="L1978" s="379"/>
      <c r="M1978" s="379"/>
      <c r="N1978" s="382"/>
      <c r="O1978" s="379"/>
    </row>
    <row r="1979" spans="1:15" x14ac:dyDescent="0.2">
      <c r="A1979" s="379"/>
      <c r="B1979" s="379"/>
      <c r="C1979" s="379"/>
      <c r="D1979" s="379"/>
      <c r="E1979" s="379"/>
      <c r="F1979" s="379"/>
      <c r="G1979" s="379"/>
      <c r="H1979" s="382"/>
      <c r="I1979" s="509"/>
      <c r="J1979" s="383"/>
      <c r="K1979" s="387"/>
      <c r="L1979" s="379"/>
      <c r="M1979" s="379"/>
      <c r="N1979" s="382"/>
      <c r="O1979" s="379"/>
    </row>
    <row r="1980" spans="1:15" x14ac:dyDescent="0.2">
      <c r="A1980" s="379"/>
      <c r="B1980" s="379"/>
      <c r="C1980" s="379"/>
      <c r="D1980" s="379"/>
      <c r="E1980" s="379"/>
      <c r="F1980" s="379"/>
      <c r="G1980" s="379"/>
      <c r="H1980" s="382"/>
      <c r="I1980" s="509"/>
      <c r="J1980" s="383"/>
      <c r="K1980" s="387"/>
      <c r="L1980" s="379"/>
      <c r="M1980" s="379"/>
      <c r="N1980" s="382"/>
      <c r="O1980" s="379"/>
    </row>
    <row r="1981" spans="1:15" x14ac:dyDescent="0.2">
      <c r="A1981" s="379"/>
      <c r="B1981" s="379"/>
      <c r="C1981" s="379"/>
      <c r="D1981" s="379"/>
      <c r="E1981" s="379"/>
      <c r="F1981" s="379"/>
      <c r="G1981" s="379"/>
      <c r="H1981" s="382"/>
      <c r="I1981" s="509"/>
      <c r="J1981" s="383"/>
      <c r="K1981" s="387"/>
      <c r="L1981" s="379"/>
      <c r="M1981" s="379"/>
      <c r="N1981" s="382"/>
      <c r="O1981" s="379"/>
    </row>
    <row r="1982" spans="1:15" x14ac:dyDescent="0.2">
      <c r="A1982" s="379"/>
      <c r="B1982" s="379"/>
      <c r="C1982" s="379"/>
      <c r="D1982" s="379"/>
      <c r="E1982" s="379"/>
      <c r="F1982" s="379"/>
      <c r="G1982" s="379"/>
      <c r="H1982" s="382"/>
      <c r="I1982" s="509"/>
      <c r="J1982" s="383"/>
      <c r="K1982" s="387"/>
      <c r="L1982" s="379"/>
      <c r="M1982" s="379"/>
      <c r="N1982" s="382"/>
      <c r="O1982" s="379"/>
    </row>
    <row r="1983" spans="1:15" x14ac:dyDescent="0.2">
      <c r="A1983" s="379"/>
      <c r="B1983" s="379"/>
      <c r="C1983" s="379"/>
      <c r="D1983" s="379"/>
      <c r="E1983" s="379"/>
      <c r="F1983" s="379"/>
      <c r="G1983" s="379"/>
      <c r="H1983" s="382"/>
      <c r="I1983" s="509"/>
      <c r="J1983" s="383"/>
      <c r="K1983" s="387"/>
      <c r="L1983" s="379"/>
      <c r="M1983" s="379"/>
      <c r="N1983" s="382"/>
      <c r="O1983" s="379"/>
    </row>
    <row r="1984" spans="1:15" x14ac:dyDescent="0.2">
      <c r="A1984" s="379"/>
      <c r="B1984" s="379"/>
      <c r="C1984" s="379"/>
      <c r="D1984" s="379"/>
      <c r="E1984" s="379"/>
      <c r="F1984" s="379"/>
      <c r="G1984" s="379"/>
      <c r="H1984" s="382"/>
      <c r="I1984" s="509"/>
      <c r="J1984" s="383"/>
      <c r="K1984" s="387"/>
      <c r="L1984" s="379"/>
      <c r="M1984" s="379"/>
      <c r="N1984" s="382"/>
      <c r="O1984" s="379"/>
    </row>
    <row r="1985" spans="1:15" x14ac:dyDescent="0.2">
      <c r="A1985" s="379"/>
      <c r="B1985" s="379"/>
      <c r="C1985" s="379"/>
      <c r="D1985" s="379"/>
      <c r="E1985" s="379"/>
      <c r="F1985" s="379"/>
      <c r="G1985" s="379"/>
      <c r="H1985" s="382"/>
      <c r="I1985" s="509"/>
      <c r="J1985" s="383"/>
      <c r="K1985" s="387"/>
      <c r="L1985" s="379"/>
      <c r="M1985" s="379"/>
      <c r="N1985" s="382"/>
      <c r="O1985" s="379"/>
    </row>
    <row r="1986" spans="1:15" x14ac:dyDescent="0.2">
      <c r="A1986" s="379"/>
      <c r="B1986" s="379"/>
      <c r="C1986" s="379"/>
      <c r="D1986" s="379"/>
      <c r="E1986" s="379"/>
      <c r="F1986" s="379"/>
      <c r="G1986" s="379"/>
      <c r="H1986" s="382"/>
      <c r="I1986" s="509"/>
      <c r="J1986" s="383"/>
      <c r="K1986" s="387"/>
      <c r="L1986" s="379"/>
      <c r="M1986" s="379"/>
      <c r="N1986" s="382"/>
      <c r="O1986" s="379"/>
    </row>
    <row r="1987" spans="1:15" x14ac:dyDescent="0.2">
      <c r="A1987" s="379"/>
      <c r="B1987" s="379"/>
      <c r="C1987" s="379"/>
      <c r="D1987" s="379"/>
      <c r="E1987" s="379"/>
      <c r="F1987" s="379"/>
      <c r="G1987" s="379"/>
      <c r="H1987" s="382"/>
      <c r="I1987" s="509"/>
      <c r="J1987" s="383"/>
      <c r="K1987" s="387"/>
      <c r="L1987" s="379"/>
      <c r="M1987" s="379"/>
      <c r="N1987" s="382"/>
      <c r="O1987" s="379"/>
    </row>
    <row r="1988" spans="1:15" x14ac:dyDescent="0.2">
      <c r="A1988" s="379"/>
      <c r="B1988" s="379"/>
      <c r="C1988" s="379"/>
      <c r="D1988" s="379"/>
      <c r="E1988" s="379"/>
      <c r="F1988" s="379"/>
      <c r="G1988" s="379"/>
      <c r="H1988" s="382"/>
      <c r="I1988" s="509"/>
      <c r="J1988" s="383"/>
      <c r="K1988" s="387"/>
      <c r="L1988" s="379"/>
      <c r="M1988" s="379"/>
      <c r="N1988" s="382"/>
      <c r="O1988" s="379"/>
    </row>
    <row r="1989" spans="1:15" x14ac:dyDescent="0.2">
      <c r="A1989" s="379"/>
      <c r="B1989" s="379"/>
      <c r="C1989" s="379"/>
      <c r="D1989" s="379"/>
      <c r="E1989" s="379"/>
      <c r="F1989" s="379"/>
      <c r="G1989" s="379"/>
      <c r="H1989" s="382"/>
      <c r="I1989" s="509"/>
      <c r="J1989" s="383"/>
      <c r="K1989" s="387"/>
      <c r="L1989" s="379"/>
      <c r="M1989" s="379"/>
      <c r="N1989" s="382"/>
      <c r="O1989" s="379"/>
    </row>
    <row r="1990" spans="1:15" x14ac:dyDescent="0.2">
      <c r="A1990" s="379"/>
      <c r="B1990" s="379"/>
      <c r="C1990" s="379"/>
      <c r="D1990" s="379"/>
      <c r="E1990" s="379"/>
      <c r="F1990" s="379"/>
      <c r="G1990" s="379"/>
      <c r="H1990" s="382"/>
      <c r="I1990" s="509"/>
      <c r="J1990" s="383"/>
      <c r="K1990" s="387"/>
      <c r="L1990" s="379"/>
      <c r="M1990" s="379"/>
      <c r="N1990" s="382"/>
      <c r="O1990" s="379"/>
    </row>
    <row r="1991" spans="1:15" x14ac:dyDescent="0.2">
      <c r="A1991" s="379"/>
      <c r="B1991" s="379"/>
      <c r="C1991" s="379"/>
      <c r="D1991" s="379"/>
      <c r="E1991" s="379"/>
      <c r="F1991" s="379"/>
      <c r="G1991" s="379"/>
      <c r="H1991" s="382"/>
      <c r="I1991" s="509"/>
      <c r="J1991" s="383"/>
      <c r="K1991" s="387"/>
      <c r="L1991" s="379"/>
      <c r="M1991" s="379"/>
      <c r="N1991" s="382"/>
      <c r="O1991" s="379"/>
    </row>
    <row r="1992" spans="1:15" x14ac:dyDescent="0.2">
      <c r="A1992" s="379"/>
      <c r="B1992" s="379"/>
      <c r="C1992" s="379"/>
      <c r="D1992" s="379"/>
      <c r="E1992" s="379"/>
      <c r="F1992" s="379"/>
      <c r="G1992" s="379"/>
      <c r="H1992" s="382"/>
      <c r="I1992" s="509"/>
      <c r="J1992" s="383"/>
      <c r="K1992" s="387"/>
      <c r="L1992" s="379"/>
      <c r="M1992" s="379"/>
      <c r="N1992" s="382"/>
      <c r="O1992" s="379"/>
    </row>
    <row r="1993" spans="1:15" x14ac:dyDescent="0.2">
      <c r="A1993" s="379"/>
      <c r="B1993" s="379"/>
      <c r="C1993" s="379"/>
      <c r="D1993" s="379"/>
      <c r="E1993" s="379"/>
      <c r="F1993" s="379"/>
      <c r="G1993" s="379"/>
      <c r="H1993" s="382"/>
      <c r="I1993" s="509"/>
      <c r="J1993" s="383"/>
      <c r="K1993" s="387"/>
      <c r="L1993" s="379"/>
      <c r="M1993" s="379"/>
      <c r="N1993" s="382"/>
      <c r="O1993" s="379"/>
    </row>
    <row r="1994" spans="1:15" x14ac:dyDescent="0.2">
      <c r="A1994" s="379"/>
      <c r="B1994" s="379"/>
      <c r="C1994" s="379"/>
      <c r="D1994" s="379"/>
      <c r="E1994" s="379"/>
      <c r="F1994" s="379"/>
      <c r="G1994" s="379"/>
      <c r="H1994" s="382"/>
      <c r="I1994" s="509"/>
      <c r="J1994" s="383"/>
      <c r="K1994" s="387"/>
      <c r="L1994" s="379"/>
      <c r="M1994" s="379"/>
      <c r="N1994" s="382"/>
      <c r="O1994" s="379"/>
    </row>
    <row r="1995" spans="1:15" x14ac:dyDescent="0.2">
      <c r="A1995" s="379"/>
      <c r="B1995" s="379"/>
      <c r="C1995" s="379"/>
      <c r="D1995" s="379"/>
      <c r="E1995" s="379"/>
      <c r="F1995" s="379"/>
      <c r="G1995" s="379"/>
      <c r="H1995" s="382"/>
      <c r="I1995" s="509"/>
      <c r="J1995" s="383"/>
      <c r="K1995" s="387"/>
      <c r="L1995" s="379"/>
      <c r="M1995" s="379"/>
      <c r="N1995" s="382"/>
      <c r="O1995" s="379"/>
    </row>
    <row r="1996" spans="1:15" x14ac:dyDescent="0.2">
      <c r="A1996" s="379"/>
      <c r="B1996" s="379"/>
      <c r="C1996" s="379"/>
      <c r="D1996" s="379"/>
      <c r="E1996" s="379"/>
      <c r="F1996" s="379"/>
      <c r="G1996" s="379"/>
      <c r="H1996" s="382"/>
      <c r="I1996" s="509"/>
      <c r="J1996" s="383"/>
      <c r="K1996" s="387"/>
      <c r="L1996" s="379"/>
      <c r="M1996" s="379"/>
      <c r="N1996" s="382"/>
      <c r="O1996" s="379"/>
    </row>
    <row r="1997" spans="1:15" x14ac:dyDescent="0.2">
      <c r="A1997" s="379"/>
      <c r="B1997" s="379"/>
      <c r="C1997" s="379"/>
      <c r="D1997" s="379"/>
      <c r="E1997" s="379"/>
      <c r="F1997" s="379"/>
      <c r="G1997" s="379"/>
      <c r="H1997" s="382"/>
      <c r="I1997" s="509"/>
      <c r="J1997" s="383"/>
      <c r="K1997" s="387"/>
      <c r="L1997" s="379"/>
      <c r="M1997" s="379"/>
      <c r="N1997" s="382"/>
      <c r="O1997" s="379"/>
    </row>
    <row r="1998" spans="1:15" x14ac:dyDescent="0.2">
      <c r="A1998" s="379"/>
      <c r="B1998" s="379"/>
      <c r="C1998" s="379"/>
      <c r="D1998" s="379"/>
      <c r="E1998" s="379"/>
      <c r="F1998" s="379"/>
      <c r="G1998" s="379"/>
      <c r="H1998" s="382"/>
      <c r="I1998" s="509"/>
      <c r="J1998" s="383"/>
      <c r="K1998" s="387"/>
      <c r="L1998" s="379"/>
      <c r="M1998" s="379"/>
      <c r="N1998" s="382"/>
      <c r="O1998" s="379"/>
    </row>
    <row r="1999" spans="1:15" x14ac:dyDescent="0.2">
      <c r="A1999" s="379"/>
      <c r="B1999" s="379"/>
      <c r="C1999" s="379"/>
      <c r="D1999" s="379"/>
      <c r="E1999" s="379"/>
      <c r="F1999" s="379"/>
      <c r="G1999" s="379"/>
      <c r="H1999" s="382"/>
      <c r="I1999" s="509"/>
      <c r="J1999" s="383"/>
      <c r="K1999" s="387"/>
      <c r="L1999" s="379"/>
      <c r="M1999" s="379"/>
      <c r="N1999" s="382"/>
      <c r="O1999" s="379"/>
    </row>
    <row r="2000" spans="1:15" x14ac:dyDescent="0.2">
      <c r="A2000" s="379"/>
      <c r="B2000" s="379"/>
      <c r="C2000" s="379"/>
      <c r="D2000" s="379"/>
      <c r="E2000" s="379"/>
      <c r="F2000" s="379"/>
      <c r="G2000" s="379"/>
      <c r="H2000" s="382"/>
      <c r="I2000" s="509"/>
      <c r="J2000" s="383"/>
      <c r="K2000" s="387"/>
      <c r="L2000" s="379"/>
      <c r="M2000" s="379"/>
      <c r="N2000" s="382"/>
      <c r="O2000" s="379"/>
    </row>
    <row r="2001" spans="1:15" x14ac:dyDescent="0.2">
      <c r="A2001" s="379"/>
      <c r="B2001" s="379"/>
      <c r="C2001" s="379"/>
      <c r="D2001" s="379"/>
      <c r="E2001" s="379"/>
      <c r="F2001" s="379"/>
      <c r="G2001" s="379"/>
      <c r="H2001" s="382"/>
      <c r="I2001" s="509"/>
      <c r="J2001" s="383"/>
      <c r="K2001" s="387"/>
      <c r="L2001" s="379"/>
      <c r="M2001" s="379"/>
      <c r="N2001" s="382"/>
      <c r="O2001" s="379"/>
    </row>
    <row r="2002" spans="1:15" x14ac:dyDescent="0.2">
      <c r="A2002" s="379"/>
      <c r="B2002" s="379"/>
      <c r="C2002" s="379"/>
      <c r="D2002" s="379"/>
      <c r="E2002" s="379"/>
      <c r="F2002" s="379"/>
      <c r="G2002" s="379"/>
      <c r="H2002" s="382"/>
      <c r="I2002" s="509"/>
      <c r="J2002" s="383"/>
      <c r="K2002" s="387"/>
      <c r="L2002" s="379"/>
      <c r="M2002" s="379"/>
      <c r="N2002" s="382"/>
      <c r="O2002" s="379"/>
    </row>
    <row r="2003" spans="1:15" x14ac:dyDescent="0.2">
      <c r="A2003" s="379"/>
      <c r="B2003" s="379"/>
      <c r="C2003" s="379"/>
      <c r="D2003" s="379"/>
      <c r="E2003" s="379"/>
      <c r="F2003" s="379"/>
      <c r="G2003" s="379"/>
      <c r="H2003" s="382"/>
      <c r="I2003" s="509"/>
      <c r="J2003" s="383"/>
      <c r="K2003" s="387"/>
      <c r="L2003" s="379"/>
      <c r="M2003" s="379"/>
      <c r="N2003" s="382"/>
      <c r="O2003" s="379"/>
    </row>
    <row r="2004" spans="1:15" x14ac:dyDescent="0.2">
      <c r="A2004" s="379"/>
      <c r="B2004" s="379"/>
      <c r="C2004" s="379"/>
      <c r="D2004" s="379"/>
      <c r="E2004" s="379"/>
      <c r="F2004" s="379"/>
      <c r="G2004" s="379"/>
      <c r="H2004" s="382"/>
      <c r="I2004" s="509"/>
      <c r="J2004" s="383"/>
      <c r="K2004" s="387"/>
      <c r="L2004" s="379"/>
      <c r="M2004" s="379"/>
      <c r="N2004" s="382"/>
      <c r="O2004" s="379"/>
    </row>
    <row r="2005" spans="1:15" x14ac:dyDescent="0.2">
      <c r="A2005" s="379"/>
      <c r="B2005" s="379"/>
      <c r="C2005" s="379"/>
      <c r="D2005" s="379"/>
      <c r="E2005" s="379"/>
      <c r="F2005" s="379"/>
      <c r="G2005" s="379"/>
      <c r="H2005" s="382"/>
      <c r="I2005" s="509"/>
      <c r="J2005" s="383"/>
      <c r="K2005" s="387"/>
      <c r="L2005" s="379"/>
      <c r="M2005" s="379"/>
      <c r="N2005" s="382"/>
      <c r="O2005" s="379"/>
    </row>
    <row r="2006" spans="1:15" x14ac:dyDescent="0.2">
      <c r="A2006" s="379"/>
      <c r="B2006" s="379"/>
      <c r="C2006" s="379"/>
      <c r="D2006" s="379"/>
      <c r="E2006" s="379"/>
      <c r="F2006" s="379"/>
      <c r="G2006" s="379"/>
      <c r="H2006" s="382"/>
      <c r="I2006" s="509"/>
      <c r="J2006" s="383"/>
      <c r="K2006" s="387"/>
      <c r="L2006" s="379"/>
      <c r="M2006" s="379"/>
      <c r="N2006" s="382"/>
      <c r="O2006" s="379"/>
    </row>
    <row r="2007" spans="1:15" x14ac:dyDescent="0.2">
      <c r="A2007" s="379"/>
      <c r="B2007" s="379"/>
      <c r="C2007" s="379"/>
      <c r="D2007" s="379"/>
      <c r="E2007" s="379"/>
      <c r="F2007" s="379"/>
      <c r="G2007" s="379"/>
      <c r="H2007" s="382"/>
      <c r="I2007" s="509"/>
      <c r="J2007" s="383"/>
      <c r="K2007" s="387"/>
      <c r="L2007" s="379"/>
      <c r="M2007" s="379"/>
      <c r="N2007" s="382"/>
      <c r="O2007" s="379"/>
    </row>
    <row r="2008" spans="1:15" x14ac:dyDescent="0.2">
      <c r="A2008" s="379"/>
      <c r="B2008" s="379"/>
      <c r="C2008" s="379"/>
      <c r="D2008" s="379"/>
      <c r="E2008" s="379"/>
      <c r="F2008" s="379"/>
      <c r="G2008" s="379"/>
      <c r="H2008" s="382"/>
      <c r="I2008" s="509"/>
      <c r="J2008" s="383"/>
      <c r="K2008" s="387"/>
      <c r="L2008" s="379"/>
      <c r="M2008" s="379"/>
      <c r="N2008" s="382"/>
      <c r="O2008" s="379"/>
    </row>
    <row r="2009" spans="1:15" x14ac:dyDescent="0.2">
      <c r="A2009" s="379"/>
      <c r="B2009" s="379"/>
      <c r="C2009" s="379"/>
      <c r="D2009" s="379"/>
      <c r="E2009" s="379"/>
      <c r="F2009" s="379"/>
      <c r="G2009" s="379"/>
      <c r="H2009" s="382"/>
      <c r="I2009" s="509"/>
      <c r="J2009" s="383"/>
      <c r="K2009" s="387"/>
      <c r="L2009" s="379"/>
      <c r="M2009" s="379"/>
      <c r="N2009" s="382"/>
      <c r="O2009" s="379"/>
    </row>
    <row r="2010" spans="1:15" x14ac:dyDescent="0.2">
      <c r="A2010" s="379"/>
      <c r="B2010" s="379"/>
      <c r="C2010" s="379"/>
      <c r="D2010" s="379"/>
      <c r="E2010" s="379"/>
      <c r="F2010" s="379"/>
      <c r="G2010" s="379"/>
      <c r="H2010" s="382"/>
      <c r="I2010" s="509"/>
      <c r="J2010" s="383"/>
      <c r="K2010" s="387"/>
      <c r="L2010" s="379"/>
      <c r="M2010" s="379"/>
      <c r="N2010" s="382"/>
      <c r="O2010" s="379"/>
    </row>
    <row r="2011" spans="1:15" x14ac:dyDescent="0.2">
      <c r="A2011" s="379"/>
      <c r="B2011" s="379"/>
      <c r="C2011" s="379"/>
      <c r="D2011" s="379"/>
      <c r="E2011" s="379"/>
      <c r="F2011" s="379"/>
      <c r="G2011" s="379"/>
      <c r="H2011" s="382"/>
      <c r="I2011" s="509"/>
      <c r="J2011" s="383"/>
      <c r="K2011" s="387"/>
      <c r="L2011" s="379"/>
      <c r="M2011" s="379"/>
      <c r="N2011" s="382"/>
      <c r="O2011" s="379"/>
    </row>
    <row r="2012" spans="1:15" x14ac:dyDescent="0.2">
      <c r="A2012" s="379"/>
      <c r="B2012" s="379"/>
      <c r="C2012" s="379"/>
      <c r="D2012" s="379"/>
      <c r="E2012" s="379"/>
      <c r="F2012" s="379"/>
      <c r="G2012" s="379"/>
      <c r="H2012" s="382"/>
      <c r="I2012" s="509"/>
      <c r="J2012" s="383"/>
      <c r="K2012" s="387"/>
      <c r="L2012" s="379"/>
      <c r="M2012" s="379"/>
      <c r="N2012" s="382"/>
      <c r="O2012" s="379"/>
    </row>
    <row r="2013" spans="1:15" x14ac:dyDescent="0.2">
      <c r="A2013" s="379"/>
      <c r="B2013" s="379"/>
      <c r="C2013" s="379"/>
      <c r="D2013" s="379"/>
      <c r="E2013" s="379"/>
      <c r="F2013" s="379"/>
      <c r="G2013" s="379"/>
      <c r="H2013" s="382"/>
      <c r="I2013" s="509"/>
      <c r="J2013" s="383"/>
      <c r="K2013" s="387"/>
      <c r="L2013" s="379"/>
      <c r="M2013" s="379"/>
      <c r="N2013" s="382"/>
      <c r="O2013" s="379"/>
    </row>
    <row r="2014" spans="1:15" x14ac:dyDescent="0.2">
      <c r="A2014" s="379"/>
      <c r="B2014" s="379"/>
      <c r="C2014" s="379"/>
      <c r="D2014" s="379"/>
      <c r="E2014" s="379"/>
      <c r="F2014" s="379"/>
      <c r="G2014" s="379"/>
      <c r="H2014" s="382"/>
      <c r="I2014" s="509"/>
      <c r="J2014" s="383"/>
      <c r="K2014" s="387"/>
      <c r="L2014" s="379"/>
      <c r="M2014" s="379"/>
      <c r="N2014" s="382"/>
      <c r="O2014" s="379"/>
    </row>
    <row r="2015" spans="1:15" x14ac:dyDescent="0.2">
      <c r="A2015" s="379"/>
      <c r="B2015" s="379"/>
      <c r="C2015" s="379"/>
      <c r="D2015" s="379"/>
      <c r="E2015" s="379"/>
      <c r="F2015" s="379"/>
      <c r="G2015" s="379"/>
      <c r="H2015" s="382"/>
      <c r="I2015" s="509"/>
      <c r="J2015" s="383"/>
      <c r="K2015" s="387"/>
      <c r="L2015" s="379"/>
      <c r="M2015" s="379"/>
      <c r="N2015" s="382"/>
      <c r="O2015" s="379"/>
    </row>
    <row r="2016" spans="1:15" x14ac:dyDescent="0.2">
      <c r="A2016" s="379"/>
      <c r="B2016" s="379"/>
      <c r="C2016" s="379"/>
      <c r="D2016" s="379"/>
      <c r="E2016" s="379"/>
      <c r="F2016" s="379"/>
      <c r="G2016" s="379"/>
      <c r="H2016" s="382"/>
      <c r="I2016" s="509"/>
      <c r="J2016" s="383"/>
      <c r="K2016" s="387"/>
      <c r="L2016" s="379"/>
      <c r="M2016" s="379"/>
      <c r="N2016" s="382"/>
      <c r="O2016" s="379"/>
    </row>
    <row r="2017" spans="1:15" x14ac:dyDescent="0.2">
      <c r="A2017" s="379"/>
      <c r="B2017" s="379"/>
      <c r="C2017" s="379"/>
      <c r="D2017" s="379"/>
      <c r="E2017" s="379"/>
      <c r="F2017" s="379"/>
      <c r="G2017" s="379"/>
      <c r="H2017" s="382"/>
      <c r="I2017" s="509"/>
      <c r="J2017" s="383"/>
      <c r="K2017" s="387"/>
      <c r="L2017" s="379"/>
      <c r="M2017" s="379"/>
      <c r="N2017" s="382"/>
      <c r="O2017" s="379"/>
    </row>
    <row r="2018" spans="1:15" x14ac:dyDescent="0.2">
      <c r="A2018" s="379"/>
      <c r="B2018" s="379"/>
      <c r="C2018" s="379"/>
      <c r="D2018" s="379"/>
      <c r="E2018" s="379"/>
      <c r="F2018" s="379"/>
      <c r="G2018" s="379"/>
      <c r="H2018" s="382"/>
      <c r="I2018" s="509"/>
      <c r="J2018" s="383"/>
      <c r="K2018" s="387"/>
      <c r="L2018" s="379"/>
      <c r="M2018" s="379"/>
      <c r="N2018" s="382"/>
      <c r="O2018" s="379"/>
    </row>
    <row r="2019" spans="1:15" x14ac:dyDescent="0.2">
      <c r="A2019" s="379"/>
      <c r="B2019" s="379"/>
      <c r="C2019" s="379"/>
      <c r="D2019" s="379"/>
      <c r="E2019" s="379"/>
      <c r="F2019" s="379"/>
      <c r="G2019" s="379"/>
      <c r="H2019" s="382"/>
      <c r="I2019" s="509"/>
      <c r="J2019" s="383"/>
      <c r="K2019" s="387"/>
      <c r="L2019" s="379"/>
      <c r="M2019" s="379"/>
      <c r="N2019" s="382"/>
      <c r="O2019" s="379"/>
    </row>
    <row r="2020" spans="1:15" x14ac:dyDescent="0.2">
      <c r="A2020" s="379"/>
      <c r="B2020" s="379"/>
      <c r="C2020" s="379"/>
      <c r="D2020" s="379"/>
      <c r="E2020" s="379"/>
      <c r="F2020" s="379"/>
      <c r="G2020" s="379"/>
      <c r="H2020" s="382"/>
      <c r="I2020" s="509"/>
      <c r="J2020" s="383"/>
      <c r="K2020" s="387"/>
      <c r="L2020" s="379"/>
      <c r="M2020" s="379"/>
      <c r="N2020" s="382"/>
      <c r="O2020" s="379"/>
    </row>
    <row r="2021" spans="1:15" x14ac:dyDescent="0.2">
      <c r="A2021" s="379"/>
      <c r="B2021" s="379"/>
      <c r="C2021" s="379"/>
      <c r="D2021" s="379"/>
      <c r="E2021" s="379"/>
      <c r="F2021" s="379"/>
      <c r="G2021" s="379"/>
      <c r="H2021" s="382"/>
      <c r="I2021" s="509"/>
      <c r="J2021" s="383"/>
      <c r="K2021" s="387"/>
      <c r="L2021" s="379"/>
      <c r="M2021" s="379"/>
      <c r="N2021" s="382"/>
      <c r="O2021" s="379"/>
    </row>
    <row r="2022" spans="1:15" x14ac:dyDescent="0.2">
      <c r="A2022" s="379"/>
      <c r="B2022" s="379"/>
      <c r="C2022" s="379"/>
      <c r="D2022" s="379"/>
      <c r="E2022" s="379"/>
      <c r="F2022" s="379"/>
      <c r="G2022" s="379"/>
      <c r="H2022" s="382"/>
      <c r="I2022" s="509"/>
      <c r="J2022" s="383"/>
      <c r="K2022" s="387"/>
      <c r="L2022" s="379"/>
      <c r="M2022" s="379"/>
      <c r="N2022" s="382"/>
      <c r="O2022" s="379"/>
    </row>
    <row r="2023" spans="1:15" x14ac:dyDescent="0.2">
      <c r="A2023" s="379"/>
      <c r="B2023" s="379"/>
      <c r="C2023" s="379"/>
      <c r="D2023" s="379"/>
      <c r="E2023" s="379"/>
      <c r="F2023" s="379"/>
      <c r="G2023" s="379"/>
      <c r="H2023" s="382"/>
      <c r="I2023" s="509"/>
      <c r="J2023" s="383"/>
      <c r="K2023" s="387"/>
      <c r="L2023" s="379"/>
      <c r="M2023" s="379"/>
      <c r="N2023" s="382"/>
      <c r="O2023" s="379"/>
    </row>
    <row r="2024" spans="1:15" x14ac:dyDescent="0.2">
      <c r="A2024" s="379"/>
      <c r="B2024" s="379"/>
      <c r="C2024" s="379"/>
      <c r="D2024" s="379"/>
      <c r="E2024" s="379"/>
      <c r="F2024" s="379"/>
      <c r="G2024" s="379"/>
      <c r="H2024" s="382"/>
      <c r="I2024" s="509"/>
      <c r="J2024" s="383"/>
      <c r="K2024" s="387"/>
      <c r="L2024" s="379"/>
      <c r="M2024" s="379"/>
      <c r="N2024" s="382"/>
      <c r="O2024" s="379"/>
    </row>
    <row r="2025" spans="1:15" x14ac:dyDescent="0.2">
      <c r="A2025" s="379"/>
      <c r="B2025" s="379"/>
      <c r="C2025" s="379"/>
      <c r="D2025" s="379"/>
      <c r="E2025" s="379"/>
      <c r="F2025" s="379"/>
      <c r="G2025" s="379"/>
      <c r="H2025" s="382"/>
      <c r="I2025" s="509"/>
      <c r="J2025" s="383"/>
      <c r="K2025" s="387"/>
      <c r="L2025" s="379"/>
      <c r="M2025" s="379"/>
      <c r="N2025" s="382"/>
      <c r="O2025" s="379"/>
    </row>
    <row r="2026" spans="1:15" x14ac:dyDescent="0.2">
      <c r="A2026" s="379"/>
      <c r="B2026" s="379"/>
      <c r="C2026" s="379"/>
      <c r="D2026" s="379"/>
      <c r="E2026" s="379"/>
      <c r="F2026" s="379"/>
      <c r="G2026" s="379"/>
      <c r="H2026" s="382"/>
      <c r="I2026" s="509"/>
      <c r="J2026" s="383"/>
      <c r="K2026" s="387"/>
      <c r="L2026" s="379"/>
      <c r="M2026" s="379"/>
      <c r="N2026" s="382"/>
      <c r="O2026" s="379"/>
    </row>
    <row r="2027" spans="1:15" x14ac:dyDescent="0.2">
      <c r="A2027" s="379"/>
      <c r="B2027" s="379"/>
      <c r="C2027" s="379"/>
      <c r="D2027" s="379"/>
      <c r="E2027" s="379"/>
      <c r="F2027" s="379"/>
      <c r="G2027" s="379"/>
      <c r="H2027" s="382"/>
      <c r="I2027" s="509"/>
      <c r="J2027" s="383"/>
      <c r="K2027" s="387"/>
      <c r="L2027" s="379"/>
      <c r="M2027" s="379"/>
      <c r="N2027" s="382"/>
      <c r="O2027" s="379"/>
    </row>
    <row r="2028" spans="1:15" x14ac:dyDescent="0.2">
      <c r="A2028" s="379"/>
      <c r="B2028" s="379"/>
      <c r="C2028" s="379"/>
      <c r="D2028" s="379"/>
      <c r="E2028" s="379"/>
      <c r="F2028" s="379"/>
      <c r="G2028" s="379"/>
      <c r="H2028" s="382"/>
      <c r="I2028" s="509"/>
      <c r="J2028" s="383"/>
      <c r="K2028" s="387"/>
      <c r="L2028" s="379"/>
      <c r="M2028" s="379"/>
      <c r="N2028" s="382"/>
      <c r="O2028" s="379"/>
    </row>
    <row r="2029" spans="1:15" x14ac:dyDescent="0.2">
      <c r="A2029" s="379"/>
      <c r="B2029" s="379"/>
      <c r="C2029" s="379"/>
      <c r="D2029" s="379"/>
      <c r="E2029" s="379"/>
      <c r="F2029" s="379"/>
      <c r="G2029" s="379"/>
      <c r="H2029" s="382"/>
      <c r="I2029" s="509"/>
      <c r="J2029" s="383"/>
      <c r="K2029" s="387"/>
      <c r="L2029" s="379"/>
      <c r="M2029" s="379"/>
      <c r="N2029" s="382"/>
      <c r="O2029" s="379"/>
    </row>
    <row r="2030" spans="1:15" x14ac:dyDescent="0.2">
      <c r="A2030" s="379"/>
      <c r="B2030" s="379"/>
      <c r="C2030" s="379"/>
      <c r="D2030" s="379"/>
      <c r="E2030" s="379"/>
      <c r="F2030" s="379"/>
      <c r="G2030" s="379"/>
      <c r="H2030" s="382"/>
      <c r="I2030" s="509"/>
      <c r="J2030" s="383"/>
      <c r="K2030" s="387"/>
      <c r="L2030" s="379"/>
      <c r="M2030" s="379"/>
      <c r="N2030" s="382"/>
      <c r="O2030" s="379"/>
    </row>
    <row r="2031" spans="1:15" x14ac:dyDescent="0.2">
      <c r="A2031" s="379"/>
      <c r="B2031" s="379"/>
      <c r="C2031" s="379"/>
      <c r="D2031" s="379"/>
      <c r="E2031" s="379"/>
      <c r="F2031" s="379"/>
      <c r="G2031" s="379"/>
      <c r="H2031" s="382"/>
      <c r="I2031" s="509"/>
      <c r="J2031" s="383"/>
      <c r="K2031" s="387"/>
      <c r="L2031" s="379"/>
      <c r="M2031" s="379"/>
      <c r="N2031" s="382"/>
      <c r="O2031" s="379"/>
    </row>
    <row r="2032" spans="1:15" x14ac:dyDescent="0.2">
      <c r="A2032" s="379"/>
      <c r="B2032" s="379"/>
      <c r="C2032" s="379"/>
      <c r="D2032" s="379"/>
      <c r="E2032" s="379"/>
      <c r="F2032" s="379"/>
      <c r="G2032" s="379"/>
      <c r="H2032" s="382"/>
      <c r="I2032" s="509"/>
      <c r="J2032" s="383"/>
      <c r="K2032" s="387"/>
      <c r="L2032" s="379"/>
      <c r="M2032" s="379"/>
      <c r="N2032" s="382"/>
      <c r="O2032" s="379"/>
    </row>
    <row r="2033" spans="1:15" x14ac:dyDescent="0.2">
      <c r="A2033" s="379"/>
      <c r="B2033" s="379"/>
      <c r="C2033" s="379"/>
      <c r="D2033" s="379"/>
      <c r="E2033" s="379"/>
      <c r="F2033" s="379"/>
      <c r="G2033" s="379"/>
      <c r="H2033" s="382"/>
      <c r="I2033" s="509"/>
      <c r="J2033" s="383"/>
      <c r="K2033" s="387"/>
      <c r="L2033" s="379"/>
      <c r="M2033" s="379"/>
      <c r="N2033" s="382"/>
      <c r="O2033" s="379"/>
    </row>
    <row r="2034" spans="1:15" x14ac:dyDescent="0.2">
      <c r="A2034" s="379"/>
      <c r="B2034" s="379"/>
      <c r="C2034" s="379"/>
      <c r="D2034" s="379"/>
      <c r="E2034" s="379"/>
      <c r="F2034" s="379"/>
      <c r="G2034" s="379"/>
      <c r="H2034" s="382"/>
      <c r="I2034" s="509"/>
      <c r="J2034" s="383"/>
      <c r="K2034" s="387"/>
      <c r="L2034" s="379"/>
      <c r="M2034" s="379"/>
      <c r="N2034" s="382"/>
      <c r="O2034" s="379"/>
    </row>
    <row r="2035" spans="1:15" x14ac:dyDescent="0.2">
      <c r="A2035" s="379"/>
      <c r="B2035" s="379"/>
      <c r="C2035" s="379"/>
      <c r="D2035" s="379"/>
      <c r="E2035" s="379"/>
      <c r="F2035" s="379"/>
      <c r="G2035" s="379"/>
      <c r="H2035" s="382"/>
      <c r="I2035" s="509"/>
      <c r="J2035" s="383"/>
      <c r="K2035" s="387"/>
      <c r="L2035" s="379"/>
      <c r="M2035" s="379"/>
      <c r="N2035" s="382"/>
      <c r="O2035" s="379"/>
    </row>
    <row r="2036" spans="1:15" x14ac:dyDescent="0.2">
      <c r="A2036" s="379"/>
      <c r="B2036" s="379"/>
      <c r="C2036" s="379"/>
      <c r="D2036" s="379"/>
      <c r="E2036" s="379"/>
      <c r="F2036" s="379"/>
      <c r="G2036" s="379"/>
      <c r="H2036" s="382"/>
      <c r="I2036" s="509"/>
      <c r="J2036" s="383"/>
      <c r="K2036" s="387"/>
      <c r="L2036" s="379"/>
      <c r="M2036" s="379"/>
      <c r="N2036" s="382"/>
      <c r="O2036" s="379"/>
    </row>
    <row r="2037" spans="1:15" x14ac:dyDescent="0.2">
      <c r="A2037" s="379"/>
      <c r="B2037" s="379"/>
      <c r="C2037" s="379"/>
      <c r="D2037" s="379"/>
      <c r="E2037" s="379"/>
      <c r="F2037" s="379"/>
      <c r="G2037" s="379"/>
      <c r="H2037" s="382"/>
      <c r="I2037" s="509"/>
      <c r="J2037" s="383"/>
      <c r="K2037" s="387"/>
      <c r="L2037" s="379"/>
      <c r="M2037" s="379"/>
      <c r="N2037" s="382"/>
      <c r="O2037" s="379"/>
    </row>
    <row r="2038" spans="1:15" x14ac:dyDescent="0.2">
      <c r="A2038" s="379"/>
      <c r="B2038" s="379"/>
      <c r="C2038" s="379"/>
      <c r="D2038" s="379"/>
      <c r="E2038" s="379"/>
      <c r="F2038" s="379"/>
      <c r="G2038" s="379"/>
      <c r="H2038" s="382"/>
      <c r="I2038" s="509"/>
      <c r="J2038" s="383"/>
      <c r="K2038" s="387"/>
      <c r="L2038" s="379"/>
      <c r="M2038" s="379"/>
      <c r="N2038" s="382"/>
      <c r="O2038" s="379"/>
    </row>
    <row r="2039" spans="1:15" x14ac:dyDescent="0.2">
      <c r="A2039" s="379"/>
      <c r="B2039" s="379"/>
      <c r="C2039" s="379"/>
      <c r="D2039" s="379"/>
      <c r="E2039" s="379"/>
      <c r="F2039" s="379"/>
      <c r="G2039" s="379"/>
      <c r="H2039" s="382"/>
      <c r="I2039" s="509"/>
      <c r="J2039" s="383"/>
      <c r="K2039" s="387"/>
      <c r="L2039" s="379"/>
      <c r="M2039" s="379"/>
      <c r="N2039" s="382"/>
      <c r="O2039" s="379"/>
    </row>
    <row r="2040" spans="1:15" x14ac:dyDescent="0.2">
      <c r="A2040" s="379"/>
      <c r="B2040" s="379"/>
      <c r="C2040" s="379"/>
      <c r="D2040" s="379"/>
      <c r="E2040" s="379"/>
      <c r="F2040" s="379"/>
      <c r="G2040" s="379"/>
      <c r="H2040" s="382"/>
      <c r="I2040" s="509"/>
      <c r="J2040" s="383"/>
      <c r="K2040" s="387"/>
      <c r="L2040" s="379"/>
      <c r="M2040" s="379"/>
      <c r="N2040" s="382"/>
      <c r="O2040" s="379"/>
    </row>
    <row r="2041" spans="1:15" x14ac:dyDescent="0.2">
      <c r="A2041" s="379"/>
      <c r="B2041" s="379"/>
      <c r="C2041" s="379"/>
      <c r="D2041" s="379"/>
      <c r="E2041" s="379"/>
      <c r="F2041" s="379"/>
      <c r="G2041" s="379"/>
      <c r="H2041" s="382"/>
      <c r="I2041" s="509"/>
      <c r="J2041" s="383"/>
      <c r="K2041" s="387"/>
      <c r="L2041" s="379"/>
      <c r="M2041" s="379"/>
      <c r="N2041" s="382"/>
      <c r="O2041" s="379"/>
    </row>
    <row r="2042" spans="1:15" x14ac:dyDescent="0.2">
      <c r="A2042" s="379"/>
      <c r="B2042" s="379"/>
      <c r="C2042" s="379"/>
      <c r="D2042" s="379"/>
      <c r="E2042" s="379"/>
      <c r="F2042" s="379"/>
      <c r="G2042" s="379"/>
      <c r="H2042" s="382"/>
      <c r="I2042" s="509"/>
      <c r="J2042" s="383"/>
      <c r="K2042" s="387"/>
      <c r="L2042" s="379"/>
      <c r="M2042" s="379"/>
      <c r="N2042" s="382"/>
      <c r="O2042" s="379"/>
    </row>
    <row r="2043" spans="1:15" x14ac:dyDescent="0.2">
      <c r="A2043" s="379"/>
      <c r="B2043" s="379"/>
      <c r="C2043" s="379"/>
      <c r="D2043" s="379"/>
      <c r="E2043" s="379"/>
      <c r="F2043" s="379"/>
      <c r="G2043" s="379"/>
      <c r="H2043" s="382"/>
      <c r="I2043" s="509"/>
      <c r="J2043" s="383"/>
      <c r="K2043" s="387"/>
      <c r="L2043" s="379"/>
      <c r="M2043" s="379"/>
      <c r="N2043" s="382"/>
      <c r="O2043" s="379"/>
    </row>
    <row r="2044" spans="1:15" x14ac:dyDescent="0.2">
      <c r="A2044" s="379"/>
      <c r="B2044" s="379"/>
      <c r="C2044" s="379"/>
      <c r="D2044" s="379"/>
      <c r="E2044" s="379"/>
      <c r="F2044" s="379"/>
      <c r="G2044" s="379"/>
      <c r="H2044" s="382"/>
      <c r="I2044" s="509"/>
      <c r="J2044" s="383"/>
      <c r="K2044" s="387"/>
      <c r="L2044" s="379"/>
      <c r="M2044" s="379"/>
      <c r="N2044" s="382"/>
      <c r="O2044" s="379"/>
    </row>
    <row r="2045" spans="1:15" x14ac:dyDescent="0.2">
      <c r="A2045" s="379"/>
      <c r="B2045" s="379"/>
      <c r="C2045" s="379"/>
      <c r="D2045" s="379"/>
      <c r="E2045" s="379"/>
      <c r="F2045" s="379"/>
      <c r="G2045" s="379"/>
      <c r="H2045" s="382"/>
      <c r="I2045" s="509"/>
      <c r="J2045" s="383"/>
      <c r="K2045" s="387"/>
      <c r="L2045" s="379"/>
      <c r="M2045" s="379"/>
      <c r="N2045" s="382"/>
      <c r="O2045" s="379"/>
    </row>
    <row r="2046" spans="1:15" x14ac:dyDescent="0.2">
      <c r="A2046" s="379"/>
      <c r="B2046" s="379"/>
      <c r="C2046" s="379"/>
      <c r="D2046" s="379"/>
      <c r="E2046" s="379"/>
      <c r="F2046" s="379"/>
      <c r="G2046" s="379"/>
      <c r="H2046" s="382"/>
      <c r="I2046" s="509"/>
      <c r="J2046" s="383"/>
      <c r="K2046" s="387"/>
      <c r="L2046" s="379"/>
      <c r="M2046" s="379"/>
      <c r="N2046" s="382"/>
      <c r="O2046" s="379"/>
    </row>
    <row r="2047" spans="1:15" x14ac:dyDescent="0.2">
      <c r="A2047" s="379"/>
      <c r="B2047" s="379"/>
      <c r="C2047" s="379"/>
      <c r="D2047" s="379"/>
      <c r="E2047" s="379"/>
      <c r="F2047" s="379"/>
      <c r="G2047" s="379"/>
      <c r="H2047" s="382"/>
      <c r="I2047" s="509"/>
      <c r="J2047" s="383"/>
      <c r="K2047" s="387"/>
      <c r="L2047" s="379"/>
      <c r="M2047" s="379"/>
      <c r="N2047" s="382"/>
      <c r="O2047" s="379"/>
    </row>
    <row r="2048" spans="1:15" x14ac:dyDescent="0.2">
      <c r="A2048" s="379"/>
      <c r="B2048" s="379"/>
      <c r="C2048" s="379"/>
      <c r="D2048" s="379"/>
      <c r="E2048" s="379"/>
      <c r="F2048" s="379"/>
      <c r="G2048" s="379"/>
      <c r="H2048" s="382"/>
      <c r="I2048" s="509"/>
      <c r="J2048" s="383"/>
      <c r="K2048" s="387"/>
      <c r="L2048" s="379"/>
      <c r="M2048" s="379"/>
      <c r="N2048" s="382"/>
      <c r="O2048" s="379"/>
    </row>
    <row r="2049" spans="1:15" x14ac:dyDescent="0.2">
      <c r="A2049" s="379"/>
      <c r="B2049" s="379"/>
      <c r="C2049" s="379"/>
      <c r="D2049" s="379"/>
      <c r="E2049" s="379"/>
      <c r="F2049" s="379"/>
      <c r="G2049" s="379"/>
      <c r="H2049" s="382"/>
      <c r="I2049" s="509"/>
      <c r="J2049" s="383"/>
      <c r="K2049" s="387"/>
      <c r="L2049" s="379"/>
      <c r="M2049" s="379"/>
      <c r="N2049" s="382"/>
      <c r="O2049" s="379"/>
    </row>
    <row r="2050" spans="1:15" x14ac:dyDescent="0.2">
      <c r="A2050" s="379"/>
      <c r="B2050" s="379"/>
      <c r="C2050" s="379"/>
      <c r="D2050" s="379"/>
      <c r="E2050" s="379"/>
      <c r="F2050" s="379"/>
      <c r="G2050" s="379"/>
      <c r="H2050" s="382"/>
      <c r="I2050" s="509"/>
      <c r="J2050" s="383"/>
      <c r="K2050" s="387"/>
      <c r="L2050" s="379"/>
      <c r="M2050" s="379"/>
      <c r="N2050" s="382"/>
      <c r="O2050" s="379"/>
    </row>
    <row r="2051" spans="1:15" x14ac:dyDescent="0.2">
      <c r="A2051" s="379"/>
      <c r="B2051" s="379"/>
      <c r="C2051" s="379"/>
      <c r="D2051" s="379"/>
      <c r="E2051" s="379"/>
      <c r="F2051" s="379"/>
      <c r="G2051" s="379"/>
      <c r="H2051" s="382"/>
      <c r="I2051" s="509"/>
      <c r="J2051" s="383"/>
      <c r="K2051" s="387"/>
      <c r="L2051" s="379"/>
      <c r="M2051" s="379"/>
      <c r="N2051" s="382"/>
      <c r="O2051" s="379"/>
    </row>
    <row r="2052" spans="1:15" x14ac:dyDescent="0.2">
      <c r="A2052" s="379"/>
      <c r="B2052" s="379"/>
      <c r="C2052" s="379"/>
      <c r="D2052" s="379"/>
      <c r="E2052" s="379"/>
      <c r="F2052" s="379"/>
      <c r="G2052" s="379"/>
      <c r="H2052" s="382"/>
      <c r="I2052" s="509"/>
      <c r="J2052" s="383"/>
      <c r="K2052" s="387"/>
      <c r="L2052" s="379"/>
      <c r="M2052" s="379"/>
      <c r="N2052" s="382"/>
      <c r="O2052" s="379"/>
    </row>
    <row r="2053" spans="1:15" x14ac:dyDescent="0.2">
      <c r="A2053" s="379"/>
      <c r="B2053" s="379"/>
      <c r="C2053" s="379"/>
      <c r="D2053" s="379"/>
      <c r="E2053" s="379"/>
      <c r="F2053" s="379"/>
      <c r="G2053" s="379"/>
      <c r="H2053" s="382"/>
      <c r="I2053" s="509"/>
      <c r="J2053" s="383"/>
      <c r="K2053" s="387"/>
      <c r="L2053" s="379"/>
      <c r="M2053" s="379"/>
      <c r="N2053" s="382"/>
      <c r="O2053" s="379"/>
    </row>
    <row r="2054" spans="1:15" x14ac:dyDescent="0.2">
      <c r="A2054" s="379"/>
      <c r="B2054" s="379"/>
      <c r="C2054" s="379"/>
      <c r="D2054" s="379"/>
      <c r="E2054" s="379"/>
      <c r="F2054" s="379"/>
      <c r="G2054" s="379"/>
      <c r="H2054" s="382"/>
      <c r="I2054" s="509"/>
      <c r="J2054" s="383"/>
      <c r="K2054" s="387"/>
      <c r="L2054" s="379"/>
      <c r="M2054" s="379"/>
      <c r="N2054" s="382"/>
      <c r="O2054" s="379"/>
    </row>
    <row r="2055" spans="1:15" x14ac:dyDescent="0.2">
      <c r="A2055" s="379"/>
      <c r="B2055" s="379"/>
      <c r="C2055" s="379"/>
      <c r="D2055" s="379"/>
      <c r="E2055" s="379"/>
      <c r="F2055" s="379"/>
      <c r="G2055" s="379"/>
      <c r="H2055" s="382"/>
      <c r="I2055" s="509"/>
      <c r="J2055" s="383"/>
      <c r="K2055" s="387"/>
      <c r="L2055" s="379"/>
      <c r="M2055" s="379"/>
      <c r="N2055" s="382"/>
      <c r="O2055" s="379"/>
    </row>
    <row r="2056" spans="1:15" x14ac:dyDescent="0.2">
      <c r="A2056" s="379"/>
      <c r="B2056" s="379"/>
      <c r="C2056" s="379"/>
      <c r="D2056" s="379"/>
      <c r="E2056" s="379"/>
      <c r="F2056" s="379"/>
      <c r="G2056" s="379"/>
      <c r="H2056" s="382"/>
      <c r="I2056" s="509"/>
      <c r="J2056" s="383"/>
      <c r="K2056" s="387"/>
      <c r="L2056" s="379"/>
      <c r="M2056" s="379"/>
      <c r="N2056" s="382"/>
      <c r="O2056" s="379"/>
    </row>
    <row r="2057" spans="1:15" x14ac:dyDescent="0.2">
      <c r="A2057" s="379"/>
      <c r="B2057" s="379"/>
      <c r="C2057" s="379"/>
      <c r="D2057" s="379"/>
      <c r="E2057" s="379"/>
      <c r="F2057" s="379"/>
      <c r="G2057" s="379"/>
      <c r="H2057" s="382"/>
      <c r="I2057" s="509"/>
      <c r="J2057" s="383"/>
      <c r="K2057" s="387"/>
      <c r="L2057" s="379"/>
      <c r="M2057" s="379"/>
      <c r="N2057" s="382"/>
      <c r="O2057" s="379"/>
    </row>
    <row r="2058" spans="1:15" x14ac:dyDescent="0.2">
      <c r="A2058" s="379"/>
      <c r="B2058" s="379"/>
      <c r="C2058" s="379"/>
      <c r="D2058" s="379"/>
      <c r="E2058" s="379"/>
      <c r="F2058" s="379"/>
      <c r="G2058" s="379"/>
      <c r="H2058" s="382"/>
      <c r="I2058" s="509"/>
      <c r="J2058" s="383"/>
      <c r="K2058" s="387"/>
      <c r="L2058" s="379"/>
      <c r="M2058" s="379"/>
      <c r="N2058" s="382"/>
      <c r="O2058" s="379"/>
    </row>
    <row r="2059" spans="1:15" x14ac:dyDescent="0.2">
      <c r="A2059" s="379"/>
      <c r="B2059" s="379"/>
      <c r="C2059" s="379"/>
      <c r="D2059" s="379"/>
      <c r="E2059" s="379"/>
      <c r="F2059" s="379"/>
      <c r="G2059" s="379"/>
      <c r="H2059" s="382"/>
      <c r="I2059" s="509"/>
      <c r="J2059" s="383"/>
      <c r="K2059" s="387"/>
      <c r="L2059" s="379"/>
      <c r="M2059" s="379"/>
      <c r="N2059" s="382"/>
      <c r="O2059" s="379"/>
    </row>
    <row r="2060" spans="1:15" x14ac:dyDescent="0.2">
      <c r="A2060" s="379"/>
      <c r="B2060" s="379"/>
      <c r="C2060" s="379"/>
      <c r="D2060" s="379"/>
      <c r="E2060" s="379"/>
      <c r="F2060" s="379"/>
      <c r="G2060" s="379"/>
      <c r="H2060" s="382"/>
      <c r="I2060" s="509"/>
      <c r="J2060" s="383"/>
      <c r="K2060" s="387"/>
      <c r="L2060" s="379"/>
      <c r="M2060" s="379"/>
      <c r="N2060" s="382"/>
      <c r="O2060" s="379"/>
    </row>
    <row r="2061" spans="1:15" x14ac:dyDescent="0.2">
      <c r="A2061" s="379"/>
      <c r="B2061" s="379"/>
      <c r="C2061" s="379"/>
      <c r="D2061" s="379"/>
      <c r="E2061" s="379"/>
      <c r="F2061" s="379"/>
      <c r="G2061" s="379"/>
      <c r="H2061" s="382"/>
      <c r="I2061" s="509"/>
      <c r="J2061" s="383"/>
      <c r="K2061" s="387"/>
      <c r="L2061" s="379"/>
      <c r="M2061" s="379"/>
      <c r="N2061" s="382"/>
      <c r="O2061" s="379"/>
    </row>
    <row r="2062" spans="1:15" x14ac:dyDescent="0.2">
      <c r="A2062" s="379"/>
      <c r="B2062" s="379"/>
      <c r="C2062" s="379"/>
      <c r="D2062" s="379"/>
      <c r="E2062" s="379"/>
      <c r="F2062" s="379"/>
      <c r="G2062" s="379"/>
      <c r="H2062" s="382"/>
      <c r="I2062" s="509"/>
      <c r="J2062" s="383"/>
      <c r="K2062" s="387"/>
      <c r="L2062" s="379"/>
      <c r="M2062" s="379"/>
      <c r="N2062" s="382"/>
      <c r="O2062" s="379"/>
    </row>
    <row r="2063" spans="1:15" x14ac:dyDescent="0.2">
      <c r="A2063" s="379"/>
      <c r="B2063" s="379"/>
      <c r="C2063" s="379"/>
      <c r="D2063" s="379"/>
      <c r="E2063" s="379"/>
      <c r="F2063" s="379"/>
      <c r="G2063" s="379"/>
      <c r="H2063" s="382"/>
      <c r="I2063" s="509"/>
      <c r="J2063" s="383"/>
      <c r="K2063" s="387"/>
      <c r="L2063" s="379"/>
      <c r="M2063" s="379"/>
      <c r="N2063" s="382"/>
      <c r="O2063" s="379"/>
    </row>
    <row r="2064" spans="1:15" x14ac:dyDescent="0.2">
      <c r="A2064" s="379"/>
      <c r="B2064" s="379"/>
      <c r="C2064" s="379"/>
      <c r="D2064" s="379"/>
      <c r="E2064" s="379"/>
      <c r="F2064" s="379"/>
      <c r="G2064" s="379"/>
      <c r="H2064" s="382"/>
      <c r="I2064" s="509"/>
      <c r="J2064" s="383"/>
      <c r="K2064" s="387"/>
      <c r="L2064" s="379"/>
      <c r="M2064" s="379"/>
      <c r="N2064" s="382"/>
      <c r="O2064" s="379"/>
    </row>
    <row r="2065" spans="1:15" x14ac:dyDescent="0.2">
      <c r="A2065" s="379"/>
      <c r="B2065" s="379"/>
      <c r="C2065" s="379"/>
      <c r="D2065" s="379"/>
      <c r="E2065" s="379"/>
      <c r="F2065" s="379"/>
      <c r="G2065" s="379"/>
      <c r="H2065" s="382"/>
      <c r="I2065" s="509"/>
      <c r="J2065" s="383"/>
      <c r="K2065" s="387"/>
      <c r="L2065" s="379"/>
      <c r="M2065" s="379"/>
      <c r="N2065" s="382"/>
      <c r="O2065" s="379"/>
    </row>
    <row r="2066" spans="1:15" x14ac:dyDescent="0.2">
      <c r="A2066" s="379"/>
      <c r="B2066" s="379"/>
      <c r="C2066" s="379"/>
      <c r="D2066" s="379"/>
      <c r="E2066" s="379"/>
      <c r="F2066" s="379"/>
      <c r="G2066" s="379"/>
      <c r="H2066" s="382"/>
      <c r="I2066" s="509"/>
      <c r="J2066" s="383"/>
      <c r="K2066" s="387"/>
      <c r="L2066" s="379"/>
      <c r="M2066" s="379"/>
      <c r="N2066" s="382"/>
      <c r="O2066" s="379"/>
    </row>
    <row r="2067" spans="1:15" x14ac:dyDescent="0.2">
      <c r="A2067" s="379"/>
      <c r="B2067" s="379"/>
      <c r="C2067" s="379"/>
      <c r="D2067" s="379"/>
      <c r="E2067" s="379"/>
      <c r="F2067" s="379"/>
      <c r="G2067" s="379"/>
      <c r="H2067" s="382"/>
      <c r="I2067" s="509"/>
      <c r="J2067" s="383"/>
      <c r="K2067" s="387"/>
      <c r="L2067" s="379"/>
      <c r="M2067" s="379"/>
      <c r="N2067" s="382"/>
      <c r="O2067" s="379"/>
    </row>
    <row r="2068" spans="1:15" x14ac:dyDescent="0.2">
      <c r="A2068" s="379"/>
      <c r="B2068" s="379"/>
      <c r="C2068" s="379"/>
      <c r="D2068" s="379"/>
      <c r="E2068" s="379"/>
      <c r="F2068" s="379"/>
      <c r="G2068" s="379"/>
      <c r="H2068" s="382"/>
      <c r="I2068" s="509"/>
      <c r="J2068" s="383"/>
      <c r="K2068" s="387"/>
      <c r="L2068" s="379"/>
      <c r="M2068" s="379"/>
      <c r="N2068" s="382"/>
      <c r="O2068" s="379"/>
    </row>
    <row r="2069" spans="1:15" x14ac:dyDescent="0.2">
      <c r="A2069" s="379"/>
      <c r="B2069" s="379"/>
      <c r="C2069" s="379"/>
      <c r="D2069" s="379"/>
      <c r="E2069" s="379"/>
      <c r="F2069" s="379"/>
      <c r="G2069" s="379"/>
      <c r="H2069" s="382"/>
      <c r="I2069" s="509"/>
      <c r="J2069" s="383"/>
      <c r="K2069" s="387"/>
      <c r="L2069" s="379"/>
      <c r="M2069" s="379"/>
      <c r="N2069" s="382"/>
      <c r="O2069" s="379"/>
    </row>
    <row r="2070" spans="1:15" x14ac:dyDescent="0.2">
      <c r="A2070" s="379"/>
      <c r="B2070" s="379"/>
      <c r="C2070" s="379"/>
      <c r="D2070" s="379"/>
      <c r="E2070" s="379"/>
      <c r="F2070" s="379"/>
      <c r="G2070" s="379"/>
      <c r="H2070" s="382"/>
      <c r="I2070" s="509"/>
      <c r="J2070" s="383"/>
      <c r="K2070" s="387"/>
      <c r="L2070" s="379"/>
      <c r="M2070" s="379"/>
      <c r="N2070" s="382"/>
      <c r="O2070" s="379"/>
    </row>
    <row r="2071" spans="1:15" x14ac:dyDescent="0.2">
      <c r="A2071" s="379"/>
      <c r="B2071" s="379"/>
      <c r="C2071" s="379"/>
      <c r="D2071" s="379"/>
      <c r="E2071" s="379"/>
      <c r="F2071" s="379"/>
      <c r="G2071" s="379"/>
      <c r="H2071" s="382"/>
      <c r="I2071" s="509"/>
      <c r="J2071" s="383"/>
      <c r="K2071" s="387"/>
      <c r="L2071" s="379"/>
      <c r="M2071" s="379"/>
      <c r="N2071" s="382"/>
      <c r="O2071" s="379"/>
    </row>
    <row r="2072" spans="1:15" x14ac:dyDescent="0.2">
      <c r="A2072" s="379"/>
      <c r="B2072" s="379"/>
      <c r="C2072" s="379"/>
      <c r="D2072" s="379"/>
      <c r="E2072" s="379"/>
      <c r="F2072" s="379"/>
      <c r="G2072" s="379"/>
      <c r="H2072" s="382"/>
      <c r="I2072" s="509"/>
      <c r="J2072" s="383"/>
      <c r="K2072" s="387"/>
      <c r="L2072" s="379"/>
      <c r="M2072" s="379"/>
      <c r="N2072" s="382"/>
      <c r="O2072" s="379"/>
    </row>
    <row r="2073" spans="1:15" x14ac:dyDescent="0.2">
      <c r="A2073" s="379"/>
      <c r="B2073" s="379"/>
      <c r="C2073" s="379"/>
      <c r="D2073" s="379"/>
      <c r="E2073" s="379"/>
      <c r="F2073" s="379"/>
      <c r="G2073" s="379"/>
      <c r="H2073" s="382"/>
      <c r="I2073" s="509"/>
      <c r="J2073" s="383"/>
      <c r="K2073" s="387"/>
      <c r="L2073" s="379"/>
      <c r="M2073" s="379"/>
      <c r="N2073" s="382"/>
      <c r="O2073" s="379"/>
    </row>
    <row r="2074" spans="1:15" x14ac:dyDescent="0.2">
      <c r="A2074" s="379"/>
      <c r="B2074" s="379"/>
      <c r="C2074" s="379"/>
      <c r="D2074" s="379"/>
      <c r="E2074" s="379"/>
      <c r="F2074" s="379"/>
      <c r="G2074" s="379"/>
      <c r="H2074" s="382"/>
      <c r="I2074" s="509"/>
      <c r="J2074" s="383"/>
      <c r="K2074" s="387"/>
      <c r="L2074" s="379"/>
      <c r="M2074" s="379"/>
      <c r="N2074" s="382"/>
      <c r="O2074" s="379"/>
    </row>
    <row r="2075" spans="1:15" x14ac:dyDescent="0.2">
      <c r="A2075" s="379"/>
      <c r="B2075" s="379"/>
      <c r="C2075" s="379"/>
      <c r="D2075" s="379"/>
      <c r="E2075" s="379"/>
      <c r="F2075" s="379"/>
      <c r="G2075" s="379"/>
      <c r="H2075" s="382"/>
      <c r="I2075" s="509"/>
      <c r="J2075" s="383"/>
      <c r="K2075" s="387"/>
      <c r="L2075" s="379"/>
      <c r="M2075" s="379"/>
      <c r="N2075" s="382"/>
      <c r="O2075" s="379"/>
    </row>
    <row r="2076" spans="1:15" x14ac:dyDescent="0.2">
      <c r="A2076" s="379"/>
      <c r="B2076" s="379"/>
      <c r="C2076" s="379"/>
      <c r="D2076" s="379"/>
      <c r="E2076" s="379"/>
      <c r="F2076" s="379"/>
      <c r="G2076" s="379"/>
      <c r="H2076" s="382"/>
      <c r="I2076" s="509"/>
      <c r="J2076" s="383"/>
      <c r="K2076" s="387"/>
      <c r="L2076" s="379"/>
      <c r="M2076" s="379"/>
      <c r="N2076" s="382"/>
      <c r="O2076" s="379"/>
    </row>
    <row r="2077" spans="1:15" x14ac:dyDescent="0.2">
      <c r="A2077" s="379"/>
      <c r="B2077" s="379"/>
      <c r="C2077" s="379"/>
      <c r="D2077" s="379"/>
      <c r="E2077" s="379"/>
      <c r="F2077" s="379"/>
      <c r="G2077" s="379"/>
      <c r="H2077" s="382"/>
      <c r="I2077" s="509"/>
      <c r="J2077" s="383"/>
      <c r="K2077" s="387"/>
      <c r="L2077" s="379"/>
      <c r="M2077" s="379"/>
      <c r="N2077" s="382"/>
      <c r="O2077" s="379"/>
    </row>
    <row r="2078" spans="1:15" x14ac:dyDescent="0.2">
      <c r="A2078" s="379"/>
      <c r="B2078" s="379"/>
      <c r="C2078" s="379"/>
      <c r="D2078" s="379"/>
      <c r="E2078" s="379"/>
      <c r="F2078" s="379"/>
      <c r="G2078" s="379"/>
      <c r="H2078" s="382"/>
      <c r="I2078" s="509"/>
      <c r="J2078" s="383"/>
      <c r="K2078" s="387"/>
      <c r="L2078" s="379"/>
      <c r="M2078" s="379"/>
      <c r="N2078" s="382"/>
      <c r="O2078" s="379"/>
    </row>
    <row r="2079" spans="1:15" x14ac:dyDescent="0.2">
      <c r="A2079" s="379"/>
      <c r="B2079" s="379"/>
      <c r="C2079" s="379"/>
      <c r="D2079" s="379"/>
      <c r="E2079" s="379"/>
      <c r="F2079" s="379"/>
      <c r="G2079" s="379"/>
      <c r="H2079" s="382"/>
      <c r="I2079" s="509"/>
      <c r="J2079" s="383"/>
      <c r="K2079" s="387"/>
      <c r="L2079" s="379"/>
      <c r="M2079" s="379"/>
      <c r="N2079" s="382"/>
      <c r="O2079" s="379"/>
    </row>
    <row r="2080" spans="1:15" x14ac:dyDescent="0.2">
      <c r="A2080" s="379"/>
      <c r="B2080" s="379"/>
      <c r="C2080" s="379"/>
      <c r="D2080" s="379"/>
      <c r="E2080" s="379"/>
      <c r="F2080" s="379"/>
      <c r="G2080" s="379"/>
      <c r="H2080" s="382"/>
      <c r="I2080" s="509"/>
      <c r="J2080" s="383"/>
      <c r="K2080" s="387"/>
      <c r="L2080" s="379"/>
      <c r="M2080" s="379"/>
      <c r="N2080" s="382"/>
      <c r="O2080" s="379"/>
    </row>
    <row r="2081" spans="1:15" x14ac:dyDescent="0.2">
      <c r="A2081" s="379"/>
      <c r="B2081" s="379"/>
      <c r="C2081" s="379"/>
      <c r="D2081" s="379"/>
      <c r="E2081" s="379"/>
      <c r="F2081" s="379"/>
      <c r="G2081" s="379"/>
      <c r="H2081" s="382"/>
      <c r="I2081" s="509"/>
      <c r="J2081" s="383"/>
      <c r="K2081" s="387"/>
      <c r="L2081" s="379"/>
      <c r="M2081" s="379"/>
      <c r="N2081" s="382"/>
      <c r="O2081" s="379"/>
    </row>
    <row r="2082" spans="1:15" x14ac:dyDescent="0.2">
      <c r="A2082" s="379"/>
      <c r="B2082" s="379"/>
      <c r="C2082" s="379"/>
      <c r="D2082" s="379"/>
      <c r="E2082" s="379"/>
      <c r="F2082" s="379"/>
      <c r="G2082" s="379"/>
      <c r="H2082" s="382"/>
      <c r="I2082" s="509"/>
      <c r="J2082" s="383"/>
      <c r="K2082" s="387"/>
      <c r="L2082" s="379"/>
      <c r="M2082" s="379"/>
      <c r="N2082" s="382"/>
      <c r="O2082" s="379"/>
    </row>
    <row r="2083" spans="1:15" x14ac:dyDescent="0.2">
      <c r="A2083" s="379"/>
      <c r="B2083" s="379"/>
      <c r="C2083" s="379"/>
      <c r="D2083" s="379"/>
      <c r="E2083" s="379"/>
      <c r="F2083" s="379"/>
      <c r="G2083" s="379"/>
      <c r="H2083" s="382"/>
      <c r="I2083" s="509"/>
      <c r="J2083" s="383"/>
      <c r="K2083" s="387"/>
      <c r="L2083" s="379"/>
      <c r="M2083" s="379"/>
      <c r="N2083" s="382"/>
      <c r="O2083" s="379"/>
    </row>
    <row r="2084" spans="1:15" x14ac:dyDescent="0.2">
      <c r="A2084" s="379"/>
      <c r="B2084" s="379"/>
      <c r="C2084" s="379"/>
      <c r="D2084" s="379"/>
      <c r="E2084" s="379"/>
      <c r="F2084" s="379"/>
      <c r="G2084" s="379"/>
      <c r="H2084" s="382"/>
      <c r="I2084" s="509"/>
      <c r="J2084" s="383"/>
      <c r="K2084" s="387"/>
      <c r="L2084" s="379"/>
      <c r="M2084" s="379"/>
      <c r="N2084" s="382"/>
      <c r="O2084" s="379"/>
    </row>
    <row r="2085" spans="1:15" x14ac:dyDescent="0.2">
      <c r="A2085" s="379"/>
      <c r="B2085" s="379"/>
      <c r="C2085" s="379"/>
      <c r="D2085" s="379"/>
      <c r="E2085" s="379"/>
      <c r="F2085" s="379"/>
      <c r="G2085" s="379"/>
      <c r="H2085" s="382"/>
      <c r="I2085" s="509"/>
      <c r="J2085" s="383"/>
      <c r="K2085" s="387"/>
      <c r="L2085" s="379"/>
      <c r="M2085" s="379"/>
      <c r="N2085" s="382"/>
      <c r="O2085" s="379"/>
    </row>
    <row r="2086" spans="1:15" x14ac:dyDescent="0.2">
      <c r="A2086" s="379"/>
      <c r="B2086" s="379"/>
      <c r="C2086" s="379"/>
      <c r="D2086" s="379"/>
      <c r="E2086" s="379"/>
      <c r="F2086" s="379"/>
      <c r="G2086" s="379"/>
      <c r="H2086" s="382"/>
      <c r="I2086" s="509"/>
      <c r="J2086" s="383"/>
      <c r="K2086" s="387"/>
      <c r="L2086" s="379"/>
      <c r="M2086" s="379"/>
      <c r="N2086" s="382"/>
      <c r="O2086" s="379"/>
    </row>
    <row r="2087" spans="1:15" x14ac:dyDescent="0.2">
      <c r="A2087" s="379"/>
      <c r="B2087" s="379"/>
      <c r="C2087" s="379"/>
      <c r="D2087" s="379"/>
      <c r="E2087" s="379"/>
      <c r="F2087" s="379"/>
      <c r="G2087" s="379"/>
      <c r="H2087" s="382"/>
      <c r="I2087" s="509"/>
      <c r="J2087" s="383"/>
      <c r="K2087" s="387"/>
      <c r="L2087" s="379"/>
      <c r="M2087" s="379"/>
      <c r="N2087" s="382"/>
      <c r="O2087" s="379"/>
    </row>
    <row r="2088" spans="1:15" x14ac:dyDescent="0.2">
      <c r="A2088" s="379"/>
      <c r="B2088" s="379"/>
      <c r="C2088" s="379"/>
      <c r="D2088" s="379"/>
      <c r="E2088" s="379"/>
      <c r="F2088" s="379"/>
      <c r="G2088" s="379"/>
      <c r="H2088" s="382"/>
      <c r="I2088" s="509"/>
      <c r="J2088" s="383"/>
      <c r="K2088" s="387"/>
      <c r="L2088" s="379"/>
      <c r="M2088" s="379"/>
      <c r="N2088" s="382"/>
      <c r="O2088" s="379"/>
    </row>
    <row r="2089" spans="1:15" x14ac:dyDescent="0.2">
      <c r="A2089" s="379"/>
      <c r="B2089" s="379"/>
      <c r="C2089" s="379"/>
      <c r="D2089" s="379"/>
      <c r="E2089" s="379"/>
      <c r="F2089" s="379"/>
      <c r="G2089" s="379"/>
      <c r="H2089" s="382"/>
      <c r="I2089" s="509"/>
      <c r="J2089" s="383"/>
      <c r="K2089" s="387"/>
      <c r="L2089" s="379"/>
      <c r="M2089" s="379"/>
      <c r="N2089" s="382"/>
      <c r="O2089" s="379"/>
    </row>
    <row r="2090" spans="1:15" x14ac:dyDescent="0.2">
      <c r="A2090" s="379"/>
      <c r="B2090" s="379"/>
      <c r="C2090" s="379"/>
      <c r="D2090" s="379"/>
      <c r="E2090" s="379"/>
      <c r="F2090" s="379"/>
      <c r="G2090" s="379"/>
      <c r="H2090" s="382"/>
      <c r="I2090" s="509"/>
      <c r="J2090" s="383"/>
      <c r="K2090" s="387"/>
      <c r="L2090" s="379"/>
      <c r="M2090" s="379"/>
      <c r="N2090" s="382"/>
      <c r="O2090" s="379"/>
    </row>
    <row r="2091" spans="1:15" x14ac:dyDescent="0.2">
      <c r="A2091" s="379"/>
      <c r="B2091" s="379"/>
      <c r="C2091" s="379"/>
      <c r="D2091" s="379"/>
      <c r="E2091" s="379"/>
      <c r="F2091" s="379"/>
      <c r="G2091" s="379"/>
      <c r="H2091" s="382"/>
      <c r="I2091" s="509"/>
      <c r="J2091" s="383"/>
      <c r="K2091" s="387"/>
      <c r="L2091" s="379"/>
      <c r="M2091" s="379"/>
      <c r="N2091" s="382"/>
      <c r="O2091" s="379"/>
    </row>
    <row r="2092" spans="1:15" x14ac:dyDescent="0.2">
      <c r="A2092" s="379"/>
      <c r="B2092" s="379"/>
      <c r="C2092" s="379"/>
      <c r="D2092" s="379"/>
      <c r="E2092" s="379"/>
      <c r="F2092" s="379"/>
      <c r="G2092" s="379"/>
      <c r="H2092" s="382"/>
      <c r="I2092" s="509"/>
      <c r="J2092" s="383"/>
      <c r="K2092" s="387"/>
      <c r="L2092" s="379"/>
      <c r="M2092" s="379"/>
      <c r="N2092" s="382"/>
      <c r="O2092" s="379"/>
    </row>
    <row r="2093" spans="1:15" x14ac:dyDescent="0.2">
      <c r="A2093" s="379"/>
      <c r="B2093" s="379"/>
      <c r="C2093" s="379"/>
      <c r="D2093" s="379"/>
      <c r="E2093" s="379"/>
      <c r="F2093" s="379"/>
      <c r="G2093" s="379"/>
      <c r="H2093" s="382"/>
      <c r="I2093" s="509"/>
      <c r="J2093" s="383"/>
      <c r="K2093" s="387"/>
      <c r="L2093" s="379"/>
      <c r="M2093" s="379"/>
      <c r="N2093" s="382"/>
      <c r="O2093" s="379"/>
    </row>
    <row r="2094" spans="1:15" x14ac:dyDescent="0.2">
      <c r="A2094" s="379"/>
      <c r="B2094" s="379"/>
      <c r="C2094" s="379"/>
      <c r="D2094" s="379"/>
      <c r="E2094" s="379"/>
      <c r="F2094" s="379"/>
      <c r="G2094" s="379"/>
      <c r="H2094" s="382"/>
      <c r="I2094" s="509"/>
      <c r="J2094" s="383"/>
      <c r="K2094" s="387"/>
      <c r="L2094" s="379"/>
      <c r="M2094" s="379"/>
      <c r="N2094" s="382"/>
      <c r="O2094" s="379"/>
    </row>
    <row r="2095" spans="1:15" x14ac:dyDescent="0.2">
      <c r="A2095" s="379"/>
      <c r="B2095" s="379"/>
      <c r="C2095" s="379"/>
      <c r="D2095" s="379"/>
      <c r="E2095" s="379"/>
      <c r="F2095" s="379"/>
      <c r="G2095" s="379"/>
      <c r="H2095" s="382"/>
      <c r="I2095" s="509"/>
      <c r="J2095" s="383"/>
      <c r="K2095" s="387"/>
      <c r="L2095" s="379"/>
      <c r="M2095" s="379"/>
      <c r="N2095" s="382"/>
      <c r="O2095" s="379"/>
    </row>
    <row r="2096" spans="1:15" x14ac:dyDescent="0.2">
      <c r="A2096" s="379"/>
      <c r="B2096" s="379"/>
      <c r="C2096" s="379"/>
      <c r="D2096" s="379"/>
      <c r="E2096" s="379"/>
      <c r="F2096" s="379"/>
      <c r="G2096" s="379"/>
      <c r="H2096" s="382"/>
      <c r="I2096" s="509"/>
      <c r="J2096" s="383"/>
      <c r="K2096" s="387"/>
      <c r="L2096" s="379"/>
      <c r="M2096" s="379"/>
      <c r="N2096" s="382"/>
      <c r="O2096" s="379"/>
    </row>
    <row r="2097" spans="1:15" x14ac:dyDescent="0.2">
      <c r="A2097" s="379"/>
      <c r="B2097" s="379"/>
      <c r="C2097" s="379"/>
      <c r="D2097" s="379"/>
      <c r="E2097" s="379"/>
      <c r="F2097" s="379"/>
      <c r="G2097" s="379"/>
      <c r="H2097" s="382"/>
      <c r="I2097" s="509"/>
      <c r="J2097" s="383"/>
      <c r="K2097" s="387"/>
      <c r="L2097" s="379"/>
      <c r="M2097" s="379"/>
      <c r="N2097" s="382"/>
      <c r="O2097" s="379"/>
    </row>
    <row r="2098" spans="1:15" x14ac:dyDescent="0.2">
      <c r="A2098" s="379"/>
      <c r="B2098" s="379"/>
      <c r="C2098" s="379"/>
      <c r="D2098" s="379"/>
      <c r="E2098" s="379"/>
      <c r="F2098" s="379"/>
      <c r="G2098" s="379"/>
      <c r="H2098" s="382"/>
      <c r="I2098" s="509"/>
      <c r="J2098" s="383"/>
      <c r="K2098" s="387"/>
      <c r="L2098" s="379"/>
      <c r="M2098" s="379"/>
      <c r="N2098" s="382"/>
      <c r="O2098" s="379"/>
    </row>
    <row r="2099" spans="1:15" x14ac:dyDescent="0.2">
      <c r="A2099" s="379"/>
      <c r="B2099" s="379"/>
      <c r="C2099" s="379"/>
      <c r="D2099" s="379"/>
      <c r="E2099" s="379"/>
      <c r="F2099" s="379"/>
      <c r="G2099" s="379"/>
      <c r="H2099" s="382"/>
      <c r="I2099" s="509"/>
      <c r="J2099" s="383"/>
      <c r="K2099" s="387"/>
      <c r="L2099" s="379"/>
      <c r="M2099" s="379"/>
      <c r="N2099" s="382"/>
      <c r="O2099" s="379"/>
    </row>
    <row r="2100" spans="1:15" x14ac:dyDescent="0.2">
      <c r="A2100" s="379"/>
      <c r="B2100" s="379"/>
      <c r="C2100" s="379"/>
      <c r="D2100" s="379"/>
      <c r="E2100" s="379"/>
      <c r="F2100" s="379"/>
      <c r="G2100" s="379"/>
      <c r="H2100" s="382"/>
      <c r="I2100" s="509"/>
      <c r="J2100" s="383"/>
      <c r="K2100" s="387"/>
      <c r="L2100" s="379"/>
      <c r="M2100" s="379"/>
      <c r="N2100" s="382"/>
      <c r="O2100" s="379"/>
    </row>
    <row r="2101" spans="1:15" x14ac:dyDescent="0.2">
      <c r="A2101" s="379"/>
      <c r="B2101" s="379"/>
      <c r="C2101" s="379"/>
      <c r="D2101" s="379"/>
      <c r="E2101" s="379"/>
      <c r="F2101" s="379"/>
      <c r="G2101" s="379"/>
      <c r="H2101" s="382"/>
      <c r="I2101" s="509"/>
      <c r="J2101" s="383"/>
      <c r="K2101" s="387"/>
      <c r="L2101" s="379"/>
      <c r="M2101" s="379"/>
      <c r="N2101" s="382"/>
      <c r="O2101" s="379"/>
    </row>
    <row r="2102" spans="1:15" x14ac:dyDescent="0.2">
      <c r="A2102" s="379"/>
      <c r="B2102" s="379"/>
      <c r="C2102" s="379"/>
      <c r="D2102" s="379"/>
      <c r="E2102" s="379"/>
      <c r="F2102" s="379"/>
      <c r="G2102" s="379"/>
      <c r="H2102" s="382"/>
      <c r="I2102" s="509"/>
      <c r="J2102" s="383"/>
      <c r="K2102" s="387"/>
      <c r="L2102" s="379"/>
      <c r="M2102" s="379"/>
      <c r="N2102" s="382"/>
      <c r="O2102" s="379"/>
    </row>
    <row r="2103" spans="1:15" x14ac:dyDescent="0.2">
      <c r="A2103" s="379"/>
      <c r="B2103" s="379"/>
      <c r="C2103" s="379"/>
      <c r="D2103" s="379"/>
      <c r="E2103" s="379"/>
      <c r="F2103" s="379"/>
      <c r="G2103" s="379"/>
      <c r="H2103" s="382"/>
      <c r="I2103" s="509"/>
      <c r="J2103" s="383"/>
      <c r="K2103" s="387"/>
      <c r="L2103" s="379"/>
      <c r="M2103" s="379"/>
      <c r="N2103" s="382"/>
      <c r="O2103" s="379"/>
    </row>
    <row r="2104" spans="1:15" x14ac:dyDescent="0.2">
      <c r="A2104" s="379"/>
      <c r="B2104" s="379"/>
      <c r="C2104" s="379"/>
      <c r="D2104" s="379"/>
      <c r="E2104" s="379"/>
      <c r="F2104" s="379"/>
      <c r="G2104" s="379"/>
      <c r="H2104" s="382"/>
      <c r="I2104" s="509"/>
      <c r="J2104" s="383"/>
      <c r="K2104" s="387"/>
      <c r="L2104" s="379"/>
      <c r="M2104" s="379"/>
      <c r="N2104" s="382"/>
      <c r="O2104" s="379"/>
    </row>
    <row r="2105" spans="1:15" x14ac:dyDescent="0.2">
      <c r="A2105" s="379"/>
      <c r="B2105" s="379"/>
      <c r="C2105" s="379"/>
      <c r="D2105" s="379"/>
      <c r="E2105" s="379"/>
      <c r="F2105" s="379"/>
      <c r="G2105" s="379"/>
      <c r="H2105" s="382"/>
      <c r="I2105" s="509"/>
      <c r="J2105" s="383"/>
      <c r="K2105" s="387"/>
      <c r="L2105" s="379"/>
      <c r="M2105" s="379"/>
      <c r="N2105" s="382"/>
      <c r="O2105" s="379"/>
    </row>
    <row r="2106" spans="1:15" x14ac:dyDescent="0.2">
      <c r="A2106" s="379"/>
      <c r="B2106" s="379"/>
      <c r="C2106" s="379"/>
      <c r="D2106" s="379"/>
      <c r="E2106" s="379"/>
      <c r="F2106" s="379"/>
      <c r="G2106" s="379"/>
      <c r="H2106" s="382"/>
      <c r="I2106" s="509"/>
      <c r="J2106" s="383"/>
      <c r="K2106" s="387"/>
      <c r="L2106" s="379"/>
      <c r="M2106" s="379"/>
      <c r="N2106" s="382"/>
      <c r="O2106" s="379"/>
    </row>
    <row r="2107" spans="1:15" x14ac:dyDescent="0.2">
      <c r="A2107" s="379"/>
      <c r="B2107" s="379"/>
      <c r="C2107" s="379"/>
      <c r="D2107" s="379"/>
      <c r="E2107" s="379"/>
      <c r="F2107" s="379"/>
      <c r="G2107" s="379"/>
      <c r="H2107" s="382"/>
      <c r="I2107" s="509"/>
      <c r="J2107" s="383"/>
      <c r="K2107" s="387"/>
      <c r="L2107" s="379"/>
      <c r="M2107" s="379"/>
      <c r="N2107" s="382"/>
      <c r="O2107" s="379"/>
    </row>
    <row r="2108" spans="1:15" x14ac:dyDescent="0.2">
      <c r="A2108" s="379"/>
      <c r="B2108" s="379"/>
      <c r="C2108" s="379"/>
      <c r="D2108" s="379"/>
      <c r="E2108" s="379"/>
      <c r="F2108" s="379"/>
      <c r="G2108" s="379"/>
      <c r="H2108" s="382"/>
      <c r="I2108" s="509"/>
      <c r="J2108" s="383"/>
      <c r="K2108" s="387"/>
      <c r="L2108" s="379"/>
      <c r="M2108" s="379"/>
      <c r="N2108" s="382"/>
      <c r="O2108" s="379"/>
    </row>
    <row r="2109" spans="1:15" x14ac:dyDescent="0.2">
      <c r="A2109" s="379"/>
      <c r="B2109" s="379"/>
      <c r="C2109" s="379"/>
      <c r="D2109" s="379"/>
      <c r="E2109" s="379"/>
      <c r="F2109" s="379"/>
      <c r="G2109" s="379"/>
      <c r="H2109" s="382"/>
      <c r="I2109" s="509"/>
      <c r="J2109" s="383"/>
      <c r="K2109" s="387"/>
      <c r="L2109" s="379"/>
      <c r="M2109" s="379"/>
      <c r="N2109" s="382"/>
      <c r="O2109" s="379"/>
    </row>
    <row r="2110" spans="1:15" x14ac:dyDescent="0.2">
      <c r="A2110" s="379"/>
      <c r="B2110" s="379"/>
      <c r="C2110" s="379"/>
      <c r="D2110" s="379"/>
      <c r="E2110" s="379"/>
      <c r="F2110" s="379"/>
      <c r="G2110" s="379"/>
      <c r="H2110" s="382"/>
      <c r="I2110" s="509"/>
      <c r="J2110" s="383"/>
      <c r="K2110" s="387"/>
      <c r="L2110" s="379"/>
      <c r="M2110" s="379"/>
      <c r="N2110" s="382"/>
      <c r="O2110" s="379"/>
    </row>
    <row r="2111" spans="1:15" x14ac:dyDescent="0.2">
      <c r="A2111" s="379"/>
      <c r="B2111" s="379"/>
      <c r="C2111" s="379"/>
      <c r="D2111" s="379"/>
      <c r="E2111" s="379"/>
      <c r="F2111" s="379"/>
      <c r="G2111" s="379"/>
      <c r="H2111" s="382"/>
      <c r="I2111" s="509"/>
      <c r="J2111" s="383"/>
      <c r="K2111" s="387"/>
      <c r="L2111" s="379"/>
      <c r="M2111" s="379"/>
      <c r="N2111" s="382"/>
      <c r="O2111" s="379"/>
    </row>
    <row r="2112" spans="1:15" x14ac:dyDescent="0.2">
      <c r="A2112" s="379"/>
      <c r="B2112" s="379"/>
      <c r="C2112" s="379"/>
      <c r="D2112" s="379"/>
      <c r="E2112" s="379"/>
      <c r="F2112" s="379"/>
      <c r="G2112" s="379"/>
      <c r="H2112" s="382"/>
      <c r="I2112" s="509"/>
      <c r="J2112" s="383"/>
      <c r="K2112" s="387"/>
      <c r="L2112" s="379"/>
      <c r="M2112" s="379"/>
      <c r="N2112" s="382"/>
      <c r="O2112" s="379"/>
    </row>
    <row r="2113" spans="1:15" x14ac:dyDescent="0.2">
      <c r="A2113" s="379"/>
      <c r="B2113" s="379"/>
      <c r="C2113" s="379"/>
      <c r="D2113" s="379"/>
      <c r="E2113" s="379"/>
      <c r="F2113" s="379"/>
      <c r="G2113" s="379"/>
      <c r="H2113" s="382"/>
      <c r="I2113" s="509"/>
      <c r="J2113" s="383"/>
      <c r="K2113" s="387"/>
      <c r="L2113" s="379"/>
      <c r="M2113" s="379"/>
      <c r="N2113" s="382"/>
      <c r="O2113" s="379"/>
    </row>
    <row r="2114" spans="1:15" x14ac:dyDescent="0.2">
      <c r="A2114" s="379"/>
      <c r="B2114" s="379"/>
      <c r="C2114" s="379"/>
      <c r="D2114" s="379"/>
      <c r="E2114" s="379"/>
      <c r="F2114" s="379"/>
      <c r="G2114" s="379"/>
      <c r="H2114" s="382"/>
      <c r="I2114" s="509"/>
      <c r="J2114" s="383"/>
      <c r="K2114" s="387"/>
      <c r="L2114" s="379"/>
      <c r="M2114" s="379"/>
      <c r="N2114" s="382"/>
      <c r="O2114" s="379"/>
    </row>
    <row r="2115" spans="1:15" x14ac:dyDescent="0.2">
      <c r="A2115" s="379"/>
      <c r="B2115" s="379"/>
      <c r="C2115" s="379"/>
      <c r="D2115" s="379"/>
      <c r="E2115" s="379"/>
      <c r="F2115" s="379"/>
      <c r="G2115" s="379"/>
      <c r="H2115" s="382"/>
      <c r="I2115" s="509"/>
      <c r="J2115" s="383"/>
      <c r="K2115" s="387"/>
      <c r="L2115" s="379"/>
      <c r="M2115" s="379"/>
      <c r="N2115" s="382"/>
      <c r="O2115" s="379"/>
    </row>
    <row r="2116" spans="1:15" x14ac:dyDescent="0.2">
      <c r="A2116" s="379"/>
      <c r="B2116" s="379"/>
      <c r="C2116" s="379"/>
      <c r="D2116" s="379"/>
      <c r="E2116" s="379"/>
      <c r="F2116" s="379"/>
      <c r="G2116" s="379"/>
      <c r="H2116" s="382"/>
      <c r="I2116" s="509"/>
      <c r="J2116" s="383"/>
      <c r="K2116" s="387"/>
      <c r="L2116" s="379"/>
      <c r="M2116" s="379"/>
      <c r="N2116" s="382"/>
      <c r="O2116" s="379"/>
    </row>
    <row r="2117" spans="1:15" x14ac:dyDescent="0.2">
      <c r="A2117" s="379"/>
      <c r="B2117" s="379"/>
      <c r="C2117" s="379"/>
      <c r="D2117" s="379"/>
      <c r="E2117" s="379"/>
      <c r="F2117" s="379"/>
      <c r="G2117" s="379"/>
      <c r="H2117" s="382"/>
      <c r="I2117" s="509"/>
      <c r="J2117" s="383"/>
      <c r="K2117" s="387"/>
      <c r="L2117" s="379"/>
      <c r="M2117" s="379"/>
      <c r="N2117" s="382"/>
      <c r="O2117" s="379"/>
    </row>
    <row r="2118" spans="1:15" x14ac:dyDescent="0.2">
      <c r="A2118" s="379"/>
      <c r="B2118" s="379"/>
      <c r="C2118" s="379"/>
      <c r="D2118" s="379"/>
      <c r="E2118" s="379"/>
      <c r="F2118" s="379"/>
      <c r="G2118" s="379"/>
      <c r="H2118" s="382"/>
      <c r="I2118" s="509"/>
      <c r="J2118" s="383"/>
      <c r="K2118" s="387"/>
      <c r="L2118" s="379"/>
      <c r="M2118" s="379"/>
      <c r="N2118" s="382"/>
      <c r="O2118" s="379"/>
    </row>
    <row r="2119" spans="1:15" x14ac:dyDescent="0.2">
      <c r="A2119" s="379"/>
      <c r="B2119" s="379"/>
      <c r="C2119" s="379"/>
      <c r="D2119" s="379"/>
      <c r="E2119" s="379"/>
      <c r="F2119" s="379"/>
      <c r="G2119" s="379"/>
      <c r="H2119" s="382"/>
      <c r="I2119" s="509"/>
      <c r="J2119" s="383"/>
      <c r="K2119" s="387"/>
      <c r="L2119" s="379"/>
      <c r="M2119" s="379"/>
      <c r="N2119" s="382"/>
      <c r="O2119" s="379"/>
    </row>
    <row r="2120" spans="1:15" x14ac:dyDescent="0.2">
      <c r="A2120" s="379"/>
      <c r="B2120" s="379"/>
      <c r="C2120" s="379"/>
      <c r="D2120" s="379"/>
      <c r="E2120" s="379"/>
      <c r="F2120" s="379"/>
      <c r="G2120" s="379"/>
      <c r="H2120" s="382"/>
      <c r="I2120" s="509"/>
      <c r="J2120" s="383"/>
      <c r="K2120" s="387"/>
      <c r="L2120" s="379"/>
      <c r="M2120" s="379"/>
      <c r="N2120" s="382"/>
      <c r="O2120" s="379"/>
    </row>
    <row r="2121" spans="1:15" x14ac:dyDescent="0.2">
      <c r="A2121" s="379"/>
      <c r="B2121" s="379"/>
      <c r="C2121" s="379"/>
      <c r="D2121" s="379"/>
      <c r="E2121" s="379"/>
      <c r="F2121" s="379"/>
      <c r="G2121" s="379"/>
      <c r="H2121" s="382"/>
      <c r="I2121" s="509"/>
      <c r="J2121" s="383"/>
      <c r="K2121" s="387"/>
      <c r="L2121" s="379"/>
      <c r="M2121" s="379"/>
      <c r="N2121" s="382"/>
      <c r="O2121" s="379"/>
    </row>
    <row r="2122" spans="1:15" x14ac:dyDescent="0.2">
      <c r="A2122" s="379"/>
      <c r="B2122" s="379"/>
      <c r="C2122" s="379"/>
      <c r="D2122" s="379"/>
      <c r="E2122" s="379"/>
      <c r="F2122" s="379"/>
      <c r="G2122" s="379"/>
      <c r="H2122" s="382"/>
      <c r="I2122" s="509"/>
      <c r="J2122" s="383"/>
      <c r="K2122" s="387"/>
      <c r="L2122" s="379"/>
      <c r="M2122" s="379"/>
      <c r="N2122" s="382"/>
      <c r="O2122" s="379"/>
    </row>
    <row r="2123" spans="1:15" x14ac:dyDescent="0.2">
      <c r="A2123" s="379"/>
      <c r="B2123" s="379"/>
      <c r="C2123" s="379"/>
      <c r="D2123" s="379"/>
      <c r="E2123" s="379"/>
      <c r="F2123" s="379"/>
      <c r="G2123" s="379"/>
      <c r="H2123" s="382"/>
      <c r="I2123" s="509"/>
      <c r="J2123" s="383"/>
      <c r="K2123" s="387"/>
      <c r="L2123" s="379"/>
      <c r="M2123" s="379"/>
      <c r="N2123" s="382"/>
      <c r="O2123" s="379"/>
    </row>
    <row r="2124" spans="1:15" x14ac:dyDescent="0.2">
      <c r="A2124" s="379"/>
      <c r="B2124" s="379"/>
      <c r="C2124" s="379"/>
      <c r="D2124" s="379"/>
      <c r="E2124" s="379"/>
      <c r="F2124" s="379"/>
      <c r="G2124" s="379"/>
      <c r="H2124" s="382"/>
      <c r="I2124" s="509"/>
      <c r="J2124" s="383"/>
      <c r="K2124" s="387"/>
      <c r="L2124" s="379"/>
      <c r="M2124" s="379"/>
      <c r="N2124" s="382"/>
      <c r="O2124" s="379"/>
    </row>
    <row r="2125" spans="1:15" x14ac:dyDescent="0.2">
      <c r="A2125" s="379"/>
      <c r="B2125" s="379"/>
      <c r="C2125" s="379"/>
      <c r="D2125" s="379"/>
      <c r="E2125" s="379"/>
      <c r="F2125" s="379"/>
      <c r="G2125" s="379"/>
      <c r="H2125" s="382"/>
      <c r="I2125" s="509"/>
      <c r="J2125" s="383"/>
      <c r="K2125" s="387"/>
      <c r="L2125" s="379"/>
      <c r="M2125" s="379"/>
      <c r="N2125" s="382"/>
      <c r="O2125" s="379"/>
    </row>
    <row r="2126" spans="1:15" x14ac:dyDescent="0.2">
      <c r="A2126" s="379"/>
      <c r="B2126" s="379"/>
      <c r="C2126" s="379"/>
      <c r="D2126" s="379"/>
      <c r="E2126" s="379"/>
      <c r="F2126" s="379"/>
      <c r="G2126" s="379"/>
      <c r="H2126" s="382"/>
      <c r="I2126" s="509"/>
      <c r="J2126" s="383"/>
      <c r="K2126" s="387"/>
      <c r="L2126" s="379"/>
      <c r="M2126" s="379"/>
      <c r="N2126" s="382"/>
      <c r="O2126" s="379"/>
    </row>
    <row r="2127" spans="1:15" x14ac:dyDescent="0.2">
      <c r="A2127" s="379"/>
      <c r="B2127" s="379"/>
      <c r="C2127" s="379"/>
      <c r="D2127" s="379"/>
      <c r="E2127" s="379"/>
      <c r="F2127" s="379"/>
      <c r="G2127" s="379"/>
      <c r="H2127" s="382"/>
      <c r="I2127" s="509"/>
      <c r="J2127" s="383"/>
      <c r="K2127" s="387"/>
      <c r="L2127" s="379"/>
      <c r="M2127" s="379"/>
      <c r="N2127" s="382"/>
      <c r="O2127" s="379"/>
    </row>
    <row r="2128" spans="1:15" x14ac:dyDescent="0.2">
      <c r="A2128" s="379"/>
      <c r="B2128" s="379"/>
      <c r="C2128" s="379"/>
      <c r="D2128" s="379"/>
      <c r="E2128" s="379"/>
      <c r="F2128" s="379"/>
      <c r="G2128" s="379"/>
      <c r="H2128" s="382"/>
      <c r="I2128" s="509"/>
      <c r="J2128" s="383"/>
      <c r="K2128" s="387"/>
      <c r="L2128" s="379"/>
      <c r="M2128" s="379"/>
      <c r="N2128" s="382"/>
      <c r="O2128" s="379"/>
    </row>
    <row r="2129" spans="1:15" x14ac:dyDescent="0.2">
      <c r="A2129" s="379"/>
      <c r="B2129" s="379"/>
      <c r="C2129" s="379"/>
      <c r="D2129" s="379"/>
      <c r="E2129" s="379"/>
      <c r="F2129" s="379"/>
      <c r="G2129" s="379"/>
      <c r="H2129" s="382"/>
      <c r="I2129" s="509"/>
      <c r="J2129" s="383"/>
      <c r="K2129" s="387"/>
      <c r="L2129" s="379"/>
      <c r="M2129" s="379"/>
      <c r="N2129" s="382"/>
      <c r="O2129" s="379"/>
    </row>
    <row r="2130" spans="1:15" x14ac:dyDescent="0.2">
      <c r="A2130" s="379"/>
      <c r="B2130" s="379"/>
      <c r="C2130" s="379"/>
      <c r="D2130" s="379"/>
      <c r="E2130" s="379"/>
      <c r="F2130" s="379"/>
      <c r="G2130" s="379"/>
      <c r="H2130" s="382"/>
      <c r="I2130" s="509"/>
      <c r="J2130" s="383"/>
      <c r="K2130" s="387"/>
      <c r="L2130" s="379"/>
      <c r="M2130" s="379"/>
      <c r="N2130" s="382"/>
      <c r="O2130" s="379"/>
    </row>
    <row r="2131" spans="1:15" x14ac:dyDescent="0.2">
      <c r="A2131" s="379"/>
      <c r="B2131" s="379"/>
      <c r="C2131" s="379"/>
      <c r="D2131" s="379"/>
      <c r="E2131" s="379"/>
      <c r="F2131" s="379"/>
      <c r="G2131" s="379"/>
      <c r="H2131" s="382"/>
      <c r="I2131" s="509"/>
      <c r="J2131" s="383"/>
      <c r="K2131" s="387"/>
      <c r="L2131" s="379"/>
      <c r="M2131" s="379"/>
      <c r="N2131" s="382"/>
      <c r="O2131" s="379"/>
    </row>
    <row r="2132" spans="1:15" x14ac:dyDescent="0.2">
      <c r="A2132" s="379"/>
      <c r="B2132" s="379"/>
      <c r="C2132" s="379"/>
      <c r="D2132" s="379"/>
      <c r="E2132" s="379"/>
      <c r="F2132" s="379"/>
      <c r="G2132" s="379"/>
      <c r="H2132" s="382"/>
      <c r="I2132" s="509"/>
      <c r="J2132" s="383"/>
      <c r="K2132" s="387"/>
      <c r="L2132" s="379"/>
      <c r="M2132" s="379"/>
      <c r="N2132" s="382"/>
      <c r="O2132" s="379"/>
    </row>
    <row r="2133" spans="1:15" x14ac:dyDescent="0.2">
      <c r="A2133" s="379"/>
      <c r="B2133" s="379"/>
      <c r="C2133" s="379"/>
      <c r="D2133" s="379"/>
      <c r="E2133" s="379"/>
      <c r="F2133" s="379"/>
      <c r="G2133" s="379"/>
      <c r="H2133" s="382"/>
      <c r="I2133" s="509"/>
      <c r="J2133" s="383"/>
      <c r="K2133" s="387"/>
      <c r="L2133" s="379"/>
      <c r="M2133" s="379"/>
      <c r="N2133" s="382"/>
      <c r="O2133" s="379"/>
    </row>
    <row r="2134" spans="1:15" x14ac:dyDescent="0.2">
      <c r="A2134" s="379"/>
      <c r="B2134" s="379"/>
      <c r="C2134" s="379"/>
      <c r="D2134" s="379"/>
      <c r="E2134" s="379"/>
      <c r="F2134" s="379"/>
      <c r="G2134" s="379"/>
      <c r="H2134" s="382"/>
      <c r="I2134" s="509"/>
      <c r="J2134" s="383"/>
      <c r="K2134" s="387"/>
      <c r="L2134" s="379"/>
      <c r="M2134" s="379"/>
      <c r="N2134" s="382"/>
      <c r="O2134" s="379"/>
    </row>
    <row r="2135" spans="1:15" x14ac:dyDescent="0.2">
      <c r="A2135" s="379"/>
      <c r="B2135" s="379"/>
      <c r="C2135" s="379"/>
      <c r="D2135" s="379"/>
      <c r="E2135" s="379"/>
      <c r="F2135" s="379"/>
      <c r="G2135" s="379"/>
      <c r="H2135" s="382"/>
      <c r="I2135" s="509"/>
      <c r="J2135" s="383"/>
      <c r="K2135" s="387"/>
      <c r="L2135" s="379"/>
      <c r="M2135" s="379"/>
      <c r="N2135" s="382"/>
      <c r="O2135" s="379"/>
    </row>
    <row r="2136" spans="1:15" x14ac:dyDescent="0.2">
      <c r="A2136" s="379"/>
      <c r="B2136" s="379"/>
      <c r="C2136" s="379"/>
      <c r="D2136" s="379"/>
      <c r="E2136" s="379"/>
      <c r="F2136" s="379"/>
      <c r="G2136" s="379"/>
      <c r="H2136" s="382"/>
      <c r="I2136" s="509"/>
      <c r="J2136" s="383"/>
      <c r="K2136" s="387"/>
      <c r="L2136" s="379"/>
      <c r="M2136" s="379"/>
      <c r="N2136" s="382"/>
      <c r="O2136" s="379"/>
    </row>
    <row r="2137" spans="1:15" x14ac:dyDescent="0.2">
      <c r="A2137" s="379"/>
      <c r="B2137" s="379"/>
      <c r="C2137" s="379"/>
      <c r="D2137" s="379"/>
      <c r="E2137" s="379"/>
      <c r="F2137" s="379"/>
      <c r="G2137" s="379"/>
      <c r="H2137" s="382"/>
      <c r="I2137" s="509"/>
      <c r="J2137" s="383"/>
      <c r="K2137" s="387"/>
      <c r="L2137" s="379"/>
      <c r="M2137" s="379"/>
      <c r="N2137" s="382"/>
      <c r="O2137" s="379"/>
    </row>
    <row r="2138" spans="1:15" x14ac:dyDescent="0.2">
      <c r="A2138" s="379"/>
      <c r="B2138" s="379"/>
      <c r="C2138" s="379"/>
      <c r="D2138" s="379"/>
      <c r="E2138" s="379"/>
      <c r="F2138" s="379"/>
      <c r="G2138" s="379"/>
      <c r="H2138" s="382"/>
      <c r="I2138" s="509"/>
      <c r="J2138" s="383"/>
      <c r="K2138" s="387"/>
      <c r="L2138" s="379"/>
      <c r="M2138" s="379"/>
      <c r="N2138" s="382"/>
      <c r="O2138" s="379"/>
    </row>
    <row r="2139" spans="1:15" x14ac:dyDescent="0.2">
      <c r="A2139" s="379"/>
      <c r="B2139" s="379"/>
      <c r="C2139" s="379"/>
      <c r="D2139" s="379"/>
      <c r="E2139" s="379"/>
      <c r="F2139" s="379"/>
      <c r="G2139" s="379"/>
      <c r="H2139" s="382"/>
      <c r="I2139" s="509"/>
      <c r="J2139" s="383"/>
      <c r="K2139" s="387"/>
      <c r="L2139" s="379"/>
      <c r="M2139" s="379"/>
      <c r="N2139" s="382"/>
      <c r="O2139" s="379"/>
    </row>
    <row r="2140" spans="1:15" x14ac:dyDescent="0.2">
      <c r="A2140" s="379"/>
      <c r="B2140" s="379"/>
      <c r="C2140" s="379"/>
      <c r="D2140" s="379"/>
      <c r="E2140" s="379"/>
      <c r="F2140" s="379"/>
      <c r="G2140" s="379"/>
      <c r="H2140" s="382"/>
      <c r="I2140" s="509"/>
      <c r="J2140" s="383"/>
      <c r="K2140" s="387"/>
      <c r="L2140" s="379"/>
      <c r="M2140" s="379"/>
      <c r="N2140" s="382"/>
      <c r="O2140" s="379"/>
    </row>
    <row r="2141" spans="1:15" x14ac:dyDescent="0.2">
      <c r="A2141" s="379"/>
      <c r="B2141" s="379"/>
      <c r="C2141" s="379"/>
      <c r="D2141" s="379"/>
      <c r="E2141" s="379"/>
      <c r="F2141" s="379"/>
      <c r="G2141" s="379"/>
      <c r="H2141" s="382"/>
      <c r="I2141" s="509"/>
      <c r="J2141" s="383"/>
      <c r="K2141" s="387"/>
      <c r="L2141" s="379"/>
      <c r="M2141" s="379"/>
      <c r="N2141" s="382"/>
      <c r="O2141" s="379"/>
    </row>
    <row r="2142" spans="1:15" x14ac:dyDescent="0.2">
      <c r="A2142" s="379"/>
      <c r="B2142" s="379"/>
      <c r="C2142" s="379"/>
      <c r="D2142" s="379"/>
      <c r="E2142" s="379"/>
      <c r="F2142" s="379"/>
      <c r="G2142" s="379"/>
      <c r="H2142" s="382"/>
      <c r="I2142" s="509"/>
      <c r="J2142" s="383"/>
      <c r="K2142" s="387"/>
      <c r="L2142" s="379"/>
      <c r="M2142" s="379"/>
      <c r="N2142" s="382"/>
      <c r="O2142" s="379"/>
    </row>
    <row r="2143" spans="1:15" x14ac:dyDescent="0.2">
      <c r="A2143" s="379"/>
      <c r="B2143" s="379"/>
      <c r="C2143" s="379"/>
      <c r="D2143" s="379"/>
      <c r="E2143" s="379"/>
      <c r="F2143" s="379"/>
      <c r="G2143" s="379"/>
      <c r="H2143" s="382"/>
      <c r="I2143" s="509"/>
      <c r="J2143" s="383"/>
      <c r="K2143" s="387"/>
      <c r="L2143" s="379"/>
      <c r="M2143" s="379"/>
      <c r="N2143" s="382"/>
      <c r="O2143" s="379"/>
    </row>
    <row r="2144" spans="1:15" x14ac:dyDescent="0.2">
      <c r="A2144" s="379"/>
      <c r="B2144" s="379"/>
      <c r="C2144" s="379"/>
      <c r="D2144" s="379"/>
      <c r="E2144" s="379"/>
      <c r="F2144" s="379"/>
      <c r="G2144" s="379"/>
      <c r="H2144" s="382"/>
      <c r="I2144" s="509"/>
      <c r="J2144" s="383"/>
      <c r="K2144" s="387"/>
      <c r="L2144" s="379"/>
      <c r="M2144" s="379"/>
      <c r="N2144" s="382"/>
      <c r="O2144" s="379"/>
    </row>
    <row r="2145" spans="1:15" x14ac:dyDescent="0.2">
      <c r="A2145" s="379"/>
      <c r="B2145" s="379"/>
      <c r="C2145" s="379"/>
      <c r="D2145" s="379"/>
      <c r="E2145" s="379"/>
      <c r="F2145" s="379"/>
      <c r="G2145" s="379"/>
      <c r="H2145" s="382"/>
      <c r="I2145" s="509"/>
      <c r="J2145" s="383"/>
      <c r="K2145" s="387"/>
      <c r="L2145" s="379"/>
      <c r="M2145" s="379"/>
      <c r="N2145" s="382"/>
      <c r="O2145" s="379"/>
    </row>
    <row r="2146" spans="1:15" x14ac:dyDescent="0.2">
      <c r="A2146" s="379"/>
      <c r="B2146" s="379"/>
      <c r="C2146" s="379"/>
      <c r="D2146" s="379"/>
      <c r="E2146" s="379"/>
      <c r="F2146" s="379"/>
      <c r="G2146" s="379"/>
      <c r="H2146" s="382"/>
      <c r="I2146" s="509"/>
      <c r="J2146" s="383"/>
      <c r="K2146" s="387"/>
      <c r="L2146" s="379"/>
      <c r="M2146" s="379"/>
      <c r="N2146" s="382"/>
      <c r="O2146" s="379"/>
    </row>
    <row r="2147" spans="1:15" x14ac:dyDescent="0.2">
      <c r="A2147" s="379"/>
      <c r="B2147" s="379"/>
      <c r="C2147" s="379"/>
      <c r="D2147" s="379"/>
      <c r="E2147" s="379"/>
      <c r="F2147" s="379"/>
      <c r="G2147" s="379"/>
      <c r="H2147" s="382"/>
      <c r="I2147" s="509"/>
      <c r="J2147" s="383"/>
      <c r="K2147" s="387"/>
      <c r="L2147" s="379"/>
      <c r="M2147" s="379"/>
      <c r="N2147" s="382"/>
      <c r="O2147" s="379"/>
    </row>
    <row r="2148" spans="1:15" x14ac:dyDescent="0.2">
      <c r="A2148" s="379"/>
      <c r="B2148" s="379"/>
      <c r="C2148" s="379"/>
      <c r="D2148" s="379"/>
      <c r="E2148" s="379"/>
      <c r="F2148" s="379"/>
      <c r="G2148" s="379"/>
      <c r="H2148" s="382"/>
      <c r="I2148" s="509"/>
      <c r="J2148" s="383"/>
      <c r="K2148" s="387"/>
      <c r="L2148" s="379"/>
      <c r="M2148" s="379"/>
      <c r="N2148" s="382"/>
      <c r="O2148" s="379"/>
    </row>
    <row r="2149" spans="1:15" x14ac:dyDescent="0.2">
      <c r="A2149" s="379"/>
      <c r="B2149" s="379"/>
      <c r="C2149" s="379"/>
      <c r="D2149" s="379"/>
      <c r="E2149" s="379"/>
      <c r="F2149" s="379"/>
      <c r="G2149" s="379"/>
      <c r="H2149" s="382"/>
      <c r="I2149" s="509"/>
      <c r="J2149" s="383"/>
      <c r="K2149" s="387"/>
      <c r="L2149" s="379"/>
      <c r="M2149" s="379"/>
      <c r="N2149" s="382"/>
      <c r="O2149" s="379"/>
    </row>
    <row r="2150" spans="1:15" x14ac:dyDescent="0.2">
      <c r="A2150" s="379"/>
      <c r="B2150" s="379"/>
      <c r="C2150" s="379"/>
      <c r="D2150" s="379"/>
      <c r="E2150" s="379"/>
      <c r="F2150" s="379"/>
      <c r="G2150" s="379"/>
      <c r="H2150" s="382"/>
      <c r="I2150" s="509"/>
      <c r="J2150" s="383"/>
      <c r="K2150" s="387"/>
      <c r="L2150" s="379"/>
      <c r="M2150" s="379"/>
      <c r="N2150" s="382"/>
      <c r="O2150" s="379"/>
    </row>
    <row r="2151" spans="1:15" x14ac:dyDescent="0.2">
      <c r="A2151" s="379"/>
      <c r="B2151" s="379"/>
      <c r="C2151" s="379"/>
      <c r="D2151" s="379"/>
      <c r="E2151" s="379"/>
      <c r="F2151" s="379"/>
      <c r="G2151" s="379"/>
      <c r="H2151" s="382"/>
      <c r="I2151" s="509"/>
      <c r="J2151" s="383"/>
      <c r="K2151" s="387"/>
      <c r="L2151" s="379"/>
      <c r="M2151" s="379"/>
      <c r="N2151" s="382"/>
      <c r="O2151" s="379"/>
    </row>
    <row r="2152" spans="1:15" x14ac:dyDescent="0.2">
      <c r="A2152" s="379"/>
      <c r="B2152" s="379"/>
      <c r="C2152" s="379"/>
      <c r="D2152" s="379"/>
      <c r="E2152" s="379"/>
      <c r="F2152" s="379"/>
      <c r="G2152" s="379"/>
      <c r="H2152" s="382"/>
      <c r="I2152" s="509"/>
      <c r="J2152" s="383"/>
      <c r="K2152" s="387"/>
      <c r="L2152" s="379"/>
      <c r="M2152" s="379"/>
      <c r="N2152" s="382"/>
      <c r="O2152" s="379"/>
    </row>
    <row r="2153" spans="1:15" x14ac:dyDescent="0.2">
      <c r="A2153" s="379"/>
      <c r="B2153" s="379"/>
      <c r="C2153" s="379"/>
      <c r="D2153" s="379"/>
      <c r="E2153" s="379"/>
      <c r="F2153" s="379"/>
      <c r="G2153" s="379"/>
      <c r="H2153" s="382"/>
      <c r="I2153" s="509"/>
      <c r="J2153" s="383"/>
      <c r="K2153" s="387"/>
      <c r="L2153" s="379"/>
      <c r="M2153" s="379"/>
      <c r="N2153" s="382"/>
      <c r="O2153" s="379"/>
    </row>
    <row r="2154" spans="1:15" x14ac:dyDescent="0.2">
      <c r="A2154" s="379"/>
      <c r="B2154" s="379"/>
      <c r="C2154" s="379"/>
      <c r="D2154" s="379"/>
      <c r="E2154" s="379"/>
      <c r="F2154" s="379"/>
      <c r="G2154" s="379"/>
      <c r="H2154" s="382"/>
      <c r="I2154" s="509"/>
      <c r="J2154" s="383"/>
      <c r="K2154" s="387"/>
      <c r="L2154" s="379"/>
      <c r="M2154" s="379"/>
      <c r="N2154" s="382"/>
      <c r="O2154" s="379"/>
    </row>
    <row r="2155" spans="1:15" x14ac:dyDescent="0.2">
      <c r="A2155" s="379"/>
      <c r="B2155" s="379"/>
      <c r="C2155" s="379"/>
      <c r="D2155" s="379"/>
      <c r="E2155" s="379"/>
      <c r="F2155" s="379"/>
      <c r="G2155" s="379"/>
      <c r="H2155" s="382"/>
      <c r="I2155" s="509"/>
      <c r="J2155" s="383"/>
      <c r="K2155" s="387"/>
      <c r="L2155" s="379"/>
      <c r="M2155" s="379"/>
      <c r="N2155" s="382"/>
      <c r="O2155" s="379"/>
    </row>
    <row r="2156" spans="1:15" x14ac:dyDescent="0.2">
      <c r="A2156" s="379"/>
      <c r="B2156" s="379"/>
      <c r="C2156" s="379"/>
      <c r="D2156" s="379"/>
      <c r="E2156" s="379"/>
      <c r="F2156" s="379"/>
      <c r="G2156" s="379"/>
      <c r="H2156" s="382"/>
      <c r="I2156" s="509"/>
      <c r="J2156" s="383"/>
      <c r="K2156" s="387"/>
      <c r="L2156" s="379"/>
      <c r="M2156" s="379"/>
      <c r="N2156" s="382"/>
      <c r="O2156" s="379"/>
    </row>
    <row r="2157" spans="1:15" x14ac:dyDescent="0.2">
      <c r="A2157" s="379"/>
      <c r="B2157" s="379"/>
      <c r="C2157" s="379"/>
      <c r="D2157" s="379"/>
      <c r="E2157" s="379"/>
      <c r="F2157" s="379"/>
      <c r="G2157" s="379"/>
      <c r="H2157" s="382"/>
      <c r="I2157" s="509"/>
      <c r="J2157" s="383"/>
      <c r="K2157" s="387"/>
      <c r="L2157" s="379"/>
      <c r="M2157" s="379"/>
      <c r="N2157" s="382"/>
      <c r="O2157" s="379"/>
    </row>
    <row r="2158" spans="1:15" x14ac:dyDescent="0.2">
      <c r="A2158" s="379"/>
      <c r="B2158" s="379"/>
      <c r="C2158" s="379"/>
      <c r="D2158" s="379"/>
      <c r="E2158" s="379"/>
      <c r="F2158" s="379"/>
      <c r="G2158" s="379"/>
      <c r="H2158" s="382"/>
      <c r="I2158" s="509"/>
      <c r="J2158" s="383"/>
      <c r="K2158" s="387"/>
      <c r="L2158" s="379"/>
      <c r="M2158" s="379"/>
      <c r="N2158" s="382"/>
      <c r="O2158" s="379"/>
    </row>
    <row r="2159" spans="1:15" x14ac:dyDescent="0.2">
      <c r="A2159" s="379"/>
      <c r="B2159" s="379"/>
      <c r="C2159" s="379"/>
      <c r="D2159" s="379"/>
      <c r="E2159" s="379"/>
      <c r="F2159" s="379"/>
      <c r="G2159" s="379"/>
      <c r="H2159" s="382"/>
      <c r="I2159" s="509"/>
      <c r="J2159" s="383"/>
      <c r="K2159" s="387"/>
      <c r="L2159" s="379"/>
      <c r="M2159" s="379"/>
      <c r="N2159" s="382"/>
      <c r="O2159" s="379"/>
    </row>
    <row r="2160" spans="1:15" x14ac:dyDescent="0.2">
      <c r="A2160" s="379"/>
      <c r="B2160" s="379"/>
      <c r="C2160" s="379"/>
      <c r="D2160" s="379"/>
      <c r="E2160" s="379"/>
      <c r="F2160" s="379"/>
      <c r="G2160" s="379"/>
      <c r="H2160" s="382"/>
      <c r="I2160" s="509"/>
      <c r="J2160" s="383"/>
      <c r="K2160" s="387"/>
      <c r="L2160" s="379"/>
      <c r="M2160" s="379"/>
      <c r="N2160" s="382"/>
      <c r="O2160" s="379"/>
    </row>
    <row r="2161" spans="1:15" x14ac:dyDescent="0.2">
      <c r="A2161" s="379"/>
      <c r="B2161" s="379"/>
      <c r="C2161" s="379"/>
      <c r="D2161" s="379"/>
      <c r="E2161" s="379"/>
      <c r="F2161" s="379"/>
      <c r="G2161" s="379"/>
      <c r="H2161" s="382"/>
      <c r="I2161" s="509"/>
      <c r="J2161" s="383"/>
      <c r="K2161" s="387"/>
      <c r="L2161" s="379"/>
      <c r="M2161" s="379"/>
      <c r="N2161" s="382"/>
      <c r="O2161" s="379"/>
    </row>
    <row r="2162" spans="1:15" x14ac:dyDescent="0.2">
      <c r="A2162" s="379"/>
      <c r="B2162" s="379"/>
      <c r="C2162" s="379"/>
      <c r="D2162" s="379"/>
      <c r="E2162" s="379"/>
      <c r="F2162" s="379"/>
      <c r="G2162" s="379"/>
      <c r="H2162" s="382"/>
      <c r="I2162" s="509"/>
      <c r="J2162" s="383"/>
      <c r="K2162" s="387"/>
      <c r="L2162" s="379"/>
      <c r="M2162" s="379"/>
      <c r="N2162" s="382"/>
      <c r="O2162" s="379"/>
    </row>
    <row r="2163" spans="1:15" x14ac:dyDescent="0.2">
      <c r="A2163" s="379"/>
      <c r="B2163" s="379"/>
      <c r="C2163" s="379"/>
      <c r="D2163" s="379"/>
      <c r="E2163" s="379"/>
      <c r="F2163" s="379"/>
      <c r="G2163" s="379"/>
      <c r="H2163" s="382"/>
      <c r="I2163" s="509"/>
      <c r="J2163" s="383"/>
      <c r="K2163" s="387"/>
      <c r="L2163" s="379"/>
      <c r="M2163" s="379"/>
      <c r="N2163" s="382"/>
      <c r="O2163" s="379"/>
    </row>
    <row r="2164" spans="1:15" x14ac:dyDescent="0.2">
      <c r="A2164" s="379"/>
      <c r="B2164" s="379"/>
      <c r="C2164" s="379"/>
      <c r="D2164" s="379"/>
      <c r="E2164" s="379"/>
      <c r="F2164" s="379"/>
      <c r="G2164" s="379"/>
      <c r="H2164" s="382"/>
      <c r="I2164" s="509"/>
      <c r="J2164" s="383"/>
      <c r="K2164" s="387"/>
      <c r="L2164" s="379"/>
      <c r="M2164" s="379"/>
      <c r="N2164" s="382"/>
      <c r="O2164" s="379"/>
    </row>
    <row r="2165" spans="1:15" x14ac:dyDescent="0.2">
      <c r="A2165" s="379"/>
      <c r="B2165" s="379"/>
      <c r="C2165" s="379"/>
      <c r="D2165" s="379"/>
      <c r="E2165" s="379"/>
      <c r="F2165" s="379"/>
      <c r="G2165" s="379"/>
      <c r="H2165" s="382"/>
      <c r="I2165" s="509"/>
      <c r="J2165" s="383"/>
      <c r="K2165" s="387"/>
      <c r="L2165" s="379"/>
      <c r="M2165" s="379"/>
      <c r="N2165" s="382"/>
      <c r="O2165" s="379"/>
    </row>
    <row r="2166" spans="1:15" x14ac:dyDescent="0.2">
      <c r="A2166" s="379"/>
      <c r="B2166" s="379"/>
      <c r="C2166" s="379"/>
      <c r="D2166" s="379"/>
      <c r="E2166" s="379"/>
      <c r="F2166" s="379"/>
      <c r="G2166" s="379"/>
      <c r="H2166" s="382"/>
      <c r="I2166" s="509"/>
      <c r="J2166" s="383"/>
      <c r="K2166" s="387"/>
      <c r="L2166" s="379"/>
      <c r="M2166" s="379"/>
      <c r="N2166" s="382"/>
      <c r="O2166" s="379"/>
    </row>
    <row r="2167" spans="1:15" x14ac:dyDescent="0.2">
      <c r="A2167" s="379"/>
      <c r="B2167" s="379"/>
      <c r="C2167" s="379"/>
      <c r="D2167" s="379"/>
      <c r="E2167" s="379"/>
      <c r="F2167" s="379"/>
      <c r="G2167" s="379"/>
      <c r="H2167" s="382"/>
      <c r="I2167" s="509"/>
      <c r="J2167" s="383"/>
      <c r="K2167" s="387"/>
      <c r="L2167" s="379"/>
      <c r="M2167" s="379"/>
      <c r="N2167" s="382"/>
      <c r="O2167" s="379"/>
    </row>
    <row r="2168" spans="1:15" x14ac:dyDescent="0.2">
      <c r="A2168" s="379"/>
      <c r="B2168" s="379"/>
      <c r="C2168" s="379"/>
      <c r="D2168" s="379"/>
      <c r="E2168" s="379"/>
      <c r="F2168" s="379"/>
      <c r="G2168" s="379"/>
      <c r="H2168" s="382"/>
      <c r="I2168" s="509"/>
      <c r="J2168" s="383"/>
      <c r="K2168" s="387"/>
      <c r="L2168" s="379"/>
      <c r="M2168" s="379"/>
      <c r="N2168" s="382"/>
      <c r="O2168" s="379"/>
    </row>
    <row r="2169" spans="1:15" x14ac:dyDescent="0.2">
      <c r="A2169" s="379"/>
      <c r="B2169" s="379"/>
      <c r="C2169" s="379"/>
      <c r="D2169" s="379"/>
      <c r="E2169" s="379"/>
      <c r="F2169" s="379"/>
      <c r="G2169" s="379"/>
      <c r="H2169" s="382"/>
      <c r="I2169" s="509"/>
      <c r="J2169" s="383"/>
      <c r="K2169" s="387"/>
      <c r="L2169" s="379"/>
      <c r="M2169" s="379"/>
      <c r="N2169" s="382"/>
      <c r="O2169" s="379"/>
    </row>
    <row r="2170" spans="1:15" x14ac:dyDescent="0.2">
      <c r="A2170" s="379"/>
      <c r="B2170" s="379"/>
      <c r="C2170" s="379"/>
      <c r="D2170" s="379"/>
      <c r="E2170" s="379"/>
      <c r="F2170" s="379"/>
      <c r="G2170" s="379"/>
      <c r="H2170" s="382"/>
      <c r="I2170" s="509"/>
      <c r="J2170" s="383"/>
      <c r="K2170" s="387"/>
      <c r="L2170" s="379"/>
      <c r="M2170" s="379"/>
      <c r="N2170" s="382"/>
      <c r="O2170" s="379"/>
    </row>
    <row r="2171" spans="1:15" x14ac:dyDescent="0.2">
      <c r="A2171" s="379"/>
      <c r="B2171" s="379"/>
      <c r="C2171" s="379"/>
      <c r="D2171" s="379"/>
      <c r="E2171" s="379"/>
      <c r="F2171" s="379"/>
      <c r="G2171" s="379"/>
      <c r="H2171" s="382"/>
      <c r="I2171" s="509"/>
      <c r="J2171" s="383"/>
      <c r="K2171" s="387"/>
      <c r="L2171" s="379"/>
      <c r="M2171" s="379"/>
      <c r="N2171" s="382"/>
      <c r="O2171" s="379"/>
    </row>
    <row r="2172" spans="1:15" x14ac:dyDescent="0.2">
      <c r="A2172" s="379"/>
      <c r="B2172" s="379"/>
      <c r="C2172" s="379"/>
      <c r="D2172" s="379"/>
      <c r="E2172" s="379"/>
      <c r="F2172" s="379"/>
      <c r="G2172" s="379"/>
      <c r="H2172" s="382"/>
      <c r="I2172" s="509"/>
      <c r="J2172" s="383"/>
      <c r="K2172" s="387"/>
      <c r="L2172" s="379"/>
      <c r="M2172" s="379"/>
      <c r="N2172" s="382"/>
      <c r="O2172" s="379"/>
    </row>
    <row r="2173" spans="1:15" x14ac:dyDescent="0.2">
      <c r="A2173" s="379"/>
      <c r="B2173" s="379"/>
      <c r="C2173" s="379"/>
      <c r="D2173" s="379"/>
      <c r="E2173" s="379"/>
      <c r="F2173" s="379"/>
      <c r="G2173" s="379"/>
      <c r="H2173" s="382"/>
      <c r="I2173" s="509"/>
      <c r="J2173" s="383"/>
      <c r="K2173" s="387"/>
      <c r="L2173" s="379"/>
      <c r="M2173" s="379"/>
      <c r="N2173" s="382"/>
      <c r="O2173" s="379"/>
    </row>
    <row r="2174" spans="1:15" x14ac:dyDescent="0.2">
      <c r="A2174" s="379"/>
      <c r="B2174" s="379"/>
      <c r="C2174" s="379"/>
      <c r="D2174" s="379"/>
      <c r="E2174" s="379"/>
      <c r="F2174" s="379"/>
      <c r="G2174" s="379"/>
      <c r="H2174" s="382"/>
      <c r="I2174" s="509"/>
      <c r="J2174" s="383"/>
      <c r="K2174" s="387"/>
      <c r="L2174" s="379"/>
      <c r="M2174" s="379"/>
      <c r="N2174" s="382"/>
      <c r="O2174" s="379"/>
    </row>
    <row r="2175" spans="1:15" x14ac:dyDescent="0.2">
      <c r="A2175" s="379"/>
      <c r="B2175" s="379"/>
      <c r="C2175" s="379"/>
      <c r="D2175" s="379"/>
      <c r="E2175" s="379"/>
      <c r="F2175" s="379"/>
      <c r="G2175" s="379"/>
      <c r="H2175" s="382"/>
      <c r="I2175" s="509"/>
      <c r="J2175" s="383"/>
      <c r="K2175" s="387"/>
      <c r="L2175" s="379"/>
      <c r="M2175" s="379"/>
      <c r="N2175" s="382"/>
      <c r="O2175" s="379"/>
    </row>
    <row r="2176" spans="1:15" x14ac:dyDescent="0.2">
      <c r="A2176" s="379"/>
      <c r="B2176" s="379"/>
      <c r="C2176" s="379"/>
      <c r="D2176" s="379"/>
      <c r="E2176" s="379"/>
      <c r="F2176" s="379"/>
      <c r="G2176" s="379"/>
      <c r="H2176" s="382"/>
      <c r="I2176" s="509"/>
      <c r="J2176" s="383"/>
      <c r="K2176" s="387"/>
      <c r="L2176" s="379"/>
      <c r="M2176" s="379"/>
      <c r="N2176" s="382"/>
      <c r="O2176" s="379"/>
    </row>
    <row r="2177" spans="1:15" x14ac:dyDescent="0.2">
      <c r="A2177" s="379"/>
      <c r="B2177" s="379"/>
      <c r="C2177" s="379"/>
      <c r="D2177" s="379"/>
      <c r="E2177" s="379"/>
      <c r="F2177" s="379"/>
      <c r="G2177" s="379"/>
      <c r="H2177" s="382"/>
      <c r="I2177" s="509"/>
      <c r="J2177" s="383"/>
      <c r="K2177" s="387"/>
      <c r="L2177" s="379"/>
      <c r="M2177" s="379"/>
      <c r="N2177" s="382"/>
      <c r="O2177" s="379"/>
    </row>
    <row r="2178" spans="1:15" x14ac:dyDescent="0.2">
      <c r="A2178" s="379"/>
      <c r="B2178" s="379"/>
      <c r="C2178" s="379"/>
      <c r="D2178" s="379"/>
      <c r="E2178" s="379"/>
      <c r="F2178" s="379"/>
      <c r="G2178" s="379"/>
      <c r="H2178" s="382"/>
      <c r="I2178" s="509"/>
      <c r="J2178" s="383"/>
      <c r="K2178" s="387"/>
      <c r="L2178" s="379"/>
      <c r="M2178" s="379"/>
      <c r="N2178" s="382"/>
      <c r="O2178" s="379"/>
    </row>
    <row r="2179" spans="1:15" x14ac:dyDescent="0.2">
      <c r="A2179" s="379"/>
      <c r="B2179" s="379"/>
      <c r="C2179" s="379"/>
      <c r="D2179" s="379"/>
      <c r="E2179" s="379"/>
      <c r="F2179" s="379"/>
      <c r="G2179" s="379"/>
      <c r="H2179" s="382"/>
      <c r="I2179" s="509"/>
      <c r="J2179" s="383"/>
      <c r="K2179" s="387"/>
      <c r="L2179" s="379"/>
      <c r="M2179" s="379"/>
      <c r="N2179" s="382"/>
      <c r="O2179" s="379"/>
    </row>
    <row r="2180" spans="1:15" x14ac:dyDescent="0.2">
      <c r="A2180" s="379"/>
      <c r="B2180" s="379"/>
      <c r="C2180" s="379"/>
      <c r="D2180" s="379"/>
      <c r="E2180" s="379"/>
      <c r="F2180" s="379"/>
      <c r="G2180" s="379"/>
      <c r="H2180" s="382"/>
      <c r="I2180" s="509"/>
      <c r="J2180" s="383"/>
      <c r="K2180" s="387"/>
      <c r="L2180" s="379"/>
      <c r="M2180" s="379"/>
      <c r="N2180" s="382"/>
      <c r="O2180" s="379"/>
    </row>
    <row r="2181" spans="1:15" x14ac:dyDescent="0.2">
      <c r="A2181" s="379"/>
      <c r="B2181" s="379"/>
      <c r="C2181" s="379"/>
      <c r="D2181" s="379"/>
      <c r="E2181" s="379"/>
      <c r="F2181" s="379"/>
      <c r="G2181" s="379"/>
      <c r="H2181" s="382"/>
      <c r="I2181" s="509"/>
      <c r="J2181" s="383"/>
      <c r="K2181" s="387"/>
      <c r="L2181" s="379"/>
      <c r="M2181" s="379"/>
      <c r="N2181" s="382"/>
      <c r="O2181" s="379"/>
    </row>
    <row r="2182" spans="1:15" x14ac:dyDescent="0.2">
      <c r="A2182" s="379"/>
      <c r="B2182" s="379"/>
      <c r="C2182" s="379"/>
      <c r="D2182" s="379"/>
      <c r="E2182" s="379"/>
      <c r="F2182" s="379"/>
      <c r="G2182" s="379"/>
      <c r="H2182" s="382"/>
      <c r="I2182" s="509"/>
      <c r="J2182" s="383"/>
      <c r="K2182" s="387"/>
      <c r="L2182" s="379"/>
      <c r="M2182" s="379"/>
      <c r="N2182" s="382"/>
      <c r="O2182" s="379"/>
    </row>
    <row r="2183" spans="1:15" x14ac:dyDescent="0.2">
      <c r="A2183" s="379"/>
      <c r="B2183" s="379"/>
      <c r="C2183" s="379"/>
      <c r="D2183" s="379"/>
      <c r="E2183" s="379"/>
      <c r="F2183" s="379"/>
      <c r="G2183" s="379"/>
      <c r="H2183" s="382"/>
      <c r="I2183" s="509"/>
      <c r="J2183" s="383"/>
      <c r="K2183" s="387"/>
      <c r="L2183" s="379"/>
      <c r="M2183" s="379"/>
      <c r="N2183" s="382"/>
      <c r="O2183" s="379"/>
    </row>
    <row r="2184" spans="1:15" x14ac:dyDescent="0.2">
      <c r="A2184" s="379"/>
      <c r="B2184" s="379"/>
      <c r="C2184" s="379"/>
      <c r="D2184" s="379"/>
      <c r="E2184" s="379"/>
      <c r="F2184" s="379"/>
      <c r="G2184" s="379"/>
      <c r="H2184" s="382"/>
      <c r="I2184" s="509"/>
      <c r="J2184" s="383"/>
      <c r="K2184" s="387"/>
      <c r="L2184" s="379"/>
      <c r="M2184" s="379"/>
      <c r="N2184" s="382"/>
      <c r="O2184" s="379"/>
    </row>
    <row r="2185" spans="1:15" x14ac:dyDescent="0.2">
      <c r="A2185" s="379"/>
      <c r="B2185" s="379"/>
      <c r="C2185" s="379"/>
      <c r="D2185" s="379"/>
      <c r="E2185" s="379"/>
      <c r="F2185" s="379"/>
      <c r="G2185" s="379"/>
      <c r="H2185" s="382"/>
      <c r="I2185" s="509"/>
      <c r="J2185" s="383"/>
      <c r="K2185" s="387"/>
      <c r="L2185" s="379"/>
      <c r="M2185" s="379"/>
      <c r="N2185" s="382"/>
      <c r="O2185" s="379"/>
    </row>
    <row r="2186" spans="1:15" x14ac:dyDescent="0.2">
      <c r="A2186" s="379"/>
      <c r="B2186" s="379"/>
      <c r="C2186" s="379"/>
      <c r="D2186" s="379"/>
      <c r="E2186" s="379"/>
      <c r="F2186" s="379"/>
      <c r="G2186" s="379"/>
      <c r="H2186" s="382"/>
      <c r="I2186" s="509"/>
      <c r="J2186" s="383"/>
      <c r="K2186" s="387"/>
      <c r="L2186" s="379"/>
      <c r="M2186" s="379"/>
      <c r="N2186" s="382"/>
      <c r="O2186" s="379"/>
    </row>
    <row r="2187" spans="1:15" x14ac:dyDescent="0.2">
      <c r="A2187" s="379"/>
      <c r="B2187" s="379"/>
      <c r="C2187" s="379"/>
      <c r="D2187" s="379"/>
      <c r="E2187" s="379"/>
      <c r="F2187" s="379"/>
      <c r="G2187" s="379"/>
      <c r="H2187" s="382"/>
      <c r="I2187" s="509"/>
      <c r="J2187" s="383"/>
      <c r="K2187" s="387"/>
      <c r="L2187" s="379"/>
      <c r="M2187" s="379"/>
      <c r="N2187" s="382"/>
      <c r="O2187" s="379"/>
    </row>
    <row r="2188" spans="1:15" x14ac:dyDescent="0.2">
      <c r="A2188" s="379"/>
      <c r="B2188" s="379"/>
      <c r="C2188" s="379"/>
      <c r="D2188" s="379"/>
      <c r="E2188" s="379"/>
      <c r="F2188" s="379"/>
      <c r="G2188" s="379"/>
      <c r="H2188" s="382"/>
      <c r="I2188" s="509"/>
      <c r="J2188" s="383"/>
      <c r="K2188" s="387"/>
      <c r="L2188" s="379"/>
      <c r="M2188" s="379"/>
      <c r="N2188" s="382"/>
      <c r="O2188" s="379"/>
    </row>
    <row r="2189" spans="1:15" x14ac:dyDescent="0.2">
      <c r="A2189" s="379"/>
      <c r="B2189" s="379"/>
      <c r="C2189" s="379"/>
      <c r="D2189" s="379"/>
      <c r="E2189" s="379"/>
      <c r="F2189" s="379"/>
      <c r="G2189" s="379"/>
      <c r="H2189" s="382"/>
      <c r="I2189" s="509"/>
      <c r="J2189" s="383"/>
      <c r="K2189" s="387"/>
      <c r="L2189" s="379"/>
      <c r="M2189" s="379"/>
      <c r="N2189" s="382"/>
      <c r="O2189" s="379"/>
    </row>
    <row r="2190" spans="1:15" x14ac:dyDescent="0.2">
      <c r="A2190" s="379"/>
      <c r="B2190" s="379"/>
      <c r="C2190" s="379"/>
      <c r="D2190" s="379"/>
      <c r="E2190" s="379"/>
      <c r="F2190" s="379"/>
      <c r="G2190" s="379"/>
      <c r="H2190" s="382"/>
      <c r="I2190" s="509"/>
      <c r="J2190" s="383"/>
      <c r="K2190" s="387"/>
      <c r="L2190" s="379"/>
      <c r="M2190" s="379"/>
      <c r="N2190" s="382"/>
      <c r="O2190" s="379"/>
    </row>
    <row r="2191" spans="1:15" x14ac:dyDescent="0.2">
      <c r="A2191" s="379"/>
      <c r="B2191" s="379"/>
      <c r="C2191" s="379"/>
      <c r="D2191" s="379"/>
      <c r="E2191" s="379"/>
      <c r="F2191" s="379"/>
      <c r="G2191" s="379"/>
      <c r="H2191" s="382"/>
      <c r="I2191" s="509"/>
      <c r="J2191" s="383"/>
      <c r="K2191" s="387"/>
      <c r="L2191" s="379"/>
      <c r="M2191" s="379"/>
      <c r="N2191" s="382"/>
      <c r="O2191" s="379"/>
    </row>
    <row r="2192" spans="1:15" x14ac:dyDescent="0.2">
      <c r="A2192" s="379"/>
      <c r="B2192" s="379"/>
      <c r="C2192" s="379"/>
      <c r="D2192" s="379"/>
      <c r="E2192" s="379"/>
      <c r="F2192" s="379"/>
      <c r="G2192" s="379"/>
      <c r="H2192" s="382"/>
      <c r="I2192" s="509"/>
      <c r="J2192" s="383"/>
      <c r="K2192" s="387"/>
      <c r="L2192" s="379"/>
      <c r="M2192" s="379"/>
      <c r="N2192" s="382"/>
      <c r="O2192" s="379"/>
    </row>
    <row r="2193" spans="1:15" x14ac:dyDescent="0.2">
      <c r="A2193" s="379"/>
      <c r="B2193" s="379"/>
      <c r="C2193" s="379"/>
      <c r="D2193" s="379"/>
      <c r="E2193" s="379"/>
      <c r="F2193" s="379"/>
      <c r="G2193" s="379"/>
      <c r="H2193" s="382"/>
      <c r="I2193" s="509"/>
      <c r="J2193" s="383"/>
      <c r="K2193" s="387"/>
      <c r="L2193" s="379"/>
      <c r="M2193" s="379"/>
      <c r="N2193" s="382"/>
      <c r="O2193" s="379"/>
    </row>
    <row r="2194" spans="1:15" x14ac:dyDescent="0.2">
      <c r="A2194" s="379"/>
      <c r="B2194" s="379"/>
      <c r="C2194" s="379"/>
      <c r="D2194" s="379"/>
      <c r="E2194" s="379"/>
      <c r="F2194" s="379"/>
      <c r="G2194" s="379"/>
      <c r="H2194" s="382"/>
      <c r="I2194" s="509"/>
      <c r="J2194" s="383"/>
      <c r="K2194" s="387"/>
      <c r="L2194" s="379"/>
      <c r="M2194" s="379"/>
      <c r="N2194" s="382"/>
      <c r="O2194" s="379"/>
    </row>
    <row r="2195" spans="1:15" x14ac:dyDescent="0.2">
      <c r="A2195" s="379"/>
      <c r="B2195" s="379"/>
      <c r="C2195" s="379"/>
      <c r="D2195" s="379"/>
      <c r="E2195" s="379"/>
      <c r="F2195" s="379"/>
      <c r="G2195" s="379"/>
      <c r="H2195" s="382"/>
      <c r="I2195" s="509"/>
      <c r="J2195" s="383"/>
      <c r="K2195" s="387"/>
      <c r="L2195" s="379"/>
      <c r="M2195" s="379"/>
      <c r="N2195" s="382"/>
      <c r="O2195" s="379"/>
    </row>
    <row r="2196" spans="1:15" x14ac:dyDescent="0.2">
      <c r="A2196" s="379"/>
      <c r="B2196" s="379"/>
      <c r="C2196" s="379"/>
      <c r="D2196" s="379"/>
      <c r="E2196" s="379"/>
      <c r="F2196" s="379"/>
      <c r="G2196" s="379"/>
      <c r="H2196" s="382"/>
      <c r="I2196" s="509"/>
      <c r="J2196" s="383"/>
      <c r="K2196" s="387"/>
      <c r="L2196" s="379"/>
      <c r="M2196" s="379"/>
      <c r="N2196" s="382"/>
      <c r="O2196" s="379"/>
    </row>
    <row r="2197" spans="1:15" x14ac:dyDescent="0.2">
      <c r="A2197" s="379"/>
      <c r="B2197" s="379"/>
      <c r="C2197" s="379"/>
      <c r="D2197" s="379"/>
      <c r="E2197" s="379"/>
      <c r="F2197" s="379"/>
      <c r="G2197" s="379"/>
      <c r="H2197" s="382"/>
      <c r="I2197" s="509"/>
      <c r="J2197" s="383"/>
      <c r="K2197" s="387"/>
      <c r="L2197" s="379"/>
      <c r="M2197" s="379"/>
      <c r="N2197" s="382"/>
      <c r="O2197" s="379"/>
    </row>
    <row r="2198" spans="1:15" x14ac:dyDescent="0.2">
      <c r="A2198" s="379"/>
      <c r="B2198" s="379"/>
      <c r="C2198" s="379"/>
      <c r="D2198" s="379"/>
      <c r="E2198" s="379"/>
      <c r="F2198" s="379"/>
      <c r="G2198" s="379"/>
      <c r="H2198" s="382"/>
      <c r="I2198" s="509"/>
      <c r="J2198" s="383"/>
      <c r="K2198" s="387"/>
      <c r="L2198" s="379"/>
      <c r="M2198" s="379"/>
      <c r="N2198" s="382"/>
      <c r="O2198" s="379"/>
    </row>
    <row r="2199" spans="1:15" x14ac:dyDescent="0.2">
      <c r="A2199" s="379"/>
      <c r="B2199" s="379"/>
      <c r="C2199" s="379"/>
      <c r="D2199" s="379"/>
      <c r="E2199" s="379"/>
      <c r="F2199" s="379"/>
      <c r="G2199" s="379"/>
      <c r="H2199" s="382"/>
      <c r="I2199" s="509"/>
      <c r="J2199" s="383"/>
      <c r="K2199" s="387"/>
      <c r="L2199" s="379"/>
      <c r="M2199" s="379"/>
      <c r="N2199" s="382"/>
      <c r="O2199" s="379"/>
    </row>
    <row r="2200" spans="1:15" x14ac:dyDescent="0.2">
      <c r="A2200" s="379"/>
      <c r="B2200" s="379"/>
      <c r="C2200" s="379"/>
      <c r="D2200" s="379"/>
      <c r="E2200" s="379"/>
      <c r="F2200" s="379"/>
      <c r="G2200" s="379"/>
      <c r="H2200" s="382"/>
      <c r="I2200" s="509"/>
      <c r="J2200" s="383"/>
      <c r="K2200" s="387"/>
      <c r="L2200" s="379"/>
      <c r="M2200" s="379"/>
      <c r="N2200" s="382"/>
      <c r="O2200" s="379"/>
    </row>
    <row r="2201" spans="1:15" x14ac:dyDescent="0.2">
      <c r="A2201" s="379"/>
      <c r="B2201" s="379"/>
      <c r="C2201" s="379"/>
      <c r="D2201" s="379"/>
      <c r="E2201" s="379"/>
      <c r="F2201" s="379"/>
      <c r="G2201" s="379"/>
      <c r="H2201" s="382"/>
      <c r="I2201" s="509"/>
      <c r="J2201" s="383"/>
      <c r="K2201" s="387"/>
      <c r="L2201" s="379"/>
      <c r="M2201" s="379"/>
      <c r="N2201" s="382"/>
      <c r="O2201" s="379"/>
    </row>
    <row r="2202" spans="1:15" x14ac:dyDescent="0.2">
      <c r="A2202" s="379"/>
      <c r="B2202" s="379"/>
      <c r="C2202" s="379"/>
      <c r="D2202" s="379"/>
      <c r="E2202" s="379"/>
      <c r="F2202" s="379"/>
      <c r="G2202" s="379"/>
      <c r="H2202" s="382"/>
      <c r="I2202" s="509"/>
      <c r="J2202" s="383"/>
      <c r="K2202" s="387"/>
      <c r="L2202" s="379"/>
      <c r="M2202" s="379"/>
      <c r="N2202" s="382"/>
      <c r="O2202" s="379"/>
    </row>
    <row r="2203" spans="1:15" x14ac:dyDescent="0.2">
      <c r="A2203" s="379"/>
      <c r="B2203" s="379"/>
      <c r="C2203" s="379"/>
      <c r="D2203" s="379"/>
      <c r="E2203" s="379"/>
      <c r="F2203" s="379"/>
      <c r="G2203" s="379"/>
      <c r="H2203" s="382"/>
      <c r="I2203" s="509"/>
      <c r="J2203" s="383"/>
      <c r="K2203" s="387"/>
      <c r="L2203" s="379"/>
      <c r="M2203" s="379"/>
      <c r="N2203" s="382"/>
      <c r="O2203" s="379"/>
    </row>
    <row r="2204" spans="1:15" x14ac:dyDescent="0.2">
      <c r="A2204" s="379"/>
      <c r="B2204" s="379"/>
      <c r="C2204" s="379"/>
      <c r="D2204" s="379"/>
      <c r="E2204" s="379"/>
      <c r="F2204" s="379"/>
      <c r="G2204" s="379"/>
      <c r="H2204" s="382"/>
      <c r="I2204" s="509"/>
      <c r="J2204" s="383"/>
      <c r="K2204" s="387"/>
      <c r="L2204" s="379"/>
      <c r="M2204" s="379"/>
      <c r="N2204" s="382"/>
      <c r="O2204" s="379"/>
    </row>
    <row r="2205" spans="1:15" x14ac:dyDescent="0.2">
      <c r="A2205" s="379"/>
      <c r="B2205" s="379"/>
      <c r="C2205" s="379"/>
      <c r="D2205" s="379"/>
      <c r="E2205" s="379"/>
      <c r="F2205" s="379"/>
      <c r="G2205" s="379"/>
      <c r="H2205" s="382"/>
      <c r="I2205" s="509"/>
      <c r="J2205" s="383"/>
      <c r="K2205" s="387"/>
      <c r="L2205" s="379"/>
      <c r="M2205" s="379"/>
      <c r="N2205" s="382"/>
      <c r="O2205" s="379"/>
    </row>
    <row r="2206" spans="1:15" x14ac:dyDescent="0.2">
      <c r="A2206" s="379"/>
      <c r="B2206" s="379"/>
      <c r="C2206" s="379"/>
      <c r="D2206" s="379"/>
      <c r="E2206" s="379"/>
      <c r="F2206" s="379"/>
      <c r="G2206" s="379"/>
      <c r="H2206" s="382"/>
      <c r="I2206" s="509"/>
      <c r="J2206" s="383"/>
      <c r="K2206" s="387"/>
      <c r="L2206" s="379"/>
      <c r="M2206" s="379"/>
      <c r="N2206" s="382"/>
      <c r="O2206" s="379"/>
    </row>
    <row r="2207" spans="1:15" x14ac:dyDescent="0.2">
      <c r="A2207" s="379"/>
      <c r="B2207" s="379"/>
      <c r="C2207" s="379"/>
      <c r="D2207" s="379"/>
      <c r="E2207" s="379"/>
      <c r="F2207" s="379"/>
      <c r="G2207" s="379"/>
      <c r="H2207" s="382"/>
      <c r="I2207" s="509"/>
      <c r="J2207" s="383"/>
      <c r="K2207" s="387"/>
      <c r="L2207" s="379"/>
      <c r="M2207" s="379"/>
      <c r="N2207" s="382"/>
      <c r="O2207" s="379"/>
    </row>
    <row r="2208" spans="1:15" x14ac:dyDescent="0.2">
      <c r="A2208" s="379"/>
      <c r="B2208" s="379"/>
      <c r="C2208" s="379"/>
      <c r="D2208" s="379"/>
      <c r="E2208" s="379"/>
      <c r="F2208" s="379"/>
      <c r="G2208" s="379"/>
      <c r="H2208" s="382"/>
      <c r="I2208" s="509"/>
      <c r="J2208" s="383"/>
      <c r="K2208" s="387"/>
      <c r="L2208" s="379"/>
      <c r="M2208" s="379"/>
      <c r="N2208" s="382"/>
      <c r="O2208" s="379"/>
    </row>
    <row r="2209" spans="1:15" x14ac:dyDescent="0.2">
      <c r="A2209" s="379"/>
      <c r="B2209" s="379"/>
      <c r="C2209" s="379"/>
      <c r="D2209" s="379"/>
      <c r="E2209" s="379"/>
      <c r="F2209" s="379"/>
      <c r="G2209" s="379"/>
      <c r="H2209" s="382"/>
      <c r="I2209" s="509"/>
      <c r="J2209" s="383"/>
      <c r="K2209" s="387"/>
      <c r="L2209" s="379"/>
      <c r="M2209" s="379"/>
      <c r="N2209" s="382"/>
      <c r="O2209" s="379"/>
    </row>
    <row r="2210" spans="1:15" x14ac:dyDescent="0.2">
      <c r="A2210" s="379"/>
      <c r="B2210" s="379"/>
      <c r="C2210" s="379"/>
      <c r="D2210" s="379"/>
      <c r="E2210" s="379"/>
      <c r="F2210" s="379"/>
      <c r="G2210" s="379"/>
      <c r="H2210" s="382"/>
      <c r="I2210" s="509"/>
      <c r="J2210" s="383"/>
      <c r="K2210" s="387"/>
      <c r="L2210" s="379"/>
      <c r="M2210" s="379"/>
      <c r="N2210" s="382"/>
      <c r="O2210" s="379"/>
    </row>
    <row r="2211" spans="1:15" x14ac:dyDescent="0.2">
      <c r="A2211" s="379"/>
      <c r="B2211" s="379"/>
      <c r="C2211" s="379"/>
      <c r="D2211" s="379"/>
      <c r="E2211" s="379"/>
      <c r="F2211" s="379"/>
      <c r="G2211" s="379"/>
      <c r="H2211" s="382"/>
      <c r="I2211" s="509"/>
      <c r="J2211" s="383"/>
      <c r="K2211" s="387"/>
      <c r="L2211" s="379"/>
      <c r="M2211" s="379"/>
      <c r="N2211" s="382"/>
      <c r="O2211" s="379"/>
    </row>
    <row r="2212" spans="1:15" x14ac:dyDescent="0.2">
      <c r="A2212" s="379"/>
      <c r="B2212" s="379"/>
      <c r="C2212" s="379"/>
      <c r="D2212" s="379"/>
      <c r="E2212" s="379"/>
      <c r="F2212" s="379"/>
      <c r="G2212" s="379"/>
      <c r="H2212" s="382"/>
      <c r="I2212" s="509"/>
      <c r="J2212" s="383"/>
      <c r="K2212" s="387"/>
      <c r="L2212" s="379"/>
      <c r="M2212" s="379"/>
      <c r="N2212" s="382"/>
      <c r="O2212" s="379"/>
    </row>
    <row r="2213" spans="1:15" x14ac:dyDescent="0.2">
      <c r="A2213" s="379"/>
      <c r="B2213" s="379"/>
      <c r="C2213" s="379"/>
      <c r="D2213" s="379"/>
      <c r="E2213" s="379"/>
      <c r="F2213" s="379"/>
      <c r="G2213" s="379"/>
      <c r="H2213" s="382"/>
      <c r="I2213" s="509"/>
      <c r="J2213" s="383"/>
      <c r="K2213" s="387"/>
      <c r="L2213" s="379"/>
      <c r="M2213" s="379"/>
      <c r="N2213" s="382"/>
      <c r="O2213" s="379"/>
    </row>
    <row r="2214" spans="1:15" x14ac:dyDescent="0.2">
      <c r="A2214" s="379"/>
      <c r="B2214" s="379"/>
      <c r="C2214" s="379"/>
      <c r="D2214" s="379"/>
      <c r="E2214" s="379"/>
      <c r="F2214" s="379"/>
      <c r="G2214" s="379"/>
      <c r="H2214" s="382"/>
      <c r="I2214" s="509"/>
      <c r="J2214" s="383"/>
      <c r="K2214" s="387"/>
      <c r="L2214" s="379"/>
      <c r="M2214" s="379"/>
      <c r="N2214" s="382"/>
      <c r="O2214" s="379"/>
    </row>
    <row r="2215" spans="1:15" x14ac:dyDescent="0.2">
      <c r="A2215" s="379"/>
      <c r="B2215" s="379"/>
      <c r="C2215" s="379"/>
      <c r="D2215" s="379"/>
      <c r="E2215" s="379"/>
      <c r="F2215" s="379"/>
      <c r="G2215" s="379"/>
      <c r="H2215" s="382"/>
      <c r="I2215" s="509"/>
      <c r="J2215" s="383"/>
      <c r="K2215" s="387"/>
      <c r="L2215" s="379"/>
      <c r="M2215" s="379"/>
      <c r="N2215" s="382"/>
      <c r="O2215" s="379"/>
    </row>
    <row r="2216" spans="1:15" x14ac:dyDescent="0.2">
      <c r="A2216" s="379"/>
      <c r="B2216" s="379"/>
      <c r="C2216" s="379"/>
      <c r="D2216" s="379"/>
      <c r="E2216" s="379"/>
      <c r="F2216" s="379"/>
      <c r="G2216" s="379"/>
      <c r="H2216" s="382"/>
      <c r="I2216" s="509"/>
      <c r="J2216" s="383"/>
      <c r="K2216" s="387"/>
      <c r="L2216" s="379"/>
      <c r="M2216" s="379"/>
      <c r="N2216" s="382"/>
      <c r="O2216" s="379"/>
    </row>
    <row r="2217" spans="1:15" x14ac:dyDescent="0.2">
      <c r="A2217" s="379"/>
      <c r="B2217" s="379"/>
      <c r="C2217" s="379"/>
      <c r="D2217" s="379"/>
      <c r="E2217" s="379"/>
      <c r="F2217" s="379"/>
      <c r="G2217" s="379"/>
      <c r="H2217" s="382"/>
      <c r="I2217" s="509"/>
      <c r="J2217" s="383"/>
      <c r="K2217" s="387"/>
      <c r="L2217" s="379"/>
      <c r="M2217" s="379"/>
      <c r="N2217" s="382"/>
      <c r="O2217" s="379"/>
    </row>
    <row r="2218" spans="1:15" x14ac:dyDescent="0.2">
      <c r="A2218" s="379"/>
      <c r="B2218" s="379"/>
      <c r="C2218" s="379"/>
      <c r="D2218" s="379"/>
      <c r="E2218" s="379"/>
      <c r="F2218" s="379"/>
      <c r="G2218" s="379"/>
      <c r="H2218" s="382"/>
      <c r="I2218" s="509"/>
      <c r="J2218" s="383"/>
      <c r="K2218" s="387"/>
      <c r="L2218" s="379"/>
      <c r="M2218" s="379"/>
      <c r="N2218" s="382"/>
      <c r="O2218" s="379"/>
    </row>
    <row r="2219" spans="1:15" x14ac:dyDescent="0.2">
      <c r="A2219" s="379"/>
      <c r="B2219" s="379"/>
      <c r="C2219" s="379"/>
      <c r="D2219" s="379"/>
      <c r="E2219" s="379"/>
      <c r="F2219" s="379"/>
      <c r="G2219" s="379"/>
      <c r="H2219" s="382"/>
      <c r="I2219" s="509"/>
      <c r="J2219" s="383"/>
      <c r="K2219" s="387"/>
      <c r="L2219" s="379"/>
      <c r="M2219" s="379"/>
      <c r="N2219" s="382"/>
      <c r="O2219" s="379"/>
    </row>
    <row r="2220" spans="1:15" x14ac:dyDescent="0.2">
      <c r="A2220" s="379"/>
      <c r="B2220" s="379"/>
      <c r="C2220" s="379"/>
      <c r="D2220" s="379"/>
      <c r="E2220" s="379"/>
      <c r="F2220" s="379"/>
      <c r="G2220" s="379"/>
      <c r="H2220" s="382"/>
      <c r="I2220" s="509"/>
      <c r="J2220" s="383"/>
      <c r="K2220" s="387"/>
      <c r="L2220" s="379"/>
      <c r="M2220" s="379"/>
      <c r="N2220" s="382"/>
      <c r="O2220" s="379"/>
    </row>
    <row r="2221" spans="1:15" x14ac:dyDescent="0.2">
      <c r="A2221" s="379"/>
      <c r="B2221" s="379"/>
      <c r="C2221" s="379"/>
      <c r="D2221" s="379"/>
      <c r="E2221" s="379"/>
      <c r="F2221" s="379"/>
      <c r="G2221" s="379"/>
      <c r="H2221" s="382"/>
      <c r="I2221" s="509"/>
      <c r="J2221" s="383"/>
      <c r="K2221" s="387"/>
      <c r="L2221" s="379"/>
      <c r="M2221" s="379"/>
      <c r="N2221" s="382"/>
      <c r="O2221" s="379"/>
    </row>
    <row r="2222" spans="1:15" x14ac:dyDescent="0.2">
      <c r="A2222" s="379"/>
      <c r="B2222" s="379"/>
      <c r="C2222" s="379"/>
      <c r="D2222" s="379"/>
      <c r="E2222" s="379"/>
      <c r="F2222" s="379"/>
      <c r="G2222" s="379"/>
      <c r="H2222" s="382"/>
      <c r="I2222" s="509"/>
      <c r="J2222" s="383"/>
      <c r="K2222" s="387"/>
      <c r="L2222" s="379"/>
      <c r="M2222" s="379"/>
      <c r="N2222" s="382"/>
      <c r="O2222" s="379"/>
    </row>
    <row r="2223" spans="1:15" x14ac:dyDescent="0.2">
      <c r="A2223" s="379"/>
      <c r="B2223" s="379"/>
      <c r="C2223" s="379"/>
      <c r="D2223" s="379"/>
      <c r="E2223" s="379"/>
      <c r="F2223" s="379"/>
      <c r="G2223" s="379"/>
      <c r="H2223" s="382"/>
      <c r="I2223" s="509"/>
      <c r="J2223" s="383"/>
      <c r="K2223" s="387"/>
      <c r="L2223" s="379"/>
      <c r="M2223" s="379"/>
      <c r="N2223" s="382"/>
      <c r="O2223" s="379"/>
    </row>
    <row r="2224" spans="1:15" x14ac:dyDescent="0.2">
      <c r="A2224" s="379"/>
      <c r="B2224" s="379"/>
      <c r="C2224" s="379"/>
      <c r="D2224" s="379"/>
      <c r="E2224" s="379"/>
      <c r="F2224" s="379"/>
      <c r="G2224" s="379"/>
      <c r="H2224" s="382"/>
      <c r="I2224" s="509"/>
      <c r="J2224" s="383"/>
      <c r="K2224" s="387"/>
      <c r="L2224" s="379"/>
      <c r="M2224" s="379"/>
      <c r="N2224" s="382"/>
      <c r="O2224" s="379"/>
    </row>
    <row r="2225" spans="1:15" x14ac:dyDescent="0.2">
      <c r="A2225" s="379"/>
      <c r="B2225" s="379"/>
      <c r="C2225" s="379"/>
      <c r="D2225" s="379"/>
      <c r="E2225" s="379"/>
      <c r="F2225" s="379"/>
      <c r="G2225" s="379"/>
      <c r="H2225" s="382"/>
      <c r="I2225" s="509"/>
      <c r="J2225" s="383"/>
      <c r="K2225" s="387"/>
      <c r="L2225" s="379"/>
      <c r="M2225" s="379"/>
      <c r="N2225" s="382"/>
      <c r="O2225" s="379"/>
    </row>
    <row r="2226" spans="1:15" x14ac:dyDescent="0.2">
      <c r="A2226" s="379"/>
      <c r="B2226" s="379"/>
      <c r="C2226" s="379"/>
      <c r="D2226" s="379"/>
      <c r="E2226" s="379"/>
      <c r="F2226" s="379"/>
      <c r="G2226" s="379"/>
      <c r="H2226" s="382"/>
      <c r="I2226" s="509"/>
      <c r="J2226" s="383"/>
      <c r="K2226" s="387"/>
      <c r="L2226" s="379"/>
      <c r="M2226" s="379"/>
      <c r="N2226" s="382"/>
      <c r="O2226" s="379"/>
    </row>
    <row r="2227" spans="1:15" x14ac:dyDescent="0.2">
      <c r="A2227" s="379"/>
      <c r="B2227" s="379"/>
      <c r="C2227" s="379"/>
      <c r="D2227" s="379"/>
      <c r="E2227" s="379"/>
      <c r="F2227" s="379"/>
      <c r="G2227" s="379"/>
      <c r="H2227" s="382"/>
      <c r="I2227" s="509"/>
      <c r="J2227" s="383"/>
      <c r="K2227" s="387"/>
      <c r="L2227" s="379"/>
      <c r="M2227" s="379"/>
      <c r="N2227" s="382"/>
      <c r="O2227" s="379"/>
    </row>
    <row r="2228" spans="1:15" x14ac:dyDescent="0.2">
      <c r="A2228" s="379"/>
      <c r="B2228" s="379"/>
      <c r="C2228" s="379"/>
      <c r="D2228" s="379"/>
      <c r="E2228" s="379"/>
      <c r="F2228" s="379"/>
      <c r="G2228" s="379"/>
      <c r="H2228" s="382"/>
      <c r="I2228" s="509"/>
      <c r="J2228" s="383"/>
      <c r="K2228" s="387"/>
      <c r="L2228" s="379"/>
      <c r="M2228" s="379"/>
      <c r="N2228" s="382"/>
      <c r="O2228" s="379"/>
    </row>
    <row r="2229" spans="1:15" x14ac:dyDescent="0.2">
      <c r="A2229" s="379"/>
      <c r="B2229" s="379"/>
      <c r="C2229" s="379"/>
      <c r="D2229" s="379"/>
      <c r="E2229" s="379"/>
      <c r="F2229" s="379"/>
      <c r="G2229" s="379"/>
      <c r="H2229" s="382"/>
      <c r="I2229" s="509"/>
      <c r="J2229" s="383"/>
      <c r="K2229" s="387"/>
      <c r="L2229" s="379"/>
      <c r="M2229" s="379"/>
      <c r="N2229" s="382"/>
      <c r="O2229" s="379"/>
    </row>
    <row r="2230" spans="1:15" x14ac:dyDescent="0.2">
      <c r="A2230" s="379"/>
      <c r="B2230" s="379"/>
      <c r="C2230" s="379"/>
      <c r="D2230" s="379"/>
      <c r="E2230" s="379"/>
      <c r="F2230" s="379"/>
      <c r="G2230" s="379"/>
      <c r="H2230" s="382"/>
      <c r="I2230" s="509"/>
      <c r="J2230" s="383"/>
      <c r="K2230" s="387"/>
      <c r="L2230" s="379"/>
      <c r="M2230" s="379"/>
      <c r="N2230" s="382"/>
      <c r="O2230" s="379"/>
    </row>
    <row r="2231" spans="1:15" x14ac:dyDescent="0.2">
      <c r="A2231" s="379"/>
      <c r="B2231" s="379"/>
      <c r="C2231" s="379"/>
      <c r="D2231" s="379"/>
      <c r="E2231" s="379"/>
      <c r="F2231" s="379"/>
      <c r="G2231" s="379"/>
      <c r="H2231" s="382"/>
      <c r="I2231" s="509"/>
      <c r="J2231" s="383"/>
      <c r="K2231" s="387"/>
      <c r="L2231" s="379"/>
      <c r="M2231" s="379"/>
      <c r="N2231" s="382"/>
      <c r="O2231" s="379"/>
    </row>
    <row r="2232" spans="1:15" x14ac:dyDescent="0.2">
      <c r="A2232" s="379"/>
      <c r="B2232" s="379"/>
      <c r="C2232" s="379"/>
      <c r="D2232" s="379"/>
      <c r="E2232" s="379"/>
      <c r="F2232" s="379"/>
      <c r="G2232" s="379"/>
      <c r="H2232" s="382"/>
      <c r="I2232" s="509"/>
      <c r="J2232" s="383"/>
      <c r="K2232" s="387"/>
      <c r="L2232" s="379"/>
      <c r="M2232" s="379"/>
      <c r="N2232" s="382"/>
      <c r="O2232" s="379"/>
    </row>
    <row r="2233" spans="1:15" x14ac:dyDescent="0.2">
      <c r="A2233" s="379"/>
      <c r="B2233" s="379"/>
      <c r="C2233" s="379"/>
      <c r="D2233" s="379"/>
      <c r="E2233" s="379"/>
      <c r="F2233" s="379"/>
      <c r="G2233" s="379"/>
      <c r="H2233" s="382"/>
      <c r="I2233" s="509"/>
      <c r="J2233" s="383"/>
      <c r="K2233" s="387"/>
      <c r="L2233" s="379"/>
      <c r="M2233" s="379"/>
      <c r="N2233" s="382"/>
      <c r="O2233" s="379"/>
    </row>
    <row r="2234" spans="1:15" x14ac:dyDescent="0.2">
      <c r="A2234" s="379"/>
      <c r="B2234" s="379"/>
      <c r="C2234" s="379"/>
      <c r="D2234" s="379"/>
      <c r="E2234" s="379"/>
      <c r="F2234" s="379"/>
      <c r="G2234" s="379"/>
      <c r="H2234" s="382"/>
      <c r="I2234" s="509"/>
      <c r="J2234" s="383"/>
      <c r="K2234" s="387"/>
      <c r="L2234" s="379"/>
      <c r="M2234" s="379"/>
      <c r="N2234" s="382"/>
      <c r="O2234" s="379"/>
    </row>
    <row r="2235" spans="1:15" x14ac:dyDescent="0.2">
      <c r="A2235" s="379"/>
      <c r="B2235" s="379"/>
      <c r="C2235" s="379"/>
      <c r="D2235" s="379"/>
      <c r="E2235" s="379"/>
      <c r="F2235" s="379"/>
      <c r="G2235" s="379"/>
      <c r="H2235" s="382"/>
      <c r="I2235" s="509"/>
      <c r="J2235" s="383"/>
      <c r="K2235" s="387"/>
      <c r="L2235" s="379"/>
      <c r="M2235" s="379"/>
      <c r="N2235" s="382"/>
      <c r="O2235" s="379"/>
    </row>
    <row r="2236" spans="1:15" x14ac:dyDescent="0.2">
      <c r="A2236" s="379"/>
      <c r="B2236" s="379"/>
      <c r="C2236" s="379"/>
      <c r="D2236" s="379"/>
      <c r="E2236" s="379"/>
      <c r="F2236" s="379"/>
      <c r="G2236" s="379"/>
      <c r="H2236" s="382"/>
      <c r="I2236" s="509"/>
      <c r="J2236" s="383"/>
      <c r="K2236" s="387"/>
      <c r="L2236" s="379"/>
      <c r="M2236" s="379"/>
      <c r="N2236" s="382"/>
      <c r="O2236" s="379"/>
    </row>
    <row r="2237" spans="1:15" x14ac:dyDescent="0.2">
      <c r="A2237" s="379"/>
      <c r="B2237" s="379"/>
      <c r="C2237" s="379"/>
      <c r="D2237" s="379"/>
      <c r="E2237" s="379"/>
      <c r="F2237" s="379"/>
      <c r="G2237" s="379"/>
      <c r="H2237" s="382"/>
      <c r="I2237" s="509"/>
      <c r="J2237" s="383"/>
      <c r="K2237" s="387"/>
      <c r="L2237" s="379"/>
      <c r="M2237" s="379"/>
      <c r="N2237" s="382"/>
      <c r="O2237" s="379"/>
    </row>
    <row r="2238" spans="1:15" x14ac:dyDescent="0.2">
      <c r="A2238" s="379"/>
      <c r="B2238" s="379"/>
      <c r="C2238" s="379"/>
      <c r="D2238" s="379"/>
      <c r="E2238" s="379"/>
      <c r="F2238" s="379"/>
      <c r="G2238" s="379"/>
      <c r="H2238" s="382"/>
      <c r="I2238" s="509"/>
      <c r="J2238" s="383"/>
      <c r="K2238" s="387"/>
      <c r="L2238" s="379"/>
      <c r="M2238" s="379"/>
      <c r="N2238" s="382"/>
      <c r="O2238" s="379"/>
    </row>
    <row r="2239" spans="1:15" x14ac:dyDescent="0.2">
      <c r="A2239" s="379"/>
      <c r="B2239" s="379"/>
      <c r="C2239" s="379"/>
      <c r="D2239" s="379"/>
      <c r="E2239" s="379"/>
      <c r="F2239" s="379"/>
      <c r="G2239" s="379"/>
      <c r="H2239" s="382"/>
      <c r="I2239" s="509"/>
      <c r="J2239" s="383"/>
      <c r="K2239" s="387"/>
      <c r="L2239" s="379"/>
      <c r="M2239" s="379"/>
      <c r="N2239" s="382"/>
      <c r="O2239" s="379"/>
    </row>
    <row r="2240" spans="1:15" x14ac:dyDescent="0.2">
      <c r="A2240" s="379"/>
      <c r="B2240" s="379"/>
      <c r="C2240" s="379"/>
      <c r="D2240" s="379"/>
      <c r="E2240" s="379"/>
      <c r="F2240" s="379"/>
      <c r="G2240" s="379"/>
      <c r="H2240" s="382"/>
      <c r="I2240" s="509"/>
      <c r="J2240" s="383"/>
      <c r="K2240" s="387"/>
      <c r="L2240" s="379"/>
      <c r="M2240" s="379"/>
      <c r="N2240" s="382"/>
      <c r="O2240" s="379"/>
    </row>
    <row r="2241" spans="1:15" x14ac:dyDescent="0.2">
      <c r="A2241" s="379"/>
      <c r="B2241" s="379"/>
      <c r="C2241" s="379"/>
      <c r="D2241" s="379"/>
      <c r="E2241" s="379"/>
      <c r="F2241" s="379"/>
      <c r="G2241" s="379"/>
      <c r="H2241" s="382"/>
      <c r="I2241" s="509"/>
      <c r="J2241" s="383"/>
      <c r="K2241" s="387"/>
      <c r="L2241" s="379"/>
      <c r="M2241" s="379"/>
      <c r="N2241" s="382"/>
      <c r="O2241" s="379"/>
    </row>
    <row r="2242" spans="1:15" x14ac:dyDescent="0.2">
      <c r="A2242" s="379"/>
      <c r="B2242" s="379"/>
      <c r="C2242" s="379"/>
      <c r="D2242" s="379"/>
      <c r="E2242" s="379"/>
      <c r="F2242" s="379"/>
      <c r="G2242" s="379"/>
      <c r="H2242" s="382"/>
      <c r="I2242" s="509"/>
      <c r="J2242" s="383"/>
      <c r="K2242" s="387"/>
      <c r="L2242" s="379"/>
      <c r="M2242" s="379"/>
      <c r="N2242" s="382"/>
      <c r="O2242" s="379"/>
    </row>
    <row r="2243" spans="1:15" x14ac:dyDescent="0.2">
      <c r="A2243" s="379"/>
      <c r="B2243" s="379"/>
      <c r="C2243" s="379"/>
      <c r="D2243" s="379"/>
      <c r="E2243" s="379"/>
      <c r="F2243" s="379"/>
      <c r="G2243" s="379"/>
      <c r="H2243" s="382"/>
      <c r="I2243" s="509"/>
      <c r="J2243" s="383"/>
      <c r="K2243" s="387"/>
      <c r="L2243" s="379"/>
      <c r="M2243" s="379"/>
      <c r="N2243" s="382"/>
      <c r="O2243" s="379"/>
    </row>
    <row r="2244" spans="1:15" x14ac:dyDescent="0.2">
      <c r="A2244" s="379"/>
      <c r="B2244" s="379"/>
      <c r="C2244" s="379"/>
      <c r="D2244" s="379"/>
      <c r="E2244" s="379"/>
      <c r="F2244" s="379"/>
      <c r="G2244" s="379"/>
      <c r="H2244" s="382"/>
      <c r="I2244" s="509"/>
      <c r="J2244" s="383"/>
      <c r="K2244" s="387"/>
      <c r="L2244" s="379"/>
      <c r="M2244" s="379"/>
      <c r="N2244" s="382"/>
      <c r="O2244" s="379"/>
    </row>
    <row r="2245" spans="1:15" x14ac:dyDescent="0.2">
      <c r="A2245" s="379"/>
      <c r="B2245" s="379"/>
      <c r="C2245" s="379"/>
      <c r="D2245" s="379"/>
      <c r="E2245" s="379"/>
      <c r="F2245" s="379"/>
      <c r="G2245" s="379"/>
      <c r="H2245" s="382"/>
      <c r="I2245" s="509"/>
      <c r="J2245" s="383"/>
      <c r="K2245" s="387"/>
      <c r="L2245" s="379"/>
      <c r="M2245" s="379"/>
      <c r="N2245" s="382"/>
      <c r="O2245" s="379"/>
    </row>
    <row r="2246" spans="1:15" x14ac:dyDescent="0.2">
      <c r="A2246" s="379"/>
      <c r="B2246" s="379"/>
      <c r="C2246" s="379"/>
      <c r="D2246" s="379"/>
      <c r="E2246" s="379"/>
      <c r="F2246" s="379"/>
      <c r="G2246" s="379"/>
      <c r="H2246" s="382"/>
      <c r="I2246" s="509"/>
      <c r="J2246" s="383"/>
      <c r="K2246" s="387"/>
      <c r="L2246" s="379"/>
      <c r="M2246" s="379"/>
      <c r="N2246" s="382"/>
      <c r="O2246" s="379"/>
    </row>
    <row r="2247" spans="1:15" x14ac:dyDescent="0.2">
      <c r="A2247" s="379"/>
      <c r="B2247" s="379"/>
      <c r="C2247" s="379"/>
      <c r="D2247" s="379"/>
      <c r="E2247" s="379"/>
      <c r="F2247" s="379"/>
      <c r="G2247" s="379"/>
      <c r="H2247" s="382"/>
      <c r="I2247" s="509"/>
      <c r="J2247" s="383"/>
      <c r="K2247" s="387"/>
      <c r="L2247" s="379"/>
      <c r="M2247" s="379"/>
      <c r="N2247" s="382"/>
      <c r="O2247" s="379"/>
    </row>
    <row r="2248" spans="1:15" x14ac:dyDescent="0.2">
      <c r="A2248" s="379"/>
      <c r="B2248" s="379"/>
      <c r="C2248" s="379"/>
      <c r="D2248" s="379"/>
      <c r="E2248" s="379"/>
      <c r="F2248" s="379"/>
      <c r="G2248" s="379"/>
      <c r="H2248" s="382"/>
      <c r="I2248" s="509"/>
      <c r="J2248" s="383"/>
      <c r="K2248" s="387"/>
      <c r="L2248" s="379"/>
      <c r="M2248" s="379"/>
      <c r="N2248" s="382"/>
      <c r="O2248" s="379"/>
    </row>
    <row r="2249" spans="1:15" x14ac:dyDescent="0.2">
      <c r="A2249" s="379"/>
      <c r="B2249" s="379"/>
      <c r="C2249" s="379"/>
      <c r="D2249" s="379"/>
      <c r="E2249" s="379"/>
      <c r="F2249" s="379"/>
      <c r="G2249" s="379"/>
      <c r="H2249" s="382"/>
      <c r="I2249" s="509"/>
      <c r="J2249" s="383"/>
      <c r="K2249" s="387"/>
      <c r="L2249" s="379"/>
      <c r="M2249" s="379"/>
      <c r="N2249" s="382"/>
      <c r="O2249" s="379"/>
    </row>
    <row r="2250" spans="1:15" x14ac:dyDescent="0.2">
      <c r="A2250" s="379"/>
      <c r="B2250" s="379"/>
      <c r="C2250" s="379"/>
      <c r="D2250" s="379"/>
      <c r="E2250" s="379"/>
      <c r="F2250" s="379"/>
      <c r="G2250" s="379"/>
      <c r="H2250" s="382"/>
      <c r="I2250" s="509"/>
      <c r="J2250" s="383"/>
      <c r="K2250" s="387"/>
      <c r="L2250" s="379"/>
      <c r="M2250" s="379"/>
      <c r="N2250" s="382"/>
      <c r="O2250" s="379"/>
    </row>
    <row r="2251" spans="1:15" x14ac:dyDescent="0.2">
      <c r="A2251" s="379"/>
      <c r="B2251" s="379"/>
      <c r="C2251" s="379"/>
      <c r="D2251" s="379"/>
      <c r="E2251" s="379"/>
      <c r="F2251" s="379"/>
      <c r="G2251" s="379"/>
      <c r="H2251" s="382"/>
      <c r="I2251" s="509"/>
      <c r="J2251" s="383"/>
      <c r="K2251" s="387"/>
      <c r="L2251" s="379"/>
      <c r="M2251" s="379"/>
      <c r="N2251" s="382"/>
      <c r="O2251" s="379"/>
    </row>
    <row r="2252" spans="1:15" x14ac:dyDescent="0.2">
      <c r="A2252" s="379"/>
      <c r="B2252" s="379"/>
      <c r="C2252" s="379"/>
      <c r="D2252" s="379"/>
      <c r="E2252" s="379"/>
      <c r="F2252" s="379"/>
      <c r="G2252" s="379"/>
      <c r="H2252" s="382"/>
      <c r="I2252" s="509"/>
      <c r="J2252" s="383"/>
      <c r="K2252" s="387"/>
      <c r="L2252" s="379"/>
      <c r="M2252" s="379"/>
      <c r="N2252" s="382"/>
      <c r="O2252" s="379"/>
    </row>
    <row r="2253" spans="1:15" x14ac:dyDescent="0.2">
      <c r="A2253" s="379"/>
      <c r="B2253" s="379"/>
      <c r="C2253" s="379"/>
      <c r="D2253" s="379"/>
      <c r="E2253" s="379"/>
      <c r="F2253" s="379"/>
      <c r="G2253" s="379"/>
      <c r="H2253" s="382"/>
      <c r="I2253" s="509"/>
      <c r="J2253" s="383"/>
      <c r="K2253" s="387"/>
      <c r="L2253" s="379"/>
      <c r="M2253" s="379"/>
      <c r="N2253" s="382"/>
      <c r="O2253" s="379"/>
    </row>
    <row r="2254" spans="1:15" x14ac:dyDescent="0.2">
      <c r="A2254" s="379"/>
      <c r="B2254" s="379"/>
      <c r="C2254" s="379"/>
      <c r="D2254" s="379"/>
      <c r="E2254" s="379"/>
      <c r="F2254" s="379"/>
      <c r="G2254" s="379"/>
      <c r="H2254" s="382"/>
      <c r="I2254" s="509"/>
      <c r="J2254" s="383"/>
      <c r="K2254" s="387"/>
      <c r="L2254" s="379"/>
      <c r="M2254" s="379"/>
      <c r="N2254" s="382"/>
      <c r="O2254" s="379"/>
    </row>
    <row r="2255" spans="1:15" x14ac:dyDescent="0.2">
      <c r="A2255" s="379"/>
      <c r="B2255" s="379"/>
      <c r="C2255" s="379"/>
      <c r="D2255" s="379"/>
      <c r="E2255" s="379"/>
      <c r="F2255" s="379"/>
      <c r="G2255" s="379"/>
      <c r="H2255" s="382"/>
      <c r="I2255" s="509"/>
      <c r="J2255" s="383"/>
      <c r="K2255" s="387"/>
      <c r="L2255" s="379"/>
      <c r="M2255" s="379"/>
      <c r="N2255" s="382"/>
      <c r="O2255" s="379"/>
    </row>
    <row r="2256" spans="1:15" x14ac:dyDescent="0.2">
      <c r="A2256" s="379"/>
      <c r="B2256" s="379"/>
      <c r="C2256" s="379"/>
      <c r="D2256" s="379"/>
      <c r="E2256" s="379"/>
      <c r="F2256" s="379"/>
      <c r="G2256" s="379"/>
      <c r="H2256" s="382"/>
      <c r="I2256" s="509"/>
      <c r="J2256" s="383"/>
      <c r="K2256" s="387"/>
      <c r="L2256" s="379"/>
      <c r="M2256" s="379"/>
      <c r="N2256" s="382"/>
      <c r="O2256" s="379"/>
    </row>
    <row r="2257" spans="1:15" x14ac:dyDescent="0.2">
      <c r="A2257" s="379"/>
      <c r="B2257" s="379"/>
      <c r="C2257" s="379"/>
      <c r="D2257" s="379"/>
      <c r="E2257" s="379"/>
      <c r="F2257" s="379"/>
      <c r="G2257" s="379"/>
      <c r="H2257" s="382"/>
      <c r="I2257" s="509"/>
      <c r="J2257" s="383"/>
      <c r="K2257" s="387"/>
      <c r="L2257" s="379"/>
      <c r="M2257" s="379"/>
      <c r="N2257" s="382"/>
      <c r="O2257" s="379"/>
    </row>
    <row r="2258" spans="1:15" x14ac:dyDescent="0.2">
      <c r="A2258" s="379"/>
      <c r="B2258" s="379"/>
      <c r="C2258" s="379"/>
      <c r="D2258" s="379"/>
      <c r="E2258" s="379"/>
      <c r="F2258" s="379"/>
      <c r="G2258" s="379"/>
      <c r="H2258" s="382"/>
      <c r="I2258" s="509"/>
      <c r="J2258" s="383"/>
      <c r="K2258" s="387"/>
      <c r="L2258" s="379"/>
      <c r="M2258" s="379"/>
      <c r="N2258" s="382"/>
      <c r="O2258" s="379"/>
    </row>
    <row r="2259" spans="1:15" x14ac:dyDescent="0.2">
      <c r="A2259" s="379"/>
      <c r="B2259" s="379"/>
      <c r="C2259" s="379"/>
      <c r="D2259" s="379"/>
      <c r="E2259" s="379"/>
      <c r="F2259" s="379"/>
      <c r="G2259" s="379"/>
      <c r="H2259" s="382"/>
      <c r="I2259" s="509"/>
      <c r="J2259" s="383"/>
      <c r="K2259" s="387"/>
      <c r="L2259" s="379"/>
      <c r="M2259" s="379"/>
      <c r="N2259" s="382"/>
      <c r="O2259" s="379"/>
    </row>
    <row r="2260" spans="1:15" x14ac:dyDescent="0.2">
      <c r="A2260" s="379"/>
      <c r="B2260" s="379"/>
      <c r="C2260" s="379"/>
      <c r="D2260" s="379"/>
      <c r="E2260" s="379"/>
      <c r="F2260" s="379"/>
      <c r="G2260" s="379"/>
      <c r="H2260" s="382"/>
      <c r="I2260" s="509"/>
      <c r="J2260" s="383"/>
      <c r="K2260" s="387"/>
      <c r="L2260" s="379"/>
      <c r="M2260" s="379"/>
      <c r="N2260" s="382"/>
      <c r="O2260" s="379"/>
    </row>
    <row r="2261" spans="1:15" x14ac:dyDescent="0.2">
      <c r="A2261" s="379"/>
      <c r="B2261" s="379"/>
      <c r="C2261" s="379"/>
      <c r="D2261" s="379"/>
      <c r="E2261" s="379"/>
      <c r="F2261" s="379"/>
      <c r="G2261" s="379"/>
      <c r="H2261" s="382"/>
      <c r="I2261" s="509"/>
      <c r="J2261" s="383"/>
      <c r="K2261" s="387"/>
      <c r="L2261" s="379"/>
      <c r="M2261" s="379"/>
      <c r="N2261" s="382"/>
      <c r="O2261" s="379"/>
    </row>
    <row r="2262" spans="1:15" x14ac:dyDescent="0.2">
      <c r="A2262" s="379"/>
      <c r="B2262" s="379"/>
      <c r="C2262" s="379"/>
      <c r="D2262" s="379"/>
      <c r="E2262" s="379"/>
      <c r="F2262" s="379"/>
      <c r="G2262" s="379"/>
      <c r="H2262" s="382"/>
      <c r="I2262" s="509"/>
      <c r="J2262" s="383"/>
      <c r="K2262" s="387"/>
      <c r="L2262" s="379"/>
      <c r="M2262" s="379"/>
      <c r="N2262" s="382"/>
      <c r="O2262" s="379"/>
    </row>
    <row r="2263" spans="1:15" x14ac:dyDescent="0.2">
      <c r="A2263" s="379"/>
      <c r="B2263" s="379"/>
      <c r="C2263" s="379"/>
      <c r="D2263" s="379"/>
      <c r="E2263" s="379"/>
      <c r="F2263" s="379"/>
      <c r="G2263" s="379"/>
      <c r="H2263" s="382"/>
      <c r="I2263" s="509"/>
      <c r="J2263" s="383"/>
      <c r="K2263" s="387"/>
      <c r="L2263" s="379"/>
      <c r="M2263" s="379"/>
      <c r="N2263" s="382"/>
      <c r="O2263" s="379"/>
    </row>
    <row r="2264" spans="1:15" x14ac:dyDescent="0.2">
      <c r="A2264" s="379"/>
      <c r="B2264" s="379"/>
      <c r="C2264" s="379"/>
      <c r="D2264" s="379"/>
      <c r="E2264" s="379"/>
      <c r="F2264" s="379"/>
      <c r="G2264" s="379"/>
      <c r="H2264" s="382"/>
      <c r="I2264" s="509"/>
      <c r="J2264" s="383"/>
      <c r="K2264" s="387"/>
      <c r="L2264" s="379"/>
      <c r="M2264" s="379"/>
      <c r="N2264" s="382"/>
      <c r="O2264" s="379"/>
    </row>
    <row r="2265" spans="1:15" x14ac:dyDescent="0.2">
      <c r="A2265" s="379"/>
      <c r="B2265" s="379"/>
      <c r="C2265" s="379"/>
      <c r="D2265" s="379"/>
      <c r="E2265" s="379"/>
      <c r="F2265" s="379"/>
      <c r="G2265" s="379"/>
      <c r="H2265" s="382"/>
      <c r="I2265" s="509"/>
      <c r="J2265" s="383"/>
      <c r="K2265" s="387"/>
      <c r="L2265" s="379"/>
      <c r="M2265" s="379"/>
      <c r="N2265" s="382"/>
      <c r="O2265" s="379"/>
    </row>
    <row r="2266" spans="1:15" x14ac:dyDescent="0.2">
      <c r="A2266" s="379"/>
      <c r="B2266" s="379"/>
      <c r="C2266" s="379"/>
      <c r="D2266" s="379"/>
      <c r="E2266" s="379"/>
      <c r="F2266" s="379"/>
      <c r="G2266" s="379"/>
      <c r="H2266" s="382"/>
      <c r="I2266" s="509"/>
      <c r="J2266" s="383"/>
      <c r="K2266" s="387"/>
      <c r="L2266" s="379"/>
      <c r="M2266" s="379"/>
      <c r="N2266" s="382"/>
      <c r="O2266" s="379"/>
    </row>
    <row r="2267" spans="1:15" x14ac:dyDescent="0.2">
      <c r="A2267" s="379"/>
      <c r="B2267" s="379"/>
      <c r="C2267" s="379"/>
      <c r="D2267" s="379"/>
      <c r="E2267" s="379"/>
      <c r="F2267" s="379"/>
      <c r="G2267" s="379"/>
      <c r="H2267" s="382"/>
      <c r="I2267" s="509"/>
      <c r="J2267" s="383"/>
      <c r="K2267" s="387"/>
      <c r="L2267" s="379"/>
      <c r="M2267" s="379"/>
      <c r="N2267" s="382"/>
      <c r="O2267" s="379"/>
    </row>
    <row r="2268" spans="1:15" x14ac:dyDescent="0.2">
      <c r="A2268" s="379"/>
      <c r="B2268" s="379"/>
      <c r="C2268" s="379"/>
      <c r="D2268" s="379"/>
      <c r="E2268" s="379"/>
      <c r="F2268" s="379"/>
      <c r="G2268" s="379"/>
      <c r="H2268" s="382"/>
      <c r="I2268" s="509"/>
      <c r="J2268" s="383"/>
      <c r="K2268" s="387"/>
      <c r="L2268" s="379"/>
      <c r="M2268" s="379"/>
      <c r="N2268" s="382"/>
      <c r="O2268" s="379"/>
    </row>
    <row r="2269" spans="1:15" x14ac:dyDescent="0.2">
      <c r="A2269" s="379"/>
      <c r="B2269" s="379"/>
      <c r="C2269" s="379"/>
      <c r="D2269" s="379"/>
      <c r="E2269" s="379"/>
      <c r="F2269" s="379"/>
      <c r="G2269" s="379"/>
      <c r="H2269" s="382"/>
      <c r="I2269" s="509"/>
      <c r="J2269" s="383"/>
      <c r="K2269" s="387"/>
      <c r="L2269" s="379"/>
      <c r="M2269" s="379"/>
      <c r="N2269" s="382"/>
      <c r="O2269" s="379"/>
    </row>
    <row r="2270" spans="1:15" x14ac:dyDescent="0.2">
      <c r="A2270" s="379"/>
      <c r="B2270" s="379"/>
      <c r="C2270" s="379"/>
      <c r="D2270" s="379"/>
      <c r="E2270" s="379"/>
      <c r="F2270" s="379"/>
      <c r="G2270" s="379"/>
      <c r="H2270" s="382"/>
      <c r="I2270" s="509"/>
      <c r="J2270" s="383"/>
      <c r="K2270" s="387"/>
      <c r="L2270" s="379"/>
      <c r="M2270" s="379"/>
      <c r="N2270" s="382"/>
      <c r="O2270" s="379"/>
    </row>
    <row r="2271" spans="1:15" x14ac:dyDescent="0.2">
      <c r="A2271" s="379"/>
      <c r="B2271" s="379"/>
      <c r="C2271" s="379"/>
      <c r="D2271" s="379"/>
      <c r="E2271" s="379"/>
      <c r="F2271" s="379"/>
      <c r="G2271" s="379"/>
      <c r="H2271" s="382"/>
      <c r="I2271" s="509"/>
      <c r="J2271" s="383"/>
      <c r="K2271" s="387"/>
      <c r="L2271" s="379"/>
      <c r="M2271" s="379"/>
      <c r="N2271" s="382"/>
      <c r="O2271" s="379"/>
    </row>
    <row r="2272" spans="1:15" x14ac:dyDescent="0.2">
      <c r="A2272" s="379"/>
      <c r="B2272" s="379"/>
      <c r="C2272" s="379"/>
      <c r="D2272" s="379"/>
      <c r="E2272" s="379"/>
      <c r="F2272" s="379"/>
      <c r="G2272" s="379"/>
      <c r="H2272" s="382"/>
      <c r="I2272" s="509"/>
      <c r="J2272" s="383"/>
      <c r="K2272" s="387"/>
      <c r="L2272" s="379"/>
      <c r="M2272" s="379"/>
      <c r="N2272" s="382"/>
      <c r="O2272" s="379"/>
    </row>
    <row r="2273" spans="1:15" x14ac:dyDescent="0.2">
      <c r="A2273" s="379"/>
      <c r="B2273" s="379"/>
      <c r="C2273" s="379"/>
      <c r="D2273" s="379"/>
      <c r="E2273" s="379"/>
      <c r="F2273" s="379"/>
      <c r="G2273" s="379"/>
      <c r="H2273" s="382"/>
      <c r="I2273" s="509"/>
      <c r="J2273" s="383"/>
      <c r="K2273" s="387"/>
      <c r="L2273" s="379"/>
      <c r="M2273" s="379"/>
      <c r="N2273" s="382"/>
      <c r="O2273" s="379"/>
    </row>
    <row r="2274" spans="1:15" x14ac:dyDescent="0.2">
      <c r="A2274" s="379"/>
      <c r="B2274" s="379"/>
      <c r="C2274" s="379"/>
      <c r="D2274" s="379"/>
      <c r="E2274" s="379"/>
      <c r="F2274" s="379"/>
      <c r="G2274" s="379"/>
      <c r="H2274" s="382"/>
      <c r="I2274" s="509"/>
      <c r="J2274" s="383"/>
      <c r="K2274" s="387"/>
      <c r="L2274" s="379"/>
      <c r="M2274" s="379"/>
      <c r="N2274" s="382"/>
      <c r="O2274" s="379"/>
    </row>
    <row r="2275" spans="1:15" x14ac:dyDescent="0.2">
      <c r="A2275" s="379"/>
      <c r="B2275" s="379"/>
      <c r="C2275" s="379"/>
      <c r="D2275" s="379"/>
      <c r="E2275" s="379"/>
      <c r="F2275" s="379"/>
      <c r="G2275" s="379"/>
      <c r="H2275" s="382"/>
      <c r="I2275" s="509"/>
      <c r="J2275" s="383"/>
      <c r="K2275" s="387"/>
      <c r="L2275" s="379"/>
      <c r="M2275" s="379"/>
      <c r="N2275" s="382"/>
      <c r="O2275" s="379"/>
    </row>
    <row r="2276" spans="1:15" x14ac:dyDescent="0.2">
      <c r="A2276" s="379"/>
      <c r="B2276" s="379"/>
      <c r="C2276" s="379"/>
      <c r="D2276" s="379"/>
      <c r="E2276" s="379"/>
      <c r="F2276" s="379"/>
      <c r="G2276" s="379"/>
      <c r="H2276" s="382"/>
      <c r="I2276" s="509"/>
      <c r="J2276" s="383"/>
      <c r="K2276" s="387"/>
      <c r="L2276" s="379"/>
      <c r="M2276" s="379"/>
      <c r="N2276" s="382"/>
      <c r="O2276" s="379"/>
    </row>
    <row r="2277" spans="1:15" x14ac:dyDescent="0.2">
      <c r="A2277" s="379"/>
      <c r="B2277" s="379"/>
      <c r="C2277" s="379"/>
      <c r="D2277" s="379"/>
      <c r="E2277" s="379"/>
      <c r="F2277" s="379"/>
      <c r="G2277" s="379"/>
      <c r="H2277" s="382"/>
      <c r="I2277" s="509"/>
      <c r="J2277" s="383"/>
      <c r="K2277" s="387"/>
      <c r="L2277" s="379"/>
      <c r="M2277" s="379"/>
      <c r="N2277" s="382"/>
      <c r="O2277" s="379"/>
    </row>
    <row r="2278" spans="1:15" x14ac:dyDescent="0.2">
      <c r="A2278" s="379"/>
      <c r="B2278" s="379"/>
      <c r="C2278" s="379"/>
      <c r="D2278" s="379"/>
      <c r="E2278" s="379"/>
      <c r="F2278" s="379"/>
      <c r="G2278" s="379"/>
      <c r="H2278" s="382"/>
      <c r="I2278" s="509"/>
      <c r="J2278" s="383"/>
      <c r="K2278" s="387"/>
      <c r="L2278" s="379"/>
      <c r="M2278" s="379"/>
      <c r="N2278" s="382"/>
      <c r="O2278" s="379"/>
    </row>
    <row r="2279" spans="1:15" x14ac:dyDescent="0.2">
      <c r="A2279" s="379"/>
      <c r="B2279" s="379"/>
      <c r="C2279" s="379"/>
      <c r="D2279" s="379"/>
      <c r="E2279" s="379"/>
      <c r="F2279" s="379"/>
      <c r="G2279" s="379"/>
      <c r="H2279" s="382"/>
      <c r="I2279" s="509"/>
      <c r="J2279" s="383"/>
      <c r="K2279" s="387"/>
      <c r="L2279" s="379"/>
      <c r="M2279" s="379"/>
      <c r="N2279" s="382"/>
      <c r="O2279" s="379"/>
    </row>
    <row r="2280" spans="1:15" x14ac:dyDescent="0.2">
      <c r="A2280" s="379"/>
      <c r="B2280" s="379"/>
      <c r="C2280" s="379"/>
      <c r="D2280" s="379"/>
      <c r="E2280" s="379"/>
      <c r="F2280" s="379"/>
      <c r="G2280" s="379"/>
      <c r="H2280" s="382"/>
      <c r="I2280" s="509"/>
      <c r="J2280" s="383"/>
      <c r="K2280" s="387"/>
      <c r="L2280" s="379"/>
      <c r="M2280" s="379"/>
      <c r="N2280" s="382"/>
      <c r="O2280" s="379"/>
    </row>
    <row r="2281" spans="1:15" x14ac:dyDescent="0.2">
      <c r="A2281" s="379"/>
      <c r="B2281" s="379"/>
      <c r="C2281" s="379"/>
      <c r="D2281" s="379"/>
      <c r="E2281" s="379"/>
      <c r="F2281" s="379"/>
      <c r="G2281" s="379"/>
      <c r="H2281" s="382"/>
      <c r="I2281" s="509"/>
      <c r="J2281" s="383"/>
      <c r="K2281" s="387"/>
      <c r="L2281" s="379"/>
      <c r="M2281" s="379"/>
      <c r="N2281" s="382"/>
      <c r="O2281" s="379"/>
    </row>
    <row r="2282" spans="1:15" x14ac:dyDescent="0.2">
      <c r="A2282" s="379"/>
      <c r="B2282" s="379"/>
      <c r="C2282" s="379"/>
      <c r="D2282" s="379"/>
      <c r="E2282" s="379"/>
      <c r="F2282" s="379"/>
      <c r="G2282" s="379"/>
      <c r="H2282" s="382"/>
      <c r="I2282" s="509"/>
      <c r="J2282" s="383"/>
      <c r="K2282" s="387"/>
      <c r="L2282" s="379"/>
      <c r="M2282" s="379"/>
      <c r="N2282" s="382"/>
      <c r="O2282" s="379"/>
    </row>
    <row r="2283" spans="1:15" x14ac:dyDescent="0.2">
      <c r="A2283" s="379"/>
      <c r="B2283" s="379"/>
      <c r="C2283" s="379"/>
      <c r="D2283" s="379"/>
      <c r="E2283" s="379"/>
      <c r="F2283" s="379"/>
      <c r="G2283" s="379"/>
      <c r="H2283" s="382"/>
      <c r="I2283" s="509"/>
      <c r="J2283" s="383"/>
      <c r="K2283" s="387"/>
      <c r="L2283" s="379"/>
      <c r="M2283" s="379"/>
      <c r="N2283" s="382"/>
      <c r="O2283" s="379"/>
    </row>
    <row r="2284" spans="1:15" x14ac:dyDescent="0.2">
      <c r="A2284" s="379"/>
      <c r="B2284" s="379"/>
      <c r="C2284" s="379"/>
      <c r="D2284" s="379"/>
      <c r="E2284" s="379"/>
      <c r="F2284" s="379"/>
      <c r="G2284" s="379"/>
      <c r="H2284" s="382"/>
      <c r="I2284" s="509"/>
      <c r="J2284" s="383"/>
      <c r="K2284" s="387"/>
      <c r="L2284" s="379"/>
      <c r="M2284" s="379"/>
      <c r="N2284" s="382"/>
      <c r="O2284" s="379"/>
    </row>
    <row r="2285" spans="1:15" x14ac:dyDescent="0.2">
      <c r="A2285" s="379"/>
      <c r="B2285" s="379"/>
      <c r="C2285" s="379"/>
      <c r="D2285" s="379"/>
      <c r="E2285" s="379"/>
      <c r="F2285" s="379"/>
      <c r="G2285" s="379"/>
      <c r="H2285" s="382"/>
      <c r="I2285" s="509"/>
      <c r="J2285" s="383"/>
      <c r="K2285" s="387"/>
      <c r="L2285" s="379"/>
      <c r="M2285" s="379"/>
      <c r="N2285" s="382"/>
      <c r="O2285" s="379"/>
    </row>
    <row r="2286" spans="1:15" x14ac:dyDescent="0.2">
      <c r="A2286" s="379"/>
      <c r="B2286" s="379"/>
      <c r="C2286" s="379"/>
      <c r="D2286" s="379"/>
      <c r="E2286" s="379"/>
      <c r="F2286" s="379"/>
      <c r="G2286" s="379"/>
      <c r="H2286" s="382"/>
      <c r="I2286" s="509"/>
      <c r="J2286" s="383"/>
      <c r="K2286" s="387"/>
      <c r="L2286" s="379"/>
      <c r="M2286" s="379"/>
      <c r="N2286" s="382"/>
      <c r="O2286" s="379"/>
    </row>
    <row r="2287" spans="1:15" x14ac:dyDescent="0.2">
      <c r="A2287" s="379"/>
      <c r="B2287" s="379"/>
      <c r="C2287" s="379"/>
      <c r="D2287" s="379"/>
      <c r="E2287" s="379"/>
      <c r="F2287" s="379"/>
      <c r="G2287" s="379"/>
      <c r="H2287" s="382"/>
      <c r="I2287" s="509"/>
      <c r="J2287" s="383"/>
      <c r="K2287" s="387"/>
      <c r="L2287" s="379"/>
      <c r="M2287" s="379"/>
      <c r="N2287" s="382"/>
      <c r="O2287" s="379"/>
    </row>
    <row r="2288" spans="1:15" x14ac:dyDescent="0.2">
      <c r="A2288" s="379"/>
      <c r="B2288" s="379"/>
      <c r="C2288" s="379"/>
      <c r="D2288" s="379"/>
      <c r="E2288" s="379"/>
      <c r="F2288" s="379"/>
      <c r="G2288" s="379"/>
      <c r="H2288" s="382"/>
      <c r="I2288" s="509"/>
      <c r="J2288" s="383"/>
      <c r="K2288" s="387"/>
      <c r="L2288" s="379"/>
      <c r="M2288" s="379"/>
      <c r="N2288" s="382"/>
      <c r="O2288" s="379"/>
    </row>
    <row r="2289" spans="1:15" x14ac:dyDescent="0.2">
      <c r="A2289" s="379"/>
      <c r="B2289" s="379"/>
      <c r="C2289" s="379"/>
      <c r="D2289" s="379"/>
      <c r="E2289" s="379"/>
      <c r="F2289" s="379"/>
      <c r="G2289" s="379"/>
      <c r="H2289" s="382"/>
      <c r="I2289" s="509"/>
      <c r="J2289" s="383"/>
      <c r="K2289" s="387"/>
      <c r="L2289" s="379"/>
      <c r="M2289" s="379"/>
      <c r="N2289" s="382"/>
      <c r="O2289" s="379"/>
    </row>
    <row r="2290" spans="1:15" x14ac:dyDescent="0.2">
      <c r="A2290" s="379"/>
      <c r="B2290" s="379"/>
      <c r="C2290" s="379"/>
      <c r="D2290" s="379"/>
      <c r="E2290" s="379"/>
      <c r="F2290" s="379"/>
      <c r="G2290" s="379"/>
      <c r="H2290" s="382"/>
      <c r="I2290" s="509"/>
      <c r="J2290" s="383"/>
      <c r="K2290" s="387"/>
      <c r="L2290" s="379"/>
      <c r="M2290" s="379"/>
      <c r="N2290" s="382"/>
      <c r="O2290" s="379"/>
    </row>
    <row r="2291" spans="1:15" x14ac:dyDescent="0.2">
      <c r="A2291" s="379"/>
      <c r="B2291" s="379"/>
      <c r="C2291" s="379"/>
      <c r="D2291" s="379"/>
      <c r="E2291" s="379"/>
      <c r="F2291" s="379"/>
      <c r="G2291" s="379"/>
      <c r="H2291" s="382"/>
      <c r="I2291" s="509"/>
      <c r="J2291" s="383"/>
      <c r="K2291" s="387"/>
      <c r="L2291" s="379"/>
      <c r="M2291" s="379"/>
      <c r="N2291" s="382"/>
      <c r="O2291" s="379"/>
    </row>
    <row r="2292" spans="1:15" x14ac:dyDescent="0.2">
      <c r="A2292" s="379"/>
      <c r="B2292" s="379"/>
      <c r="C2292" s="379"/>
      <c r="D2292" s="379"/>
      <c r="E2292" s="379"/>
      <c r="F2292" s="379"/>
      <c r="G2292" s="379"/>
      <c r="H2292" s="382"/>
      <c r="I2292" s="509"/>
      <c r="J2292" s="383"/>
      <c r="K2292" s="387"/>
      <c r="L2292" s="379"/>
      <c r="M2292" s="379"/>
      <c r="N2292" s="382"/>
      <c r="O2292" s="379"/>
    </row>
    <row r="2293" spans="1:15" x14ac:dyDescent="0.2">
      <c r="A2293" s="379"/>
      <c r="B2293" s="379"/>
      <c r="C2293" s="379"/>
      <c r="D2293" s="379"/>
      <c r="E2293" s="379"/>
      <c r="F2293" s="379"/>
      <c r="G2293" s="379"/>
      <c r="H2293" s="382"/>
      <c r="I2293" s="509"/>
      <c r="J2293" s="383"/>
      <c r="K2293" s="387"/>
      <c r="L2293" s="379"/>
      <c r="M2293" s="379"/>
      <c r="N2293" s="382"/>
      <c r="O2293" s="379"/>
    </row>
    <row r="2294" spans="1:15" x14ac:dyDescent="0.2">
      <c r="A2294" s="379"/>
      <c r="B2294" s="379"/>
      <c r="C2294" s="379"/>
      <c r="D2294" s="379"/>
      <c r="E2294" s="379"/>
      <c r="F2294" s="379"/>
      <c r="G2294" s="379"/>
      <c r="H2294" s="382"/>
      <c r="I2294" s="509"/>
      <c r="J2294" s="383"/>
      <c r="K2294" s="387"/>
      <c r="L2294" s="379"/>
      <c r="M2294" s="379"/>
      <c r="N2294" s="382"/>
      <c r="O2294" s="379"/>
    </row>
    <row r="2295" spans="1:15" x14ac:dyDescent="0.2">
      <c r="A2295" s="379"/>
      <c r="B2295" s="379"/>
      <c r="C2295" s="379"/>
      <c r="D2295" s="379"/>
      <c r="E2295" s="379"/>
      <c r="F2295" s="379"/>
      <c r="G2295" s="379"/>
      <c r="H2295" s="382"/>
      <c r="I2295" s="509"/>
      <c r="J2295" s="383"/>
      <c r="K2295" s="387"/>
      <c r="L2295" s="379"/>
      <c r="M2295" s="379"/>
      <c r="N2295" s="382"/>
      <c r="O2295" s="379"/>
    </row>
    <row r="2296" spans="1:15" x14ac:dyDescent="0.2">
      <c r="A2296" s="379"/>
      <c r="B2296" s="379"/>
      <c r="C2296" s="379"/>
      <c r="D2296" s="379"/>
      <c r="E2296" s="379"/>
      <c r="F2296" s="379"/>
      <c r="G2296" s="379"/>
      <c r="H2296" s="382"/>
      <c r="I2296" s="509"/>
      <c r="J2296" s="383"/>
      <c r="K2296" s="387"/>
      <c r="L2296" s="379"/>
      <c r="M2296" s="379"/>
      <c r="N2296" s="382"/>
      <c r="O2296" s="379"/>
    </row>
    <row r="2297" spans="1:15" x14ac:dyDescent="0.2">
      <c r="A2297" s="379"/>
      <c r="B2297" s="379"/>
      <c r="C2297" s="379"/>
      <c r="D2297" s="379"/>
      <c r="E2297" s="379"/>
      <c r="F2297" s="379"/>
      <c r="G2297" s="379"/>
      <c r="H2297" s="382"/>
      <c r="I2297" s="509"/>
      <c r="J2297" s="383"/>
      <c r="K2297" s="387"/>
      <c r="L2297" s="379"/>
      <c r="M2297" s="379"/>
      <c r="N2297" s="382"/>
      <c r="O2297" s="379"/>
    </row>
    <row r="2298" spans="1:15" x14ac:dyDescent="0.2">
      <c r="A2298" s="379"/>
      <c r="B2298" s="379"/>
      <c r="C2298" s="379"/>
      <c r="D2298" s="379"/>
      <c r="E2298" s="379"/>
      <c r="F2298" s="379"/>
      <c r="G2298" s="379"/>
      <c r="H2298" s="382"/>
      <c r="I2298" s="509"/>
      <c r="J2298" s="383"/>
      <c r="K2298" s="387"/>
      <c r="L2298" s="379"/>
      <c r="M2298" s="379"/>
      <c r="N2298" s="382"/>
      <c r="O2298" s="379"/>
    </row>
    <row r="2299" spans="1:15" x14ac:dyDescent="0.2">
      <c r="A2299" s="379"/>
      <c r="B2299" s="379"/>
      <c r="C2299" s="379"/>
      <c r="D2299" s="379"/>
      <c r="E2299" s="379"/>
      <c r="F2299" s="379"/>
      <c r="G2299" s="379"/>
      <c r="H2299" s="382"/>
      <c r="I2299" s="509"/>
      <c r="J2299" s="383"/>
      <c r="K2299" s="387"/>
      <c r="L2299" s="379"/>
      <c r="M2299" s="379"/>
      <c r="N2299" s="382"/>
      <c r="O2299" s="379"/>
    </row>
    <row r="2300" spans="1:15" x14ac:dyDescent="0.2">
      <c r="A2300" s="379"/>
      <c r="B2300" s="379"/>
      <c r="C2300" s="379"/>
      <c r="D2300" s="379"/>
      <c r="E2300" s="379"/>
      <c r="F2300" s="379"/>
      <c r="G2300" s="379"/>
      <c r="H2300" s="382"/>
      <c r="I2300" s="509"/>
      <c r="J2300" s="383"/>
      <c r="K2300" s="387"/>
      <c r="L2300" s="379"/>
      <c r="M2300" s="379"/>
      <c r="N2300" s="382"/>
      <c r="O2300" s="379"/>
    </row>
    <row r="2301" spans="1:15" x14ac:dyDescent="0.2">
      <c r="A2301" s="379"/>
      <c r="B2301" s="379"/>
      <c r="C2301" s="379"/>
      <c r="D2301" s="379"/>
      <c r="E2301" s="379"/>
      <c r="F2301" s="379"/>
      <c r="G2301" s="379"/>
      <c r="H2301" s="382"/>
      <c r="I2301" s="509"/>
      <c r="J2301" s="383"/>
      <c r="K2301" s="387"/>
      <c r="L2301" s="379"/>
      <c r="M2301" s="379"/>
      <c r="N2301" s="382"/>
      <c r="O2301" s="379"/>
    </row>
    <row r="2302" spans="1:15" x14ac:dyDescent="0.2">
      <c r="A2302" s="379"/>
      <c r="B2302" s="379"/>
      <c r="C2302" s="379"/>
      <c r="D2302" s="379"/>
      <c r="E2302" s="379"/>
      <c r="F2302" s="379"/>
      <c r="G2302" s="379"/>
      <c r="H2302" s="382"/>
      <c r="I2302" s="509"/>
      <c r="J2302" s="383"/>
      <c r="K2302" s="387"/>
      <c r="L2302" s="379"/>
      <c r="M2302" s="379"/>
      <c r="N2302" s="382"/>
      <c r="O2302" s="379"/>
    </row>
    <row r="2303" spans="1:15" x14ac:dyDescent="0.2">
      <c r="A2303" s="379"/>
      <c r="B2303" s="379"/>
      <c r="C2303" s="379"/>
      <c r="D2303" s="379"/>
      <c r="E2303" s="379"/>
      <c r="F2303" s="379"/>
      <c r="G2303" s="379"/>
      <c r="H2303" s="382"/>
      <c r="I2303" s="509"/>
      <c r="J2303" s="383"/>
      <c r="K2303" s="387"/>
      <c r="L2303" s="379"/>
      <c r="M2303" s="379"/>
      <c r="N2303" s="382"/>
      <c r="O2303" s="379"/>
    </row>
    <row r="2304" spans="1:15" x14ac:dyDescent="0.2">
      <c r="A2304" s="379"/>
      <c r="B2304" s="379"/>
      <c r="C2304" s="379"/>
      <c r="D2304" s="379"/>
      <c r="E2304" s="379"/>
      <c r="F2304" s="379"/>
      <c r="G2304" s="379"/>
      <c r="H2304" s="382"/>
      <c r="I2304" s="509"/>
      <c r="J2304" s="383"/>
      <c r="K2304" s="387"/>
      <c r="L2304" s="379"/>
      <c r="M2304" s="379"/>
      <c r="N2304" s="382"/>
      <c r="O2304" s="379"/>
    </row>
    <row r="2305" spans="1:15" x14ac:dyDescent="0.2">
      <c r="A2305" s="379"/>
      <c r="B2305" s="379"/>
      <c r="C2305" s="379"/>
      <c r="D2305" s="379"/>
      <c r="E2305" s="379"/>
      <c r="F2305" s="379"/>
      <c r="G2305" s="379"/>
      <c r="H2305" s="382"/>
      <c r="I2305" s="509"/>
      <c r="J2305" s="383"/>
      <c r="K2305" s="387"/>
      <c r="L2305" s="379"/>
      <c r="M2305" s="379"/>
      <c r="N2305" s="382"/>
      <c r="O2305" s="379"/>
    </row>
    <row r="2306" spans="1:15" x14ac:dyDescent="0.2">
      <c r="A2306" s="379"/>
      <c r="B2306" s="379"/>
      <c r="C2306" s="379"/>
      <c r="D2306" s="379"/>
      <c r="E2306" s="379"/>
      <c r="F2306" s="379"/>
      <c r="G2306" s="379"/>
      <c r="H2306" s="382"/>
      <c r="I2306" s="509"/>
      <c r="J2306" s="383"/>
      <c r="K2306" s="387"/>
      <c r="L2306" s="379"/>
      <c r="M2306" s="379"/>
      <c r="N2306" s="382"/>
      <c r="O2306" s="379"/>
    </row>
    <row r="2307" spans="1:15" x14ac:dyDescent="0.2">
      <c r="A2307" s="379"/>
      <c r="B2307" s="379"/>
      <c r="C2307" s="379"/>
      <c r="D2307" s="379"/>
      <c r="E2307" s="379"/>
      <c r="F2307" s="379"/>
      <c r="G2307" s="379"/>
      <c r="H2307" s="382"/>
      <c r="I2307" s="509"/>
      <c r="J2307" s="383"/>
      <c r="K2307" s="387"/>
      <c r="L2307" s="379"/>
      <c r="M2307" s="379"/>
      <c r="N2307" s="382"/>
      <c r="O2307" s="379"/>
    </row>
    <row r="2308" spans="1:15" x14ac:dyDescent="0.2">
      <c r="A2308" s="379"/>
      <c r="B2308" s="379"/>
      <c r="C2308" s="379"/>
      <c r="D2308" s="379"/>
      <c r="E2308" s="379"/>
      <c r="F2308" s="379"/>
      <c r="G2308" s="379"/>
      <c r="H2308" s="382"/>
      <c r="I2308" s="509"/>
      <c r="J2308" s="383"/>
      <c r="K2308" s="387"/>
      <c r="L2308" s="379"/>
      <c r="M2308" s="379"/>
      <c r="N2308" s="382"/>
      <c r="O2308" s="379"/>
    </row>
    <row r="2309" spans="1:15" x14ac:dyDescent="0.2">
      <c r="A2309" s="379"/>
      <c r="B2309" s="379"/>
      <c r="C2309" s="379"/>
      <c r="D2309" s="379"/>
      <c r="E2309" s="379"/>
      <c r="F2309" s="379"/>
      <c r="G2309" s="379"/>
      <c r="H2309" s="382"/>
      <c r="I2309" s="509"/>
      <c r="J2309" s="383"/>
      <c r="K2309" s="387"/>
      <c r="L2309" s="379"/>
      <c r="M2309" s="379"/>
      <c r="N2309" s="382"/>
      <c r="O2309" s="379"/>
    </row>
    <row r="2310" spans="1:15" x14ac:dyDescent="0.2">
      <c r="A2310" s="379"/>
      <c r="B2310" s="379"/>
      <c r="C2310" s="379"/>
      <c r="D2310" s="379"/>
      <c r="E2310" s="379"/>
      <c r="F2310" s="379"/>
      <c r="G2310" s="379"/>
      <c r="H2310" s="382"/>
      <c r="I2310" s="509"/>
      <c r="J2310" s="383"/>
      <c r="K2310" s="387"/>
      <c r="L2310" s="379"/>
      <c r="M2310" s="379"/>
      <c r="N2310" s="382"/>
      <c r="O2310" s="379"/>
    </row>
    <row r="2311" spans="1:15" x14ac:dyDescent="0.2">
      <c r="A2311" s="379"/>
      <c r="B2311" s="379"/>
      <c r="C2311" s="379"/>
      <c r="D2311" s="379"/>
      <c r="E2311" s="379"/>
      <c r="F2311" s="379"/>
      <c r="G2311" s="379"/>
      <c r="H2311" s="382"/>
      <c r="I2311" s="509"/>
      <c r="J2311" s="383"/>
      <c r="K2311" s="387"/>
      <c r="L2311" s="379"/>
      <c r="M2311" s="379"/>
      <c r="N2311" s="382"/>
      <c r="O2311" s="379"/>
    </row>
    <row r="2312" spans="1:15" x14ac:dyDescent="0.2">
      <c r="A2312" s="379"/>
      <c r="B2312" s="379"/>
      <c r="C2312" s="379"/>
      <c r="D2312" s="379"/>
      <c r="E2312" s="379"/>
      <c r="F2312" s="379"/>
      <c r="G2312" s="379"/>
      <c r="H2312" s="382"/>
      <c r="I2312" s="509"/>
      <c r="J2312" s="383"/>
      <c r="K2312" s="387"/>
      <c r="L2312" s="379"/>
      <c r="M2312" s="379"/>
      <c r="N2312" s="382"/>
      <c r="O2312" s="379"/>
    </row>
    <row r="2313" spans="1:15" x14ac:dyDescent="0.2">
      <c r="A2313" s="379"/>
      <c r="B2313" s="379"/>
      <c r="C2313" s="379"/>
      <c r="D2313" s="379"/>
      <c r="E2313" s="379"/>
      <c r="F2313" s="379"/>
      <c r="G2313" s="379"/>
      <c r="H2313" s="382"/>
      <c r="I2313" s="509"/>
      <c r="J2313" s="383"/>
      <c r="K2313" s="387"/>
      <c r="L2313" s="379"/>
      <c r="M2313" s="379"/>
      <c r="N2313" s="382"/>
      <c r="O2313" s="379"/>
    </row>
    <row r="2314" spans="1:15" x14ac:dyDescent="0.2">
      <c r="A2314" s="379"/>
      <c r="B2314" s="379"/>
      <c r="C2314" s="379"/>
      <c r="D2314" s="379"/>
      <c r="E2314" s="379"/>
      <c r="F2314" s="379"/>
      <c r="G2314" s="379"/>
      <c r="H2314" s="382"/>
      <c r="I2314" s="509"/>
      <c r="J2314" s="383"/>
      <c r="K2314" s="387"/>
      <c r="L2314" s="379"/>
      <c r="M2314" s="379"/>
      <c r="N2314" s="382"/>
      <c r="O2314" s="379"/>
    </row>
    <row r="2315" spans="1:15" x14ac:dyDescent="0.2">
      <c r="A2315" s="379"/>
      <c r="B2315" s="379"/>
      <c r="C2315" s="379"/>
      <c r="D2315" s="379"/>
      <c r="E2315" s="379"/>
      <c r="F2315" s="379"/>
      <c r="G2315" s="379"/>
      <c r="H2315" s="382"/>
      <c r="I2315" s="509"/>
      <c r="J2315" s="383"/>
      <c r="K2315" s="387"/>
      <c r="L2315" s="379"/>
      <c r="M2315" s="379"/>
      <c r="N2315" s="382"/>
      <c r="O2315" s="379"/>
    </row>
    <row r="2316" spans="1:15" x14ac:dyDescent="0.2">
      <c r="A2316" s="379"/>
      <c r="B2316" s="379"/>
      <c r="C2316" s="379"/>
      <c r="D2316" s="379"/>
      <c r="E2316" s="379"/>
      <c r="F2316" s="379"/>
      <c r="G2316" s="379"/>
      <c r="H2316" s="382"/>
      <c r="I2316" s="509"/>
      <c r="J2316" s="383"/>
      <c r="K2316" s="387"/>
      <c r="L2316" s="379"/>
      <c r="M2316" s="379"/>
      <c r="N2316" s="382"/>
      <c r="O2316" s="379"/>
    </row>
    <row r="2317" spans="1:15" x14ac:dyDescent="0.2">
      <c r="A2317" s="379"/>
      <c r="B2317" s="379"/>
      <c r="C2317" s="379"/>
      <c r="D2317" s="379"/>
      <c r="E2317" s="379"/>
      <c r="F2317" s="379"/>
      <c r="G2317" s="379"/>
      <c r="H2317" s="382"/>
      <c r="I2317" s="509"/>
      <c r="J2317" s="383"/>
      <c r="K2317" s="387"/>
      <c r="L2317" s="379"/>
      <c r="M2317" s="379"/>
      <c r="N2317" s="382"/>
      <c r="O2317" s="379"/>
    </row>
    <row r="2318" spans="1:15" x14ac:dyDescent="0.2">
      <c r="A2318" s="379"/>
      <c r="B2318" s="379"/>
      <c r="C2318" s="379"/>
      <c r="D2318" s="379"/>
      <c r="E2318" s="379"/>
      <c r="F2318" s="379"/>
      <c r="G2318" s="379"/>
      <c r="H2318" s="382"/>
      <c r="I2318" s="509"/>
      <c r="J2318" s="383"/>
      <c r="K2318" s="387"/>
      <c r="L2318" s="379"/>
      <c r="M2318" s="379"/>
      <c r="N2318" s="382"/>
      <c r="O2318" s="379"/>
    </row>
    <row r="2319" spans="1:15" x14ac:dyDescent="0.2">
      <c r="A2319" s="379"/>
      <c r="B2319" s="379"/>
      <c r="C2319" s="379"/>
      <c r="D2319" s="379"/>
      <c r="E2319" s="379"/>
      <c r="F2319" s="379"/>
      <c r="G2319" s="379"/>
      <c r="H2319" s="382"/>
      <c r="I2319" s="509"/>
      <c r="J2319" s="383"/>
      <c r="K2319" s="387"/>
      <c r="L2319" s="379"/>
      <c r="M2319" s="379"/>
      <c r="N2319" s="382"/>
      <c r="O2319" s="379"/>
    </row>
    <row r="2320" spans="1:15" x14ac:dyDescent="0.2">
      <c r="A2320" s="379"/>
      <c r="B2320" s="379"/>
      <c r="C2320" s="379"/>
      <c r="D2320" s="379"/>
      <c r="E2320" s="379"/>
      <c r="F2320" s="379"/>
      <c r="G2320" s="379"/>
      <c r="H2320" s="382"/>
      <c r="I2320" s="509"/>
      <c r="J2320" s="383"/>
      <c r="K2320" s="387"/>
      <c r="L2320" s="379"/>
      <c r="M2320" s="379"/>
      <c r="N2320" s="382"/>
      <c r="O2320" s="379"/>
    </row>
    <row r="2321" spans="1:15" x14ac:dyDescent="0.2">
      <c r="A2321" s="379"/>
      <c r="B2321" s="379"/>
      <c r="C2321" s="379"/>
      <c r="D2321" s="379"/>
      <c r="E2321" s="379"/>
      <c r="F2321" s="379"/>
      <c r="G2321" s="379"/>
      <c r="H2321" s="382"/>
      <c r="I2321" s="509"/>
      <c r="J2321" s="383"/>
      <c r="K2321" s="387"/>
      <c r="L2321" s="379"/>
      <c r="M2321" s="379"/>
      <c r="N2321" s="382"/>
      <c r="O2321" s="379"/>
    </row>
    <row r="2322" spans="1:15" x14ac:dyDescent="0.2">
      <c r="A2322" s="379"/>
      <c r="B2322" s="379"/>
      <c r="C2322" s="379"/>
      <c r="D2322" s="379"/>
      <c r="E2322" s="379"/>
      <c r="F2322" s="379"/>
      <c r="G2322" s="379"/>
      <c r="H2322" s="382"/>
      <c r="I2322" s="509"/>
      <c r="J2322" s="383"/>
      <c r="K2322" s="387"/>
      <c r="L2322" s="379"/>
      <c r="M2322" s="379"/>
      <c r="N2322" s="382"/>
      <c r="O2322" s="379"/>
    </row>
    <row r="2323" spans="1:15" x14ac:dyDescent="0.2">
      <c r="A2323" s="379"/>
      <c r="B2323" s="379"/>
      <c r="C2323" s="379"/>
      <c r="D2323" s="379"/>
      <c r="E2323" s="379"/>
      <c r="F2323" s="379"/>
      <c r="G2323" s="379"/>
      <c r="H2323" s="382"/>
      <c r="I2323" s="509"/>
      <c r="J2323" s="383"/>
      <c r="K2323" s="387"/>
      <c r="L2323" s="379"/>
      <c r="M2323" s="379"/>
      <c r="N2323" s="382"/>
      <c r="O2323" s="379"/>
    </row>
    <row r="2324" spans="1:15" x14ac:dyDescent="0.2">
      <c r="A2324" s="379"/>
      <c r="B2324" s="379"/>
      <c r="C2324" s="379"/>
      <c r="D2324" s="379"/>
      <c r="E2324" s="379"/>
      <c r="F2324" s="379"/>
      <c r="G2324" s="379"/>
      <c r="H2324" s="382"/>
      <c r="I2324" s="509"/>
      <c r="J2324" s="383"/>
      <c r="K2324" s="387"/>
      <c r="L2324" s="379"/>
      <c r="M2324" s="379"/>
      <c r="N2324" s="382"/>
      <c r="O2324" s="379"/>
    </row>
    <row r="2325" spans="1:15" x14ac:dyDescent="0.2">
      <c r="A2325" s="379"/>
      <c r="B2325" s="379"/>
      <c r="C2325" s="379"/>
      <c r="D2325" s="379"/>
      <c r="E2325" s="379"/>
      <c r="F2325" s="379"/>
      <c r="G2325" s="379"/>
      <c r="H2325" s="382"/>
      <c r="I2325" s="509"/>
      <c r="J2325" s="383"/>
      <c r="K2325" s="387"/>
      <c r="L2325" s="379"/>
      <c r="M2325" s="379"/>
      <c r="N2325" s="382"/>
      <c r="O2325" s="379"/>
    </row>
    <row r="2326" spans="1:15" x14ac:dyDescent="0.2">
      <c r="A2326" s="379"/>
      <c r="B2326" s="379"/>
      <c r="C2326" s="379"/>
      <c r="D2326" s="379"/>
      <c r="E2326" s="379"/>
      <c r="F2326" s="379"/>
      <c r="G2326" s="379"/>
      <c r="H2326" s="382"/>
      <c r="I2326" s="509"/>
      <c r="J2326" s="383"/>
      <c r="K2326" s="387"/>
      <c r="L2326" s="379"/>
      <c r="M2326" s="379"/>
      <c r="N2326" s="382"/>
      <c r="O2326" s="379"/>
    </row>
    <row r="2327" spans="1:15" x14ac:dyDescent="0.2">
      <c r="A2327" s="379"/>
      <c r="B2327" s="379"/>
      <c r="C2327" s="379"/>
      <c r="D2327" s="379"/>
      <c r="E2327" s="379"/>
      <c r="F2327" s="379"/>
      <c r="G2327" s="379"/>
      <c r="H2327" s="382"/>
      <c r="I2327" s="509"/>
      <c r="J2327" s="383"/>
      <c r="K2327" s="387"/>
      <c r="L2327" s="379"/>
      <c r="M2327" s="379"/>
      <c r="N2327" s="382"/>
      <c r="O2327" s="379"/>
    </row>
    <row r="2328" spans="1:15" x14ac:dyDescent="0.2">
      <c r="A2328" s="379"/>
      <c r="B2328" s="379"/>
      <c r="C2328" s="379"/>
      <c r="D2328" s="379"/>
      <c r="E2328" s="379"/>
      <c r="F2328" s="379"/>
      <c r="G2328" s="379"/>
      <c r="H2328" s="382"/>
      <c r="I2328" s="509"/>
      <c r="J2328" s="383"/>
      <c r="K2328" s="387"/>
      <c r="L2328" s="379"/>
      <c r="M2328" s="379"/>
      <c r="N2328" s="382"/>
      <c r="O2328" s="379"/>
    </row>
    <row r="2329" spans="1:15" x14ac:dyDescent="0.2">
      <c r="A2329" s="379"/>
      <c r="B2329" s="379"/>
      <c r="C2329" s="379"/>
      <c r="D2329" s="379"/>
      <c r="E2329" s="379"/>
      <c r="F2329" s="379"/>
      <c r="G2329" s="379"/>
      <c r="H2329" s="382"/>
      <c r="I2329" s="509"/>
      <c r="J2329" s="383"/>
      <c r="K2329" s="387"/>
      <c r="L2329" s="379"/>
      <c r="M2329" s="379"/>
      <c r="N2329" s="382"/>
      <c r="O2329" s="379"/>
    </row>
    <row r="2330" spans="1:15" x14ac:dyDescent="0.2">
      <c r="A2330" s="379"/>
      <c r="B2330" s="379"/>
      <c r="C2330" s="379"/>
      <c r="D2330" s="379"/>
      <c r="E2330" s="379"/>
      <c r="F2330" s="379"/>
      <c r="G2330" s="379"/>
      <c r="H2330" s="382"/>
      <c r="I2330" s="509"/>
      <c r="J2330" s="383"/>
      <c r="K2330" s="387"/>
      <c r="L2330" s="379"/>
      <c r="M2330" s="379"/>
      <c r="N2330" s="382"/>
      <c r="O2330" s="379"/>
    </row>
    <row r="2331" spans="1:15" x14ac:dyDescent="0.2">
      <c r="A2331" s="379"/>
      <c r="B2331" s="379"/>
      <c r="C2331" s="379"/>
      <c r="D2331" s="379"/>
      <c r="E2331" s="379"/>
      <c r="F2331" s="379"/>
      <c r="G2331" s="379"/>
      <c r="H2331" s="382"/>
      <c r="I2331" s="509"/>
      <c r="J2331" s="383"/>
      <c r="K2331" s="387"/>
      <c r="L2331" s="379"/>
      <c r="M2331" s="379"/>
      <c r="N2331" s="382"/>
      <c r="O2331" s="379"/>
    </row>
    <row r="2332" spans="1:15" x14ac:dyDescent="0.2">
      <c r="A2332" s="379"/>
      <c r="B2332" s="379"/>
      <c r="C2332" s="379"/>
      <c r="D2332" s="379"/>
      <c r="E2332" s="379"/>
      <c r="F2332" s="379"/>
      <c r="G2332" s="379"/>
      <c r="H2332" s="382"/>
      <c r="I2332" s="509"/>
      <c r="J2332" s="383"/>
      <c r="K2332" s="387"/>
      <c r="L2332" s="379"/>
      <c r="M2332" s="379"/>
      <c r="N2332" s="382"/>
      <c r="O2332" s="379"/>
    </row>
    <row r="2333" spans="1:15" x14ac:dyDescent="0.2">
      <c r="A2333" s="379"/>
      <c r="B2333" s="379"/>
      <c r="C2333" s="379"/>
      <c r="D2333" s="379"/>
      <c r="E2333" s="379"/>
      <c r="F2333" s="379"/>
      <c r="G2333" s="379"/>
      <c r="H2333" s="382"/>
      <c r="I2333" s="509"/>
      <c r="J2333" s="383"/>
      <c r="K2333" s="387"/>
      <c r="L2333" s="379"/>
      <c r="M2333" s="379"/>
      <c r="N2333" s="382"/>
      <c r="O2333" s="379"/>
    </row>
    <row r="2334" spans="1:15" x14ac:dyDescent="0.2">
      <c r="A2334" s="379"/>
      <c r="B2334" s="379"/>
      <c r="C2334" s="379"/>
      <c r="D2334" s="379"/>
      <c r="E2334" s="379"/>
      <c r="F2334" s="379"/>
      <c r="G2334" s="379"/>
      <c r="H2334" s="382"/>
      <c r="I2334" s="509"/>
      <c r="J2334" s="383"/>
      <c r="K2334" s="387"/>
      <c r="L2334" s="379"/>
      <c r="M2334" s="379"/>
      <c r="N2334" s="382"/>
      <c r="O2334" s="379"/>
    </row>
    <row r="2335" spans="1:15" x14ac:dyDescent="0.2">
      <c r="A2335" s="379"/>
      <c r="B2335" s="379"/>
      <c r="C2335" s="379"/>
      <c r="D2335" s="379"/>
      <c r="E2335" s="379"/>
      <c r="F2335" s="379"/>
      <c r="G2335" s="379"/>
      <c r="H2335" s="382"/>
      <c r="I2335" s="509"/>
      <c r="J2335" s="383"/>
      <c r="K2335" s="387"/>
      <c r="L2335" s="379"/>
      <c r="M2335" s="379"/>
      <c r="N2335" s="382"/>
      <c r="O2335" s="379"/>
    </row>
    <row r="2336" spans="1:15" x14ac:dyDescent="0.2">
      <c r="A2336" s="379"/>
      <c r="B2336" s="379"/>
      <c r="C2336" s="379"/>
      <c r="D2336" s="379"/>
      <c r="E2336" s="379"/>
      <c r="F2336" s="379"/>
      <c r="G2336" s="379"/>
      <c r="H2336" s="382"/>
      <c r="I2336" s="509"/>
      <c r="J2336" s="383"/>
      <c r="K2336" s="387"/>
      <c r="L2336" s="379"/>
      <c r="M2336" s="379"/>
      <c r="N2336" s="382"/>
      <c r="O2336" s="379"/>
    </row>
    <row r="2337" spans="1:15" x14ac:dyDescent="0.2">
      <c r="A2337" s="379"/>
      <c r="B2337" s="379"/>
      <c r="C2337" s="379"/>
      <c r="D2337" s="379"/>
      <c r="E2337" s="379"/>
      <c r="F2337" s="379"/>
      <c r="G2337" s="379"/>
      <c r="H2337" s="382"/>
      <c r="I2337" s="509"/>
      <c r="J2337" s="383"/>
      <c r="K2337" s="387"/>
      <c r="L2337" s="379"/>
      <c r="M2337" s="379"/>
      <c r="N2337" s="382"/>
      <c r="O2337" s="379"/>
    </row>
    <row r="2338" spans="1:15" x14ac:dyDescent="0.2">
      <c r="A2338" s="379"/>
      <c r="B2338" s="379"/>
      <c r="C2338" s="379"/>
      <c r="D2338" s="379"/>
      <c r="E2338" s="379"/>
      <c r="F2338" s="379"/>
      <c r="G2338" s="379"/>
      <c r="H2338" s="382"/>
      <c r="I2338" s="509"/>
      <c r="J2338" s="383"/>
      <c r="K2338" s="387"/>
      <c r="L2338" s="379"/>
      <c r="M2338" s="379"/>
      <c r="N2338" s="382"/>
      <c r="O2338" s="379"/>
    </row>
    <row r="2339" spans="1:15" x14ac:dyDescent="0.2">
      <c r="A2339" s="379"/>
      <c r="B2339" s="379"/>
      <c r="C2339" s="379"/>
      <c r="D2339" s="379"/>
      <c r="E2339" s="379"/>
      <c r="F2339" s="379"/>
      <c r="G2339" s="379"/>
      <c r="H2339" s="382"/>
      <c r="I2339" s="509"/>
      <c r="J2339" s="383"/>
      <c r="K2339" s="387"/>
      <c r="L2339" s="379"/>
      <c r="M2339" s="379"/>
      <c r="N2339" s="382"/>
      <c r="O2339" s="379"/>
    </row>
    <row r="2340" spans="1:15" x14ac:dyDescent="0.2">
      <c r="A2340" s="379"/>
      <c r="B2340" s="379"/>
      <c r="C2340" s="379"/>
      <c r="D2340" s="379"/>
      <c r="E2340" s="379"/>
      <c r="F2340" s="379"/>
      <c r="G2340" s="379"/>
      <c r="H2340" s="382"/>
      <c r="I2340" s="509"/>
      <c r="J2340" s="383"/>
      <c r="K2340" s="387"/>
      <c r="L2340" s="379"/>
      <c r="M2340" s="379"/>
      <c r="N2340" s="382"/>
      <c r="O2340" s="379"/>
    </row>
    <row r="2341" spans="1:15" x14ac:dyDescent="0.2">
      <c r="A2341" s="379"/>
      <c r="B2341" s="379"/>
      <c r="C2341" s="379"/>
      <c r="D2341" s="379"/>
      <c r="E2341" s="379"/>
      <c r="F2341" s="379"/>
      <c r="G2341" s="379"/>
      <c r="H2341" s="382"/>
      <c r="I2341" s="509"/>
      <c r="J2341" s="383"/>
      <c r="K2341" s="387"/>
      <c r="L2341" s="379"/>
      <c r="M2341" s="379"/>
      <c r="N2341" s="382"/>
      <c r="O2341" s="379"/>
    </row>
    <row r="2342" spans="1:15" x14ac:dyDescent="0.2">
      <c r="A2342" s="379"/>
      <c r="B2342" s="379"/>
      <c r="C2342" s="379"/>
      <c r="D2342" s="379"/>
      <c r="E2342" s="379"/>
      <c r="F2342" s="379"/>
      <c r="G2342" s="379"/>
      <c r="H2342" s="382"/>
      <c r="I2342" s="509"/>
      <c r="J2342" s="383"/>
      <c r="K2342" s="387"/>
      <c r="L2342" s="379"/>
      <c r="M2342" s="379"/>
      <c r="N2342" s="382"/>
      <c r="O2342" s="379"/>
    </row>
    <row r="2343" spans="1:15" x14ac:dyDescent="0.2">
      <c r="A2343" s="379"/>
      <c r="B2343" s="379"/>
      <c r="C2343" s="379"/>
      <c r="D2343" s="379"/>
      <c r="E2343" s="379"/>
      <c r="F2343" s="379"/>
      <c r="G2343" s="379"/>
      <c r="H2343" s="382"/>
      <c r="I2343" s="509"/>
      <c r="J2343" s="383"/>
      <c r="K2343" s="387"/>
      <c r="L2343" s="379"/>
      <c r="M2343" s="379"/>
      <c r="N2343" s="382"/>
      <c r="O2343" s="379"/>
    </row>
    <row r="2344" spans="1:15" x14ac:dyDescent="0.2">
      <c r="A2344" s="379"/>
      <c r="B2344" s="379"/>
      <c r="C2344" s="379"/>
      <c r="D2344" s="379"/>
      <c r="E2344" s="379"/>
      <c r="F2344" s="379"/>
      <c r="G2344" s="379"/>
      <c r="H2344" s="382"/>
      <c r="I2344" s="509"/>
      <c r="J2344" s="383"/>
      <c r="K2344" s="387"/>
      <c r="L2344" s="379"/>
      <c r="M2344" s="379"/>
      <c r="N2344" s="382"/>
      <c r="O2344" s="379"/>
    </row>
    <row r="2345" spans="1:15" x14ac:dyDescent="0.2">
      <c r="A2345" s="379"/>
      <c r="B2345" s="379"/>
      <c r="C2345" s="379"/>
      <c r="D2345" s="379"/>
      <c r="E2345" s="379"/>
      <c r="F2345" s="379"/>
      <c r="G2345" s="379"/>
      <c r="H2345" s="382"/>
      <c r="I2345" s="509"/>
      <c r="J2345" s="383"/>
      <c r="K2345" s="387"/>
      <c r="L2345" s="379"/>
      <c r="M2345" s="379"/>
      <c r="N2345" s="382"/>
      <c r="O2345" s="379"/>
    </row>
    <row r="2346" spans="1:15" x14ac:dyDescent="0.2">
      <c r="A2346" s="379"/>
      <c r="B2346" s="379"/>
      <c r="C2346" s="379"/>
      <c r="D2346" s="379"/>
      <c r="E2346" s="379"/>
      <c r="F2346" s="379"/>
      <c r="G2346" s="379"/>
      <c r="H2346" s="382"/>
      <c r="I2346" s="509"/>
      <c r="J2346" s="383"/>
      <c r="K2346" s="387"/>
      <c r="L2346" s="379"/>
      <c r="M2346" s="379"/>
      <c r="N2346" s="382"/>
      <c r="O2346" s="379"/>
    </row>
    <row r="2347" spans="1:15" x14ac:dyDescent="0.2">
      <c r="A2347" s="379"/>
      <c r="B2347" s="379"/>
      <c r="C2347" s="379"/>
      <c r="D2347" s="379"/>
      <c r="E2347" s="379"/>
      <c r="F2347" s="379"/>
      <c r="G2347" s="379"/>
      <c r="H2347" s="382"/>
      <c r="I2347" s="509"/>
      <c r="J2347" s="383"/>
      <c r="K2347" s="387"/>
      <c r="L2347" s="379"/>
      <c r="M2347" s="379"/>
      <c r="N2347" s="382"/>
      <c r="O2347" s="379"/>
    </row>
    <row r="2348" spans="1:15" x14ac:dyDescent="0.2">
      <c r="A2348" s="379"/>
      <c r="B2348" s="379"/>
      <c r="C2348" s="379"/>
      <c r="D2348" s="379"/>
      <c r="E2348" s="379"/>
      <c r="F2348" s="379"/>
      <c r="G2348" s="379"/>
      <c r="H2348" s="379"/>
      <c r="I2348" s="510"/>
      <c r="J2348" s="379"/>
      <c r="K2348" s="373"/>
      <c r="L2348" s="379"/>
      <c r="M2348" s="379"/>
      <c r="N2348" s="379"/>
      <c r="O2348" s="379"/>
    </row>
  </sheetData>
  <sortState ref="A2:O2615">
    <sortCondition ref="C2:C2615"/>
  </sortState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2"/>
  <sheetViews>
    <sheetView workbookViewId="0">
      <selection activeCell="I2" sqref="I2:I14"/>
    </sheetView>
  </sheetViews>
  <sheetFormatPr defaultColWidth="9.140625" defaultRowHeight="12.75" x14ac:dyDescent="0.2"/>
  <cols>
    <col min="8" max="8" width="14.140625" customWidth="1"/>
    <col min="9" max="9" width="13.5703125" style="363" customWidth="1"/>
    <col min="12" max="12" width="14.140625" customWidth="1"/>
  </cols>
  <sheetData>
    <row r="1" spans="1:13" x14ac:dyDescent="0.2">
      <c r="A1" s="435" t="s">
        <v>888</v>
      </c>
      <c r="B1" s="435" t="s">
        <v>0</v>
      </c>
      <c r="C1" s="435" t="s">
        <v>889</v>
      </c>
      <c r="D1" s="435" t="s">
        <v>1</v>
      </c>
      <c r="E1" s="435" t="s">
        <v>31</v>
      </c>
      <c r="F1" s="435" t="s">
        <v>32</v>
      </c>
      <c r="G1" s="435" t="s">
        <v>40</v>
      </c>
      <c r="H1" s="435" t="s">
        <v>33</v>
      </c>
      <c r="I1" s="508" t="s">
        <v>2</v>
      </c>
      <c r="J1" s="435" t="s">
        <v>36</v>
      </c>
      <c r="K1" s="435" t="s">
        <v>3</v>
      </c>
      <c r="L1" s="435" t="s">
        <v>34</v>
      </c>
      <c r="M1" s="435" t="s">
        <v>35</v>
      </c>
    </row>
    <row r="2" spans="1:13" x14ac:dyDescent="0.2">
      <c r="A2" s="604" t="s">
        <v>896</v>
      </c>
      <c r="B2" s="604" t="s">
        <v>900</v>
      </c>
      <c r="C2" s="604" t="s">
        <v>891</v>
      </c>
      <c r="D2" s="604" t="s">
        <v>330</v>
      </c>
      <c r="E2" s="604" t="s">
        <v>331</v>
      </c>
      <c r="F2" s="604" t="s">
        <v>332</v>
      </c>
      <c r="G2" s="604" t="s">
        <v>930</v>
      </c>
      <c r="H2" s="605">
        <v>42370</v>
      </c>
      <c r="I2" s="509">
        <v>17.91</v>
      </c>
      <c r="J2" s="604"/>
      <c r="K2" s="604" t="s">
        <v>283</v>
      </c>
      <c r="L2" s="605">
        <v>42382</v>
      </c>
      <c r="M2" s="604" t="s">
        <v>4</v>
      </c>
    </row>
    <row r="3" spans="1:13" x14ac:dyDescent="0.2">
      <c r="A3" s="604" t="s">
        <v>896</v>
      </c>
      <c r="B3" s="604" t="s">
        <v>900</v>
      </c>
      <c r="C3" s="604" t="s">
        <v>891</v>
      </c>
      <c r="D3" s="604" t="s">
        <v>330</v>
      </c>
      <c r="E3" s="604" t="s">
        <v>331</v>
      </c>
      <c r="F3" s="604" t="s">
        <v>332</v>
      </c>
      <c r="G3" s="604" t="s">
        <v>931</v>
      </c>
      <c r="H3" s="605">
        <v>42370</v>
      </c>
      <c r="I3" s="509">
        <v>77.16</v>
      </c>
      <c r="J3" s="604"/>
      <c r="K3" s="604" t="s">
        <v>283</v>
      </c>
      <c r="L3" s="605">
        <v>42382</v>
      </c>
      <c r="M3" s="604" t="s">
        <v>4</v>
      </c>
    </row>
    <row r="4" spans="1:13" x14ac:dyDescent="0.2">
      <c r="A4" s="604" t="s">
        <v>896</v>
      </c>
      <c r="B4" s="604" t="s">
        <v>282</v>
      </c>
      <c r="C4" s="604" t="s">
        <v>891</v>
      </c>
      <c r="D4" s="604" t="s">
        <v>101</v>
      </c>
      <c r="E4" s="604" t="s">
        <v>102</v>
      </c>
      <c r="F4" s="604" t="s">
        <v>103</v>
      </c>
      <c r="G4" s="604" t="s">
        <v>934</v>
      </c>
      <c r="H4" s="605">
        <v>42369</v>
      </c>
      <c r="I4" s="509">
        <v>1205.43</v>
      </c>
      <c r="J4" s="604"/>
      <c r="K4" s="604" t="s">
        <v>104</v>
      </c>
      <c r="L4" s="605">
        <v>42380</v>
      </c>
      <c r="M4" s="604" t="s">
        <v>4</v>
      </c>
    </row>
    <row r="5" spans="1:13" x14ac:dyDescent="0.2">
      <c r="A5" s="604" t="s">
        <v>890</v>
      </c>
      <c r="B5" s="604" t="s">
        <v>900</v>
      </c>
      <c r="C5" s="604" t="s">
        <v>891</v>
      </c>
      <c r="D5" s="604" t="s">
        <v>212</v>
      </c>
      <c r="E5" s="604" t="s">
        <v>213</v>
      </c>
      <c r="F5" s="604" t="s">
        <v>214</v>
      </c>
      <c r="G5" s="604" t="s">
        <v>949</v>
      </c>
      <c r="H5" s="605">
        <v>42397</v>
      </c>
      <c r="I5" s="509">
        <v>1923.9</v>
      </c>
      <c r="J5" s="604" t="s">
        <v>950</v>
      </c>
      <c r="K5" s="604" t="s">
        <v>145</v>
      </c>
      <c r="L5" s="605">
        <v>42398</v>
      </c>
      <c r="M5" s="604" t="s">
        <v>4</v>
      </c>
    </row>
    <row r="6" spans="1:13" x14ac:dyDescent="0.2">
      <c r="A6" s="604" t="s">
        <v>890</v>
      </c>
      <c r="B6" s="604" t="s">
        <v>900</v>
      </c>
      <c r="C6" s="604" t="s">
        <v>891</v>
      </c>
      <c r="D6" s="604" t="s">
        <v>279</v>
      </c>
      <c r="E6" s="604" t="s">
        <v>280</v>
      </c>
      <c r="F6" s="604" t="s">
        <v>281</v>
      </c>
      <c r="G6" s="604" t="s">
        <v>953</v>
      </c>
      <c r="H6" s="605">
        <v>42394</v>
      </c>
      <c r="I6" s="509">
        <v>3.24</v>
      </c>
      <c r="J6" s="604" t="s">
        <v>954</v>
      </c>
      <c r="K6" s="604" t="s">
        <v>1706</v>
      </c>
      <c r="L6" s="605">
        <v>42394</v>
      </c>
      <c r="M6" s="604" t="s">
        <v>4</v>
      </c>
    </row>
    <row r="7" spans="1:13" x14ac:dyDescent="0.2">
      <c r="A7" s="604" t="s">
        <v>890</v>
      </c>
      <c r="B7" s="604" t="s">
        <v>900</v>
      </c>
      <c r="C7" s="604" t="s">
        <v>891</v>
      </c>
      <c r="D7" s="604" t="s">
        <v>279</v>
      </c>
      <c r="E7" s="604" t="s">
        <v>280</v>
      </c>
      <c r="F7" s="604" t="s">
        <v>281</v>
      </c>
      <c r="G7" s="604" t="s">
        <v>955</v>
      </c>
      <c r="H7" s="605">
        <v>42394</v>
      </c>
      <c r="I7" s="509">
        <v>80.27</v>
      </c>
      <c r="J7" s="604" t="s">
        <v>956</v>
      </c>
      <c r="K7" s="604" t="s">
        <v>2095</v>
      </c>
      <c r="L7" s="605">
        <v>42394</v>
      </c>
      <c r="M7" s="604" t="s">
        <v>4</v>
      </c>
    </row>
    <row r="8" spans="1:13" x14ac:dyDescent="0.2">
      <c r="A8" s="604" t="s">
        <v>890</v>
      </c>
      <c r="B8" s="604" t="s">
        <v>900</v>
      </c>
      <c r="C8" s="604" t="s">
        <v>891</v>
      </c>
      <c r="D8" s="604" t="s">
        <v>83</v>
      </c>
      <c r="E8" s="604" t="s">
        <v>84</v>
      </c>
      <c r="F8" s="604" t="s">
        <v>85</v>
      </c>
      <c r="G8" s="604" t="s">
        <v>964</v>
      </c>
      <c r="H8" s="605">
        <v>42384</v>
      </c>
      <c r="I8" s="509">
        <v>263.44</v>
      </c>
      <c r="J8" s="604"/>
      <c r="K8" s="604" t="s">
        <v>182</v>
      </c>
      <c r="L8" s="605">
        <v>42389</v>
      </c>
      <c r="M8" s="604" t="s">
        <v>4</v>
      </c>
    </row>
    <row r="9" spans="1:13" x14ac:dyDescent="0.2">
      <c r="A9" s="604" t="s">
        <v>890</v>
      </c>
      <c r="B9" s="604" t="s">
        <v>900</v>
      </c>
      <c r="C9" s="604" t="s">
        <v>891</v>
      </c>
      <c r="D9" s="604" t="s">
        <v>255</v>
      </c>
      <c r="E9" s="604" t="s">
        <v>256</v>
      </c>
      <c r="F9" s="604" t="s">
        <v>257</v>
      </c>
      <c r="G9" s="604" t="s">
        <v>979</v>
      </c>
      <c r="H9" s="605">
        <v>42380</v>
      </c>
      <c r="I9" s="509">
        <v>2420</v>
      </c>
      <c r="J9" s="604" t="s">
        <v>3292</v>
      </c>
      <c r="K9" s="604" t="s">
        <v>283</v>
      </c>
      <c r="L9" s="605">
        <v>42391</v>
      </c>
      <c r="M9" s="604" t="s">
        <v>4</v>
      </c>
    </row>
    <row r="10" spans="1:13" x14ac:dyDescent="0.2">
      <c r="A10" s="604" t="s">
        <v>890</v>
      </c>
      <c r="B10" s="604" t="s">
        <v>282</v>
      </c>
      <c r="C10" s="604" t="s">
        <v>891</v>
      </c>
      <c r="D10" s="604" t="s">
        <v>369</v>
      </c>
      <c r="E10" s="604" t="s">
        <v>370</v>
      </c>
      <c r="F10" s="604" t="s">
        <v>371</v>
      </c>
      <c r="G10" s="604" t="s">
        <v>1000</v>
      </c>
      <c r="H10" s="605">
        <v>42369</v>
      </c>
      <c r="I10" s="509">
        <v>49.13</v>
      </c>
      <c r="J10" s="604"/>
      <c r="K10" s="604" t="s">
        <v>561</v>
      </c>
      <c r="L10" s="605">
        <v>42381</v>
      </c>
      <c r="M10" s="604" t="s">
        <v>4</v>
      </c>
    </row>
    <row r="11" spans="1:13" x14ac:dyDescent="0.2">
      <c r="A11" s="604" t="s">
        <v>890</v>
      </c>
      <c r="B11" s="604" t="s">
        <v>282</v>
      </c>
      <c r="C11" s="604" t="s">
        <v>891</v>
      </c>
      <c r="D11" s="604" t="s">
        <v>90</v>
      </c>
      <c r="E11" s="604" t="s">
        <v>91</v>
      </c>
      <c r="F11" s="604" t="s">
        <v>92</v>
      </c>
      <c r="G11" s="604" t="s">
        <v>1021</v>
      </c>
      <c r="H11" s="605">
        <v>42369</v>
      </c>
      <c r="I11" s="509">
        <v>89.66</v>
      </c>
      <c r="J11" s="604" t="s">
        <v>816</v>
      </c>
      <c r="K11" s="604" t="s">
        <v>2101</v>
      </c>
      <c r="L11" s="605">
        <v>42376</v>
      </c>
      <c r="M11" s="604" t="s">
        <v>4</v>
      </c>
    </row>
    <row r="12" spans="1:13" x14ac:dyDescent="0.2">
      <c r="A12" s="604" t="s">
        <v>890</v>
      </c>
      <c r="B12" s="604" t="s">
        <v>282</v>
      </c>
      <c r="C12" s="604" t="s">
        <v>891</v>
      </c>
      <c r="D12" s="604" t="s">
        <v>90</v>
      </c>
      <c r="E12" s="604" t="s">
        <v>91</v>
      </c>
      <c r="F12" s="604" t="s">
        <v>92</v>
      </c>
      <c r="G12" s="604" t="s">
        <v>1024</v>
      </c>
      <c r="H12" s="605">
        <v>42369</v>
      </c>
      <c r="I12" s="509">
        <v>652.9</v>
      </c>
      <c r="J12" s="604" t="s">
        <v>1025</v>
      </c>
      <c r="K12" s="604" t="s">
        <v>275</v>
      </c>
      <c r="L12" s="605">
        <v>42376</v>
      </c>
      <c r="M12" s="604" t="s">
        <v>4</v>
      </c>
    </row>
    <row r="13" spans="1:13" x14ac:dyDescent="0.2">
      <c r="A13" s="604" t="s">
        <v>890</v>
      </c>
      <c r="B13" s="604" t="s">
        <v>282</v>
      </c>
      <c r="C13" s="604" t="s">
        <v>891</v>
      </c>
      <c r="D13" s="604" t="s">
        <v>90</v>
      </c>
      <c r="E13" s="604" t="s">
        <v>91</v>
      </c>
      <c r="F13" s="604" t="s">
        <v>92</v>
      </c>
      <c r="G13" s="604" t="s">
        <v>1026</v>
      </c>
      <c r="H13" s="605">
        <v>42369</v>
      </c>
      <c r="I13" s="509">
        <v>175.76</v>
      </c>
      <c r="J13" s="604"/>
      <c r="K13" s="604" t="s">
        <v>104</v>
      </c>
      <c r="L13" s="605">
        <v>42376</v>
      </c>
      <c r="M13" s="604" t="s">
        <v>4</v>
      </c>
    </row>
    <row r="14" spans="1:13" x14ac:dyDescent="0.2">
      <c r="A14" s="434"/>
      <c r="B14" s="434"/>
      <c r="C14" s="434"/>
      <c r="D14" s="434"/>
      <c r="E14" s="434"/>
      <c r="F14" s="434"/>
      <c r="G14" s="434"/>
      <c r="H14" s="436"/>
      <c r="I14" s="248">
        <f>SUM(I2:I13)</f>
        <v>6958.8</v>
      </c>
      <c r="J14" s="434"/>
      <c r="K14" s="434"/>
      <c r="L14" s="436"/>
      <c r="M14" s="434"/>
    </row>
    <row r="15" spans="1:13" x14ac:dyDescent="0.2">
      <c r="A15" s="434"/>
      <c r="B15" s="434"/>
      <c r="C15" s="434"/>
      <c r="D15" s="434"/>
      <c r="E15" s="434"/>
      <c r="F15" s="434"/>
      <c r="G15" s="434"/>
      <c r="H15" s="436"/>
      <c r="I15" s="509"/>
      <c r="J15" s="434"/>
      <c r="K15" s="434"/>
      <c r="L15" s="436"/>
      <c r="M15" s="434"/>
    </row>
    <row r="16" spans="1:13" x14ac:dyDescent="0.2">
      <c r="A16" s="434"/>
      <c r="B16" s="434"/>
      <c r="C16" s="434"/>
      <c r="D16" s="434"/>
      <c r="E16" s="434"/>
      <c r="F16" s="434"/>
      <c r="G16" s="434"/>
      <c r="H16" s="436"/>
      <c r="I16" s="509"/>
      <c r="J16" s="434"/>
      <c r="K16" s="434"/>
      <c r="L16" s="436"/>
      <c r="M16" s="434"/>
    </row>
    <row r="17" spans="1:13" x14ac:dyDescent="0.2">
      <c r="A17" s="434"/>
      <c r="B17" s="434"/>
      <c r="C17" s="434"/>
      <c r="D17" s="434"/>
      <c r="E17" s="434"/>
      <c r="F17" s="434"/>
      <c r="G17" s="434"/>
      <c r="H17" s="436"/>
      <c r="I17" s="509"/>
      <c r="J17" s="434"/>
      <c r="K17" s="434"/>
      <c r="L17" s="436"/>
      <c r="M17" s="434"/>
    </row>
    <row r="18" spans="1:13" x14ac:dyDescent="0.2">
      <c r="A18" s="434"/>
      <c r="B18" s="434"/>
      <c r="C18" s="434"/>
      <c r="D18" s="434"/>
      <c r="E18" s="434"/>
      <c r="F18" s="434"/>
      <c r="G18" s="434"/>
      <c r="H18" s="436"/>
      <c r="I18" s="509"/>
      <c r="J18" s="434"/>
      <c r="K18" s="434"/>
      <c r="L18" s="436"/>
      <c r="M18" s="434"/>
    </row>
    <row r="19" spans="1:13" x14ac:dyDescent="0.2">
      <c r="A19" s="434"/>
      <c r="B19" s="434"/>
      <c r="C19" s="434"/>
      <c r="D19" s="434"/>
      <c r="E19" s="434"/>
      <c r="F19" s="434"/>
      <c r="G19" s="434"/>
      <c r="H19" s="436"/>
      <c r="I19" s="509"/>
      <c r="J19" s="434"/>
      <c r="K19" s="434"/>
      <c r="L19" s="436"/>
      <c r="M19" s="434"/>
    </row>
    <row r="20" spans="1:13" x14ac:dyDescent="0.2">
      <c r="A20" s="434"/>
      <c r="B20" s="434"/>
      <c r="C20" s="434"/>
      <c r="D20" s="434"/>
      <c r="E20" s="434"/>
      <c r="F20" s="434"/>
      <c r="G20" s="434"/>
      <c r="H20" s="436"/>
      <c r="I20" s="509"/>
      <c r="J20" s="434"/>
      <c r="K20" s="434"/>
      <c r="L20" s="436"/>
      <c r="M20" s="434"/>
    </row>
    <row r="21" spans="1:13" x14ac:dyDescent="0.2">
      <c r="A21" s="434"/>
      <c r="B21" s="434"/>
      <c r="C21" s="434"/>
      <c r="D21" s="434"/>
      <c r="E21" s="434"/>
      <c r="F21" s="434"/>
      <c r="G21" s="434"/>
      <c r="H21" s="436"/>
      <c r="I21" s="509"/>
      <c r="J21" s="434"/>
      <c r="K21" s="434"/>
      <c r="L21" s="436"/>
      <c r="M21" s="434"/>
    </row>
    <row r="22" spans="1:13" x14ac:dyDescent="0.2">
      <c r="A22" s="434"/>
      <c r="B22" s="434"/>
      <c r="C22" s="434"/>
      <c r="D22" s="434"/>
      <c r="E22" s="434"/>
      <c r="F22" s="434"/>
      <c r="G22" s="434"/>
      <c r="H22" s="436"/>
      <c r="I22" s="509"/>
      <c r="J22" s="434"/>
      <c r="K22" s="434"/>
      <c r="L22" s="436"/>
      <c r="M22" s="434"/>
    </row>
    <row r="23" spans="1:13" x14ac:dyDescent="0.2">
      <c r="A23" s="434"/>
      <c r="B23" s="434"/>
      <c r="C23" s="434"/>
      <c r="D23" s="434"/>
      <c r="E23" s="434"/>
      <c r="F23" s="434"/>
      <c r="G23" s="434"/>
      <c r="H23" s="436"/>
      <c r="I23" s="509"/>
      <c r="J23" s="434"/>
      <c r="K23" s="434"/>
      <c r="L23" s="436"/>
      <c r="M23" s="434"/>
    </row>
    <row r="24" spans="1:13" x14ac:dyDescent="0.2">
      <c r="A24" s="434"/>
      <c r="B24" s="434"/>
      <c r="C24" s="434"/>
      <c r="D24" s="434"/>
      <c r="E24" s="434"/>
      <c r="F24" s="434"/>
      <c r="G24" s="434"/>
      <c r="H24" s="436"/>
      <c r="I24" s="509"/>
      <c r="J24" s="434"/>
      <c r="K24" s="434"/>
      <c r="L24" s="436"/>
      <c r="M24" s="434"/>
    </row>
    <row r="25" spans="1:13" x14ac:dyDescent="0.2">
      <c r="A25" s="434"/>
      <c r="B25" s="434"/>
      <c r="C25" s="434"/>
      <c r="D25" s="434"/>
      <c r="E25" s="434"/>
      <c r="F25" s="434"/>
      <c r="G25" s="434"/>
      <c r="H25" s="436"/>
      <c r="I25" s="509"/>
      <c r="J25" s="434"/>
      <c r="K25" s="434"/>
      <c r="L25" s="436"/>
      <c r="M25" s="434"/>
    </row>
    <row r="26" spans="1:13" x14ac:dyDescent="0.2">
      <c r="A26" s="434"/>
      <c r="B26" s="434"/>
      <c r="C26" s="434"/>
      <c r="D26" s="434"/>
      <c r="E26" s="434"/>
      <c r="F26" s="434"/>
      <c r="G26" s="434"/>
      <c r="H26" s="436"/>
      <c r="I26" s="509"/>
      <c r="J26" s="434"/>
      <c r="K26" s="434"/>
      <c r="L26" s="436"/>
      <c r="M26" s="434"/>
    </row>
    <row r="27" spans="1:13" x14ac:dyDescent="0.2">
      <c r="A27" s="434"/>
      <c r="B27" s="434"/>
      <c r="C27" s="434"/>
      <c r="D27" s="434"/>
      <c r="E27" s="434"/>
      <c r="F27" s="434"/>
      <c r="G27" s="434"/>
      <c r="H27" s="436"/>
      <c r="I27" s="509"/>
      <c r="J27" s="434"/>
      <c r="K27" s="434"/>
      <c r="L27" s="436"/>
      <c r="M27" s="434"/>
    </row>
    <row r="28" spans="1:13" x14ac:dyDescent="0.2">
      <c r="A28" s="434"/>
      <c r="B28" s="434"/>
      <c r="C28" s="434"/>
      <c r="D28" s="434"/>
      <c r="E28" s="434"/>
      <c r="F28" s="434"/>
      <c r="G28" s="434"/>
      <c r="H28" s="436"/>
      <c r="I28" s="509"/>
      <c r="J28" s="434"/>
      <c r="K28" s="434"/>
      <c r="L28" s="436"/>
      <c r="M28" s="434"/>
    </row>
    <row r="29" spans="1:13" x14ac:dyDescent="0.2">
      <c r="A29" s="434"/>
      <c r="B29" s="434"/>
      <c r="C29" s="434"/>
      <c r="D29" s="434"/>
      <c r="E29" s="434"/>
      <c r="F29" s="434"/>
      <c r="G29" s="434"/>
      <c r="H29" s="436"/>
      <c r="I29" s="509"/>
      <c r="J29" s="434"/>
      <c r="K29" s="434"/>
      <c r="L29" s="436"/>
      <c r="M29" s="434"/>
    </row>
    <row r="30" spans="1:13" x14ac:dyDescent="0.2">
      <c r="A30" s="434"/>
      <c r="B30" s="434"/>
      <c r="C30" s="434"/>
      <c r="D30" s="434"/>
      <c r="E30" s="434"/>
      <c r="F30" s="434"/>
      <c r="G30" s="434"/>
      <c r="H30" s="436"/>
      <c r="I30" s="509"/>
      <c r="J30" s="434"/>
      <c r="K30" s="434"/>
      <c r="L30" s="436"/>
      <c r="M30" s="434"/>
    </row>
    <row r="31" spans="1:13" x14ac:dyDescent="0.2">
      <c r="A31" s="434"/>
      <c r="B31" s="434"/>
      <c r="C31" s="434"/>
      <c r="D31" s="434"/>
      <c r="E31" s="434"/>
      <c r="F31" s="434"/>
      <c r="G31" s="434"/>
      <c r="H31" s="436"/>
      <c r="I31" s="509"/>
      <c r="J31" s="434"/>
      <c r="K31" s="434"/>
      <c r="L31" s="436"/>
      <c r="M31" s="434"/>
    </row>
    <row r="32" spans="1:13" x14ac:dyDescent="0.2">
      <c r="A32" s="434"/>
      <c r="B32" s="434"/>
      <c r="C32" s="434"/>
      <c r="D32" s="434"/>
      <c r="E32" s="434"/>
      <c r="F32" s="434"/>
      <c r="G32" s="434"/>
      <c r="H32" s="436"/>
      <c r="I32" s="509"/>
      <c r="J32" s="434"/>
      <c r="K32" s="434"/>
      <c r="L32" s="436"/>
      <c r="M32" s="434"/>
    </row>
    <row r="33" spans="1:13" x14ac:dyDescent="0.2">
      <c r="A33" s="434"/>
      <c r="B33" s="434"/>
      <c r="C33" s="434"/>
      <c r="D33" s="434"/>
      <c r="E33" s="434"/>
      <c r="F33" s="434"/>
      <c r="G33" s="434"/>
      <c r="H33" s="436"/>
      <c r="I33" s="509"/>
      <c r="J33" s="434"/>
      <c r="K33" s="434"/>
      <c r="L33" s="436"/>
      <c r="M33" s="434"/>
    </row>
    <row r="34" spans="1:13" x14ac:dyDescent="0.2">
      <c r="A34" s="434"/>
      <c r="B34" s="434"/>
      <c r="C34" s="434"/>
      <c r="D34" s="434"/>
      <c r="E34" s="434"/>
      <c r="F34" s="434"/>
      <c r="G34" s="434"/>
      <c r="H34" s="436"/>
      <c r="I34" s="509"/>
      <c r="J34" s="434"/>
      <c r="K34" s="434"/>
      <c r="L34" s="436"/>
      <c r="M34" s="434"/>
    </row>
    <row r="35" spans="1:13" x14ac:dyDescent="0.2">
      <c r="A35" s="434"/>
      <c r="B35" s="434"/>
      <c r="C35" s="434"/>
      <c r="D35" s="434"/>
      <c r="E35" s="434"/>
      <c r="F35" s="434"/>
      <c r="G35" s="434"/>
      <c r="H35" s="436"/>
      <c r="I35" s="509"/>
      <c r="J35" s="434"/>
      <c r="K35" s="434"/>
      <c r="L35" s="436"/>
      <c r="M35" s="434"/>
    </row>
    <row r="36" spans="1:13" x14ac:dyDescent="0.2">
      <c r="A36" s="434"/>
      <c r="B36" s="434"/>
      <c r="C36" s="434"/>
      <c r="D36" s="434"/>
      <c r="E36" s="434"/>
      <c r="F36" s="434"/>
      <c r="G36" s="434"/>
      <c r="H36" s="436"/>
      <c r="I36" s="509"/>
      <c r="J36" s="434"/>
      <c r="K36" s="434"/>
      <c r="L36" s="436"/>
      <c r="M36" s="434"/>
    </row>
    <row r="37" spans="1:13" x14ac:dyDescent="0.2">
      <c r="A37" s="434"/>
      <c r="B37" s="434"/>
      <c r="C37" s="434"/>
      <c r="D37" s="434"/>
      <c r="E37" s="434"/>
      <c r="F37" s="434"/>
      <c r="G37" s="434"/>
      <c r="H37" s="436"/>
      <c r="I37" s="509"/>
      <c r="J37" s="434"/>
      <c r="K37" s="434"/>
      <c r="L37" s="436"/>
      <c r="M37" s="434"/>
    </row>
    <row r="38" spans="1:13" x14ac:dyDescent="0.2">
      <c r="A38" s="434"/>
      <c r="B38" s="434"/>
      <c r="C38" s="434"/>
      <c r="D38" s="434"/>
      <c r="E38" s="434"/>
      <c r="F38" s="434"/>
      <c r="G38" s="434"/>
      <c r="H38" s="436"/>
      <c r="I38" s="509"/>
      <c r="J38" s="434"/>
      <c r="K38" s="434"/>
      <c r="L38" s="436"/>
      <c r="M38" s="434"/>
    </row>
    <row r="39" spans="1:13" x14ac:dyDescent="0.2">
      <c r="A39" s="434"/>
      <c r="B39" s="434"/>
      <c r="C39" s="434"/>
      <c r="D39" s="434"/>
      <c r="E39" s="434"/>
      <c r="F39" s="434"/>
      <c r="G39" s="434"/>
      <c r="H39" s="436"/>
      <c r="I39" s="509"/>
      <c r="J39" s="434"/>
      <c r="K39" s="434"/>
      <c r="L39" s="436"/>
      <c r="M39" s="434"/>
    </row>
    <row r="40" spans="1:13" x14ac:dyDescent="0.2">
      <c r="A40" s="434"/>
      <c r="B40" s="434"/>
      <c r="C40" s="434"/>
      <c r="D40" s="434"/>
      <c r="E40" s="434"/>
      <c r="F40" s="434"/>
      <c r="G40" s="434"/>
      <c r="H40" s="436"/>
      <c r="I40" s="509"/>
      <c r="J40" s="434"/>
      <c r="K40" s="434"/>
      <c r="L40" s="436"/>
      <c r="M40" s="434"/>
    </row>
    <row r="41" spans="1:13" x14ac:dyDescent="0.2">
      <c r="A41" s="434"/>
      <c r="B41" s="434"/>
      <c r="C41" s="434"/>
      <c r="D41" s="434"/>
      <c r="E41" s="434"/>
      <c r="F41" s="434"/>
      <c r="G41" s="434"/>
      <c r="H41" s="436"/>
      <c r="I41" s="509"/>
      <c r="J41" s="434"/>
      <c r="K41" s="434"/>
      <c r="L41" s="436"/>
      <c r="M41" s="434"/>
    </row>
    <row r="42" spans="1:13" x14ac:dyDescent="0.2">
      <c r="A42" s="434"/>
      <c r="B42" s="434"/>
      <c r="C42" s="434"/>
      <c r="D42" s="434"/>
      <c r="E42" s="434"/>
      <c r="F42" s="434"/>
      <c r="G42" s="434"/>
      <c r="H42" s="436"/>
      <c r="I42" s="509"/>
      <c r="J42" s="434"/>
      <c r="K42" s="434"/>
      <c r="L42" s="436"/>
      <c r="M42" s="434"/>
    </row>
    <row r="43" spans="1:13" x14ac:dyDescent="0.2">
      <c r="A43" s="434"/>
      <c r="B43" s="434"/>
      <c r="C43" s="434"/>
      <c r="D43" s="434"/>
      <c r="E43" s="434"/>
      <c r="F43" s="434"/>
      <c r="G43" s="434"/>
      <c r="H43" s="436"/>
      <c r="I43" s="509"/>
      <c r="J43" s="434"/>
      <c r="K43" s="434"/>
      <c r="L43" s="436"/>
      <c r="M43" s="434"/>
    </row>
    <row r="44" spans="1:13" x14ac:dyDescent="0.2">
      <c r="A44" s="434"/>
      <c r="B44" s="434"/>
      <c r="C44" s="434"/>
      <c r="D44" s="434"/>
      <c r="E44" s="434"/>
      <c r="F44" s="434"/>
      <c r="G44" s="434"/>
      <c r="H44" s="436"/>
      <c r="I44" s="509"/>
      <c r="J44" s="434"/>
      <c r="K44" s="434"/>
      <c r="L44" s="436"/>
      <c r="M44" s="434"/>
    </row>
    <row r="45" spans="1:13" x14ac:dyDescent="0.2">
      <c r="A45" s="434"/>
      <c r="B45" s="434"/>
      <c r="C45" s="434"/>
      <c r="D45" s="434"/>
      <c r="E45" s="434"/>
      <c r="F45" s="434"/>
      <c r="G45" s="434"/>
      <c r="H45" s="436"/>
      <c r="I45" s="509"/>
      <c r="J45" s="434"/>
      <c r="K45" s="434"/>
      <c r="L45" s="436"/>
      <c r="M45" s="434"/>
    </row>
    <row r="46" spans="1:13" x14ac:dyDescent="0.2">
      <c r="A46" s="434"/>
      <c r="B46" s="434"/>
      <c r="C46" s="434"/>
      <c r="D46" s="434"/>
      <c r="E46" s="434"/>
      <c r="F46" s="434"/>
      <c r="G46" s="434"/>
      <c r="H46" s="436"/>
      <c r="I46" s="509"/>
      <c r="J46" s="434"/>
      <c r="K46" s="434"/>
      <c r="L46" s="436"/>
      <c r="M46" s="434"/>
    </row>
    <row r="47" spans="1:13" x14ac:dyDescent="0.2">
      <c r="A47" s="434"/>
      <c r="B47" s="434"/>
      <c r="C47" s="434"/>
      <c r="D47" s="434"/>
      <c r="E47" s="434"/>
      <c r="F47" s="434"/>
      <c r="G47" s="434"/>
      <c r="H47" s="436"/>
      <c r="I47" s="509"/>
      <c r="J47" s="434"/>
      <c r="K47" s="434"/>
      <c r="L47" s="436"/>
      <c r="M47" s="434"/>
    </row>
    <row r="48" spans="1:13" x14ac:dyDescent="0.2">
      <c r="A48" s="384"/>
      <c r="B48" s="384"/>
      <c r="C48" s="384"/>
      <c r="D48" s="384"/>
      <c r="E48" s="384"/>
      <c r="F48" s="384"/>
      <c r="G48" s="384"/>
      <c r="H48" s="386"/>
      <c r="I48" s="248"/>
      <c r="J48" s="384"/>
      <c r="K48" s="384"/>
      <c r="L48" s="386"/>
      <c r="M48" s="384"/>
    </row>
    <row r="49" spans="1:13" x14ac:dyDescent="0.2">
      <c r="A49" s="384"/>
      <c r="B49" s="384"/>
      <c r="C49" s="384"/>
      <c r="D49" s="384"/>
      <c r="E49" s="384"/>
      <c r="F49" s="384"/>
      <c r="G49" s="384"/>
      <c r="H49" s="386"/>
      <c r="I49" s="509"/>
      <c r="J49" s="384"/>
      <c r="K49" s="384"/>
      <c r="L49" s="386"/>
      <c r="M49" s="384"/>
    </row>
    <row r="50" spans="1:13" x14ac:dyDescent="0.2">
      <c r="A50" s="384"/>
      <c r="B50" s="384"/>
      <c r="C50" s="384"/>
      <c r="D50" s="384"/>
      <c r="E50" s="384"/>
      <c r="F50" s="384"/>
      <c r="G50" s="384"/>
      <c r="H50" s="386"/>
      <c r="I50" s="509"/>
      <c r="J50" s="384"/>
      <c r="K50" s="384"/>
      <c r="L50" s="386"/>
      <c r="M50" s="384"/>
    </row>
    <row r="51" spans="1:13" x14ac:dyDescent="0.2">
      <c r="A51" s="384"/>
      <c r="B51" s="384"/>
      <c r="C51" s="384"/>
      <c r="D51" s="384"/>
      <c r="E51" s="384"/>
      <c r="F51" s="384"/>
      <c r="G51" s="384"/>
      <c r="H51" s="386"/>
      <c r="I51" s="509"/>
      <c r="J51" s="384"/>
      <c r="K51" s="384"/>
      <c r="L51" s="386"/>
      <c r="M51" s="384"/>
    </row>
    <row r="52" spans="1:13" x14ac:dyDescent="0.2">
      <c r="A52" s="384"/>
      <c r="B52" s="384"/>
      <c r="C52" s="384"/>
      <c r="D52" s="384"/>
      <c r="E52" s="384"/>
      <c r="F52" s="384"/>
      <c r="G52" s="384"/>
      <c r="H52" s="386"/>
      <c r="I52" s="509"/>
      <c r="J52" s="384"/>
      <c r="K52" s="384"/>
      <c r="L52" s="386"/>
      <c r="M52" s="384"/>
    </row>
    <row r="53" spans="1:13" x14ac:dyDescent="0.2">
      <c r="A53" s="384"/>
      <c r="B53" s="384"/>
      <c r="C53" s="384"/>
      <c r="D53" s="384"/>
      <c r="E53" s="384"/>
      <c r="F53" s="384"/>
      <c r="G53" s="384"/>
      <c r="H53" s="386"/>
      <c r="I53" s="509"/>
      <c r="J53" s="384"/>
      <c r="K53" s="384"/>
      <c r="L53" s="386"/>
      <c r="M53" s="384"/>
    </row>
    <row r="54" spans="1:13" x14ac:dyDescent="0.2">
      <c r="A54" s="384"/>
      <c r="B54" s="384"/>
      <c r="C54" s="384"/>
      <c r="D54" s="384"/>
      <c r="E54" s="384"/>
      <c r="F54" s="384"/>
      <c r="G54" s="384"/>
      <c r="H54" s="386"/>
      <c r="I54" s="509"/>
      <c r="J54" s="384"/>
      <c r="K54" s="384"/>
      <c r="L54" s="386"/>
      <c r="M54" s="384"/>
    </row>
    <row r="55" spans="1:13" x14ac:dyDescent="0.2">
      <c r="A55" s="384"/>
      <c r="B55" s="384"/>
      <c r="C55" s="384"/>
      <c r="D55" s="384"/>
      <c r="E55" s="384"/>
      <c r="F55" s="384"/>
      <c r="G55" s="384"/>
      <c r="H55" s="386"/>
      <c r="I55" s="509"/>
      <c r="J55" s="384"/>
      <c r="K55" s="384"/>
      <c r="L55" s="386"/>
      <c r="M55" s="384"/>
    </row>
    <row r="56" spans="1:13" x14ac:dyDescent="0.2">
      <c r="A56" s="384"/>
      <c r="B56" s="384"/>
      <c r="C56" s="384"/>
      <c r="D56" s="384"/>
      <c r="E56" s="384"/>
      <c r="F56" s="384"/>
      <c r="G56" s="384"/>
      <c r="H56" s="386"/>
      <c r="I56" s="509"/>
      <c r="J56" s="384"/>
      <c r="K56" s="384"/>
      <c r="L56" s="386"/>
      <c r="M56" s="384"/>
    </row>
    <row r="57" spans="1:13" x14ac:dyDescent="0.2">
      <c r="A57" s="384"/>
      <c r="B57" s="384"/>
      <c r="C57" s="384"/>
      <c r="D57" s="384"/>
      <c r="E57" s="384"/>
      <c r="F57" s="384"/>
      <c r="G57" s="384"/>
      <c r="H57" s="386"/>
      <c r="I57" s="509"/>
      <c r="J57" s="384"/>
      <c r="K57" s="384"/>
      <c r="L57" s="386"/>
      <c r="M57" s="384"/>
    </row>
    <row r="58" spans="1:13" x14ac:dyDescent="0.2">
      <c r="A58" s="384"/>
      <c r="B58" s="384"/>
      <c r="C58" s="384"/>
      <c r="D58" s="384"/>
      <c r="E58" s="384"/>
      <c r="F58" s="384"/>
      <c r="G58" s="384"/>
      <c r="H58" s="386"/>
      <c r="I58" s="509"/>
      <c r="J58" s="384"/>
      <c r="K58" s="384"/>
      <c r="L58" s="386"/>
      <c r="M58" s="384"/>
    </row>
    <row r="59" spans="1:13" x14ac:dyDescent="0.2">
      <c r="A59" s="384"/>
      <c r="B59" s="384"/>
      <c r="C59" s="384"/>
      <c r="D59" s="384"/>
      <c r="E59" s="384"/>
      <c r="F59" s="384"/>
      <c r="G59" s="384"/>
      <c r="H59" s="386"/>
      <c r="I59" s="509"/>
      <c r="J59" s="384"/>
      <c r="K59" s="384"/>
      <c r="L59" s="386"/>
      <c r="M59" s="384"/>
    </row>
    <row r="60" spans="1:13" x14ac:dyDescent="0.2">
      <c r="A60" s="384"/>
      <c r="B60" s="384"/>
      <c r="C60" s="384"/>
      <c r="D60" s="384"/>
      <c r="E60" s="384"/>
      <c r="F60" s="384"/>
      <c r="G60" s="384"/>
      <c r="H60" s="386"/>
      <c r="I60" s="509"/>
      <c r="J60" s="384"/>
      <c r="K60" s="384"/>
      <c r="L60" s="386"/>
      <c r="M60" s="384"/>
    </row>
    <row r="61" spans="1:13" x14ac:dyDescent="0.2">
      <c r="A61" s="384"/>
      <c r="B61" s="384"/>
      <c r="C61" s="384"/>
      <c r="D61" s="384"/>
      <c r="E61" s="384"/>
      <c r="F61" s="384"/>
      <c r="G61" s="384"/>
      <c r="H61" s="386"/>
      <c r="I61" s="509"/>
      <c r="J61" s="384"/>
      <c r="K61" s="384"/>
      <c r="L61" s="386"/>
      <c r="M61" s="384"/>
    </row>
    <row r="62" spans="1:13" x14ac:dyDescent="0.2">
      <c r="A62" s="384"/>
      <c r="B62" s="384"/>
      <c r="C62" s="384"/>
      <c r="D62" s="384"/>
      <c r="E62" s="384"/>
      <c r="F62" s="384"/>
      <c r="G62" s="384"/>
      <c r="H62" s="386"/>
      <c r="I62" s="509"/>
      <c r="J62" s="384"/>
      <c r="K62" s="384"/>
      <c r="L62" s="386"/>
      <c r="M62" s="384"/>
    </row>
    <row r="63" spans="1:13" x14ac:dyDescent="0.2">
      <c r="A63" s="384"/>
      <c r="B63" s="384"/>
      <c r="C63" s="384"/>
      <c r="D63" s="384"/>
      <c r="E63" s="384"/>
      <c r="F63" s="384"/>
      <c r="G63" s="384"/>
      <c r="H63" s="386"/>
      <c r="I63" s="509"/>
      <c r="J63" s="384"/>
      <c r="K63" s="384"/>
      <c r="L63" s="386"/>
      <c r="M63" s="384"/>
    </row>
    <row r="64" spans="1:13" x14ac:dyDescent="0.2">
      <c r="A64" s="384"/>
      <c r="B64" s="384"/>
      <c r="C64" s="384"/>
      <c r="D64" s="384"/>
      <c r="E64" s="384"/>
      <c r="F64" s="384"/>
      <c r="G64" s="384"/>
      <c r="H64" s="386"/>
      <c r="I64" s="509"/>
      <c r="J64" s="384"/>
      <c r="K64" s="384"/>
      <c r="L64" s="386"/>
      <c r="M64" s="384"/>
    </row>
    <row r="65" spans="1:13" x14ac:dyDescent="0.2">
      <c r="A65" s="384"/>
      <c r="B65" s="384"/>
      <c r="C65" s="384"/>
      <c r="D65" s="384"/>
      <c r="E65" s="384"/>
      <c r="F65" s="384"/>
      <c r="G65" s="384"/>
      <c r="H65" s="386"/>
      <c r="I65" s="509"/>
      <c r="J65" s="384"/>
      <c r="K65" s="384"/>
      <c r="L65" s="386"/>
      <c r="M65" s="384"/>
    </row>
    <row r="66" spans="1:13" x14ac:dyDescent="0.2">
      <c r="A66" s="384"/>
      <c r="B66" s="384"/>
      <c r="C66" s="384"/>
      <c r="D66" s="384"/>
      <c r="E66" s="384"/>
      <c r="F66" s="384"/>
      <c r="G66" s="384"/>
      <c r="H66" s="386"/>
      <c r="I66" s="509"/>
      <c r="J66" s="384"/>
      <c r="K66" s="384"/>
      <c r="L66" s="386"/>
      <c r="M66" s="384"/>
    </row>
    <row r="67" spans="1:13" x14ac:dyDescent="0.2">
      <c r="A67" s="384"/>
      <c r="B67" s="384"/>
      <c r="C67" s="384"/>
      <c r="D67" s="384"/>
      <c r="E67" s="384"/>
      <c r="F67" s="384"/>
      <c r="G67" s="384"/>
      <c r="H67" s="386"/>
      <c r="I67" s="509"/>
      <c r="J67" s="384"/>
      <c r="K67" s="384"/>
      <c r="L67" s="386"/>
      <c r="M67" s="384"/>
    </row>
    <row r="68" spans="1:13" x14ac:dyDescent="0.2">
      <c r="A68" s="384"/>
      <c r="B68" s="384"/>
      <c r="C68" s="384"/>
      <c r="D68" s="384"/>
      <c r="E68" s="384"/>
      <c r="F68" s="384"/>
      <c r="G68" s="384"/>
      <c r="H68" s="386"/>
      <c r="I68" s="509"/>
      <c r="J68" s="384"/>
      <c r="K68" s="384"/>
      <c r="L68" s="386"/>
      <c r="M68" s="384"/>
    </row>
    <row r="69" spans="1:13" x14ac:dyDescent="0.2">
      <c r="A69" s="384"/>
      <c r="B69" s="384"/>
      <c r="C69" s="384"/>
      <c r="D69" s="384"/>
      <c r="E69" s="384"/>
      <c r="F69" s="384"/>
      <c r="G69" s="384"/>
      <c r="H69" s="386"/>
      <c r="I69" s="509"/>
      <c r="J69" s="384"/>
      <c r="K69" s="384"/>
      <c r="L69" s="386"/>
      <c r="M69" s="384"/>
    </row>
    <row r="70" spans="1:13" x14ac:dyDescent="0.2">
      <c r="A70" s="384"/>
      <c r="B70" s="384"/>
      <c r="C70" s="384"/>
      <c r="D70" s="384"/>
      <c r="E70" s="384"/>
      <c r="F70" s="384"/>
      <c r="G70" s="384"/>
      <c r="H70" s="386"/>
      <c r="I70" s="509"/>
      <c r="J70" s="384"/>
      <c r="K70" s="384"/>
      <c r="L70" s="386"/>
      <c r="M70" s="384"/>
    </row>
    <row r="71" spans="1:13" x14ac:dyDescent="0.2">
      <c r="A71" s="384"/>
      <c r="B71" s="384"/>
      <c r="C71" s="384"/>
      <c r="D71" s="384"/>
      <c r="E71" s="384"/>
      <c r="F71" s="384"/>
      <c r="G71" s="384"/>
      <c r="H71" s="386"/>
      <c r="I71" s="509"/>
      <c r="J71" s="384"/>
      <c r="K71" s="384"/>
      <c r="L71" s="386"/>
      <c r="M71" s="384"/>
    </row>
    <row r="72" spans="1:13" x14ac:dyDescent="0.2">
      <c r="A72" s="384"/>
      <c r="B72" s="384"/>
      <c r="C72" s="384"/>
      <c r="D72" s="384"/>
      <c r="E72" s="384"/>
      <c r="F72" s="384"/>
      <c r="G72" s="384"/>
      <c r="H72" s="386"/>
      <c r="I72" s="509"/>
      <c r="J72" s="384"/>
      <c r="K72" s="384"/>
      <c r="L72" s="386"/>
      <c r="M72" s="384"/>
    </row>
    <row r="73" spans="1:13" x14ac:dyDescent="0.2">
      <c r="A73" s="384"/>
      <c r="B73" s="384"/>
      <c r="C73" s="384"/>
      <c r="D73" s="384"/>
      <c r="E73" s="384"/>
      <c r="F73" s="384"/>
      <c r="G73" s="384"/>
      <c r="H73" s="386"/>
      <c r="I73" s="509"/>
      <c r="J73" s="384"/>
      <c r="K73" s="384"/>
      <c r="L73" s="386"/>
      <c r="M73" s="384"/>
    </row>
    <row r="74" spans="1:13" x14ac:dyDescent="0.2">
      <c r="A74" s="384"/>
      <c r="B74" s="384"/>
      <c r="C74" s="384"/>
      <c r="D74" s="384"/>
      <c r="E74" s="384"/>
      <c r="F74" s="384"/>
      <c r="G74" s="384"/>
      <c r="H74" s="386"/>
      <c r="I74" s="509"/>
      <c r="J74" s="384"/>
      <c r="K74" s="384"/>
      <c r="L74" s="386"/>
      <c r="M74" s="384"/>
    </row>
    <row r="75" spans="1:13" x14ac:dyDescent="0.2">
      <c r="A75" s="384"/>
      <c r="B75" s="384"/>
      <c r="C75" s="384"/>
      <c r="D75" s="384"/>
      <c r="E75" s="384"/>
      <c r="F75" s="384"/>
      <c r="G75" s="384"/>
      <c r="H75" s="386"/>
      <c r="I75" s="509"/>
      <c r="J75" s="384"/>
      <c r="K75" s="384"/>
      <c r="L75" s="386"/>
      <c r="M75" s="384"/>
    </row>
    <row r="76" spans="1:13" x14ac:dyDescent="0.2">
      <c r="A76" s="384"/>
      <c r="B76" s="384"/>
      <c r="C76" s="384"/>
      <c r="D76" s="384"/>
      <c r="E76" s="384"/>
      <c r="F76" s="384"/>
      <c r="G76" s="384"/>
      <c r="H76" s="386"/>
      <c r="I76" s="509"/>
      <c r="J76" s="384"/>
      <c r="K76" s="384"/>
      <c r="L76" s="386"/>
      <c r="M76" s="384"/>
    </row>
    <row r="77" spans="1:13" x14ac:dyDescent="0.2">
      <c r="A77" s="384"/>
      <c r="B77" s="384"/>
      <c r="C77" s="384"/>
      <c r="D77" s="384"/>
      <c r="E77" s="384"/>
      <c r="F77" s="384"/>
      <c r="G77" s="384"/>
      <c r="H77" s="386"/>
      <c r="I77" s="509"/>
      <c r="J77" s="384"/>
      <c r="K77" s="384"/>
      <c r="L77" s="386"/>
      <c r="M77" s="384"/>
    </row>
    <row r="78" spans="1:13" x14ac:dyDescent="0.2">
      <c r="A78" s="384"/>
      <c r="B78" s="384"/>
      <c r="C78" s="384"/>
      <c r="D78" s="384"/>
      <c r="E78" s="384"/>
      <c r="F78" s="384"/>
      <c r="G78" s="384"/>
      <c r="H78" s="386"/>
      <c r="I78" s="509"/>
      <c r="J78" s="384"/>
      <c r="K78" s="384"/>
      <c r="L78" s="386"/>
      <c r="M78" s="384"/>
    </row>
    <row r="79" spans="1:13" x14ac:dyDescent="0.2">
      <c r="A79" s="384"/>
      <c r="B79" s="384"/>
      <c r="C79" s="384"/>
      <c r="D79" s="384"/>
      <c r="E79" s="384"/>
      <c r="F79" s="384"/>
      <c r="G79" s="384"/>
      <c r="H79" s="386"/>
      <c r="I79" s="509"/>
      <c r="J79" s="384"/>
      <c r="K79" s="384"/>
      <c r="L79" s="386"/>
      <c r="M79" s="384"/>
    </row>
    <row r="80" spans="1:13" x14ac:dyDescent="0.2">
      <c r="A80" s="384"/>
      <c r="B80" s="384"/>
      <c r="C80" s="384"/>
      <c r="D80" s="384"/>
      <c r="E80" s="384"/>
      <c r="F80" s="384"/>
      <c r="G80" s="384"/>
      <c r="H80" s="386"/>
      <c r="I80" s="509"/>
      <c r="J80" s="384"/>
      <c r="K80" s="384"/>
      <c r="L80" s="386"/>
      <c r="M80" s="384"/>
    </row>
    <row r="81" spans="1:13" x14ac:dyDescent="0.2">
      <c r="A81" s="384"/>
      <c r="B81" s="384"/>
      <c r="C81" s="384"/>
      <c r="D81" s="384"/>
      <c r="E81" s="384"/>
      <c r="F81" s="384"/>
      <c r="G81" s="384"/>
      <c r="H81" s="386"/>
      <c r="I81" s="509"/>
      <c r="J81" s="384"/>
      <c r="K81" s="384"/>
      <c r="L81" s="386"/>
      <c r="M81" s="384"/>
    </row>
    <row r="82" spans="1:13" x14ac:dyDescent="0.2">
      <c r="A82" s="384"/>
      <c r="B82" s="384"/>
      <c r="C82" s="384"/>
      <c r="D82" s="384"/>
      <c r="E82" s="384"/>
      <c r="F82" s="384"/>
      <c r="G82" s="384"/>
      <c r="H82" s="386"/>
      <c r="I82" s="509"/>
      <c r="J82" s="384"/>
      <c r="K82" s="384"/>
      <c r="L82" s="386"/>
      <c r="M82" s="384"/>
    </row>
    <row r="83" spans="1:13" x14ac:dyDescent="0.2">
      <c r="A83" s="384"/>
      <c r="B83" s="384"/>
      <c r="C83" s="384"/>
      <c r="D83" s="384"/>
      <c r="E83" s="384"/>
      <c r="F83" s="384"/>
      <c r="G83" s="384"/>
      <c r="H83" s="386"/>
      <c r="I83" s="509"/>
      <c r="J83" s="384"/>
      <c r="K83" s="384"/>
      <c r="L83" s="386"/>
      <c r="M83" s="384"/>
    </row>
    <row r="84" spans="1:13" x14ac:dyDescent="0.2">
      <c r="A84" s="384"/>
      <c r="B84" s="384"/>
      <c r="C84" s="384"/>
      <c r="D84" s="384"/>
      <c r="E84" s="384"/>
      <c r="F84" s="384"/>
      <c r="G84" s="384"/>
      <c r="H84" s="386"/>
      <c r="I84" s="509"/>
      <c r="J84" s="384"/>
      <c r="K84" s="384"/>
      <c r="L84" s="386"/>
      <c r="M84" s="384"/>
    </row>
    <row r="85" spans="1:13" x14ac:dyDescent="0.2">
      <c r="A85" s="384"/>
      <c r="B85" s="384"/>
      <c r="C85" s="384"/>
      <c r="D85" s="384"/>
      <c r="E85" s="384"/>
      <c r="F85" s="384"/>
      <c r="G85" s="384"/>
      <c r="H85" s="386"/>
      <c r="I85" s="509"/>
      <c r="J85" s="384"/>
      <c r="K85" s="384"/>
      <c r="L85" s="386"/>
      <c r="M85" s="384"/>
    </row>
    <row r="86" spans="1:13" x14ac:dyDescent="0.2">
      <c r="A86" s="384"/>
      <c r="B86" s="384"/>
      <c r="C86" s="384"/>
      <c r="D86" s="384"/>
      <c r="E86" s="384"/>
      <c r="F86" s="384"/>
      <c r="G86" s="384"/>
      <c r="H86" s="386"/>
      <c r="I86" s="509"/>
      <c r="J86" s="384"/>
      <c r="K86" s="384"/>
      <c r="L86" s="386"/>
      <c r="M86" s="384"/>
    </row>
    <row r="87" spans="1:13" x14ac:dyDescent="0.2">
      <c r="A87" s="384"/>
      <c r="B87" s="384"/>
      <c r="C87" s="384"/>
      <c r="D87" s="384"/>
      <c r="E87" s="384"/>
      <c r="F87" s="384"/>
      <c r="G87" s="384"/>
      <c r="H87" s="386"/>
      <c r="I87" s="509"/>
      <c r="J87" s="384"/>
      <c r="K87" s="384"/>
      <c r="L87" s="386"/>
      <c r="M87" s="384"/>
    </row>
    <row r="88" spans="1:13" x14ac:dyDescent="0.2">
      <c r="A88" s="384"/>
      <c r="B88" s="384"/>
      <c r="C88" s="384"/>
      <c r="D88" s="384"/>
      <c r="E88" s="384"/>
      <c r="F88" s="384"/>
      <c r="G88" s="384"/>
      <c r="H88" s="386"/>
      <c r="I88" s="509"/>
      <c r="J88" s="384"/>
      <c r="K88" s="384"/>
      <c r="L88" s="386"/>
      <c r="M88" s="384"/>
    </row>
    <row r="89" spans="1:13" x14ac:dyDescent="0.2">
      <c r="A89" s="384"/>
      <c r="B89" s="384"/>
      <c r="C89" s="384"/>
      <c r="D89" s="384"/>
      <c r="E89" s="384"/>
      <c r="F89" s="384"/>
      <c r="G89" s="384"/>
      <c r="H89" s="386"/>
      <c r="I89" s="509"/>
      <c r="J89" s="384"/>
      <c r="K89" s="384"/>
      <c r="L89" s="386"/>
      <c r="M89" s="384"/>
    </row>
    <row r="90" spans="1:13" x14ac:dyDescent="0.2">
      <c r="A90" s="384"/>
      <c r="B90" s="384"/>
      <c r="C90" s="384"/>
      <c r="D90" s="384"/>
      <c r="E90" s="384"/>
      <c r="F90" s="384"/>
      <c r="G90" s="384"/>
      <c r="H90" s="386"/>
      <c r="I90" s="509"/>
      <c r="J90" s="384"/>
      <c r="K90" s="384"/>
      <c r="L90" s="386"/>
      <c r="M90" s="384"/>
    </row>
    <row r="91" spans="1:13" x14ac:dyDescent="0.2">
      <c r="A91" s="384"/>
      <c r="B91" s="384"/>
      <c r="C91" s="384"/>
      <c r="D91" s="384"/>
      <c r="E91" s="384"/>
      <c r="F91" s="384"/>
      <c r="G91" s="384"/>
      <c r="H91" s="386"/>
      <c r="I91" s="509"/>
      <c r="J91" s="384"/>
      <c r="K91" s="384"/>
      <c r="L91" s="386"/>
      <c r="M91" s="384"/>
    </row>
    <row r="92" spans="1:13" x14ac:dyDescent="0.2">
      <c r="A92" s="384"/>
      <c r="B92" s="384"/>
      <c r="C92" s="384"/>
      <c r="D92" s="384"/>
      <c r="E92" s="384"/>
      <c r="F92" s="384"/>
      <c r="G92" s="384"/>
      <c r="H92" s="386"/>
      <c r="I92" s="509"/>
      <c r="J92" s="384"/>
      <c r="K92" s="384"/>
      <c r="L92" s="386"/>
      <c r="M92" s="384"/>
    </row>
    <row r="93" spans="1:13" x14ac:dyDescent="0.2">
      <c r="A93" s="384"/>
      <c r="B93" s="384"/>
      <c r="C93" s="384"/>
      <c r="D93" s="384"/>
      <c r="E93" s="384"/>
      <c r="F93" s="384"/>
      <c r="G93" s="384"/>
      <c r="H93" s="386"/>
      <c r="I93" s="509"/>
      <c r="J93" s="384"/>
      <c r="K93" s="384"/>
      <c r="L93" s="386"/>
      <c r="M93" s="384"/>
    </row>
    <row r="94" spans="1:13" x14ac:dyDescent="0.2">
      <c r="A94" s="384"/>
      <c r="B94" s="384"/>
      <c r="C94" s="384"/>
      <c r="D94" s="384"/>
      <c r="E94" s="384"/>
      <c r="F94" s="384"/>
      <c r="G94" s="384"/>
      <c r="H94" s="386"/>
      <c r="I94" s="509"/>
      <c r="J94" s="384"/>
      <c r="K94" s="384"/>
      <c r="L94" s="386"/>
      <c r="M94" s="384"/>
    </row>
    <row r="95" spans="1:13" x14ac:dyDescent="0.2">
      <c r="A95" s="384"/>
      <c r="B95" s="384"/>
      <c r="C95" s="384"/>
      <c r="D95" s="384"/>
      <c r="E95" s="384"/>
      <c r="F95" s="384"/>
      <c r="G95" s="384"/>
      <c r="H95" s="386"/>
      <c r="I95" s="509"/>
      <c r="J95" s="384"/>
      <c r="K95" s="384"/>
      <c r="L95" s="386"/>
      <c r="M95" s="384"/>
    </row>
    <row r="96" spans="1:13" x14ac:dyDescent="0.2">
      <c r="A96" s="384"/>
      <c r="B96" s="384"/>
      <c r="C96" s="384"/>
      <c r="D96" s="384"/>
      <c r="E96" s="384"/>
      <c r="F96" s="384"/>
      <c r="G96" s="384"/>
      <c r="H96" s="386"/>
      <c r="I96" s="509"/>
      <c r="J96" s="384"/>
      <c r="K96" s="384"/>
      <c r="L96" s="386"/>
      <c r="M96" s="384"/>
    </row>
    <row r="97" spans="1:13" x14ac:dyDescent="0.2">
      <c r="A97" s="384"/>
      <c r="B97" s="384"/>
      <c r="C97" s="384"/>
      <c r="D97" s="384"/>
      <c r="E97" s="384"/>
      <c r="F97" s="384"/>
      <c r="G97" s="384"/>
      <c r="H97" s="386"/>
      <c r="I97" s="509"/>
      <c r="J97" s="384"/>
      <c r="K97" s="384"/>
      <c r="L97" s="386"/>
      <c r="M97" s="384"/>
    </row>
    <row r="98" spans="1:13" x14ac:dyDescent="0.2">
      <c r="A98" s="384"/>
      <c r="B98" s="384"/>
      <c r="C98" s="384"/>
      <c r="D98" s="384"/>
      <c r="E98" s="384"/>
      <c r="F98" s="384"/>
      <c r="G98" s="384"/>
      <c r="H98" s="386"/>
      <c r="I98" s="509"/>
      <c r="J98" s="384"/>
      <c r="K98" s="384"/>
      <c r="L98" s="386"/>
      <c r="M98" s="384"/>
    </row>
    <row r="99" spans="1:13" x14ac:dyDescent="0.2">
      <c r="A99" s="384"/>
      <c r="B99" s="384"/>
      <c r="C99" s="384"/>
      <c r="D99" s="384"/>
      <c r="E99" s="384"/>
      <c r="F99" s="384"/>
      <c r="G99" s="384"/>
      <c r="H99" s="386"/>
      <c r="I99" s="509"/>
      <c r="J99" s="384"/>
      <c r="K99" s="384"/>
      <c r="L99" s="386"/>
      <c r="M99" s="384"/>
    </row>
    <row r="100" spans="1:13" x14ac:dyDescent="0.2">
      <c r="A100" s="384"/>
      <c r="B100" s="384"/>
      <c r="C100" s="384"/>
      <c r="D100" s="384"/>
      <c r="E100" s="384"/>
      <c r="F100" s="384"/>
      <c r="G100" s="384"/>
      <c r="H100" s="386"/>
      <c r="I100" s="509"/>
      <c r="J100" s="384"/>
      <c r="K100" s="384"/>
      <c r="L100" s="386"/>
      <c r="M100" s="384"/>
    </row>
    <row r="101" spans="1:13" x14ac:dyDescent="0.2">
      <c r="A101" s="384"/>
      <c r="B101" s="384"/>
      <c r="C101" s="384"/>
      <c r="D101" s="384"/>
      <c r="E101" s="384"/>
      <c r="F101" s="384"/>
      <c r="G101" s="384"/>
      <c r="H101" s="386"/>
      <c r="I101" s="509"/>
      <c r="J101" s="384"/>
      <c r="K101" s="384"/>
      <c r="L101" s="386"/>
      <c r="M101" s="384"/>
    </row>
    <row r="102" spans="1:13" x14ac:dyDescent="0.2">
      <c r="A102" s="384"/>
      <c r="B102" s="384"/>
      <c r="C102" s="384"/>
      <c r="D102" s="384"/>
      <c r="E102" s="384"/>
      <c r="F102" s="384"/>
      <c r="G102" s="384"/>
      <c r="H102" s="386"/>
      <c r="I102" s="509"/>
      <c r="J102" s="384"/>
      <c r="K102" s="384"/>
      <c r="L102" s="386"/>
      <c r="M102" s="384"/>
    </row>
    <row r="103" spans="1:13" x14ac:dyDescent="0.2">
      <c r="A103" s="384"/>
      <c r="B103" s="384"/>
      <c r="C103" s="384"/>
      <c r="D103" s="384"/>
      <c r="E103" s="384"/>
      <c r="F103" s="384"/>
      <c r="G103" s="384"/>
      <c r="H103" s="386"/>
      <c r="I103" s="509"/>
      <c r="J103" s="384"/>
      <c r="K103" s="384"/>
      <c r="L103" s="386"/>
      <c r="M103" s="384"/>
    </row>
    <row r="104" spans="1:13" x14ac:dyDescent="0.2">
      <c r="A104" s="384"/>
      <c r="B104" s="384"/>
      <c r="C104" s="384"/>
      <c r="D104" s="384"/>
      <c r="E104" s="384"/>
      <c r="F104" s="384"/>
      <c r="G104" s="384"/>
      <c r="H104" s="386"/>
      <c r="I104" s="509"/>
      <c r="J104" s="384"/>
      <c r="K104" s="384"/>
      <c r="L104" s="386"/>
      <c r="M104" s="384"/>
    </row>
    <row r="105" spans="1:13" x14ac:dyDescent="0.2">
      <c r="A105" s="384"/>
      <c r="B105" s="384"/>
      <c r="C105" s="384"/>
      <c r="D105" s="384"/>
      <c r="E105" s="384"/>
      <c r="F105" s="384"/>
      <c r="G105" s="384"/>
      <c r="H105" s="386"/>
      <c r="I105" s="509"/>
      <c r="J105" s="384"/>
      <c r="K105" s="384"/>
      <c r="L105" s="386"/>
      <c r="M105" s="384"/>
    </row>
    <row r="106" spans="1:13" x14ac:dyDescent="0.2">
      <c r="A106" s="384"/>
      <c r="B106" s="384"/>
      <c r="C106" s="384"/>
      <c r="D106" s="384"/>
      <c r="E106" s="384"/>
      <c r="F106" s="384"/>
      <c r="G106" s="384"/>
      <c r="H106" s="386"/>
      <c r="I106" s="509"/>
      <c r="J106" s="384"/>
      <c r="K106" s="384"/>
      <c r="L106" s="386"/>
      <c r="M106" s="384"/>
    </row>
    <row r="107" spans="1:13" x14ac:dyDescent="0.2">
      <c r="A107" s="384"/>
      <c r="B107" s="384"/>
      <c r="C107" s="384"/>
      <c r="D107" s="384"/>
      <c r="E107" s="384"/>
      <c r="F107" s="384"/>
      <c r="G107" s="384"/>
      <c r="H107" s="386"/>
      <c r="I107" s="509"/>
      <c r="J107" s="384"/>
      <c r="K107" s="384"/>
      <c r="L107" s="386"/>
      <c r="M107" s="384"/>
    </row>
    <row r="108" spans="1:13" x14ac:dyDescent="0.2">
      <c r="A108" s="384"/>
      <c r="B108" s="384"/>
      <c r="C108" s="384"/>
      <c r="D108" s="384"/>
      <c r="E108" s="384"/>
      <c r="F108" s="384"/>
      <c r="G108" s="384"/>
      <c r="H108" s="386"/>
      <c r="I108" s="509"/>
      <c r="J108" s="384"/>
      <c r="K108" s="384"/>
      <c r="L108" s="386"/>
      <c r="M108" s="384"/>
    </row>
    <row r="109" spans="1:13" x14ac:dyDescent="0.2">
      <c r="A109" s="384"/>
      <c r="B109" s="384"/>
      <c r="C109" s="384"/>
      <c r="D109" s="384"/>
      <c r="E109" s="384"/>
      <c r="F109" s="384"/>
      <c r="G109" s="384"/>
      <c r="H109" s="386"/>
      <c r="I109" s="509"/>
      <c r="J109" s="384"/>
      <c r="K109" s="384"/>
      <c r="L109" s="386"/>
      <c r="M109" s="384"/>
    </row>
    <row r="110" spans="1:13" x14ac:dyDescent="0.2">
      <c r="A110" s="384"/>
      <c r="B110" s="384"/>
      <c r="C110" s="384"/>
      <c r="D110" s="384"/>
      <c r="E110" s="384"/>
      <c r="F110" s="384"/>
      <c r="G110" s="384"/>
      <c r="H110" s="386"/>
      <c r="I110" s="509"/>
      <c r="J110" s="384"/>
      <c r="K110" s="384"/>
      <c r="L110" s="386"/>
      <c r="M110" s="384"/>
    </row>
    <row r="111" spans="1:13" x14ac:dyDescent="0.2">
      <c r="A111" s="384"/>
      <c r="B111" s="384"/>
      <c r="C111" s="384"/>
      <c r="D111" s="384"/>
      <c r="E111" s="384"/>
      <c r="F111" s="384"/>
      <c r="G111" s="384"/>
      <c r="H111" s="386"/>
      <c r="I111" s="509"/>
      <c r="J111" s="384"/>
      <c r="K111" s="384"/>
      <c r="L111" s="386"/>
      <c r="M111" s="384"/>
    </row>
    <row r="112" spans="1:13" x14ac:dyDescent="0.2">
      <c r="A112" s="384"/>
      <c r="B112" s="384"/>
      <c r="C112" s="384"/>
      <c r="D112" s="384"/>
      <c r="E112" s="384"/>
      <c r="F112" s="384"/>
      <c r="G112" s="384"/>
      <c r="H112" s="386"/>
      <c r="I112" s="509"/>
      <c r="J112" s="384"/>
      <c r="K112" s="384"/>
      <c r="L112" s="386"/>
      <c r="M112" s="384"/>
    </row>
    <row r="113" spans="1:13" x14ac:dyDescent="0.2">
      <c r="A113" s="384"/>
      <c r="B113" s="384"/>
      <c r="C113" s="384"/>
      <c r="D113" s="384"/>
      <c r="E113" s="384"/>
      <c r="F113" s="384"/>
      <c r="G113" s="384"/>
      <c r="H113" s="386"/>
      <c r="I113" s="509"/>
      <c r="J113" s="384"/>
      <c r="K113" s="384"/>
      <c r="L113" s="386"/>
      <c r="M113" s="384"/>
    </row>
    <row r="114" spans="1:13" x14ac:dyDescent="0.2">
      <c r="A114" s="384"/>
      <c r="B114" s="384"/>
      <c r="C114" s="384"/>
      <c r="D114" s="384"/>
      <c r="E114" s="384"/>
      <c r="F114" s="384"/>
      <c r="G114" s="384"/>
      <c r="H114" s="386"/>
      <c r="I114" s="509"/>
      <c r="J114" s="384"/>
      <c r="K114" s="384"/>
      <c r="L114" s="386"/>
      <c r="M114" s="384"/>
    </row>
    <row r="115" spans="1:13" x14ac:dyDescent="0.2">
      <c r="A115" s="384"/>
      <c r="B115" s="384"/>
      <c r="C115" s="384"/>
      <c r="D115" s="384"/>
      <c r="E115" s="384"/>
      <c r="F115" s="384"/>
      <c r="G115" s="384"/>
      <c r="H115" s="386"/>
      <c r="I115" s="509"/>
      <c r="J115" s="384"/>
      <c r="K115" s="384"/>
      <c r="L115" s="386"/>
      <c r="M115" s="384"/>
    </row>
    <row r="116" spans="1:13" x14ac:dyDescent="0.2">
      <c r="A116" s="384"/>
      <c r="B116" s="384"/>
      <c r="C116" s="384"/>
      <c r="D116" s="384"/>
      <c r="E116" s="384"/>
      <c r="F116" s="384"/>
      <c r="G116" s="384"/>
      <c r="H116" s="386"/>
      <c r="I116" s="509"/>
      <c r="J116" s="384"/>
      <c r="K116" s="384"/>
      <c r="L116" s="386"/>
      <c r="M116" s="384"/>
    </row>
    <row r="117" spans="1:13" x14ac:dyDescent="0.2">
      <c r="A117" s="384"/>
      <c r="B117" s="384"/>
      <c r="C117" s="384"/>
      <c r="D117" s="384"/>
      <c r="E117" s="384"/>
      <c r="F117" s="384"/>
      <c r="G117" s="384"/>
      <c r="H117" s="386"/>
      <c r="I117" s="509"/>
      <c r="J117" s="384"/>
      <c r="K117" s="384"/>
      <c r="L117" s="386"/>
      <c r="M117" s="384"/>
    </row>
    <row r="118" spans="1:13" x14ac:dyDescent="0.2">
      <c r="A118" s="384"/>
      <c r="B118" s="384"/>
      <c r="C118" s="384"/>
      <c r="D118" s="384"/>
      <c r="E118" s="384"/>
      <c r="F118" s="384"/>
      <c r="G118" s="384"/>
      <c r="H118" s="386"/>
      <c r="I118" s="509"/>
      <c r="J118" s="384"/>
      <c r="K118" s="384"/>
      <c r="L118" s="386"/>
      <c r="M118" s="384"/>
    </row>
    <row r="119" spans="1:13" x14ac:dyDescent="0.2">
      <c r="A119" s="384"/>
      <c r="B119" s="384"/>
      <c r="C119" s="384"/>
      <c r="D119" s="384"/>
      <c r="E119" s="384"/>
      <c r="F119" s="384"/>
      <c r="G119" s="384"/>
      <c r="H119" s="386"/>
      <c r="I119" s="509"/>
      <c r="J119" s="384"/>
      <c r="K119" s="384"/>
      <c r="L119" s="386"/>
      <c r="M119" s="384"/>
    </row>
    <row r="120" spans="1:13" x14ac:dyDescent="0.2">
      <c r="A120" s="384"/>
      <c r="B120" s="384"/>
      <c r="C120" s="384"/>
      <c r="D120" s="384"/>
      <c r="E120" s="384"/>
      <c r="F120" s="384"/>
      <c r="G120" s="384"/>
      <c r="H120" s="386"/>
      <c r="I120" s="509"/>
      <c r="J120" s="384"/>
      <c r="K120" s="384"/>
      <c r="L120" s="386"/>
      <c r="M120" s="384"/>
    </row>
    <row r="121" spans="1:13" x14ac:dyDescent="0.2">
      <c r="A121" s="384"/>
      <c r="B121" s="384"/>
      <c r="C121" s="384"/>
      <c r="D121" s="384"/>
      <c r="E121" s="384"/>
      <c r="F121" s="384"/>
      <c r="G121" s="384"/>
      <c r="H121" s="386"/>
      <c r="I121" s="509"/>
      <c r="J121" s="384"/>
      <c r="K121" s="384"/>
      <c r="L121" s="386"/>
      <c r="M121" s="384"/>
    </row>
    <row r="122" spans="1:13" x14ac:dyDescent="0.2">
      <c r="A122" s="384"/>
      <c r="B122" s="384"/>
      <c r="C122" s="384"/>
      <c r="D122" s="384"/>
      <c r="E122" s="384"/>
      <c r="F122" s="384"/>
      <c r="G122" s="384"/>
      <c r="H122" s="386"/>
      <c r="I122" s="509"/>
      <c r="J122" s="384"/>
      <c r="K122" s="384"/>
      <c r="L122" s="386"/>
      <c r="M122" s="384"/>
    </row>
    <row r="123" spans="1:13" x14ac:dyDescent="0.2">
      <c r="A123" s="384"/>
      <c r="B123" s="384"/>
      <c r="C123" s="384"/>
      <c r="D123" s="384"/>
      <c r="E123" s="384"/>
      <c r="F123" s="384"/>
      <c r="G123" s="384"/>
      <c r="H123" s="386"/>
      <c r="I123" s="509"/>
      <c r="J123" s="384"/>
      <c r="K123" s="384"/>
      <c r="L123" s="386"/>
      <c r="M123" s="384"/>
    </row>
    <row r="124" spans="1:13" x14ac:dyDescent="0.2">
      <c r="A124" s="384"/>
      <c r="B124" s="384"/>
      <c r="C124" s="384"/>
      <c r="D124" s="384"/>
      <c r="E124" s="384"/>
      <c r="F124" s="384"/>
      <c r="G124" s="384"/>
      <c r="H124" s="386"/>
      <c r="I124" s="509"/>
      <c r="J124" s="384"/>
      <c r="K124" s="384"/>
      <c r="L124" s="386"/>
      <c r="M124" s="384"/>
    </row>
    <row r="125" spans="1:13" x14ac:dyDescent="0.2">
      <c r="A125" s="384"/>
      <c r="B125" s="384"/>
      <c r="C125" s="384"/>
      <c r="D125" s="384"/>
      <c r="E125" s="384"/>
      <c r="F125" s="384"/>
      <c r="G125" s="384"/>
      <c r="H125" s="386"/>
      <c r="I125" s="509"/>
      <c r="J125" s="384"/>
      <c r="K125" s="384"/>
      <c r="L125" s="386"/>
      <c r="M125" s="384"/>
    </row>
    <row r="126" spans="1:13" x14ac:dyDescent="0.2">
      <c r="A126" s="384"/>
      <c r="B126" s="384"/>
      <c r="C126" s="384"/>
      <c r="D126" s="384"/>
      <c r="E126" s="384"/>
      <c r="F126" s="384"/>
      <c r="G126" s="384"/>
      <c r="H126" s="386"/>
      <c r="I126" s="509"/>
      <c r="J126" s="384"/>
      <c r="K126" s="384"/>
      <c r="L126" s="386"/>
      <c r="M126" s="384"/>
    </row>
    <row r="127" spans="1:13" x14ac:dyDescent="0.2">
      <c r="A127" s="384"/>
      <c r="B127" s="384"/>
      <c r="C127" s="384"/>
      <c r="D127" s="384"/>
      <c r="E127" s="384"/>
      <c r="F127" s="384"/>
      <c r="G127" s="384"/>
      <c r="H127" s="386"/>
      <c r="I127" s="509"/>
      <c r="J127" s="384"/>
      <c r="K127" s="384"/>
      <c r="L127" s="386"/>
      <c r="M127" s="384"/>
    </row>
    <row r="128" spans="1:13" x14ac:dyDescent="0.2">
      <c r="A128" s="384"/>
      <c r="B128" s="384"/>
      <c r="C128" s="384"/>
      <c r="D128" s="384"/>
      <c r="E128" s="384"/>
      <c r="F128" s="384"/>
      <c r="G128" s="384"/>
      <c r="H128" s="386"/>
      <c r="I128" s="509"/>
      <c r="J128" s="384"/>
      <c r="K128" s="384"/>
      <c r="L128" s="386"/>
      <c r="M128" s="384"/>
    </row>
    <row r="129" spans="1:13" x14ac:dyDescent="0.2">
      <c r="A129" s="384"/>
      <c r="B129" s="384"/>
      <c r="C129" s="384"/>
      <c r="D129" s="384"/>
      <c r="E129" s="384"/>
      <c r="F129" s="384"/>
      <c r="G129" s="384"/>
      <c r="H129" s="386"/>
      <c r="I129" s="509"/>
      <c r="J129" s="384"/>
      <c r="K129" s="384"/>
      <c r="L129" s="386"/>
      <c r="M129" s="384"/>
    </row>
    <row r="130" spans="1:13" x14ac:dyDescent="0.2">
      <c r="A130" s="384"/>
      <c r="B130" s="384"/>
      <c r="C130" s="384"/>
      <c r="D130" s="384"/>
      <c r="E130" s="384"/>
      <c r="F130" s="384"/>
      <c r="G130" s="384"/>
      <c r="H130" s="386"/>
      <c r="I130" s="509"/>
      <c r="J130" s="384"/>
      <c r="K130" s="384"/>
      <c r="L130" s="386"/>
      <c r="M130" s="384"/>
    </row>
    <row r="131" spans="1:13" x14ac:dyDescent="0.2">
      <c r="A131" s="384"/>
      <c r="B131" s="384"/>
      <c r="C131" s="384"/>
      <c r="D131" s="384"/>
      <c r="E131" s="384"/>
      <c r="F131" s="384"/>
      <c r="G131" s="384"/>
      <c r="H131" s="386"/>
      <c r="I131" s="509"/>
      <c r="J131" s="384"/>
      <c r="K131" s="384"/>
      <c r="L131" s="386"/>
      <c r="M131" s="384"/>
    </row>
    <row r="132" spans="1:13" x14ac:dyDescent="0.2">
      <c r="A132" s="384"/>
      <c r="B132" s="384"/>
      <c r="C132" s="384"/>
      <c r="D132" s="384"/>
      <c r="E132" s="384"/>
      <c r="F132" s="384"/>
      <c r="G132" s="384"/>
      <c r="H132" s="386"/>
      <c r="I132" s="509"/>
      <c r="J132" s="384"/>
      <c r="K132" s="384"/>
      <c r="L132" s="386"/>
      <c r="M132" s="384"/>
    </row>
    <row r="133" spans="1:13" x14ac:dyDescent="0.2">
      <c r="A133" s="384"/>
      <c r="B133" s="384"/>
      <c r="C133" s="384"/>
      <c r="D133" s="384"/>
      <c r="E133" s="384"/>
      <c r="F133" s="384"/>
      <c r="G133" s="384"/>
      <c r="H133" s="386"/>
      <c r="I133" s="509"/>
      <c r="J133" s="384"/>
      <c r="K133" s="384"/>
      <c r="L133" s="386"/>
      <c r="M133" s="384"/>
    </row>
    <row r="134" spans="1:13" x14ac:dyDescent="0.2">
      <c r="A134" s="384"/>
      <c r="B134" s="384"/>
      <c r="C134" s="384"/>
      <c r="D134" s="384"/>
      <c r="E134" s="384"/>
      <c r="F134" s="384"/>
      <c r="G134" s="384"/>
      <c r="H134" s="386"/>
      <c r="I134" s="509"/>
      <c r="J134" s="384"/>
      <c r="K134" s="384"/>
      <c r="L134" s="386"/>
      <c r="M134" s="384"/>
    </row>
    <row r="135" spans="1:13" x14ac:dyDescent="0.2">
      <c r="A135" s="384"/>
      <c r="B135" s="384"/>
      <c r="C135" s="384"/>
      <c r="D135" s="384"/>
      <c r="E135" s="384"/>
      <c r="F135" s="384"/>
      <c r="G135" s="384"/>
      <c r="H135" s="386"/>
      <c r="I135" s="509"/>
      <c r="J135" s="384"/>
      <c r="K135" s="384"/>
      <c r="L135" s="386"/>
      <c r="M135" s="384"/>
    </row>
    <row r="136" spans="1:13" x14ac:dyDescent="0.2">
      <c r="A136" s="384"/>
      <c r="B136" s="384"/>
      <c r="C136" s="384"/>
      <c r="D136" s="384"/>
      <c r="E136" s="384"/>
      <c r="F136" s="384"/>
      <c r="G136" s="384"/>
      <c r="H136" s="386"/>
      <c r="I136" s="509"/>
      <c r="J136" s="384"/>
      <c r="K136" s="384"/>
      <c r="L136" s="386"/>
      <c r="M136" s="384"/>
    </row>
    <row r="137" spans="1:13" x14ac:dyDescent="0.2">
      <c r="A137" s="384"/>
      <c r="B137" s="384"/>
      <c r="C137" s="384"/>
      <c r="D137" s="384"/>
      <c r="E137" s="384"/>
      <c r="F137" s="384"/>
      <c r="G137" s="384"/>
      <c r="H137" s="386"/>
      <c r="I137" s="509"/>
      <c r="J137" s="384"/>
      <c r="K137" s="384"/>
      <c r="L137" s="386"/>
      <c r="M137" s="384"/>
    </row>
    <row r="138" spans="1:13" x14ac:dyDescent="0.2">
      <c r="A138" s="384"/>
      <c r="B138" s="384"/>
      <c r="C138" s="384"/>
      <c r="D138" s="384"/>
      <c r="E138" s="384"/>
      <c r="F138" s="384"/>
      <c r="G138" s="384"/>
      <c r="H138" s="386"/>
      <c r="I138" s="509"/>
      <c r="J138" s="384"/>
      <c r="K138" s="384"/>
      <c r="L138" s="386"/>
      <c r="M138" s="384"/>
    </row>
    <row r="139" spans="1:13" x14ac:dyDescent="0.2">
      <c r="A139" s="384"/>
      <c r="B139" s="384"/>
      <c r="C139" s="384"/>
      <c r="D139" s="384"/>
      <c r="E139" s="384"/>
      <c r="F139" s="384"/>
      <c r="G139" s="384"/>
      <c r="H139" s="386"/>
      <c r="I139" s="509"/>
      <c r="J139" s="384"/>
      <c r="K139" s="384"/>
      <c r="L139" s="386"/>
      <c r="M139" s="384"/>
    </row>
    <row r="140" spans="1:13" x14ac:dyDescent="0.2">
      <c r="A140" s="384"/>
      <c r="B140" s="384"/>
      <c r="C140" s="384"/>
      <c r="D140" s="384"/>
      <c r="E140" s="384"/>
      <c r="F140" s="384"/>
      <c r="G140" s="384"/>
      <c r="H140" s="386"/>
      <c r="I140" s="509"/>
      <c r="J140" s="384"/>
      <c r="K140" s="384"/>
      <c r="L140" s="386"/>
      <c r="M140" s="384"/>
    </row>
    <row r="141" spans="1:13" x14ac:dyDescent="0.2">
      <c r="A141" s="384"/>
      <c r="B141" s="384"/>
      <c r="C141" s="384"/>
      <c r="D141" s="384"/>
      <c r="E141" s="384"/>
      <c r="F141" s="384"/>
      <c r="G141" s="384"/>
      <c r="H141" s="386"/>
      <c r="I141" s="509"/>
      <c r="J141" s="384"/>
      <c r="K141" s="384"/>
      <c r="L141" s="386"/>
      <c r="M141" s="384"/>
    </row>
    <row r="142" spans="1:13" x14ac:dyDescent="0.2">
      <c r="A142" s="384"/>
      <c r="B142" s="384"/>
      <c r="C142" s="384"/>
      <c r="D142" s="384"/>
      <c r="E142" s="384"/>
      <c r="F142" s="384"/>
      <c r="G142" s="384"/>
      <c r="H142" s="386"/>
      <c r="I142" s="509"/>
      <c r="J142" s="384"/>
      <c r="K142" s="384"/>
      <c r="L142" s="386"/>
      <c r="M142" s="384"/>
    </row>
    <row r="143" spans="1:13" x14ac:dyDescent="0.2">
      <c r="A143" s="384"/>
      <c r="B143" s="384"/>
      <c r="C143" s="384"/>
      <c r="D143" s="384"/>
      <c r="E143" s="384"/>
      <c r="F143" s="384"/>
      <c r="G143" s="384"/>
      <c r="H143" s="386"/>
      <c r="I143" s="509"/>
      <c r="J143" s="384"/>
      <c r="K143" s="384"/>
      <c r="L143" s="386"/>
      <c r="M143" s="384"/>
    </row>
    <row r="144" spans="1:13" x14ac:dyDescent="0.2">
      <c r="A144" s="384"/>
      <c r="B144" s="384"/>
      <c r="C144" s="384"/>
      <c r="D144" s="384"/>
      <c r="E144" s="384"/>
      <c r="F144" s="384"/>
      <c r="G144" s="384"/>
      <c r="H144" s="386"/>
      <c r="I144" s="509"/>
      <c r="J144" s="384"/>
      <c r="K144" s="384"/>
      <c r="L144" s="386"/>
      <c r="M144" s="384"/>
    </row>
    <row r="145" spans="1:13" x14ac:dyDescent="0.2">
      <c r="A145" s="384"/>
      <c r="B145" s="384"/>
      <c r="C145" s="384"/>
      <c r="D145" s="384"/>
      <c r="E145" s="384"/>
      <c r="F145" s="384"/>
      <c r="G145" s="384"/>
      <c r="H145" s="386"/>
      <c r="I145" s="509"/>
      <c r="J145" s="384"/>
      <c r="K145" s="384"/>
      <c r="L145" s="386"/>
      <c r="M145" s="384"/>
    </row>
    <row r="146" spans="1:13" x14ac:dyDescent="0.2">
      <c r="A146" s="384"/>
      <c r="B146" s="384"/>
      <c r="C146" s="384"/>
      <c r="D146" s="384"/>
      <c r="E146" s="384"/>
      <c r="F146" s="384"/>
      <c r="G146" s="384"/>
      <c r="H146" s="386"/>
      <c r="I146" s="509"/>
      <c r="J146" s="384"/>
      <c r="K146" s="384"/>
      <c r="L146" s="386"/>
      <c r="M146" s="384"/>
    </row>
    <row r="147" spans="1:13" x14ac:dyDescent="0.2">
      <c r="A147" s="384"/>
      <c r="B147" s="384"/>
      <c r="C147" s="384"/>
      <c r="D147" s="384"/>
      <c r="E147" s="384"/>
      <c r="F147" s="384"/>
      <c r="G147" s="384"/>
      <c r="H147" s="386"/>
      <c r="I147" s="509"/>
      <c r="J147" s="384"/>
      <c r="K147" s="384"/>
      <c r="L147" s="386"/>
      <c r="M147" s="384"/>
    </row>
    <row r="148" spans="1:13" x14ac:dyDescent="0.2">
      <c r="A148" s="384"/>
      <c r="B148" s="384"/>
      <c r="C148" s="384"/>
      <c r="D148" s="384"/>
      <c r="E148" s="384"/>
      <c r="F148" s="384"/>
      <c r="G148" s="384"/>
      <c r="H148" s="386"/>
      <c r="I148" s="509"/>
      <c r="J148" s="384"/>
      <c r="K148" s="384"/>
      <c r="L148" s="386"/>
      <c r="M148" s="384"/>
    </row>
    <row r="149" spans="1:13" x14ac:dyDescent="0.2">
      <c r="A149" s="384"/>
      <c r="B149" s="384"/>
      <c r="C149" s="384"/>
      <c r="D149" s="384"/>
      <c r="E149" s="384"/>
      <c r="F149" s="384"/>
      <c r="G149" s="384"/>
      <c r="H149" s="386"/>
      <c r="I149" s="509"/>
      <c r="J149" s="384"/>
      <c r="K149" s="384"/>
      <c r="L149" s="386"/>
      <c r="M149" s="384"/>
    </row>
    <row r="150" spans="1:13" x14ac:dyDescent="0.2">
      <c r="A150" s="384"/>
      <c r="B150" s="384"/>
      <c r="C150" s="384"/>
      <c r="D150" s="384"/>
      <c r="E150" s="384"/>
      <c r="F150" s="384"/>
      <c r="G150" s="384"/>
      <c r="H150" s="386"/>
      <c r="I150" s="509"/>
      <c r="J150" s="384"/>
      <c r="K150" s="384"/>
      <c r="L150" s="386"/>
      <c r="M150" s="384"/>
    </row>
    <row r="151" spans="1:13" x14ac:dyDescent="0.2">
      <c r="A151" s="384"/>
      <c r="B151" s="384"/>
      <c r="C151" s="384"/>
      <c r="D151" s="384"/>
      <c r="E151" s="384"/>
      <c r="F151" s="384"/>
      <c r="G151" s="384"/>
      <c r="H151" s="386"/>
      <c r="I151" s="509"/>
      <c r="J151" s="384"/>
      <c r="K151" s="384"/>
      <c r="L151" s="386"/>
      <c r="M151" s="384"/>
    </row>
    <row r="152" spans="1:13" x14ac:dyDescent="0.2">
      <c r="I152" s="512"/>
    </row>
  </sheetData>
  <sortState ref="A2:M275">
    <sortCondition ref="C2:C275"/>
  </sortState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48"/>
  <sheetViews>
    <sheetView topLeftCell="A54" workbookViewId="0">
      <selection activeCell="J72" sqref="J72"/>
    </sheetView>
  </sheetViews>
  <sheetFormatPr defaultColWidth="9.140625" defaultRowHeight="12.75" x14ac:dyDescent="0.2"/>
  <cols>
    <col min="1" max="1" width="13.140625" customWidth="1"/>
    <col min="5" max="5" width="23.140625" customWidth="1"/>
    <col min="6" max="6" width="18.140625" customWidth="1"/>
    <col min="7" max="7" width="16.42578125" customWidth="1"/>
    <col min="8" max="8" width="12.140625" customWidth="1"/>
    <col min="9" max="9" width="13.140625" style="363" customWidth="1"/>
    <col min="10" max="10" width="14" style="363" customWidth="1"/>
    <col min="11" max="11" width="20.28515625" style="363" customWidth="1"/>
    <col min="12" max="12" width="20.28515625" customWidth="1"/>
    <col min="14" max="14" width="12.42578125" customWidth="1"/>
    <col min="15" max="15" width="19.7109375" customWidth="1"/>
  </cols>
  <sheetData>
    <row r="1" spans="1:15" x14ac:dyDescent="0.2">
      <c r="A1" s="474" t="s">
        <v>888</v>
      </c>
      <c r="B1" s="474" t="s">
        <v>0</v>
      </c>
      <c r="C1" s="474" t="s">
        <v>889</v>
      </c>
      <c r="D1" s="474" t="s">
        <v>1</v>
      </c>
      <c r="E1" s="474" t="s">
        <v>31</v>
      </c>
      <c r="F1" s="474" t="s">
        <v>32</v>
      </c>
      <c r="G1" s="474" t="s">
        <v>40</v>
      </c>
      <c r="H1" s="474" t="s">
        <v>33</v>
      </c>
      <c r="I1" s="508" t="s">
        <v>2</v>
      </c>
      <c r="J1" s="474" t="s">
        <v>36</v>
      </c>
      <c r="K1" s="474" t="s">
        <v>3</v>
      </c>
      <c r="L1" s="474" t="s">
        <v>34</v>
      </c>
      <c r="M1" s="474" t="s">
        <v>35</v>
      </c>
      <c r="N1" s="432"/>
      <c r="O1" s="432"/>
    </row>
    <row r="2" spans="1:15" x14ac:dyDescent="0.2">
      <c r="A2" s="606" t="s">
        <v>890</v>
      </c>
      <c r="B2" s="606" t="s">
        <v>900</v>
      </c>
      <c r="C2" s="606" t="s">
        <v>892</v>
      </c>
      <c r="D2" s="606" t="s">
        <v>369</v>
      </c>
      <c r="E2" s="606" t="s">
        <v>370</v>
      </c>
      <c r="F2" s="606" t="s">
        <v>371</v>
      </c>
      <c r="G2" s="606" t="s">
        <v>1068</v>
      </c>
      <c r="H2" s="607">
        <v>42416</v>
      </c>
      <c r="I2" s="509">
        <v>-178.07</v>
      </c>
      <c r="J2" s="606"/>
      <c r="K2" s="606" t="s">
        <v>357</v>
      </c>
      <c r="L2" s="607">
        <v>42418</v>
      </c>
      <c r="M2" s="606" t="s">
        <v>72</v>
      </c>
      <c r="N2" s="433"/>
      <c r="O2" s="431"/>
    </row>
    <row r="3" spans="1:15" x14ac:dyDescent="0.2">
      <c r="A3" s="606" t="s">
        <v>890</v>
      </c>
      <c r="B3" s="606" t="s">
        <v>900</v>
      </c>
      <c r="C3" s="606" t="s">
        <v>892</v>
      </c>
      <c r="D3" s="606" t="s">
        <v>175</v>
      </c>
      <c r="E3" s="606" t="s">
        <v>176</v>
      </c>
      <c r="F3" s="606" t="s">
        <v>177</v>
      </c>
      <c r="G3" s="606" t="s">
        <v>1135</v>
      </c>
      <c r="H3" s="607">
        <v>42405</v>
      </c>
      <c r="I3" s="509">
        <v>-219.25</v>
      </c>
      <c r="J3" s="606"/>
      <c r="K3" s="606" t="s">
        <v>231</v>
      </c>
      <c r="L3" s="607">
        <v>42408</v>
      </c>
      <c r="M3" s="606" t="s">
        <v>72</v>
      </c>
      <c r="N3" s="433"/>
      <c r="O3" s="431"/>
    </row>
    <row r="4" spans="1:15" x14ac:dyDescent="0.2">
      <c r="A4" s="606" t="s">
        <v>896</v>
      </c>
      <c r="B4" s="606" t="s">
        <v>900</v>
      </c>
      <c r="C4" s="606" t="s">
        <v>891</v>
      </c>
      <c r="D4" s="606" t="s">
        <v>911</v>
      </c>
      <c r="E4" s="606" t="s">
        <v>912</v>
      </c>
      <c r="F4" s="606" t="s">
        <v>913</v>
      </c>
      <c r="G4" s="606" t="s">
        <v>1043</v>
      </c>
      <c r="H4" s="607">
        <v>42398</v>
      </c>
      <c r="I4" s="509">
        <v>8592.64</v>
      </c>
      <c r="J4" s="606"/>
      <c r="K4" s="606" t="s">
        <v>86</v>
      </c>
      <c r="L4" s="607">
        <v>42423</v>
      </c>
      <c r="M4" s="606" t="s">
        <v>72</v>
      </c>
      <c r="N4" s="433"/>
      <c r="O4" s="431"/>
    </row>
    <row r="5" spans="1:15" x14ac:dyDescent="0.2">
      <c r="A5" s="606" t="s">
        <v>896</v>
      </c>
      <c r="B5" s="606" t="s">
        <v>900</v>
      </c>
      <c r="C5" s="606" t="s">
        <v>891</v>
      </c>
      <c r="D5" s="606" t="s">
        <v>83</v>
      </c>
      <c r="E5" s="606" t="s">
        <v>84</v>
      </c>
      <c r="F5" s="606" t="s">
        <v>85</v>
      </c>
      <c r="G5" s="606" t="s">
        <v>1047</v>
      </c>
      <c r="H5" s="607">
        <v>42400</v>
      </c>
      <c r="I5" s="509">
        <v>224.74</v>
      </c>
      <c r="J5" s="606"/>
      <c r="K5" s="606" t="s">
        <v>283</v>
      </c>
      <c r="L5" s="607">
        <v>42404</v>
      </c>
      <c r="M5" s="606" t="s">
        <v>72</v>
      </c>
      <c r="N5" s="433"/>
      <c r="O5" s="431"/>
    </row>
    <row r="6" spans="1:15" x14ac:dyDescent="0.2">
      <c r="A6" s="606" t="s">
        <v>896</v>
      </c>
      <c r="B6" s="606" t="s">
        <v>900</v>
      </c>
      <c r="C6" s="606" t="s">
        <v>891</v>
      </c>
      <c r="D6" s="606" t="s">
        <v>83</v>
      </c>
      <c r="E6" s="606" t="s">
        <v>84</v>
      </c>
      <c r="F6" s="606" t="s">
        <v>85</v>
      </c>
      <c r="G6" s="606" t="s">
        <v>1048</v>
      </c>
      <c r="H6" s="607">
        <v>42400</v>
      </c>
      <c r="I6" s="509">
        <v>190.79</v>
      </c>
      <c r="J6" s="606"/>
      <c r="K6" s="606" t="s">
        <v>283</v>
      </c>
      <c r="L6" s="607">
        <v>42404</v>
      </c>
      <c r="M6" s="606" t="s">
        <v>72</v>
      </c>
      <c r="N6" s="433"/>
      <c r="O6" s="431"/>
    </row>
    <row r="7" spans="1:15" x14ac:dyDescent="0.2">
      <c r="A7" s="606" t="s">
        <v>896</v>
      </c>
      <c r="B7" s="606" t="s">
        <v>900</v>
      </c>
      <c r="C7" s="606" t="s">
        <v>891</v>
      </c>
      <c r="D7" s="606" t="s">
        <v>83</v>
      </c>
      <c r="E7" s="606" t="s">
        <v>84</v>
      </c>
      <c r="F7" s="606" t="s">
        <v>85</v>
      </c>
      <c r="G7" s="606" t="s">
        <v>1049</v>
      </c>
      <c r="H7" s="607">
        <v>42400</v>
      </c>
      <c r="I7" s="509">
        <v>598.95000000000005</v>
      </c>
      <c r="J7" s="606"/>
      <c r="K7" s="606" t="s">
        <v>283</v>
      </c>
      <c r="L7" s="607">
        <v>42404</v>
      </c>
      <c r="M7" s="606" t="s">
        <v>72</v>
      </c>
      <c r="N7" s="433"/>
      <c r="O7" s="431"/>
    </row>
    <row r="8" spans="1:15" x14ac:dyDescent="0.2">
      <c r="A8" s="606" t="s">
        <v>896</v>
      </c>
      <c r="B8" s="606" t="s">
        <v>900</v>
      </c>
      <c r="C8" s="606" t="s">
        <v>891</v>
      </c>
      <c r="D8" s="606" t="s">
        <v>83</v>
      </c>
      <c r="E8" s="606" t="s">
        <v>84</v>
      </c>
      <c r="F8" s="606" t="s">
        <v>85</v>
      </c>
      <c r="G8" s="606" t="s">
        <v>1050</v>
      </c>
      <c r="H8" s="607">
        <v>42400</v>
      </c>
      <c r="I8" s="509">
        <v>639.79</v>
      </c>
      <c r="J8" s="606"/>
      <c r="K8" s="606" t="s">
        <v>145</v>
      </c>
      <c r="L8" s="607">
        <v>42404</v>
      </c>
      <c r="M8" s="606" t="s">
        <v>72</v>
      </c>
      <c r="N8" s="433"/>
      <c r="O8" s="431"/>
    </row>
    <row r="9" spans="1:15" x14ac:dyDescent="0.2">
      <c r="A9" s="606" t="s">
        <v>896</v>
      </c>
      <c r="B9" s="606" t="s">
        <v>900</v>
      </c>
      <c r="C9" s="606" t="s">
        <v>891</v>
      </c>
      <c r="D9" s="606" t="s">
        <v>80</v>
      </c>
      <c r="E9" s="606" t="s">
        <v>81</v>
      </c>
      <c r="F9" s="606" t="s">
        <v>82</v>
      </c>
      <c r="G9" s="606" t="s">
        <v>1051</v>
      </c>
      <c r="H9" s="607">
        <v>42402</v>
      </c>
      <c r="I9" s="509">
        <v>220.49</v>
      </c>
      <c r="J9" s="606" t="s">
        <v>1052</v>
      </c>
      <c r="K9" s="606" t="s">
        <v>182</v>
      </c>
      <c r="L9" s="607">
        <v>42402</v>
      </c>
      <c r="M9" s="606" t="s">
        <v>460</v>
      </c>
      <c r="N9" s="433"/>
      <c r="O9" s="431"/>
    </row>
    <row r="10" spans="1:15" x14ac:dyDescent="0.2">
      <c r="A10" s="606" t="s">
        <v>896</v>
      </c>
      <c r="B10" s="606" t="s">
        <v>900</v>
      </c>
      <c r="C10" s="606" t="s">
        <v>891</v>
      </c>
      <c r="D10" s="606" t="s">
        <v>744</v>
      </c>
      <c r="E10" s="606" t="s">
        <v>745</v>
      </c>
      <c r="F10" s="606" t="s">
        <v>746</v>
      </c>
      <c r="G10" s="606" t="s">
        <v>938</v>
      </c>
      <c r="H10" s="607">
        <v>42418</v>
      </c>
      <c r="I10" s="509">
        <v>36240.6</v>
      </c>
      <c r="J10" s="606" t="s">
        <v>1053</v>
      </c>
      <c r="K10" s="606" t="s">
        <v>569</v>
      </c>
      <c r="L10" s="607">
        <v>42418</v>
      </c>
      <c r="M10" s="606" t="s">
        <v>72</v>
      </c>
      <c r="N10" s="433"/>
      <c r="O10" s="431"/>
    </row>
    <row r="11" spans="1:15" x14ac:dyDescent="0.2">
      <c r="A11" s="606" t="s">
        <v>896</v>
      </c>
      <c r="B11" s="606" t="s">
        <v>900</v>
      </c>
      <c r="C11" s="606" t="s">
        <v>891</v>
      </c>
      <c r="D11" s="606" t="s">
        <v>268</v>
      </c>
      <c r="E11" s="606" t="s">
        <v>269</v>
      </c>
      <c r="F11" s="606" t="s">
        <v>270</v>
      </c>
      <c r="G11" s="606" t="s">
        <v>1054</v>
      </c>
      <c r="H11" s="607">
        <v>42427</v>
      </c>
      <c r="I11" s="509">
        <v>159.09</v>
      </c>
      <c r="J11" s="606"/>
      <c r="K11" s="606" t="s">
        <v>423</v>
      </c>
      <c r="L11" s="607">
        <v>42427</v>
      </c>
      <c r="M11" s="606" t="s">
        <v>72</v>
      </c>
      <c r="N11" s="433"/>
      <c r="O11" s="431"/>
    </row>
    <row r="12" spans="1:15" x14ac:dyDescent="0.2">
      <c r="A12" s="606" t="s">
        <v>896</v>
      </c>
      <c r="B12" s="606" t="s">
        <v>900</v>
      </c>
      <c r="C12" s="606" t="s">
        <v>891</v>
      </c>
      <c r="D12" s="606" t="s">
        <v>268</v>
      </c>
      <c r="E12" s="606" t="s">
        <v>269</v>
      </c>
      <c r="F12" s="606" t="s">
        <v>270</v>
      </c>
      <c r="G12" s="606" t="s">
        <v>3293</v>
      </c>
      <c r="H12" s="607">
        <v>42411</v>
      </c>
      <c r="I12" s="509">
        <v>260</v>
      </c>
      <c r="J12" s="606" t="s">
        <v>1055</v>
      </c>
      <c r="K12" s="606" t="s">
        <v>897</v>
      </c>
      <c r="L12" s="607">
        <v>42411</v>
      </c>
      <c r="M12" s="606" t="s">
        <v>72</v>
      </c>
      <c r="N12" s="433"/>
      <c r="O12" s="431"/>
    </row>
    <row r="13" spans="1:15" x14ac:dyDescent="0.2">
      <c r="A13" s="606" t="s">
        <v>896</v>
      </c>
      <c r="B13" s="606" t="s">
        <v>900</v>
      </c>
      <c r="C13" s="606" t="s">
        <v>891</v>
      </c>
      <c r="D13" s="606" t="s">
        <v>268</v>
      </c>
      <c r="E13" s="606" t="s">
        <v>269</v>
      </c>
      <c r="F13" s="606" t="s">
        <v>270</v>
      </c>
      <c r="G13" s="606" t="s">
        <v>1056</v>
      </c>
      <c r="H13" s="607">
        <v>42410</v>
      </c>
      <c r="I13" s="509">
        <v>159.09</v>
      </c>
      <c r="J13" s="606"/>
      <c r="K13" s="606" t="s">
        <v>423</v>
      </c>
      <c r="L13" s="607">
        <v>42410</v>
      </c>
      <c r="M13" s="606" t="s">
        <v>72</v>
      </c>
      <c r="N13" s="433"/>
      <c r="O13" s="431"/>
    </row>
    <row r="14" spans="1:15" x14ac:dyDescent="0.2">
      <c r="A14" s="606" t="s">
        <v>896</v>
      </c>
      <c r="B14" s="606" t="s">
        <v>900</v>
      </c>
      <c r="C14" s="606" t="s">
        <v>891</v>
      </c>
      <c r="D14" s="606" t="s">
        <v>558</v>
      </c>
      <c r="E14" s="606" t="s">
        <v>559</v>
      </c>
      <c r="F14" s="606" t="s">
        <v>560</v>
      </c>
      <c r="G14" s="606" t="s">
        <v>1057</v>
      </c>
      <c r="H14" s="607">
        <v>42424</v>
      </c>
      <c r="I14" s="509">
        <v>4882.7700000000004</v>
      </c>
      <c r="J14" s="606" t="s">
        <v>1058</v>
      </c>
      <c r="K14" s="606" t="s">
        <v>211</v>
      </c>
      <c r="L14" s="607">
        <v>42429</v>
      </c>
      <c r="M14" s="606" t="s">
        <v>72</v>
      </c>
      <c r="N14" s="433"/>
      <c r="O14" s="431"/>
    </row>
    <row r="15" spans="1:15" x14ac:dyDescent="0.2">
      <c r="A15" s="606" t="s">
        <v>896</v>
      </c>
      <c r="B15" s="606" t="s">
        <v>900</v>
      </c>
      <c r="C15" s="606" t="s">
        <v>891</v>
      </c>
      <c r="D15" s="606" t="s">
        <v>265</v>
      </c>
      <c r="E15" s="606" t="s">
        <v>266</v>
      </c>
      <c r="F15" s="606" t="s">
        <v>267</v>
      </c>
      <c r="G15" s="606" t="s">
        <v>1065</v>
      </c>
      <c r="H15" s="607">
        <v>42400</v>
      </c>
      <c r="I15" s="509">
        <v>220</v>
      </c>
      <c r="J15" s="606"/>
      <c r="K15" s="606" t="s">
        <v>275</v>
      </c>
      <c r="L15" s="607">
        <v>42408</v>
      </c>
      <c r="M15" s="606" t="s">
        <v>72</v>
      </c>
      <c r="N15" s="433"/>
      <c r="O15" s="431"/>
    </row>
    <row r="16" spans="1:15" x14ac:dyDescent="0.2">
      <c r="A16" s="606" t="s">
        <v>890</v>
      </c>
      <c r="B16" s="606" t="s">
        <v>900</v>
      </c>
      <c r="C16" s="606" t="s">
        <v>891</v>
      </c>
      <c r="D16" s="606" t="s">
        <v>478</v>
      </c>
      <c r="E16" s="606" t="s">
        <v>479</v>
      </c>
      <c r="F16" s="606" t="s">
        <v>480</v>
      </c>
      <c r="G16" s="606" t="s">
        <v>1066</v>
      </c>
      <c r="H16" s="607">
        <v>42398</v>
      </c>
      <c r="I16" s="509">
        <v>1657.7</v>
      </c>
      <c r="J16" s="606"/>
      <c r="K16" s="606" t="s">
        <v>299</v>
      </c>
      <c r="L16" s="607">
        <v>42404</v>
      </c>
      <c r="M16" s="606" t="s">
        <v>72</v>
      </c>
      <c r="N16" s="433"/>
      <c r="O16" s="431"/>
    </row>
    <row r="17" spans="1:15" x14ac:dyDescent="0.2">
      <c r="A17" s="606" t="s">
        <v>890</v>
      </c>
      <c r="B17" s="606" t="s">
        <v>900</v>
      </c>
      <c r="C17" s="606" t="s">
        <v>891</v>
      </c>
      <c r="D17" s="606" t="s">
        <v>369</v>
      </c>
      <c r="E17" s="606" t="s">
        <v>370</v>
      </c>
      <c r="F17" s="606" t="s">
        <v>371</v>
      </c>
      <c r="G17" s="606" t="s">
        <v>1067</v>
      </c>
      <c r="H17" s="607">
        <v>42416</v>
      </c>
      <c r="I17" s="509">
        <v>28.94</v>
      </c>
      <c r="J17" s="606"/>
      <c r="K17" s="606" t="s">
        <v>357</v>
      </c>
      <c r="L17" s="607">
        <v>42418</v>
      </c>
      <c r="M17" s="606" t="s">
        <v>72</v>
      </c>
      <c r="N17" s="433"/>
      <c r="O17" s="431"/>
    </row>
    <row r="18" spans="1:15" x14ac:dyDescent="0.2">
      <c r="A18" s="606" t="s">
        <v>890</v>
      </c>
      <c r="B18" s="606" t="s">
        <v>900</v>
      </c>
      <c r="C18" s="606" t="s">
        <v>891</v>
      </c>
      <c r="D18" s="606" t="s">
        <v>528</v>
      </c>
      <c r="E18" s="606" t="s">
        <v>529</v>
      </c>
      <c r="F18" s="606" t="s">
        <v>530</v>
      </c>
      <c r="G18" s="606" t="s">
        <v>1069</v>
      </c>
      <c r="H18" s="607">
        <v>42397</v>
      </c>
      <c r="I18" s="509">
        <v>1089</v>
      </c>
      <c r="J18" s="606"/>
      <c r="K18" s="606" t="s">
        <v>306</v>
      </c>
      <c r="L18" s="607">
        <v>42418</v>
      </c>
      <c r="M18" s="606" t="s">
        <v>72</v>
      </c>
      <c r="N18" s="433"/>
      <c r="O18" s="431"/>
    </row>
    <row r="19" spans="1:15" x14ac:dyDescent="0.2">
      <c r="A19" s="606" t="s">
        <v>890</v>
      </c>
      <c r="B19" s="606" t="s">
        <v>900</v>
      </c>
      <c r="C19" s="606" t="s">
        <v>891</v>
      </c>
      <c r="D19" s="606" t="s">
        <v>528</v>
      </c>
      <c r="E19" s="606" t="s">
        <v>529</v>
      </c>
      <c r="F19" s="606" t="s">
        <v>530</v>
      </c>
      <c r="G19" s="606" t="s">
        <v>1070</v>
      </c>
      <c r="H19" s="607">
        <v>42397</v>
      </c>
      <c r="I19" s="509">
        <v>1089</v>
      </c>
      <c r="J19" s="606"/>
      <c r="K19" s="606" t="s">
        <v>306</v>
      </c>
      <c r="L19" s="607">
        <v>42418</v>
      </c>
      <c r="M19" s="606" t="s">
        <v>72</v>
      </c>
      <c r="N19" s="433"/>
      <c r="O19" s="431"/>
    </row>
    <row r="20" spans="1:15" x14ac:dyDescent="0.2">
      <c r="A20" s="606" t="s">
        <v>890</v>
      </c>
      <c r="B20" s="606" t="s">
        <v>900</v>
      </c>
      <c r="C20" s="606" t="s">
        <v>891</v>
      </c>
      <c r="D20" s="606" t="s">
        <v>1071</v>
      </c>
      <c r="E20" s="606" t="s">
        <v>1072</v>
      </c>
      <c r="F20" s="606" t="s">
        <v>1073</v>
      </c>
      <c r="G20" s="606" t="s">
        <v>1074</v>
      </c>
      <c r="H20" s="607">
        <v>42426</v>
      </c>
      <c r="I20" s="509">
        <v>5000</v>
      </c>
      <c r="J20" s="606"/>
      <c r="K20" s="606" t="s">
        <v>306</v>
      </c>
      <c r="L20" s="607">
        <v>42426</v>
      </c>
      <c r="M20" s="606" t="s">
        <v>72</v>
      </c>
      <c r="N20" s="433"/>
      <c r="O20" s="431"/>
    </row>
    <row r="21" spans="1:15" x14ac:dyDescent="0.2">
      <c r="A21" s="606" t="s">
        <v>890</v>
      </c>
      <c r="B21" s="606" t="s">
        <v>900</v>
      </c>
      <c r="C21" s="606" t="s">
        <v>891</v>
      </c>
      <c r="D21" s="606" t="s">
        <v>1071</v>
      </c>
      <c r="E21" s="606" t="s">
        <v>1072</v>
      </c>
      <c r="F21" s="606" t="s">
        <v>1073</v>
      </c>
      <c r="G21" s="606" t="s">
        <v>1075</v>
      </c>
      <c r="H21" s="607">
        <v>42399</v>
      </c>
      <c r="I21" s="509">
        <v>500</v>
      </c>
      <c r="J21" s="606"/>
      <c r="K21" s="606" t="s">
        <v>306</v>
      </c>
      <c r="L21" s="607">
        <v>42418</v>
      </c>
      <c r="M21" s="606" t="s">
        <v>72</v>
      </c>
      <c r="N21" s="433"/>
      <c r="O21" s="431"/>
    </row>
    <row r="22" spans="1:15" x14ac:dyDescent="0.2">
      <c r="A22" s="606" t="s">
        <v>890</v>
      </c>
      <c r="B22" s="606" t="s">
        <v>900</v>
      </c>
      <c r="C22" s="606" t="s">
        <v>891</v>
      </c>
      <c r="D22" s="606" t="s">
        <v>1071</v>
      </c>
      <c r="E22" s="606" t="s">
        <v>1072</v>
      </c>
      <c r="F22" s="606" t="s">
        <v>1073</v>
      </c>
      <c r="G22" s="606" t="s">
        <v>1076</v>
      </c>
      <c r="H22" s="607">
        <v>42399</v>
      </c>
      <c r="I22" s="509">
        <v>1000</v>
      </c>
      <c r="J22" s="606"/>
      <c r="K22" s="606" t="s">
        <v>306</v>
      </c>
      <c r="L22" s="607">
        <v>42418</v>
      </c>
      <c r="M22" s="606" t="s">
        <v>72</v>
      </c>
      <c r="N22" s="433"/>
      <c r="O22" s="431"/>
    </row>
    <row r="23" spans="1:15" x14ac:dyDescent="0.2">
      <c r="A23" s="606" t="s">
        <v>890</v>
      </c>
      <c r="B23" s="606" t="s">
        <v>900</v>
      </c>
      <c r="C23" s="606" t="s">
        <v>891</v>
      </c>
      <c r="D23" s="606" t="s">
        <v>1071</v>
      </c>
      <c r="E23" s="606" t="s">
        <v>1072</v>
      </c>
      <c r="F23" s="606" t="s">
        <v>1073</v>
      </c>
      <c r="G23" s="606" t="s">
        <v>1077</v>
      </c>
      <c r="H23" s="607">
        <v>42391</v>
      </c>
      <c r="I23" s="509">
        <v>800</v>
      </c>
      <c r="J23" s="606"/>
      <c r="K23" s="606" t="s">
        <v>306</v>
      </c>
      <c r="L23" s="607">
        <v>42418</v>
      </c>
      <c r="M23" s="606" t="s">
        <v>72</v>
      </c>
      <c r="N23" s="433"/>
      <c r="O23" s="431"/>
    </row>
    <row r="24" spans="1:15" x14ac:dyDescent="0.2">
      <c r="A24" s="606" t="s">
        <v>890</v>
      </c>
      <c r="B24" s="606" t="s">
        <v>900</v>
      </c>
      <c r="C24" s="606" t="s">
        <v>891</v>
      </c>
      <c r="D24" s="606" t="s">
        <v>1071</v>
      </c>
      <c r="E24" s="606" t="s">
        <v>1072</v>
      </c>
      <c r="F24" s="606" t="s">
        <v>1073</v>
      </c>
      <c r="G24" s="606" t="s">
        <v>1078</v>
      </c>
      <c r="H24" s="607">
        <v>42399</v>
      </c>
      <c r="I24" s="509">
        <v>2000</v>
      </c>
      <c r="J24" s="606"/>
      <c r="K24" s="606" t="s">
        <v>306</v>
      </c>
      <c r="L24" s="607">
        <v>42418</v>
      </c>
      <c r="M24" s="606" t="s">
        <v>72</v>
      </c>
      <c r="N24" s="433"/>
      <c r="O24" s="431"/>
    </row>
    <row r="25" spans="1:15" x14ac:dyDescent="0.2">
      <c r="A25" s="606" t="s">
        <v>890</v>
      </c>
      <c r="B25" s="606" t="s">
        <v>900</v>
      </c>
      <c r="C25" s="606" t="s">
        <v>891</v>
      </c>
      <c r="D25" s="606" t="s">
        <v>944</v>
      </c>
      <c r="E25" s="606" t="s">
        <v>945</v>
      </c>
      <c r="F25" s="606"/>
      <c r="G25" s="606" t="s">
        <v>1079</v>
      </c>
      <c r="H25" s="607">
        <v>42409</v>
      </c>
      <c r="I25" s="509">
        <v>446.5</v>
      </c>
      <c r="J25" s="606" t="s">
        <v>946</v>
      </c>
      <c r="K25" s="606" t="s">
        <v>356</v>
      </c>
      <c r="L25" s="607">
        <v>42415</v>
      </c>
      <c r="M25" s="606" t="s">
        <v>72</v>
      </c>
      <c r="N25" s="433"/>
      <c r="O25" s="431"/>
    </row>
    <row r="26" spans="1:15" x14ac:dyDescent="0.2">
      <c r="A26" s="606" t="s">
        <v>890</v>
      </c>
      <c r="B26" s="606" t="s">
        <v>900</v>
      </c>
      <c r="C26" s="606" t="s">
        <v>891</v>
      </c>
      <c r="D26" s="606" t="s">
        <v>212</v>
      </c>
      <c r="E26" s="606" t="s">
        <v>213</v>
      </c>
      <c r="F26" s="606" t="s">
        <v>214</v>
      </c>
      <c r="G26" s="606" t="s">
        <v>1080</v>
      </c>
      <c r="H26" s="607">
        <v>42426</v>
      </c>
      <c r="I26" s="509">
        <v>22.43</v>
      </c>
      <c r="J26" s="606"/>
      <c r="K26" s="606" t="s">
        <v>2102</v>
      </c>
      <c r="L26" s="607">
        <v>42426</v>
      </c>
      <c r="M26" s="606" t="s">
        <v>72</v>
      </c>
      <c r="N26" s="433"/>
      <c r="O26" s="431"/>
    </row>
    <row r="27" spans="1:15" x14ac:dyDescent="0.2">
      <c r="A27" s="606" t="s">
        <v>890</v>
      </c>
      <c r="B27" s="606" t="s">
        <v>900</v>
      </c>
      <c r="C27" s="606" t="s">
        <v>891</v>
      </c>
      <c r="D27" s="606" t="s">
        <v>94</v>
      </c>
      <c r="E27" s="606" t="s">
        <v>95</v>
      </c>
      <c r="F27" s="606" t="s">
        <v>96</v>
      </c>
      <c r="G27" s="606" t="s">
        <v>1081</v>
      </c>
      <c r="H27" s="607">
        <v>42418</v>
      </c>
      <c r="I27" s="509">
        <v>261.3</v>
      </c>
      <c r="J27" s="606"/>
      <c r="K27" s="606" t="s">
        <v>97</v>
      </c>
      <c r="L27" s="607">
        <v>42425</v>
      </c>
      <c r="M27" s="606" t="s">
        <v>72</v>
      </c>
      <c r="N27" s="433"/>
      <c r="O27" s="431"/>
    </row>
    <row r="28" spans="1:15" x14ac:dyDescent="0.2">
      <c r="A28" s="606" t="s">
        <v>890</v>
      </c>
      <c r="B28" s="606" t="s">
        <v>900</v>
      </c>
      <c r="C28" s="606" t="s">
        <v>891</v>
      </c>
      <c r="D28" s="606" t="s">
        <v>94</v>
      </c>
      <c r="E28" s="606" t="s">
        <v>95</v>
      </c>
      <c r="F28" s="606" t="s">
        <v>96</v>
      </c>
      <c r="G28" s="606" t="s">
        <v>1083</v>
      </c>
      <c r="H28" s="607">
        <v>42417</v>
      </c>
      <c r="I28" s="509">
        <v>39.31</v>
      </c>
      <c r="J28" s="606"/>
      <c r="K28" s="606" t="s">
        <v>145</v>
      </c>
      <c r="L28" s="607">
        <v>42425</v>
      </c>
      <c r="M28" s="606" t="s">
        <v>72</v>
      </c>
      <c r="N28" s="433"/>
      <c r="O28" s="431"/>
    </row>
    <row r="29" spans="1:15" x14ac:dyDescent="0.2">
      <c r="A29" s="606" t="s">
        <v>890</v>
      </c>
      <c r="B29" s="606" t="s">
        <v>900</v>
      </c>
      <c r="C29" s="606" t="s">
        <v>891</v>
      </c>
      <c r="D29" s="606" t="s">
        <v>1015</v>
      </c>
      <c r="E29" s="606" t="s">
        <v>1016</v>
      </c>
      <c r="F29" s="606" t="s">
        <v>1017</v>
      </c>
      <c r="G29" s="606" t="s">
        <v>1084</v>
      </c>
      <c r="H29" s="607">
        <v>42423</v>
      </c>
      <c r="I29" s="509">
        <v>373.76</v>
      </c>
      <c r="J29" s="606"/>
      <c r="K29" s="606" t="s">
        <v>97</v>
      </c>
      <c r="L29" s="607">
        <v>42423</v>
      </c>
      <c r="M29" s="606" t="s">
        <v>72</v>
      </c>
      <c r="N29" s="433"/>
      <c r="O29" s="431"/>
    </row>
    <row r="30" spans="1:15" x14ac:dyDescent="0.2">
      <c r="A30" s="606" t="s">
        <v>890</v>
      </c>
      <c r="B30" s="606" t="s">
        <v>900</v>
      </c>
      <c r="C30" s="606" t="s">
        <v>891</v>
      </c>
      <c r="D30" s="606" t="s">
        <v>83</v>
      </c>
      <c r="E30" s="606" t="s">
        <v>84</v>
      </c>
      <c r="F30" s="606" t="s">
        <v>85</v>
      </c>
      <c r="G30" s="606" t="s">
        <v>1088</v>
      </c>
      <c r="H30" s="607">
        <v>42415</v>
      </c>
      <c r="I30" s="509">
        <v>286.18</v>
      </c>
      <c r="J30" s="606"/>
      <c r="K30" s="606" t="s">
        <v>182</v>
      </c>
      <c r="L30" s="607">
        <v>42418</v>
      </c>
      <c r="M30" s="606" t="s">
        <v>72</v>
      </c>
      <c r="N30" s="433"/>
      <c r="O30" s="431"/>
    </row>
    <row r="31" spans="1:15" x14ac:dyDescent="0.2">
      <c r="A31" s="606" t="s">
        <v>890</v>
      </c>
      <c r="B31" s="606" t="s">
        <v>900</v>
      </c>
      <c r="C31" s="606" t="s">
        <v>891</v>
      </c>
      <c r="D31" s="606" t="s">
        <v>83</v>
      </c>
      <c r="E31" s="606" t="s">
        <v>84</v>
      </c>
      <c r="F31" s="606" t="s">
        <v>85</v>
      </c>
      <c r="G31" s="606" t="s">
        <v>1089</v>
      </c>
      <c r="H31" s="607">
        <v>42415</v>
      </c>
      <c r="I31" s="509">
        <v>263.56</v>
      </c>
      <c r="J31" s="606"/>
      <c r="K31" s="606" t="s">
        <v>182</v>
      </c>
      <c r="L31" s="607">
        <v>42418</v>
      </c>
      <c r="M31" s="606" t="s">
        <v>72</v>
      </c>
      <c r="N31" s="433"/>
      <c r="O31" s="431"/>
    </row>
    <row r="32" spans="1:15" x14ac:dyDescent="0.2">
      <c r="A32" s="606" t="s">
        <v>890</v>
      </c>
      <c r="B32" s="606" t="s">
        <v>900</v>
      </c>
      <c r="C32" s="606" t="s">
        <v>891</v>
      </c>
      <c r="D32" s="606" t="s">
        <v>83</v>
      </c>
      <c r="E32" s="606" t="s">
        <v>84</v>
      </c>
      <c r="F32" s="606" t="s">
        <v>85</v>
      </c>
      <c r="G32" s="606" t="s">
        <v>1090</v>
      </c>
      <c r="H32" s="607">
        <v>42415</v>
      </c>
      <c r="I32" s="509">
        <v>262.63</v>
      </c>
      <c r="J32" s="606"/>
      <c r="K32" s="606" t="s">
        <v>182</v>
      </c>
      <c r="L32" s="607">
        <v>42418</v>
      </c>
      <c r="M32" s="606" t="s">
        <v>72</v>
      </c>
      <c r="N32" s="433"/>
      <c r="O32" s="431"/>
    </row>
    <row r="33" spans="1:15" x14ac:dyDescent="0.2">
      <c r="A33" s="606" t="s">
        <v>890</v>
      </c>
      <c r="B33" s="606" t="s">
        <v>900</v>
      </c>
      <c r="C33" s="606" t="s">
        <v>891</v>
      </c>
      <c r="D33" s="606" t="s">
        <v>83</v>
      </c>
      <c r="E33" s="606" t="s">
        <v>84</v>
      </c>
      <c r="F33" s="606" t="s">
        <v>85</v>
      </c>
      <c r="G33" s="606" t="s">
        <v>1091</v>
      </c>
      <c r="H33" s="607">
        <v>42415</v>
      </c>
      <c r="I33" s="509">
        <v>175.7</v>
      </c>
      <c r="J33" s="606"/>
      <c r="K33" s="606" t="s">
        <v>182</v>
      </c>
      <c r="L33" s="607">
        <v>42418</v>
      </c>
      <c r="M33" s="606" t="s">
        <v>72</v>
      </c>
      <c r="N33" s="433"/>
      <c r="O33" s="431"/>
    </row>
    <row r="34" spans="1:15" x14ac:dyDescent="0.2">
      <c r="A34" s="606" t="s">
        <v>890</v>
      </c>
      <c r="B34" s="606" t="s">
        <v>900</v>
      </c>
      <c r="C34" s="606" t="s">
        <v>891</v>
      </c>
      <c r="D34" s="606" t="s">
        <v>83</v>
      </c>
      <c r="E34" s="606" t="s">
        <v>84</v>
      </c>
      <c r="F34" s="606" t="s">
        <v>85</v>
      </c>
      <c r="G34" s="606" t="s">
        <v>1092</v>
      </c>
      <c r="H34" s="607">
        <v>42415</v>
      </c>
      <c r="I34" s="509">
        <v>286.18</v>
      </c>
      <c r="J34" s="606"/>
      <c r="K34" s="606" t="s">
        <v>182</v>
      </c>
      <c r="L34" s="607">
        <v>42418</v>
      </c>
      <c r="M34" s="606" t="s">
        <v>72</v>
      </c>
      <c r="N34" s="433"/>
      <c r="O34" s="431"/>
    </row>
    <row r="35" spans="1:15" x14ac:dyDescent="0.2">
      <c r="A35" s="606" t="s">
        <v>890</v>
      </c>
      <c r="B35" s="606" t="s">
        <v>900</v>
      </c>
      <c r="C35" s="606" t="s">
        <v>891</v>
      </c>
      <c r="D35" s="606" t="s">
        <v>83</v>
      </c>
      <c r="E35" s="606" t="s">
        <v>84</v>
      </c>
      <c r="F35" s="606" t="s">
        <v>85</v>
      </c>
      <c r="G35" s="606" t="s">
        <v>1093</v>
      </c>
      <c r="H35" s="607">
        <v>42415</v>
      </c>
      <c r="I35" s="509">
        <v>263.56</v>
      </c>
      <c r="J35" s="606"/>
      <c r="K35" s="606" t="s">
        <v>182</v>
      </c>
      <c r="L35" s="607">
        <v>42418</v>
      </c>
      <c r="M35" s="606" t="s">
        <v>72</v>
      </c>
      <c r="N35" s="433"/>
      <c r="O35" s="431"/>
    </row>
    <row r="36" spans="1:15" x14ac:dyDescent="0.2">
      <c r="A36" s="606" t="s">
        <v>890</v>
      </c>
      <c r="B36" s="606" t="s">
        <v>900</v>
      </c>
      <c r="C36" s="606" t="s">
        <v>891</v>
      </c>
      <c r="D36" s="606" t="s">
        <v>83</v>
      </c>
      <c r="E36" s="606" t="s">
        <v>84</v>
      </c>
      <c r="F36" s="606" t="s">
        <v>85</v>
      </c>
      <c r="G36" s="606" t="s">
        <v>1094</v>
      </c>
      <c r="H36" s="607">
        <v>42415</v>
      </c>
      <c r="I36" s="509">
        <v>262.63</v>
      </c>
      <c r="J36" s="606"/>
      <c r="K36" s="606" t="s">
        <v>182</v>
      </c>
      <c r="L36" s="607">
        <v>42418</v>
      </c>
      <c r="M36" s="606" t="s">
        <v>72</v>
      </c>
      <c r="N36" s="433"/>
      <c r="O36" s="431"/>
    </row>
    <row r="37" spans="1:15" x14ac:dyDescent="0.2">
      <c r="A37" s="606" t="s">
        <v>890</v>
      </c>
      <c r="B37" s="606" t="s">
        <v>900</v>
      </c>
      <c r="C37" s="606" t="s">
        <v>891</v>
      </c>
      <c r="D37" s="606" t="s">
        <v>83</v>
      </c>
      <c r="E37" s="606" t="s">
        <v>84</v>
      </c>
      <c r="F37" s="606" t="s">
        <v>85</v>
      </c>
      <c r="G37" s="606" t="s">
        <v>1095</v>
      </c>
      <c r="H37" s="607">
        <v>42415</v>
      </c>
      <c r="I37" s="509">
        <v>286.18</v>
      </c>
      <c r="J37" s="606"/>
      <c r="K37" s="606" t="s">
        <v>182</v>
      </c>
      <c r="L37" s="607">
        <v>42418</v>
      </c>
      <c r="M37" s="606" t="s">
        <v>72</v>
      </c>
      <c r="N37" s="433"/>
      <c r="O37" s="431"/>
    </row>
    <row r="38" spans="1:15" x14ac:dyDescent="0.2">
      <c r="A38" s="606" t="s">
        <v>890</v>
      </c>
      <c r="B38" s="606" t="s">
        <v>900</v>
      </c>
      <c r="C38" s="606" t="s">
        <v>891</v>
      </c>
      <c r="D38" s="606" t="s">
        <v>83</v>
      </c>
      <c r="E38" s="606" t="s">
        <v>84</v>
      </c>
      <c r="F38" s="606" t="s">
        <v>85</v>
      </c>
      <c r="G38" s="606" t="s">
        <v>1096</v>
      </c>
      <c r="H38" s="607">
        <v>42400</v>
      </c>
      <c r="I38" s="509">
        <v>263.56</v>
      </c>
      <c r="J38" s="606"/>
      <c r="K38" s="606" t="s">
        <v>182</v>
      </c>
      <c r="L38" s="607">
        <v>42403</v>
      </c>
      <c r="M38" s="606" t="s">
        <v>72</v>
      </c>
      <c r="N38" s="433"/>
      <c r="O38" s="431"/>
    </row>
    <row r="39" spans="1:15" x14ac:dyDescent="0.2">
      <c r="A39" s="606" t="s">
        <v>890</v>
      </c>
      <c r="B39" s="606" t="s">
        <v>900</v>
      </c>
      <c r="C39" s="606" t="s">
        <v>891</v>
      </c>
      <c r="D39" s="606" t="s">
        <v>83</v>
      </c>
      <c r="E39" s="606" t="s">
        <v>84</v>
      </c>
      <c r="F39" s="606" t="s">
        <v>85</v>
      </c>
      <c r="G39" s="606" t="s">
        <v>1097</v>
      </c>
      <c r="H39" s="607">
        <v>42400</v>
      </c>
      <c r="I39" s="509">
        <v>286.18</v>
      </c>
      <c r="J39" s="606"/>
      <c r="K39" s="606" t="s">
        <v>182</v>
      </c>
      <c r="L39" s="607">
        <v>42403</v>
      </c>
      <c r="M39" s="606" t="s">
        <v>72</v>
      </c>
      <c r="N39" s="433"/>
      <c r="O39" s="431"/>
    </row>
    <row r="40" spans="1:15" x14ac:dyDescent="0.2">
      <c r="A40" s="606" t="s">
        <v>890</v>
      </c>
      <c r="B40" s="606" t="s">
        <v>900</v>
      </c>
      <c r="C40" s="606" t="s">
        <v>891</v>
      </c>
      <c r="D40" s="606" t="s">
        <v>83</v>
      </c>
      <c r="E40" s="606" t="s">
        <v>84</v>
      </c>
      <c r="F40" s="606" t="s">
        <v>85</v>
      </c>
      <c r="G40" s="606" t="s">
        <v>1098</v>
      </c>
      <c r="H40" s="607">
        <v>42400</v>
      </c>
      <c r="I40" s="509">
        <v>263.56</v>
      </c>
      <c r="J40" s="606"/>
      <c r="K40" s="606" t="s">
        <v>182</v>
      </c>
      <c r="L40" s="607">
        <v>42403</v>
      </c>
      <c r="M40" s="606" t="s">
        <v>72</v>
      </c>
      <c r="N40" s="433"/>
      <c r="O40" s="431"/>
    </row>
    <row r="41" spans="1:15" x14ac:dyDescent="0.2">
      <c r="A41" s="606" t="s">
        <v>890</v>
      </c>
      <c r="B41" s="606" t="s">
        <v>900</v>
      </c>
      <c r="C41" s="606" t="s">
        <v>891</v>
      </c>
      <c r="D41" s="606" t="s">
        <v>83</v>
      </c>
      <c r="E41" s="606" t="s">
        <v>84</v>
      </c>
      <c r="F41" s="606" t="s">
        <v>85</v>
      </c>
      <c r="G41" s="606" t="s">
        <v>1099</v>
      </c>
      <c r="H41" s="607">
        <v>42400</v>
      </c>
      <c r="I41" s="509">
        <v>75.64</v>
      </c>
      <c r="J41" s="606"/>
      <c r="K41" s="606" t="s">
        <v>182</v>
      </c>
      <c r="L41" s="607">
        <v>42403</v>
      </c>
      <c r="M41" s="606" t="s">
        <v>72</v>
      </c>
      <c r="N41" s="433"/>
      <c r="O41" s="431"/>
    </row>
    <row r="42" spans="1:15" x14ac:dyDescent="0.2">
      <c r="A42" s="606" t="s">
        <v>890</v>
      </c>
      <c r="B42" s="606" t="s">
        <v>900</v>
      </c>
      <c r="C42" s="606" t="s">
        <v>891</v>
      </c>
      <c r="D42" s="606" t="s">
        <v>83</v>
      </c>
      <c r="E42" s="606" t="s">
        <v>84</v>
      </c>
      <c r="F42" s="606" t="s">
        <v>85</v>
      </c>
      <c r="G42" s="606" t="s">
        <v>1100</v>
      </c>
      <c r="H42" s="607">
        <v>42400</v>
      </c>
      <c r="I42" s="509">
        <v>132.83000000000001</v>
      </c>
      <c r="J42" s="606"/>
      <c r="K42" s="606" t="s">
        <v>182</v>
      </c>
      <c r="L42" s="607">
        <v>42403</v>
      </c>
      <c r="M42" s="606" t="s">
        <v>72</v>
      </c>
      <c r="N42" s="433"/>
      <c r="O42" s="431"/>
    </row>
    <row r="43" spans="1:15" x14ac:dyDescent="0.2">
      <c r="A43" s="606" t="s">
        <v>890</v>
      </c>
      <c r="B43" s="606" t="s">
        <v>900</v>
      </c>
      <c r="C43" s="606" t="s">
        <v>891</v>
      </c>
      <c r="D43" s="606" t="s">
        <v>83</v>
      </c>
      <c r="E43" s="606" t="s">
        <v>84</v>
      </c>
      <c r="F43" s="606" t="s">
        <v>85</v>
      </c>
      <c r="G43" s="606" t="s">
        <v>1101</v>
      </c>
      <c r="H43" s="607">
        <v>42400</v>
      </c>
      <c r="I43" s="509">
        <v>735.08</v>
      </c>
      <c r="J43" s="606"/>
      <c r="K43" s="606" t="s">
        <v>182</v>
      </c>
      <c r="L43" s="607">
        <v>42403</v>
      </c>
      <c r="M43" s="606" t="s">
        <v>72</v>
      </c>
      <c r="N43" s="433"/>
      <c r="O43" s="431"/>
    </row>
    <row r="44" spans="1:15" x14ac:dyDescent="0.2">
      <c r="A44" s="606" t="s">
        <v>890</v>
      </c>
      <c r="B44" s="606" t="s">
        <v>900</v>
      </c>
      <c r="C44" s="606" t="s">
        <v>891</v>
      </c>
      <c r="D44" s="606" t="s">
        <v>1102</v>
      </c>
      <c r="E44" s="606" t="s">
        <v>1103</v>
      </c>
      <c r="F44" s="606" t="s">
        <v>1104</v>
      </c>
      <c r="G44" s="606" t="s">
        <v>1105</v>
      </c>
      <c r="H44" s="607">
        <v>42394</v>
      </c>
      <c r="I44" s="509">
        <v>52.3</v>
      </c>
      <c r="J44" s="606"/>
      <c r="K44" s="606" t="s">
        <v>1106</v>
      </c>
      <c r="L44" s="607">
        <v>42402</v>
      </c>
      <c r="M44" s="606" t="s">
        <v>72</v>
      </c>
      <c r="N44" s="433"/>
      <c r="O44" s="431"/>
    </row>
    <row r="45" spans="1:15" x14ac:dyDescent="0.2">
      <c r="A45" s="606" t="s">
        <v>890</v>
      </c>
      <c r="B45" s="606" t="s">
        <v>900</v>
      </c>
      <c r="C45" s="606" t="s">
        <v>891</v>
      </c>
      <c r="D45" s="606" t="s">
        <v>136</v>
      </c>
      <c r="E45" s="606" t="s">
        <v>137</v>
      </c>
      <c r="F45" s="606" t="s">
        <v>138</v>
      </c>
      <c r="G45" s="606" t="s">
        <v>1109</v>
      </c>
      <c r="H45" s="607">
        <v>42417</v>
      </c>
      <c r="I45" s="509">
        <v>2274.8000000000002</v>
      </c>
      <c r="J45" s="606" t="s">
        <v>1110</v>
      </c>
      <c r="K45" s="606" t="s">
        <v>275</v>
      </c>
      <c r="L45" s="607">
        <v>42419</v>
      </c>
      <c r="M45" s="606" t="s">
        <v>72</v>
      </c>
      <c r="N45" s="433"/>
      <c r="O45" s="431"/>
    </row>
    <row r="46" spans="1:15" x14ac:dyDescent="0.2">
      <c r="A46" s="606" t="s">
        <v>890</v>
      </c>
      <c r="B46" s="606" t="s">
        <v>900</v>
      </c>
      <c r="C46" s="606" t="s">
        <v>891</v>
      </c>
      <c r="D46" s="606" t="s">
        <v>310</v>
      </c>
      <c r="E46" s="606" t="s">
        <v>311</v>
      </c>
      <c r="F46" s="606" t="s">
        <v>312</v>
      </c>
      <c r="G46" s="606" t="s">
        <v>1112</v>
      </c>
      <c r="H46" s="607">
        <v>42415</v>
      </c>
      <c r="I46" s="509">
        <v>136.13</v>
      </c>
      <c r="J46" s="606"/>
      <c r="K46" s="606" t="s">
        <v>145</v>
      </c>
      <c r="L46" s="607">
        <v>42416</v>
      </c>
      <c r="M46" s="606" t="s">
        <v>72</v>
      </c>
      <c r="N46" s="433"/>
      <c r="O46" s="431"/>
    </row>
    <row r="47" spans="1:15" x14ac:dyDescent="0.2">
      <c r="A47" s="606" t="s">
        <v>890</v>
      </c>
      <c r="B47" s="606" t="s">
        <v>900</v>
      </c>
      <c r="C47" s="606" t="s">
        <v>891</v>
      </c>
      <c r="D47" s="606" t="s">
        <v>310</v>
      </c>
      <c r="E47" s="606" t="s">
        <v>311</v>
      </c>
      <c r="F47" s="606" t="s">
        <v>312</v>
      </c>
      <c r="G47" s="606" t="s">
        <v>1113</v>
      </c>
      <c r="H47" s="607">
        <v>42398</v>
      </c>
      <c r="I47" s="509">
        <v>136.13</v>
      </c>
      <c r="J47" s="606" t="s">
        <v>972</v>
      </c>
      <c r="K47" s="606" t="s">
        <v>145</v>
      </c>
      <c r="L47" s="607">
        <v>42401</v>
      </c>
      <c r="M47" s="606" t="s">
        <v>72</v>
      </c>
      <c r="N47" s="433"/>
      <c r="O47" s="431"/>
    </row>
    <row r="48" spans="1:15" x14ac:dyDescent="0.2">
      <c r="A48" s="606" t="s">
        <v>890</v>
      </c>
      <c r="B48" s="606" t="s">
        <v>900</v>
      </c>
      <c r="C48" s="606" t="s">
        <v>891</v>
      </c>
      <c r="D48" s="606" t="s">
        <v>435</v>
      </c>
      <c r="E48" s="606" t="s">
        <v>436</v>
      </c>
      <c r="F48" s="606" t="s">
        <v>437</v>
      </c>
      <c r="G48" s="606" t="s">
        <v>1117</v>
      </c>
      <c r="H48" s="607">
        <v>42397</v>
      </c>
      <c r="I48" s="509">
        <v>21.61</v>
      </c>
      <c r="J48" s="606" t="s">
        <v>1118</v>
      </c>
      <c r="K48" s="606" t="s">
        <v>275</v>
      </c>
      <c r="L48" s="607">
        <v>42415</v>
      </c>
      <c r="M48" s="606" t="s">
        <v>72</v>
      </c>
      <c r="N48" s="433"/>
      <c r="O48" s="431"/>
    </row>
    <row r="49" spans="1:15" x14ac:dyDescent="0.2">
      <c r="A49" s="606" t="s">
        <v>890</v>
      </c>
      <c r="B49" s="606" t="s">
        <v>900</v>
      </c>
      <c r="C49" s="606" t="s">
        <v>891</v>
      </c>
      <c r="D49" s="606" t="s">
        <v>90</v>
      </c>
      <c r="E49" s="606" t="s">
        <v>91</v>
      </c>
      <c r="F49" s="606" t="s">
        <v>92</v>
      </c>
      <c r="G49" s="606" t="s">
        <v>1124</v>
      </c>
      <c r="H49" s="607">
        <v>42400</v>
      </c>
      <c r="I49" s="509">
        <v>63.91</v>
      </c>
      <c r="J49" s="606" t="s">
        <v>1125</v>
      </c>
      <c r="K49" s="606" t="s">
        <v>899</v>
      </c>
      <c r="L49" s="607">
        <v>42402</v>
      </c>
      <c r="M49" s="606" t="s">
        <v>72</v>
      </c>
      <c r="N49" s="433"/>
      <c r="O49" s="431"/>
    </row>
    <row r="50" spans="1:15" x14ac:dyDescent="0.2">
      <c r="A50" s="606" t="s">
        <v>890</v>
      </c>
      <c r="B50" s="606" t="s">
        <v>900</v>
      </c>
      <c r="C50" s="606" t="s">
        <v>891</v>
      </c>
      <c r="D50" s="606" t="s">
        <v>484</v>
      </c>
      <c r="E50" s="606" t="s">
        <v>485</v>
      </c>
      <c r="F50" s="606" t="s">
        <v>486</v>
      </c>
      <c r="G50" s="606" t="s">
        <v>1129</v>
      </c>
      <c r="H50" s="607">
        <v>42398</v>
      </c>
      <c r="I50" s="509">
        <v>1407.39</v>
      </c>
      <c r="J50" s="606" t="s">
        <v>980</v>
      </c>
      <c r="K50" s="606" t="s">
        <v>383</v>
      </c>
      <c r="L50" s="607">
        <v>42401</v>
      </c>
      <c r="M50" s="606" t="s">
        <v>72</v>
      </c>
      <c r="N50" s="433"/>
      <c r="O50" s="431"/>
    </row>
    <row r="51" spans="1:15" x14ac:dyDescent="0.2">
      <c r="A51" s="606" t="s">
        <v>890</v>
      </c>
      <c r="B51" s="606" t="s">
        <v>900</v>
      </c>
      <c r="C51" s="606" t="s">
        <v>891</v>
      </c>
      <c r="D51" s="606" t="s">
        <v>292</v>
      </c>
      <c r="E51" s="606" t="s">
        <v>293</v>
      </c>
      <c r="F51" s="606" t="s">
        <v>294</v>
      </c>
      <c r="G51" s="606" t="s">
        <v>1130</v>
      </c>
      <c r="H51" s="607">
        <v>42424</v>
      </c>
      <c r="I51" s="509">
        <v>222.2</v>
      </c>
      <c r="J51" s="606" t="s">
        <v>1131</v>
      </c>
      <c r="K51" s="606" t="s">
        <v>356</v>
      </c>
      <c r="L51" s="607">
        <v>42429</v>
      </c>
      <c r="M51" s="606" t="s">
        <v>72</v>
      </c>
      <c r="N51" s="433"/>
      <c r="O51" s="431"/>
    </row>
    <row r="52" spans="1:15" x14ac:dyDescent="0.2">
      <c r="A52" s="606" t="s">
        <v>890</v>
      </c>
      <c r="B52" s="606" t="s">
        <v>900</v>
      </c>
      <c r="C52" s="606" t="s">
        <v>891</v>
      </c>
      <c r="D52" s="606" t="s">
        <v>175</v>
      </c>
      <c r="E52" s="606" t="s">
        <v>176</v>
      </c>
      <c r="F52" s="606" t="s">
        <v>177</v>
      </c>
      <c r="G52" s="606" t="s">
        <v>1132</v>
      </c>
      <c r="H52" s="607">
        <v>42422</v>
      </c>
      <c r="I52" s="509">
        <v>18.149999999999999</v>
      </c>
      <c r="J52" s="606"/>
      <c r="K52" s="606" t="s">
        <v>145</v>
      </c>
      <c r="L52" s="607">
        <v>42424</v>
      </c>
      <c r="M52" s="606" t="s">
        <v>72</v>
      </c>
      <c r="N52" s="433"/>
      <c r="O52" s="431"/>
    </row>
    <row r="53" spans="1:15" x14ac:dyDescent="0.2">
      <c r="A53" s="606" t="s">
        <v>890</v>
      </c>
      <c r="B53" s="606" t="s">
        <v>900</v>
      </c>
      <c r="C53" s="606" t="s">
        <v>891</v>
      </c>
      <c r="D53" s="606" t="s">
        <v>175</v>
      </c>
      <c r="E53" s="606" t="s">
        <v>176</v>
      </c>
      <c r="F53" s="606" t="s">
        <v>177</v>
      </c>
      <c r="G53" s="606" t="s">
        <v>1133</v>
      </c>
      <c r="H53" s="607">
        <v>42423</v>
      </c>
      <c r="I53" s="509">
        <v>763.5</v>
      </c>
      <c r="J53" s="606"/>
      <c r="K53" s="606" t="s">
        <v>231</v>
      </c>
      <c r="L53" s="607">
        <v>42424</v>
      </c>
      <c r="M53" s="606" t="s">
        <v>72</v>
      </c>
      <c r="N53" s="433"/>
      <c r="O53" s="431"/>
    </row>
    <row r="54" spans="1:15" x14ac:dyDescent="0.2">
      <c r="A54" s="606" t="s">
        <v>890</v>
      </c>
      <c r="B54" s="606" t="s">
        <v>900</v>
      </c>
      <c r="C54" s="606" t="s">
        <v>891</v>
      </c>
      <c r="D54" s="606" t="s">
        <v>175</v>
      </c>
      <c r="E54" s="606" t="s">
        <v>176</v>
      </c>
      <c r="F54" s="606" t="s">
        <v>177</v>
      </c>
      <c r="G54" s="606" t="s">
        <v>1134</v>
      </c>
      <c r="H54" s="607">
        <v>42415</v>
      </c>
      <c r="I54" s="509">
        <v>79.010000000000005</v>
      </c>
      <c r="J54" s="606"/>
      <c r="K54" s="606" t="s">
        <v>231</v>
      </c>
      <c r="L54" s="607">
        <v>42416</v>
      </c>
      <c r="M54" s="606" t="s">
        <v>72</v>
      </c>
      <c r="N54" s="433"/>
      <c r="O54" s="431"/>
    </row>
    <row r="55" spans="1:15" x14ac:dyDescent="0.2">
      <c r="A55" s="606" t="s">
        <v>890</v>
      </c>
      <c r="B55" s="606" t="s">
        <v>900</v>
      </c>
      <c r="C55" s="606" t="s">
        <v>891</v>
      </c>
      <c r="D55" s="606" t="s">
        <v>481</v>
      </c>
      <c r="E55" s="606" t="s">
        <v>482</v>
      </c>
      <c r="F55" s="606" t="s">
        <v>483</v>
      </c>
      <c r="G55" s="606" t="s">
        <v>1136</v>
      </c>
      <c r="H55" s="607">
        <v>42412</v>
      </c>
      <c r="I55" s="509">
        <v>43</v>
      </c>
      <c r="J55" s="606"/>
      <c r="K55" s="606" t="s">
        <v>419</v>
      </c>
      <c r="L55" s="607">
        <v>42416</v>
      </c>
      <c r="M55" s="606" t="s">
        <v>72</v>
      </c>
      <c r="N55" s="433"/>
      <c r="O55" s="431"/>
    </row>
    <row r="56" spans="1:15" x14ac:dyDescent="0.2">
      <c r="A56" s="606" t="s">
        <v>890</v>
      </c>
      <c r="B56" s="606" t="s">
        <v>282</v>
      </c>
      <c r="C56" s="606" t="s">
        <v>891</v>
      </c>
      <c r="D56" s="606" t="s">
        <v>262</v>
      </c>
      <c r="E56" s="606" t="s">
        <v>263</v>
      </c>
      <c r="F56" s="606" t="s">
        <v>264</v>
      </c>
      <c r="G56" s="606" t="s">
        <v>1035</v>
      </c>
      <c r="H56" s="607">
        <v>42135</v>
      </c>
      <c r="I56" s="509">
        <v>37.15</v>
      </c>
      <c r="J56" s="606"/>
      <c r="K56" s="606" t="s">
        <v>491</v>
      </c>
      <c r="L56" s="607">
        <v>42403</v>
      </c>
      <c r="M56" s="606" t="s">
        <v>72</v>
      </c>
      <c r="N56" s="433"/>
      <c r="O56" s="431"/>
    </row>
    <row r="57" spans="1:15" x14ac:dyDescent="0.2">
      <c r="A57" s="606" t="s">
        <v>890</v>
      </c>
      <c r="B57" s="606" t="s">
        <v>282</v>
      </c>
      <c r="C57" s="606" t="s">
        <v>891</v>
      </c>
      <c r="D57" s="606" t="s">
        <v>262</v>
      </c>
      <c r="E57" s="606" t="s">
        <v>263</v>
      </c>
      <c r="F57" s="606" t="s">
        <v>264</v>
      </c>
      <c r="G57" s="606" t="s">
        <v>1036</v>
      </c>
      <c r="H57" s="607">
        <v>42114</v>
      </c>
      <c r="I57" s="509">
        <v>19.54</v>
      </c>
      <c r="J57" s="606"/>
      <c r="K57" s="606" t="s">
        <v>333</v>
      </c>
      <c r="L57" s="607">
        <v>42403</v>
      </c>
      <c r="M57" s="606" t="s">
        <v>72</v>
      </c>
      <c r="N57" s="433"/>
      <c r="O57" s="431"/>
    </row>
    <row r="58" spans="1:15" x14ac:dyDescent="0.2">
      <c r="A58" s="606" t="s">
        <v>890</v>
      </c>
      <c r="B58" s="606" t="s">
        <v>282</v>
      </c>
      <c r="C58" s="606" t="s">
        <v>891</v>
      </c>
      <c r="D58" s="606" t="s">
        <v>175</v>
      </c>
      <c r="E58" s="606" t="s">
        <v>176</v>
      </c>
      <c r="F58" s="606" t="s">
        <v>177</v>
      </c>
      <c r="G58" s="606" t="s">
        <v>1037</v>
      </c>
      <c r="H58" s="607">
        <v>42339</v>
      </c>
      <c r="I58" s="509">
        <v>165.38</v>
      </c>
      <c r="J58" s="606" t="s">
        <v>1148</v>
      </c>
      <c r="K58" s="606" t="s">
        <v>295</v>
      </c>
      <c r="L58" s="607">
        <v>42419</v>
      </c>
      <c r="M58" s="606" t="s">
        <v>72</v>
      </c>
      <c r="N58" s="433"/>
      <c r="O58" s="431"/>
    </row>
    <row r="59" spans="1:15" x14ac:dyDescent="0.2">
      <c r="A59" s="606" t="s">
        <v>890</v>
      </c>
      <c r="B59" s="606" t="s">
        <v>89</v>
      </c>
      <c r="C59" s="606" t="s">
        <v>891</v>
      </c>
      <c r="D59" s="606" t="s">
        <v>76</v>
      </c>
      <c r="E59" s="606" t="s">
        <v>77</v>
      </c>
      <c r="F59" s="606" t="s">
        <v>78</v>
      </c>
      <c r="G59" s="606" t="s">
        <v>1038</v>
      </c>
      <c r="H59" s="607">
        <v>41795</v>
      </c>
      <c r="I59" s="509">
        <v>193.78</v>
      </c>
      <c r="J59" s="606"/>
      <c r="K59" s="606" t="s">
        <v>79</v>
      </c>
      <c r="L59" s="607">
        <v>42402</v>
      </c>
      <c r="M59" s="606" t="s">
        <v>72</v>
      </c>
      <c r="N59" s="433"/>
      <c r="O59" s="431"/>
    </row>
    <row r="60" spans="1:15" x14ac:dyDescent="0.2">
      <c r="A60" s="606" t="s">
        <v>890</v>
      </c>
      <c r="B60" s="606" t="s">
        <v>89</v>
      </c>
      <c r="C60" s="606" t="s">
        <v>891</v>
      </c>
      <c r="D60" s="606" t="s">
        <v>76</v>
      </c>
      <c r="E60" s="606" t="s">
        <v>77</v>
      </c>
      <c r="F60" s="606" t="s">
        <v>78</v>
      </c>
      <c r="G60" s="606" t="s">
        <v>1039</v>
      </c>
      <c r="H60" s="607">
        <v>41795</v>
      </c>
      <c r="I60" s="509">
        <v>148.54</v>
      </c>
      <c r="J60" s="606"/>
      <c r="K60" s="606" t="s">
        <v>394</v>
      </c>
      <c r="L60" s="607">
        <v>42402</v>
      </c>
      <c r="M60" s="606" t="s">
        <v>72</v>
      </c>
      <c r="N60" s="433"/>
      <c r="O60" s="431"/>
    </row>
    <row r="61" spans="1:15" x14ac:dyDescent="0.2">
      <c r="A61" s="606" t="s">
        <v>890</v>
      </c>
      <c r="B61" s="606" t="s">
        <v>89</v>
      </c>
      <c r="C61" s="606" t="s">
        <v>891</v>
      </c>
      <c r="D61" s="606" t="s">
        <v>76</v>
      </c>
      <c r="E61" s="606" t="s">
        <v>77</v>
      </c>
      <c r="F61" s="606" t="s">
        <v>78</v>
      </c>
      <c r="G61" s="606" t="s">
        <v>1040</v>
      </c>
      <c r="H61" s="607">
        <v>41791</v>
      </c>
      <c r="I61" s="509">
        <v>97.21</v>
      </c>
      <c r="J61" s="606" t="s">
        <v>1041</v>
      </c>
      <c r="K61" s="606" t="s">
        <v>394</v>
      </c>
      <c r="L61" s="607">
        <v>42402</v>
      </c>
      <c r="M61" s="606" t="s">
        <v>72</v>
      </c>
      <c r="N61" s="433"/>
      <c r="O61" s="431"/>
    </row>
    <row r="62" spans="1:15" x14ac:dyDescent="0.2">
      <c r="A62" s="606" t="s">
        <v>890</v>
      </c>
      <c r="B62" s="606" t="s">
        <v>688</v>
      </c>
      <c r="C62" s="606" t="s">
        <v>891</v>
      </c>
      <c r="D62" s="606" t="s">
        <v>105</v>
      </c>
      <c r="E62" s="606" t="s">
        <v>106</v>
      </c>
      <c r="F62" s="606" t="s">
        <v>107</v>
      </c>
      <c r="G62" s="606" t="s">
        <v>1149</v>
      </c>
      <c r="H62" s="607">
        <v>41250</v>
      </c>
      <c r="I62" s="509">
        <v>262.57</v>
      </c>
      <c r="J62" s="606" t="s">
        <v>907</v>
      </c>
      <c r="K62" s="606" t="s">
        <v>97</v>
      </c>
      <c r="L62" s="607">
        <v>42401</v>
      </c>
      <c r="M62" s="606" t="s">
        <v>72</v>
      </c>
      <c r="N62" s="433"/>
      <c r="O62" s="431"/>
    </row>
    <row r="63" spans="1:15" x14ac:dyDescent="0.2">
      <c r="A63" s="606" t="s">
        <v>890</v>
      </c>
      <c r="B63" s="606" t="s">
        <v>708</v>
      </c>
      <c r="C63" s="606" t="s">
        <v>891</v>
      </c>
      <c r="D63" s="606" t="s">
        <v>629</v>
      </c>
      <c r="E63" s="606" t="s">
        <v>630</v>
      </c>
      <c r="F63" s="606" t="s">
        <v>631</v>
      </c>
      <c r="G63" s="606" t="s">
        <v>1150</v>
      </c>
      <c r="H63" s="607">
        <v>40511</v>
      </c>
      <c r="I63" s="509">
        <v>170</v>
      </c>
      <c r="J63" s="606"/>
      <c r="K63" s="606" t="s">
        <v>248</v>
      </c>
      <c r="L63" s="607">
        <v>42425</v>
      </c>
      <c r="M63" s="606" t="s">
        <v>72</v>
      </c>
      <c r="N63" s="433"/>
      <c r="O63" s="431"/>
    </row>
    <row r="64" spans="1:15" x14ac:dyDescent="0.2">
      <c r="A64" s="606" t="s">
        <v>890</v>
      </c>
      <c r="B64" s="606" t="s">
        <v>708</v>
      </c>
      <c r="C64" s="606" t="s">
        <v>891</v>
      </c>
      <c r="D64" s="606" t="s">
        <v>629</v>
      </c>
      <c r="E64" s="606" t="s">
        <v>630</v>
      </c>
      <c r="F64" s="606" t="s">
        <v>631</v>
      </c>
      <c r="G64" s="606" t="s">
        <v>1151</v>
      </c>
      <c r="H64" s="607">
        <v>40459</v>
      </c>
      <c r="I64" s="509">
        <v>180</v>
      </c>
      <c r="J64" s="606"/>
      <c r="K64" s="606" t="s">
        <v>248</v>
      </c>
      <c r="L64" s="607">
        <v>42425</v>
      </c>
      <c r="M64" s="606" t="s">
        <v>72</v>
      </c>
      <c r="N64" s="433"/>
      <c r="O64" s="431"/>
    </row>
    <row r="65" spans="1:15" x14ac:dyDescent="0.2">
      <c r="A65" s="431"/>
      <c r="B65" s="431"/>
      <c r="C65" s="431"/>
      <c r="D65" s="431"/>
      <c r="E65" s="431"/>
      <c r="F65" s="431"/>
      <c r="G65" s="431"/>
      <c r="H65" s="433"/>
      <c r="I65" s="248">
        <f>SUM(I2:I64)</f>
        <v>76635.339999999953</v>
      </c>
      <c r="J65" s="387"/>
      <c r="K65" s="387"/>
      <c r="L65" s="431"/>
      <c r="M65" s="431"/>
      <c r="N65" s="433"/>
      <c r="O65" s="431"/>
    </row>
    <row r="66" spans="1:15" x14ac:dyDescent="0.2">
      <c r="A66" s="431"/>
      <c r="B66" s="431"/>
      <c r="C66" s="431"/>
      <c r="D66" s="431"/>
      <c r="E66" s="431"/>
      <c r="F66" s="431"/>
      <c r="G66" s="431"/>
      <c r="H66" s="433"/>
      <c r="I66" s="509"/>
      <c r="J66" s="387"/>
      <c r="K66" s="387"/>
      <c r="L66" s="431"/>
      <c r="M66" s="431"/>
      <c r="N66" s="433"/>
      <c r="O66" s="431"/>
    </row>
    <row r="67" spans="1:15" x14ac:dyDescent="0.2">
      <c r="A67" s="431"/>
      <c r="B67" s="431"/>
      <c r="C67" s="431"/>
      <c r="D67" s="431"/>
      <c r="E67" s="431"/>
      <c r="F67" s="431"/>
      <c r="G67" s="431"/>
      <c r="H67" s="433"/>
      <c r="I67" s="509"/>
      <c r="J67" s="387"/>
      <c r="K67" s="387"/>
      <c r="L67" s="431"/>
      <c r="M67" s="431"/>
      <c r="N67" s="433"/>
      <c r="O67" s="431"/>
    </row>
    <row r="68" spans="1:15" x14ac:dyDescent="0.2">
      <c r="A68" s="431"/>
      <c r="B68" s="431"/>
      <c r="C68" s="431"/>
      <c r="D68" s="431"/>
      <c r="E68" s="431"/>
      <c r="F68" s="431"/>
      <c r="G68" s="431"/>
      <c r="H68" s="433"/>
      <c r="I68" s="509"/>
      <c r="J68" s="387"/>
      <c r="K68" s="387"/>
      <c r="L68" s="431"/>
      <c r="M68" s="431"/>
      <c r="N68" s="433"/>
      <c r="O68" s="431"/>
    </row>
    <row r="69" spans="1:15" x14ac:dyDescent="0.2">
      <c r="A69" s="431"/>
      <c r="B69" s="431"/>
      <c r="C69" s="431"/>
      <c r="D69" s="431"/>
      <c r="E69" s="431"/>
      <c r="F69" s="431"/>
      <c r="G69" s="431"/>
      <c r="H69" s="433"/>
      <c r="I69" s="509"/>
      <c r="J69" s="387"/>
      <c r="K69" s="387"/>
      <c r="L69" s="431"/>
      <c r="M69" s="431"/>
      <c r="N69" s="433"/>
      <c r="O69" s="431"/>
    </row>
    <row r="70" spans="1:15" x14ac:dyDescent="0.2">
      <c r="A70" s="431"/>
      <c r="B70" s="431"/>
      <c r="C70" s="431"/>
      <c r="D70" s="431"/>
      <c r="E70" s="431"/>
      <c r="F70" s="431"/>
      <c r="G70" s="431"/>
      <c r="H70" s="433"/>
      <c r="I70" s="509"/>
      <c r="J70" s="387"/>
      <c r="K70" s="387"/>
      <c r="L70" s="431"/>
      <c r="M70" s="431"/>
      <c r="N70" s="433"/>
      <c r="O70" s="431"/>
    </row>
    <row r="71" spans="1:15" x14ac:dyDescent="0.2">
      <c r="A71" s="431"/>
      <c r="B71" s="431"/>
      <c r="C71" s="431"/>
      <c r="D71" s="431"/>
      <c r="E71" s="431"/>
      <c r="F71" s="431"/>
      <c r="G71" s="431"/>
      <c r="H71" s="433"/>
      <c r="I71" s="509"/>
      <c r="J71" s="387"/>
      <c r="K71" s="387"/>
      <c r="L71" s="431"/>
      <c r="M71" s="431"/>
      <c r="N71" s="433"/>
      <c r="O71" s="431"/>
    </row>
    <row r="72" spans="1:15" x14ac:dyDescent="0.2">
      <c r="A72" s="431"/>
      <c r="B72" s="431"/>
      <c r="C72" s="431"/>
      <c r="D72" s="431"/>
      <c r="E72" s="431"/>
      <c r="F72" s="431"/>
      <c r="G72" s="431"/>
      <c r="H72" s="433"/>
      <c r="I72" s="509"/>
      <c r="J72" s="387"/>
      <c r="K72" s="387"/>
      <c r="L72" s="431"/>
      <c r="M72" s="431"/>
      <c r="N72" s="433"/>
      <c r="O72" s="431"/>
    </row>
    <row r="73" spans="1:15" x14ac:dyDescent="0.2">
      <c r="A73" s="431"/>
      <c r="B73" s="431"/>
      <c r="C73" s="431"/>
      <c r="D73" s="431"/>
      <c r="E73" s="431"/>
      <c r="F73" s="431"/>
      <c r="G73" s="431"/>
      <c r="H73" s="433"/>
      <c r="I73" s="509"/>
      <c r="J73" s="387"/>
      <c r="K73" s="387"/>
      <c r="L73" s="431"/>
      <c r="M73" s="431"/>
      <c r="N73" s="433"/>
      <c r="O73" s="431"/>
    </row>
    <row r="74" spans="1:15" x14ac:dyDescent="0.2">
      <c r="A74" s="431"/>
      <c r="B74" s="431"/>
      <c r="C74" s="431"/>
      <c r="D74" s="431"/>
      <c r="E74" s="431"/>
      <c r="F74" s="431"/>
      <c r="G74" s="431"/>
      <c r="H74" s="433"/>
      <c r="I74" s="509"/>
      <c r="J74" s="387"/>
      <c r="K74" s="387"/>
      <c r="L74" s="431"/>
      <c r="M74" s="431"/>
      <c r="N74" s="433"/>
      <c r="O74" s="431"/>
    </row>
    <row r="75" spans="1:15" x14ac:dyDescent="0.2">
      <c r="A75" s="431"/>
      <c r="B75" s="431"/>
      <c r="C75" s="431"/>
      <c r="D75" s="431"/>
      <c r="E75" s="431"/>
      <c r="F75" s="431"/>
      <c r="G75" s="431"/>
      <c r="H75" s="433"/>
      <c r="I75" s="509"/>
      <c r="J75" s="387"/>
      <c r="K75" s="387"/>
      <c r="L75" s="431"/>
      <c r="M75" s="431"/>
      <c r="N75" s="433"/>
      <c r="O75" s="431"/>
    </row>
    <row r="76" spans="1:15" x14ac:dyDescent="0.2">
      <c r="A76" s="431"/>
      <c r="B76" s="431"/>
      <c r="C76" s="431"/>
      <c r="D76" s="431"/>
      <c r="E76" s="431"/>
      <c r="F76" s="431"/>
      <c r="G76" s="431"/>
      <c r="H76" s="433"/>
      <c r="I76" s="509"/>
      <c r="J76" s="387"/>
      <c r="K76" s="387"/>
      <c r="L76" s="431"/>
      <c r="M76" s="431"/>
      <c r="N76" s="433"/>
      <c r="O76" s="431"/>
    </row>
    <row r="77" spans="1:15" x14ac:dyDescent="0.2">
      <c r="A77" s="431"/>
      <c r="B77" s="431"/>
      <c r="C77" s="431"/>
      <c r="D77" s="431"/>
      <c r="E77" s="431"/>
      <c r="F77" s="431"/>
      <c r="G77" s="431"/>
      <c r="H77" s="433"/>
      <c r="I77" s="509"/>
      <c r="J77" s="387"/>
      <c r="K77" s="387"/>
      <c r="L77" s="431"/>
      <c r="M77" s="431"/>
      <c r="N77" s="433"/>
      <c r="O77" s="431"/>
    </row>
    <row r="78" spans="1:15" x14ac:dyDescent="0.2">
      <c r="A78" s="431"/>
      <c r="B78" s="431"/>
      <c r="C78" s="431"/>
      <c r="D78" s="431"/>
      <c r="E78" s="431"/>
      <c r="F78" s="431"/>
      <c r="G78" s="431"/>
      <c r="H78" s="433"/>
      <c r="I78" s="509"/>
      <c r="J78" s="387"/>
      <c r="K78" s="387"/>
      <c r="L78" s="431"/>
      <c r="M78" s="431"/>
      <c r="N78" s="433"/>
      <c r="O78" s="431"/>
    </row>
    <row r="79" spans="1:15" x14ac:dyDescent="0.2">
      <c r="A79" s="431"/>
      <c r="B79" s="431"/>
      <c r="C79" s="431"/>
      <c r="D79" s="431"/>
      <c r="E79" s="431"/>
      <c r="F79" s="431"/>
      <c r="G79" s="431"/>
      <c r="H79" s="433"/>
      <c r="I79" s="509"/>
      <c r="J79" s="387"/>
      <c r="K79" s="387"/>
      <c r="L79" s="431"/>
      <c r="M79" s="431"/>
      <c r="N79" s="433"/>
      <c r="O79" s="431"/>
    </row>
    <row r="80" spans="1:15" x14ac:dyDescent="0.2">
      <c r="A80" s="431"/>
      <c r="B80" s="431"/>
      <c r="C80" s="431"/>
      <c r="D80" s="431"/>
      <c r="E80" s="431"/>
      <c r="F80" s="431"/>
      <c r="G80" s="431"/>
      <c r="H80" s="433"/>
      <c r="I80" s="509"/>
      <c r="J80" s="387"/>
      <c r="K80" s="387"/>
      <c r="L80" s="431"/>
      <c r="M80" s="431"/>
      <c r="N80" s="433"/>
      <c r="O80" s="431"/>
    </row>
    <row r="81" spans="1:15" x14ac:dyDescent="0.2">
      <c r="A81" s="431"/>
      <c r="B81" s="431"/>
      <c r="C81" s="431"/>
      <c r="D81" s="431"/>
      <c r="E81" s="431"/>
      <c r="F81" s="431"/>
      <c r="G81" s="431"/>
      <c r="H81" s="433"/>
      <c r="I81" s="509"/>
      <c r="J81" s="387"/>
      <c r="K81" s="387"/>
      <c r="L81" s="431"/>
      <c r="M81" s="431"/>
      <c r="N81" s="433"/>
      <c r="O81" s="431"/>
    </row>
    <row r="82" spans="1:15" x14ac:dyDescent="0.2">
      <c r="A82" s="431"/>
      <c r="B82" s="431"/>
      <c r="C82" s="431"/>
      <c r="D82" s="431"/>
      <c r="E82" s="431"/>
      <c r="F82" s="431"/>
      <c r="G82" s="431"/>
      <c r="H82" s="433"/>
      <c r="I82" s="509"/>
      <c r="J82" s="387"/>
      <c r="K82" s="387"/>
      <c r="L82" s="431"/>
      <c r="M82" s="431"/>
      <c r="N82" s="433"/>
      <c r="O82" s="431"/>
    </row>
    <row r="83" spans="1:15" x14ac:dyDescent="0.2">
      <c r="A83" s="431"/>
      <c r="B83" s="431"/>
      <c r="C83" s="431"/>
      <c r="D83" s="431"/>
      <c r="E83" s="431"/>
      <c r="F83" s="431"/>
      <c r="G83" s="431"/>
      <c r="H83" s="433"/>
      <c r="I83" s="509"/>
      <c r="J83" s="387"/>
      <c r="K83" s="387"/>
      <c r="L83" s="431"/>
      <c r="M83" s="431"/>
      <c r="N83" s="433"/>
      <c r="O83" s="431"/>
    </row>
    <row r="84" spans="1:15" x14ac:dyDescent="0.2">
      <c r="A84" s="431"/>
      <c r="B84" s="431"/>
      <c r="C84" s="431"/>
      <c r="D84" s="431"/>
      <c r="E84" s="431"/>
      <c r="F84" s="431"/>
      <c r="G84" s="431"/>
      <c r="H84" s="433"/>
      <c r="I84" s="509"/>
      <c r="J84" s="387"/>
      <c r="K84" s="387"/>
      <c r="L84" s="431"/>
      <c r="M84" s="431"/>
      <c r="N84" s="433"/>
      <c r="O84" s="431"/>
    </row>
    <row r="85" spans="1:15" x14ac:dyDescent="0.2">
      <c r="A85" s="431"/>
      <c r="B85" s="431"/>
      <c r="C85" s="431"/>
      <c r="D85" s="431"/>
      <c r="E85" s="431"/>
      <c r="F85" s="431"/>
      <c r="G85" s="431"/>
      <c r="H85" s="433"/>
      <c r="I85" s="509"/>
      <c r="J85" s="387"/>
      <c r="K85" s="387"/>
      <c r="L85" s="431"/>
      <c r="M85" s="431"/>
      <c r="N85" s="433"/>
      <c r="O85" s="431"/>
    </row>
    <row r="86" spans="1:15" x14ac:dyDescent="0.2">
      <c r="A86" s="431"/>
      <c r="B86" s="431"/>
      <c r="C86" s="431"/>
      <c r="D86" s="431"/>
      <c r="E86" s="431"/>
      <c r="F86" s="431"/>
      <c r="G86" s="431"/>
      <c r="H86" s="433"/>
      <c r="I86" s="509"/>
      <c r="J86" s="387"/>
      <c r="K86" s="387"/>
      <c r="L86" s="431"/>
      <c r="M86" s="431"/>
      <c r="N86" s="433"/>
      <c r="O86" s="431"/>
    </row>
    <row r="87" spans="1:15" x14ac:dyDescent="0.2">
      <c r="A87" s="431"/>
      <c r="B87" s="431"/>
      <c r="C87" s="431"/>
      <c r="D87" s="431"/>
      <c r="E87" s="431"/>
      <c r="F87" s="431"/>
      <c r="G87" s="431"/>
      <c r="H87" s="433"/>
      <c r="I87" s="509"/>
      <c r="J87" s="387"/>
      <c r="K87" s="387"/>
      <c r="L87" s="431"/>
      <c r="M87" s="431"/>
      <c r="N87" s="433"/>
      <c r="O87" s="431"/>
    </row>
    <row r="88" spans="1:15" x14ac:dyDescent="0.2">
      <c r="A88" s="431"/>
      <c r="B88" s="431"/>
      <c r="C88" s="431"/>
      <c r="D88" s="431"/>
      <c r="E88" s="431"/>
      <c r="F88" s="431"/>
      <c r="G88" s="431"/>
      <c r="H88" s="433"/>
      <c r="I88" s="509"/>
      <c r="J88" s="387"/>
      <c r="K88" s="387"/>
      <c r="L88" s="431"/>
      <c r="M88" s="431"/>
      <c r="N88" s="433"/>
      <c r="O88" s="431"/>
    </row>
    <row r="89" spans="1:15" x14ac:dyDescent="0.2">
      <c r="A89" s="431"/>
      <c r="B89" s="431"/>
      <c r="C89" s="431"/>
      <c r="D89" s="431"/>
      <c r="E89" s="431"/>
      <c r="F89" s="431"/>
      <c r="G89" s="431"/>
      <c r="H89" s="433"/>
      <c r="I89" s="509"/>
      <c r="J89" s="387"/>
      <c r="K89" s="387"/>
      <c r="L89" s="431"/>
      <c r="M89" s="431"/>
      <c r="N89" s="433"/>
      <c r="O89" s="431"/>
    </row>
    <row r="90" spans="1:15" x14ac:dyDescent="0.2">
      <c r="A90" s="431"/>
      <c r="B90" s="431"/>
      <c r="C90" s="431"/>
      <c r="D90" s="431"/>
      <c r="E90" s="431"/>
      <c r="F90" s="431"/>
      <c r="G90" s="431"/>
      <c r="H90" s="433"/>
      <c r="I90" s="509"/>
      <c r="J90" s="387"/>
      <c r="K90" s="387"/>
      <c r="L90" s="431"/>
      <c r="M90" s="431"/>
      <c r="N90" s="433"/>
      <c r="O90" s="431"/>
    </row>
    <row r="91" spans="1:15" x14ac:dyDescent="0.2">
      <c r="A91" s="431"/>
      <c r="B91" s="431"/>
      <c r="C91" s="431"/>
      <c r="D91" s="431"/>
      <c r="E91" s="431"/>
      <c r="F91" s="431"/>
      <c r="G91" s="431"/>
      <c r="H91" s="433"/>
      <c r="I91" s="509"/>
      <c r="J91" s="387"/>
      <c r="K91" s="387"/>
      <c r="L91" s="431"/>
      <c r="M91" s="431"/>
      <c r="N91" s="433"/>
      <c r="O91" s="431"/>
    </row>
    <row r="92" spans="1:15" x14ac:dyDescent="0.2">
      <c r="A92" s="431"/>
      <c r="B92" s="431"/>
      <c r="C92" s="431"/>
      <c r="D92" s="431"/>
      <c r="E92" s="431"/>
      <c r="F92" s="431"/>
      <c r="G92" s="431"/>
      <c r="H92" s="433"/>
      <c r="I92" s="509"/>
      <c r="J92" s="387"/>
      <c r="K92" s="387"/>
      <c r="L92" s="431"/>
      <c r="M92" s="431"/>
      <c r="N92" s="433"/>
      <c r="O92" s="431"/>
    </row>
    <row r="93" spans="1:15" x14ac:dyDescent="0.2">
      <c r="A93" s="431"/>
      <c r="B93" s="431"/>
      <c r="C93" s="431"/>
      <c r="D93" s="431"/>
      <c r="E93" s="431"/>
      <c r="F93" s="431"/>
      <c r="G93" s="431"/>
      <c r="H93" s="433"/>
      <c r="I93" s="509"/>
      <c r="J93" s="387"/>
      <c r="K93" s="387"/>
      <c r="L93" s="431"/>
      <c r="M93" s="431"/>
      <c r="N93" s="433"/>
      <c r="O93" s="431"/>
    </row>
    <row r="94" spans="1:15" x14ac:dyDescent="0.2">
      <c r="A94" s="431"/>
      <c r="B94" s="431"/>
      <c r="C94" s="431"/>
      <c r="D94" s="431"/>
      <c r="E94" s="431"/>
      <c r="F94" s="431"/>
      <c r="G94" s="431"/>
      <c r="H94" s="433"/>
      <c r="I94" s="509"/>
      <c r="J94" s="387"/>
      <c r="K94" s="387"/>
      <c r="L94" s="431"/>
      <c r="M94" s="431"/>
      <c r="N94" s="433"/>
      <c r="O94" s="431"/>
    </row>
    <row r="95" spans="1:15" x14ac:dyDescent="0.2">
      <c r="A95" s="431"/>
      <c r="B95" s="431"/>
      <c r="C95" s="431"/>
      <c r="D95" s="431"/>
      <c r="E95" s="431"/>
      <c r="F95" s="431"/>
      <c r="G95" s="431"/>
      <c r="H95" s="433"/>
      <c r="I95" s="509"/>
      <c r="J95" s="387"/>
      <c r="K95" s="387"/>
      <c r="L95" s="431"/>
      <c r="M95" s="431"/>
      <c r="N95" s="433"/>
      <c r="O95" s="431"/>
    </row>
    <row r="96" spans="1:15" x14ac:dyDescent="0.2">
      <c r="A96" s="431"/>
      <c r="B96" s="431"/>
      <c r="C96" s="431"/>
      <c r="D96" s="431"/>
      <c r="E96" s="431"/>
      <c r="F96" s="431"/>
      <c r="G96" s="431"/>
      <c r="H96" s="433"/>
      <c r="I96" s="509"/>
      <c r="J96" s="387"/>
      <c r="K96" s="387"/>
      <c r="L96" s="431"/>
      <c r="M96" s="431"/>
      <c r="N96" s="433"/>
      <c r="O96" s="431"/>
    </row>
    <row r="97" spans="1:15" x14ac:dyDescent="0.2">
      <c r="A97" s="431"/>
      <c r="B97" s="431"/>
      <c r="C97" s="431"/>
      <c r="D97" s="431"/>
      <c r="E97" s="431"/>
      <c r="F97" s="431"/>
      <c r="G97" s="431"/>
      <c r="H97" s="433"/>
      <c r="I97" s="509"/>
      <c r="J97" s="387"/>
      <c r="K97" s="387"/>
      <c r="L97" s="431"/>
      <c r="M97" s="431"/>
      <c r="N97" s="433"/>
      <c r="O97" s="431"/>
    </row>
    <row r="98" spans="1:15" x14ac:dyDescent="0.2">
      <c r="A98" s="431"/>
      <c r="B98" s="431"/>
      <c r="C98" s="431"/>
      <c r="D98" s="431"/>
      <c r="E98" s="431"/>
      <c r="F98" s="431"/>
      <c r="G98" s="431"/>
      <c r="H98" s="433"/>
      <c r="I98" s="509"/>
      <c r="J98" s="387"/>
      <c r="K98" s="387"/>
      <c r="L98" s="431"/>
      <c r="M98" s="431"/>
      <c r="N98" s="433"/>
      <c r="O98" s="431"/>
    </row>
    <row r="99" spans="1:15" x14ac:dyDescent="0.2">
      <c r="A99" s="431"/>
      <c r="B99" s="431"/>
      <c r="C99" s="431"/>
      <c r="D99" s="431"/>
      <c r="E99" s="431"/>
      <c r="F99" s="431"/>
      <c r="G99" s="431"/>
      <c r="H99" s="433"/>
      <c r="I99" s="509"/>
      <c r="J99" s="387"/>
      <c r="K99" s="387"/>
      <c r="L99" s="431"/>
      <c r="M99" s="431"/>
      <c r="N99" s="433"/>
      <c r="O99" s="431"/>
    </row>
    <row r="100" spans="1:15" x14ac:dyDescent="0.2">
      <c r="A100" s="431"/>
      <c r="B100" s="431"/>
      <c r="C100" s="431"/>
      <c r="D100" s="431"/>
      <c r="E100" s="431"/>
      <c r="F100" s="431"/>
      <c r="G100" s="431"/>
      <c r="H100" s="433"/>
      <c r="I100" s="509"/>
      <c r="J100" s="387"/>
      <c r="K100" s="387"/>
      <c r="L100" s="431"/>
      <c r="M100" s="431"/>
      <c r="N100" s="433"/>
      <c r="O100" s="431"/>
    </row>
    <row r="101" spans="1:15" x14ac:dyDescent="0.2">
      <c r="A101" s="431"/>
      <c r="B101" s="431"/>
      <c r="C101" s="431"/>
      <c r="D101" s="431"/>
      <c r="E101" s="431"/>
      <c r="F101" s="431"/>
      <c r="G101" s="431"/>
      <c r="H101" s="433"/>
      <c r="I101" s="509"/>
      <c r="J101" s="387"/>
      <c r="K101" s="387"/>
      <c r="L101" s="431"/>
      <c r="M101" s="431"/>
      <c r="N101" s="433"/>
      <c r="O101" s="431"/>
    </row>
    <row r="102" spans="1:15" x14ac:dyDescent="0.2">
      <c r="A102" s="431"/>
      <c r="B102" s="431"/>
      <c r="C102" s="431"/>
      <c r="D102" s="431"/>
      <c r="E102" s="431"/>
      <c r="F102" s="431"/>
      <c r="G102" s="431"/>
      <c r="H102" s="433"/>
      <c r="I102" s="509"/>
      <c r="J102" s="387"/>
      <c r="K102" s="387"/>
      <c r="L102" s="431"/>
      <c r="M102" s="431"/>
      <c r="N102" s="433"/>
      <c r="O102" s="431"/>
    </row>
    <row r="103" spans="1:15" x14ac:dyDescent="0.2">
      <c r="A103" s="431"/>
      <c r="B103" s="431"/>
      <c r="C103" s="431"/>
      <c r="D103" s="431"/>
      <c r="E103" s="431"/>
      <c r="F103" s="431"/>
      <c r="G103" s="431"/>
      <c r="H103" s="433"/>
      <c r="I103" s="509"/>
      <c r="J103" s="387"/>
      <c r="K103" s="387"/>
      <c r="L103" s="431"/>
      <c r="M103" s="431"/>
      <c r="N103" s="433"/>
      <c r="O103" s="431"/>
    </row>
    <row r="104" spans="1:15" x14ac:dyDescent="0.2">
      <c r="A104" s="431"/>
      <c r="B104" s="431"/>
      <c r="C104" s="431"/>
      <c r="D104" s="431"/>
      <c r="E104" s="431"/>
      <c r="F104" s="431"/>
      <c r="G104" s="431"/>
      <c r="H104" s="433"/>
      <c r="I104" s="509"/>
      <c r="J104" s="387"/>
      <c r="K104" s="387"/>
      <c r="L104" s="431"/>
      <c r="M104" s="431"/>
      <c r="N104" s="433"/>
      <c r="O104" s="431"/>
    </row>
    <row r="105" spans="1:15" x14ac:dyDescent="0.2">
      <c r="A105" s="431"/>
      <c r="B105" s="431"/>
      <c r="C105" s="431"/>
      <c r="D105" s="431"/>
      <c r="E105" s="431"/>
      <c r="F105" s="431"/>
      <c r="G105" s="431"/>
      <c r="H105" s="433"/>
      <c r="I105" s="509"/>
      <c r="J105" s="387"/>
      <c r="K105" s="387"/>
      <c r="L105" s="431"/>
      <c r="M105" s="431"/>
      <c r="N105" s="433"/>
      <c r="O105" s="431"/>
    </row>
    <row r="106" spans="1:15" x14ac:dyDescent="0.2">
      <c r="A106" s="431"/>
      <c r="B106" s="431"/>
      <c r="C106" s="431"/>
      <c r="D106" s="431"/>
      <c r="E106" s="431"/>
      <c r="F106" s="431"/>
      <c r="G106" s="431"/>
      <c r="H106" s="433"/>
      <c r="I106" s="509"/>
      <c r="J106" s="387"/>
      <c r="K106" s="387"/>
      <c r="L106" s="431"/>
      <c r="M106" s="431"/>
      <c r="N106" s="433"/>
      <c r="O106" s="431"/>
    </row>
    <row r="107" spans="1:15" x14ac:dyDescent="0.2">
      <c r="A107" s="431"/>
      <c r="B107" s="431"/>
      <c r="C107" s="431"/>
      <c r="D107" s="431"/>
      <c r="E107" s="431"/>
      <c r="F107" s="431"/>
      <c r="G107" s="431"/>
      <c r="H107" s="433"/>
      <c r="I107" s="509"/>
      <c r="J107" s="387"/>
      <c r="K107" s="387"/>
      <c r="L107" s="431"/>
      <c r="M107" s="431"/>
      <c r="N107" s="433"/>
      <c r="O107" s="431"/>
    </row>
    <row r="108" spans="1:15" x14ac:dyDescent="0.2">
      <c r="A108" s="431"/>
      <c r="B108" s="431"/>
      <c r="C108" s="431"/>
      <c r="D108" s="431"/>
      <c r="E108" s="431"/>
      <c r="F108" s="431"/>
      <c r="G108" s="431"/>
      <c r="H108" s="433"/>
      <c r="I108" s="509"/>
      <c r="J108" s="387"/>
      <c r="K108" s="387"/>
      <c r="L108" s="431"/>
      <c r="M108" s="431"/>
      <c r="N108" s="433"/>
      <c r="O108" s="431"/>
    </row>
    <row r="109" spans="1:15" x14ac:dyDescent="0.2">
      <c r="A109" s="431"/>
      <c r="B109" s="431"/>
      <c r="C109" s="431"/>
      <c r="D109" s="431"/>
      <c r="E109" s="431"/>
      <c r="F109" s="431"/>
      <c r="G109" s="431"/>
      <c r="H109" s="433"/>
      <c r="I109" s="509"/>
      <c r="J109" s="387"/>
      <c r="K109" s="387"/>
      <c r="L109" s="431"/>
      <c r="M109" s="431"/>
      <c r="N109" s="433"/>
      <c r="O109" s="431"/>
    </row>
    <row r="110" spans="1:15" x14ac:dyDescent="0.2">
      <c r="A110" s="431"/>
      <c r="B110" s="431"/>
      <c r="C110" s="431"/>
      <c r="D110" s="431"/>
      <c r="E110" s="431"/>
      <c r="F110" s="431"/>
      <c r="G110" s="431"/>
      <c r="H110" s="433"/>
      <c r="I110" s="509"/>
      <c r="J110" s="387"/>
      <c r="K110" s="387"/>
      <c r="L110" s="431"/>
      <c r="M110" s="431"/>
      <c r="N110" s="433"/>
      <c r="O110" s="431"/>
    </row>
    <row r="111" spans="1:15" x14ac:dyDescent="0.2">
      <c r="A111" s="431"/>
      <c r="B111" s="431"/>
      <c r="C111" s="431"/>
      <c r="D111" s="431"/>
      <c r="E111" s="431"/>
      <c r="F111" s="431"/>
      <c r="G111" s="431"/>
      <c r="H111" s="433"/>
      <c r="I111" s="509"/>
      <c r="J111" s="387"/>
      <c r="K111" s="387"/>
      <c r="L111" s="431"/>
      <c r="M111" s="431"/>
      <c r="N111" s="433"/>
      <c r="O111" s="431"/>
    </row>
    <row r="112" spans="1:15" x14ac:dyDescent="0.2">
      <c r="A112" s="431"/>
      <c r="B112" s="431"/>
      <c r="C112" s="431"/>
      <c r="D112" s="431"/>
      <c r="E112" s="431"/>
      <c r="F112" s="431"/>
      <c r="G112" s="431"/>
      <c r="H112" s="433"/>
      <c r="I112" s="509"/>
      <c r="J112" s="387"/>
      <c r="K112" s="387"/>
      <c r="L112" s="431"/>
      <c r="M112" s="431"/>
      <c r="N112" s="433"/>
      <c r="O112" s="431"/>
    </row>
    <row r="113" spans="1:15" x14ac:dyDescent="0.2">
      <c r="A113" s="431"/>
      <c r="B113" s="431"/>
      <c r="C113" s="431"/>
      <c r="D113" s="431"/>
      <c r="E113" s="431"/>
      <c r="F113" s="431"/>
      <c r="G113" s="431"/>
      <c r="H113" s="433"/>
      <c r="I113" s="509"/>
      <c r="J113" s="387"/>
      <c r="K113" s="387"/>
      <c r="L113" s="431"/>
      <c r="M113" s="431"/>
      <c r="N113" s="433"/>
      <c r="O113" s="431"/>
    </row>
    <row r="114" spans="1:15" x14ac:dyDescent="0.2">
      <c r="A114" s="431"/>
      <c r="B114" s="431"/>
      <c r="C114" s="431"/>
      <c r="D114" s="431"/>
      <c r="E114" s="431"/>
      <c r="F114" s="431"/>
      <c r="G114" s="431"/>
      <c r="H114" s="433"/>
      <c r="I114" s="509"/>
      <c r="J114" s="387"/>
      <c r="K114" s="387"/>
      <c r="L114" s="431"/>
      <c r="M114" s="431"/>
      <c r="N114" s="433"/>
      <c r="O114" s="431"/>
    </row>
    <row r="115" spans="1:15" x14ac:dyDescent="0.2">
      <c r="A115" s="431"/>
      <c r="B115" s="431"/>
      <c r="C115" s="431"/>
      <c r="D115" s="431"/>
      <c r="E115" s="431"/>
      <c r="F115" s="431"/>
      <c r="G115" s="431"/>
      <c r="H115" s="433"/>
      <c r="I115" s="509"/>
      <c r="J115" s="387"/>
      <c r="K115" s="387"/>
      <c r="L115" s="431"/>
      <c r="M115" s="431"/>
      <c r="N115" s="433"/>
      <c r="O115" s="431"/>
    </row>
    <row r="116" spans="1:15" x14ac:dyDescent="0.2">
      <c r="A116" s="431"/>
      <c r="B116" s="431"/>
      <c r="C116" s="431"/>
      <c r="D116" s="431"/>
      <c r="E116" s="431"/>
      <c r="F116" s="431"/>
      <c r="G116" s="431"/>
      <c r="H116" s="433"/>
      <c r="I116" s="509"/>
      <c r="J116" s="387"/>
      <c r="K116" s="387"/>
      <c r="L116" s="431"/>
      <c r="M116" s="431"/>
      <c r="N116" s="433"/>
      <c r="O116" s="431"/>
    </row>
    <row r="117" spans="1:15" x14ac:dyDescent="0.2">
      <c r="A117" s="431"/>
      <c r="B117" s="431"/>
      <c r="C117" s="431"/>
      <c r="D117" s="431"/>
      <c r="E117" s="431"/>
      <c r="F117" s="431"/>
      <c r="G117" s="431"/>
      <c r="H117" s="433"/>
      <c r="I117" s="509"/>
      <c r="J117" s="387"/>
      <c r="K117" s="387"/>
      <c r="L117" s="431"/>
      <c r="M117" s="431"/>
      <c r="N117" s="433"/>
      <c r="O117" s="431"/>
    </row>
    <row r="118" spans="1:15" x14ac:dyDescent="0.2">
      <c r="A118" s="431"/>
      <c r="B118" s="431"/>
      <c r="C118" s="431"/>
      <c r="D118" s="431"/>
      <c r="E118" s="431"/>
      <c r="F118" s="431"/>
      <c r="G118" s="431"/>
      <c r="H118" s="433"/>
      <c r="I118" s="509"/>
      <c r="J118" s="387"/>
      <c r="K118" s="387"/>
      <c r="L118" s="431"/>
      <c r="M118" s="431"/>
      <c r="N118" s="433"/>
      <c r="O118" s="431"/>
    </row>
    <row r="119" spans="1:15" x14ac:dyDescent="0.2">
      <c r="A119" s="431"/>
      <c r="B119" s="431"/>
      <c r="C119" s="431"/>
      <c r="D119" s="431"/>
      <c r="E119" s="431"/>
      <c r="F119" s="431"/>
      <c r="G119" s="431"/>
      <c r="H119" s="433"/>
      <c r="I119" s="509"/>
      <c r="J119" s="387"/>
      <c r="K119" s="387"/>
      <c r="L119" s="431"/>
      <c r="M119" s="431"/>
      <c r="N119" s="433"/>
      <c r="O119" s="431"/>
    </row>
    <row r="120" spans="1:15" x14ac:dyDescent="0.2">
      <c r="A120" s="431"/>
      <c r="B120" s="431"/>
      <c r="C120" s="431"/>
      <c r="D120" s="431"/>
      <c r="E120" s="431"/>
      <c r="F120" s="431"/>
      <c r="G120" s="431"/>
      <c r="H120" s="433"/>
      <c r="I120" s="509"/>
      <c r="J120" s="387"/>
      <c r="K120" s="387"/>
      <c r="L120" s="431"/>
      <c r="M120" s="431"/>
      <c r="N120" s="433"/>
      <c r="O120" s="431"/>
    </row>
    <row r="121" spans="1:15" x14ac:dyDescent="0.2">
      <c r="A121" s="431"/>
      <c r="B121" s="431"/>
      <c r="C121" s="431"/>
      <c r="D121" s="431"/>
      <c r="E121" s="431"/>
      <c r="F121" s="431"/>
      <c r="G121" s="431"/>
      <c r="H121" s="433"/>
      <c r="I121" s="509"/>
      <c r="J121" s="387"/>
      <c r="K121" s="387"/>
      <c r="L121" s="431"/>
      <c r="M121" s="431"/>
      <c r="N121" s="433"/>
      <c r="O121" s="431"/>
    </row>
    <row r="122" spans="1:15" x14ac:dyDescent="0.2">
      <c r="A122" s="431"/>
      <c r="B122" s="431"/>
      <c r="C122" s="431"/>
      <c r="D122" s="431"/>
      <c r="E122" s="431"/>
      <c r="F122" s="431"/>
      <c r="G122" s="431"/>
      <c r="H122" s="433"/>
      <c r="I122" s="509"/>
      <c r="J122" s="387"/>
      <c r="K122" s="387"/>
      <c r="L122" s="431"/>
      <c r="M122" s="431"/>
      <c r="N122" s="433"/>
      <c r="O122" s="431"/>
    </row>
    <row r="123" spans="1:15" x14ac:dyDescent="0.2">
      <c r="A123" s="431"/>
      <c r="B123" s="431"/>
      <c r="C123" s="431"/>
      <c r="D123" s="431"/>
      <c r="E123" s="431"/>
      <c r="F123" s="431"/>
      <c r="G123" s="431"/>
      <c r="H123" s="433"/>
      <c r="I123" s="509"/>
      <c r="J123" s="387"/>
      <c r="K123" s="387"/>
      <c r="L123" s="431"/>
      <c r="M123" s="431"/>
      <c r="N123" s="433"/>
      <c r="O123" s="431"/>
    </row>
    <row r="124" spans="1:15" x14ac:dyDescent="0.2">
      <c r="A124" s="431"/>
      <c r="B124" s="431"/>
      <c r="C124" s="431"/>
      <c r="D124" s="431"/>
      <c r="E124" s="431"/>
      <c r="F124" s="431"/>
      <c r="G124" s="431"/>
      <c r="H124" s="433"/>
      <c r="I124" s="509"/>
      <c r="J124" s="387"/>
      <c r="K124" s="387"/>
      <c r="L124" s="431"/>
      <c r="M124" s="431"/>
      <c r="N124" s="433"/>
      <c r="O124" s="431"/>
    </row>
    <row r="125" spans="1:15" x14ac:dyDescent="0.2">
      <c r="A125" s="431"/>
      <c r="B125" s="431"/>
      <c r="C125" s="431"/>
      <c r="D125" s="431"/>
      <c r="E125" s="431"/>
      <c r="F125" s="431"/>
      <c r="G125" s="431"/>
      <c r="H125" s="433"/>
      <c r="I125" s="509"/>
      <c r="J125" s="387"/>
      <c r="K125" s="387"/>
      <c r="L125" s="431"/>
      <c r="M125" s="431"/>
      <c r="N125" s="433"/>
      <c r="O125" s="431"/>
    </row>
    <row r="126" spans="1:15" x14ac:dyDescent="0.2">
      <c r="A126" s="431"/>
      <c r="B126" s="431"/>
      <c r="C126" s="431"/>
      <c r="D126" s="431"/>
      <c r="E126" s="431"/>
      <c r="F126" s="431"/>
      <c r="G126" s="431"/>
      <c r="H126" s="433"/>
      <c r="I126" s="509"/>
      <c r="J126" s="387"/>
      <c r="K126" s="387"/>
      <c r="L126" s="431"/>
      <c r="M126" s="431"/>
      <c r="N126" s="433"/>
      <c r="O126" s="431"/>
    </row>
    <row r="127" spans="1:15" x14ac:dyDescent="0.2">
      <c r="A127" s="431"/>
      <c r="B127" s="431"/>
      <c r="C127" s="431"/>
      <c r="D127" s="431"/>
      <c r="E127" s="431"/>
      <c r="F127" s="431"/>
      <c r="G127" s="431"/>
      <c r="H127" s="433"/>
      <c r="I127" s="509"/>
      <c r="J127" s="387"/>
      <c r="K127" s="387"/>
      <c r="L127" s="431"/>
      <c r="M127" s="431"/>
      <c r="N127" s="433"/>
      <c r="O127" s="431"/>
    </row>
    <row r="128" spans="1:15" x14ac:dyDescent="0.2">
      <c r="A128" s="431"/>
      <c r="B128" s="431"/>
      <c r="C128" s="431"/>
      <c r="D128" s="431"/>
      <c r="E128" s="431"/>
      <c r="F128" s="431"/>
      <c r="G128" s="431"/>
      <c r="H128" s="433"/>
      <c r="I128" s="509"/>
      <c r="J128" s="387"/>
      <c r="K128" s="387"/>
      <c r="L128" s="431"/>
      <c r="M128" s="431"/>
      <c r="N128" s="433"/>
      <c r="O128" s="431"/>
    </row>
    <row r="129" spans="1:15" x14ac:dyDescent="0.2">
      <c r="A129" s="431"/>
      <c r="B129" s="431"/>
      <c r="C129" s="431"/>
      <c r="D129" s="431"/>
      <c r="E129" s="431"/>
      <c r="F129" s="431"/>
      <c r="G129" s="431"/>
      <c r="H129" s="433"/>
      <c r="I129" s="509"/>
      <c r="J129" s="387"/>
      <c r="K129" s="387"/>
      <c r="L129" s="431"/>
      <c r="M129" s="431"/>
      <c r="N129" s="433"/>
      <c r="O129" s="431"/>
    </row>
    <row r="130" spans="1:15" x14ac:dyDescent="0.2">
      <c r="A130" s="431"/>
      <c r="B130" s="431"/>
      <c r="C130" s="431"/>
      <c r="D130" s="431"/>
      <c r="E130" s="431"/>
      <c r="F130" s="431"/>
      <c r="G130" s="431"/>
      <c r="H130" s="433"/>
      <c r="I130" s="509"/>
      <c r="J130" s="387"/>
      <c r="K130" s="387"/>
      <c r="L130" s="431"/>
      <c r="M130" s="431"/>
      <c r="N130" s="433"/>
      <c r="O130" s="431"/>
    </row>
    <row r="131" spans="1:15" x14ac:dyDescent="0.2">
      <c r="A131" s="431"/>
      <c r="B131" s="431"/>
      <c r="C131" s="431"/>
      <c r="D131" s="431"/>
      <c r="E131" s="431"/>
      <c r="F131" s="431"/>
      <c r="G131" s="431"/>
      <c r="H131" s="433"/>
      <c r="I131" s="509"/>
      <c r="J131" s="387"/>
      <c r="K131" s="387"/>
      <c r="L131" s="431"/>
      <c r="M131" s="431"/>
      <c r="N131" s="433"/>
      <c r="O131" s="431"/>
    </row>
    <row r="132" spans="1:15" x14ac:dyDescent="0.2">
      <c r="A132" s="431"/>
      <c r="B132" s="431"/>
      <c r="C132" s="431"/>
      <c r="D132" s="431"/>
      <c r="E132" s="431"/>
      <c r="F132" s="431"/>
      <c r="G132" s="431"/>
      <c r="H132" s="433"/>
      <c r="I132" s="509"/>
      <c r="J132" s="387"/>
      <c r="K132" s="387"/>
      <c r="L132" s="431"/>
      <c r="M132" s="431"/>
      <c r="N132" s="433"/>
      <c r="O132" s="431"/>
    </row>
    <row r="133" spans="1:15" x14ac:dyDescent="0.2">
      <c r="A133" s="431"/>
      <c r="B133" s="431"/>
      <c r="C133" s="431"/>
      <c r="D133" s="431"/>
      <c r="E133" s="431"/>
      <c r="F133" s="431"/>
      <c r="G133" s="431"/>
      <c r="H133" s="433"/>
      <c r="I133" s="509"/>
      <c r="J133" s="387"/>
      <c r="K133" s="387"/>
      <c r="L133" s="431"/>
      <c r="M133" s="431"/>
      <c r="N133" s="433"/>
      <c r="O133" s="431"/>
    </row>
    <row r="134" spans="1:15" x14ac:dyDescent="0.2">
      <c r="A134" s="431"/>
      <c r="B134" s="431"/>
      <c r="C134" s="431"/>
      <c r="D134" s="431"/>
      <c r="E134" s="431"/>
      <c r="F134" s="431"/>
      <c r="G134" s="431"/>
      <c r="H134" s="433"/>
      <c r="I134" s="509"/>
      <c r="J134" s="387"/>
      <c r="K134" s="387"/>
      <c r="L134" s="431"/>
      <c r="M134" s="431"/>
      <c r="N134" s="433"/>
      <c r="O134" s="431"/>
    </row>
    <row r="135" spans="1:15" x14ac:dyDescent="0.2">
      <c r="A135" s="431"/>
      <c r="B135" s="431"/>
      <c r="C135" s="431"/>
      <c r="D135" s="431"/>
      <c r="E135" s="431"/>
      <c r="F135" s="431"/>
      <c r="G135" s="431"/>
      <c r="H135" s="433"/>
      <c r="I135" s="509"/>
      <c r="J135" s="387"/>
      <c r="K135" s="387"/>
      <c r="L135" s="431"/>
      <c r="M135" s="431"/>
      <c r="N135" s="433"/>
      <c r="O135" s="431"/>
    </row>
    <row r="136" spans="1:15" x14ac:dyDescent="0.2">
      <c r="A136" s="431"/>
      <c r="B136" s="431"/>
      <c r="C136" s="431"/>
      <c r="D136" s="431"/>
      <c r="E136" s="431"/>
      <c r="F136" s="431"/>
      <c r="G136" s="431"/>
      <c r="H136" s="433"/>
      <c r="I136" s="509"/>
      <c r="J136" s="387"/>
      <c r="K136" s="387"/>
      <c r="L136" s="431"/>
      <c r="M136" s="431"/>
      <c r="N136" s="433"/>
      <c r="O136" s="431"/>
    </row>
    <row r="137" spans="1:15" x14ac:dyDescent="0.2">
      <c r="A137" s="431"/>
      <c r="B137" s="431"/>
      <c r="C137" s="431"/>
      <c r="D137" s="431"/>
      <c r="E137" s="431"/>
      <c r="F137" s="431"/>
      <c r="G137" s="431"/>
      <c r="H137" s="433"/>
      <c r="I137" s="509"/>
      <c r="J137" s="387"/>
      <c r="K137" s="387"/>
      <c r="L137" s="431"/>
      <c r="M137" s="431"/>
      <c r="N137" s="433"/>
      <c r="O137" s="431"/>
    </row>
    <row r="138" spans="1:15" x14ac:dyDescent="0.2">
      <c r="A138" s="431"/>
      <c r="B138" s="431"/>
      <c r="C138" s="431"/>
      <c r="D138" s="431"/>
      <c r="E138" s="431"/>
      <c r="F138" s="431"/>
      <c r="G138" s="431"/>
      <c r="H138" s="433"/>
      <c r="I138" s="509"/>
      <c r="J138" s="387"/>
      <c r="K138" s="387"/>
      <c r="L138" s="431"/>
      <c r="M138" s="431"/>
      <c r="N138" s="433"/>
      <c r="O138" s="431"/>
    </row>
    <row r="139" spans="1:15" x14ac:dyDescent="0.2">
      <c r="A139" s="431"/>
      <c r="B139" s="431"/>
      <c r="C139" s="431"/>
      <c r="D139" s="431"/>
      <c r="E139" s="431"/>
      <c r="F139" s="431"/>
      <c r="G139" s="431"/>
      <c r="H139" s="433"/>
      <c r="I139" s="509"/>
      <c r="J139" s="387"/>
      <c r="K139" s="387"/>
      <c r="L139" s="431"/>
      <c r="M139" s="431"/>
      <c r="N139" s="433"/>
      <c r="O139" s="431"/>
    </row>
    <row r="140" spans="1:15" x14ac:dyDescent="0.2">
      <c r="A140" s="431"/>
      <c r="B140" s="431"/>
      <c r="C140" s="431"/>
      <c r="D140" s="431"/>
      <c r="E140" s="431"/>
      <c r="F140" s="431"/>
      <c r="G140" s="431"/>
      <c r="H140" s="433"/>
      <c r="I140" s="509"/>
      <c r="J140" s="387"/>
      <c r="K140" s="387"/>
      <c r="L140" s="431"/>
      <c r="M140" s="431"/>
      <c r="N140" s="433"/>
      <c r="O140" s="431"/>
    </row>
    <row r="141" spans="1:15" x14ac:dyDescent="0.2">
      <c r="A141" s="431"/>
      <c r="B141" s="431"/>
      <c r="C141" s="431"/>
      <c r="D141" s="431"/>
      <c r="E141" s="431"/>
      <c r="F141" s="431"/>
      <c r="G141" s="431"/>
      <c r="H141" s="433"/>
      <c r="I141" s="509"/>
      <c r="J141" s="387"/>
      <c r="K141" s="387"/>
      <c r="L141" s="431"/>
      <c r="M141" s="431"/>
      <c r="N141" s="433"/>
      <c r="O141" s="431"/>
    </row>
    <row r="142" spans="1:15" x14ac:dyDescent="0.2">
      <c r="A142" s="431"/>
      <c r="B142" s="431"/>
      <c r="C142" s="431"/>
      <c r="D142" s="431"/>
      <c r="E142" s="431"/>
      <c r="F142" s="431"/>
      <c r="G142" s="431"/>
      <c r="H142" s="433"/>
      <c r="I142" s="509"/>
      <c r="J142" s="387"/>
      <c r="K142" s="387"/>
      <c r="L142" s="431"/>
      <c r="M142" s="431"/>
      <c r="N142" s="433"/>
      <c r="O142" s="431"/>
    </row>
    <row r="143" spans="1:15" x14ac:dyDescent="0.2">
      <c r="A143" s="431"/>
      <c r="B143" s="431"/>
      <c r="C143" s="431"/>
      <c r="D143" s="431"/>
      <c r="E143" s="431"/>
      <c r="F143" s="431"/>
      <c r="G143" s="431"/>
      <c r="H143" s="433"/>
      <c r="I143" s="509"/>
      <c r="J143" s="387"/>
      <c r="K143" s="387"/>
      <c r="L143" s="431"/>
      <c r="M143" s="431"/>
      <c r="N143" s="433"/>
      <c r="O143" s="431"/>
    </row>
    <row r="144" spans="1:15" x14ac:dyDescent="0.2">
      <c r="A144" s="431"/>
      <c r="B144" s="431"/>
      <c r="C144" s="431"/>
      <c r="D144" s="431"/>
      <c r="E144" s="431"/>
      <c r="F144" s="431"/>
      <c r="G144" s="431"/>
      <c r="H144" s="433"/>
      <c r="I144" s="509"/>
      <c r="J144" s="387"/>
      <c r="K144" s="387"/>
      <c r="L144" s="431"/>
      <c r="M144" s="431"/>
      <c r="N144" s="433"/>
      <c r="O144" s="431"/>
    </row>
    <row r="145" spans="1:15" x14ac:dyDescent="0.2">
      <c r="A145" s="431"/>
      <c r="B145" s="431"/>
      <c r="C145" s="431"/>
      <c r="D145" s="431"/>
      <c r="E145" s="431"/>
      <c r="F145" s="431"/>
      <c r="G145" s="431"/>
      <c r="H145" s="433"/>
      <c r="I145" s="509"/>
      <c r="J145" s="387"/>
      <c r="K145" s="387"/>
      <c r="L145" s="431"/>
      <c r="M145" s="431"/>
      <c r="N145" s="433"/>
      <c r="O145" s="431"/>
    </row>
    <row r="146" spans="1:15" x14ac:dyDescent="0.2">
      <c r="A146" s="431"/>
      <c r="B146" s="431"/>
      <c r="C146" s="431"/>
      <c r="D146" s="431"/>
      <c r="E146" s="431"/>
      <c r="F146" s="431"/>
      <c r="G146" s="431"/>
      <c r="H146" s="433"/>
      <c r="I146" s="509"/>
      <c r="J146" s="387"/>
      <c r="K146" s="387"/>
      <c r="L146" s="431"/>
      <c r="M146" s="431"/>
      <c r="N146" s="433"/>
      <c r="O146" s="431"/>
    </row>
    <row r="147" spans="1:15" x14ac:dyDescent="0.2">
      <c r="A147" s="431"/>
      <c r="B147" s="431"/>
      <c r="C147" s="431"/>
      <c r="D147" s="431"/>
      <c r="E147" s="431"/>
      <c r="F147" s="431"/>
      <c r="G147" s="431"/>
      <c r="H147" s="433"/>
      <c r="I147" s="509"/>
      <c r="J147" s="387"/>
      <c r="K147" s="387"/>
      <c r="L147" s="431"/>
      <c r="M147" s="431"/>
      <c r="N147" s="433"/>
      <c r="O147" s="431"/>
    </row>
    <row r="148" spans="1:15" x14ac:dyDescent="0.2">
      <c r="A148" s="431"/>
      <c r="B148" s="431"/>
      <c r="C148" s="431"/>
      <c r="D148" s="431"/>
      <c r="E148" s="431"/>
      <c r="F148" s="431"/>
      <c r="G148" s="431"/>
      <c r="H148" s="433"/>
      <c r="I148" s="509"/>
      <c r="J148" s="387"/>
      <c r="K148" s="387"/>
      <c r="L148" s="431"/>
      <c r="M148" s="431"/>
      <c r="N148" s="433"/>
      <c r="O148" s="431"/>
    </row>
    <row r="149" spans="1:15" x14ac:dyDescent="0.2">
      <c r="A149" s="431"/>
      <c r="B149" s="431"/>
      <c r="C149" s="431"/>
      <c r="D149" s="431"/>
      <c r="E149" s="431"/>
      <c r="F149" s="431"/>
      <c r="G149" s="431"/>
      <c r="H149" s="433"/>
      <c r="I149" s="509"/>
      <c r="J149" s="387"/>
      <c r="K149" s="387"/>
      <c r="L149" s="431"/>
      <c r="M149" s="431"/>
      <c r="N149" s="433"/>
      <c r="O149" s="431"/>
    </row>
    <row r="150" spans="1:15" x14ac:dyDescent="0.2">
      <c r="A150" s="431"/>
      <c r="B150" s="431"/>
      <c r="C150" s="431"/>
      <c r="D150" s="431"/>
      <c r="E150" s="431"/>
      <c r="F150" s="431"/>
      <c r="G150" s="431"/>
      <c r="H150" s="433"/>
      <c r="I150" s="509"/>
      <c r="J150" s="387"/>
      <c r="K150" s="387"/>
      <c r="L150" s="431"/>
      <c r="M150" s="431"/>
      <c r="N150" s="433"/>
      <c r="O150" s="431"/>
    </row>
    <row r="151" spans="1:15" x14ac:dyDescent="0.2">
      <c r="A151" s="431"/>
      <c r="B151" s="431"/>
      <c r="C151" s="431"/>
      <c r="D151" s="431"/>
      <c r="E151" s="431"/>
      <c r="F151" s="431"/>
      <c r="G151" s="431"/>
      <c r="H151" s="433"/>
      <c r="I151" s="509"/>
      <c r="J151" s="387"/>
      <c r="K151" s="387"/>
      <c r="L151" s="431"/>
      <c r="M151" s="431"/>
      <c r="N151" s="433"/>
      <c r="O151" s="431"/>
    </row>
    <row r="152" spans="1:15" x14ac:dyDescent="0.2">
      <c r="A152" s="431"/>
      <c r="B152" s="431"/>
      <c r="C152" s="431"/>
      <c r="D152" s="431"/>
      <c r="E152" s="431"/>
      <c r="F152" s="431"/>
      <c r="G152" s="431"/>
      <c r="H152" s="433"/>
      <c r="I152" s="509"/>
      <c r="J152" s="387"/>
      <c r="K152" s="387"/>
      <c r="L152" s="431"/>
      <c r="M152" s="431"/>
      <c r="N152" s="433"/>
      <c r="O152" s="431"/>
    </row>
    <row r="153" spans="1:15" x14ac:dyDescent="0.2">
      <c r="A153" s="431"/>
      <c r="B153" s="431"/>
      <c r="C153" s="431"/>
      <c r="D153" s="431"/>
      <c r="E153" s="431"/>
      <c r="F153" s="431"/>
      <c r="G153" s="431"/>
      <c r="H153" s="433"/>
      <c r="I153" s="509"/>
      <c r="J153" s="387"/>
      <c r="K153" s="387"/>
      <c r="L153" s="431"/>
      <c r="M153" s="431"/>
      <c r="N153" s="433"/>
      <c r="O153" s="431"/>
    </row>
    <row r="154" spans="1:15" x14ac:dyDescent="0.2">
      <c r="A154" s="431"/>
      <c r="B154" s="431"/>
      <c r="C154" s="431"/>
      <c r="D154" s="431"/>
      <c r="E154" s="431"/>
      <c r="F154" s="431"/>
      <c r="G154" s="431"/>
      <c r="H154" s="433"/>
      <c r="I154" s="509"/>
      <c r="J154" s="387"/>
      <c r="K154" s="387"/>
      <c r="L154" s="431"/>
      <c r="M154" s="431"/>
      <c r="N154" s="433"/>
      <c r="O154" s="431"/>
    </row>
    <row r="155" spans="1:15" x14ac:dyDescent="0.2">
      <c r="A155" s="431"/>
      <c r="B155" s="431"/>
      <c r="C155" s="431"/>
      <c r="D155" s="431"/>
      <c r="E155" s="431"/>
      <c r="F155" s="431"/>
      <c r="G155" s="431"/>
      <c r="H155" s="433"/>
      <c r="I155" s="509"/>
      <c r="J155" s="387"/>
      <c r="K155" s="387"/>
      <c r="L155" s="431"/>
      <c r="M155" s="431"/>
      <c r="N155" s="433"/>
      <c r="O155" s="431"/>
    </row>
    <row r="156" spans="1:15" x14ac:dyDescent="0.2">
      <c r="A156" s="431"/>
      <c r="B156" s="431"/>
      <c r="C156" s="431"/>
      <c r="D156" s="431"/>
      <c r="E156" s="431"/>
      <c r="F156" s="431"/>
      <c r="G156" s="431"/>
      <c r="H156" s="433"/>
      <c r="I156" s="509"/>
      <c r="J156" s="387"/>
      <c r="K156" s="387"/>
      <c r="L156" s="431"/>
      <c r="M156" s="431"/>
      <c r="N156" s="433"/>
      <c r="O156" s="431"/>
    </row>
    <row r="157" spans="1:15" x14ac:dyDescent="0.2">
      <c r="A157" s="431"/>
      <c r="B157" s="431"/>
      <c r="C157" s="431"/>
      <c r="D157" s="431"/>
      <c r="E157" s="431"/>
      <c r="F157" s="431"/>
      <c r="G157" s="431"/>
      <c r="H157" s="433"/>
      <c r="I157" s="509"/>
      <c r="J157" s="387"/>
      <c r="K157" s="387"/>
      <c r="L157" s="431"/>
      <c r="M157" s="431"/>
      <c r="N157" s="433"/>
      <c r="O157" s="431"/>
    </row>
    <row r="158" spans="1:15" x14ac:dyDescent="0.2">
      <c r="A158" s="431"/>
      <c r="B158" s="431"/>
      <c r="C158" s="431"/>
      <c r="D158" s="431"/>
      <c r="E158" s="431"/>
      <c r="F158" s="431"/>
      <c r="G158" s="431"/>
      <c r="H158" s="433"/>
      <c r="I158" s="509"/>
      <c r="J158" s="387"/>
      <c r="K158" s="387"/>
      <c r="L158" s="431"/>
      <c r="M158" s="431"/>
      <c r="N158" s="433"/>
      <c r="O158" s="431"/>
    </row>
    <row r="159" spans="1:15" x14ac:dyDescent="0.2">
      <c r="A159" s="431"/>
      <c r="B159" s="431"/>
      <c r="C159" s="431"/>
      <c r="D159" s="431"/>
      <c r="E159" s="431"/>
      <c r="F159" s="431"/>
      <c r="G159" s="431"/>
      <c r="H159" s="433"/>
      <c r="I159" s="509"/>
      <c r="J159" s="387"/>
      <c r="K159" s="387"/>
      <c r="L159" s="431"/>
      <c r="M159" s="431"/>
      <c r="N159" s="433"/>
      <c r="O159" s="431"/>
    </row>
    <row r="160" spans="1:15" x14ac:dyDescent="0.2">
      <c r="A160" s="431"/>
      <c r="B160" s="431"/>
      <c r="C160" s="431"/>
      <c r="D160" s="431"/>
      <c r="E160" s="431"/>
      <c r="F160" s="431"/>
      <c r="G160" s="431"/>
      <c r="H160" s="433"/>
      <c r="I160" s="509"/>
      <c r="J160" s="387"/>
      <c r="K160" s="387"/>
      <c r="L160" s="431"/>
      <c r="M160" s="431"/>
      <c r="N160" s="433"/>
      <c r="O160" s="431"/>
    </row>
    <row r="161" spans="1:15" x14ac:dyDescent="0.2">
      <c r="A161" s="431"/>
      <c r="B161" s="431"/>
      <c r="C161" s="431"/>
      <c r="D161" s="431"/>
      <c r="E161" s="431"/>
      <c r="F161" s="431"/>
      <c r="G161" s="431"/>
      <c r="H161" s="433"/>
      <c r="I161" s="509"/>
      <c r="J161" s="387"/>
      <c r="K161" s="387"/>
      <c r="L161" s="431"/>
      <c r="M161" s="431"/>
      <c r="N161" s="433"/>
      <c r="O161" s="431"/>
    </row>
    <row r="162" spans="1:15" x14ac:dyDescent="0.2">
      <c r="A162" s="431"/>
      <c r="B162" s="431"/>
      <c r="C162" s="431"/>
      <c r="D162" s="431"/>
      <c r="E162" s="431"/>
      <c r="F162" s="431"/>
      <c r="G162" s="431"/>
      <c r="H162" s="433"/>
      <c r="I162" s="509"/>
      <c r="J162" s="387"/>
      <c r="K162" s="387"/>
      <c r="L162" s="431"/>
      <c r="M162" s="431"/>
      <c r="N162" s="433"/>
      <c r="O162" s="431"/>
    </row>
    <row r="163" spans="1:15" x14ac:dyDescent="0.2">
      <c r="A163" s="431"/>
      <c r="B163" s="431"/>
      <c r="C163" s="431"/>
      <c r="D163" s="431"/>
      <c r="E163" s="431"/>
      <c r="F163" s="431"/>
      <c r="G163" s="431"/>
      <c r="H163" s="433"/>
      <c r="I163" s="509"/>
      <c r="J163" s="387"/>
      <c r="K163" s="387"/>
      <c r="L163" s="431"/>
      <c r="M163" s="431"/>
      <c r="N163" s="433"/>
      <c r="O163" s="431"/>
    </row>
    <row r="164" spans="1:15" x14ac:dyDescent="0.2">
      <c r="A164" s="431"/>
      <c r="B164" s="431"/>
      <c r="C164" s="431"/>
      <c r="D164" s="431"/>
      <c r="E164" s="431"/>
      <c r="F164" s="431"/>
      <c r="G164" s="431"/>
      <c r="H164" s="433"/>
      <c r="I164" s="509"/>
      <c r="J164" s="387"/>
      <c r="K164" s="387"/>
      <c r="L164" s="431"/>
      <c r="M164" s="431"/>
      <c r="N164" s="433"/>
      <c r="O164" s="431"/>
    </row>
    <row r="165" spans="1:15" x14ac:dyDescent="0.2">
      <c r="A165" s="431"/>
      <c r="B165" s="431"/>
      <c r="C165" s="431"/>
      <c r="D165" s="431"/>
      <c r="E165" s="431"/>
      <c r="F165" s="431"/>
      <c r="G165" s="431"/>
      <c r="H165" s="433"/>
      <c r="I165" s="509"/>
      <c r="J165" s="387"/>
      <c r="K165" s="387"/>
      <c r="L165" s="431"/>
      <c r="M165" s="431"/>
      <c r="N165" s="433"/>
      <c r="O165" s="431"/>
    </row>
    <row r="166" spans="1:15" x14ac:dyDescent="0.2">
      <c r="A166" s="431"/>
      <c r="B166" s="431"/>
      <c r="C166" s="431"/>
      <c r="D166" s="431"/>
      <c r="E166" s="431"/>
      <c r="F166" s="431"/>
      <c r="G166" s="431"/>
      <c r="H166" s="433"/>
      <c r="I166" s="509"/>
      <c r="J166" s="387"/>
      <c r="K166" s="387"/>
      <c r="L166" s="431"/>
      <c r="M166" s="431"/>
      <c r="N166" s="433"/>
      <c r="O166" s="431"/>
    </row>
    <row r="167" spans="1:15" x14ac:dyDescent="0.2">
      <c r="A167" s="431"/>
      <c r="B167" s="431"/>
      <c r="C167" s="431"/>
      <c r="D167" s="431"/>
      <c r="E167" s="431"/>
      <c r="F167" s="431"/>
      <c r="G167" s="431"/>
      <c r="H167" s="433"/>
      <c r="I167" s="509"/>
      <c r="J167" s="387"/>
      <c r="K167" s="387"/>
      <c r="L167" s="431"/>
      <c r="M167" s="431"/>
      <c r="N167" s="433"/>
      <c r="O167" s="431"/>
    </row>
    <row r="168" spans="1:15" x14ac:dyDescent="0.2">
      <c r="A168" s="431"/>
      <c r="B168" s="431"/>
      <c r="C168" s="431"/>
      <c r="D168" s="431"/>
      <c r="E168" s="431"/>
      <c r="F168" s="431"/>
      <c r="G168" s="431"/>
      <c r="H168" s="433"/>
      <c r="I168" s="509"/>
      <c r="J168" s="387"/>
      <c r="K168" s="387"/>
      <c r="L168" s="431"/>
      <c r="M168" s="431"/>
      <c r="N168" s="433"/>
      <c r="O168" s="431"/>
    </row>
    <row r="169" spans="1:15" x14ac:dyDescent="0.2">
      <c r="A169" s="431"/>
      <c r="B169" s="431"/>
      <c r="C169" s="431"/>
      <c r="D169" s="431"/>
      <c r="E169" s="431"/>
      <c r="F169" s="431"/>
      <c r="G169" s="431"/>
      <c r="H169" s="433"/>
      <c r="I169" s="509"/>
      <c r="J169" s="387"/>
      <c r="K169" s="387"/>
      <c r="L169" s="431"/>
      <c r="M169" s="431"/>
      <c r="N169" s="433"/>
      <c r="O169" s="431"/>
    </row>
    <row r="170" spans="1:15" x14ac:dyDescent="0.2">
      <c r="A170" s="431"/>
      <c r="B170" s="431"/>
      <c r="C170" s="431"/>
      <c r="D170" s="431"/>
      <c r="E170" s="431"/>
      <c r="F170" s="431"/>
      <c r="G170" s="431"/>
      <c r="H170" s="433"/>
      <c r="I170" s="509"/>
      <c r="J170" s="387"/>
      <c r="K170" s="387"/>
      <c r="L170" s="431"/>
      <c r="M170" s="431"/>
      <c r="N170" s="433"/>
      <c r="O170" s="431"/>
    </row>
    <row r="171" spans="1:15" x14ac:dyDescent="0.2">
      <c r="A171" s="431"/>
      <c r="B171" s="431"/>
      <c r="C171" s="431"/>
      <c r="D171" s="431"/>
      <c r="E171" s="431"/>
      <c r="F171" s="431"/>
      <c r="G171" s="431"/>
      <c r="H171" s="433"/>
      <c r="I171" s="509"/>
      <c r="J171" s="387"/>
      <c r="K171" s="387"/>
      <c r="L171" s="431"/>
      <c r="M171" s="431"/>
      <c r="N171" s="433"/>
      <c r="O171" s="431"/>
    </row>
    <row r="172" spans="1:15" x14ac:dyDescent="0.2">
      <c r="A172" s="431"/>
      <c r="B172" s="431"/>
      <c r="C172" s="431"/>
      <c r="D172" s="431"/>
      <c r="E172" s="431"/>
      <c r="F172" s="431"/>
      <c r="G172" s="431"/>
      <c r="H172" s="433"/>
      <c r="I172" s="509"/>
      <c r="J172" s="387"/>
      <c r="K172" s="387"/>
      <c r="L172" s="431"/>
      <c r="M172" s="431"/>
      <c r="N172" s="433"/>
      <c r="O172" s="431"/>
    </row>
    <row r="173" spans="1:15" x14ac:dyDescent="0.2">
      <c r="A173" s="431"/>
      <c r="B173" s="431"/>
      <c r="C173" s="431"/>
      <c r="D173" s="431"/>
      <c r="E173" s="431"/>
      <c r="F173" s="431"/>
      <c r="G173" s="431"/>
      <c r="H173" s="433"/>
      <c r="I173" s="509"/>
      <c r="J173" s="387"/>
      <c r="K173" s="387"/>
      <c r="L173" s="431"/>
      <c r="M173" s="431"/>
      <c r="N173" s="433"/>
      <c r="O173" s="431"/>
    </row>
    <row r="174" spans="1:15" x14ac:dyDescent="0.2">
      <c r="A174" s="431"/>
      <c r="B174" s="431"/>
      <c r="C174" s="431"/>
      <c r="D174" s="431"/>
      <c r="E174" s="431"/>
      <c r="F174" s="431"/>
      <c r="G174" s="431"/>
      <c r="H174" s="433"/>
      <c r="I174" s="509"/>
      <c r="J174" s="387"/>
      <c r="K174" s="387"/>
      <c r="L174" s="431"/>
      <c r="M174" s="431"/>
      <c r="N174" s="433"/>
      <c r="O174" s="431"/>
    </row>
    <row r="175" spans="1:15" x14ac:dyDescent="0.2">
      <c r="A175" s="431"/>
      <c r="B175" s="431"/>
      <c r="C175" s="431"/>
      <c r="D175" s="431"/>
      <c r="E175" s="431"/>
      <c r="F175" s="431"/>
      <c r="G175" s="431"/>
      <c r="H175" s="433"/>
      <c r="I175" s="509"/>
      <c r="J175" s="387"/>
      <c r="K175" s="387"/>
      <c r="L175" s="431"/>
      <c r="M175" s="431"/>
      <c r="N175" s="433"/>
      <c r="O175" s="431"/>
    </row>
    <row r="176" spans="1:15" x14ac:dyDescent="0.2">
      <c r="A176" s="431"/>
      <c r="B176" s="431"/>
      <c r="C176" s="431"/>
      <c r="D176" s="431"/>
      <c r="E176" s="431"/>
      <c r="F176" s="431"/>
      <c r="G176" s="431"/>
      <c r="H176" s="433"/>
      <c r="I176" s="509"/>
      <c r="J176" s="387"/>
      <c r="K176" s="387"/>
      <c r="L176" s="431"/>
      <c r="M176" s="431"/>
      <c r="N176" s="433"/>
      <c r="O176" s="431"/>
    </row>
    <row r="177" spans="1:15" x14ac:dyDescent="0.2">
      <c r="A177" s="431"/>
      <c r="B177" s="431"/>
      <c r="C177" s="431"/>
      <c r="D177" s="431"/>
      <c r="E177" s="431"/>
      <c r="F177" s="431"/>
      <c r="G177" s="431"/>
      <c r="H177" s="433"/>
      <c r="I177" s="509"/>
      <c r="J177" s="387"/>
      <c r="K177" s="387"/>
      <c r="L177" s="431"/>
      <c r="M177" s="431"/>
      <c r="N177" s="433"/>
      <c r="O177" s="431"/>
    </row>
    <row r="178" spans="1:15" x14ac:dyDescent="0.2">
      <c r="A178" s="431"/>
      <c r="B178" s="431"/>
      <c r="C178" s="431"/>
      <c r="D178" s="431"/>
      <c r="E178" s="431"/>
      <c r="F178" s="431"/>
      <c r="G178" s="431"/>
      <c r="H178" s="433"/>
      <c r="I178" s="509"/>
      <c r="J178" s="387"/>
      <c r="K178" s="387"/>
      <c r="L178" s="431"/>
      <c r="M178" s="431"/>
      <c r="N178" s="433"/>
      <c r="O178" s="431"/>
    </row>
    <row r="179" spans="1:15" x14ac:dyDescent="0.2">
      <c r="A179" s="431"/>
      <c r="B179" s="431"/>
      <c r="C179" s="431"/>
      <c r="D179" s="431"/>
      <c r="E179" s="431"/>
      <c r="F179" s="431"/>
      <c r="G179" s="431"/>
      <c r="H179" s="433"/>
      <c r="I179" s="509"/>
      <c r="J179" s="387"/>
      <c r="K179" s="387"/>
      <c r="L179" s="431"/>
      <c r="M179" s="431"/>
      <c r="N179" s="433"/>
      <c r="O179" s="431"/>
    </row>
    <row r="180" spans="1:15" x14ac:dyDescent="0.2">
      <c r="A180" s="431"/>
      <c r="B180" s="431"/>
      <c r="C180" s="431"/>
      <c r="D180" s="431"/>
      <c r="E180" s="431"/>
      <c r="F180" s="431"/>
      <c r="G180" s="431"/>
      <c r="H180" s="433"/>
      <c r="I180" s="509"/>
      <c r="J180" s="387"/>
      <c r="K180" s="387"/>
      <c r="L180" s="431"/>
      <c r="M180" s="431"/>
      <c r="N180" s="433"/>
      <c r="O180" s="431"/>
    </row>
    <row r="181" spans="1:15" x14ac:dyDescent="0.2">
      <c r="A181" s="431"/>
      <c r="B181" s="431"/>
      <c r="C181" s="431"/>
      <c r="D181" s="431"/>
      <c r="E181" s="431"/>
      <c r="F181" s="431"/>
      <c r="G181" s="431"/>
      <c r="H181" s="433"/>
      <c r="I181" s="509"/>
      <c r="J181" s="387"/>
      <c r="K181" s="387"/>
      <c r="L181" s="431"/>
      <c r="M181" s="431"/>
      <c r="N181" s="433"/>
      <c r="O181" s="431"/>
    </row>
    <row r="182" spans="1:15" x14ac:dyDescent="0.2">
      <c r="A182" s="431"/>
      <c r="B182" s="431"/>
      <c r="C182" s="431"/>
      <c r="D182" s="431"/>
      <c r="E182" s="431"/>
      <c r="F182" s="431"/>
      <c r="G182" s="431"/>
      <c r="H182" s="433"/>
      <c r="I182" s="509"/>
      <c r="J182" s="387"/>
      <c r="K182" s="387"/>
      <c r="L182" s="431"/>
      <c r="M182" s="431"/>
      <c r="N182" s="433"/>
      <c r="O182" s="431"/>
    </row>
    <row r="183" spans="1:15" x14ac:dyDescent="0.2">
      <c r="A183" s="431"/>
      <c r="B183" s="431"/>
      <c r="C183" s="431"/>
      <c r="D183" s="431"/>
      <c r="E183" s="431"/>
      <c r="F183" s="431"/>
      <c r="G183" s="431"/>
      <c r="H183" s="433"/>
      <c r="I183" s="509"/>
      <c r="J183" s="387"/>
      <c r="K183" s="387"/>
      <c r="L183" s="431"/>
      <c r="M183" s="431"/>
      <c r="N183" s="433"/>
      <c r="O183" s="431"/>
    </row>
    <row r="184" spans="1:15" x14ac:dyDescent="0.2">
      <c r="A184" s="431"/>
      <c r="B184" s="431"/>
      <c r="C184" s="431"/>
      <c r="D184" s="431"/>
      <c r="E184" s="431"/>
      <c r="F184" s="431"/>
      <c r="G184" s="431"/>
      <c r="H184" s="433"/>
      <c r="I184" s="509"/>
      <c r="J184" s="387"/>
      <c r="K184" s="387"/>
      <c r="L184" s="431"/>
      <c r="M184" s="431"/>
      <c r="N184" s="433"/>
      <c r="O184" s="431"/>
    </row>
    <row r="185" spans="1:15" x14ac:dyDescent="0.2">
      <c r="A185" s="431"/>
      <c r="B185" s="431"/>
      <c r="C185" s="431"/>
      <c r="D185" s="431"/>
      <c r="E185" s="431"/>
      <c r="F185" s="431"/>
      <c r="G185" s="431"/>
      <c r="H185" s="433"/>
      <c r="I185" s="509"/>
      <c r="J185" s="387"/>
      <c r="K185" s="387"/>
      <c r="L185" s="431"/>
      <c r="M185" s="431"/>
      <c r="N185" s="433"/>
      <c r="O185" s="431"/>
    </row>
    <row r="186" spans="1:15" x14ac:dyDescent="0.2">
      <c r="A186" s="431"/>
      <c r="B186" s="431"/>
      <c r="C186" s="431"/>
      <c r="D186" s="431"/>
      <c r="E186" s="431"/>
      <c r="F186" s="431"/>
      <c r="G186" s="431"/>
      <c r="H186" s="433"/>
      <c r="I186" s="509"/>
      <c r="J186" s="387"/>
      <c r="K186" s="387"/>
      <c r="L186" s="431"/>
      <c r="M186" s="431"/>
      <c r="N186" s="433"/>
      <c r="O186" s="431"/>
    </row>
    <row r="187" spans="1:15" x14ac:dyDescent="0.2">
      <c r="A187" s="431"/>
      <c r="B187" s="431"/>
      <c r="C187" s="431"/>
      <c r="D187" s="431"/>
      <c r="E187" s="431"/>
      <c r="F187" s="431"/>
      <c r="G187" s="431"/>
      <c r="H187" s="433"/>
      <c r="I187" s="509"/>
      <c r="J187" s="387"/>
      <c r="K187" s="387"/>
      <c r="L187" s="431"/>
      <c r="M187" s="431"/>
      <c r="N187" s="433"/>
      <c r="O187" s="431"/>
    </row>
    <row r="188" spans="1:15" x14ac:dyDescent="0.2">
      <c r="A188" s="431"/>
      <c r="B188" s="431"/>
      <c r="C188" s="431"/>
      <c r="D188" s="431"/>
      <c r="E188" s="431"/>
      <c r="F188" s="431"/>
      <c r="G188" s="431"/>
      <c r="H188" s="433"/>
      <c r="I188" s="509"/>
      <c r="J188" s="387"/>
      <c r="K188" s="387"/>
      <c r="L188" s="431"/>
      <c r="M188" s="431"/>
      <c r="N188" s="433"/>
      <c r="O188" s="431"/>
    </row>
    <row r="189" spans="1:15" x14ac:dyDescent="0.2">
      <c r="A189" s="431"/>
      <c r="B189" s="431"/>
      <c r="C189" s="431"/>
      <c r="D189" s="431"/>
      <c r="E189" s="431"/>
      <c r="F189" s="431"/>
      <c r="G189" s="431"/>
      <c r="H189" s="433"/>
      <c r="I189" s="509"/>
      <c r="J189" s="387"/>
      <c r="K189" s="387"/>
      <c r="L189" s="431"/>
      <c r="M189" s="431"/>
      <c r="N189" s="433"/>
      <c r="O189" s="431"/>
    </row>
    <row r="190" spans="1:15" x14ac:dyDescent="0.2">
      <c r="A190" s="431"/>
      <c r="B190" s="431"/>
      <c r="C190" s="431"/>
      <c r="D190" s="431"/>
      <c r="E190" s="431"/>
      <c r="F190" s="431"/>
      <c r="G190" s="431"/>
      <c r="H190" s="433"/>
      <c r="I190" s="509"/>
      <c r="J190" s="387"/>
      <c r="K190" s="387"/>
      <c r="L190" s="431"/>
      <c r="M190" s="431"/>
      <c r="N190" s="433"/>
      <c r="O190" s="431"/>
    </row>
    <row r="191" spans="1:15" x14ac:dyDescent="0.2">
      <c r="A191" s="431"/>
      <c r="B191" s="431"/>
      <c r="C191" s="431"/>
      <c r="D191" s="431"/>
      <c r="E191" s="431"/>
      <c r="F191" s="431"/>
      <c r="G191" s="431"/>
      <c r="H191" s="433"/>
      <c r="I191" s="509"/>
      <c r="J191" s="387"/>
      <c r="K191" s="387"/>
      <c r="L191" s="431"/>
      <c r="M191" s="431"/>
      <c r="N191" s="433"/>
      <c r="O191" s="431"/>
    </row>
    <row r="192" spans="1:15" x14ac:dyDescent="0.2">
      <c r="A192" s="431"/>
      <c r="B192" s="431"/>
      <c r="C192" s="431"/>
      <c r="D192" s="431"/>
      <c r="E192" s="431"/>
      <c r="F192" s="431"/>
      <c r="G192" s="431"/>
      <c r="H192" s="433"/>
      <c r="I192" s="509"/>
      <c r="J192" s="387"/>
      <c r="K192" s="387"/>
      <c r="L192" s="431"/>
      <c r="M192" s="431"/>
      <c r="N192" s="433"/>
      <c r="O192" s="431"/>
    </row>
    <row r="193" spans="1:15" x14ac:dyDescent="0.2">
      <c r="A193" s="431"/>
      <c r="B193" s="431"/>
      <c r="C193" s="431"/>
      <c r="D193" s="431"/>
      <c r="E193" s="431"/>
      <c r="F193" s="431"/>
      <c r="G193" s="431"/>
      <c r="H193" s="433"/>
      <c r="I193" s="509"/>
      <c r="J193" s="387"/>
      <c r="K193" s="387"/>
      <c r="L193" s="431"/>
      <c r="M193" s="431"/>
      <c r="N193" s="433"/>
      <c r="O193" s="431"/>
    </row>
    <row r="194" spans="1:15" x14ac:dyDescent="0.2">
      <c r="A194" s="431"/>
      <c r="B194" s="431"/>
      <c r="C194" s="431"/>
      <c r="D194" s="431"/>
      <c r="E194" s="431"/>
      <c r="F194" s="431"/>
      <c r="G194" s="431"/>
      <c r="H194" s="433"/>
      <c r="I194" s="509"/>
      <c r="J194" s="387"/>
      <c r="K194" s="387"/>
      <c r="L194" s="431"/>
      <c r="M194" s="431"/>
      <c r="N194" s="433"/>
      <c r="O194" s="431"/>
    </row>
    <row r="195" spans="1:15" x14ac:dyDescent="0.2">
      <c r="A195" s="431"/>
      <c r="B195" s="431"/>
      <c r="C195" s="431"/>
      <c r="D195" s="431"/>
      <c r="E195" s="431"/>
      <c r="F195" s="431"/>
      <c r="G195" s="431"/>
      <c r="H195" s="433"/>
      <c r="I195" s="509"/>
      <c r="J195" s="387"/>
      <c r="K195" s="387"/>
      <c r="L195" s="431"/>
      <c r="M195" s="431"/>
      <c r="N195" s="433"/>
      <c r="O195" s="431"/>
    </row>
    <row r="196" spans="1:15" x14ac:dyDescent="0.2">
      <c r="A196" s="431"/>
      <c r="B196" s="431"/>
      <c r="C196" s="431"/>
      <c r="D196" s="431"/>
      <c r="E196" s="431"/>
      <c r="F196" s="431"/>
      <c r="G196" s="431"/>
      <c r="H196" s="433"/>
      <c r="I196" s="509"/>
      <c r="J196" s="387"/>
      <c r="K196" s="387"/>
      <c r="L196" s="431"/>
      <c r="M196" s="431"/>
      <c r="N196" s="433"/>
      <c r="O196" s="431"/>
    </row>
    <row r="197" spans="1:15" x14ac:dyDescent="0.2">
      <c r="A197" s="431"/>
      <c r="B197" s="431"/>
      <c r="C197" s="431"/>
      <c r="D197" s="431"/>
      <c r="E197" s="431"/>
      <c r="F197" s="431"/>
      <c r="G197" s="431"/>
      <c r="H197" s="433"/>
      <c r="I197" s="509"/>
      <c r="J197" s="387"/>
      <c r="K197" s="387"/>
      <c r="L197" s="431"/>
      <c r="M197" s="431"/>
      <c r="N197" s="433"/>
      <c r="O197" s="431"/>
    </row>
    <row r="198" spans="1:15" x14ac:dyDescent="0.2">
      <c r="A198" s="431"/>
      <c r="B198" s="431"/>
      <c r="C198" s="431"/>
      <c r="D198" s="431"/>
      <c r="E198" s="431"/>
      <c r="F198" s="431"/>
      <c r="G198" s="431"/>
      <c r="H198" s="433"/>
      <c r="I198" s="509"/>
      <c r="J198" s="387"/>
      <c r="K198" s="387"/>
      <c r="L198" s="431"/>
      <c r="M198" s="431"/>
      <c r="N198" s="433"/>
      <c r="O198" s="431"/>
    </row>
    <row r="199" spans="1:15" x14ac:dyDescent="0.2">
      <c r="A199" s="431"/>
      <c r="B199" s="431"/>
      <c r="C199" s="431"/>
      <c r="D199" s="431"/>
      <c r="E199" s="431"/>
      <c r="F199" s="431"/>
      <c r="G199" s="431"/>
      <c r="H199" s="433"/>
      <c r="I199" s="509"/>
      <c r="J199" s="387"/>
      <c r="K199" s="387"/>
      <c r="L199" s="431"/>
      <c r="M199" s="431"/>
      <c r="N199" s="433"/>
      <c r="O199" s="431"/>
    </row>
    <row r="200" spans="1:15" x14ac:dyDescent="0.2">
      <c r="A200" s="431"/>
      <c r="B200" s="431"/>
      <c r="C200" s="431"/>
      <c r="D200" s="431"/>
      <c r="E200" s="431"/>
      <c r="F200" s="431"/>
      <c r="G200" s="431"/>
      <c r="H200" s="433"/>
      <c r="I200" s="509"/>
      <c r="J200" s="387"/>
      <c r="K200" s="387"/>
      <c r="L200" s="431"/>
      <c r="M200" s="431"/>
      <c r="N200" s="433"/>
      <c r="O200" s="431"/>
    </row>
    <row r="201" spans="1:15" x14ac:dyDescent="0.2">
      <c r="A201" s="431"/>
      <c r="B201" s="431"/>
      <c r="C201" s="431"/>
      <c r="D201" s="431"/>
      <c r="E201" s="431"/>
      <c r="F201" s="431"/>
      <c r="G201" s="431"/>
      <c r="H201" s="433"/>
      <c r="I201" s="509"/>
      <c r="J201" s="387"/>
      <c r="K201" s="387"/>
      <c r="L201" s="431"/>
      <c r="M201" s="431"/>
      <c r="N201" s="433"/>
      <c r="O201" s="431"/>
    </row>
    <row r="202" spans="1:15" x14ac:dyDescent="0.2">
      <c r="A202" s="431"/>
      <c r="B202" s="431"/>
      <c r="C202" s="431"/>
      <c r="D202" s="431"/>
      <c r="E202" s="431"/>
      <c r="F202" s="431"/>
      <c r="G202" s="431"/>
      <c r="H202" s="433"/>
      <c r="I202" s="509"/>
      <c r="J202" s="387"/>
      <c r="K202" s="387"/>
      <c r="L202" s="431"/>
      <c r="M202" s="431"/>
      <c r="N202" s="433"/>
      <c r="O202" s="431"/>
    </row>
    <row r="203" spans="1:15" x14ac:dyDescent="0.2">
      <c r="A203" s="431"/>
      <c r="B203" s="431"/>
      <c r="C203" s="431"/>
      <c r="D203" s="431"/>
      <c r="E203" s="431"/>
      <c r="F203" s="431"/>
      <c r="G203" s="431"/>
      <c r="H203" s="433"/>
      <c r="I203" s="509"/>
      <c r="J203" s="387"/>
      <c r="K203" s="387"/>
      <c r="L203" s="431"/>
      <c r="M203" s="431"/>
      <c r="N203" s="433"/>
      <c r="O203" s="431"/>
    </row>
    <row r="204" spans="1:15" x14ac:dyDescent="0.2">
      <c r="A204" s="431"/>
      <c r="B204" s="431"/>
      <c r="C204" s="431"/>
      <c r="D204" s="431"/>
      <c r="E204" s="431"/>
      <c r="F204" s="431"/>
      <c r="G204" s="431"/>
      <c r="H204" s="433"/>
      <c r="I204" s="509"/>
      <c r="J204" s="387"/>
      <c r="K204" s="387"/>
      <c r="L204" s="431"/>
      <c r="M204" s="431"/>
      <c r="N204" s="433"/>
      <c r="O204" s="431"/>
    </row>
    <row r="205" spans="1:15" x14ac:dyDescent="0.2">
      <c r="A205" s="431"/>
      <c r="B205" s="431"/>
      <c r="C205" s="431"/>
      <c r="D205" s="431"/>
      <c r="E205" s="431"/>
      <c r="F205" s="431"/>
      <c r="G205" s="431"/>
      <c r="H205" s="433"/>
      <c r="I205" s="509"/>
      <c r="J205" s="387"/>
      <c r="K205" s="387"/>
      <c r="L205" s="431"/>
      <c r="M205" s="431"/>
      <c r="N205" s="433"/>
      <c r="O205" s="431"/>
    </row>
    <row r="206" spans="1:15" x14ac:dyDescent="0.2">
      <c r="A206" s="431"/>
      <c r="B206" s="431"/>
      <c r="C206" s="431"/>
      <c r="D206" s="431"/>
      <c r="E206" s="431"/>
      <c r="F206" s="431"/>
      <c r="G206" s="431"/>
      <c r="H206" s="433"/>
      <c r="I206" s="509"/>
      <c r="J206" s="387"/>
      <c r="K206" s="387"/>
      <c r="L206" s="431"/>
      <c r="M206" s="431"/>
      <c r="N206" s="433"/>
      <c r="O206" s="431"/>
    </row>
    <row r="207" spans="1:15" x14ac:dyDescent="0.2">
      <c r="A207" s="431"/>
      <c r="B207" s="431"/>
      <c r="C207" s="431"/>
      <c r="D207" s="431"/>
      <c r="E207" s="431"/>
      <c r="F207" s="431"/>
      <c r="G207" s="431"/>
      <c r="H207" s="433"/>
      <c r="I207" s="509"/>
      <c r="J207" s="387"/>
      <c r="K207" s="387"/>
      <c r="L207" s="431"/>
      <c r="M207" s="431"/>
      <c r="N207" s="433"/>
      <c r="O207" s="431"/>
    </row>
    <row r="208" spans="1:15" x14ac:dyDescent="0.2">
      <c r="A208" s="431"/>
      <c r="B208" s="431"/>
      <c r="C208" s="431"/>
      <c r="D208" s="431"/>
      <c r="E208" s="431"/>
      <c r="F208" s="431"/>
      <c r="G208" s="431"/>
      <c r="H208" s="433"/>
      <c r="I208" s="509"/>
      <c r="J208" s="387"/>
      <c r="K208" s="387"/>
      <c r="L208" s="431"/>
      <c r="M208" s="431"/>
      <c r="N208" s="433"/>
      <c r="O208" s="431"/>
    </row>
    <row r="209" spans="1:15" x14ac:dyDescent="0.2">
      <c r="A209" s="431"/>
      <c r="B209" s="431"/>
      <c r="C209" s="431"/>
      <c r="D209" s="431"/>
      <c r="E209" s="431"/>
      <c r="F209" s="431"/>
      <c r="G209" s="431"/>
      <c r="H209" s="433"/>
      <c r="I209" s="509"/>
      <c r="J209" s="387"/>
      <c r="K209" s="387"/>
      <c r="L209" s="431"/>
      <c r="M209" s="431"/>
      <c r="N209" s="433"/>
      <c r="O209" s="431"/>
    </row>
    <row r="210" spans="1:15" x14ac:dyDescent="0.2">
      <c r="A210" s="431"/>
      <c r="B210" s="431"/>
      <c r="C210" s="431"/>
      <c r="D210" s="431"/>
      <c r="E210" s="431"/>
      <c r="F210" s="431"/>
      <c r="G210" s="431"/>
      <c r="H210" s="433"/>
      <c r="I210" s="509"/>
      <c r="J210" s="387"/>
      <c r="K210" s="387"/>
      <c r="L210" s="431"/>
      <c r="M210" s="431"/>
      <c r="N210" s="433"/>
      <c r="O210" s="431"/>
    </row>
    <row r="211" spans="1:15" x14ac:dyDescent="0.2">
      <c r="A211" s="431"/>
      <c r="B211" s="431"/>
      <c r="C211" s="431"/>
      <c r="D211" s="431"/>
      <c r="E211" s="431"/>
      <c r="F211" s="431"/>
      <c r="G211" s="431"/>
      <c r="H211" s="433"/>
      <c r="I211" s="509"/>
      <c r="J211" s="387"/>
      <c r="K211" s="387"/>
      <c r="L211" s="431"/>
      <c r="M211" s="431"/>
      <c r="N211" s="433"/>
      <c r="O211" s="431"/>
    </row>
    <row r="212" spans="1:15" x14ac:dyDescent="0.2">
      <c r="A212" s="431"/>
      <c r="B212" s="431"/>
      <c r="C212" s="431"/>
      <c r="D212" s="431"/>
      <c r="E212" s="431"/>
      <c r="F212" s="431"/>
      <c r="G212" s="431"/>
      <c r="H212" s="433"/>
      <c r="I212" s="509"/>
      <c r="J212" s="387"/>
      <c r="K212" s="387"/>
      <c r="L212" s="431"/>
      <c r="M212" s="431"/>
      <c r="N212" s="433"/>
      <c r="O212" s="431"/>
    </row>
    <row r="213" spans="1:15" x14ac:dyDescent="0.2">
      <c r="A213" s="431"/>
      <c r="B213" s="431"/>
      <c r="C213" s="431"/>
      <c r="D213" s="431"/>
      <c r="E213" s="431"/>
      <c r="F213" s="431"/>
      <c r="G213" s="431"/>
      <c r="H213" s="433"/>
      <c r="I213" s="509"/>
      <c r="J213" s="387"/>
      <c r="K213" s="387"/>
      <c r="L213" s="431"/>
      <c r="M213" s="431"/>
      <c r="N213" s="433"/>
      <c r="O213" s="431"/>
    </row>
    <row r="214" spans="1:15" x14ac:dyDescent="0.2">
      <c r="A214" s="431"/>
      <c r="B214" s="431"/>
      <c r="C214" s="431"/>
      <c r="D214" s="431"/>
      <c r="E214" s="431"/>
      <c r="F214" s="431"/>
      <c r="G214" s="431"/>
      <c r="H214" s="433"/>
      <c r="I214" s="509"/>
      <c r="J214" s="387"/>
      <c r="K214" s="387"/>
      <c r="L214" s="431"/>
      <c r="M214" s="431"/>
      <c r="N214" s="433"/>
      <c r="O214" s="431"/>
    </row>
    <row r="215" spans="1:15" x14ac:dyDescent="0.2">
      <c r="A215" s="431"/>
      <c r="B215" s="431"/>
      <c r="C215" s="431"/>
      <c r="D215" s="431"/>
      <c r="E215" s="431"/>
      <c r="F215" s="431"/>
      <c r="G215" s="431"/>
      <c r="H215" s="433"/>
      <c r="I215" s="509"/>
      <c r="J215" s="387"/>
      <c r="K215" s="387"/>
      <c r="L215" s="431"/>
      <c r="M215" s="431"/>
      <c r="N215" s="433"/>
      <c r="O215" s="431"/>
    </row>
    <row r="216" spans="1:15" x14ac:dyDescent="0.2">
      <c r="A216" s="431"/>
      <c r="B216" s="431"/>
      <c r="C216" s="431"/>
      <c r="D216" s="431"/>
      <c r="E216" s="431"/>
      <c r="F216" s="431"/>
      <c r="G216" s="431"/>
      <c r="H216" s="433"/>
      <c r="I216" s="509"/>
      <c r="J216" s="387"/>
      <c r="K216" s="387"/>
      <c r="L216" s="431"/>
      <c r="M216" s="431"/>
      <c r="N216" s="433"/>
      <c r="O216" s="431"/>
    </row>
    <row r="217" spans="1:15" x14ac:dyDescent="0.2">
      <c r="A217" s="431"/>
      <c r="B217" s="431"/>
      <c r="C217" s="431"/>
      <c r="D217" s="431"/>
      <c r="E217" s="431"/>
      <c r="F217" s="431"/>
      <c r="G217" s="431"/>
      <c r="H217" s="433"/>
      <c r="I217" s="509"/>
      <c r="J217" s="387"/>
      <c r="K217" s="387"/>
      <c r="L217" s="431"/>
      <c r="M217" s="431"/>
      <c r="N217" s="433"/>
      <c r="O217" s="431"/>
    </row>
    <row r="218" spans="1:15" x14ac:dyDescent="0.2">
      <c r="A218" s="431"/>
      <c r="B218" s="431"/>
      <c r="C218" s="431"/>
      <c r="D218" s="431"/>
      <c r="E218" s="431"/>
      <c r="F218" s="431"/>
      <c r="G218" s="431"/>
      <c r="H218" s="433"/>
      <c r="I218" s="509"/>
      <c r="J218" s="387"/>
      <c r="K218" s="387"/>
      <c r="L218" s="431"/>
      <c r="M218" s="431"/>
      <c r="N218" s="433"/>
      <c r="O218" s="431"/>
    </row>
    <row r="219" spans="1:15" x14ac:dyDescent="0.2">
      <c r="A219" s="431"/>
      <c r="B219" s="431"/>
      <c r="C219" s="431"/>
      <c r="D219" s="431"/>
      <c r="E219" s="431"/>
      <c r="F219" s="431"/>
      <c r="G219" s="431"/>
      <c r="H219" s="433"/>
      <c r="I219" s="509"/>
      <c r="J219" s="387"/>
      <c r="K219" s="387"/>
      <c r="L219" s="431"/>
      <c r="M219" s="431"/>
      <c r="N219" s="433"/>
      <c r="O219" s="431"/>
    </row>
    <row r="220" spans="1:15" x14ac:dyDescent="0.2">
      <c r="A220" s="431"/>
      <c r="B220" s="431"/>
      <c r="C220" s="431"/>
      <c r="D220" s="431"/>
      <c r="E220" s="431"/>
      <c r="F220" s="431"/>
      <c r="G220" s="431"/>
      <c r="H220" s="433"/>
      <c r="I220" s="509"/>
      <c r="J220" s="387"/>
      <c r="K220" s="387"/>
      <c r="L220" s="431"/>
      <c r="M220" s="431"/>
      <c r="N220" s="433"/>
      <c r="O220" s="431"/>
    </row>
    <row r="221" spans="1:15" x14ac:dyDescent="0.2">
      <c r="A221" s="431"/>
      <c r="B221" s="431"/>
      <c r="C221" s="431"/>
      <c r="D221" s="431"/>
      <c r="E221" s="431"/>
      <c r="F221" s="431"/>
      <c r="G221" s="431"/>
      <c r="H221" s="433"/>
      <c r="I221" s="509"/>
      <c r="J221" s="387"/>
      <c r="K221" s="387"/>
      <c r="L221" s="431"/>
      <c r="M221" s="431"/>
      <c r="N221" s="433"/>
      <c r="O221" s="431"/>
    </row>
    <row r="222" spans="1:15" x14ac:dyDescent="0.2">
      <c r="A222" s="431"/>
      <c r="B222" s="431"/>
      <c r="C222" s="431"/>
      <c r="D222" s="431"/>
      <c r="E222" s="431"/>
      <c r="F222" s="431"/>
      <c r="G222" s="431"/>
      <c r="H222" s="433"/>
      <c r="I222" s="509"/>
      <c r="J222" s="387"/>
      <c r="K222" s="387"/>
      <c r="L222" s="431"/>
      <c r="M222" s="431"/>
      <c r="N222" s="433"/>
      <c r="O222" s="431"/>
    </row>
    <row r="223" spans="1:15" x14ac:dyDescent="0.2">
      <c r="A223" s="431"/>
      <c r="B223" s="431"/>
      <c r="C223" s="431"/>
      <c r="D223" s="431"/>
      <c r="E223" s="431"/>
      <c r="F223" s="431"/>
      <c r="G223" s="431"/>
      <c r="H223" s="433"/>
      <c r="I223" s="509"/>
      <c r="J223" s="387"/>
      <c r="K223" s="387"/>
      <c r="L223" s="431"/>
      <c r="M223" s="431"/>
      <c r="N223" s="433"/>
      <c r="O223" s="431"/>
    </row>
    <row r="224" spans="1:15" x14ac:dyDescent="0.2">
      <c r="A224" s="431"/>
      <c r="B224" s="431"/>
      <c r="C224" s="431"/>
      <c r="D224" s="431"/>
      <c r="E224" s="431"/>
      <c r="F224" s="431"/>
      <c r="G224" s="431"/>
      <c r="H224" s="433"/>
      <c r="I224" s="509"/>
      <c r="J224" s="387"/>
      <c r="K224" s="387"/>
      <c r="L224" s="431"/>
      <c r="M224" s="431"/>
      <c r="N224" s="433"/>
      <c r="O224" s="431"/>
    </row>
    <row r="225" spans="1:15" x14ac:dyDescent="0.2">
      <c r="A225" s="431"/>
      <c r="B225" s="431"/>
      <c r="C225" s="431"/>
      <c r="D225" s="431"/>
      <c r="E225" s="431"/>
      <c r="F225" s="431"/>
      <c r="G225" s="431"/>
      <c r="H225" s="433"/>
      <c r="I225" s="509"/>
      <c r="J225" s="387"/>
      <c r="K225" s="387"/>
      <c r="L225" s="431"/>
      <c r="M225" s="431"/>
      <c r="N225" s="433"/>
      <c r="O225" s="431"/>
    </row>
    <row r="226" spans="1:15" x14ac:dyDescent="0.2">
      <c r="A226" s="431"/>
      <c r="B226" s="431"/>
      <c r="C226" s="431"/>
      <c r="D226" s="431"/>
      <c r="E226" s="431"/>
      <c r="F226" s="431"/>
      <c r="G226" s="431"/>
      <c r="H226" s="433"/>
      <c r="I226" s="509"/>
      <c r="J226" s="387"/>
      <c r="K226" s="387"/>
      <c r="L226" s="431"/>
      <c r="M226" s="431"/>
      <c r="N226" s="433"/>
      <c r="O226" s="431"/>
    </row>
    <row r="227" spans="1:15" x14ac:dyDescent="0.2">
      <c r="A227" s="431"/>
      <c r="B227" s="431"/>
      <c r="C227" s="431"/>
      <c r="D227" s="431"/>
      <c r="E227" s="431"/>
      <c r="F227" s="431"/>
      <c r="G227" s="431"/>
      <c r="H227" s="433"/>
      <c r="I227" s="509"/>
      <c r="J227" s="387"/>
      <c r="K227" s="387"/>
      <c r="L227" s="431"/>
      <c r="M227" s="431"/>
      <c r="N227" s="433"/>
      <c r="O227" s="431"/>
    </row>
    <row r="228" spans="1:15" x14ac:dyDescent="0.2">
      <c r="A228" s="431"/>
      <c r="B228" s="431"/>
      <c r="C228" s="431"/>
      <c r="D228" s="431"/>
      <c r="E228" s="431"/>
      <c r="F228" s="431"/>
      <c r="G228" s="431"/>
      <c r="H228" s="433"/>
      <c r="I228" s="509"/>
      <c r="J228" s="387"/>
      <c r="K228" s="387"/>
      <c r="L228" s="431"/>
      <c r="M228" s="431"/>
      <c r="N228" s="433"/>
      <c r="O228" s="431"/>
    </row>
    <row r="229" spans="1:15" x14ac:dyDescent="0.2">
      <c r="A229" s="431"/>
      <c r="B229" s="431"/>
      <c r="C229" s="431"/>
      <c r="D229" s="431"/>
      <c r="E229" s="431"/>
      <c r="F229" s="431"/>
      <c r="G229" s="431"/>
      <c r="H229" s="433"/>
      <c r="I229" s="509"/>
      <c r="J229" s="387"/>
      <c r="K229" s="387"/>
      <c r="L229" s="431"/>
      <c r="M229" s="431"/>
      <c r="N229" s="433"/>
      <c r="O229" s="431"/>
    </row>
    <row r="230" spans="1:15" x14ac:dyDescent="0.2">
      <c r="A230" s="431"/>
      <c r="B230" s="431"/>
      <c r="C230" s="431"/>
      <c r="D230" s="431"/>
      <c r="E230" s="431"/>
      <c r="F230" s="431"/>
      <c r="G230" s="431"/>
      <c r="H230" s="433"/>
      <c r="I230" s="509"/>
      <c r="J230" s="387"/>
      <c r="K230" s="387"/>
      <c r="L230" s="431"/>
      <c r="M230" s="431"/>
      <c r="N230" s="433"/>
      <c r="O230" s="431"/>
    </row>
    <row r="231" spans="1:15" x14ac:dyDescent="0.2">
      <c r="A231" s="431"/>
      <c r="B231" s="431"/>
      <c r="C231" s="431"/>
      <c r="D231" s="431"/>
      <c r="E231" s="431"/>
      <c r="F231" s="431"/>
      <c r="G231" s="431"/>
      <c r="H231" s="433"/>
      <c r="I231" s="509"/>
      <c r="J231" s="387"/>
      <c r="K231" s="387"/>
      <c r="L231" s="431"/>
      <c r="M231" s="431"/>
      <c r="N231" s="433"/>
      <c r="O231" s="431"/>
    </row>
    <row r="232" spans="1:15" x14ac:dyDescent="0.2">
      <c r="A232" s="431"/>
      <c r="B232" s="431"/>
      <c r="C232" s="431"/>
      <c r="D232" s="431"/>
      <c r="E232" s="431"/>
      <c r="F232" s="431"/>
      <c r="G232" s="431"/>
      <c r="H232" s="433"/>
      <c r="I232" s="509"/>
      <c r="J232" s="387"/>
      <c r="K232" s="387"/>
      <c r="L232" s="431"/>
      <c r="M232" s="431"/>
      <c r="N232" s="433"/>
      <c r="O232" s="431"/>
    </row>
    <row r="233" spans="1:15" x14ac:dyDescent="0.2">
      <c r="A233" s="431"/>
      <c r="B233" s="431"/>
      <c r="C233" s="431"/>
      <c r="D233" s="431"/>
      <c r="E233" s="431"/>
      <c r="F233" s="431"/>
      <c r="G233" s="431"/>
      <c r="H233" s="433"/>
      <c r="I233" s="509"/>
      <c r="J233" s="387"/>
      <c r="K233" s="387"/>
      <c r="L233" s="431"/>
      <c r="M233" s="431"/>
      <c r="N233" s="433"/>
      <c r="O233" s="431"/>
    </row>
    <row r="234" spans="1:15" x14ac:dyDescent="0.2">
      <c r="A234" s="431"/>
      <c r="B234" s="431"/>
      <c r="C234" s="431"/>
      <c r="D234" s="431"/>
      <c r="E234" s="431"/>
      <c r="F234" s="431"/>
      <c r="G234" s="431"/>
      <c r="H234" s="433"/>
      <c r="I234" s="509"/>
      <c r="J234" s="387"/>
      <c r="K234" s="387"/>
      <c r="L234" s="431"/>
      <c r="M234" s="431"/>
      <c r="N234" s="433"/>
      <c r="O234" s="431"/>
    </row>
    <row r="235" spans="1:15" x14ac:dyDescent="0.2">
      <c r="A235" s="431"/>
      <c r="B235" s="431"/>
      <c r="C235" s="431"/>
      <c r="D235" s="431"/>
      <c r="E235" s="431"/>
      <c r="F235" s="431"/>
      <c r="G235" s="431"/>
      <c r="H235" s="433"/>
      <c r="I235" s="509"/>
      <c r="J235" s="387"/>
      <c r="K235" s="387"/>
      <c r="L235" s="431"/>
      <c r="M235" s="431"/>
      <c r="N235" s="433"/>
      <c r="O235" s="431"/>
    </row>
    <row r="236" spans="1:15" x14ac:dyDescent="0.2">
      <c r="A236" s="431"/>
      <c r="B236" s="431"/>
      <c r="C236" s="431"/>
      <c r="D236" s="431"/>
      <c r="E236" s="431"/>
      <c r="F236" s="431"/>
      <c r="G236" s="431"/>
      <c r="H236" s="433"/>
      <c r="I236" s="509"/>
      <c r="J236" s="387"/>
      <c r="K236" s="387"/>
      <c r="L236" s="431"/>
      <c r="M236" s="431"/>
      <c r="N236" s="433"/>
      <c r="O236" s="431"/>
    </row>
    <row r="237" spans="1:15" x14ac:dyDescent="0.2">
      <c r="A237" s="431"/>
      <c r="B237" s="431"/>
      <c r="C237" s="431"/>
      <c r="D237" s="431"/>
      <c r="E237" s="431"/>
      <c r="F237" s="431"/>
      <c r="G237" s="431"/>
      <c r="H237" s="433"/>
      <c r="I237" s="509"/>
      <c r="J237" s="387"/>
      <c r="K237" s="387"/>
      <c r="L237" s="431"/>
      <c r="M237" s="431"/>
      <c r="N237" s="433"/>
      <c r="O237" s="431"/>
    </row>
    <row r="238" spans="1:15" x14ac:dyDescent="0.2">
      <c r="A238" s="431"/>
      <c r="B238" s="431"/>
      <c r="C238" s="431"/>
      <c r="D238" s="431"/>
      <c r="E238" s="431"/>
      <c r="F238" s="431"/>
      <c r="G238" s="431"/>
      <c r="H238" s="433"/>
      <c r="I238" s="509"/>
      <c r="J238" s="387"/>
      <c r="K238" s="387"/>
      <c r="L238" s="431"/>
      <c r="M238" s="431"/>
      <c r="N238" s="433"/>
      <c r="O238" s="431"/>
    </row>
    <row r="239" spans="1:15" x14ac:dyDescent="0.2">
      <c r="A239" s="431"/>
      <c r="B239" s="431"/>
      <c r="C239" s="431"/>
      <c r="D239" s="431"/>
      <c r="E239" s="431"/>
      <c r="F239" s="431"/>
      <c r="G239" s="431"/>
      <c r="H239" s="433"/>
      <c r="I239" s="509"/>
      <c r="J239" s="387"/>
      <c r="K239" s="387"/>
      <c r="L239" s="431"/>
      <c r="M239" s="431"/>
      <c r="N239" s="433"/>
      <c r="O239" s="431"/>
    </row>
    <row r="240" spans="1:15" x14ac:dyDescent="0.2">
      <c r="A240" s="431"/>
      <c r="B240" s="431"/>
      <c r="C240" s="431"/>
      <c r="D240" s="431"/>
      <c r="E240" s="431"/>
      <c r="F240" s="431"/>
      <c r="G240" s="431"/>
      <c r="H240" s="433"/>
      <c r="I240" s="509"/>
      <c r="J240" s="387"/>
      <c r="K240" s="387"/>
      <c r="L240" s="431"/>
      <c r="M240" s="431"/>
      <c r="N240" s="433"/>
      <c r="O240" s="431"/>
    </row>
    <row r="241" spans="1:15" x14ac:dyDescent="0.2">
      <c r="A241" s="431"/>
      <c r="B241" s="431"/>
      <c r="C241" s="431"/>
      <c r="D241" s="431"/>
      <c r="E241" s="431"/>
      <c r="F241" s="431"/>
      <c r="G241" s="431"/>
      <c r="H241" s="433"/>
      <c r="I241" s="509"/>
      <c r="J241" s="387"/>
      <c r="K241" s="387"/>
      <c r="L241" s="431"/>
      <c r="M241" s="431"/>
      <c r="N241" s="433"/>
      <c r="O241" s="431"/>
    </row>
    <row r="242" spans="1:15" x14ac:dyDescent="0.2">
      <c r="A242" s="431"/>
      <c r="B242" s="431"/>
      <c r="C242" s="431"/>
      <c r="D242" s="431"/>
      <c r="E242" s="431"/>
      <c r="F242" s="431"/>
      <c r="G242" s="431"/>
      <c r="H242" s="433"/>
      <c r="I242" s="509"/>
      <c r="J242" s="387"/>
      <c r="K242" s="387"/>
      <c r="L242" s="431"/>
      <c r="M242" s="431"/>
      <c r="N242" s="433"/>
      <c r="O242" s="431"/>
    </row>
    <row r="243" spans="1:15" x14ac:dyDescent="0.2">
      <c r="A243" s="431"/>
      <c r="B243" s="431"/>
      <c r="C243" s="431"/>
      <c r="D243" s="431"/>
      <c r="E243" s="431"/>
      <c r="F243" s="431"/>
      <c r="G243" s="431"/>
      <c r="H243" s="433"/>
      <c r="I243" s="509"/>
      <c r="J243" s="387"/>
      <c r="K243" s="387"/>
      <c r="L243" s="431"/>
      <c r="M243" s="431"/>
      <c r="N243" s="433"/>
      <c r="O243" s="431"/>
    </row>
    <row r="244" spans="1:15" x14ac:dyDescent="0.2">
      <c r="A244" s="431"/>
      <c r="B244" s="431"/>
      <c r="C244" s="431"/>
      <c r="D244" s="431"/>
      <c r="E244" s="431"/>
      <c r="F244" s="431"/>
      <c r="G244" s="431"/>
      <c r="H244" s="433"/>
      <c r="I244" s="509"/>
      <c r="J244" s="387"/>
      <c r="K244" s="387"/>
      <c r="L244" s="431"/>
      <c r="M244" s="431"/>
      <c r="N244" s="433"/>
      <c r="O244" s="431"/>
    </row>
    <row r="245" spans="1:15" x14ac:dyDescent="0.2">
      <c r="A245" s="431"/>
      <c r="B245" s="431"/>
      <c r="C245" s="431"/>
      <c r="D245" s="431"/>
      <c r="E245" s="431"/>
      <c r="F245" s="431"/>
      <c r="G245" s="431"/>
      <c r="H245" s="433"/>
      <c r="I245" s="509"/>
      <c r="J245" s="387"/>
      <c r="K245" s="387"/>
      <c r="L245" s="431"/>
      <c r="M245" s="431"/>
      <c r="N245" s="433"/>
      <c r="O245" s="431"/>
    </row>
    <row r="246" spans="1:15" x14ac:dyDescent="0.2">
      <c r="A246" s="431"/>
      <c r="B246" s="431"/>
      <c r="C246" s="431"/>
      <c r="D246" s="431"/>
      <c r="E246" s="431"/>
      <c r="F246" s="431"/>
      <c r="G246" s="431"/>
      <c r="H246" s="433"/>
      <c r="I246" s="509"/>
      <c r="J246" s="387"/>
      <c r="K246" s="387"/>
      <c r="L246" s="431"/>
      <c r="M246" s="431"/>
      <c r="N246" s="433"/>
      <c r="O246" s="431"/>
    </row>
    <row r="247" spans="1:15" x14ac:dyDescent="0.2">
      <c r="A247" s="431"/>
      <c r="B247" s="431"/>
      <c r="C247" s="431"/>
      <c r="D247" s="431"/>
      <c r="E247" s="431"/>
      <c r="F247" s="431"/>
      <c r="G247" s="431"/>
      <c r="H247" s="433"/>
      <c r="I247" s="509"/>
      <c r="J247" s="387"/>
      <c r="K247" s="387"/>
      <c r="L247" s="431"/>
      <c r="M247" s="431"/>
      <c r="N247" s="433"/>
      <c r="O247" s="431"/>
    </row>
    <row r="248" spans="1:15" x14ac:dyDescent="0.2">
      <c r="A248" s="431"/>
      <c r="B248" s="431"/>
      <c r="C248" s="431"/>
      <c r="D248" s="431"/>
      <c r="E248" s="431"/>
      <c r="F248" s="431"/>
      <c r="G248" s="431"/>
      <c r="H248" s="433"/>
      <c r="I248" s="509"/>
      <c r="J248" s="387"/>
      <c r="K248" s="387"/>
      <c r="L248" s="431"/>
      <c r="M248" s="431"/>
      <c r="N248" s="433"/>
      <c r="O248" s="431"/>
    </row>
    <row r="249" spans="1:15" x14ac:dyDescent="0.2">
      <c r="A249" s="431"/>
      <c r="B249" s="431"/>
      <c r="C249" s="431"/>
      <c r="D249" s="431"/>
      <c r="E249" s="431"/>
      <c r="F249" s="431"/>
      <c r="G249" s="431"/>
      <c r="H249" s="433"/>
      <c r="I249" s="509"/>
      <c r="J249" s="387"/>
      <c r="K249" s="387"/>
      <c r="L249" s="431"/>
      <c r="M249" s="431"/>
      <c r="N249" s="433"/>
      <c r="O249" s="431"/>
    </row>
    <row r="250" spans="1:15" x14ac:dyDescent="0.2">
      <c r="A250" s="431"/>
      <c r="B250" s="431"/>
      <c r="C250" s="431"/>
      <c r="D250" s="431"/>
      <c r="E250" s="431"/>
      <c r="F250" s="431"/>
      <c r="G250" s="431"/>
      <c r="H250" s="433"/>
      <c r="I250" s="509"/>
      <c r="J250" s="387"/>
      <c r="K250" s="387"/>
      <c r="L250" s="431"/>
      <c r="M250" s="431"/>
      <c r="N250" s="433"/>
      <c r="O250" s="431"/>
    </row>
    <row r="251" spans="1:15" x14ac:dyDescent="0.2">
      <c r="A251" s="431"/>
      <c r="B251" s="431"/>
      <c r="C251" s="431"/>
      <c r="D251" s="431"/>
      <c r="E251" s="431"/>
      <c r="F251" s="431"/>
      <c r="G251" s="431"/>
      <c r="H251" s="433"/>
      <c r="I251" s="509"/>
      <c r="J251" s="387"/>
      <c r="K251" s="387"/>
      <c r="L251" s="431"/>
      <c r="M251" s="431"/>
      <c r="N251" s="433"/>
      <c r="O251" s="431"/>
    </row>
    <row r="252" spans="1:15" x14ac:dyDescent="0.2">
      <c r="A252" s="431"/>
      <c r="B252" s="431"/>
      <c r="C252" s="431"/>
      <c r="D252" s="431"/>
      <c r="E252" s="431"/>
      <c r="F252" s="431"/>
      <c r="G252" s="431"/>
      <c r="H252" s="433"/>
      <c r="I252" s="509"/>
      <c r="J252" s="387"/>
      <c r="K252" s="387"/>
      <c r="L252" s="431"/>
      <c r="M252" s="431"/>
      <c r="N252" s="433"/>
      <c r="O252" s="431"/>
    </row>
    <row r="253" spans="1:15" x14ac:dyDescent="0.2">
      <c r="A253" s="431"/>
      <c r="B253" s="431"/>
      <c r="C253" s="431"/>
      <c r="D253" s="431"/>
      <c r="E253" s="431"/>
      <c r="F253" s="431"/>
      <c r="G253" s="431"/>
      <c r="H253" s="433"/>
      <c r="I253" s="509"/>
      <c r="J253" s="387"/>
      <c r="K253" s="387"/>
      <c r="L253" s="431"/>
      <c r="M253" s="431"/>
      <c r="N253" s="433"/>
      <c r="O253" s="431"/>
    </row>
    <row r="254" spans="1:15" x14ac:dyDescent="0.2">
      <c r="A254" s="431"/>
      <c r="B254" s="431"/>
      <c r="C254" s="431"/>
      <c r="D254" s="431"/>
      <c r="E254" s="431"/>
      <c r="F254" s="431"/>
      <c r="G254" s="431"/>
      <c r="H254" s="433"/>
      <c r="I254" s="509"/>
      <c r="J254" s="387"/>
      <c r="K254" s="387"/>
      <c r="L254" s="431"/>
      <c r="M254" s="431"/>
      <c r="N254" s="433"/>
      <c r="O254" s="431"/>
    </row>
    <row r="255" spans="1:15" x14ac:dyDescent="0.2">
      <c r="A255" s="431"/>
      <c r="B255" s="431"/>
      <c r="C255" s="431"/>
      <c r="D255" s="431"/>
      <c r="E255" s="431"/>
      <c r="F255" s="431"/>
      <c r="G255" s="431"/>
      <c r="H255" s="433"/>
      <c r="I255" s="509"/>
      <c r="J255" s="387"/>
      <c r="K255" s="387"/>
      <c r="L255" s="431"/>
      <c r="M255" s="431"/>
      <c r="N255" s="433"/>
      <c r="O255" s="431"/>
    </row>
    <row r="256" spans="1:15" x14ac:dyDescent="0.2">
      <c r="A256" s="431"/>
      <c r="B256" s="431"/>
      <c r="C256" s="431"/>
      <c r="D256" s="431"/>
      <c r="E256" s="431"/>
      <c r="F256" s="431"/>
      <c r="G256" s="431"/>
      <c r="H256" s="433"/>
      <c r="I256" s="509"/>
      <c r="J256" s="387"/>
      <c r="K256" s="387"/>
      <c r="L256" s="431"/>
      <c r="M256" s="431"/>
      <c r="N256" s="433"/>
      <c r="O256" s="431"/>
    </row>
    <row r="257" spans="1:15" x14ac:dyDescent="0.2">
      <c r="A257" s="431"/>
      <c r="B257" s="431"/>
      <c r="C257" s="431"/>
      <c r="D257" s="431"/>
      <c r="E257" s="431"/>
      <c r="F257" s="431"/>
      <c r="G257" s="431"/>
      <c r="H257" s="433"/>
      <c r="I257" s="509"/>
      <c r="J257" s="387"/>
      <c r="K257" s="387"/>
      <c r="L257" s="431"/>
      <c r="M257" s="431"/>
      <c r="N257" s="433"/>
      <c r="O257" s="431"/>
    </row>
    <row r="258" spans="1:15" x14ac:dyDescent="0.2">
      <c r="A258" s="431"/>
      <c r="B258" s="431"/>
      <c r="C258" s="431"/>
      <c r="D258" s="431"/>
      <c r="E258" s="431"/>
      <c r="F258" s="431"/>
      <c r="G258" s="431"/>
      <c r="H258" s="433"/>
      <c r="I258" s="509"/>
      <c r="J258" s="387"/>
      <c r="K258" s="387"/>
      <c r="L258" s="431"/>
      <c r="M258" s="431"/>
      <c r="N258" s="433"/>
      <c r="O258" s="431"/>
    </row>
    <row r="259" spans="1:15" x14ac:dyDescent="0.2">
      <c r="A259" s="431"/>
      <c r="B259" s="431"/>
      <c r="C259" s="431"/>
      <c r="D259" s="431"/>
      <c r="E259" s="431"/>
      <c r="F259" s="431"/>
      <c r="G259" s="431"/>
      <c r="H259" s="433"/>
      <c r="I259" s="509"/>
      <c r="J259" s="387"/>
      <c r="K259" s="387"/>
      <c r="L259" s="431"/>
      <c r="M259" s="431"/>
      <c r="N259" s="433"/>
      <c r="O259" s="431"/>
    </row>
    <row r="260" spans="1:15" x14ac:dyDescent="0.2">
      <c r="A260" s="431"/>
      <c r="B260" s="431"/>
      <c r="C260" s="431"/>
      <c r="D260" s="431"/>
      <c r="E260" s="431"/>
      <c r="F260" s="431"/>
      <c r="G260" s="431"/>
      <c r="H260" s="433"/>
      <c r="I260" s="509"/>
      <c r="J260" s="387"/>
      <c r="K260" s="387"/>
      <c r="L260" s="431"/>
      <c r="M260" s="431"/>
      <c r="N260" s="433"/>
      <c r="O260" s="431"/>
    </row>
    <row r="261" spans="1:15" x14ac:dyDescent="0.2">
      <c r="A261" s="431"/>
      <c r="B261" s="431"/>
      <c r="C261" s="431"/>
      <c r="D261" s="431"/>
      <c r="E261" s="431"/>
      <c r="F261" s="431"/>
      <c r="G261" s="431"/>
      <c r="H261" s="433"/>
      <c r="I261" s="509"/>
      <c r="J261" s="387"/>
      <c r="K261" s="387"/>
      <c r="L261" s="431"/>
      <c r="M261" s="431"/>
      <c r="N261" s="433"/>
      <c r="O261" s="431"/>
    </row>
    <row r="262" spans="1:15" x14ac:dyDescent="0.2">
      <c r="A262" s="431"/>
      <c r="B262" s="431"/>
      <c r="C262" s="431"/>
      <c r="D262" s="431"/>
      <c r="E262" s="431"/>
      <c r="F262" s="431"/>
      <c r="G262" s="431"/>
      <c r="H262" s="433"/>
      <c r="I262" s="509"/>
      <c r="J262" s="387"/>
      <c r="K262" s="387"/>
      <c r="L262" s="431"/>
      <c r="M262" s="431"/>
      <c r="N262" s="433"/>
      <c r="O262" s="431"/>
    </row>
    <row r="263" spans="1:15" x14ac:dyDescent="0.2">
      <c r="A263" s="431"/>
      <c r="B263" s="431"/>
      <c r="C263" s="431"/>
      <c r="D263" s="431"/>
      <c r="E263" s="431"/>
      <c r="F263" s="431"/>
      <c r="G263" s="431"/>
      <c r="H263" s="433"/>
      <c r="I263" s="509"/>
      <c r="J263" s="387"/>
      <c r="K263" s="387"/>
      <c r="L263" s="431"/>
      <c r="M263" s="431"/>
      <c r="N263" s="433"/>
      <c r="O263" s="431"/>
    </row>
    <row r="264" spans="1:15" x14ac:dyDescent="0.2">
      <c r="A264" s="431"/>
      <c r="B264" s="431"/>
      <c r="C264" s="431"/>
      <c r="D264" s="431"/>
      <c r="E264" s="431"/>
      <c r="F264" s="431"/>
      <c r="G264" s="431"/>
      <c r="H264" s="433"/>
      <c r="I264" s="509"/>
      <c r="J264" s="387"/>
      <c r="K264" s="387"/>
      <c r="L264" s="431"/>
      <c r="M264" s="431"/>
      <c r="N264" s="433"/>
      <c r="O264" s="431"/>
    </row>
    <row r="265" spans="1:15" x14ac:dyDescent="0.2">
      <c r="A265" s="431"/>
      <c r="B265" s="431"/>
      <c r="C265" s="431"/>
      <c r="D265" s="431"/>
      <c r="E265" s="431"/>
      <c r="F265" s="431"/>
      <c r="G265" s="431"/>
      <c r="H265" s="433"/>
      <c r="I265" s="509"/>
      <c r="J265" s="387"/>
      <c r="K265" s="387"/>
      <c r="L265" s="431"/>
      <c r="M265" s="431"/>
      <c r="N265" s="433"/>
      <c r="O265" s="431"/>
    </row>
    <row r="266" spans="1:15" x14ac:dyDescent="0.2">
      <c r="A266" s="431"/>
      <c r="B266" s="431"/>
      <c r="C266" s="431"/>
      <c r="D266" s="431"/>
      <c r="E266" s="431"/>
      <c r="F266" s="431"/>
      <c r="G266" s="431"/>
      <c r="H266" s="433"/>
      <c r="I266" s="509"/>
      <c r="J266" s="387"/>
      <c r="K266" s="387"/>
      <c r="L266" s="431"/>
      <c r="M266" s="431"/>
      <c r="N266" s="433"/>
      <c r="O266" s="431"/>
    </row>
    <row r="267" spans="1:15" x14ac:dyDescent="0.2">
      <c r="A267" s="431"/>
      <c r="B267" s="431"/>
      <c r="C267" s="431"/>
      <c r="D267" s="431"/>
      <c r="E267" s="431"/>
      <c r="F267" s="431"/>
      <c r="G267" s="431"/>
      <c r="H267" s="433"/>
      <c r="I267" s="509"/>
      <c r="J267" s="387"/>
      <c r="K267" s="387"/>
      <c r="L267" s="431"/>
      <c r="M267" s="431"/>
      <c r="N267" s="433"/>
      <c r="O267" s="431"/>
    </row>
    <row r="268" spans="1:15" x14ac:dyDescent="0.2">
      <c r="A268" s="431"/>
      <c r="B268" s="431"/>
      <c r="C268" s="431"/>
      <c r="D268" s="431"/>
      <c r="E268" s="431"/>
      <c r="F268" s="431"/>
      <c r="G268" s="431"/>
      <c r="H268" s="433"/>
      <c r="I268" s="509"/>
      <c r="J268" s="387"/>
      <c r="K268" s="387"/>
      <c r="L268" s="431"/>
      <c r="M268" s="431"/>
      <c r="N268" s="433"/>
      <c r="O268" s="431"/>
    </row>
    <row r="269" spans="1:15" x14ac:dyDescent="0.2">
      <c r="A269" s="431"/>
      <c r="B269" s="431"/>
      <c r="C269" s="431"/>
      <c r="D269" s="431"/>
      <c r="E269" s="431"/>
      <c r="F269" s="431"/>
      <c r="G269" s="431"/>
      <c r="H269" s="433"/>
      <c r="I269" s="509"/>
      <c r="J269" s="387"/>
      <c r="K269" s="387"/>
      <c r="L269" s="431"/>
      <c r="M269" s="431"/>
      <c r="N269" s="433"/>
      <c r="O269" s="431"/>
    </row>
    <row r="270" spans="1:15" x14ac:dyDescent="0.2">
      <c r="A270" s="431"/>
      <c r="B270" s="431"/>
      <c r="C270" s="431"/>
      <c r="D270" s="431"/>
      <c r="E270" s="431"/>
      <c r="F270" s="431"/>
      <c r="G270" s="431"/>
      <c r="H270" s="433"/>
      <c r="I270" s="509"/>
      <c r="J270" s="387"/>
      <c r="K270" s="387"/>
      <c r="L270" s="431"/>
      <c r="M270" s="431"/>
      <c r="N270" s="433"/>
      <c r="O270" s="431"/>
    </row>
    <row r="271" spans="1:15" x14ac:dyDescent="0.2">
      <c r="A271" s="431"/>
      <c r="B271" s="431"/>
      <c r="C271" s="431"/>
      <c r="D271" s="431"/>
      <c r="E271" s="431"/>
      <c r="F271" s="431"/>
      <c r="G271" s="431"/>
      <c r="H271" s="433"/>
      <c r="I271" s="509"/>
      <c r="J271" s="387"/>
      <c r="K271" s="387"/>
      <c r="L271" s="431"/>
      <c r="M271" s="431"/>
      <c r="N271" s="433"/>
      <c r="O271" s="431"/>
    </row>
    <row r="272" spans="1:15" x14ac:dyDescent="0.2">
      <c r="A272" s="431"/>
      <c r="B272" s="431"/>
      <c r="C272" s="431"/>
      <c r="D272" s="431"/>
      <c r="E272" s="431"/>
      <c r="F272" s="431"/>
      <c r="G272" s="431"/>
      <c r="H272" s="433"/>
      <c r="I272" s="509"/>
      <c r="J272" s="387"/>
      <c r="K272" s="387"/>
      <c r="L272" s="431"/>
      <c r="M272" s="431"/>
      <c r="N272" s="433"/>
      <c r="O272" s="431"/>
    </row>
    <row r="273" spans="1:15" x14ac:dyDescent="0.2">
      <c r="A273" s="431"/>
      <c r="B273" s="431"/>
      <c r="C273" s="431"/>
      <c r="D273" s="431"/>
      <c r="E273" s="431"/>
      <c r="F273" s="431"/>
      <c r="G273" s="431"/>
      <c r="H273" s="433"/>
      <c r="I273" s="509"/>
      <c r="J273" s="387"/>
      <c r="K273" s="387"/>
      <c r="L273" s="431"/>
      <c r="M273" s="431"/>
      <c r="N273" s="433"/>
      <c r="O273" s="431"/>
    </row>
    <row r="274" spans="1:15" x14ac:dyDescent="0.2">
      <c r="A274" s="431"/>
      <c r="B274" s="431"/>
      <c r="C274" s="431"/>
      <c r="D274" s="431"/>
      <c r="E274" s="431"/>
      <c r="F274" s="431"/>
      <c r="G274" s="431"/>
      <c r="H274" s="433"/>
      <c r="I274" s="509"/>
      <c r="J274" s="387"/>
      <c r="K274" s="387"/>
      <c r="L274" s="431"/>
      <c r="M274" s="431"/>
      <c r="N274" s="433"/>
      <c r="O274" s="431"/>
    </row>
    <row r="275" spans="1:15" x14ac:dyDescent="0.2">
      <c r="A275" s="431"/>
      <c r="B275" s="431"/>
      <c r="C275" s="431"/>
      <c r="D275" s="431"/>
      <c r="E275" s="431"/>
      <c r="F275" s="431"/>
      <c r="G275" s="431"/>
      <c r="H275" s="433"/>
      <c r="I275" s="509"/>
      <c r="J275" s="387"/>
      <c r="K275" s="387"/>
      <c r="L275" s="431"/>
      <c r="M275" s="431"/>
      <c r="N275" s="433"/>
      <c r="O275" s="431"/>
    </row>
    <row r="276" spans="1:15" x14ac:dyDescent="0.2">
      <c r="A276" s="431"/>
      <c r="B276" s="431"/>
      <c r="C276" s="431"/>
      <c r="D276" s="431"/>
      <c r="E276" s="431"/>
      <c r="F276" s="431"/>
      <c r="G276" s="431"/>
      <c r="H276" s="433"/>
      <c r="I276" s="509"/>
      <c r="J276" s="387"/>
      <c r="K276" s="387"/>
      <c r="L276" s="431"/>
      <c r="M276" s="431"/>
      <c r="N276" s="433"/>
      <c r="O276" s="431"/>
    </row>
    <row r="277" spans="1:15" x14ac:dyDescent="0.2">
      <c r="A277" s="431"/>
      <c r="B277" s="431"/>
      <c r="C277" s="431"/>
      <c r="D277" s="431"/>
      <c r="E277" s="431"/>
      <c r="F277" s="431"/>
      <c r="G277" s="431"/>
      <c r="H277" s="433"/>
      <c r="I277" s="509"/>
      <c r="J277" s="387"/>
      <c r="K277" s="387"/>
      <c r="L277" s="431"/>
      <c r="M277" s="431"/>
      <c r="N277" s="433"/>
      <c r="O277" s="431"/>
    </row>
    <row r="278" spans="1:15" x14ac:dyDescent="0.2">
      <c r="A278" s="431"/>
      <c r="B278" s="431"/>
      <c r="C278" s="431"/>
      <c r="D278" s="431"/>
      <c r="E278" s="431"/>
      <c r="F278" s="431"/>
      <c r="G278" s="431"/>
      <c r="H278" s="433"/>
      <c r="I278" s="509"/>
      <c r="J278" s="387"/>
      <c r="K278" s="387"/>
      <c r="L278" s="431"/>
      <c r="M278" s="431"/>
      <c r="N278" s="433"/>
      <c r="O278" s="431"/>
    </row>
    <row r="279" spans="1:15" x14ac:dyDescent="0.2">
      <c r="A279" s="431"/>
      <c r="B279" s="431"/>
      <c r="C279" s="431"/>
      <c r="D279" s="431"/>
      <c r="E279" s="431"/>
      <c r="F279" s="431"/>
      <c r="G279" s="431"/>
      <c r="H279" s="433"/>
      <c r="I279" s="509"/>
      <c r="J279" s="387"/>
      <c r="K279" s="387"/>
      <c r="L279" s="431"/>
      <c r="M279" s="431"/>
      <c r="N279" s="433"/>
      <c r="O279" s="431"/>
    </row>
    <row r="280" spans="1:15" x14ac:dyDescent="0.2">
      <c r="A280" s="431"/>
      <c r="B280" s="431"/>
      <c r="C280" s="431"/>
      <c r="D280" s="431"/>
      <c r="E280" s="431"/>
      <c r="F280" s="431"/>
      <c r="G280" s="431"/>
      <c r="H280" s="433"/>
      <c r="I280" s="509"/>
      <c r="J280" s="387"/>
      <c r="K280" s="387"/>
      <c r="L280" s="431"/>
      <c r="M280" s="431"/>
      <c r="N280" s="433"/>
      <c r="O280" s="431"/>
    </row>
    <row r="281" spans="1:15" x14ac:dyDescent="0.2">
      <c r="A281" s="431"/>
      <c r="B281" s="431"/>
      <c r="C281" s="431"/>
      <c r="D281" s="431"/>
      <c r="E281" s="431"/>
      <c r="F281" s="431"/>
      <c r="G281" s="431"/>
      <c r="H281" s="433"/>
      <c r="I281" s="509"/>
      <c r="J281" s="387"/>
      <c r="K281" s="387"/>
      <c r="L281" s="431"/>
      <c r="M281" s="431"/>
      <c r="N281" s="433"/>
      <c r="O281" s="431"/>
    </row>
    <row r="282" spans="1:15" x14ac:dyDescent="0.2">
      <c r="A282" s="431"/>
      <c r="B282" s="431"/>
      <c r="C282" s="431"/>
      <c r="D282" s="431"/>
      <c r="E282" s="431"/>
      <c r="F282" s="431"/>
      <c r="G282" s="431"/>
      <c r="H282" s="433"/>
      <c r="I282" s="509"/>
      <c r="J282" s="387"/>
      <c r="K282" s="387"/>
      <c r="L282" s="431"/>
      <c r="M282" s="431"/>
      <c r="N282" s="433"/>
      <c r="O282" s="431"/>
    </row>
    <row r="283" spans="1:15" x14ac:dyDescent="0.2">
      <c r="A283" s="431"/>
      <c r="B283" s="431"/>
      <c r="C283" s="431"/>
      <c r="D283" s="431"/>
      <c r="E283" s="431"/>
      <c r="F283" s="431"/>
      <c r="G283" s="431"/>
      <c r="H283" s="433"/>
      <c r="I283" s="509"/>
      <c r="J283" s="387"/>
      <c r="K283" s="387"/>
      <c r="L283" s="431"/>
      <c r="M283" s="431"/>
      <c r="N283" s="433"/>
      <c r="O283" s="431"/>
    </row>
    <row r="284" spans="1:15" x14ac:dyDescent="0.2">
      <c r="A284" s="431"/>
      <c r="B284" s="431"/>
      <c r="C284" s="431"/>
      <c r="D284" s="431"/>
      <c r="E284" s="431"/>
      <c r="F284" s="431"/>
      <c r="G284" s="431"/>
      <c r="H284" s="433"/>
      <c r="I284" s="509"/>
      <c r="J284" s="387"/>
      <c r="K284" s="387"/>
      <c r="L284" s="431"/>
      <c r="M284" s="431"/>
      <c r="N284" s="433"/>
      <c r="O284" s="431"/>
    </row>
    <row r="285" spans="1:15" x14ac:dyDescent="0.2">
      <c r="A285" s="431"/>
      <c r="B285" s="431"/>
      <c r="C285" s="431"/>
      <c r="D285" s="431"/>
      <c r="E285" s="431"/>
      <c r="F285" s="431"/>
      <c r="G285" s="431"/>
      <c r="H285" s="433"/>
      <c r="I285" s="509"/>
      <c r="J285" s="387"/>
      <c r="K285" s="387"/>
      <c r="L285" s="431"/>
      <c r="M285" s="431"/>
      <c r="N285" s="433"/>
      <c r="O285" s="431"/>
    </row>
    <row r="286" spans="1:15" x14ac:dyDescent="0.2">
      <c r="A286" s="431"/>
      <c r="B286" s="431"/>
      <c r="C286" s="431"/>
      <c r="D286" s="431"/>
      <c r="E286" s="431"/>
      <c r="F286" s="431"/>
      <c r="G286" s="431"/>
      <c r="H286" s="433"/>
      <c r="I286" s="509"/>
      <c r="J286" s="387"/>
      <c r="K286" s="387"/>
      <c r="L286" s="431"/>
      <c r="M286" s="431"/>
      <c r="N286" s="433"/>
      <c r="O286" s="431"/>
    </row>
    <row r="287" spans="1:15" x14ac:dyDescent="0.2">
      <c r="A287" s="431"/>
      <c r="B287" s="431"/>
      <c r="C287" s="431"/>
      <c r="D287" s="431"/>
      <c r="E287" s="431"/>
      <c r="F287" s="431"/>
      <c r="G287" s="431"/>
      <c r="H287" s="433"/>
      <c r="I287" s="509"/>
      <c r="J287" s="387"/>
      <c r="K287" s="387"/>
      <c r="L287" s="431"/>
      <c r="M287" s="431"/>
      <c r="N287" s="433"/>
      <c r="O287" s="431"/>
    </row>
    <row r="288" spans="1:15" x14ac:dyDescent="0.2">
      <c r="A288" s="431"/>
      <c r="B288" s="431"/>
      <c r="C288" s="431"/>
      <c r="D288" s="431"/>
      <c r="E288" s="431"/>
      <c r="F288" s="431"/>
      <c r="G288" s="431"/>
      <c r="H288" s="433"/>
      <c r="I288" s="509"/>
      <c r="J288" s="387"/>
      <c r="K288" s="387"/>
      <c r="L288" s="431"/>
      <c r="M288" s="431"/>
      <c r="N288" s="433"/>
      <c r="O288" s="431"/>
    </row>
    <row r="289" spans="1:15" x14ac:dyDescent="0.2">
      <c r="A289" s="431"/>
      <c r="B289" s="431"/>
      <c r="C289" s="431"/>
      <c r="D289" s="431"/>
      <c r="E289" s="431"/>
      <c r="F289" s="431"/>
      <c r="G289" s="431"/>
      <c r="H289" s="433"/>
      <c r="I289" s="509"/>
      <c r="J289" s="387"/>
      <c r="K289" s="387"/>
      <c r="L289" s="431"/>
      <c r="M289" s="431"/>
      <c r="N289" s="433"/>
      <c r="O289" s="431"/>
    </row>
    <row r="290" spans="1:15" x14ac:dyDescent="0.2">
      <c r="A290" s="431"/>
      <c r="B290" s="431"/>
      <c r="C290" s="431"/>
      <c r="D290" s="431"/>
      <c r="E290" s="431"/>
      <c r="F290" s="431"/>
      <c r="G290" s="431"/>
      <c r="H290" s="433"/>
      <c r="I290" s="509"/>
      <c r="J290" s="387"/>
      <c r="K290" s="387"/>
      <c r="L290" s="431"/>
      <c r="M290" s="431"/>
      <c r="N290" s="433"/>
      <c r="O290" s="431"/>
    </row>
    <row r="291" spans="1:15" x14ac:dyDescent="0.2">
      <c r="A291" s="431"/>
      <c r="B291" s="431"/>
      <c r="C291" s="431"/>
      <c r="D291" s="431"/>
      <c r="E291" s="431"/>
      <c r="F291" s="431"/>
      <c r="G291" s="431"/>
      <c r="H291" s="433"/>
      <c r="I291" s="509"/>
      <c r="J291" s="387"/>
      <c r="K291" s="387"/>
      <c r="L291" s="431"/>
      <c r="M291" s="431"/>
      <c r="N291" s="433"/>
      <c r="O291" s="431"/>
    </row>
    <row r="292" spans="1:15" x14ac:dyDescent="0.2">
      <c r="A292" s="431"/>
      <c r="B292" s="431"/>
      <c r="C292" s="431"/>
      <c r="D292" s="431"/>
      <c r="E292" s="431"/>
      <c r="F292" s="431"/>
      <c r="G292" s="431"/>
      <c r="H292" s="433"/>
      <c r="I292" s="509"/>
      <c r="J292" s="387"/>
      <c r="K292" s="387"/>
      <c r="L292" s="431"/>
      <c r="M292" s="431"/>
      <c r="N292" s="433"/>
      <c r="O292" s="431"/>
    </row>
    <row r="293" spans="1:15" x14ac:dyDescent="0.2">
      <c r="A293" s="431"/>
      <c r="B293" s="431"/>
      <c r="C293" s="431"/>
      <c r="D293" s="431"/>
      <c r="E293" s="431"/>
      <c r="F293" s="431"/>
      <c r="G293" s="431"/>
      <c r="H293" s="433"/>
      <c r="I293" s="509"/>
      <c r="J293" s="387"/>
      <c r="K293" s="387"/>
      <c r="L293" s="431"/>
      <c r="M293" s="431"/>
      <c r="N293" s="433"/>
      <c r="O293" s="431"/>
    </row>
    <row r="294" spans="1:15" x14ac:dyDescent="0.2">
      <c r="A294" s="431"/>
      <c r="B294" s="431"/>
      <c r="C294" s="431"/>
      <c r="D294" s="431"/>
      <c r="E294" s="431"/>
      <c r="F294" s="431"/>
      <c r="G294" s="431"/>
      <c r="H294" s="433"/>
      <c r="I294" s="509"/>
      <c r="J294" s="387"/>
      <c r="K294" s="387"/>
      <c r="L294" s="431"/>
      <c r="M294" s="431"/>
      <c r="N294" s="433"/>
      <c r="O294" s="431"/>
    </row>
    <row r="295" spans="1:15" x14ac:dyDescent="0.2">
      <c r="A295" s="431"/>
      <c r="B295" s="431"/>
      <c r="C295" s="431"/>
      <c r="D295" s="431"/>
      <c r="E295" s="431"/>
      <c r="F295" s="431"/>
      <c r="G295" s="431"/>
      <c r="H295" s="433"/>
      <c r="I295" s="509"/>
      <c r="J295" s="387"/>
      <c r="K295" s="387"/>
      <c r="L295" s="431"/>
      <c r="M295" s="431"/>
      <c r="N295" s="433"/>
      <c r="O295" s="431"/>
    </row>
    <row r="296" spans="1:15" x14ac:dyDescent="0.2">
      <c r="A296" s="431"/>
      <c r="B296" s="431"/>
      <c r="C296" s="431"/>
      <c r="D296" s="431"/>
      <c r="E296" s="431"/>
      <c r="F296" s="431"/>
      <c r="G296" s="431"/>
      <c r="H296" s="433"/>
      <c r="I296" s="509"/>
      <c r="J296" s="387"/>
      <c r="K296" s="387"/>
      <c r="L296" s="431"/>
      <c r="M296" s="431"/>
      <c r="N296" s="433"/>
      <c r="O296" s="431"/>
    </row>
    <row r="297" spans="1:15" x14ac:dyDescent="0.2">
      <c r="A297" s="431"/>
      <c r="B297" s="431"/>
      <c r="C297" s="431"/>
      <c r="D297" s="431"/>
      <c r="E297" s="431"/>
      <c r="F297" s="431"/>
      <c r="G297" s="431"/>
      <c r="H297" s="433"/>
      <c r="I297" s="509"/>
      <c r="J297" s="387"/>
      <c r="K297" s="387"/>
      <c r="L297" s="431"/>
      <c r="M297" s="431"/>
      <c r="N297" s="433"/>
      <c r="O297" s="431"/>
    </row>
    <row r="298" spans="1:15" x14ac:dyDescent="0.2">
      <c r="A298" s="431"/>
      <c r="B298" s="431"/>
      <c r="C298" s="431"/>
      <c r="D298" s="431"/>
      <c r="E298" s="431"/>
      <c r="F298" s="431"/>
      <c r="G298" s="431"/>
      <c r="H298" s="433"/>
      <c r="I298" s="509"/>
      <c r="J298" s="387"/>
      <c r="K298" s="387"/>
      <c r="L298" s="431"/>
      <c r="M298" s="431"/>
      <c r="N298" s="433"/>
      <c r="O298" s="431"/>
    </row>
    <row r="299" spans="1:15" x14ac:dyDescent="0.2">
      <c r="A299" s="431"/>
      <c r="B299" s="431"/>
      <c r="C299" s="431"/>
      <c r="D299" s="431"/>
      <c r="E299" s="431"/>
      <c r="F299" s="431"/>
      <c r="G299" s="431"/>
      <c r="H299" s="433"/>
      <c r="I299" s="509"/>
      <c r="J299" s="387"/>
      <c r="K299" s="387"/>
      <c r="L299" s="431"/>
      <c r="M299" s="431"/>
      <c r="N299" s="433"/>
      <c r="O299" s="431"/>
    </row>
    <row r="300" spans="1:15" x14ac:dyDescent="0.2">
      <c r="A300" s="431"/>
      <c r="B300" s="431"/>
      <c r="C300" s="431"/>
      <c r="D300" s="431"/>
      <c r="E300" s="431"/>
      <c r="F300" s="431"/>
      <c r="G300" s="431"/>
      <c r="H300" s="433"/>
      <c r="I300" s="509"/>
      <c r="J300" s="387"/>
      <c r="K300" s="387"/>
      <c r="L300" s="431"/>
      <c r="M300" s="431"/>
      <c r="N300" s="433"/>
      <c r="O300" s="431"/>
    </row>
    <row r="301" spans="1:15" x14ac:dyDescent="0.2">
      <c r="A301" s="431"/>
      <c r="B301" s="431"/>
      <c r="C301" s="431"/>
      <c r="D301" s="431"/>
      <c r="E301" s="431"/>
      <c r="F301" s="431"/>
      <c r="G301" s="431"/>
      <c r="H301" s="433"/>
      <c r="I301" s="509"/>
      <c r="J301" s="387"/>
      <c r="K301" s="387"/>
      <c r="L301" s="431"/>
      <c r="M301" s="431"/>
      <c r="N301" s="433"/>
      <c r="O301" s="431"/>
    </row>
    <row r="302" spans="1:15" x14ac:dyDescent="0.2">
      <c r="A302" s="431"/>
      <c r="B302" s="431"/>
      <c r="C302" s="431"/>
      <c r="D302" s="431"/>
      <c r="E302" s="431"/>
      <c r="F302" s="431"/>
      <c r="G302" s="431"/>
      <c r="H302" s="433"/>
      <c r="I302" s="509"/>
      <c r="J302" s="387"/>
      <c r="K302" s="387"/>
      <c r="L302" s="431"/>
      <c r="M302" s="431"/>
      <c r="N302" s="433"/>
      <c r="O302" s="431"/>
    </row>
    <row r="303" spans="1:15" x14ac:dyDescent="0.2">
      <c r="A303" s="431"/>
      <c r="B303" s="431"/>
      <c r="C303" s="431"/>
      <c r="D303" s="431"/>
      <c r="E303" s="431"/>
      <c r="F303" s="431"/>
      <c r="G303" s="431"/>
      <c r="H303" s="433"/>
      <c r="I303" s="509"/>
      <c r="J303" s="387"/>
      <c r="K303" s="387"/>
      <c r="L303" s="431"/>
      <c r="M303" s="431"/>
      <c r="N303" s="433"/>
      <c r="O303" s="431"/>
    </row>
    <row r="304" spans="1:15" x14ac:dyDescent="0.2">
      <c r="A304" s="431"/>
      <c r="B304" s="431"/>
      <c r="C304" s="431"/>
      <c r="D304" s="431"/>
      <c r="E304" s="431"/>
      <c r="F304" s="431"/>
      <c r="G304" s="431"/>
      <c r="H304" s="433"/>
      <c r="I304" s="509"/>
      <c r="J304" s="387"/>
      <c r="K304" s="387"/>
      <c r="L304" s="431"/>
      <c r="M304" s="431"/>
      <c r="N304" s="433"/>
      <c r="O304" s="431"/>
    </row>
    <row r="305" spans="1:15" x14ac:dyDescent="0.2">
      <c r="A305" s="431"/>
      <c r="B305" s="431"/>
      <c r="C305" s="431"/>
      <c r="D305" s="431"/>
      <c r="E305" s="431"/>
      <c r="F305" s="431"/>
      <c r="G305" s="431"/>
      <c r="H305" s="433"/>
      <c r="I305" s="509"/>
      <c r="J305" s="387"/>
      <c r="K305" s="387"/>
      <c r="L305" s="431"/>
      <c r="M305" s="431"/>
      <c r="N305" s="433"/>
      <c r="O305" s="431"/>
    </row>
    <row r="306" spans="1:15" x14ac:dyDescent="0.2">
      <c r="A306" s="431"/>
      <c r="B306" s="431"/>
      <c r="C306" s="431"/>
      <c r="D306" s="431"/>
      <c r="E306" s="431"/>
      <c r="F306" s="431"/>
      <c r="G306" s="431"/>
      <c r="H306" s="433"/>
      <c r="I306" s="509"/>
      <c r="J306" s="387"/>
      <c r="K306" s="387"/>
      <c r="L306" s="431"/>
      <c r="M306" s="431"/>
      <c r="N306" s="433"/>
      <c r="O306" s="431"/>
    </row>
    <row r="307" spans="1:15" x14ac:dyDescent="0.2">
      <c r="A307" s="431"/>
      <c r="B307" s="431"/>
      <c r="C307" s="431"/>
      <c r="D307" s="431"/>
      <c r="E307" s="431"/>
      <c r="F307" s="431"/>
      <c r="G307" s="431"/>
      <c r="H307" s="433"/>
      <c r="I307" s="509"/>
      <c r="J307" s="387"/>
      <c r="K307" s="387"/>
      <c r="L307" s="431"/>
      <c r="M307" s="431"/>
      <c r="N307" s="433"/>
      <c r="O307" s="431"/>
    </row>
    <row r="308" spans="1:15" x14ac:dyDescent="0.2">
      <c r="A308" s="431"/>
      <c r="B308" s="431"/>
      <c r="C308" s="431"/>
      <c r="D308" s="431"/>
      <c r="E308" s="431"/>
      <c r="F308" s="431"/>
      <c r="G308" s="431"/>
      <c r="H308" s="433"/>
      <c r="I308" s="509"/>
      <c r="J308" s="387"/>
      <c r="K308" s="387"/>
      <c r="L308" s="431"/>
      <c r="M308" s="431"/>
      <c r="N308" s="433"/>
      <c r="O308" s="431"/>
    </row>
    <row r="309" spans="1:15" x14ac:dyDescent="0.2">
      <c r="A309" s="431"/>
      <c r="B309" s="431"/>
      <c r="C309" s="431"/>
      <c r="D309" s="431"/>
      <c r="E309" s="431"/>
      <c r="F309" s="431"/>
      <c r="G309" s="431"/>
      <c r="H309" s="433"/>
      <c r="I309" s="509"/>
      <c r="J309" s="387"/>
      <c r="K309" s="387"/>
      <c r="L309" s="431"/>
      <c r="M309" s="431"/>
      <c r="N309" s="433"/>
      <c r="O309" s="431"/>
    </row>
    <row r="310" spans="1:15" x14ac:dyDescent="0.2">
      <c r="A310" s="431"/>
      <c r="B310" s="431"/>
      <c r="C310" s="431"/>
      <c r="D310" s="431"/>
      <c r="E310" s="431"/>
      <c r="F310" s="431"/>
      <c r="G310" s="431"/>
      <c r="H310" s="433"/>
      <c r="I310" s="509"/>
      <c r="J310" s="387"/>
      <c r="K310" s="387"/>
      <c r="L310" s="431"/>
      <c r="M310" s="431"/>
      <c r="N310" s="433"/>
      <c r="O310" s="431"/>
    </row>
    <row r="311" spans="1:15" x14ac:dyDescent="0.2">
      <c r="A311" s="431"/>
      <c r="B311" s="431"/>
      <c r="C311" s="431"/>
      <c r="D311" s="431"/>
      <c r="E311" s="431"/>
      <c r="F311" s="431"/>
      <c r="G311" s="431"/>
      <c r="H311" s="433"/>
      <c r="I311" s="509"/>
      <c r="J311" s="387"/>
      <c r="K311" s="387"/>
      <c r="L311" s="431"/>
      <c r="M311" s="431"/>
      <c r="N311" s="433"/>
      <c r="O311" s="431"/>
    </row>
    <row r="312" spans="1:15" x14ac:dyDescent="0.2">
      <c r="A312" s="431"/>
      <c r="B312" s="431"/>
      <c r="C312" s="431"/>
      <c r="D312" s="431"/>
      <c r="E312" s="431"/>
      <c r="F312" s="431"/>
      <c r="G312" s="431"/>
      <c r="H312" s="433"/>
      <c r="I312" s="509"/>
      <c r="J312" s="387"/>
      <c r="K312" s="387"/>
      <c r="L312" s="431"/>
      <c r="M312" s="431"/>
      <c r="N312" s="433"/>
      <c r="O312" s="431"/>
    </row>
    <row r="313" spans="1:15" x14ac:dyDescent="0.2">
      <c r="A313" s="431"/>
      <c r="B313" s="431"/>
      <c r="C313" s="431"/>
      <c r="D313" s="431"/>
      <c r="E313" s="431"/>
      <c r="F313" s="431"/>
      <c r="G313" s="431"/>
      <c r="H313" s="433"/>
      <c r="I313" s="509"/>
      <c r="J313" s="387"/>
      <c r="K313" s="387"/>
      <c r="L313" s="431"/>
      <c r="M313" s="431"/>
      <c r="N313" s="433"/>
      <c r="O313" s="431"/>
    </row>
    <row r="314" spans="1:15" x14ac:dyDescent="0.2">
      <c r="A314" s="431"/>
      <c r="B314" s="431"/>
      <c r="C314" s="431"/>
      <c r="D314" s="431"/>
      <c r="E314" s="431"/>
      <c r="F314" s="431"/>
      <c r="G314" s="431"/>
      <c r="H314" s="433"/>
      <c r="I314" s="509"/>
      <c r="J314" s="387"/>
      <c r="K314" s="387"/>
      <c r="L314" s="431"/>
      <c r="M314" s="431"/>
      <c r="N314" s="433"/>
      <c r="O314" s="431"/>
    </row>
    <row r="315" spans="1:15" x14ac:dyDescent="0.2">
      <c r="A315" s="431"/>
      <c r="B315" s="431"/>
      <c r="C315" s="431"/>
      <c r="D315" s="431"/>
      <c r="E315" s="431"/>
      <c r="F315" s="431"/>
      <c r="G315" s="431"/>
      <c r="H315" s="433"/>
      <c r="I315" s="509"/>
      <c r="J315" s="387"/>
      <c r="K315" s="387"/>
      <c r="L315" s="431"/>
      <c r="M315" s="431"/>
      <c r="N315" s="433"/>
      <c r="O315" s="431"/>
    </row>
    <row r="316" spans="1:15" x14ac:dyDescent="0.2">
      <c r="A316" s="431"/>
      <c r="B316" s="431"/>
      <c r="C316" s="431"/>
      <c r="D316" s="431"/>
      <c r="E316" s="431"/>
      <c r="F316" s="431"/>
      <c r="G316" s="431"/>
      <c r="H316" s="433"/>
      <c r="I316" s="509"/>
      <c r="J316" s="387"/>
      <c r="K316" s="387"/>
      <c r="L316" s="431"/>
      <c r="M316" s="431"/>
      <c r="N316" s="433"/>
      <c r="O316" s="431"/>
    </row>
    <row r="317" spans="1:15" x14ac:dyDescent="0.2">
      <c r="A317" s="431"/>
      <c r="B317" s="431"/>
      <c r="C317" s="431"/>
      <c r="D317" s="431"/>
      <c r="E317" s="431"/>
      <c r="F317" s="431"/>
      <c r="G317" s="431"/>
      <c r="H317" s="433"/>
      <c r="I317" s="509"/>
      <c r="J317" s="387"/>
      <c r="K317" s="387"/>
      <c r="L317" s="431"/>
      <c r="M317" s="431"/>
      <c r="N317" s="433"/>
      <c r="O317" s="431"/>
    </row>
    <row r="318" spans="1:15" x14ac:dyDescent="0.2">
      <c r="A318" s="431"/>
      <c r="B318" s="431"/>
      <c r="C318" s="431"/>
      <c r="D318" s="431"/>
      <c r="E318" s="431"/>
      <c r="F318" s="431"/>
      <c r="G318" s="431"/>
      <c r="H318" s="433"/>
      <c r="I318" s="509"/>
      <c r="J318" s="387"/>
      <c r="K318" s="387"/>
      <c r="L318" s="431"/>
      <c r="M318" s="431"/>
      <c r="N318" s="433"/>
      <c r="O318" s="431"/>
    </row>
    <row r="319" spans="1:15" x14ac:dyDescent="0.2">
      <c r="A319" s="431"/>
      <c r="B319" s="431"/>
      <c r="C319" s="431"/>
      <c r="D319" s="431"/>
      <c r="E319" s="431"/>
      <c r="F319" s="431"/>
      <c r="G319" s="431"/>
      <c r="H319" s="433"/>
      <c r="I319" s="509"/>
      <c r="J319" s="387"/>
      <c r="K319" s="387"/>
      <c r="L319" s="431"/>
      <c r="M319" s="431"/>
      <c r="N319" s="433"/>
      <c r="O319" s="431"/>
    </row>
    <row r="320" spans="1:15" x14ac:dyDescent="0.2">
      <c r="A320" s="431"/>
      <c r="B320" s="431"/>
      <c r="C320" s="431"/>
      <c r="D320" s="431"/>
      <c r="E320" s="431"/>
      <c r="F320" s="431"/>
      <c r="G320" s="431"/>
      <c r="H320" s="433"/>
      <c r="I320" s="509"/>
      <c r="J320" s="387"/>
      <c r="K320" s="387"/>
      <c r="L320" s="431"/>
      <c r="M320" s="431"/>
      <c r="N320" s="433"/>
      <c r="O320" s="431"/>
    </row>
    <row r="321" spans="1:15" x14ac:dyDescent="0.2">
      <c r="A321" s="431"/>
      <c r="B321" s="431"/>
      <c r="C321" s="431"/>
      <c r="D321" s="431"/>
      <c r="E321" s="431"/>
      <c r="F321" s="431"/>
      <c r="G321" s="431"/>
      <c r="H321" s="433"/>
      <c r="I321" s="509"/>
      <c r="J321" s="387"/>
      <c r="K321" s="387"/>
      <c r="L321" s="431"/>
      <c r="M321" s="431"/>
      <c r="N321" s="433"/>
      <c r="O321" s="431"/>
    </row>
    <row r="322" spans="1:15" x14ac:dyDescent="0.2">
      <c r="A322" s="431"/>
      <c r="B322" s="431"/>
      <c r="C322" s="431"/>
      <c r="D322" s="431"/>
      <c r="E322" s="431"/>
      <c r="F322" s="431"/>
      <c r="G322" s="431"/>
      <c r="H322" s="433"/>
      <c r="I322" s="509"/>
      <c r="J322" s="387"/>
      <c r="K322" s="387"/>
      <c r="L322" s="431"/>
      <c r="M322" s="431"/>
      <c r="N322" s="433"/>
      <c r="O322" s="431"/>
    </row>
    <row r="323" spans="1:15" x14ac:dyDescent="0.2">
      <c r="A323" s="431"/>
      <c r="B323" s="431"/>
      <c r="C323" s="431"/>
      <c r="D323" s="431"/>
      <c r="E323" s="431"/>
      <c r="F323" s="431"/>
      <c r="G323" s="431"/>
      <c r="H323" s="433"/>
      <c r="I323" s="509"/>
      <c r="J323" s="387"/>
      <c r="K323" s="387"/>
      <c r="L323" s="431"/>
      <c r="M323" s="431"/>
      <c r="N323" s="433"/>
      <c r="O323" s="431"/>
    </row>
    <row r="324" spans="1:15" x14ac:dyDescent="0.2">
      <c r="A324" s="431"/>
      <c r="B324" s="431"/>
      <c r="C324" s="431"/>
      <c r="D324" s="431"/>
      <c r="E324" s="431"/>
      <c r="F324" s="431"/>
      <c r="G324" s="431"/>
      <c r="H324" s="433"/>
      <c r="I324" s="509"/>
      <c r="J324" s="387"/>
      <c r="K324" s="387"/>
      <c r="L324" s="431"/>
      <c r="M324" s="431"/>
      <c r="N324" s="433"/>
      <c r="O324" s="431"/>
    </row>
    <row r="325" spans="1:15" x14ac:dyDescent="0.2">
      <c r="A325" s="431"/>
      <c r="B325" s="431"/>
      <c r="C325" s="431"/>
      <c r="D325" s="431"/>
      <c r="E325" s="431"/>
      <c r="F325" s="431"/>
      <c r="G325" s="431"/>
      <c r="H325" s="433"/>
      <c r="I325" s="509"/>
      <c r="J325" s="387"/>
      <c r="K325" s="387"/>
      <c r="L325" s="431"/>
      <c r="M325" s="431"/>
      <c r="N325" s="433"/>
      <c r="O325" s="431"/>
    </row>
    <row r="326" spans="1:15" x14ac:dyDescent="0.2">
      <c r="A326" s="431"/>
      <c r="B326" s="431"/>
      <c r="C326" s="431"/>
      <c r="D326" s="431"/>
      <c r="E326" s="431"/>
      <c r="F326" s="431"/>
      <c r="G326" s="431"/>
      <c r="H326" s="433"/>
      <c r="I326" s="509"/>
      <c r="J326" s="387"/>
      <c r="K326" s="387"/>
      <c r="L326" s="431"/>
      <c r="M326" s="431"/>
      <c r="N326" s="433"/>
      <c r="O326" s="431"/>
    </row>
    <row r="327" spans="1:15" x14ac:dyDescent="0.2">
      <c r="A327" s="431"/>
      <c r="B327" s="431"/>
      <c r="C327" s="431"/>
      <c r="D327" s="431"/>
      <c r="E327" s="431"/>
      <c r="F327" s="431"/>
      <c r="G327" s="431"/>
      <c r="H327" s="433"/>
      <c r="I327" s="509"/>
      <c r="J327" s="387"/>
      <c r="K327" s="387"/>
      <c r="L327" s="431"/>
      <c r="M327" s="431"/>
      <c r="N327" s="433"/>
      <c r="O327" s="431"/>
    </row>
    <row r="328" spans="1:15" x14ac:dyDescent="0.2">
      <c r="A328" s="431"/>
      <c r="B328" s="431"/>
      <c r="C328" s="431"/>
      <c r="D328" s="431"/>
      <c r="E328" s="431"/>
      <c r="F328" s="431"/>
      <c r="G328" s="431"/>
      <c r="H328" s="433"/>
      <c r="I328" s="509"/>
      <c r="J328" s="387"/>
      <c r="K328" s="387"/>
      <c r="L328" s="431"/>
      <c r="M328" s="431"/>
      <c r="N328" s="433"/>
      <c r="O328" s="431"/>
    </row>
    <row r="329" spans="1:15" x14ac:dyDescent="0.2">
      <c r="A329" s="431"/>
      <c r="B329" s="431"/>
      <c r="C329" s="431"/>
      <c r="D329" s="431"/>
      <c r="E329" s="431"/>
      <c r="F329" s="431"/>
      <c r="G329" s="431"/>
      <c r="H329" s="433"/>
      <c r="I329" s="509"/>
      <c r="J329" s="387"/>
      <c r="K329" s="387"/>
      <c r="L329" s="431"/>
      <c r="M329" s="431"/>
      <c r="N329" s="433"/>
      <c r="O329" s="431"/>
    </row>
    <row r="330" spans="1:15" x14ac:dyDescent="0.2">
      <c r="A330" s="431"/>
      <c r="B330" s="431"/>
      <c r="C330" s="431"/>
      <c r="D330" s="431"/>
      <c r="E330" s="431"/>
      <c r="F330" s="431"/>
      <c r="G330" s="431"/>
      <c r="H330" s="433"/>
      <c r="I330" s="509"/>
      <c r="J330" s="387"/>
      <c r="K330" s="387"/>
      <c r="L330" s="431"/>
      <c r="M330" s="431"/>
      <c r="N330" s="433"/>
      <c r="O330" s="431"/>
    </row>
    <row r="331" spans="1:15" x14ac:dyDescent="0.2">
      <c r="A331" s="431"/>
      <c r="B331" s="431"/>
      <c r="C331" s="431"/>
      <c r="D331" s="431"/>
      <c r="E331" s="431"/>
      <c r="F331" s="431"/>
      <c r="G331" s="431"/>
      <c r="H331" s="433"/>
      <c r="I331" s="509"/>
      <c r="J331" s="387"/>
      <c r="K331" s="387"/>
      <c r="L331" s="431"/>
      <c r="M331" s="431"/>
      <c r="N331" s="433"/>
      <c r="O331" s="431"/>
    </row>
    <row r="332" spans="1:15" x14ac:dyDescent="0.2">
      <c r="A332" s="431"/>
      <c r="B332" s="431"/>
      <c r="C332" s="431"/>
      <c r="D332" s="431"/>
      <c r="E332" s="431"/>
      <c r="F332" s="431"/>
      <c r="G332" s="431"/>
      <c r="H332" s="433"/>
      <c r="I332" s="509"/>
      <c r="J332" s="387"/>
      <c r="K332" s="387"/>
      <c r="L332" s="431"/>
      <c r="M332" s="431"/>
      <c r="N332" s="433"/>
      <c r="O332" s="431"/>
    </row>
    <row r="333" spans="1:15" x14ac:dyDescent="0.2">
      <c r="A333" s="431"/>
      <c r="B333" s="431"/>
      <c r="C333" s="431"/>
      <c r="D333" s="431"/>
      <c r="E333" s="431"/>
      <c r="F333" s="431"/>
      <c r="G333" s="431"/>
      <c r="H333" s="433"/>
      <c r="I333" s="509"/>
      <c r="J333" s="387"/>
      <c r="K333" s="387"/>
      <c r="L333" s="431"/>
      <c r="M333" s="431"/>
      <c r="N333" s="433"/>
      <c r="O333" s="431"/>
    </row>
    <row r="334" spans="1:15" x14ac:dyDescent="0.2">
      <c r="A334" s="431"/>
      <c r="B334" s="431"/>
      <c r="C334" s="431"/>
      <c r="D334" s="431"/>
      <c r="E334" s="431"/>
      <c r="F334" s="431"/>
      <c r="G334" s="431"/>
      <c r="H334" s="433"/>
      <c r="I334" s="509"/>
      <c r="J334" s="387"/>
      <c r="K334" s="387"/>
      <c r="L334" s="431"/>
      <c r="M334" s="431"/>
      <c r="N334" s="433"/>
      <c r="O334" s="431"/>
    </row>
    <row r="335" spans="1:15" x14ac:dyDescent="0.2">
      <c r="A335" s="431"/>
      <c r="B335" s="431"/>
      <c r="C335" s="431"/>
      <c r="D335" s="431"/>
      <c r="E335" s="431"/>
      <c r="F335" s="431"/>
      <c r="G335" s="431"/>
      <c r="H335" s="433"/>
      <c r="I335" s="509"/>
      <c r="J335" s="387"/>
      <c r="K335" s="387"/>
      <c r="L335" s="431"/>
      <c r="M335" s="431"/>
      <c r="N335" s="433"/>
      <c r="O335" s="431"/>
    </row>
    <row r="336" spans="1:15" x14ac:dyDescent="0.2">
      <c r="A336" s="431"/>
      <c r="B336" s="431"/>
      <c r="C336" s="431"/>
      <c r="D336" s="431"/>
      <c r="E336" s="431"/>
      <c r="F336" s="431"/>
      <c r="G336" s="431"/>
      <c r="H336" s="433"/>
      <c r="I336" s="509"/>
      <c r="J336" s="387"/>
      <c r="K336" s="387"/>
      <c r="L336" s="431"/>
      <c r="M336" s="431"/>
      <c r="N336" s="433"/>
      <c r="O336" s="431"/>
    </row>
    <row r="337" spans="1:15" x14ac:dyDescent="0.2">
      <c r="A337" s="431"/>
      <c r="B337" s="431"/>
      <c r="C337" s="431"/>
      <c r="D337" s="431"/>
      <c r="E337" s="431"/>
      <c r="F337" s="431"/>
      <c r="G337" s="431"/>
      <c r="H337" s="433"/>
      <c r="I337" s="509"/>
      <c r="J337" s="387"/>
      <c r="K337" s="387"/>
      <c r="L337" s="431"/>
      <c r="M337" s="431"/>
      <c r="N337" s="433"/>
      <c r="O337" s="431"/>
    </row>
    <row r="338" spans="1:15" x14ac:dyDescent="0.2">
      <c r="A338" s="431"/>
      <c r="B338" s="431"/>
      <c r="C338" s="431"/>
      <c r="D338" s="431"/>
      <c r="E338" s="431"/>
      <c r="F338" s="431"/>
      <c r="G338" s="431"/>
      <c r="H338" s="433"/>
      <c r="I338" s="509"/>
      <c r="J338" s="387"/>
      <c r="K338" s="387"/>
      <c r="L338" s="431"/>
      <c r="M338" s="431"/>
      <c r="N338" s="433"/>
      <c r="O338" s="431"/>
    </row>
    <row r="339" spans="1:15" x14ac:dyDescent="0.2">
      <c r="A339" s="431"/>
      <c r="B339" s="431"/>
      <c r="C339" s="431"/>
      <c r="D339" s="431"/>
      <c r="E339" s="431"/>
      <c r="F339" s="431"/>
      <c r="G339" s="431"/>
      <c r="H339" s="433"/>
      <c r="I339" s="509"/>
      <c r="J339" s="387"/>
      <c r="K339" s="387"/>
      <c r="L339" s="431"/>
      <c r="M339" s="431"/>
      <c r="N339" s="433"/>
      <c r="O339" s="431"/>
    </row>
    <row r="340" spans="1:15" x14ac:dyDescent="0.2">
      <c r="A340" s="431"/>
      <c r="B340" s="431"/>
      <c r="C340" s="431"/>
      <c r="D340" s="431"/>
      <c r="E340" s="431"/>
      <c r="F340" s="431"/>
      <c r="G340" s="431"/>
      <c r="H340" s="433"/>
      <c r="I340" s="509"/>
      <c r="J340" s="387"/>
      <c r="K340" s="387"/>
      <c r="L340" s="431"/>
      <c r="M340" s="431"/>
      <c r="N340" s="433"/>
      <c r="O340" s="431"/>
    </row>
    <row r="341" spans="1:15" x14ac:dyDescent="0.2">
      <c r="A341" s="431"/>
      <c r="B341" s="431"/>
      <c r="C341" s="431"/>
      <c r="D341" s="431"/>
      <c r="E341" s="431"/>
      <c r="F341" s="431"/>
      <c r="G341" s="431"/>
      <c r="H341" s="433"/>
      <c r="I341" s="509"/>
      <c r="J341" s="387"/>
      <c r="K341" s="387"/>
      <c r="L341" s="431"/>
      <c r="M341" s="431"/>
      <c r="N341" s="433"/>
      <c r="O341" s="431"/>
    </row>
    <row r="342" spans="1:15" x14ac:dyDescent="0.2">
      <c r="A342" s="431"/>
      <c r="B342" s="431"/>
      <c r="C342" s="431"/>
      <c r="D342" s="431"/>
      <c r="E342" s="431"/>
      <c r="F342" s="431"/>
      <c r="G342" s="431"/>
      <c r="H342" s="433"/>
      <c r="I342" s="509"/>
      <c r="J342" s="387"/>
      <c r="K342" s="387"/>
      <c r="L342" s="431"/>
      <c r="M342" s="431"/>
      <c r="N342" s="433"/>
      <c r="O342" s="431"/>
    </row>
    <row r="343" spans="1:15" x14ac:dyDescent="0.2">
      <c r="A343" s="431"/>
      <c r="B343" s="431"/>
      <c r="C343" s="431"/>
      <c r="D343" s="431"/>
      <c r="E343" s="431"/>
      <c r="F343" s="431"/>
      <c r="G343" s="431"/>
      <c r="H343" s="433"/>
      <c r="I343" s="509"/>
      <c r="J343" s="387"/>
      <c r="K343" s="387"/>
      <c r="L343" s="431"/>
      <c r="M343" s="431"/>
      <c r="N343" s="433"/>
      <c r="O343" s="431"/>
    </row>
    <row r="344" spans="1:15" x14ac:dyDescent="0.2">
      <c r="A344" s="431"/>
      <c r="B344" s="431"/>
      <c r="C344" s="431"/>
      <c r="D344" s="431"/>
      <c r="E344" s="431"/>
      <c r="F344" s="431"/>
      <c r="G344" s="431"/>
      <c r="H344" s="433"/>
      <c r="I344" s="509"/>
      <c r="J344" s="387"/>
      <c r="K344" s="387"/>
      <c r="L344" s="431"/>
      <c r="M344" s="431"/>
      <c r="N344" s="433"/>
      <c r="O344" s="431"/>
    </row>
    <row r="345" spans="1:15" x14ac:dyDescent="0.2">
      <c r="A345" s="431"/>
      <c r="B345" s="431"/>
      <c r="C345" s="431"/>
      <c r="D345" s="431"/>
      <c r="E345" s="431"/>
      <c r="F345" s="431"/>
      <c r="G345" s="431"/>
      <c r="H345" s="433"/>
      <c r="I345" s="509"/>
      <c r="J345" s="387"/>
      <c r="K345" s="387"/>
      <c r="L345" s="431"/>
      <c r="M345" s="431"/>
      <c r="N345" s="433"/>
      <c r="O345" s="431"/>
    </row>
    <row r="346" spans="1:15" x14ac:dyDescent="0.2">
      <c r="A346" s="431"/>
      <c r="B346" s="431"/>
      <c r="C346" s="431"/>
      <c r="D346" s="431"/>
      <c r="E346" s="431"/>
      <c r="F346" s="431"/>
      <c r="G346" s="431"/>
      <c r="H346" s="433"/>
      <c r="I346" s="509"/>
      <c r="J346" s="387"/>
      <c r="K346" s="387"/>
      <c r="L346" s="431"/>
      <c r="M346" s="431"/>
      <c r="N346" s="433"/>
      <c r="O346" s="431"/>
    </row>
    <row r="347" spans="1:15" x14ac:dyDescent="0.2">
      <c r="A347" s="431"/>
      <c r="B347" s="431"/>
      <c r="C347" s="431"/>
      <c r="D347" s="431"/>
      <c r="E347" s="431"/>
      <c r="F347" s="431"/>
      <c r="G347" s="431"/>
      <c r="H347" s="433"/>
      <c r="I347" s="509"/>
      <c r="J347" s="387"/>
      <c r="K347" s="387"/>
      <c r="L347" s="431"/>
      <c r="M347" s="431"/>
      <c r="N347" s="433"/>
      <c r="O347" s="431"/>
    </row>
    <row r="348" spans="1:15" x14ac:dyDescent="0.2">
      <c r="A348" s="431"/>
      <c r="B348" s="431"/>
      <c r="C348" s="431"/>
      <c r="D348" s="431"/>
      <c r="E348" s="431"/>
      <c r="F348" s="431"/>
      <c r="G348" s="431"/>
      <c r="H348" s="433"/>
      <c r="I348" s="509"/>
      <c r="J348" s="387"/>
      <c r="K348" s="387"/>
      <c r="L348" s="431"/>
      <c r="M348" s="431"/>
      <c r="N348" s="433"/>
      <c r="O348" s="431"/>
    </row>
    <row r="349" spans="1:15" x14ac:dyDescent="0.2">
      <c r="A349" s="431"/>
      <c r="B349" s="431"/>
      <c r="C349" s="431"/>
      <c r="D349" s="431"/>
      <c r="E349" s="431"/>
      <c r="F349" s="431"/>
      <c r="G349" s="431"/>
      <c r="H349" s="433"/>
      <c r="I349" s="509"/>
      <c r="J349" s="387"/>
      <c r="K349" s="387"/>
      <c r="L349" s="431"/>
      <c r="M349" s="431"/>
      <c r="N349" s="433"/>
      <c r="O349" s="431"/>
    </row>
    <row r="350" spans="1:15" x14ac:dyDescent="0.2">
      <c r="A350" s="431"/>
      <c r="B350" s="431"/>
      <c r="C350" s="431"/>
      <c r="D350" s="431"/>
      <c r="E350" s="431"/>
      <c r="F350" s="431"/>
      <c r="G350" s="431"/>
      <c r="H350" s="433"/>
      <c r="I350" s="509"/>
      <c r="J350" s="387"/>
      <c r="K350" s="387"/>
      <c r="L350" s="431"/>
      <c r="M350" s="431"/>
      <c r="N350" s="433"/>
      <c r="O350" s="431"/>
    </row>
    <row r="351" spans="1:15" x14ac:dyDescent="0.2">
      <c r="A351" s="431"/>
      <c r="B351" s="431"/>
      <c r="C351" s="431"/>
      <c r="D351" s="431"/>
      <c r="E351" s="431"/>
      <c r="F351" s="431"/>
      <c r="G351" s="431"/>
      <c r="H351" s="433"/>
      <c r="I351" s="509"/>
      <c r="J351" s="387"/>
      <c r="K351" s="387"/>
      <c r="L351" s="431"/>
      <c r="M351" s="431"/>
      <c r="N351" s="433"/>
      <c r="O351" s="431"/>
    </row>
    <row r="352" spans="1:15" x14ac:dyDescent="0.2">
      <c r="A352" s="431"/>
      <c r="B352" s="431"/>
      <c r="C352" s="431"/>
      <c r="D352" s="431"/>
      <c r="E352" s="431"/>
      <c r="F352" s="431"/>
      <c r="G352" s="431"/>
      <c r="H352" s="433"/>
      <c r="I352" s="509"/>
      <c r="J352" s="387"/>
      <c r="K352" s="387"/>
      <c r="L352" s="431"/>
      <c r="M352" s="431"/>
      <c r="N352" s="433"/>
      <c r="O352" s="431"/>
    </row>
    <row r="353" spans="1:15" x14ac:dyDescent="0.2">
      <c r="A353" s="431"/>
      <c r="B353" s="431"/>
      <c r="C353" s="431"/>
      <c r="D353" s="431"/>
      <c r="E353" s="431"/>
      <c r="F353" s="431"/>
      <c r="G353" s="431"/>
      <c r="H353" s="433"/>
      <c r="I353" s="509"/>
      <c r="J353" s="387"/>
      <c r="K353" s="387"/>
      <c r="L353" s="431"/>
      <c r="M353" s="431"/>
      <c r="N353" s="433"/>
      <c r="O353" s="431"/>
    </row>
    <row r="354" spans="1:15" x14ac:dyDescent="0.2">
      <c r="A354" s="431"/>
      <c r="B354" s="431"/>
      <c r="C354" s="431"/>
      <c r="D354" s="431"/>
      <c r="E354" s="431"/>
      <c r="F354" s="431"/>
      <c r="G354" s="431"/>
      <c r="H354" s="433"/>
      <c r="I354" s="509"/>
      <c r="J354" s="387"/>
      <c r="K354" s="387"/>
      <c r="L354" s="431"/>
      <c r="M354" s="431"/>
      <c r="N354" s="433"/>
      <c r="O354" s="431"/>
    </row>
    <row r="355" spans="1:15" x14ac:dyDescent="0.2">
      <c r="A355" s="431"/>
      <c r="B355" s="431"/>
      <c r="C355" s="431"/>
      <c r="D355" s="431"/>
      <c r="E355" s="431"/>
      <c r="F355" s="431"/>
      <c r="G355" s="431"/>
      <c r="H355" s="433"/>
      <c r="I355" s="509"/>
      <c r="J355" s="387"/>
      <c r="K355" s="387"/>
      <c r="L355" s="431"/>
      <c r="M355" s="431"/>
      <c r="N355" s="433"/>
      <c r="O355" s="431"/>
    </row>
    <row r="356" spans="1:15" x14ac:dyDescent="0.2">
      <c r="A356" s="431"/>
      <c r="B356" s="431"/>
      <c r="C356" s="431"/>
      <c r="D356" s="431"/>
      <c r="E356" s="431"/>
      <c r="F356" s="431"/>
      <c r="G356" s="431"/>
      <c r="H356" s="433"/>
      <c r="I356" s="509"/>
      <c r="J356" s="387"/>
      <c r="K356" s="387"/>
      <c r="L356" s="431"/>
      <c r="M356" s="431"/>
      <c r="N356" s="433"/>
      <c r="O356" s="431"/>
    </row>
    <row r="357" spans="1:15" x14ac:dyDescent="0.2">
      <c r="A357" s="431"/>
      <c r="B357" s="431"/>
      <c r="C357" s="431"/>
      <c r="D357" s="431"/>
      <c r="E357" s="431"/>
      <c r="F357" s="431"/>
      <c r="G357" s="431"/>
      <c r="H357" s="433"/>
      <c r="I357" s="509"/>
      <c r="J357" s="387"/>
      <c r="K357" s="387"/>
      <c r="L357" s="431"/>
      <c r="M357" s="431"/>
      <c r="N357" s="433"/>
      <c r="O357" s="431"/>
    </row>
    <row r="358" spans="1:15" x14ac:dyDescent="0.2">
      <c r="A358" s="431"/>
      <c r="B358" s="431"/>
      <c r="C358" s="431"/>
      <c r="D358" s="431"/>
      <c r="E358" s="431"/>
      <c r="F358" s="431"/>
      <c r="G358" s="431"/>
      <c r="H358" s="433"/>
      <c r="I358" s="509"/>
      <c r="J358" s="387"/>
      <c r="K358" s="387"/>
      <c r="L358" s="431"/>
      <c r="M358" s="431"/>
      <c r="N358" s="433"/>
      <c r="O358" s="431"/>
    </row>
    <row r="359" spans="1:15" x14ac:dyDescent="0.2">
      <c r="A359" s="431"/>
      <c r="B359" s="431"/>
      <c r="C359" s="431"/>
      <c r="D359" s="431"/>
      <c r="E359" s="431"/>
      <c r="F359" s="431"/>
      <c r="G359" s="431"/>
      <c r="H359" s="433"/>
      <c r="I359" s="509"/>
      <c r="J359" s="387"/>
      <c r="K359" s="387"/>
      <c r="L359" s="431"/>
      <c r="M359" s="431"/>
      <c r="N359" s="433"/>
      <c r="O359" s="431"/>
    </row>
    <row r="360" spans="1:15" x14ac:dyDescent="0.2">
      <c r="A360" s="431"/>
      <c r="B360" s="431"/>
      <c r="C360" s="431"/>
      <c r="D360" s="431"/>
      <c r="E360" s="431"/>
      <c r="F360" s="431"/>
      <c r="G360" s="431"/>
      <c r="H360" s="433"/>
      <c r="I360" s="509"/>
      <c r="J360" s="387"/>
      <c r="K360" s="387"/>
      <c r="L360" s="431"/>
      <c r="M360" s="431"/>
      <c r="N360" s="433"/>
      <c r="O360" s="431"/>
    </row>
    <row r="361" spans="1:15" x14ac:dyDescent="0.2">
      <c r="A361" s="431"/>
      <c r="B361" s="431"/>
      <c r="C361" s="431"/>
      <c r="D361" s="431"/>
      <c r="E361" s="431"/>
      <c r="F361" s="431"/>
      <c r="G361" s="431"/>
      <c r="H361" s="433"/>
      <c r="I361" s="509"/>
      <c r="J361" s="387"/>
      <c r="K361" s="387"/>
      <c r="L361" s="431"/>
      <c r="M361" s="431"/>
      <c r="N361" s="433"/>
      <c r="O361" s="431"/>
    </row>
    <row r="362" spans="1:15" x14ac:dyDescent="0.2">
      <c r="A362" s="431"/>
      <c r="B362" s="431"/>
      <c r="C362" s="431"/>
      <c r="D362" s="431"/>
      <c r="E362" s="431"/>
      <c r="F362" s="431"/>
      <c r="G362" s="431"/>
      <c r="H362" s="433"/>
      <c r="I362" s="509"/>
      <c r="J362" s="387"/>
      <c r="K362" s="387"/>
      <c r="L362" s="431"/>
      <c r="M362" s="431"/>
      <c r="N362" s="433"/>
      <c r="O362" s="431"/>
    </row>
    <row r="363" spans="1:15" x14ac:dyDescent="0.2">
      <c r="A363" s="431"/>
      <c r="B363" s="431"/>
      <c r="C363" s="431"/>
      <c r="D363" s="431"/>
      <c r="E363" s="431"/>
      <c r="F363" s="431"/>
      <c r="G363" s="431"/>
      <c r="H363" s="433"/>
      <c r="I363" s="509"/>
      <c r="J363" s="387"/>
      <c r="K363" s="387"/>
      <c r="L363" s="431"/>
      <c r="M363" s="431"/>
      <c r="N363" s="433"/>
      <c r="O363" s="431"/>
    </row>
    <row r="364" spans="1:15" x14ac:dyDescent="0.2">
      <c r="A364" s="431"/>
      <c r="B364" s="431"/>
      <c r="C364" s="431"/>
      <c r="D364" s="431"/>
      <c r="E364" s="431"/>
      <c r="F364" s="431"/>
      <c r="G364" s="431"/>
      <c r="H364" s="433"/>
      <c r="I364" s="509"/>
      <c r="J364" s="387"/>
      <c r="K364" s="387"/>
      <c r="L364" s="431"/>
      <c r="M364" s="431"/>
      <c r="N364" s="433"/>
      <c r="O364" s="431"/>
    </row>
    <row r="365" spans="1:15" x14ac:dyDescent="0.2">
      <c r="A365" s="431"/>
      <c r="B365" s="431"/>
      <c r="C365" s="431"/>
      <c r="D365" s="431"/>
      <c r="E365" s="431"/>
      <c r="F365" s="431"/>
      <c r="G365" s="431"/>
      <c r="H365" s="433"/>
      <c r="I365" s="509"/>
      <c r="J365" s="387"/>
      <c r="K365" s="387"/>
      <c r="L365" s="431"/>
      <c r="M365" s="431"/>
      <c r="N365" s="433"/>
      <c r="O365" s="431"/>
    </row>
    <row r="366" spans="1:15" x14ac:dyDescent="0.2">
      <c r="A366" s="431"/>
      <c r="B366" s="431"/>
      <c r="C366" s="431"/>
      <c r="D366" s="431"/>
      <c r="E366" s="431"/>
      <c r="F366" s="431"/>
      <c r="G366" s="431"/>
      <c r="H366" s="433"/>
      <c r="I366" s="509"/>
      <c r="J366" s="387"/>
      <c r="K366" s="387"/>
      <c r="L366" s="431"/>
      <c r="M366" s="431"/>
      <c r="N366" s="433"/>
      <c r="O366" s="431"/>
    </row>
    <row r="367" spans="1:15" x14ac:dyDescent="0.2">
      <c r="A367" s="431"/>
      <c r="B367" s="431"/>
      <c r="C367" s="431"/>
      <c r="D367" s="431"/>
      <c r="E367" s="431"/>
      <c r="F367" s="431"/>
      <c r="G367" s="431"/>
      <c r="H367" s="433"/>
      <c r="I367" s="509"/>
      <c r="J367" s="387"/>
      <c r="K367" s="387"/>
      <c r="L367" s="431"/>
      <c r="M367" s="431"/>
      <c r="N367" s="433"/>
      <c r="O367" s="431"/>
    </row>
    <row r="368" spans="1:15" x14ac:dyDescent="0.2">
      <c r="A368" s="431"/>
      <c r="B368" s="431"/>
      <c r="C368" s="431"/>
      <c r="D368" s="431"/>
      <c r="E368" s="431"/>
      <c r="F368" s="431"/>
      <c r="G368" s="431"/>
      <c r="H368" s="433"/>
      <c r="I368" s="509"/>
      <c r="J368" s="387"/>
      <c r="K368" s="387"/>
      <c r="L368" s="431"/>
      <c r="M368" s="431"/>
      <c r="N368" s="433"/>
      <c r="O368" s="431"/>
    </row>
    <row r="369" spans="1:15" x14ac:dyDescent="0.2">
      <c r="A369" s="431"/>
      <c r="B369" s="431"/>
      <c r="C369" s="431"/>
      <c r="D369" s="431"/>
      <c r="E369" s="431"/>
      <c r="F369" s="431"/>
      <c r="G369" s="431"/>
      <c r="H369" s="433"/>
      <c r="I369" s="509"/>
      <c r="J369" s="387"/>
      <c r="K369" s="387"/>
      <c r="L369" s="431"/>
      <c r="M369" s="431"/>
      <c r="N369" s="433"/>
      <c r="O369" s="431"/>
    </row>
    <row r="370" spans="1:15" x14ac:dyDescent="0.2">
      <c r="A370" s="431"/>
      <c r="B370" s="431"/>
      <c r="C370" s="431"/>
      <c r="D370" s="431"/>
      <c r="E370" s="431"/>
      <c r="F370" s="431"/>
      <c r="G370" s="431"/>
      <c r="H370" s="433"/>
      <c r="I370" s="509"/>
      <c r="J370" s="387"/>
      <c r="K370" s="387"/>
      <c r="L370" s="431"/>
      <c r="M370" s="431"/>
      <c r="N370" s="433"/>
      <c r="O370" s="431"/>
    </row>
    <row r="371" spans="1:15" x14ac:dyDescent="0.2">
      <c r="A371" s="431"/>
      <c r="B371" s="431"/>
      <c r="C371" s="431"/>
      <c r="D371" s="431"/>
      <c r="E371" s="431"/>
      <c r="F371" s="431"/>
      <c r="G371" s="431"/>
      <c r="H371" s="433"/>
      <c r="I371" s="509"/>
      <c r="J371" s="387"/>
      <c r="K371" s="387"/>
      <c r="L371" s="431"/>
      <c r="M371" s="431"/>
      <c r="N371" s="433"/>
      <c r="O371" s="431"/>
    </row>
    <row r="372" spans="1:15" x14ac:dyDescent="0.2">
      <c r="A372" s="431"/>
      <c r="B372" s="431"/>
      <c r="C372" s="431"/>
      <c r="D372" s="431"/>
      <c r="E372" s="431"/>
      <c r="F372" s="431"/>
      <c r="G372" s="431"/>
      <c r="H372" s="433"/>
      <c r="I372" s="509"/>
      <c r="J372" s="387"/>
      <c r="K372" s="387"/>
      <c r="L372" s="431"/>
      <c r="M372" s="431"/>
      <c r="N372" s="433"/>
      <c r="O372" s="431"/>
    </row>
    <row r="373" spans="1:15" x14ac:dyDescent="0.2">
      <c r="A373" s="431"/>
      <c r="B373" s="431"/>
      <c r="C373" s="431"/>
      <c r="D373" s="431"/>
      <c r="E373" s="431"/>
      <c r="F373" s="431"/>
      <c r="G373" s="431"/>
      <c r="H373" s="433"/>
      <c r="I373" s="509"/>
      <c r="J373" s="387"/>
      <c r="K373" s="387"/>
      <c r="L373" s="431"/>
      <c r="M373" s="431"/>
      <c r="N373" s="433"/>
      <c r="O373" s="431"/>
    </row>
    <row r="374" spans="1:15" x14ac:dyDescent="0.2">
      <c r="A374" s="431"/>
      <c r="B374" s="431"/>
      <c r="C374" s="431"/>
      <c r="D374" s="431"/>
      <c r="E374" s="431"/>
      <c r="F374" s="431"/>
      <c r="G374" s="431"/>
      <c r="H374" s="433"/>
      <c r="I374" s="509"/>
      <c r="J374" s="387"/>
      <c r="K374" s="387"/>
      <c r="L374" s="431"/>
      <c r="M374" s="431"/>
      <c r="N374" s="433"/>
      <c r="O374" s="431"/>
    </row>
    <row r="375" spans="1:15" x14ac:dyDescent="0.2">
      <c r="A375" s="431"/>
      <c r="B375" s="431"/>
      <c r="C375" s="431"/>
      <c r="D375" s="431"/>
      <c r="E375" s="431"/>
      <c r="F375" s="431"/>
      <c r="G375" s="431"/>
      <c r="H375" s="433"/>
      <c r="I375" s="509"/>
      <c r="J375" s="387"/>
      <c r="K375" s="387"/>
      <c r="L375" s="431"/>
      <c r="M375" s="431"/>
      <c r="N375" s="433"/>
      <c r="O375" s="431"/>
    </row>
    <row r="376" spans="1:15" x14ac:dyDescent="0.2">
      <c r="A376" s="431"/>
      <c r="B376" s="431"/>
      <c r="C376" s="431"/>
      <c r="D376" s="431"/>
      <c r="E376" s="431"/>
      <c r="F376" s="431"/>
      <c r="G376" s="431"/>
      <c r="H376" s="433"/>
      <c r="I376" s="509"/>
      <c r="J376" s="387"/>
      <c r="K376" s="387"/>
      <c r="L376" s="431"/>
      <c r="M376" s="431"/>
      <c r="N376" s="433"/>
      <c r="O376" s="431"/>
    </row>
    <row r="377" spans="1:15" x14ac:dyDescent="0.2">
      <c r="A377" s="431"/>
      <c r="B377" s="431"/>
      <c r="C377" s="431"/>
      <c r="D377" s="431"/>
      <c r="E377" s="431"/>
      <c r="F377" s="431"/>
      <c r="G377" s="431"/>
      <c r="H377" s="433"/>
      <c r="I377" s="509"/>
      <c r="J377" s="387"/>
      <c r="K377" s="387"/>
      <c r="L377" s="431"/>
      <c r="M377" s="431"/>
      <c r="N377" s="433"/>
      <c r="O377" s="431"/>
    </row>
    <row r="378" spans="1:15" x14ac:dyDescent="0.2">
      <c r="A378" s="431"/>
      <c r="B378" s="431"/>
      <c r="C378" s="431"/>
      <c r="D378" s="431"/>
      <c r="E378" s="431"/>
      <c r="F378" s="431"/>
      <c r="G378" s="431"/>
      <c r="H378" s="433"/>
      <c r="I378" s="509"/>
      <c r="J378" s="387"/>
      <c r="K378" s="387"/>
      <c r="L378" s="431"/>
      <c r="M378" s="431"/>
      <c r="N378" s="433"/>
      <c r="O378" s="431"/>
    </row>
    <row r="379" spans="1:15" x14ac:dyDescent="0.2">
      <c r="A379" s="431"/>
      <c r="B379" s="431"/>
      <c r="C379" s="431"/>
      <c r="D379" s="431"/>
      <c r="E379" s="431"/>
      <c r="F379" s="431"/>
      <c r="G379" s="431"/>
      <c r="H379" s="433"/>
      <c r="I379" s="509"/>
      <c r="J379" s="387"/>
      <c r="K379" s="387"/>
      <c r="L379" s="431"/>
      <c r="M379" s="431"/>
      <c r="N379" s="433"/>
      <c r="O379" s="431"/>
    </row>
    <row r="380" spans="1:15" x14ac:dyDescent="0.2">
      <c r="A380" s="431"/>
      <c r="B380" s="431"/>
      <c r="C380" s="431"/>
      <c r="D380" s="431"/>
      <c r="E380" s="431"/>
      <c r="F380" s="431"/>
      <c r="G380" s="431"/>
      <c r="H380" s="433"/>
      <c r="I380" s="509"/>
      <c r="J380" s="387"/>
      <c r="K380" s="387"/>
      <c r="L380" s="431"/>
      <c r="M380" s="431"/>
      <c r="N380" s="433"/>
      <c r="O380" s="431"/>
    </row>
    <row r="381" spans="1:15" x14ac:dyDescent="0.2">
      <c r="A381" s="431"/>
      <c r="B381" s="431"/>
      <c r="C381" s="431"/>
      <c r="D381" s="431"/>
      <c r="E381" s="431"/>
      <c r="F381" s="431"/>
      <c r="G381" s="431"/>
      <c r="H381" s="433"/>
      <c r="I381" s="509"/>
      <c r="J381" s="387"/>
      <c r="K381" s="387"/>
      <c r="L381" s="431"/>
      <c r="M381" s="431"/>
      <c r="N381" s="433"/>
      <c r="O381" s="431"/>
    </row>
    <row r="382" spans="1:15" x14ac:dyDescent="0.2">
      <c r="A382" s="431"/>
      <c r="B382" s="431"/>
      <c r="C382" s="431"/>
      <c r="D382" s="431"/>
      <c r="E382" s="431"/>
      <c r="F382" s="431"/>
      <c r="G382" s="431"/>
      <c r="H382" s="433"/>
      <c r="I382" s="509"/>
      <c r="J382" s="387"/>
      <c r="K382" s="387"/>
      <c r="L382" s="431"/>
      <c r="M382" s="431"/>
      <c r="N382" s="433"/>
      <c r="O382" s="431"/>
    </row>
    <row r="383" spans="1:15" x14ac:dyDescent="0.2">
      <c r="A383" s="431"/>
      <c r="B383" s="431"/>
      <c r="C383" s="431"/>
      <c r="D383" s="431"/>
      <c r="E383" s="431"/>
      <c r="F383" s="431"/>
      <c r="G383" s="431"/>
      <c r="H383" s="433"/>
      <c r="I383" s="509"/>
      <c r="J383" s="387"/>
      <c r="K383" s="387"/>
      <c r="L383" s="431"/>
      <c r="M383" s="431"/>
      <c r="N383" s="433"/>
      <c r="O383" s="431"/>
    </row>
    <row r="384" spans="1:15" x14ac:dyDescent="0.2">
      <c r="A384" s="431"/>
      <c r="B384" s="431"/>
      <c r="C384" s="431"/>
      <c r="D384" s="431"/>
      <c r="E384" s="431"/>
      <c r="F384" s="431"/>
      <c r="G384" s="431"/>
      <c r="H384" s="433"/>
      <c r="I384" s="509"/>
      <c r="J384" s="387"/>
      <c r="K384" s="387"/>
      <c r="L384" s="431"/>
      <c r="M384" s="431"/>
      <c r="N384" s="433"/>
      <c r="O384" s="431"/>
    </row>
    <row r="385" spans="1:15" x14ac:dyDescent="0.2">
      <c r="A385" s="431"/>
      <c r="B385" s="431"/>
      <c r="C385" s="431"/>
      <c r="D385" s="431"/>
      <c r="E385" s="431"/>
      <c r="F385" s="431"/>
      <c r="G385" s="431"/>
      <c r="H385" s="433"/>
      <c r="I385" s="509"/>
      <c r="J385" s="387"/>
      <c r="K385" s="387"/>
      <c r="L385" s="431"/>
      <c r="M385" s="431"/>
      <c r="N385" s="433"/>
      <c r="O385" s="431"/>
    </row>
    <row r="386" spans="1:15" x14ac:dyDescent="0.2">
      <c r="A386" s="431"/>
      <c r="B386" s="431"/>
      <c r="C386" s="431"/>
      <c r="D386" s="431"/>
      <c r="E386" s="431"/>
      <c r="F386" s="431"/>
      <c r="G386" s="431"/>
      <c r="H386" s="433"/>
      <c r="I386" s="509"/>
      <c r="J386" s="387"/>
      <c r="K386" s="387"/>
      <c r="L386" s="431"/>
      <c r="M386" s="431"/>
      <c r="N386" s="433"/>
      <c r="O386" s="431"/>
    </row>
    <row r="387" spans="1:15" x14ac:dyDescent="0.2">
      <c r="A387" s="431"/>
      <c r="B387" s="431"/>
      <c r="C387" s="431"/>
      <c r="D387" s="431"/>
      <c r="E387" s="431"/>
      <c r="F387" s="431"/>
      <c r="G387" s="431"/>
      <c r="H387" s="433"/>
      <c r="I387" s="509"/>
      <c r="J387" s="387"/>
      <c r="K387" s="387"/>
      <c r="L387" s="431"/>
      <c r="M387" s="431"/>
      <c r="N387" s="433"/>
      <c r="O387" s="431"/>
    </row>
    <row r="388" spans="1:15" x14ac:dyDescent="0.2">
      <c r="A388" s="431"/>
      <c r="B388" s="431"/>
      <c r="C388" s="431"/>
      <c r="D388" s="431"/>
      <c r="E388" s="431"/>
      <c r="F388" s="431"/>
      <c r="G388" s="431"/>
      <c r="H388" s="433"/>
      <c r="I388" s="509"/>
      <c r="J388" s="387"/>
      <c r="K388" s="387"/>
      <c r="L388" s="431"/>
      <c r="M388" s="431"/>
      <c r="N388" s="433"/>
      <c r="O388" s="431"/>
    </row>
    <row r="389" spans="1:15" x14ac:dyDescent="0.2">
      <c r="A389" s="431"/>
      <c r="B389" s="431"/>
      <c r="C389" s="431"/>
      <c r="D389" s="431"/>
      <c r="E389" s="431"/>
      <c r="F389" s="431"/>
      <c r="G389" s="431"/>
      <c r="H389" s="433"/>
      <c r="I389" s="509"/>
      <c r="J389" s="387"/>
      <c r="K389" s="387"/>
      <c r="L389" s="431"/>
      <c r="M389" s="431"/>
      <c r="N389" s="433"/>
      <c r="O389" s="431"/>
    </row>
    <row r="390" spans="1:15" x14ac:dyDescent="0.2">
      <c r="A390" s="431"/>
      <c r="B390" s="431"/>
      <c r="C390" s="431"/>
      <c r="D390" s="431"/>
      <c r="E390" s="431"/>
      <c r="F390" s="431"/>
      <c r="G390" s="431"/>
      <c r="H390" s="433"/>
      <c r="I390" s="509"/>
      <c r="J390" s="387"/>
      <c r="K390" s="387"/>
      <c r="L390" s="431"/>
      <c r="M390" s="431"/>
      <c r="N390" s="433"/>
      <c r="O390" s="431"/>
    </row>
    <row r="391" spans="1:15" x14ac:dyDescent="0.2">
      <c r="A391" s="431"/>
      <c r="B391" s="431"/>
      <c r="C391" s="431"/>
      <c r="D391" s="431"/>
      <c r="E391" s="431"/>
      <c r="F391" s="431"/>
      <c r="G391" s="431"/>
      <c r="H391" s="433"/>
      <c r="I391" s="509"/>
      <c r="J391" s="387"/>
      <c r="K391" s="387"/>
      <c r="L391" s="431"/>
      <c r="M391" s="431"/>
      <c r="N391" s="433"/>
      <c r="O391" s="431"/>
    </row>
    <row r="392" spans="1:15" x14ac:dyDescent="0.2">
      <c r="A392" s="431"/>
      <c r="B392" s="431"/>
      <c r="C392" s="431"/>
      <c r="D392" s="431"/>
      <c r="E392" s="431"/>
      <c r="F392" s="431"/>
      <c r="G392" s="431"/>
      <c r="H392" s="433"/>
      <c r="I392" s="509"/>
      <c r="J392" s="387"/>
      <c r="K392" s="387"/>
      <c r="L392" s="431"/>
      <c r="M392" s="431"/>
      <c r="N392" s="433"/>
      <c r="O392" s="431"/>
    </row>
    <row r="393" spans="1:15" x14ac:dyDescent="0.2">
      <c r="A393" s="431"/>
      <c r="B393" s="431"/>
      <c r="C393" s="431"/>
      <c r="D393" s="431"/>
      <c r="E393" s="431"/>
      <c r="F393" s="431"/>
      <c r="G393" s="431"/>
      <c r="H393" s="433"/>
      <c r="I393" s="509"/>
      <c r="J393" s="387"/>
      <c r="K393" s="387"/>
      <c r="L393" s="431"/>
      <c r="M393" s="431"/>
      <c r="N393" s="433"/>
      <c r="O393" s="431"/>
    </row>
    <row r="394" spans="1:15" x14ac:dyDescent="0.2">
      <c r="A394" s="431"/>
      <c r="B394" s="431"/>
      <c r="C394" s="431"/>
      <c r="D394" s="431"/>
      <c r="E394" s="431"/>
      <c r="F394" s="431"/>
      <c r="G394" s="431"/>
      <c r="H394" s="433"/>
      <c r="I394" s="509"/>
      <c r="J394" s="387"/>
      <c r="K394" s="387"/>
      <c r="L394" s="431"/>
      <c r="M394" s="431"/>
      <c r="N394" s="433"/>
      <c r="O394" s="431"/>
    </row>
    <row r="395" spans="1:15" x14ac:dyDescent="0.2">
      <c r="A395" s="431"/>
      <c r="B395" s="431"/>
      <c r="C395" s="431"/>
      <c r="D395" s="431"/>
      <c r="E395" s="431"/>
      <c r="F395" s="431"/>
      <c r="G395" s="431"/>
      <c r="H395" s="433"/>
      <c r="I395" s="509"/>
      <c r="J395" s="387"/>
      <c r="K395" s="387"/>
      <c r="L395" s="431"/>
      <c r="M395" s="431"/>
      <c r="N395" s="433"/>
      <c r="O395" s="431"/>
    </row>
    <row r="396" spans="1:15" x14ac:dyDescent="0.2">
      <c r="A396" s="431"/>
      <c r="B396" s="431"/>
      <c r="C396" s="431"/>
      <c r="D396" s="431"/>
      <c r="E396" s="431"/>
      <c r="F396" s="431"/>
      <c r="G396" s="431"/>
      <c r="H396" s="433"/>
      <c r="I396" s="509"/>
      <c r="J396" s="387"/>
      <c r="K396" s="387"/>
      <c r="L396" s="431"/>
      <c r="M396" s="431"/>
      <c r="N396" s="433"/>
      <c r="O396" s="431"/>
    </row>
    <row r="397" spans="1:15" x14ac:dyDescent="0.2">
      <c r="A397" s="431"/>
      <c r="B397" s="431"/>
      <c r="C397" s="431"/>
      <c r="D397" s="431"/>
      <c r="E397" s="431"/>
      <c r="F397" s="431"/>
      <c r="G397" s="431"/>
      <c r="H397" s="433"/>
      <c r="I397" s="509"/>
      <c r="J397" s="387"/>
      <c r="K397" s="387"/>
      <c r="L397" s="431"/>
      <c r="M397" s="431"/>
      <c r="N397" s="433"/>
      <c r="O397" s="431"/>
    </row>
    <row r="398" spans="1:15" x14ac:dyDescent="0.2">
      <c r="A398" s="431"/>
      <c r="B398" s="431"/>
      <c r="C398" s="431"/>
      <c r="D398" s="431"/>
      <c r="E398" s="431"/>
      <c r="F398" s="431"/>
      <c r="G398" s="431"/>
      <c r="H398" s="433"/>
      <c r="I398" s="509"/>
      <c r="J398" s="387"/>
      <c r="K398" s="387"/>
      <c r="L398" s="431"/>
      <c r="M398" s="431"/>
      <c r="N398" s="433"/>
      <c r="O398" s="431"/>
    </row>
    <row r="399" spans="1:15" x14ac:dyDescent="0.2">
      <c r="A399" s="431"/>
      <c r="B399" s="431"/>
      <c r="C399" s="431"/>
      <c r="D399" s="431"/>
      <c r="E399" s="431"/>
      <c r="F399" s="431"/>
      <c r="G399" s="431"/>
      <c r="H399" s="433"/>
      <c r="I399" s="509"/>
      <c r="J399" s="387"/>
      <c r="K399" s="387"/>
      <c r="L399" s="431"/>
      <c r="M399" s="431"/>
      <c r="N399" s="433"/>
      <c r="O399" s="431"/>
    </row>
    <row r="400" spans="1:15" x14ac:dyDescent="0.2">
      <c r="A400" s="431"/>
      <c r="B400" s="431"/>
      <c r="C400" s="431"/>
      <c r="D400" s="431"/>
      <c r="E400" s="431"/>
      <c r="F400" s="431"/>
      <c r="G400" s="431"/>
      <c r="H400" s="433"/>
      <c r="I400" s="509"/>
      <c r="J400" s="387"/>
      <c r="K400" s="387"/>
      <c r="L400" s="431"/>
      <c r="M400" s="431"/>
      <c r="N400" s="433"/>
      <c r="O400" s="431"/>
    </row>
    <row r="401" spans="1:15" x14ac:dyDescent="0.2">
      <c r="A401" s="431"/>
      <c r="B401" s="431"/>
      <c r="C401" s="431"/>
      <c r="D401" s="431"/>
      <c r="E401" s="431"/>
      <c r="F401" s="431"/>
      <c r="G401" s="431"/>
      <c r="H401" s="433"/>
      <c r="I401" s="509"/>
      <c r="J401" s="387"/>
      <c r="K401" s="387"/>
      <c r="L401" s="431"/>
      <c r="M401" s="431"/>
      <c r="N401" s="433"/>
      <c r="O401" s="431"/>
    </row>
    <row r="402" spans="1:15" x14ac:dyDescent="0.2">
      <c r="A402" s="431"/>
      <c r="B402" s="431"/>
      <c r="C402" s="431"/>
      <c r="D402" s="431"/>
      <c r="E402" s="431"/>
      <c r="F402" s="431"/>
      <c r="G402" s="431"/>
      <c r="H402" s="433"/>
      <c r="I402" s="509"/>
      <c r="J402" s="387"/>
      <c r="K402" s="387"/>
      <c r="L402" s="431"/>
      <c r="M402" s="431"/>
      <c r="N402" s="433"/>
      <c r="O402" s="431"/>
    </row>
    <row r="403" spans="1:15" x14ac:dyDescent="0.2">
      <c r="A403" s="431"/>
      <c r="B403" s="431"/>
      <c r="C403" s="431"/>
      <c r="D403" s="431"/>
      <c r="E403" s="431"/>
      <c r="F403" s="431"/>
      <c r="G403" s="431"/>
      <c r="H403" s="433"/>
      <c r="I403" s="509"/>
      <c r="J403" s="387"/>
      <c r="K403" s="387"/>
      <c r="L403" s="431"/>
      <c r="M403" s="431"/>
      <c r="N403" s="433"/>
      <c r="O403" s="431"/>
    </row>
    <row r="404" spans="1:15" x14ac:dyDescent="0.2">
      <c r="A404" s="431"/>
      <c r="B404" s="431"/>
      <c r="C404" s="431"/>
      <c r="D404" s="431"/>
      <c r="E404" s="431"/>
      <c r="F404" s="431"/>
      <c r="G404" s="431"/>
      <c r="H404" s="433"/>
      <c r="I404" s="509"/>
      <c r="J404" s="387"/>
      <c r="K404" s="387"/>
      <c r="L404" s="431"/>
      <c r="M404" s="431"/>
      <c r="N404" s="433"/>
      <c r="O404" s="431"/>
    </row>
    <row r="405" spans="1:15" x14ac:dyDescent="0.2">
      <c r="A405" s="431"/>
      <c r="B405" s="431"/>
      <c r="C405" s="431"/>
      <c r="D405" s="431"/>
      <c r="E405" s="431"/>
      <c r="F405" s="431"/>
      <c r="G405" s="431"/>
      <c r="H405" s="433"/>
      <c r="I405" s="509"/>
      <c r="J405" s="387"/>
      <c r="K405" s="387"/>
      <c r="L405" s="431"/>
      <c r="M405" s="431"/>
      <c r="N405" s="433"/>
      <c r="O405" s="431"/>
    </row>
    <row r="406" spans="1:15" x14ac:dyDescent="0.2">
      <c r="A406" s="431"/>
      <c r="B406" s="431"/>
      <c r="C406" s="431"/>
      <c r="D406" s="431"/>
      <c r="E406" s="431"/>
      <c r="F406" s="431"/>
      <c r="G406" s="431"/>
      <c r="H406" s="433"/>
      <c r="I406" s="509"/>
      <c r="J406" s="387"/>
      <c r="K406" s="387"/>
      <c r="L406" s="431"/>
      <c r="M406" s="431"/>
      <c r="N406" s="433"/>
      <c r="O406" s="431"/>
    </row>
    <row r="407" spans="1:15" x14ac:dyDescent="0.2">
      <c r="A407" s="431"/>
      <c r="B407" s="431"/>
      <c r="C407" s="431"/>
      <c r="D407" s="431"/>
      <c r="E407" s="431"/>
      <c r="F407" s="431"/>
      <c r="G407" s="431"/>
      <c r="H407" s="433"/>
      <c r="I407" s="509"/>
      <c r="J407" s="387"/>
      <c r="K407" s="387"/>
      <c r="L407" s="431"/>
      <c r="M407" s="431"/>
      <c r="N407" s="433"/>
      <c r="O407" s="431"/>
    </row>
    <row r="408" spans="1:15" x14ac:dyDescent="0.2">
      <c r="A408" s="431"/>
      <c r="B408" s="431"/>
      <c r="C408" s="431"/>
      <c r="D408" s="431"/>
      <c r="E408" s="431"/>
      <c r="F408" s="431"/>
      <c r="G408" s="431"/>
      <c r="H408" s="433"/>
      <c r="I408" s="509"/>
      <c r="J408" s="387"/>
      <c r="K408" s="387"/>
      <c r="L408" s="431"/>
      <c r="M408" s="431"/>
      <c r="N408" s="433"/>
      <c r="O408" s="431"/>
    </row>
    <row r="409" spans="1:15" x14ac:dyDescent="0.2">
      <c r="A409" s="431"/>
      <c r="B409" s="431"/>
      <c r="C409" s="431"/>
      <c r="D409" s="431"/>
      <c r="E409" s="431"/>
      <c r="F409" s="431"/>
      <c r="G409" s="431"/>
      <c r="H409" s="433"/>
      <c r="I409" s="509"/>
      <c r="J409" s="387"/>
      <c r="K409" s="387"/>
      <c r="L409" s="431"/>
      <c r="M409" s="431"/>
      <c r="N409" s="433"/>
      <c r="O409" s="431"/>
    </row>
    <row r="410" spans="1:15" x14ac:dyDescent="0.2">
      <c r="A410" s="431"/>
      <c r="B410" s="431"/>
      <c r="C410" s="431"/>
      <c r="D410" s="431"/>
      <c r="E410" s="431"/>
      <c r="F410" s="431"/>
      <c r="G410" s="431"/>
      <c r="H410" s="433"/>
      <c r="I410" s="509"/>
      <c r="J410" s="387"/>
      <c r="K410" s="387"/>
      <c r="L410" s="431"/>
      <c r="M410" s="431"/>
      <c r="N410" s="433"/>
      <c r="O410" s="431"/>
    </row>
    <row r="411" spans="1:15" x14ac:dyDescent="0.2">
      <c r="A411" s="431"/>
      <c r="B411" s="431"/>
      <c r="C411" s="431"/>
      <c r="D411" s="431"/>
      <c r="E411" s="431"/>
      <c r="F411" s="431"/>
      <c r="G411" s="431"/>
      <c r="H411" s="433"/>
      <c r="I411" s="509"/>
      <c r="J411" s="387"/>
      <c r="K411" s="387"/>
      <c r="L411" s="431"/>
      <c r="M411" s="431"/>
      <c r="N411" s="433"/>
      <c r="O411" s="431"/>
    </row>
    <row r="412" spans="1:15" x14ac:dyDescent="0.2">
      <c r="A412" s="431"/>
      <c r="B412" s="431"/>
      <c r="C412" s="431"/>
      <c r="D412" s="431"/>
      <c r="E412" s="431"/>
      <c r="F412" s="431"/>
      <c r="G412" s="431"/>
      <c r="H412" s="433"/>
      <c r="I412" s="509"/>
      <c r="J412" s="387"/>
      <c r="K412" s="387"/>
      <c r="L412" s="431"/>
      <c r="M412" s="431"/>
      <c r="N412" s="433"/>
      <c r="O412" s="431"/>
    </row>
    <row r="413" spans="1:15" x14ac:dyDescent="0.2">
      <c r="A413" s="431"/>
      <c r="B413" s="431"/>
      <c r="C413" s="431"/>
      <c r="D413" s="431"/>
      <c r="E413" s="431"/>
      <c r="F413" s="431"/>
      <c r="G413" s="431"/>
      <c r="H413" s="433"/>
      <c r="I413" s="509"/>
      <c r="J413" s="387"/>
      <c r="K413" s="387"/>
      <c r="L413" s="431"/>
      <c r="M413" s="431"/>
      <c r="N413" s="433"/>
      <c r="O413" s="431"/>
    </row>
    <row r="414" spans="1:15" x14ac:dyDescent="0.2">
      <c r="A414" s="431"/>
      <c r="B414" s="431"/>
      <c r="C414" s="431"/>
      <c r="D414" s="431"/>
      <c r="E414" s="431"/>
      <c r="F414" s="431"/>
      <c r="G414" s="431"/>
      <c r="H414" s="433"/>
      <c r="I414" s="509"/>
      <c r="J414" s="387"/>
      <c r="K414" s="387"/>
      <c r="L414" s="431"/>
      <c r="M414" s="431"/>
      <c r="N414" s="433"/>
      <c r="O414" s="431"/>
    </row>
    <row r="415" spans="1:15" x14ac:dyDescent="0.2">
      <c r="A415" s="431"/>
      <c r="B415" s="431"/>
      <c r="C415" s="431"/>
      <c r="D415" s="431"/>
      <c r="E415" s="431"/>
      <c r="F415" s="431"/>
      <c r="G415" s="431"/>
      <c r="H415" s="433"/>
      <c r="I415" s="509"/>
      <c r="J415" s="387"/>
      <c r="K415" s="387"/>
      <c r="L415" s="431"/>
      <c r="M415" s="431"/>
      <c r="N415" s="433"/>
      <c r="O415" s="431"/>
    </row>
    <row r="416" spans="1:15" x14ac:dyDescent="0.2">
      <c r="A416" s="431"/>
      <c r="B416" s="431"/>
      <c r="C416" s="431"/>
      <c r="D416" s="431"/>
      <c r="E416" s="431"/>
      <c r="F416" s="431"/>
      <c r="G416" s="431"/>
      <c r="H416" s="433"/>
      <c r="I416" s="509"/>
      <c r="J416" s="387"/>
      <c r="K416" s="387"/>
      <c r="L416" s="431"/>
      <c r="M416" s="431"/>
      <c r="N416" s="433"/>
      <c r="O416" s="431"/>
    </row>
    <row r="417" spans="1:15" x14ac:dyDescent="0.2">
      <c r="A417" s="431"/>
      <c r="B417" s="431"/>
      <c r="C417" s="431"/>
      <c r="D417" s="431"/>
      <c r="E417" s="431"/>
      <c r="F417" s="431"/>
      <c r="G417" s="431"/>
      <c r="H417" s="433"/>
      <c r="I417" s="509"/>
      <c r="J417" s="387"/>
      <c r="K417" s="387"/>
      <c r="L417" s="431"/>
      <c r="M417" s="431"/>
      <c r="N417" s="433"/>
      <c r="O417" s="431"/>
    </row>
    <row r="418" spans="1:15" x14ac:dyDescent="0.2">
      <c r="A418" s="431"/>
      <c r="B418" s="431"/>
      <c r="C418" s="431"/>
      <c r="D418" s="431"/>
      <c r="E418" s="431"/>
      <c r="F418" s="431"/>
      <c r="G418" s="431"/>
      <c r="H418" s="433"/>
      <c r="I418" s="509"/>
      <c r="J418" s="387"/>
      <c r="K418" s="387"/>
      <c r="L418" s="431"/>
      <c r="M418" s="431"/>
      <c r="N418" s="433"/>
      <c r="O418" s="431"/>
    </row>
    <row r="419" spans="1:15" x14ac:dyDescent="0.2">
      <c r="A419" s="431"/>
      <c r="B419" s="431"/>
      <c r="C419" s="431"/>
      <c r="D419" s="431"/>
      <c r="E419" s="431"/>
      <c r="F419" s="431"/>
      <c r="G419" s="431"/>
      <c r="H419" s="433"/>
      <c r="I419" s="509"/>
      <c r="J419" s="387"/>
      <c r="K419" s="387"/>
      <c r="L419" s="431"/>
      <c r="M419" s="431"/>
      <c r="N419" s="433"/>
      <c r="O419" s="431"/>
    </row>
    <row r="420" spans="1:15" x14ac:dyDescent="0.2">
      <c r="A420" s="431"/>
      <c r="B420" s="431"/>
      <c r="C420" s="431"/>
      <c r="D420" s="431"/>
      <c r="E420" s="431"/>
      <c r="F420" s="431"/>
      <c r="G420" s="431"/>
      <c r="H420" s="433"/>
      <c r="I420" s="509"/>
      <c r="J420" s="387"/>
      <c r="K420" s="387"/>
      <c r="L420" s="431"/>
      <c r="M420" s="431"/>
      <c r="N420" s="433"/>
      <c r="O420" s="431"/>
    </row>
    <row r="421" spans="1:15" x14ac:dyDescent="0.2">
      <c r="A421" s="431"/>
      <c r="B421" s="431"/>
      <c r="C421" s="431"/>
      <c r="D421" s="431"/>
      <c r="E421" s="431"/>
      <c r="F421" s="431"/>
      <c r="G421" s="431"/>
      <c r="H421" s="433"/>
      <c r="I421" s="509"/>
      <c r="J421" s="387"/>
      <c r="K421" s="387"/>
      <c r="L421" s="431"/>
      <c r="M421" s="431"/>
      <c r="N421" s="433"/>
      <c r="O421" s="431"/>
    </row>
    <row r="422" spans="1:15" x14ac:dyDescent="0.2">
      <c r="A422" s="431"/>
      <c r="B422" s="431"/>
      <c r="C422" s="431"/>
      <c r="D422" s="431"/>
      <c r="E422" s="431"/>
      <c r="F422" s="431"/>
      <c r="G422" s="431"/>
      <c r="H422" s="433"/>
      <c r="I422" s="509"/>
      <c r="J422" s="387"/>
      <c r="K422" s="387"/>
      <c r="L422" s="431"/>
      <c r="M422" s="431"/>
      <c r="N422" s="433"/>
      <c r="O422" s="431"/>
    </row>
    <row r="423" spans="1:15" x14ac:dyDescent="0.2">
      <c r="A423" s="431"/>
      <c r="B423" s="431"/>
      <c r="C423" s="431"/>
      <c r="D423" s="431"/>
      <c r="E423" s="431"/>
      <c r="F423" s="431"/>
      <c r="G423" s="431"/>
      <c r="H423" s="433"/>
      <c r="I423" s="509"/>
      <c r="J423" s="387"/>
      <c r="K423" s="387"/>
      <c r="L423" s="431"/>
      <c r="M423" s="431"/>
      <c r="N423" s="433"/>
      <c r="O423" s="431"/>
    </row>
    <row r="424" spans="1:15" x14ac:dyDescent="0.2">
      <c r="A424" s="431"/>
      <c r="B424" s="431"/>
      <c r="C424" s="431"/>
      <c r="D424" s="431"/>
      <c r="E424" s="431"/>
      <c r="F424" s="431"/>
      <c r="G424" s="431"/>
      <c r="H424" s="433"/>
      <c r="I424" s="509"/>
      <c r="J424" s="387"/>
      <c r="K424" s="387"/>
      <c r="L424" s="431"/>
      <c r="M424" s="431"/>
      <c r="N424" s="433"/>
      <c r="O424" s="431"/>
    </row>
    <row r="425" spans="1:15" x14ac:dyDescent="0.2">
      <c r="A425" s="431"/>
      <c r="B425" s="431"/>
      <c r="C425" s="431"/>
      <c r="D425" s="431"/>
      <c r="E425" s="431"/>
      <c r="F425" s="431"/>
      <c r="G425" s="431"/>
      <c r="H425" s="433"/>
      <c r="I425" s="509"/>
      <c r="J425" s="387"/>
      <c r="K425" s="387"/>
      <c r="L425" s="431"/>
      <c r="M425" s="431"/>
      <c r="N425" s="433"/>
      <c r="O425" s="431"/>
    </row>
    <row r="426" spans="1:15" x14ac:dyDescent="0.2">
      <c r="A426" s="431"/>
      <c r="B426" s="431"/>
      <c r="C426" s="431"/>
      <c r="D426" s="431"/>
      <c r="E426" s="431"/>
      <c r="F426" s="431"/>
      <c r="G426" s="431"/>
      <c r="H426" s="433"/>
      <c r="I426" s="509"/>
      <c r="J426" s="387"/>
      <c r="K426" s="387"/>
      <c r="L426" s="431"/>
      <c r="M426" s="431"/>
      <c r="N426" s="433"/>
      <c r="O426" s="431"/>
    </row>
    <row r="427" spans="1:15" x14ac:dyDescent="0.2">
      <c r="A427" s="431"/>
      <c r="B427" s="431"/>
      <c r="C427" s="431"/>
      <c r="D427" s="431"/>
      <c r="E427" s="431"/>
      <c r="F427" s="431"/>
      <c r="G427" s="431"/>
      <c r="H427" s="433"/>
      <c r="I427" s="509"/>
      <c r="J427" s="387"/>
      <c r="K427" s="387"/>
      <c r="L427" s="431"/>
      <c r="M427" s="431"/>
      <c r="N427" s="433"/>
      <c r="O427" s="431"/>
    </row>
    <row r="428" spans="1:15" x14ac:dyDescent="0.2">
      <c r="A428" s="431"/>
      <c r="B428" s="431"/>
      <c r="C428" s="431"/>
      <c r="D428" s="431"/>
      <c r="E428" s="431"/>
      <c r="F428" s="431"/>
      <c r="G428" s="431"/>
      <c r="H428" s="433"/>
      <c r="I428" s="509"/>
      <c r="J428" s="387"/>
      <c r="K428" s="387"/>
      <c r="L428" s="431"/>
      <c r="M428" s="431"/>
      <c r="N428" s="433"/>
      <c r="O428" s="431"/>
    </row>
    <row r="429" spans="1:15" x14ac:dyDescent="0.2">
      <c r="A429" s="431"/>
      <c r="B429" s="431"/>
      <c r="C429" s="431"/>
      <c r="D429" s="431"/>
      <c r="E429" s="431"/>
      <c r="F429" s="431"/>
      <c r="G429" s="431"/>
      <c r="H429" s="433"/>
      <c r="I429" s="509"/>
      <c r="J429" s="387"/>
      <c r="K429" s="387"/>
      <c r="L429" s="431"/>
      <c r="M429" s="431"/>
      <c r="N429" s="433"/>
      <c r="O429" s="431"/>
    </row>
    <row r="430" spans="1:15" x14ac:dyDescent="0.2">
      <c r="A430" s="431"/>
      <c r="B430" s="431"/>
      <c r="C430" s="431"/>
      <c r="D430" s="431"/>
      <c r="E430" s="431"/>
      <c r="F430" s="431"/>
      <c r="G430" s="431"/>
      <c r="H430" s="433"/>
      <c r="I430" s="509"/>
      <c r="J430" s="387"/>
      <c r="K430" s="387"/>
      <c r="L430" s="431"/>
      <c r="M430" s="431"/>
      <c r="N430" s="433"/>
      <c r="O430" s="431"/>
    </row>
    <row r="431" spans="1:15" x14ac:dyDescent="0.2">
      <c r="A431" s="431"/>
      <c r="B431" s="431"/>
      <c r="C431" s="431"/>
      <c r="D431" s="431"/>
      <c r="E431" s="431"/>
      <c r="F431" s="431"/>
      <c r="G431" s="431"/>
      <c r="H431" s="433"/>
      <c r="I431" s="509"/>
      <c r="J431" s="387"/>
      <c r="K431" s="387"/>
      <c r="L431" s="431"/>
      <c r="M431" s="431"/>
      <c r="N431" s="433"/>
      <c r="O431" s="431"/>
    </row>
    <row r="432" spans="1:15" x14ac:dyDescent="0.2">
      <c r="A432" s="431"/>
      <c r="B432" s="431"/>
      <c r="C432" s="431"/>
      <c r="D432" s="431"/>
      <c r="E432" s="431"/>
      <c r="F432" s="431"/>
      <c r="G432" s="431"/>
      <c r="H432" s="433"/>
      <c r="I432" s="509"/>
      <c r="J432" s="387"/>
      <c r="K432" s="387"/>
      <c r="L432" s="431"/>
      <c r="M432" s="431"/>
      <c r="N432" s="433"/>
      <c r="O432" s="431"/>
    </row>
    <row r="433" spans="1:15" x14ac:dyDescent="0.2">
      <c r="A433" s="431"/>
      <c r="B433" s="431"/>
      <c r="C433" s="431"/>
      <c r="D433" s="431"/>
      <c r="E433" s="431"/>
      <c r="F433" s="431"/>
      <c r="G433" s="431"/>
      <c r="H433" s="433"/>
      <c r="I433" s="509"/>
      <c r="J433" s="387"/>
      <c r="K433" s="387"/>
      <c r="L433" s="431"/>
      <c r="M433" s="431"/>
      <c r="N433" s="433"/>
      <c r="O433" s="431"/>
    </row>
    <row r="434" spans="1:15" x14ac:dyDescent="0.2">
      <c r="A434" s="431"/>
      <c r="B434" s="431"/>
      <c r="C434" s="431"/>
      <c r="D434" s="431"/>
      <c r="E434" s="431"/>
      <c r="F434" s="431"/>
      <c r="G434" s="431"/>
      <c r="H434" s="433"/>
      <c r="I434" s="509"/>
      <c r="J434" s="387"/>
      <c r="K434" s="387"/>
      <c r="L434" s="431"/>
      <c r="M434" s="431"/>
      <c r="N434" s="433"/>
      <c r="O434" s="431"/>
    </row>
    <row r="435" spans="1:15" x14ac:dyDescent="0.2">
      <c r="A435" s="431"/>
      <c r="B435" s="431"/>
      <c r="C435" s="431"/>
      <c r="D435" s="431"/>
      <c r="E435" s="431"/>
      <c r="F435" s="431"/>
      <c r="G435" s="431"/>
      <c r="H435" s="433"/>
      <c r="I435" s="509"/>
      <c r="J435" s="387"/>
      <c r="K435" s="387"/>
      <c r="L435" s="431"/>
      <c r="M435" s="431"/>
      <c r="N435" s="433"/>
      <c r="O435" s="431"/>
    </row>
    <row r="436" spans="1:15" x14ac:dyDescent="0.2">
      <c r="A436" s="431"/>
      <c r="B436" s="431"/>
      <c r="C436" s="431"/>
      <c r="D436" s="431"/>
      <c r="E436" s="431"/>
      <c r="F436" s="431"/>
      <c r="G436" s="431"/>
      <c r="H436" s="433"/>
      <c r="I436" s="509"/>
      <c r="J436" s="387"/>
      <c r="K436" s="387"/>
      <c r="L436" s="431"/>
      <c r="M436" s="431"/>
      <c r="N436" s="433"/>
      <c r="O436" s="431"/>
    </row>
    <row r="437" spans="1:15" x14ac:dyDescent="0.2">
      <c r="A437" s="431"/>
      <c r="B437" s="431"/>
      <c r="C437" s="431"/>
      <c r="D437" s="431"/>
      <c r="E437" s="431"/>
      <c r="F437" s="431"/>
      <c r="G437" s="431"/>
      <c r="H437" s="433"/>
      <c r="I437" s="509"/>
      <c r="J437" s="387"/>
      <c r="K437" s="387"/>
      <c r="L437" s="431"/>
      <c r="M437" s="431"/>
      <c r="N437" s="433"/>
      <c r="O437" s="431"/>
    </row>
    <row r="438" spans="1:15" x14ac:dyDescent="0.2">
      <c r="A438" s="431"/>
      <c r="B438" s="431"/>
      <c r="C438" s="431"/>
      <c r="D438" s="431"/>
      <c r="E438" s="431"/>
      <c r="F438" s="431"/>
      <c r="G438" s="431"/>
      <c r="H438" s="433"/>
      <c r="I438" s="509"/>
      <c r="J438" s="387"/>
      <c r="K438" s="387"/>
      <c r="L438" s="431"/>
      <c r="M438" s="431"/>
      <c r="N438" s="433"/>
      <c r="O438" s="431"/>
    </row>
    <row r="439" spans="1:15" x14ac:dyDescent="0.2">
      <c r="A439" s="431"/>
      <c r="B439" s="431"/>
      <c r="C439" s="431"/>
      <c r="D439" s="431"/>
      <c r="E439" s="431"/>
      <c r="F439" s="431"/>
      <c r="G439" s="431"/>
      <c r="H439" s="433"/>
      <c r="I439" s="509"/>
      <c r="J439" s="387"/>
      <c r="K439" s="387"/>
      <c r="L439" s="431"/>
      <c r="M439" s="431"/>
      <c r="N439" s="433"/>
      <c r="O439" s="431"/>
    </row>
    <row r="440" spans="1:15" x14ac:dyDescent="0.2">
      <c r="A440" s="431"/>
      <c r="B440" s="431"/>
      <c r="C440" s="431"/>
      <c r="D440" s="431"/>
      <c r="E440" s="431"/>
      <c r="F440" s="431"/>
      <c r="G440" s="431"/>
      <c r="H440" s="433"/>
      <c r="I440" s="509"/>
      <c r="J440" s="387"/>
      <c r="K440" s="387"/>
      <c r="L440" s="431"/>
      <c r="M440" s="431"/>
      <c r="N440" s="433"/>
      <c r="O440" s="431"/>
    </row>
    <row r="441" spans="1:15" x14ac:dyDescent="0.2">
      <c r="A441" s="431"/>
      <c r="B441" s="431"/>
      <c r="C441" s="431"/>
      <c r="D441" s="431"/>
      <c r="E441" s="431"/>
      <c r="F441" s="431"/>
      <c r="G441" s="431"/>
      <c r="H441" s="433"/>
      <c r="I441" s="509"/>
      <c r="J441" s="387"/>
      <c r="K441" s="387"/>
      <c r="L441" s="431"/>
      <c r="M441" s="431"/>
      <c r="N441" s="433"/>
      <c r="O441" s="431"/>
    </row>
    <row r="442" spans="1:15" x14ac:dyDescent="0.2">
      <c r="A442" s="431"/>
      <c r="B442" s="431"/>
      <c r="C442" s="431"/>
      <c r="D442" s="431"/>
      <c r="E442" s="431"/>
      <c r="F442" s="431"/>
      <c r="G442" s="431"/>
      <c r="H442" s="433"/>
      <c r="I442" s="509"/>
      <c r="J442" s="387"/>
      <c r="K442" s="387"/>
      <c r="L442" s="431"/>
      <c r="M442" s="431"/>
      <c r="N442" s="433"/>
      <c r="O442" s="431"/>
    </row>
    <row r="443" spans="1:15" x14ac:dyDescent="0.2">
      <c r="A443" s="431"/>
      <c r="B443" s="431"/>
      <c r="C443" s="431"/>
      <c r="D443" s="431"/>
      <c r="E443" s="431"/>
      <c r="F443" s="431"/>
      <c r="G443" s="431"/>
      <c r="H443" s="433"/>
      <c r="I443" s="509"/>
      <c r="J443" s="387"/>
      <c r="K443" s="387"/>
      <c r="L443" s="431"/>
      <c r="M443" s="431"/>
      <c r="N443" s="433"/>
      <c r="O443" s="431"/>
    </row>
    <row r="444" spans="1:15" x14ac:dyDescent="0.2">
      <c r="A444" s="431"/>
      <c r="B444" s="431"/>
      <c r="C444" s="431"/>
      <c r="D444" s="431"/>
      <c r="E444" s="431"/>
      <c r="F444" s="431"/>
      <c r="G444" s="431"/>
      <c r="H444" s="433"/>
      <c r="I444" s="509"/>
      <c r="J444" s="387"/>
      <c r="K444" s="387"/>
      <c r="L444" s="431"/>
      <c r="M444" s="431"/>
      <c r="N444" s="433"/>
      <c r="O444" s="431"/>
    </row>
    <row r="445" spans="1:15" x14ac:dyDescent="0.2">
      <c r="A445" s="431"/>
      <c r="B445" s="431"/>
      <c r="C445" s="431"/>
      <c r="D445" s="431"/>
      <c r="E445" s="431"/>
      <c r="F445" s="431"/>
      <c r="G445" s="431"/>
      <c r="H445" s="433"/>
      <c r="I445" s="509"/>
      <c r="J445" s="387"/>
      <c r="K445" s="387"/>
      <c r="L445" s="431"/>
      <c r="M445" s="431"/>
      <c r="N445" s="433"/>
      <c r="O445" s="431"/>
    </row>
    <row r="446" spans="1:15" x14ac:dyDescent="0.2">
      <c r="A446" s="431"/>
      <c r="B446" s="431"/>
      <c r="C446" s="431"/>
      <c r="D446" s="431"/>
      <c r="E446" s="431"/>
      <c r="F446" s="431"/>
      <c r="G446" s="431"/>
      <c r="H446" s="433"/>
      <c r="I446" s="509"/>
      <c r="J446" s="387"/>
      <c r="K446" s="387"/>
      <c r="L446" s="431"/>
      <c r="M446" s="431"/>
      <c r="N446" s="433"/>
      <c r="O446" s="431"/>
    </row>
    <row r="447" spans="1:15" x14ac:dyDescent="0.2">
      <c r="A447" s="431"/>
      <c r="B447" s="431"/>
      <c r="C447" s="431"/>
      <c r="D447" s="431"/>
      <c r="E447" s="431"/>
      <c r="F447" s="431"/>
      <c r="G447" s="431"/>
      <c r="H447" s="433"/>
      <c r="I447" s="509"/>
      <c r="J447" s="387"/>
      <c r="K447" s="387"/>
      <c r="L447" s="431"/>
      <c r="M447" s="431"/>
      <c r="N447" s="433"/>
      <c r="O447" s="431"/>
    </row>
    <row r="448" spans="1:15" x14ac:dyDescent="0.2">
      <c r="A448" s="431"/>
      <c r="B448" s="431"/>
      <c r="C448" s="431"/>
      <c r="D448" s="431"/>
      <c r="E448" s="431"/>
      <c r="F448" s="431"/>
      <c r="G448" s="431"/>
      <c r="H448" s="433"/>
      <c r="I448" s="509"/>
      <c r="J448" s="387"/>
      <c r="K448" s="387"/>
      <c r="L448" s="431"/>
      <c r="M448" s="431"/>
      <c r="N448" s="433"/>
      <c r="O448" s="431"/>
    </row>
    <row r="449" spans="1:15" x14ac:dyDescent="0.2">
      <c r="A449" s="431"/>
      <c r="B449" s="431"/>
      <c r="C449" s="431"/>
      <c r="D449" s="431"/>
      <c r="E449" s="431"/>
      <c r="F449" s="431"/>
      <c r="G449" s="431"/>
      <c r="H449" s="433"/>
      <c r="I449" s="509"/>
      <c r="J449" s="387"/>
      <c r="K449" s="387"/>
      <c r="L449" s="431"/>
      <c r="M449" s="431"/>
      <c r="N449" s="433"/>
      <c r="O449" s="431"/>
    </row>
    <row r="450" spans="1:15" x14ac:dyDescent="0.2">
      <c r="A450" s="431"/>
      <c r="B450" s="431"/>
      <c r="C450" s="431"/>
      <c r="D450" s="431"/>
      <c r="E450" s="431"/>
      <c r="F450" s="431"/>
      <c r="G450" s="431"/>
      <c r="H450" s="433"/>
      <c r="I450" s="509"/>
      <c r="J450" s="387"/>
      <c r="K450" s="387"/>
      <c r="L450" s="431"/>
      <c r="M450" s="431"/>
      <c r="N450" s="433"/>
      <c r="O450" s="431"/>
    </row>
    <row r="451" spans="1:15" x14ac:dyDescent="0.2">
      <c r="A451" s="431"/>
      <c r="B451" s="431"/>
      <c r="C451" s="431"/>
      <c r="D451" s="431"/>
      <c r="E451" s="431"/>
      <c r="F451" s="431"/>
      <c r="G451" s="431"/>
      <c r="H451" s="433"/>
      <c r="I451" s="509"/>
      <c r="J451" s="387"/>
      <c r="K451" s="387"/>
      <c r="L451" s="431"/>
      <c r="M451" s="431"/>
      <c r="N451" s="433"/>
      <c r="O451" s="431"/>
    </row>
    <row r="452" spans="1:15" x14ac:dyDescent="0.2">
      <c r="A452" s="431"/>
      <c r="B452" s="431"/>
      <c r="C452" s="431"/>
      <c r="D452" s="431"/>
      <c r="E452" s="431"/>
      <c r="F452" s="431"/>
      <c r="G452" s="431"/>
      <c r="H452" s="433"/>
      <c r="I452" s="509"/>
      <c r="J452" s="387"/>
      <c r="K452" s="387"/>
      <c r="L452" s="431"/>
      <c r="M452" s="431"/>
      <c r="N452" s="433"/>
      <c r="O452" s="431"/>
    </row>
    <row r="453" spans="1:15" x14ac:dyDescent="0.2">
      <c r="A453" s="431"/>
      <c r="B453" s="431"/>
      <c r="C453" s="431"/>
      <c r="D453" s="431"/>
      <c r="E453" s="431"/>
      <c r="F453" s="431"/>
      <c r="G453" s="431"/>
      <c r="H453" s="433"/>
      <c r="I453" s="509"/>
      <c r="J453" s="387"/>
      <c r="K453" s="387"/>
      <c r="L453" s="431"/>
      <c r="M453" s="431"/>
      <c r="N453" s="433"/>
      <c r="O453" s="431"/>
    </row>
    <row r="454" spans="1:15" x14ac:dyDescent="0.2">
      <c r="A454" s="431"/>
      <c r="B454" s="431"/>
      <c r="C454" s="431"/>
      <c r="D454" s="431"/>
      <c r="E454" s="431"/>
      <c r="F454" s="431"/>
      <c r="G454" s="431"/>
      <c r="H454" s="433"/>
      <c r="I454" s="509"/>
      <c r="J454" s="387"/>
      <c r="K454" s="387"/>
      <c r="L454" s="431"/>
      <c r="M454" s="431"/>
      <c r="N454" s="433"/>
      <c r="O454" s="431"/>
    </row>
    <row r="455" spans="1:15" x14ac:dyDescent="0.2">
      <c r="A455" s="431"/>
      <c r="B455" s="431"/>
      <c r="C455" s="431"/>
      <c r="D455" s="431"/>
      <c r="E455" s="431"/>
      <c r="F455" s="431"/>
      <c r="G455" s="431"/>
      <c r="H455" s="433"/>
      <c r="I455" s="509"/>
      <c r="J455" s="387"/>
      <c r="K455" s="387"/>
      <c r="L455" s="431"/>
      <c r="M455" s="431"/>
      <c r="N455" s="433"/>
      <c r="O455" s="431"/>
    </row>
    <row r="456" spans="1:15" x14ac:dyDescent="0.2">
      <c r="A456" s="431"/>
      <c r="B456" s="431"/>
      <c r="C456" s="431"/>
      <c r="D456" s="431"/>
      <c r="E456" s="431"/>
      <c r="F456" s="431"/>
      <c r="G456" s="431"/>
      <c r="H456" s="433"/>
      <c r="I456" s="509"/>
      <c r="J456" s="387"/>
      <c r="K456" s="387"/>
      <c r="L456" s="431"/>
      <c r="M456" s="431"/>
      <c r="N456" s="433"/>
      <c r="O456" s="431"/>
    </row>
    <row r="457" spans="1:15" x14ac:dyDescent="0.2">
      <c r="A457" s="431"/>
      <c r="B457" s="431"/>
      <c r="C457" s="431"/>
      <c r="D457" s="431"/>
      <c r="E457" s="431"/>
      <c r="F457" s="431"/>
      <c r="G457" s="431"/>
      <c r="H457" s="433"/>
      <c r="I457" s="509"/>
      <c r="J457" s="387"/>
      <c r="K457" s="387"/>
      <c r="L457" s="431"/>
      <c r="M457" s="431"/>
      <c r="N457" s="433"/>
      <c r="O457" s="431"/>
    </row>
    <row r="458" spans="1:15" x14ac:dyDescent="0.2">
      <c r="A458" s="431"/>
      <c r="B458" s="431"/>
      <c r="C458" s="431"/>
      <c r="D458" s="431"/>
      <c r="E458" s="431"/>
      <c r="F458" s="431"/>
      <c r="G458" s="431"/>
      <c r="H458" s="433"/>
      <c r="I458" s="509"/>
      <c r="J458" s="387"/>
      <c r="K458" s="387"/>
      <c r="L458" s="431"/>
      <c r="M458" s="431"/>
      <c r="N458" s="433"/>
      <c r="O458" s="431"/>
    </row>
    <row r="459" spans="1:15" x14ac:dyDescent="0.2">
      <c r="A459" s="431"/>
      <c r="B459" s="431"/>
      <c r="C459" s="431"/>
      <c r="D459" s="431"/>
      <c r="E459" s="431"/>
      <c r="F459" s="431"/>
      <c r="G459" s="431"/>
      <c r="H459" s="433"/>
      <c r="I459" s="509"/>
      <c r="J459" s="387"/>
      <c r="K459" s="387"/>
      <c r="L459" s="431"/>
      <c r="M459" s="431"/>
      <c r="N459" s="433"/>
      <c r="O459" s="431"/>
    </row>
    <row r="460" spans="1:15" x14ac:dyDescent="0.2">
      <c r="A460" s="431"/>
      <c r="B460" s="431"/>
      <c r="C460" s="431"/>
      <c r="D460" s="431"/>
      <c r="E460" s="431"/>
      <c r="F460" s="431"/>
      <c r="G460" s="431"/>
      <c r="H460" s="433"/>
      <c r="I460" s="509"/>
      <c r="J460" s="387"/>
      <c r="K460" s="387"/>
      <c r="L460" s="431"/>
      <c r="M460" s="431"/>
      <c r="N460" s="433"/>
      <c r="O460" s="431"/>
    </row>
    <row r="461" spans="1:15" x14ac:dyDescent="0.2">
      <c r="A461" s="431"/>
      <c r="B461" s="431"/>
      <c r="C461" s="431"/>
      <c r="D461" s="431"/>
      <c r="E461" s="431"/>
      <c r="F461" s="431"/>
      <c r="G461" s="431"/>
      <c r="H461" s="433"/>
      <c r="I461" s="509"/>
      <c r="J461" s="387"/>
      <c r="K461" s="387"/>
      <c r="L461" s="431"/>
      <c r="M461" s="431"/>
      <c r="N461" s="433"/>
      <c r="O461" s="431"/>
    </row>
    <row r="462" spans="1:15" x14ac:dyDescent="0.2">
      <c r="A462" s="431"/>
      <c r="B462" s="431"/>
      <c r="C462" s="431"/>
      <c r="D462" s="431"/>
      <c r="E462" s="431"/>
      <c r="F462" s="431"/>
      <c r="G462" s="431"/>
      <c r="H462" s="433"/>
      <c r="I462" s="509"/>
      <c r="J462" s="387"/>
      <c r="K462" s="387"/>
      <c r="L462" s="431"/>
      <c r="M462" s="431"/>
      <c r="N462" s="433"/>
      <c r="O462" s="431"/>
    </row>
    <row r="463" spans="1:15" x14ac:dyDescent="0.2">
      <c r="A463" s="431"/>
      <c r="B463" s="431"/>
      <c r="C463" s="431"/>
      <c r="D463" s="431"/>
      <c r="E463" s="431"/>
      <c r="F463" s="431"/>
      <c r="G463" s="431"/>
      <c r="H463" s="433"/>
      <c r="I463" s="509"/>
      <c r="J463" s="387"/>
      <c r="K463" s="387"/>
      <c r="L463" s="431"/>
      <c r="M463" s="431"/>
      <c r="N463" s="433"/>
      <c r="O463" s="431"/>
    </row>
    <row r="464" spans="1:15" x14ac:dyDescent="0.2">
      <c r="A464" s="431"/>
      <c r="B464" s="431"/>
      <c r="C464" s="431"/>
      <c r="D464" s="431"/>
      <c r="E464" s="431"/>
      <c r="F464" s="431"/>
      <c r="G464" s="431"/>
      <c r="H464" s="433"/>
      <c r="I464" s="509"/>
      <c r="J464" s="387"/>
      <c r="K464" s="387"/>
      <c r="L464" s="431"/>
      <c r="M464" s="431"/>
      <c r="N464" s="433"/>
      <c r="O464" s="431"/>
    </row>
    <row r="465" spans="1:15" x14ac:dyDescent="0.2">
      <c r="A465" s="431"/>
      <c r="B465" s="431"/>
      <c r="C465" s="431"/>
      <c r="D465" s="431"/>
      <c r="E465" s="431"/>
      <c r="F465" s="431"/>
      <c r="G465" s="431"/>
      <c r="H465" s="433"/>
      <c r="I465" s="509"/>
      <c r="J465" s="387"/>
      <c r="K465" s="387"/>
      <c r="L465" s="431"/>
      <c r="M465" s="431"/>
      <c r="N465" s="433"/>
      <c r="O465" s="431"/>
    </row>
    <row r="466" spans="1:15" x14ac:dyDescent="0.2">
      <c r="A466" s="431"/>
      <c r="B466" s="431"/>
      <c r="C466" s="431"/>
      <c r="D466" s="431"/>
      <c r="E466" s="431"/>
      <c r="F466" s="431"/>
      <c r="G466" s="431"/>
      <c r="H466" s="433"/>
      <c r="I466" s="509"/>
      <c r="J466" s="387"/>
      <c r="K466" s="387"/>
      <c r="L466" s="431"/>
      <c r="M466" s="431"/>
      <c r="N466" s="433"/>
      <c r="O466" s="431"/>
    </row>
    <row r="467" spans="1:15" x14ac:dyDescent="0.2">
      <c r="A467" s="431"/>
      <c r="B467" s="431"/>
      <c r="C467" s="431"/>
      <c r="D467" s="431"/>
      <c r="E467" s="431"/>
      <c r="F467" s="431"/>
      <c r="G467" s="431"/>
      <c r="H467" s="433"/>
      <c r="I467" s="509"/>
      <c r="J467" s="387"/>
      <c r="K467" s="387"/>
      <c r="L467" s="431"/>
      <c r="M467" s="431"/>
      <c r="N467" s="433"/>
      <c r="O467" s="431"/>
    </row>
    <row r="468" spans="1:15" x14ac:dyDescent="0.2">
      <c r="A468" s="431"/>
      <c r="B468" s="431"/>
      <c r="C468" s="431"/>
      <c r="D468" s="431"/>
      <c r="E468" s="431"/>
      <c r="F468" s="431"/>
      <c r="G468" s="431"/>
      <c r="H468" s="433"/>
      <c r="I468" s="509"/>
      <c r="J468" s="387"/>
      <c r="K468" s="387"/>
      <c r="L468" s="431"/>
      <c r="M468" s="431"/>
      <c r="N468" s="433"/>
      <c r="O468" s="431"/>
    </row>
    <row r="469" spans="1:15" x14ac:dyDescent="0.2">
      <c r="A469" s="431"/>
      <c r="B469" s="431"/>
      <c r="C469" s="431"/>
      <c r="D469" s="431"/>
      <c r="E469" s="431"/>
      <c r="F469" s="431"/>
      <c r="G469" s="431"/>
      <c r="H469" s="433"/>
      <c r="I469" s="509"/>
      <c r="J469" s="387"/>
      <c r="K469" s="387"/>
      <c r="L469" s="431"/>
      <c r="M469" s="431"/>
      <c r="N469" s="433"/>
      <c r="O469" s="431"/>
    </row>
    <row r="470" spans="1:15" x14ac:dyDescent="0.2">
      <c r="A470" s="431"/>
      <c r="B470" s="431"/>
      <c r="C470" s="431"/>
      <c r="D470" s="431"/>
      <c r="E470" s="431"/>
      <c r="F470" s="431"/>
      <c r="G470" s="431"/>
      <c r="H470" s="433"/>
      <c r="I470" s="509"/>
      <c r="J470" s="387"/>
      <c r="K470" s="387"/>
      <c r="L470" s="431"/>
      <c r="M470" s="431"/>
      <c r="N470" s="433"/>
      <c r="O470" s="431"/>
    </row>
    <row r="471" spans="1:15" x14ac:dyDescent="0.2">
      <c r="A471" s="431"/>
      <c r="B471" s="431"/>
      <c r="C471" s="431"/>
      <c r="D471" s="431"/>
      <c r="E471" s="431"/>
      <c r="F471" s="431"/>
      <c r="G471" s="431"/>
      <c r="H471" s="433"/>
      <c r="I471" s="509"/>
      <c r="J471" s="387"/>
      <c r="K471" s="387"/>
      <c r="L471" s="431"/>
      <c r="M471" s="431"/>
      <c r="N471" s="433"/>
      <c r="O471" s="431"/>
    </row>
    <row r="472" spans="1:15" x14ac:dyDescent="0.2">
      <c r="A472" s="431"/>
      <c r="B472" s="431"/>
      <c r="C472" s="431"/>
      <c r="D472" s="431"/>
      <c r="E472" s="431"/>
      <c r="F472" s="431"/>
      <c r="G472" s="431"/>
      <c r="H472" s="433"/>
      <c r="I472" s="509"/>
      <c r="J472" s="387"/>
      <c r="K472" s="387"/>
      <c r="L472" s="431"/>
      <c r="M472" s="431"/>
      <c r="N472" s="433"/>
      <c r="O472" s="431"/>
    </row>
    <row r="473" spans="1:15" x14ac:dyDescent="0.2">
      <c r="A473" s="431"/>
      <c r="B473" s="431"/>
      <c r="C473" s="431"/>
      <c r="D473" s="431"/>
      <c r="E473" s="431"/>
      <c r="F473" s="431"/>
      <c r="G473" s="431"/>
      <c r="H473" s="433"/>
      <c r="I473" s="509"/>
      <c r="J473" s="387"/>
      <c r="K473" s="387"/>
      <c r="L473" s="431"/>
      <c r="M473" s="431"/>
      <c r="N473" s="433"/>
      <c r="O473" s="431"/>
    </row>
    <row r="474" spans="1:15" x14ac:dyDescent="0.2">
      <c r="A474" s="431"/>
      <c r="B474" s="431"/>
      <c r="C474" s="431"/>
      <c r="D474" s="431"/>
      <c r="E474" s="431"/>
      <c r="F474" s="431"/>
      <c r="G474" s="431"/>
      <c r="H474" s="433"/>
      <c r="I474" s="509"/>
      <c r="J474" s="387"/>
      <c r="K474" s="387"/>
      <c r="L474" s="431"/>
      <c r="M474" s="431"/>
      <c r="N474" s="433"/>
      <c r="O474" s="431"/>
    </row>
    <row r="475" spans="1:15" x14ac:dyDescent="0.2">
      <c r="A475" s="431"/>
      <c r="B475" s="431"/>
      <c r="C475" s="431"/>
      <c r="D475" s="431"/>
      <c r="E475" s="431"/>
      <c r="F475" s="431"/>
      <c r="G475" s="431"/>
      <c r="H475" s="433"/>
      <c r="I475" s="509"/>
      <c r="J475" s="387"/>
      <c r="K475" s="387"/>
      <c r="L475" s="431"/>
      <c r="M475" s="431"/>
      <c r="N475" s="433"/>
      <c r="O475" s="431"/>
    </row>
    <row r="476" spans="1:15" x14ac:dyDescent="0.2">
      <c r="A476" s="431"/>
      <c r="B476" s="431"/>
      <c r="C476" s="431"/>
      <c r="D476" s="431"/>
      <c r="E476" s="431"/>
      <c r="F476" s="431"/>
      <c r="G476" s="431"/>
      <c r="H476" s="433"/>
      <c r="I476" s="509"/>
      <c r="J476" s="387"/>
      <c r="K476" s="387"/>
      <c r="L476" s="431"/>
      <c r="M476" s="431"/>
      <c r="N476" s="433"/>
      <c r="O476" s="431"/>
    </row>
    <row r="477" spans="1:15" x14ac:dyDescent="0.2">
      <c r="A477" s="431"/>
      <c r="B477" s="431"/>
      <c r="C477" s="431"/>
      <c r="D477" s="431"/>
      <c r="E477" s="431"/>
      <c r="F477" s="431"/>
      <c r="G477" s="431"/>
      <c r="H477" s="433"/>
      <c r="I477" s="509"/>
      <c r="J477" s="387"/>
      <c r="K477" s="387"/>
      <c r="L477" s="431"/>
      <c r="M477" s="431"/>
      <c r="N477" s="433"/>
      <c r="O477" s="431"/>
    </row>
    <row r="478" spans="1:15" x14ac:dyDescent="0.2">
      <c r="A478" s="431"/>
      <c r="B478" s="431"/>
      <c r="C478" s="431"/>
      <c r="D478" s="431"/>
      <c r="E478" s="431"/>
      <c r="F478" s="431"/>
      <c r="G478" s="431"/>
      <c r="H478" s="433"/>
      <c r="I478" s="509"/>
      <c r="J478" s="387"/>
      <c r="K478" s="387"/>
      <c r="L478" s="431"/>
      <c r="M478" s="431"/>
      <c r="N478" s="433"/>
      <c r="O478" s="431"/>
    </row>
    <row r="479" spans="1:15" x14ac:dyDescent="0.2">
      <c r="A479" s="431"/>
      <c r="B479" s="431"/>
      <c r="C479" s="431"/>
      <c r="D479" s="431"/>
      <c r="E479" s="431"/>
      <c r="F479" s="431"/>
      <c r="G479" s="431"/>
      <c r="H479" s="433"/>
      <c r="I479" s="509"/>
      <c r="J479" s="387"/>
      <c r="K479" s="387"/>
      <c r="L479" s="431"/>
      <c r="M479" s="431"/>
      <c r="N479" s="433"/>
      <c r="O479" s="431"/>
    </row>
    <row r="480" spans="1:15" x14ac:dyDescent="0.2">
      <c r="A480" s="431"/>
      <c r="B480" s="431"/>
      <c r="C480" s="431"/>
      <c r="D480" s="431"/>
      <c r="E480" s="431"/>
      <c r="F480" s="431"/>
      <c r="G480" s="431"/>
      <c r="H480" s="433"/>
      <c r="I480" s="509"/>
      <c r="J480" s="387"/>
      <c r="K480" s="387"/>
      <c r="L480" s="431"/>
      <c r="M480" s="431"/>
      <c r="N480" s="433"/>
      <c r="O480" s="431"/>
    </row>
    <row r="481" spans="1:15" x14ac:dyDescent="0.2">
      <c r="A481" s="431"/>
      <c r="B481" s="431"/>
      <c r="C481" s="431"/>
      <c r="D481" s="431"/>
      <c r="E481" s="431"/>
      <c r="F481" s="431"/>
      <c r="G481" s="431"/>
      <c r="H481" s="433"/>
      <c r="I481" s="509"/>
      <c r="J481" s="387"/>
      <c r="K481" s="387"/>
      <c r="L481" s="431"/>
      <c r="M481" s="431"/>
      <c r="N481" s="433"/>
      <c r="O481" s="431"/>
    </row>
    <row r="482" spans="1:15" x14ac:dyDescent="0.2">
      <c r="A482" s="431"/>
      <c r="B482" s="431"/>
      <c r="C482" s="431"/>
      <c r="D482" s="431"/>
      <c r="E482" s="431"/>
      <c r="F482" s="431"/>
      <c r="G482" s="431"/>
      <c r="H482" s="433"/>
      <c r="I482" s="509"/>
      <c r="J482" s="387"/>
      <c r="K482" s="387"/>
      <c r="L482" s="431"/>
      <c r="M482" s="431"/>
      <c r="N482" s="433"/>
      <c r="O482" s="431"/>
    </row>
    <row r="483" spans="1:15" x14ac:dyDescent="0.2">
      <c r="A483" s="431"/>
      <c r="B483" s="431"/>
      <c r="C483" s="431"/>
      <c r="D483" s="431"/>
      <c r="E483" s="431"/>
      <c r="F483" s="431"/>
      <c r="G483" s="431"/>
      <c r="H483" s="433"/>
      <c r="I483" s="509"/>
      <c r="J483" s="387"/>
      <c r="K483" s="387"/>
      <c r="L483" s="431"/>
      <c r="M483" s="431"/>
      <c r="N483" s="433"/>
      <c r="O483" s="431"/>
    </row>
    <row r="484" spans="1:15" x14ac:dyDescent="0.2">
      <c r="A484" s="431"/>
      <c r="B484" s="431"/>
      <c r="C484" s="431"/>
      <c r="D484" s="431"/>
      <c r="E484" s="431"/>
      <c r="F484" s="431"/>
      <c r="G484" s="431"/>
      <c r="H484" s="433"/>
      <c r="I484" s="509"/>
      <c r="J484" s="387"/>
      <c r="K484" s="387"/>
      <c r="L484" s="431"/>
      <c r="M484" s="431"/>
      <c r="N484" s="433"/>
      <c r="O484" s="431"/>
    </row>
    <row r="485" spans="1:15" x14ac:dyDescent="0.2">
      <c r="A485" s="431"/>
      <c r="B485" s="431"/>
      <c r="C485" s="431"/>
      <c r="D485" s="431"/>
      <c r="E485" s="431"/>
      <c r="F485" s="431"/>
      <c r="G485" s="431"/>
      <c r="H485" s="433"/>
      <c r="I485" s="509"/>
      <c r="J485" s="387"/>
      <c r="K485" s="387"/>
      <c r="L485" s="431"/>
      <c r="M485" s="431"/>
      <c r="N485" s="433"/>
      <c r="O485" s="431"/>
    </row>
    <row r="486" spans="1:15" x14ac:dyDescent="0.2">
      <c r="A486" s="431"/>
      <c r="B486" s="431"/>
      <c r="C486" s="431"/>
      <c r="D486" s="431"/>
      <c r="E486" s="431"/>
      <c r="F486" s="431"/>
      <c r="G486" s="431"/>
      <c r="H486" s="433"/>
      <c r="I486" s="509"/>
      <c r="J486" s="387"/>
      <c r="K486" s="387"/>
      <c r="L486" s="431"/>
      <c r="M486" s="431"/>
      <c r="N486" s="433"/>
      <c r="O486" s="431"/>
    </row>
    <row r="487" spans="1:15" x14ac:dyDescent="0.2">
      <c r="A487" s="431"/>
      <c r="B487" s="431"/>
      <c r="C487" s="431"/>
      <c r="D487" s="431"/>
      <c r="E487" s="431"/>
      <c r="F487" s="431"/>
      <c r="G487" s="431"/>
      <c r="H487" s="433"/>
      <c r="I487" s="509"/>
      <c r="J487" s="387"/>
      <c r="K487" s="387"/>
      <c r="L487" s="431"/>
      <c r="M487" s="431"/>
      <c r="N487" s="433"/>
      <c r="O487" s="431"/>
    </row>
    <row r="488" spans="1:15" x14ac:dyDescent="0.2">
      <c r="A488" s="431"/>
      <c r="B488" s="431"/>
      <c r="C488" s="431"/>
      <c r="D488" s="431"/>
      <c r="E488" s="431"/>
      <c r="F488" s="431"/>
      <c r="G488" s="431"/>
      <c r="H488" s="433"/>
      <c r="I488" s="509"/>
      <c r="J488" s="387"/>
      <c r="K488" s="387"/>
      <c r="L488" s="431"/>
      <c r="M488" s="431"/>
      <c r="N488" s="433"/>
      <c r="O488" s="431"/>
    </row>
    <row r="489" spans="1:15" x14ac:dyDescent="0.2">
      <c r="A489" s="431"/>
      <c r="B489" s="431"/>
      <c r="C489" s="431"/>
      <c r="D489" s="431"/>
      <c r="E489" s="431"/>
      <c r="F489" s="431"/>
      <c r="G489" s="431"/>
      <c r="H489" s="433"/>
      <c r="I489" s="509"/>
      <c r="J489" s="387"/>
      <c r="K489" s="387"/>
      <c r="L489" s="431"/>
      <c r="M489" s="431"/>
      <c r="N489" s="433"/>
      <c r="O489" s="431"/>
    </row>
    <row r="490" spans="1:15" x14ac:dyDescent="0.2">
      <c r="A490" s="431"/>
      <c r="B490" s="431"/>
      <c r="C490" s="431"/>
      <c r="D490" s="431"/>
      <c r="E490" s="431"/>
      <c r="F490" s="431"/>
      <c r="G490" s="431"/>
      <c r="H490" s="433"/>
      <c r="I490" s="509"/>
      <c r="J490" s="387"/>
      <c r="K490" s="387"/>
      <c r="L490" s="431"/>
      <c r="M490" s="431"/>
      <c r="N490" s="433"/>
      <c r="O490" s="431"/>
    </row>
    <row r="491" spans="1:15" x14ac:dyDescent="0.2">
      <c r="A491" s="431"/>
      <c r="B491" s="431"/>
      <c r="C491" s="431"/>
      <c r="D491" s="431"/>
      <c r="E491" s="431"/>
      <c r="F491" s="431"/>
      <c r="G491" s="431"/>
      <c r="H491" s="433"/>
      <c r="I491" s="509"/>
      <c r="J491" s="387"/>
      <c r="K491" s="387"/>
      <c r="L491" s="431"/>
      <c r="M491" s="431"/>
      <c r="N491" s="433"/>
      <c r="O491" s="431"/>
    </row>
    <row r="492" spans="1:15" x14ac:dyDescent="0.2">
      <c r="A492" s="431"/>
      <c r="B492" s="431"/>
      <c r="C492" s="431"/>
      <c r="D492" s="431"/>
      <c r="E492" s="431"/>
      <c r="F492" s="431"/>
      <c r="G492" s="431"/>
      <c r="H492" s="433"/>
      <c r="I492" s="509"/>
      <c r="J492" s="387"/>
      <c r="K492" s="387"/>
      <c r="L492" s="431"/>
      <c r="M492" s="431"/>
      <c r="N492" s="433"/>
      <c r="O492" s="431"/>
    </row>
    <row r="493" spans="1:15" x14ac:dyDescent="0.2">
      <c r="A493" s="431"/>
      <c r="B493" s="431"/>
      <c r="C493" s="431"/>
      <c r="D493" s="431"/>
      <c r="E493" s="431"/>
      <c r="F493" s="431"/>
      <c r="G493" s="431"/>
      <c r="H493" s="433"/>
      <c r="I493" s="509"/>
      <c r="J493" s="387"/>
      <c r="K493" s="387"/>
      <c r="L493" s="431"/>
      <c r="M493" s="431"/>
      <c r="N493" s="433"/>
      <c r="O493" s="431"/>
    </row>
    <row r="494" spans="1:15" x14ac:dyDescent="0.2">
      <c r="A494" s="431"/>
      <c r="B494" s="431"/>
      <c r="C494" s="431"/>
      <c r="D494" s="431"/>
      <c r="E494" s="431"/>
      <c r="F494" s="431"/>
      <c r="G494" s="431"/>
      <c r="H494" s="433"/>
      <c r="I494" s="509"/>
      <c r="J494" s="387"/>
      <c r="K494" s="387"/>
      <c r="L494" s="431"/>
      <c r="M494" s="431"/>
      <c r="N494" s="433"/>
      <c r="O494" s="431"/>
    </row>
    <row r="495" spans="1:15" x14ac:dyDescent="0.2">
      <c r="A495" s="431"/>
      <c r="B495" s="431"/>
      <c r="C495" s="431"/>
      <c r="D495" s="431"/>
      <c r="E495" s="431"/>
      <c r="F495" s="431"/>
      <c r="G495" s="431"/>
      <c r="H495" s="433"/>
      <c r="I495" s="509"/>
      <c r="J495" s="387"/>
      <c r="K495" s="387"/>
      <c r="L495" s="431"/>
      <c r="M495" s="431"/>
      <c r="N495" s="433"/>
      <c r="O495" s="431"/>
    </row>
    <row r="496" spans="1:15" x14ac:dyDescent="0.2">
      <c r="A496" s="431"/>
      <c r="B496" s="431"/>
      <c r="C496" s="431"/>
      <c r="D496" s="431"/>
      <c r="E496" s="431"/>
      <c r="F496" s="431"/>
      <c r="G496" s="431"/>
      <c r="H496" s="433"/>
      <c r="I496" s="509"/>
      <c r="J496" s="387"/>
      <c r="K496" s="387"/>
      <c r="L496" s="431"/>
      <c r="M496" s="431"/>
      <c r="N496" s="433"/>
      <c r="O496" s="431"/>
    </row>
    <row r="497" spans="1:15" x14ac:dyDescent="0.2">
      <c r="A497" s="431"/>
      <c r="B497" s="431"/>
      <c r="C497" s="431"/>
      <c r="D497" s="431"/>
      <c r="E497" s="431"/>
      <c r="F497" s="431"/>
      <c r="G497" s="431"/>
      <c r="H497" s="433"/>
      <c r="I497" s="509"/>
      <c r="J497" s="387"/>
      <c r="K497" s="387"/>
      <c r="L497" s="431"/>
      <c r="M497" s="431"/>
      <c r="N497" s="433"/>
      <c r="O497" s="431"/>
    </row>
    <row r="498" spans="1:15" x14ac:dyDescent="0.2">
      <c r="A498" s="431"/>
      <c r="B498" s="431"/>
      <c r="C498" s="431"/>
      <c r="D498" s="431"/>
      <c r="E498" s="431"/>
      <c r="F498" s="431"/>
      <c r="G498" s="431"/>
      <c r="H498" s="433"/>
      <c r="I498" s="509"/>
      <c r="J498" s="387"/>
      <c r="K498" s="387"/>
      <c r="L498" s="431"/>
      <c r="M498" s="431"/>
      <c r="N498" s="433"/>
      <c r="O498" s="431"/>
    </row>
    <row r="499" spans="1:15" x14ac:dyDescent="0.2">
      <c r="A499" s="431"/>
      <c r="B499" s="431"/>
      <c r="C499" s="431"/>
      <c r="D499" s="431"/>
      <c r="E499" s="431"/>
      <c r="F499" s="431"/>
      <c r="G499" s="431"/>
      <c r="H499" s="433"/>
      <c r="I499" s="509"/>
      <c r="J499" s="387"/>
      <c r="K499" s="387"/>
      <c r="L499" s="431"/>
      <c r="M499" s="431"/>
      <c r="N499" s="433"/>
      <c r="O499" s="431"/>
    </row>
    <row r="500" spans="1:15" x14ac:dyDescent="0.2">
      <c r="A500" s="431"/>
      <c r="B500" s="431"/>
      <c r="C500" s="431"/>
      <c r="D500" s="431"/>
      <c r="E500" s="431"/>
      <c r="F500" s="431"/>
      <c r="G500" s="431"/>
      <c r="H500" s="433"/>
      <c r="I500" s="509"/>
      <c r="J500" s="387"/>
      <c r="K500" s="387"/>
      <c r="L500" s="431"/>
      <c r="M500" s="431"/>
      <c r="N500" s="433"/>
      <c r="O500" s="431"/>
    </row>
    <row r="501" spans="1:15" x14ac:dyDescent="0.2">
      <c r="A501" s="431"/>
      <c r="B501" s="431"/>
      <c r="C501" s="431"/>
      <c r="D501" s="431"/>
      <c r="E501" s="431"/>
      <c r="F501" s="431"/>
      <c r="G501" s="431"/>
      <c r="H501" s="433"/>
      <c r="I501" s="509"/>
      <c r="J501" s="387"/>
      <c r="K501" s="387"/>
      <c r="L501" s="431"/>
      <c r="M501" s="431"/>
      <c r="N501" s="433"/>
      <c r="O501" s="431"/>
    </row>
    <row r="502" spans="1:15" x14ac:dyDescent="0.2">
      <c r="A502" s="431"/>
      <c r="B502" s="431"/>
      <c r="C502" s="431"/>
      <c r="D502" s="431"/>
      <c r="E502" s="431"/>
      <c r="F502" s="431"/>
      <c r="G502" s="431"/>
      <c r="H502" s="433"/>
      <c r="I502" s="509"/>
      <c r="J502" s="387"/>
      <c r="K502" s="387"/>
      <c r="L502" s="431"/>
      <c r="M502" s="431"/>
      <c r="N502" s="433"/>
      <c r="O502" s="431"/>
    </row>
    <row r="503" spans="1:15" x14ac:dyDescent="0.2">
      <c r="A503" s="431"/>
      <c r="B503" s="431"/>
      <c r="C503" s="431"/>
      <c r="D503" s="431"/>
      <c r="E503" s="431"/>
      <c r="F503" s="431"/>
      <c r="G503" s="431"/>
      <c r="H503" s="433"/>
      <c r="I503" s="509"/>
      <c r="J503" s="387"/>
      <c r="K503" s="387"/>
      <c r="L503" s="431"/>
      <c r="M503" s="431"/>
      <c r="N503" s="433"/>
      <c r="O503" s="431"/>
    </row>
    <row r="504" spans="1:15" x14ac:dyDescent="0.2">
      <c r="A504" s="431"/>
      <c r="B504" s="431"/>
      <c r="C504" s="431"/>
      <c r="D504" s="431"/>
      <c r="E504" s="431"/>
      <c r="F504" s="431"/>
      <c r="G504" s="431"/>
      <c r="H504" s="433"/>
      <c r="I504" s="509"/>
      <c r="J504" s="387"/>
      <c r="K504" s="387"/>
      <c r="L504" s="431"/>
      <c r="M504" s="431"/>
      <c r="N504" s="433"/>
      <c r="O504" s="431"/>
    </row>
    <row r="505" spans="1:15" x14ac:dyDescent="0.2">
      <c r="A505" s="431"/>
      <c r="B505" s="431"/>
      <c r="C505" s="431"/>
      <c r="D505" s="431"/>
      <c r="E505" s="431"/>
      <c r="F505" s="431"/>
      <c r="G505" s="431"/>
      <c r="H505" s="433"/>
      <c r="I505" s="509"/>
      <c r="J505" s="387"/>
      <c r="K505" s="387"/>
      <c r="L505" s="431"/>
      <c r="M505" s="431"/>
      <c r="N505" s="433"/>
      <c r="O505" s="431"/>
    </row>
    <row r="506" spans="1:15" x14ac:dyDescent="0.2">
      <c r="A506" s="431"/>
      <c r="B506" s="431"/>
      <c r="C506" s="431"/>
      <c r="D506" s="431"/>
      <c r="E506" s="431"/>
      <c r="F506" s="431"/>
      <c r="G506" s="431"/>
      <c r="H506" s="433"/>
      <c r="I506" s="509"/>
      <c r="J506" s="387"/>
      <c r="K506" s="387"/>
      <c r="L506" s="431"/>
      <c r="M506" s="431"/>
      <c r="N506" s="433"/>
      <c r="O506" s="431"/>
    </row>
    <row r="507" spans="1:15" x14ac:dyDescent="0.2">
      <c r="A507" s="431"/>
      <c r="B507" s="431"/>
      <c r="C507" s="431"/>
      <c r="D507" s="431"/>
      <c r="E507" s="431"/>
      <c r="F507" s="431"/>
      <c r="G507" s="431"/>
      <c r="H507" s="433"/>
      <c r="I507" s="509"/>
      <c r="J507" s="387"/>
      <c r="K507" s="387"/>
      <c r="L507" s="431"/>
      <c r="M507" s="431"/>
      <c r="N507" s="433"/>
      <c r="O507" s="431"/>
    </row>
    <row r="508" spans="1:15" x14ac:dyDescent="0.2">
      <c r="A508" s="431"/>
      <c r="B508" s="431"/>
      <c r="C508" s="431"/>
      <c r="D508" s="431"/>
      <c r="E508" s="431"/>
      <c r="F508" s="431"/>
      <c r="G508" s="431"/>
      <c r="H508" s="433"/>
      <c r="I508" s="509"/>
      <c r="J508" s="387"/>
      <c r="K508" s="387"/>
      <c r="L508" s="431"/>
      <c r="M508" s="431"/>
      <c r="N508" s="433"/>
      <c r="O508" s="431"/>
    </row>
    <row r="509" spans="1:15" x14ac:dyDescent="0.2">
      <c r="A509" s="431"/>
      <c r="B509" s="431"/>
      <c r="C509" s="431"/>
      <c r="D509" s="431"/>
      <c r="E509" s="431"/>
      <c r="F509" s="431"/>
      <c r="G509" s="431"/>
      <c r="H509" s="433"/>
      <c r="I509" s="509"/>
      <c r="J509" s="387"/>
      <c r="K509" s="387"/>
      <c r="L509" s="431"/>
      <c r="M509" s="431"/>
      <c r="N509" s="433"/>
      <c r="O509" s="431"/>
    </row>
    <row r="510" spans="1:15" x14ac:dyDescent="0.2">
      <c r="A510" s="431"/>
      <c r="B510" s="431"/>
      <c r="C510" s="431"/>
      <c r="D510" s="431"/>
      <c r="E510" s="431"/>
      <c r="F510" s="431"/>
      <c r="G510" s="431"/>
      <c r="H510" s="433"/>
      <c r="I510" s="509"/>
      <c r="J510" s="387"/>
      <c r="K510" s="387"/>
      <c r="L510" s="431"/>
      <c r="M510" s="431"/>
      <c r="N510" s="433"/>
      <c r="O510" s="431"/>
    </row>
    <row r="511" spans="1:15" x14ac:dyDescent="0.2">
      <c r="A511" s="431"/>
      <c r="B511" s="431"/>
      <c r="C511" s="431"/>
      <c r="D511" s="431"/>
      <c r="E511" s="431"/>
      <c r="F511" s="431"/>
      <c r="G511" s="431"/>
      <c r="H511" s="433"/>
      <c r="I511" s="509"/>
      <c r="J511" s="387"/>
      <c r="K511" s="387"/>
      <c r="L511" s="431"/>
      <c r="M511" s="431"/>
      <c r="N511" s="433"/>
      <c r="O511" s="431"/>
    </row>
    <row r="512" spans="1:15" x14ac:dyDescent="0.2">
      <c r="A512" s="431"/>
      <c r="B512" s="431"/>
      <c r="C512" s="431"/>
      <c r="D512" s="431"/>
      <c r="E512" s="431"/>
      <c r="F512" s="431"/>
      <c r="G512" s="431"/>
      <c r="H512" s="433"/>
      <c r="I512" s="509"/>
      <c r="J512" s="387"/>
      <c r="K512" s="387"/>
      <c r="L512" s="431"/>
      <c r="M512" s="431"/>
      <c r="N512" s="433"/>
      <c r="O512" s="431"/>
    </row>
    <row r="513" spans="1:15" x14ac:dyDescent="0.2">
      <c r="A513" s="431"/>
      <c r="B513" s="431"/>
      <c r="C513" s="431"/>
      <c r="D513" s="431"/>
      <c r="E513" s="431"/>
      <c r="F513" s="431"/>
      <c r="G513" s="431"/>
      <c r="H513" s="433"/>
      <c r="I513" s="509"/>
      <c r="J513" s="387"/>
      <c r="K513" s="387"/>
      <c r="L513" s="431"/>
      <c r="M513" s="431"/>
      <c r="N513" s="433"/>
      <c r="O513" s="431"/>
    </row>
    <row r="514" spans="1:15" x14ac:dyDescent="0.2">
      <c r="A514" s="431"/>
      <c r="B514" s="431"/>
      <c r="C514" s="431"/>
      <c r="D514" s="431"/>
      <c r="E514" s="431"/>
      <c r="F514" s="431"/>
      <c r="G514" s="431"/>
      <c r="H514" s="433"/>
      <c r="I514" s="509"/>
      <c r="J514" s="387"/>
      <c r="K514" s="387"/>
      <c r="L514" s="431"/>
      <c r="M514" s="431"/>
      <c r="N514" s="433"/>
      <c r="O514" s="431"/>
    </row>
    <row r="515" spans="1:15" x14ac:dyDescent="0.2">
      <c r="A515" s="431"/>
      <c r="B515" s="431"/>
      <c r="C515" s="431"/>
      <c r="D515" s="431"/>
      <c r="E515" s="431"/>
      <c r="F515" s="431"/>
      <c r="G515" s="431"/>
      <c r="H515" s="433"/>
      <c r="I515" s="509"/>
      <c r="J515" s="387"/>
      <c r="K515" s="387"/>
      <c r="L515" s="431"/>
      <c r="M515" s="431"/>
      <c r="N515" s="433"/>
      <c r="O515" s="431"/>
    </row>
    <row r="516" spans="1:15" x14ac:dyDescent="0.2">
      <c r="A516" s="431"/>
      <c r="B516" s="431"/>
      <c r="C516" s="431"/>
      <c r="D516" s="431"/>
      <c r="E516" s="431"/>
      <c r="F516" s="431"/>
      <c r="G516" s="431"/>
      <c r="H516" s="433"/>
      <c r="I516" s="509"/>
      <c r="J516" s="387"/>
      <c r="K516" s="387"/>
      <c r="L516" s="431"/>
      <c r="M516" s="431"/>
      <c r="N516" s="433"/>
      <c r="O516" s="431"/>
    </row>
    <row r="517" spans="1:15" x14ac:dyDescent="0.2">
      <c r="A517" s="431"/>
      <c r="B517" s="431"/>
      <c r="C517" s="431"/>
      <c r="D517" s="431"/>
      <c r="E517" s="431"/>
      <c r="F517" s="431"/>
      <c r="G517" s="431"/>
      <c r="H517" s="433"/>
      <c r="I517" s="509"/>
      <c r="J517" s="387"/>
      <c r="K517" s="387"/>
      <c r="L517" s="431"/>
      <c r="M517" s="431"/>
      <c r="N517" s="433"/>
      <c r="O517" s="431"/>
    </row>
    <row r="518" spans="1:15" x14ac:dyDescent="0.2">
      <c r="A518" s="431"/>
      <c r="B518" s="431"/>
      <c r="C518" s="431"/>
      <c r="D518" s="431"/>
      <c r="E518" s="431"/>
      <c r="F518" s="431"/>
      <c r="G518" s="431"/>
      <c r="H518" s="433"/>
      <c r="I518" s="509"/>
      <c r="J518" s="387"/>
      <c r="K518" s="387"/>
      <c r="L518" s="431"/>
      <c r="M518" s="431"/>
      <c r="N518" s="433"/>
      <c r="O518" s="431"/>
    </row>
    <row r="519" spans="1:15" x14ac:dyDescent="0.2">
      <c r="A519" s="431"/>
      <c r="B519" s="431"/>
      <c r="C519" s="431"/>
      <c r="D519" s="431"/>
      <c r="E519" s="431"/>
      <c r="F519" s="431"/>
      <c r="G519" s="431"/>
      <c r="H519" s="433"/>
      <c r="I519" s="509"/>
      <c r="J519" s="387"/>
      <c r="K519" s="387"/>
      <c r="L519" s="431"/>
      <c r="M519" s="431"/>
      <c r="N519" s="433"/>
      <c r="O519" s="431"/>
    </row>
    <row r="520" spans="1:15" x14ac:dyDescent="0.2">
      <c r="A520" s="431"/>
      <c r="B520" s="431"/>
      <c r="C520" s="431"/>
      <c r="D520" s="431"/>
      <c r="E520" s="431"/>
      <c r="F520" s="431"/>
      <c r="G520" s="431"/>
      <c r="H520" s="433"/>
      <c r="I520" s="509"/>
      <c r="J520" s="387"/>
      <c r="K520" s="387"/>
      <c r="L520" s="431"/>
      <c r="M520" s="431"/>
      <c r="N520" s="433"/>
      <c r="O520" s="431"/>
    </row>
    <row r="521" spans="1:15" x14ac:dyDescent="0.2">
      <c r="A521" s="431"/>
      <c r="B521" s="431"/>
      <c r="C521" s="431"/>
      <c r="D521" s="431"/>
      <c r="E521" s="431"/>
      <c r="F521" s="431"/>
      <c r="G521" s="431"/>
      <c r="H521" s="433"/>
      <c r="I521" s="509"/>
      <c r="J521" s="387"/>
      <c r="K521" s="387"/>
      <c r="L521" s="431"/>
      <c r="M521" s="431"/>
      <c r="N521" s="433"/>
      <c r="O521" s="431"/>
    </row>
    <row r="522" spans="1:15" x14ac:dyDescent="0.2">
      <c r="A522" s="431"/>
      <c r="B522" s="431"/>
      <c r="C522" s="431"/>
      <c r="D522" s="431"/>
      <c r="E522" s="431"/>
      <c r="F522" s="431"/>
      <c r="G522" s="431"/>
      <c r="H522" s="433"/>
      <c r="I522" s="509"/>
      <c r="J522" s="387"/>
      <c r="K522" s="387"/>
      <c r="L522" s="431"/>
      <c r="M522" s="431"/>
      <c r="N522" s="433"/>
      <c r="O522" s="431"/>
    </row>
    <row r="523" spans="1:15" x14ac:dyDescent="0.2">
      <c r="A523" s="431"/>
      <c r="B523" s="431"/>
      <c r="C523" s="431"/>
      <c r="D523" s="431"/>
      <c r="E523" s="431"/>
      <c r="F523" s="431"/>
      <c r="G523" s="431"/>
      <c r="H523" s="433"/>
      <c r="I523" s="509"/>
      <c r="J523" s="387"/>
      <c r="K523" s="387"/>
      <c r="L523" s="431"/>
      <c r="M523" s="431"/>
      <c r="N523" s="433"/>
      <c r="O523" s="431"/>
    </row>
    <row r="524" spans="1:15" x14ac:dyDescent="0.2">
      <c r="A524" s="431"/>
      <c r="B524" s="431"/>
      <c r="C524" s="431"/>
      <c r="D524" s="431"/>
      <c r="E524" s="431"/>
      <c r="F524" s="431"/>
      <c r="G524" s="431"/>
      <c r="H524" s="433"/>
      <c r="I524" s="509"/>
      <c r="J524" s="387"/>
      <c r="K524" s="387"/>
      <c r="L524" s="431"/>
      <c r="M524" s="431"/>
      <c r="N524" s="433"/>
      <c r="O524" s="431"/>
    </row>
    <row r="525" spans="1:15" x14ac:dyDescent="0.2">
      <c r="A525" s="431"/>
      <c r="B525" s="431"/>
      <c r="C525" s="431"/>
      <c r="D525" s="431"/>
      <c r="E525" s="431"/>
      <c r="F525" s="431"/>
      <c r="G525" s="431"/>
      <c r="H525" s="433"/>
      <c r="I525" s="509"/>
      <c r="J525" s="387"/>
      <c r="K525" s="387"/>
      <c r="L525" s="431"/>
      <c r="M525" s="431"/>
      <c r="N525" s="433"/>
      <c r="O525" s="431"/>
    </row>
    <row r="526" spans="1:15" x14ac:dyDescent="0.2">
      <c r="A526" s="431"/>
      <c r="B526" s="431"/>
      <c r="C526" s="431"/>
      <c r="D526" s="431"/>
      <c r="E526" s="431"/>
      <c r="F526" s="431"/>
      <c r="G526" s="431"/>
      <c r="H526" s="433"/>
      <c r="I526" s="509"/>
      <c r="J526" s="387"/>
      <c r="K526" s="387"/>
      <c r="L526" s="431"/>
      <c r="M526" s="431"/>
      <c r="N526" s="433"/>
      <c r="O526" s="431"/>
    </row>
    <row r="527" spans="1:15" x14ac:dyDescent="0.2">
      <c r="A527" s="431"/>
      <c r="B527" s="431"/>
      <c r="C527" s="431"/>
      <c r="D527" s="431"/>
      <c r="E527" s="431"/>
      <c r="F527" s="431"/>
      <c r="G527" s="431"/>
      <c r="H527" s="433"/>
      <c r="I527" s="509"/>
      <c r="J527" s="387"/>
      <c r="K527" s="387"/>
      <c r="L527" s="431"/>
      <c r="M527" s="431"/>
      <c r="N527" s="433"/>
      <c r="O527" s="431"/>
    </row>
    <row r="528" spans="1:15" x14ac:dyDescent="0.2">
      <c r="A528" s="431"/>
      <c r="B528" s="431"/>
      <c r="C528" s="431"/>
      <c r="D528" s="431"/>
      <c r="E528" s="431"/>
      <c r="F528" s="431"/>
      <c r="G528" s="431"/>
      <c r="H528" s="433"/>
      <c r="I528" s="509"/>
      <c r="J528" s="387"/>
      <c r="K528" s="387"/>
      <c r="L528" s="431"/>
      <c r="M528" s="431"/>
      <c r="N528" s="433"/>
      <c r="O528" s="431"/>
    </row>
    <row r="529" spans="1:15" x14ac:dyDescent="0.2">
      <c r="A529" s="431"/>
      <c r="B529" s="431"/>
      <c r="C529" s="431"/>
      <c r="D529" s="431"/>
      <c r="E529" s="431"/>
      <c r="F529" s="431"/>
      <c r="G529" s="431"/>
      <c r="H529" s="433"/>
      <c r="I529" s="509"/>
      <c r="J529" s="387"/>
      <c r="K529" s="387"/>
      <c r="L529" s="431"/>
      <c r="M529" s="431"/>
      <c r="N529" s="433"/>
      <c r="O529" s="431"/>
    </row>
    <row r="530" spans="1:15" x14ac:dyDescent="0.2">
      <c r="A530" s="431"/>
      <c r="B530" s="431"/>
      <c r="C530" s="431"/>
      <c r="D530" s="431"/>
      <c r="E530" s="431"/>
      <c r="F530" s="431"/>
      <c r="G530" s="431"/>
      <c r="H530" s="433"/>
      <c r="I530" s="509"/>
      <c r="J530" s="387"/>
      <c r="K530" s="387"/>
      <c r="L530" s="431"/>
      <c r="M530" s="431"/>
      <c r="N530" s="433"/>
      <c r="O530" s="431"/>
    </row>
    <row r="531" spans="1:15" x14ac:dyDescent="0.2">
      <c r="A531" s="431"/>
      <c r="B531" s="431"/>
      <c r="C531" s="431"/>
      <c r="D531" s="431"/>
      <c r="E531" s="431"/>
      <c r="F531" s="431"/>
      <c r="G531" s="431"/>
      <c r="H531" s="433"/>
      <c r="I531" s="509"/>
      <c r="J531" s="387"/>
      <c r="K531" s="387"/>
      <c r="L531" s="431"/>
      <c r="M531" s="431"/>
      <c r="N531" s="433"/>
      <c r="O531" s="431"/>
    </row>
    <row r="532" spans="1:15" x14ac:dyDescent="0.2">
      <c r="A532" s="431"/>
      <c r="B532" s="431"/>
      <c r="C532" s="431"/>
      <c r="D532" s="431"/>
      <c r="E532" s="431"/>
      <c r="F532" s="431"/>
      <c r="G532" s="431"/>
      <c r="H532" s="433"/>
      <c r="I532" s="509"/>
      <c r="J532" s="387"/>
      <c r="K532" s="387"/>
      <c r="L532" s="431"/>
      <c r="M532" s="431"/>
      <c r="N532" s="433"/>
      <c r="O532" s="431"/>
    </row>
    <row r="533" spans="1:15" x14ac:dyDescent="0.2">
      <c r="A533" s="431"/>
      <c r="B533" s="431"/>
      <c r="C533" s="431"/>
      <c r="D533" s="431"/>
      <c r="E533" s="431"/>
      <c r="F533" s="431"/>
      <c r="G533" s="431"/>
      <c r="H533" s="433"/>
      <c r="I533" s="509"/>
      <c r="J533" s="387"/>
      <c r="K533" s="387"/>
      <c r="L533" s="431"/>
      <c r="M533" s="431"/>
      <c r="N533" s="433"/>
      <c r="O533" s="431"/>
    </row>
    <row r="534" spans="1:15" x14ac:dyDescent="0.2">
      <c r="A534" s="431"/>
      <c r="B534" s="431"/>
      <c r="C534" s="431"/>
      <c r="D534" s="431"/>
      <c r="E534" s="431"/>
      <c r="F534" s="431"/>
      <c r="G534" s="431"/>
      <c r="H534" s="433"/>
      <c r="I534" s="509"/>
      <c r="J534" s="387"/>
      <c r="K534" s="387"/>
      <c r="L534" s="431"/>
      <c r="M534" s="431"/>
      <c r="N534" s="433"/>
      <c r="O534" s="431"/>
    </row>
    <row r="535" spans="1:15" x14ac:dyDescent="0.2">
      <c r="A535" s="431"/>
      <c r="B535" s="431"/>
      <c r="C535" s="431"/>
      <c r="D535" s="431"/>
      <c r="E535" s="431"/>
      <c r="F535" s="431"/>
      <c r="G535" s="431"/>
      <c r="H535" s="433"/>
      <c r="I535" s="509"/>
      <c r="J535" s="387"/>
      <c r="K535" s="387"/>
      <c r="L535" s="431"/>
      <c r="M535" s="431"/>
      <c r="N535" s="433"/>
      <c r="O535" s="431"/>
    </row>
    <row r="536" spans="1:15" x14ac:dyDescent="0.2">
      <c r="A536" s="431"/>
      <c r="B536" s="431"/>
      <c r="C536" s="431"/>
      <c r="D536" s="431"/>
      <c r="E536" s="431"/>
      <c r="F536" s="431"/>
      <c r="G536" s="431"/>
      <c r="H536" s="433"/>
      <c r="I536" s="509"/>
      <c r="J536" s="387"/>
      <c r="K536" s="387"/>
      <c r="L536" s="431"/>
      <c r="M536" s="431"/>
      <c r="N536" s="433"/>
      <c r="O536" s="431"/>
    </row>
    <row r="537" spans="1:15" x14ac:dyDescent="0.2">
      <c r="A537" s="431"/>
      <c r="B537" s="431"/>
      <c r="C537" s="431"/>
      <c r="D537" s="431"/>
      <c r="E537" s="431"/>
      <c r="F537" s="431"/>
      <c r="G537" s="431"/>
      <c r="H537" s="433"/>
      <c r="I537" s="509"/>
      <c r="J537" s="387"/>
      <c r="K537" s="387"/>
      <c r="L537" s="431"/>
      <c r="M537" s="431"/>
      <c r="N537" s="433"/>
      <c r="O537" s="431"/>
    </row>
    <row r="538" spans="1:15" x14ac:dyDescent="0.2">
      <c r="A538" s="431"/>
      <c r="B538" s="431"/>
      <c r="C538" s="431"/>
      <c r="D538" s="431"/>
      <c r="E538" s="431"/>
      <c r="F538" s="431"/>
      <c r="G538" s="431"/>
      <c r="H538" s="433"/>
      <c r="I538" s="509"/>
      <c r="J538" s="387"/>
      <c r="K538" s="387"/>
      <c r="L538" s="431"/>
      <c r="M538" s="431"/>
      <c r="N538" s="433"/>
      <c r="O538" s="431"/>
    </row>
    <row r="539" spans="1:15" x14ac:dyDescent="0.2">
      <c r="A539" s="431"/>
      <c r="B539" s="431"/>
      <c r="C539" s="431"/>
      <c r="D539" s="431"/>
      <c r="E539" s="431"/>
      <c r="F539" s="431"/>
      <c r="G539" s="431"/>
      <c r="H539" s="433"/>
      <c r="I539" s="509"/>
      <c r="J539" s="387"/>
      <c r="K539" s="387"/>
      <c r="L539" s="431"/>
      <c r="M539" s="431"/>
      <c r="N539" s="433"/>
      <c r="O539" s="431"/>
    </row>
    <row r="540" spans="1:15" x14ac:dyDescent="0.2">
      <c r="A540" s="431"/>
      <c r="B540" s="431"/>
      <c r="C540" s="431"/>
      <c r="D540" s="431"/>
      <c r="E540" s="431"/>
      <c r="F540" s="431"/>
      <c r="G540" s="431"/>
      <c r="H540" s="433"/>
      <c r="I540" s="509"/>
      <c r="J540" s="387"/>
      <c r="K540" s="387"/>
      <c r="L540" s="431"/>
      <c r="M540" s="431"/>
      <c r="N540" s="433"/>
      <c r="O540" s="431"/>
    </row>
    <row r="541" spans="1:15" x14ac:dyDescent="0.2">
      <c r="A541" s="431"/>
      <c r="B541" s="431"/>
      <c r="C541" s="431"/>
      <c r="D541" s="431"/>
      <c r="E541" s="431"/>
      <c r="F541" s="431"/>
      <c r="G541" s="431"/>
      <c r="H541" s="433"/>
      <c r="I541" s="509"/>
      <c r="J541" s="387"/>
      <c r="K541" s="387"/>
      <c r="L541" s="431"/>
      <c r="M541" s="431"/>
      <c r="N541" s="433"/>
      <c r="O541" s="431"/>
    </row>
    <row r="542" spans="1:15" x14ac:dyDescent="0.2">
      <c r="A542" s="431"/>
      <c r="B542" s="431"/>
      <c r="C542" s="431"/>
      <c r="D542" s="431"/>
      <c r="E542" s="431"/>
      <c r="F542" s="431"/>
      <c r="G542" s="431"/>
      <c r="H542" s="433"/>
      <c r="I542" s="509"/>
      <c r="J542" s="387"/>
      <c r="K542" s="387"/>
      <c r="L542" s="431"/>
      <c r="M542" s="431"/>
      <c r="N542" s="433"/>
      <c r="O542" s="431"/>
    </row>
    <row r="543" spans="1:15" x14ac:dyDescent="0.2">
      <c r="A543" s="431"/>
      <c r="B543" s="431"/>
      <c r="C543" s="431"/>
      <c r="D543" s="431"/>
      <c r="E543" s="431"/>
      <c r="F543" s="431"/>
      <c r="G543" s="431"/>
      <c r="H543" s="433"/>
      <c r="I543" s="509"/>
      <c r="J543" s="387"/>
      <c r="K543" s="387"/>
      <c r="L543" s="431"/>
      <c r="M543" s="431"/>
      <c r="N543" s="433"/>
      <c r="O543" s="431"/>
    </row>
    <row r="544" spans="1:15" x14ac:dyDescent="0.2">
      <c r="A544" s="431"/>
      <c r="B544" s="431"/>
      <c r="C544" s="431"/>
      <c r="D544" s="431"/>
      <c r="E544" s="431"/>
      <c r="F544" s="431"/>
      <c r="G544" s="431"/>
      <c r="H544" s="433"/>
      <c r="I544" s="509"/>
      <c r="J544" s="387"/>
      <c r="K544" s="387"/>
      <c r="L544" s="431"/>
      <c r="M544" s="431"/>
      <c r="N544" s="433"/>
      <c r="O544" s="431"/>
    </row>
    <row r="545" spans="1:15" x14ac:dyDescent="0.2">
      <c r="A545" s="431"/>
      <c r="B545" s="431"/>
      <c r="C545" s="431"/>
      <c r="D545" s="431"/>
      <c r="E545" s="431"/>
      <c r="F545" s="431"/>
      <c r="G545" s="431"/>
      <c r="H545" s="433"/>
      <c r="I545" s="509"/>
      <c r="J545" s="387"/>
      <c r="K545" s="387"/>
      <c r="L545" s="431"/>
      <c r="M545" s="431"/>
      <c r="N545" s="433"/>
      <c r="O545" s="431"/>
    </row>
    <row r="546" spans="1:15" x14ac:dyDescent="0.2">
      <c r="A546" s="431"/>
      <c r="B546" s="431"/>
      <c r="C546" s="431"/>
      <c r="D546" s="431"/>
      <c r="E546" s="431"/>
      <c r="F546" s="431"/>
      <c r="G546" s="431"/>
      <c r="H546" s="433"/>
      <c r="I546" s="509"/>
      <c r="J546" s="387"/>
      <c r="K546" s="387"/>
      <c r="L546" s="431"/>
      <c r="M546" s="431"/>
      <c r="N546" s="433"/>
      <c r="O546" s="431"/>
    </row>
    <row r="547" spans="1:15" x14ac:dyDescent="0.2">
      <c r="A547" s="431"/>
      <c r="B547" s="431"/>
      <c r="C547" s="431"/>
      <c r="D547" s="431"/>
      <c r="E547" s="431"/>
      <c r="F547" s="431"/>
      <c r="G547" s="431"/>
      <c r="H547" s="433"/>
      <c r="I547" s="509"/>
      <c r="J547" s="387"/>
      <c r="K547" s="387"/>
      <c r="L547" s="431"/>
      <c r="M547" s="431"/>
      <c r="N547" s="433"/>
      <c r="O547" s="431"/>
    </row>
    <row r="548" spans="1:15" x14ac:dyDescent="0.2">
      <c r="A548" s="431"/>
      <c r="B548" s="431"/>
      <c r="C548" s="431"/>
      <c r="D548" s="431"/>
      <c r="E548" s="431"/>
      <c r="F548" s="431"/>
      <c r="G548" s="431"/>
      <c r="H548" s="433"/>
      <c r="I548" s="509"/>
      <c r="J548" s="387"/>
      <c r="K548" s="387"/>
      <c r="L548" s="431"/>
      <c r="M548" s="431"/>
      <c r="N548" s="433"/>
      <c r="O548" s="431"/>
    </row>
    <row r="549" spans="1:15" x14ac:dyDescent="0.2">
      <c r="A549" s="431"/>
      <c r="B549" s="431"/>
      <c r="C549" s="431"/>
      <c r="D549" s="431"/>
      <c r="E549" s="431"/>
      <c r="F549" s="431"/>
      <c r="G549" s="431"/>
      <c r="H549" s="433"/>
      <c r="I549" s="509"/>
      <c r="J549" s="387"/>
      <c r="K549" s="387"/>
      <c r="L549" s="431"/>
      <c r="M549" s="431"/>
      <c r="N549" s="433"/>
      <c r="O549" s="431"/>
    </row>
    <row r="550" spans="1:15" x14ac:dyDescent="0.2">
      <c r="A550" s="431"/>
      <c r="B550" s="431"/>
      <c r="C550" s="431"/>
      <c r="D550" s="431"/>
      <c r="E550" s="431"/>
      <c r="F550" s="431"/>
      <c r="G550" s="431"/>
      <c r="H550" s="433"/>
      <c r="I550" s="509"/>
      <c r="J550" s="387"/>
      <c r="K550" s="387"/>
      <c r="L550" s="431"/>
      <c r="M550" s="431"/>
      <c r="N550" s="433"/>
      <c r="O550" s="431"/>
    </row>
    <row r="551" spans="1:15" x14ac:dyDescent="0.2">
      <c r="A551" s="431"/>
      <c r="B551" s="431"/>
      <c r="C551" s="431"/>
      <c r="D551" s="431"/>
      <c r="E551" s="431"/>
      <c r="F551" s="431"/>
      <c r="G551" s="431"/>
      <c r="H551" s="433"/>
      <c r="I551" s="509"/>
      <c r="J551" s="387"/>
      <c r="K551" s="387"/>
      <c r="L551" s="431"/>
      <c r="M551" s="431"/>
      <c r="N551" s="433"/>
      <c r="O551" s="431"/>
    </row>
    <row r="552" spans="1:15" x14ac:dyDescent="0.2">
      <c r="A552" s="431"/>
      <c r="B552" s="431"/>
      <c r="C552" s="431"/>
      <c r="D552" s="431"/>
      <c r="E552" s="431"/>
      <c r="F552" s="431"/>
      <c r="G552" s="431"/>
      <c r="H552" s="433"/>
      <c r="I552" s="509"/>
      <c r="J552" s="387"/>
      <c r="K552" s="387"/>
      <c r="L552" s="431"/>
      <c r="M552" s="431"/>
      <c r="N552" s="433"/>
      <c r="O552" s="431"/>
    </row>
    <row r="553" spans="1:15" x14ac:dyDescent="0.2">
      <c r="A553" s="431"/>
      <c r="B553" s="431"/>
      <c r="C553" s="431"/>
      <c r="D553" s="431"/>
      <c r="E553" s="431"/>
      <c r="F553" s="431"/>
      <c r="G553" s="431"/>
      <c r="H553" s="433"/>
      <c r="I553" s="509"/>
      <c r="J553" s="387"/>
      <c r="K553" s="387"/>
      <c r="L553" s="431"/>
      <c r="M553" s="431"/>
      <c r="N553" s="433"/>
      <c r="O553" s="431"/>
    </row>
    <row r="554" spans="1:15" x14ac:dyDescent="0.2">
      <c r="A554" s="431"/>
      <c r="B554" s="431"/>
      <c r="C554" s="431"/>
      <c r="D554" s="431"/>
      <c r="E554" s="431"/>
      <c r="F554" s="431"/>
      <c r="G554" s="431"/>
      <c r="H554" s="433"/>
      <c r="I554" s="509"/>
      <c r="J554" s="387"/>
      <c r="K554" s="387"/>
      <c r="L554" s="431"/>
      <c r="M554" s="431"/>
      <c r="N554" s="433"/>
      <c r="O554" s="431"/>
    </row>
    <row r="555" spans="1:15" x14ac:dyDescent="0.2">
      <c r="A555" s="431"/>
      <c r="B555" s="431"/>
      <c r="C555" s="431"/>
      <c r="D555" s="431"/>
      <c r="E555" s="431"/>
      <c r="F555" s="431"/>
      <c r="G555" s="431"/>
      <c r="H555" s="433"/>
      <c r="I555" s="509"/>
      <c r="J555" s="387"/>
      <c r="K555" s="387"/>
      <c r="L555" s="431"/>
      <c r="M555" s="431"/>
      <c r="N555" s="433"/>
      <c r="O555" s="431"/>
    </row>
    <row r="556" spans="1:15" x14ac:dyDescent="0.2">
      <c r="A556" s="431"/>
      <c r="B556" s="431"/>
      <c r="C556" s="431"/>
      <c r="D556" s="431"/>
      <c r="E556" s="431"/>
      <c r="F556" s="431"/>
      <c r="G556" s="431"/>
      <c r="H556" s="433"/>
      <c r="I556" s="509"/>
      <c r="J556" s="387"/>
      <c r="K556" s="387"/>
      <c r="L556" s="431"/>
      <c r="M556" s="431"/>
      <c r="N556" s="433"/>
      <c r="O556" s="431"/>
    </row>
    <row r="557" spans="1:15" x14ac:dyDescent="0.2">
      <c r="A557" s="431"/>
      <c r="B557" s="431"/>
      <c r="C557" s="431"/>
      <c r="D557" s="431"/>
      <c r="E557" s="431"/>
      <c r="F557" s="431"/>
      <c r="G557" s="431"/>
      <c r="H557" s="433"/>
      <c r="I557" s="509"/>
      <c r="J557" s="387"/>
      <c r="K557" s="387"/>
      <c r="L557" s="431"/>
      <c r="M557" s="431"/>
      <c r="N557" s="433"/>
      <c r="O557" s="431"/>
    </row>
    <row r="558" spans="1:15" x14ac:dyDescent="0.2">
      <c r="A558" s="431"/>
      <c r="B558" s="431"/>
      <c r="C558" s="431"/>
      <c r="D558" s="431"/>
      <c r="E558" s="431"/>
      <c r="F558" s="431"/>
      <c r="G558" s="431"/>
      <c r="H558" s="433"/>
      <c r="I558" s="509"/>
      <c r="J558" s="387"/>
      <c r="K558" s="387"/>
      <c r="L558" s="431"/>
      <c r="M558" s="431"/>
      <c r="N558" s="433"/>
      <c r="O558" s="431"/>
    </row>
    <row r="559" spans="1:15" x14ac:dyDescent="0.2">
      <c r="A559" s="431"/>
      <c r="B559" s="431"/>
      <c r="C559" s="431"/>
      <c r="D559" s="431"/>
      <c r="E559" s="431"/>
      <c r="F559" s="431"/>
      <c r="G559" s="431"/>
      <c r="H559" s="433"/>
      <c r="I559" s="509"/>
      <c r="J559" s="387"/>
      <c r="K559" s="387"/>
      <c r="L559" s="431"/>
      <c r="M559" s="431"/>
      <c r="N559" s="433"/>
      <c r="O559" s="431"/>
    </row>
    <row r="560" spans="1:15" x14ac:dyDescent="0.2">
      <c r="A560" s="431"/>
      <c r="B560" s="431"/>
      <c r="C560" s="431"/>
      <c r="D560" s="431"/>
      <c r="E560" s="431"/>
      <c r="F560" s="431"/>
      <c r="G560" s="431"/>
      <c r="H560" s="433"/>
      <c r="I560" s="509"/>
      <c r="J560" s="387"/>
      <c r="K560" s="387"/>
      <c r="L560" s="431"/>
      <c r="M560" s="431"/>
      <c r="N560" s="433"/>
      <c r="O560" s="431"/>
    </row>
    <row r="561" spans="1:15" x14ac:dyDescent="0.2">
      <c r="A561" s="431"/>
      <c r="B561" s="431"/>
      <c r="C561" s="431"/>
      <c r="D561" s="431"/>
      <c r="E561" s="431"/>
      <c r="F561" s="431"/>
      <c r="G561" s="431"/>
      <c r="H561" s="433"/>
      <c r="I561" s="509"/>
      <c r="J561" s="387"/>
      <c r="K561" s="387"/>
      <c r="L561" s="431"/>
      <c r="M561" s="431"/>
      <c r="N561" s="433"/>
      <c r="O561" s="431"/>
    </row>
    <row r="562" spans="1:15" x14ac:dyDescent="0.2">
      <c r="A562" s="431"/>
      <c r="B562" s="431"/>
      <c r="C562" s="431"/>
      <c r="D562" s="431"/>
      <c r="E562" s="431"/>
      <c r="F562" s="431"/>
      <c r="G562" s="431"/>
      <c r="H562" s="433"/>
      <c r="I562" s="509"/>
      <c r="J562" s="387"/>
      <c r="K562" s="387"/>
      <c r="L562" s="431"/>
      <c r="M562" s="431"/>
      <c r="N562" s="433"/>
      <c r="O562" s="431"/>
    </row>
    <row r="563" spans="1:15" x14ac:dyDescent="0.2">
      <c r="A563" s="431"/>
      <c r="B563" s="431"/>
      <c r="C563" s="431"/>
      <c r="D563" s="431"/>
      <c r="E563" s="431"/>
      <c r="F563" s="431"/>
      <c r="G563" s="431"/>
      <c r="H563" s="433"/>
      <c r="I563" s="509"/>
      <c r="J563" s="387"/>
      <c r="K563" s="387"/>
      <c r="L563" s="431"/>
      <c r="M563" s="431"/>
      <c r="N563" s="433"/>
      <c r="O563" s="431"/>
    </row>
    <row r="564" spans="1:15" x14ac:dyDescent="0.2">
      <c r="A564" s="431"/>
      <c r="B564" s="431"/>
      <c r="C564" s="431"/>
      <c r="D564" s="431"/>
      <c r="E564" s="431"/>
      <c r="F564" s="431"/>
      <c r="G564" s="431"/>
      <c r="H564" s="433"/>
      <c r="I564" s="509"/>
      <c r="J564" s="387"/>
      <c r="K564" s="387"/>
      <c r="L564" s="431"/>
      <c r="M564" s="431"/>
      <c r="N564" s="433"/>
      <c r="O564" s="431"/>
    </row>
    <row r="565" spans="1:15" x14ac:dyDescent="0.2">
      <c r="A565" s="431"/>
      <c r="B565" s="431"/>
      <c r="C565" s="431"/>
      <c r="D565" s="431"/>
      <c r="E565" s="431"/>
      <c r="F565" s="431"/>
      <c r="G565" s="431"/>
      <c r="H565" s="433"/>
      <c r="I565" s="509"/>
      <c r="J565" s="387"/>
      <c r="K565" s="387"/>
      <c r="L565" s="431"/>
      <c r="M565" s="431"/>
      <c r="N565" s="433"/>
      <c r="O565" s="431"/>
    </row>
    <row r="566" spans="1:15" x14ac:dyDescent="0.2">
      <c r="A566" s="431"/>
      <c r="B566" s="431"/>
      <c r="C566" s="431"/>
      <c r="D566" s="431"/>
      <c r="E566" s="431"/>
      <c r="F566" s="431"/>
      <c r="G566" s="431"/>
      <c r="H566" s="433"/>
      <c r="I566" s="509"/>
      <c r="J566" s="387"/>
      <c r="K566" s="387"/>
      <c r="L566" s="431"/>
      <c r="M566" s="431"/>
      <c r="N566" s="433"/>
      <c r="O566" s="431"/>
    </row>
    <row r="567" spans="1:15" x14ac:dyDescent="0.2">
      <c r="A567" s="431"/>
      <c r="B567" s="431"/>
      <c r="C567" s="431"/>
      <c r="D567" s="431"/>
      <c r="E567" s="431"/>
      <c r="F567" s="431"/>
      <c r="G567" s="431"/>
      <c r="H567" s="433"/>
      <c r="I567" s="509"/>
      <c r="J567" s="387"/>
      <c r="K567" s="387"/>
      <c r="L567" s="431"/>
      <c r="M567" s="431"/>
      <c r="N567" s="433"/>
      <c r="O567" s="431"/>
    </row>
    <row r="568" spans="1:15" x14ac:dyDescent="0.2">
      <c r="A568" s="431"/>
      <c r="B568" s="431"/>
      <c r="C568" s="431"/>
      <c r="D568" s="431"/>
      <c r="E568" s="431"/>
      <c r="F568" s="431"/>
      <c r="G568" s="431"/>
      <c r="H568" s="433"/>
      <c r="I568" s="509"/>
      <c r="J568" s="387"/>
      <c r="K568" s="387"/>
      <c r="L568" s="431"/>
      <c r="M568" s="431"/>
      <c r="N568" s="433"/>
      <c r="O568" s="431"/>
    </row>
    <row r="569" spans="1:15" x14ac:dyDescent="0.2">
      <c r="A569" s="431"/>
      <c r="B569" s="431"/>
      <c r="C569" s="431"/>
      <c r="D569" s="431"/>
      <c r="E569" s="431"/>
      <c r="F569" s="431"/>
      <c r="G569" s="431"/>
      <c r="H569" s="433"/>
      <c r="I569" s="509"/>
      <c r="J569" s="387"/>
      <c r="K569" s="387"/>
      <c r="L569" s="431"/>
      <c r="M569" s="431"/>
      <c r="N569" s="433"/>
      <c r="O569" s="431"/>
    </row>
    <row r="570" spans="1:15" x14ac:dyDescent="0.2">
      <c r="A570" s="431"/>
      <c r="B570" s="431"/>
      <c r="C570" s="431"/>
      <c r="D570" s="431"/>
      <c r="E570" s="431"/>
      <c r="F570" s="431"/>
      <c r="G570" s="431"/>
      <c r="H570" s="433"/>
      <c r="I570" s="509"/>
      <c r="J570" s="387"/>
      <c r="K570" s="387"/>
      <c r="L570" s="431"/>
      <c r="M570" s="431"/>
      <c r="N570" s="433"/>
      <c r="O570" s="431"/>
    </row>
    <row r="571" spans="1:15" x14ac:dyDescent="0.2">
      <c r="A571" s="431"/>
      <c r="B571" s="431"/>
      <c r="C571" s="431"/>
      <c r="D571" s="431"/>
      <c r="E571" s="431"/>
      <c r="F571" s="431"/>
      <c r="G571" s="431"/>
      <c r="H571" s="433"/>
      <c r="I571" s="509"/>
      <c r="J571" s="387"/>
      <c r="K571" s="387"/>
      <c r="L571" s="431"/>
      <c r="M571" s="431"/>
      <c r="N571" s="433"/>
      <c r="O571" s="431"/>
    </row>
    <row r="572" spans="1:15" x14ac:dyDescent="0.2">
      <c r="A572" s="431"/>
      <c r="B572" s="431"/>
      <c r="C572" s="431"/>
      <c r="D572" s="431"/>
      <c r="E572" s="431"/>
      <c r="F572" s="431"/>
      <c r="G572" s="431"/>
      <c r="H572" s="433"/>
      <c r="I572" s="509"/>
      <c r="J572" s="387"/>
      <c r="K572" s="387"/>
      <c r="L572" s="431"/>
      <c r="M572" s="431"/>
      <c r="N572" s="433"/>
      <c r="O572" s="431"/>
    </row>
    <row r="573" spans="1:15" x14ac:dyDescent="0.2">
      <c r="A573" s="431"/>
      <c r="B573" s="431"/>
      <c r="C573" s="431"/>
      <c r="D573" s="431"/>
      <c r="E573" s="431"/>
      <c r="F573" s="431"/>
      <c r="G573" s="431"/>
      <c r="H573" s="433"/>
      <c r="I573" s="509"/>
      <c r="J573" s="387"/>
      <c r="K573" s="387"/>
      <c r="L573" s="431"/>
      <c r="M573" s="431"/>
      <c r="N573" s="433"/>
      <c r="O573" s="431"/>
    </row>
    <row r="574" spans="1:15" x14ac:dyDescent="0.2">
      <c r="A574" s="431"/>
      <c r="B574" s="431"/>
      <c r="C574" s="431"/>
      <c r="D574" s="431"/>
      <c r="E574" s="431"/>
      <c r="F574" s="431"/>
      <c r="G574" s="431"/>
      <c r="H574" s="433"/>
      <c r="I574" s="509"/>
      <c r="J574" s="387"/>
      <c r="K574" s="387"/>
      <c r="L574" s="431"/>
      <c r="M574" s="431"/>
      <c r="N574" s="433"/>
      <c r="O574" s="431"/>
    </row>
    <row r="575" spans="1:15" x14ac:dyDescent="0.2">
      <c r="A575" s="431"/>
      <c r="B575" s="431"/>
      <c r="C575" s="431"/>
      <c r="D575" s="431"/>
      <c r="E575" s="431"/>
      <c r="F575" s="431"/>
      <c r="G575" s="431"/>
      <c r="H575" s="433"/>
      <c r="I575" s="509"/>
      <c r="J575" s="387"/>
      <c r="K575" s="387"/>
      <c r="L575" s="431"/>
      <c r="M575" s="431"/>
      <c r="N575" s="433"/>
      <c r="O575" s="431"/>
    </row>
    <row r="576" spans="1:15" x14ac:dyDescent="0.2">
      <c r="A576" s="431"/>
      <c r="B576" s="431"/>
      <c r="C576" s="431"/>
      <c r="D576" s="431"/>
      <c r="E576" s="431"/>
      <c r="F576" s="431"/>
      <c r="G576" s="431"/>
      <c r="H576" s="433"/>
      <c r="I576" s="509"/>
      <c r="J576" s="387"/>
      <c r="K576" s="387"/>
      <c r="L576" s="431"/>
      <c r="M576" s="431"/>
      <c r="N576" s="433"/>
      <c r="O576" s="431"/>
    </row>
    <row r="577" spans="1:15" x14ac:dyDescent="0.2">
      <c r="A577" s="431"/>
      <c r="B577" s="431"/>
      <c r="C577" s="431"/>
      <c r="D577" s="431"/>
      <c r="E577" s="431"/>
      <c r="F577" s="431"/>
      <c r="G577" s="431"/>
      <c r="H577" s="433"/>
      <c r="I577" s="509"/>
      <c r="J577" s="387"/>
      <c r="K577" s="387"/>
      <c r="L577" s="431"/>
      <c r="M577" s="431"/>
      <c r="N577" s="433"/>
      <c r="O577" s="431"/>
    </row>
    <row r="578" spans="1:15" x14ac:dyDescent="0.2">
      <c r="A578" s="431"/>
      <c r="B578" s="431"/>
      <c r="C578" s="431"/>
      <c r="D578" s="431"/>
      <c r="E578" s="431"/>
      <c r="F578" s="431"/>
      <c r="G578" s="431"/>
      <c r="H578" s="433"/>
      <c r="I578" s="509"/>
      <c r="J578" s="387"/>
      <c r="K578" s="387"/>
      <c r="L578" s="431"/>
      <c r="M578" s="431"/>
      <c r="N578" s="433"/>
      <c r="O578" s="431"/>
    </row>
    <row r="579" spans="1:15" x14ac:dyDescent="0.2">
      <c r="A579" s="431"/>
      <c r="B579" s="431"/>
      <c r="C579" s="431"/>
      <c r="D579" s="431"/>
      <c r="E579" s="431"/>
      <c r="F579" s="431"/>
      <c r="G579" s="431"/>
      <c r="H579" s="433"/>
      <c r="I579" s="509"/>
      <c r="J579" s="387"/>
      <c r="K579" s="387"/>
      <c r="L579" s="431"/>
      <c r="M579" s="431"/>
      <c r="N579" s="433"/>
      <c r="O579" s="431"/>
    </row>
    <row r="580" spans="1:15" x14ac:dyDescent="0.2">
      <c r="A580" s="431"/>
      <c r="B580" s="431"/>
      <c r="C580" s="431"/>
      <c r="D580" s="431"/>
      <c r="E580" s="431"/>
      <c r="F580" s="431"/>
      <c r="G580" s="431"/>
      <c r="H580" s="433"/>
      <c r="I580" s="509"/>
      <c r="J580" s="387"/>
      <c r="K580" s="387"/>
      <c r="L580" s="431"/>
      <c r="M580" s="431"/>
      <c r="N580" s="433"/>
      <c r="O580" s="431"/>
    </row>
    <row r="581" spans="1:15" x14ac:dyDescent="0.2">
      <c r="A581" s="431"/>
      <c r="B581" s="431"/>
      <c r="C581" s="431"/>
      <c r="D581" s="431"/>
      <c r="E581" s="431"/>
      <c r="F581" s="431"/>
      <c r="G581" s="431"/>
      <c r="H581" s="433"/>
      <c r="I581" s="509"/>
      <c r="J581" s="387"/>
      <c r="K581" s="387"/>
      <c r="L581" s="431"/>
      <c r="M581" s="431"/>
      <c r="N581" s="433"/>
      <c r="O581" s="431"/>
    </row>
    <row r="582" spans="1:15" x14ac:dyDescent="0.2">
      <c r="A582" s="431"/>
      <c r="B582" s="431"/>
      <c r="C582" s="431"/>
      <c r="D582" s="431"/>
      <c r="E582" s="431"/>
      <c r="F582" s="431"/>
      <c r="G582" s="431"/>
      <c r="H582" s="433"/>
      <c r="I582" s="509"/>
      <c r="J582" s="387"/>
      <c r="K582" s="387"/>
      <c r="L582" s="431"/>
      <c r="M582" s="431"/>
      <c r="N582" s="433"/>
      <c r="O582" s="431"/>
    </row>
    <row r="583" spans="1:15" x14ac:dyDescent="0.2">
      <c r="A583" s="431"/>
      <c r="B583" s="431"/>
      <c r="C583" s="431"/>
      <c r="D583" s="431"/>
      <c r="E583" s="431"/>
      <c r="F583" s="431"/>
      <c r="G583" s="431"/>
      <c r="H583" s="433"/>
      <c r="I583" s="509"/>
      <c r="J583" s="387"/>
      <c r="K583" s="387"/>
      <c r="L583" s="431"/>
      <c r="M583" s="431"/>
      <c r="N583" s="433"/>
      <c r="O583" s="431"/>
    </row>
    <row r="584" spans="1:15" x14ac:dyDescent="0.2">
      <c r="A584" s="431"/>
      <c r="B584" s="431"/>
      <c r="C584" s="431"/>
      <c r="D584" s="431"/>
      <c r="E584" s="431"/>
      <c r="F584" s="431"/>
      <c r="G584" s="431"/>
      <c r="H584" s="433"/>
      <c r="I584" s="509"/>
      <c r="J584" s="387"/>
      <c r="K584" s="387"/>
      <c r="L584" s="431"/>
      <c r="M584" s="431"/>
      <c r="N584" s="433"/>
      <c r="O584" s="431"/>
    </row>
    <row r="585" spans="1:15" x14ac:dyDescent="0.2">
      <c r="A585" s="431"/>
      <c r="B585" s="431"/>
      <c r="C585" s="431"/>
      <c r="D585" s="431"/>
      <c r="E585" s="431"/>
      <c r="F585" s="431"/>
      <c r="G585" s="431"/>
      <c r="H585" s="433"/>
      <c r="I585" s="509"/>
      <c r="J585" s="387"/>
      <c r="K585" s="387"/>
      <c r="L585" s="431"/>
      <c r="M585" s="431"/>
      <c r="N585" s="433"/>
      <c r="O585" s="431"/>
    </row>
    <row r="586" spans="1:15" x14ac:dyDescent="0.2">
      <c r="A586" s="431"/>
      <c r="B586" s="431"/>
      <c r="C586" s="431"/>
      <c r="D586" s="431"/>
      <c r="E586" s="431"/>
      <c r="F586" s="431"/>
      <c r="G586" s="431"/>
      <c r="H586" s="433"/>
      <c r="I586" s="509"/>
      <c r="J586" s="387"/>
      <c r="K586" s="387"/>
      <c r="L586" s="431"/>
      <c r="M586" s="431"/>
      <c r="N586" s="433"/>
      <c r="O586" s="431"/>
    </row>
    <row r="587" spans="1:15" x14ac:dyDescent="0.2">
      <c r="A587" s="431"/>
      <c r="B587" s="431"/>
      <c r="C587" s="431"/>
      <c r="D587" s="431"/>
      <c r="E587" s="431"/>
      <c r="F587" s="431"/>
      <c r="G587" s="431"/>
      <c r="H587" s="433"/>
      <c r="I587" s="509"/>
      <c r="J587" s="387"/>
      <c r="K587" s="387"/>
      <c r="L587" s="431"/>
      <c r="M587" s="431"/>
      <c r="N587" s="433"/>
      <c r="O587" s="431"/>
    </row>
    <row r="588" spans="1:15" x14ac:dyDescent="0.2">
      <c r="A588" s="431"/>
      <c r="B588" s="431"/>
      <c r="C588" s="431"/>
      <c r="D588" s="431"/>
      <c r="E588" s="431"/>
      <c r="F588" s="431"/>
      <c r="G588" s="431"/>
      <c r="H588" s="433"/>
      <c r="I588" s="509"/>
      <c r="J588" s="387"/>
      <c r="K588" s="387"/>
      <c r="L588" s="431"/>
      <c r="M588" s="431"/>
      <c r="N588" s="433"/>
      <c r="O588" s="431"/>
    </row>
    <row r="589" spans="1:15" x14ac:dyDescent="0.2">
      <c r="A589" s="431"/>
      <c r="B589" s="431"/>
      <c r="C589" s="431"/>
      <c r="D589" s="431"/>
      <c r="E589" s="431"/>
      <c r="F589" s="431"/>
      <c r="G589" s="431"/>
      <c r="H589" s="433"/>
      <c r="I589" s="509"/>
      <c r="J589" s="387"/>
      <c r="K589" s="387"/>
      <c r="L589" s="431"/>
      <c r="M589" s="431"/>
      <c r="N589" s="433"/>
      <c r="O589" s="431"/>
    </row>
    <row r="590" spans="1:15" x14ac:dyDescent="0.2">
      <c r="A590" s="431"/>
      <c r="B590" s="431"/>
      <c r="C590" s="431"/>
      <c r="D590" s="431"/>
      <c r="E590" s="431"/>
      <c r="F590" s="431"/>
      <c r="G590" s="431"/>
      <c r="H590" s="433"/>
      <c r="I590" s="509"/>
      <c r="J590" s="387"/>
      <c r="K590" s="387"/>
      <c r="L590" s="431"/>
      <c r="M590" s="431"/>
      <c r="N590" s="433"/>
      <c r="O590" s="431"/>
    </row>
    <row r="591" spans="1:15" x14ac:dyDescent="0.2">
      <c r="A591" s="431"/>
      <c r="B591" s="431"/>
      <c r="C591" s="431"/>
      <c r="D591" s="431"/>
      <c r="E591" s="431"/>
      <c r="F591" s="431"/>
      <c r="G591" s="431"/>
      <c r="H591" s="433"/>
      <c r="I591" s="509"/>
      <c r="J591" s="387"/>
      <c r="K591" s="387"/>
      <c r="L591" s="431"/>
      <c r="M591" s="431"/>
      <c r="N591" s="433"/>
      <c r="O591" s="431"/>
    </row>
    <row r="592" spans="1:15" x14ac:dyDescent="0.2">
      <c r="A592" s="431"/>
      <c r="B592" s="431"/>
      <c r="C592" s="431"/>
      <c r="D592" s="431"/>
      <c r="E592" s="431"/>
      <c r="F592" s="431"/>
      <c r="G592" s="431"/>
      <c r="H592" s="433"/>
      <c r="I592" s="509"/>
      <c r="J592" s="387"/>
      <c r="K592" s="387"/>
      <c r="L592" s="431"/>
      <c r="M592" s="431"/>
      <c r="N592" s="433"/>
      <c r="O592" s="431"/>
    </row>
    <row r="593" spans="1:15" x14ac:dyDescent="0.2">
      <c r="A593" s="431"/>
      <c r="B593" s="431"/>
      <c r="C593" s="431"/>
      <c r="D593" s="431"/>
      <c r="E593" s="431"/>
      <c r="F593" s="431"/>
      <c r="G593" s="431"/>
      <c r="H593" s="433"/>
      <c r="I593" s="509"/>
      <c r="J593" s="387"/>
      <c r="K593" s="387"/>
      <c r="L593" s="431"/>
      <c r="M593" s="431"/>
      <c r="N593" s="433"/>
      <c r="O593" s="431"/>
    </row>
    <row r="594" spans="1:15" x14ac:dyDescent="0.2">
      <c r="A594" s="431"/>
      <c r="B594" s="431"/>
      <c r="C594" s="431"/>
      <c r="D594" s="431"/>
      <c r="E594" s="431"/>
      <c r="F594" s="431"/>
      <c r="G594" s="431"/>
      <c r="H594" s="433"/>
      <c r="I594" s="509"/>
      <c r="J594" s="387"/>
      <c r="K594" s="387"/>
      <c r="L594" s="431"/>
      <c r="M594" s="431"/>
      <c r="N594" s="433"/>
      <c r="O594" s="431"/>
    </row>
    <row r="595" spans="1:15" x14ac:dyDescent="0.2">
      <c r="A595" s="431"/>
      <c r="B595" s="431"/>
      <c r="C595" s="431"/>
      <c r="D595" s="431"/>
      <c r="E595" s="431"/>
      <c r="F595" s="431"/>
      <c r="G595" s="431"/>
      <c r="H595" s="433"/>
      <c r="I595" s="509"/>
      <c r="J595" s="387"/>
      <c r="K595" s="387"/>
      <c r="L595" s="431"/>
      <c r="M595" s="431"/>
      <c r="N595" s="433"/>
      <c r="O595" s="431"/>
    </row>
    <row r="596" spans="1:15" x14ac:dyDescent="0.2">
      <c r="A596" s="431"/>
      <c r="B596" s="431"/>
      <c r="C596" s="431"/>
      <c r="D596" s="431"/>
      <c r="E596" s="431"/>
      <c r="F596" s="431"/>
      <c r="G596" s="431"/>
      <c r="H596" s="433"/>
      <c r="I596" s="509"/>
      <c r="J596" s="387"/>
      <c r="K596" s="387"/>
      <c r="L596" s="431"/>
      <c r="M596" s="431"/>
      <c r="N596" s="433"/>
      <c r="O596" s="431"/>
    </row>
    <row r="597" spans="1:15" x14ac:dyDescent="0.2">
      <c r="A597" s="431"/>
      <c r="B597" s="431"/>
      <c r="C597" s="431"/>
      <c r="D597" s="431"/>
      <c r="E597" s="431"/>
      <c r="F597" s="431"/>
      <c r="G597" s="431"/>
      <c r="H597" s="433"/>
      <c r="I597" s="509"/>
      <c r="J597" s="387"/>
      <c r="K597" s="387"/>
      <c r="L597" s="431"/>
      <c r="M597" s="431"/>
      <c r="N597" s="433"/>
      <c r="O597" s="431"/>
    </row>
    <row r="598" spans="1:15" x14ac:dyDescent="0.2">
      <c r="A598" s="431"/>
      <c r="B598" s="431"/>
      <c r="C598" s="431"/>
      <c r="D598" s="431"/>
      <c r="E598" s="431"/>
      <c r="F598" s="431"/>
      <c r="G598" s="431"/>
      <c r="H598" s="433"/>
      <c r="I598" s="509"/>
      <c r="J598" s="387"/>
      <c r="K598" s="387"/>
      <c r="L598" s="431"/>
      <c r="M598" s="431"/>
      <c r="N598" s="433"/>
      <c r="O598" s="431"/>
    </row>
    <row r="599" spans="1:15" x14ac:dyDescent="0.2">
      <c r="A599" s="431"/>
      <c r="B599" s="431"/>
      <c r="C599" s="431"/>
      <c r="D599" s="431"/>
      <c r="E599" s="431"/>
      <c r="F599" s="431"/>
      <c r="G599" s="431"/>
      <c r="H599" s="433"/>
      <c r="I599" s="509"/>
      <c r="J599" s="387"/>
      <c r="K599" s="387"/>
      <c r="L599" s="431"/>
      <c r="M599" s="431"/>
      <c r="N599" s="433"/>
      <c r="O599" s="431"/>
    </row>
    <row r="600" spans="1:15" x14ac:dyDescent="0.2">
      <c r="A600" s="431"/>
      <c r="B600" s="431"/>
      <c r="C600" s="431"/>
      <c r="D600" s="431"/>
      <c r="E600" s="431"/>
      <c r="F600" s="431"/>
      <c r="G600" s="431"/>
      <c r="H600" s="433"/>
      <c r="I600" s="509"/>
      <c r="J600" s="387"/>
      <c r="K600" s="387"/>
      <c r="L600" s="431"/>
      <c r="M600" s="431"/>
      <c r="N600" s="433"/>
      <c r="O600" s="431"/>
    </row>
    <row r="601" spans="1:15" x14ac:dyDescent="0.2">
      <c r="A601" s="431"/>
      <c r="B601" s="431"/>
      <c r="C601" s="431"/>
      <c r="D601" s="431"/>
      <c r="E601" s="431"/>
      <c r="F601" s="431"/>
      <c r="G601" s="431"/>
      <c r="H601" s="433"/>
      <c r="I601" s="509"/>
      <c r="J601" s="387"/>
      <c r="K601" s="387"/>
      <c r="L601" s="431"/>
      <c r="M601" s="431"/>
      <c r="N601" s="433"/>
      <c r="O601" s="431"/>
    </row>
    <row r="602" spans="1:15" x14ac:dyDescent="0.2">
      <c r="A602" s="431"/>
      <c r="B602" s="431"/>
      <c r="C602" s="431"/>
      <c r="D602" s="431"/>
      <c r="E602" s="431"/>
      <c r="F602" s="431"/>
      <c r="G602" s="431"/>
      <c r="H602" s="433"/>
      <c r="I602" s="509"/>
      <c r="J602" s="387"/>
      <c r="K602" s="387"/>
      <c r="L602" s="431"/>
      <c r="M602" s="431"/>
      <c r="N602" s="433"/>
      <c r="O602" s="431"/>
    </row>
    <row r="603" spans="1:15" x14ac:dyDescent="0.2">
      <c r="A603" s="431"/>
      <c r="B603" s="431"/>
      <c r="C603" s="431"/>
      <c r="D603" s="431"/>
      <c r="E603" s="431"/>
      <c r="F603" s="431"/>
      <c r="G603" s="431"/>
      <c r="H603" s="433"/>
      <c r="I603" s="509"/>
      <c r="J603" s="387"/>
      <c r="K603" s="387"/>
      <c r="L603" s="431"/>
      <c r="M603" s="431"/>
      <c r="N603" s="433"/>
      <c r="O603" s="431"/>
    </row>
    <row r="604" spans="1:15" x14ac:dyDescent="0.2">
      <c r="A604" s="431"/>
      <c r="B604" s="431"/>
      <c r="C604" s="431"/>
      <c r="D604" s="431"/>
      <c r="E604" s="431"/>
      <c r="F604" s="431"/>
      <c r="G604" s="431"/>
      <c r="H604" s="433"/>
      <c r="I604" s="509"/>
      <c r="J604" s="387"/>
      <c r="K604" s="387"/>
      <c r="L604" s="431"/>
      <c r="M604" s="431"/>
      <c r="N604" s="433"/>
      <c r="O604" s="431"/>
    </row>
    <row r="605" spans="1:15" x14ac:dyDescent="0.2">
      <c r="A605" s="431"/>
      <c r="B605" s="431"/>
      <c r="C605" s="431"/>
      <c r="D605" s="431"/>
      <c r="E605" s="431"/>
      <c r="F605" s="431"/>
      <c r="G605" s="431"/>
      <c r="H605" s="433"/>
      <c r="I605" s="509"/>
      <c r="J605" s="387"/>
      <c r="K605" s="387"/>
      <c r="L605" s="431"/>
      <c r="M605" s="431"/>
      <c r="N605" s="433"/>
      <c r="O605" s="431"/>
    </row>
    <row r="606" spans="1:15" x14ac:dyDescent="0.2">
      <c r="A606" s="431"/>
      <c r="B606" s="431"/>
      <c r="C606" s="431"/>
      <c r="D606" s="431"/>
      <c r="E606" s="431"/>
      <c r="F606" s="431"/>
      <c r="G606" s="431"/>
      <c r="H606" s="433"/>
      <c r="I606" s="509"/>
      <c r="J606" s="387"/>
      <c r="K606" s="387"/>
      <c r="L606" s="431"/>
      <c r="M606" s="431"/>
      <c r="N606" s="433"/>
      <c r="O606" s="431"/>
    </row>
    <row r="607" spans="1:15" x14ac:dyDescent="0.2">
      <c r="A607" s="431"/>
      <c r="B607" s="431"/>
      <c r="C607" s="431"/>
      <c r="D607" s="431"/>
      <c r="E607" s="431"/>
      <c r="F607" s="431"/>
      <c r="G607" s="431"/>
      <c r="H607" s="433"/>
      <c r="I607" s="509"/>
      <c r="J607" s="387"/>
      <c r="K607" s="387"/>
      <c r="L607" s="431"/>
      <c r="M607" s="431"/>
      <c r="N607" s="433"/>
      <c r="O607" s="431"/>
    </row>
    <row r="608" spans="1:15" x14ac:dyDescent="0.2">
      <c r="A608" s="431"/>
      <c r="B608" s="431"/>
      <c r="C608" s="431"/>
      <c r="D608" s="431"/>
      <c r="E608" s="431"/>
      <c r="F608" s="431"/>
      <c r="G608" s="431"/>
      <c r="H608" s="433"/>
      <c r="I608" s="509"/>
      <c r="J608" s="387"/>
      <c r="K608" s="387"/>
      <c r="L608" s="431"/>
      <c r="M608" s="431"/>
      <c r="N608" s="433"/>
      <c r="O608" s="431"/>
    </row>
    <row r="609" spans="1:15" x14ac:dyDescent="0.2">
      <c r="A609" s="431"/>
      <c r="B609" s="431"/>
      <c r="C609" s="431"/>
      <c r="D609" s="431"/>
      <c r="E609" s="431"/>
      <c r="F609" s="431"/>
      <c r="G609" s="431"/>
      <c r="H609" s="433"/>
      <c r="I609" s="509"/>
      <c r="J609" s="387"/>
      <c r="K609" s="387"/>
      <c r="L609" s="431"/>
      <c r="M609" s="431"/>
      <c r="N609" s="433"/>
      <c r="O609" s="431"/>
    </row>
    <row r="610" spans="1:15" x14ac:dyDescent="0.2">
      <c r="A610" s="431"/>
      <c r="B610" s="431"/>
      <c r="C610" s="431"/>
      <c r="D610" s="431"/>
      <c r="E610" s="431"/>
      <c r="F610" s="431"/>
      <c r="G610" s="431"/>
      <c r="H610" s="433"/>
      <c r="I610" s="509"/>
      <c r="J610" s="387"/>
      <c r="K610" s="387"/>
      <c r="L610" s="431"/>
      <c r="M610" s="431"/>
      <c r="N610" s="433"/>
      <c r="O610" s="431"/>
    </row>
    <row r="611" spans="1:15" x14ac:dyDescent="0.2">
      <c r="A611" s="431"/>
      <c r="B611" s="431"/>
      <c r="C611" s="431"/>
      <c r="D611" s="431"/>
      <c r="E611" s="431"/>
      <c r="F611" s="431"/>
      <c r="G611" s="431"/>
      <c r="H611" s="433"/>
      <c r="I611" s="509"/>
      <c r="J611" s="387"/>
      <c r="K611" s="387"/>
      <c r="L611" s="431"/>
      <c r="M611" s="431"/>
      <c r="N611" s="433"/>
      <c r="O611" s="431"/>
    </row>
    <row r="612" spans="1:15" x14ac:dyDescent="0.2">
      <c r="A612" s="431"/>
      <c r="B612" s="431"/>
      <c r="C612" s="431"/>
      <c r="D612" s="431"/>
      <c r="E612" s="431"/>
      <c r="F612" s="431"/>
      <c r="G612" s="431"/>
      <c r="H612" s="433"/>
      <c r="I612" s="509"/>
      <c r="J612" s="387"/>
      <c r="K612" s="387"/>
      <c r="L612" s="431"/>
      <c r="M612" s="431"/>
      <c r="N612" s="433"/>
      <c r="O612" s="431"/>
    </row>
    <row r="613" spans="1:15" x14ac:dyDescent="0.2">
      <c r="A613" s="431"/>
      <c r="B613" s="431"/>
      <c r="C613" s="431"/>
      <c r="D613" s="431"/>
      <c r="E613" s="431"/>
      <c r="F613" s="431"/>
      <c r="G613" s="431"/>
      <c r="H613" s="433"/>
      <c r="I613" s="509"/>
      <c r="J613" s="387"/>
      <c r="K613" s="387"/>
      <c r="L613" s="431"/>
      <c r="M613" s="431"/>
      <c r="N613" s="433"/>
      <c r="O613" s="431"/>
    </row>
    <row r="614" spans="1:15" x14ac:dyDescent="0.2">
      <c r="A614" s="431"/>
      <c r="B614" s="431"/>
      <c r="C614" s="431"/>
      <c r="D614" s="431"/>
      <c r="E614" s="431"/>
      <c r="F614" s="431"/>
      <c r="G614" s="431"/>
      <c r="H614" s="433"/>
      <c r="I614" s="509"/>
      <c r="J614" s="387"/>
      <c r="K614" s="387"/>
      <c r="L614" s="431"/>
      <c r="M614" s="431"/>
      <c r="N614" s="433"/>
      <c r="O614" s="431"/>
    </row>
    <row r="615" spans="1:15" x14ac:dyDescent="0.2">
      <c r="A615" s="431"/>
      <c r="B615" s="431"/>
      <c r="C615" s="431"/>
      <c r="D615" s="431"/>
      <c r="E615" s="431"/>
      <c r="F615" s="431"/>
      <c r="G615" s="431"/>
      <c r="H615" s="433"/>
      <c r="I615" s="509"/>
      <c r="J615" s="387"/>
      <c r="K615" s="387"/>
      <c r="L615" s="431"/>
      <c r="M615" s="431"/>
      <c r="N615" s="433"/>
      <c r="O615" s="431"/>
    </row>
    <row r="616" spans="1:15" x14ac:dyDescent="0.2">
      <c r="A616" s="431"/>
      <c r="B616" s="431"/>
      <c r="C616" s="431"/>
      <c r="D616" s="431"/>
      <c r="E616" s="431"/>
      <c r="F616" s="431"/>
      <c r="G616" s="431"/>
      <c r="H616" s="433"/>
      <c r="I616" s="509"/>
      <c r="J616" s="387"/>
      <c r="K616" s="387"/>
      <c r="L616" s="431"/>
      <c r="M616" s="431"/>
      <c r="N616" s="433"/>
      <c r="O616" s="431"/>
    </row>
    <row r="617" spans="1:15" x14ac:dyDescent="0.2">
      <c r="A617" s="431"/>
      <c r="B617" s="431"/>
      <c r="C617" s="431"/>
      <c r="D617" s="431"/>
      <c r="E617" s="431"/>
      <c r="F617" s="431"/>
      <c r="G617" s="431"/>
      <c r="H617" s="433"/>
      <c r="I617" s="509"/>
      <c r="J617" s="387"/>
      <c r="K617" s="387"/>
      <c r="L617" s="431"/>
      <c r="M617" s="431"/>
      <c r="N617" s="433"/>
      <c r="O617" s="431"/>
    </row>
    <row r="618" spans="1:15" x14ac:dyDescent="0.2">
      <c r="A618" s="431"/>
      <c r="B618" s="431"/>
      <c r="C618" s="431"/>
      <c r="D618" s="431"/>
      <c r="E618" s="431"/>
      <c r="F618" s="431"/>
      <c r="G618" s="431"/>
      <c r="H618" s="433"/>
      <c r="I618" s="509"/>
      <c r="J618" s="387"/>
      <c r="K618" s="387"/>
      <c r="L618" s="431"/>
      <c r="M618" s="431"/>
      <c r="N618" s="433"/>
      <c r="O618" s="431"/>
    </row>
    <row r="619" spans="1:15" x14ac:dyDescent="0.2">
      <c r="A619" s="431"/>
      <c r="B619" s="431"/>
      <c r="C619" s="431"/>
      <c r="D619" s="431"/>
      <c r="E619" s="431"/>
      <c r="F619" s="431"/>
      <c r="G619" s="431"/>
      <c r="H619" s="433"/>
      <c r="I619" s="509"/>
      <c r="J619" s="387"/>
      <c r="K619" s="387"/>
      <c r="L619" s="431"/>
      <c r="M619" s="431"/>
      <c r="N619" s="433"/>
      <c r="O619" s="431"/>
    </row>
    <row r="620" spans="1:15" x14ac:dyDescent="0.2">
      <c r="A620" s="431"/>
      <c r="B620" s="431"/>
      <c r="C620" s="431"/>
      <c r="D620" s="431"/>
      <c r="E620" s="431"/>
      <c r="F620" s="431"/>
      <c r="G620" s="431"/>
      <c r="H620" s="433"/>
      <c r="I620" s="509"/>
      <c r="J620" s="387"/>
      <c r="K620" s="387"/>
      <c r="L620" s="431"/>
      <c r="M620" s="431"/>
      <c r="N620" s="433"/>
      <c r="O620" s="431"/>
    </row>
    <row r="621" spans="1:15" x14ac:dyDescent="0.2">
      <c r="A621" s="431"/>
      <c r="B621" s="431"/>
      <c r="C621" s="431"/>
      <c r="D621" s="431"/>
      <c r="E621" s="431"/>
      <c r="F621" s="431"/>
      <c r="G621" s="431"/>
      <c r="H621" s="433"/>
      <c r="I621" s="509"/>
      <c r="J621" s="387"/>
      <c r="K621" s="387"/>
      <c r="L621" s="431"/>
      <c r="M621" s="431"/>
      <c r="N621" s="433"/>
      <c r="O621" s="431"/>
    </row>
    <row r="622" spans="1:15" x14ac:dyDescent="0.2">
      <c r="A622" s="431"/>
      <c r="B622" s="431"/>
      <c r="C622" s="431"/>
      <c r="D622" s="431"/>
      <c r="E622" s="431"/>
      <c r="F622" s="431"/>
      <c r="G622" s="431"/>
      <c r="H622" s="433"/>
      <c r="I622" s="509"/>
      <c r="J622" s="387"/>
      <c r="K622" s="387"/>
      <c r="L622" s="431"/>
      <c r="M622" s="431"/>
      <c r="N622" s="433"/>
      <c r="O622" s="431"/>
    </row>
    <row r="623" spans="1:15" x14ac:dyDescent="0.2">
      <c r="A623" s="431"/>
      <c r="B623" s="431"/>
      <c r="C623" s="431"/>
      <c r="D623" s="431"/>
      <c r="E623" s="431"/>
      <c r="F623" s="431"/>
      <c r="G623" s="431"/>
      <c r="H623" s="433"/>
      <c r="I623" s="509"/>
      <c r="J623" s="387"/>
      <c r="K623" s="387"/>
      <c r="L623" s="431"/>
      <c r="M623" s="431"/>
      <c r="N623" s="433"/>
      <c r="O623" s="431"/>
    </row>
    <row r="624" spans="1:15" x14ac:dyDescent="0.2">
      <c r="A624" s="431"/>
      <c r="B624" s="431"/>
      <c r="C624" s="431"/>
      <c r="D624" s="431"/>
      <c r="E624" s="431"/>
      <c r="F624" s="431"/>
      <c r="G624" s="431"/>
      <c r="H624" s="433"/>
      <c r="I624" s="509"/>
      <c r="J624" s="387"/>
      <c r="K624" s="387"/>
      <c r="L624" s="431"/>
      <c r="M624" s="431"/>
      <c r="N624" s="433"/>
      <c r="O624" s="431"/>
    </row>
    <row r="625" spans="1:15" x14ac:dyDescent="0.2">
      <c r="A625" s="431"/>
      <c r="B625" s="431"/>
      <c r="C625" s="431"/>
      <c r="D625" s="431"/>
      <c r="E625" s="431"/>
      <c r="F625" s="431"/>
      <c r="G625" s="431"/>
      <c r="H625" s="433"/>
      <c r="I625" s="509"/>
      <c r="J625" s="387"/>
      <c r="K625" s="387"/>
      <c r="L625" s="431"/>
      <c r="M625" s="431"/>
      <c r="N625" s="433"/>
      <c r="O625" s="431"/>
    </row>
    <row r="626" spans="1:15" x14ac:dyDescent="0.2">
      <c r="A626" s="431"/>
      <c r="B626" s="431"/>
      <c r="C626" s="431"/>
      <c r="D626" s="431"/>
      <c r="E626" s="431"/>
      <c r="F626" s="431"/>
      <c r="G626" s="431"/>
      <c r="H626" s="433"/>
      <c r="I626" s="509"/>
      <c r="J626" s="387"/>
      <c r="K626" s="387"/>
      <c r="L626" s="431"/>
      <c r="M626" s="431"/>
      <c r="N626" s="433"/>
      <c r="O626" s="431"/>
    </row>
    <row r="627" spans="1:15" x14ac:dyDescent="0.2">
      <c r="A627" s="431"/>
      <c r="B627" s="431"/>
      <c r="C627" s="431"/>
      <c r="D627" s="431"/>
      <c r="E627" s="431"/>
      <c r="F627" s="431"/>
      <c r="G627" s="431"/>
      <c r="H627" s="433"/>
      <c r="I627" s="509"/>
      <c r="J627" s="387"/>
      <c r="K627" s="387"/>
      <c r="L627" s="431"/>
      <c r="M627" s="431"/>
      <c r="N627" s="433"/>
      <c r="O627" s="431"/>
    </row>
    <row r="628" spans="1:15" x14ac:dyDescent="0.2">
      <c r="A628" s="431"/>
      <c r="B628" s="431"/>
      <c r="C628" s="431"/>
      <c r="D628" s="431"/>
      <c r="E628" s="431"/>
      <c r="F628" s="431"/>
      <c r="G628" s="431"/>
      <c r="H628" s="433"/>
      <c r="I628" s="509"/>
      <c r="J628" s="387"/>
      <c r="K628" s="387"/>
      <c r="L628" s="431"/>
      <c r="M628" s="431"/>
      <c r="N628" s="433"/>
      <c r="O628" s="431"/>
    </row>
    <row r="629" spans="1:15" x14ac:dyDescent="0.2">
      <c r="A629" s="431"/>
      <c r="B629" s="431"/>
      <c r="C629" s="431"/>
      <c r="D629" s="431"/>
      <c r="E629" s="431"/>
      <c r="F629" s="431"/>
      <c r="G629" s="431"/>
      <c r="H629" s="433"/>
      <c r="I629" s="509"/>
      <c r="J629" s="387"/>
      <c r="K629" s="387"/>
      <c r="L629" s="431"/>
      <c r="M629" s="431"/>
      <c r="N629" s="433"/>
      <c r="O629" s="431"/>
    </row>
    <row r="630" spans="1:15" x14ac:dyDescent="0.2">
      <c r="A630" s="431"/>
      <c r="B630" s="431"/>
      <c r="C630" s="431"/>
      <c r="D630" s="431"/>
      <c r="E630" s="431"/>
      <c r="F630" s="431"/>
      <c r="G630" s="431"/>
      <c r="H630" s="433"/>
      <c r="I630" s="509"/>
      <c r="J630" s="387"/>
      <c r="K630" s="387"/>
      <c r="L630" s="431"/>
      <c r="M630" s="431"/>
      <c r="N630" s="433"/>
      <c r="O630" s="431"/>
    </row>
    <row r="631" spans="1:15" x14ac:dyDescent="0.2">
      <c r="A631" s="431"/>
      <c r="B631" s="431"/>
      <c r="C631" s="431"/>
      <c r="D631" s="431"/>
      <c r="E631" s="431"/>
      <c r="F631" s="431"/>
      <c r="G631" s="431"/>
      <c r="H631" s="433"/>
      <c r="I631" s="509"/>
      <c r="J631" s="387"/>
      <c r="K631" s="387"/>
      <c r="L631" s="431"/>
      <c r="M631" s="431"/>
      <c r="N631" s="433"/>
      <c r="O631" s="431"/>
    </row>
    <row r="632" spans="1:15" x14ac:dyDescent="0.2">
      <c r="A632" s="431"/>
      <c r="B632" s="431"/>
      <c r="C632" s="431"/>
      <c r="D632" s="431"/>
      <c r="E632" s="431"/>
      <c r="F632" s="431"/>
      <c r="G632" s="431"/>
      <c r="H632" s="433"/>
      <c r="I632" s="509"/>
      <c r="J632" s="387"/>
      <c r="K632" s="387"/>
      <c r="L632" s="431"/>
      <c r="M632" s="431"/>
      <c r="N632" s="433"/>
      <c r="O632" s="431"/>
    </row>
    <row r="633" spans="1:15" x14ac:dyDescent="0.2">
      <c r="A633" s="431"/>
      <c r="B633" s="431"/>
      <c r="C633" s="431"/>
      <c r="D633" s="431"/>
      <c r="E633" s="431"/>
      <c r="F633" s="431"/>
      <c r="G633" s="431"/>
      <c r="H633" s="433"/>
      <c r="I633" s="509"/>
      <c r="J633" s="387"/>
      <c r="K633" s="387"/>
      <c r="L633" s="431"/>
      <c r="M633" s="431"/>
      <c r="N633" s="433"/>
      <c r="O633" s="431"/>
    </row>
    <row r="634" spans="1:15" x14ac:dyDescent="0.2">
      <c r="A634" s="431"/>
      <c r="B634" s="431"/>
      <c r="C634" s="431"/>
      <c r="D634" s="431"/>
      <c r="E634" s="431"/>
      <c r="F634" s="431"/>
      <c r="G634" s="431"/>
      <c r="H634" s="433"/>
      <c r="I634" s="509"/>
      <c r="J634" s="387"/>
      <c r="K634" s="387"/>
      <c r="L634" s="431"/>
      <c r="M634" s="431"/>
      <c r="N634" s="433"/>
      <c r="O634" s="431"/>
    </row>
    <row r="635" spans="1:15" x14ac:dyDescent="0.2">
      <c r="A635" s="431"/>
      <c r="B635" s="431"/>
      <c r="C635" s="431"/>
      <c r="D635" s="431"/>
      <c r="E635" s="431"/>
      <c r="F635" s="431"/>
      <c r="G635" s="431"/>
      <c r="H635" s="433"/>
      <c r="I635" s="509"/>
      <c r="J635" s="387"/>
      <c r="K635" s="387"/>
      <c r="L635" s="431"/>
      <c r="M635" s="431"/>
      <c r="N635" s="433"/>
      <c r="O635" s="431"/>
    </row>
    <row r="636" spans="1:15" x14ac:dyDescent="0.2">
      <c r="A636" s="431"/>
      <c r="B636" s="431"/>
      <c r="C636" s="431"/>
      <c r="D636" s="431"/>
      <c r="E636" s="431"/>
      <c r="F636" s="431"/>
      <c r="G636" s="431"/>
      <c r="H636" s="433"/>
      <c r="I636" s="509"/>
      <c r="J636" s="387"/>
      <c r="K636" s="387"/>
      <c r="L636" s="431"/>
      <c r="M636" s="431"/>
      <c r="N636" s="433"/>
      <c r="O636" s="431"/>
    </row>
    <row r="637" spans="1:15" x14ac:dyDescent="0.2">
      <c r="A637" s="431"/>
      <c r="B637" s="431"/>
      <c r="C637" s="431"/>
      <c r="D637" s="431"/>
      <c r="E637" s="431"/>
      <c r="F637" s="431"/>
      <c r="G637" s="431"/>
      <c r="H637" s="433"/>
      <c r="I637" s="509"/>
      <c r="J637" s="387"/>
      <c r="K637" s="387"/>
      <c r="L637" s="431"/>
      <c r="M637" s="431"/>
      <c r="N637" s="433"/>
      <c r="O637" s="431"/>
    </row>
    <row r="638" spans="1:15" x14ac:dyDescent="0.2">
      <c r="A638" s="431"/>
      <c r="B638" s="431"/>
      <c r="C638" s="431"/>
      <c r="D638" s="431"/>
      <c r="E638" s="431"/>
      <c r="F638" s="431"/>
      <c r="G638" s="431"/>
      <c r="H638" s="433"/>
      <c r="I638" s="509"/>
      <c r="J638" s="387"/>
      <c r="K638" s="387"/>
      <c r="L638" s="431"/>
      <c r="M638" s="431"/>
      <c r="N638" s="433"/>
      <c r="O638" s="431"/>
    </row>
    <row r="639" spans="1:15" x14ac:dyDescent="0.2">
      <c r="A639" s="431"/>
      <c r="B639" s="431"/>
      <c r="C639" s="431"/>
      <c r="D639" s="431"/>
      <c r="E639" s="431"/>
      <c r="F639" s="431"/>
      <c r="G639" s="431"/>
      <c r="H639" s="433"/>
      <c r="I639" s="509"/>
      <c r="J639" s="387"/>
      <c r="K639" s="387"/>
      <c r="L639" s="431"/>
      <c r="M639" s="431"/>
      <c r="N639" s="433"/>
      <c r="O639" s="431"/>
    </row>
    <row r="640" spans="1:15" x14ac:dyDescent="0.2">
      <c r="A640" s="431"/>
      <c r="B640" s="431"/>
      <c r="C640" s="431"/>
      <c r="D640" s="431"/>
      <c r="E640" s="431"/>
      <c r="F640" s="431"/>
      <c r="G640" s="431"/>
      <c r="H640" s="433"/>
      <c r="I640" s="509"/>
      <c r="J640" s="387"/>
      <c r="K640" s="387"/>
      <c r="L640" s="431"/>
      <c r="M640" s="431"/>
      <c r="N640" s="433"/>
      <c r="O640" s="431"/>
    </row>
    <row r="641" spans="1:15" x14ac:dyDescent="0.2">
      <c r="A641" s="431"/>
      <c r="B641" s="431"/>
      <c r="C641" s="431"/>
      <c r="D641" s="431"/>
      <c r="E641" s="431"/>
      <c r="F641" s="431"/>
      <c r="G641" s="431"/>
      <c r="H641" s="433"/>
      <c r="I641" s="509"/>
      <c r="J641" s="387"/>
      <c r="K641" s="387"/>
      <c r="L641" s="431"/>
      <c r="M641" s="431"/>
      <c r="N641" s="433"/>
      <c r="O641" s="431"/>
    </row>
    <row r="642" spans="1:15" x14ac:dyDescent="0.2">
      <c r="A642" s="431"/>
      <c r="B642" s="431"/>
      <c r="C642" s="431"/>
      <c r="D642" s="431"/>
      <c r="E642" s="431"/>
      <c r="F642" s="431"/>
      <c r="G642" s="431"/>
      <c r="H642" s="433"/>
      <c r="I642" s="509"/>
      <c r="J642" s="387"/>
      <c r="K642" s="387"/>
      <c r="L642" s="431"/>
      <c r="M642" s="431"/>
      <c r="N642" s="433"/>
      <c r="O642" s="431"/>
    </row>
    <row r="643" spans="1:15" x14ac:dyDescent="0.2">
      <c r="A643" s="431"/>
      <c r="B643" s="431"/>
      <c r="C643" s="431"/>
      <c r="D643" s="431"/>
      <c r="E643" s="431"/>
      <c r="F643" s="431"/>
      <c r="G643" s="431"/>
      <c r="H643" s="433"/>
      <c r="I643" s="509"/>
      <c r="J643" s="387"/>
      <c r="K643" s="387"/>
      <c r="L643" s="431"/>
      <c r="M643" s="431"/>
      <c r="N643" s="433"/>
      <c r="O643" s="431"/>
    </row>
    <row r="644" spans="1:15" x14ac:dyDescent="0.2">
      <c r="A644" s="431"/>
      <c r="B644" s="431"/>
      <c r="C644" s="431"/>
      <c r="D644" s="431"/>
      <c r="E644" s="431"/>
      <c r="F644" s="431"/>
      <c r="G644" s="431"/>
      <c r="H644" s="433"/>
      <c r="I644" s="509"/>
      <c r="J644" s="387"/>
      <c r="K644" s="387"/>
      <c r="L644" s="431"/>
      <c r="M644" s="431"/>
      <c r="N644" s="433"/>
      <c r="O644" s="431"/>
    </row>
    <row r="645" spans="1:15" x14ac:dyDescent="0.2">
      <c r="A645" s="431"/>
      <c r="B645" s="431"/>
      <c r="C645" s="431"/>
      <c r="D645" s="431"/>
      <c r="E645" s="431"/>
      <c r="F645" s="431"/>
      <c r="G645" s="431"/>
      <c r="H645" s="433"/>
      <c r="I645" s="509"/>
      <c r="J645" s="387"/>
      <c r="K645" s="387"/>
      <c r="L645" s="431"/>
      <c r="M645" s="431"/>
      <c r="N645" s="433"/>
      <c r="O645" s="431"/>
    </row>
    <row r="646" spans="1:15" x14ac:dyDescent="0.2">
      <c r="A646" s="431"/>
      <c r="B646" s="431"/>
      <c r="C646" s="431"/>
      <c r="D646" s="431"/>
      <c r="E646" s="431"/>
      <c r="F646" s="431"/>
      <c r="G646" s="431"/>
      <c r="H646" s="433"/>
      <c r="I646" s="509"/>
      <c r="J646" s="387"/>
      <c r="K646" s="387"/>
      <c r="L646" s="431"/>
      <c r="M646" s="431"/>
      <c r="N646" s="433"/>
      <c r="O646" s="431"/>
    </row>
    <row r="647" spans="1:15" x14ac:dyDescent="0.2">
      <c r="A647" s="431"/>
      <c r="B647" s="431"/>
      <c r="C647" s="431"/>
      <c r="D647" s="431"/>
      <c r="E647" s="431"/>
      <c r="F647" s="431"/>
      <c r="G647" s="431"/>
      <c r="H647" s="433"/>
      <c r="I647" s="509"/>
      <c r="J647" s="387"/>
      <c r="K647" s="387"/>
      <c r="L647" s="431"/>
      <c r="M647" s="431"/>
      <c r="N647" s="433"/>
      <c r="O647" s="431"/>
    </row>
    <row r="648" spans="1:15" x14ac:dyDescent="0.2">
      <c r="A648" s="431"/>
      <c r="B648" s="431"/>
      <c r="C648" s="431"/>
      <c r="D648" s="431"/>
      <c r="E648" s="431"/>
      <c r="F648" s="431"/>
      <c r="G648" s="431"/>
      <c r="H648" s="433"/>
      <c r="I648" s="509"/>
      <c r="J648" s="387"/>
      <c r="K648" s="387"/>
      <c r="L648" s="431"/>
      <c r="M648" s="431"/>
      <c r="N648" s="433"/>
      <c r="O648" s="431"/>
    </row>
    <row r="649" spans="1:15" x14ac:dyDescent="0.2">
      <c r="A649" s="431"/>
      <c r="B649" s="431"/>
      <c r="C649" s="431"/>
      <c r="D649" s="431"/>
      <c r="E649" s="431"/>
      <c r="F649" s="431"/>
      <c r="G649" s="431"/>
      <c r="H649" s="433"/>
      <c r="I649" s="509"/>
      <c r="J649" s="387"/>
      <c r="K649" s="387"/>
      <c r="L649" s="431"/>
      <c r="M649" s="431"/>
      <c r="N649" s="433"/>
      <c r="O649" s="431"/>
    </row>
    <row r="650" spans="1:15" x14ac:dyDescent="0.2">
      <c r="A650" s="431"/>
      <c r="B650" s="431"/>
      <c r="C650" s="431"/>
      <c r="D650" s="431"/>
      <c r="E650" s="431"/>
      <c r="F650" s="431"/>
      <c r="G650" s="431"/>
      <c r="H650" s="433"/>
      <c r="I650" s="509"/>
      <c r="J650" s="387"/>
      <c r="K650" s="387"/>
      <c r="L650" s="431"/>
      <c r="M650" s="431"/>
      <c r="N650" s="433"/>
      <c r="O650" s="431"/>
    </row>
    <row r="651" spans="1:15" x14ac:dyDescent="0.2">
      <c r="A651" s="431"/>
      <c r="B651" s="431"/>
      <c r="C651" s="431"/>
      <c r="D651" s="431"/>
      <c r="E651" s="431"/>
      <c r="F651" s="431"/>
      <c r="G651" s="431"/>
      <c r="H651" s="433"/>
      <c r="I651" s="509"/>
      <c r="J651" s="387"/>
      <c r="K651" s="387"/>
      <c r="L651" s="431"/>
      <c r="M651" s="431"/>
      <c r="N651" s="433"/>
      <c r="O651" s="431"/>
    </row>
    <row r="652" spans="1:15" x14ac:dyDescent="0.2">
      <c r="A652" s="431"/>
      <c r="B652" s="431"/>
      <c r="C652" s="431"/>
      <c r="D652" s="431"/>
      <c r="E652" s="431"/>
      <c r="F652" s="431"/>
      <c r="G652" s="431"/>
      <c r="H652" s="433"/>
      <c r="I652" s="509"/>
      <c r="J652" s="387"/>
      <c r="K652" s="387"/>
      <c r="L652" s="431"/>
      <c r="M652" s="431"/>
      <c r="N652" s="433"/>
      <c r="O652" s="431"/>
    </row>
    <row r="653" spans="1:15" x14ac:dyDescent="0.2">
      <c r="A653" s="431"/>
      <c r="B653" s="431"/>
      <c r="C653" s="431"/>
      <c r="D653" s="431"/>
      <c r="E653" s="431"/>
      <c r="F653" s="431"/>
      <c r="G653" s="431"/>
      <c r="H653" s="433"/>
      <c r="I653" s="509"/>
      <c r="J653" s="387"/>
      <c r="K653" s="387"/>
      <c r="L653" s="431"/>
      <c r="M653" s="431"/>
      <c r="N653" s="433"/>
      <c r="O653" s="431"/>
    </row>
    <row r="654" spans="1:15" x14ac:dyDescent="0.2">
      <c r="A654" s="431"/>
      <c r="B654" s="431"/>
      <c r="C654" s="431"/>
      <c r="D654" s="431"/>
      <c r="E654" s="431"/>
      <c r="F654" s="431"/>
      <c r="G654" s="431"/>
      <c r="H654" s="433"/>
      <c r="I654" s="509"/>
      <c r="J654" s="387"/>
      <c r="K654" s="387"/>
      <c r="L654" s="431"/>
      <c r="M654" s="431"/>
      <c r="N654" s="433"/>
      <c r="O654" s="431"/>
    </row>
    <row r="655" spans="1:15" x14ac:dyDescent="0.2">
      <c r="A655" s="431"/>
      <c r="B655" s="431"/>
      <c r="C655" s="431"/>
      <c r="D655" s="431"/>
      <c r="E655" s="431"/>
      <c r="F655" s="431"/>
      <c r="G655" s="431"/>
      <c r="H655" s="433"/>
      <c r="I655" s="509"/>
      <c r="J655" s="387"/>
      <c r="K655" s="387"/>
      <c r="L655" s="431"/>
      <c r="M655" s="431"/>
      <c r="N655" s="433"/>
      <c r="O655" s="431"/>
    </row>
    <row r="656" spans="1:15" x14ac:dyDescent="0.2">
      <c r="A656" s="431"/>
      <c r="B656" s="431"/>
      <c r="C656" s="431"/>
      <c r="D656" s="431"/>
      <c r="E656" s="431"/>
      <c r="F656" s="431"/>
      <c r="G656" s="431"/>
      <c r="H656" s="433"/>
      <c r="I656" s="509"/>
      <c r="J656" s="387"/>
      <c r="K656" s="387"/>
      <c r="L656" s="431"/>
      <c r="M656" s="431"/>
      <c r="N656" s="433"/>
      <c r="O656" s="431"/>
    </row>
    <row r="657" spans="1:15" x14ac:dyDescent="0.2">
      <c r="A657" s="431"/>
      <c r="B657" s="431"/>
      <c r="C657" s="431"/>
      <c r="D657" s="431"/>
      <c r="E657" s="431"/>
      <c r="F657" s="431"/>
      <c r="G657" s="431"/>
      <c r="H657" s="433"/>
      <c r="I657" s="509"/>
      <c r="J657" s="387"/>
      <c r="K657" s="387"/>
      <c r="L657" s="431"/>
      <c r="M657" s="431"/>
      <c r="N657" s="433"/>
      <c r="O657" s="431"/>
    </row>
    <row r="658" spans="1:15" x14ac:dyDescent="0.2">
      <c r="A658" s="431"/>
      <c r="B658" s="431"/>
      <c r="C658" s="431"/>
      <c r="D658" s="431"/>
      <c r="E658" s="431"/>
      <c r="F658" s="431"/>
      <c r="G658" s="431"/>
      <c r="H658" s="433"/>
      <c r="I658" s="509"/>
      <c r="J658" s="387"/>
      <c r="K658" s="387"/>
      <c r="L658" s="431"/>
      <c r="M658" s="431"/>
      <c r="N658" s="433"/>
      <c r="O658" s="431"/>
    </row>
    <row r="659" spans="1:15" x14ac:dyDescent="0.2">
      <c r="A659" s="431"/>
      <c r="B659" s="431"/>
      <c r="C659" s="431"/>
      <c r="D659" s="431"/>
      <c r="E659" s="431"/>
      <c r="F659" s="431"/>
      <c r="G659" s="431"/>
      <c r="H659" s="433"/>
      <c r="I659" s="509"/>
      <c r="J659" s="387"/>
      <c r="K659" s="387"/>
      <c r="L659" s="431"/>
      <c r="M659" s="431"/>
      <c r="N659" s="433"/>
      <c r="O659" s="431"/>
    </row>
    <row r="660" spans="1:15" x14ac:dyDescent="0.2">
      <c r="A660" s="431"/>
      <c r="B660" s="431"/>
      <c r="C660" s="431"/>
      <c r="D660" s="431"/>
      <c r="E660" s="431"/>
      <c r="F660" s="431"/>
      <c r="G660" s="431"/>
      <c r="H660" s="433"/>
      <c r="I660" s="509"/>
      <c r="J660" s="387"/>
      <c r="K660" s="387"/>
      <c r="L660" s="431"/>
      <c r="M660" s="431"/>
      <c r="N660" s="433"/>
      <c r="O660" s="431"/>
    </row>
    <row r="661" spans="1:15" x14ac:dyDescent="0.2">
      <c r="A661" s="431"/>
      <c r="B661" s="431"/>
      <c r="C661" s="431"/>
      <c r="D661" s="431"/>
      <c r="E661" s="431"/>
      <c r="F661" s="431"/>
      <c r="G661" s="431"/>
      <c r="H661" s="433"/>
      <c r="I661" s="509"/>
      <c r="J661" s="387"/>
      <c r="K661" s="387"/>
      <c r="L661" s="431"/>
      <c r="M661" s="431"/>
      <c r="N661" s="433"/>
      <c r="O661" s="431"/>
    </row>
    <row r="662" spans="1:15" x14ac:dyDescent="0.2">
      <c r="A662" s="431"/>
      <c r="B662" s="431"/>
      <c r="C662" s="431"/>
      <c r="D662" s="431"/>
      <c r="E662" s="431"/>
      <c r="F662" s="431"/>
      <c r="G662" s="431"/>
      <c r="H662" s="433"/>
      <c r="I662" s="509"/>
      <c r="J662" s="387"/>
      <c r="K662" s="387"/>
      <c r="L662" s="431"/>
      <c r="M662" s="431"/>
      <c r="N662" s="433"/>
      <c r="O662" s="431"/>
    </row>
    <row r="663" spans="1:15" x14ac:dyDescent="0.2">
      <c r="A663" s="431"/>
      <c r="B663" s="431"/>
      <c r="C663" s="431"/>
      <c r="D663" s="431"/>
      <c r="E663" s="431"/>
      <c r="F663" s="431"/>
      <c r="G663" s="431"/>
      <c r="H663" s="433"/>
      <c r="I663" s="509"/>
      <c r="J663" s="387"/>
      <c r="K663" s="387"/>
      <c r="L663" s="431"/>
      <c r="M663" s="431"/>
      <c r="N663" s="433"/>
      <c r="O663" s="431"/>
    </row>
    <row r="664" spans="1:15" x14ac:dyDescent="0.2">
      <c r="A664" s="431"/>
      <c r="B664" s="431"/>
      <c r="C664" s="431"/>
      <c r="D664" s="431"/>
      <c r="E664" s="431"/>
      <c r="F664" s="431"/>
      <c r="G664" s="431"/>
      <c r="H664" s="433"/>
      <c r="I664" s="509"/>
      <c r="J664" s="387"/>
      <c r="K664" s="387"/>
      <c r="L664" s="431"/>
      <c r="M664" s="431"/>
      <c r="N664" s="433"/>
      <c r="O664" s="431"/>
    </row>
    <row r="665" spans="1:15" x14ac:dyDescent="0.2">
      <c r="A665" s="431"/>
      <c r="B665" s="431"/>
      <c r="C665" s="431"/>
      <c r="D665" s="431"/>
      <c r="E665" s="431"/>
      <c r="F665" s="431"/>
      <c r="G665" s="431"/>
      <c r="H665" s="433"/>
      <c r="I665" s="509"/>
      <c r="J665" s="387"/>
      <c r="K665" s="387"/>
      <c r="L665" s="431"/>
      <c r="M665" s="431"/>
      <c r="N665" s="433"/>
      <c r="O665" s="431"/>
    </row>
    <row r="666" spans="1:15" x14ac:dyDescent="0.2">
      <c r="A666" s="431"/>
      <c r="B666" s="431"/>
      <c r="C666" s="431"/>
      <c r="D666" s="431"/>
      <c r="E666" s="431"/>
      <c r="F666" s="431"/>
      <c r="G666" s="431"/>
      <c r="H666" s="433"/>
      <c r="I666" s="509"/>
      <c r="J666" s="387"/>
      <c r="K666" s="387"/>
      <c r="L666" s="431"/>
      <c r="M666" s="431"/>
      <c r="N666" s="433"/>
      <c r="O666" s="431"/>
    </row>
    <row r="667" spans="1:15" x14ac:dyDescent="0.2">
      <c r="A667" s="431"/>
      <c r="B667" s="431"/>
      <c r="C667" s="431"/>
      <c r="D667" s="431"/>
      <c r="E667" s="431"/>
      <c r="F667" s="431"/>
      <c r="G667" s="431"/>
      <c r="H667" s="433"/>
      <c r="I667" s="509"/>
      <c r="J667" s="387"/>
      <c r="K667" s="387"/>
      <c r="L667" s="431"/>
      <c r="M667" s="431"/>
      <c r="N667" s="433"/>
      <c r="O667" s="431"/>
    </row>
    <row r="668" spans="1:15" x14ac:dyDescent="0.2">
      <c r="A668" s="431"/>
      <c r="B668" s="431"/>
      <c r="C668" s="431"/>
      <c r="D668" s="431"/>
      <c r="E668" s="431"/>
      <c r="F668" s="431"/>
      <c r="G668" s="431"/>
      <c r="H668" s="433"/>
      <c r="I668" s="509"/>
      <c r="J668" s="387"/>
      <c r="K668" s="387"/>
      <c r="L668" s="431"/>
      <c r="M668" s="431"/>
      <c r="N668" s="433"/>
      <c r="O668" s="431"/>
    </row>
    <row r="669" spans="1:15" x14ac:dyDescent="0.2">
      <c r="A669" s="431"/>
      <c r="B669" s="431"/>
      <c r="C669" s="431"/>
      <c r="D669" s="431"/>
      <c r="E669" s="431"/>
      <c r="F669" s="431"/>
      <c r="G669" s="431"/>
      <c r="H669" s="433"/>
      <c r="I669" s="509"/>
      <c r="J669" s="387"/>
      <c r="K669" s="387"/>
      <c r="L669" s="431"/>
      <c r="M669" s="431"/>
      <c r="N669" s="433"/>
      <c r="O669" s="431"/>
    </row>
    <row r="670" spans="1:15" x14ac:dyDescent="0.2">
      <c r="A670" s="431"/>
      <c r="B670" s="431"/>
      <c r="C670" s="431"/>
      <c r="D670" s="431"/>
      <c r="E670" s="431"/>
      <c r="F670" s="431"/>
      <c r="G670" s="431"/>
      <c r="H670" s="433"/>
      <c r="I670" s="509"/>
      <c r="J670" s="387"/>
      <c r="K670" s="387"/>
      <c r="L670" s="431"/>
      <c r="M670" s="431"/>
      <c r="N670" s="433"/>
      <c r="O670" s="431"/>
    </row>
    <row r="671" spans="1:15" x14ac:dyDescent="0.2">
      <c r="A671" s="431"/>
      <c r="B671" s="431"/>
      <c r="C671" s="431"/>
      <c r="D671" s="431"/>
      <c r="E671" s="431"/>
      <c r="F671" s="431"/>
      <c r="G671" s="431"/>
      <c r="H671" s="433"/>
      <c r="I671" s="509"/>
      <c r="J671" s="387"/>
      <c r="K671" s="387"/>
      <c r="L671" s="431"/>
      <c r="M671" s="431"/>
      <c r="N671" s="433"/>
      <c r="O671" s="431"/>
    </row>
    <row r="672" spans="1:15" x14ac:dyDescent="0.2">
      <c r="A672" s="431"/>
      <c r="B672" s="431"/>
      <c r="C672" s="431"/>
      <c r="D672" s="431"/>
      <c r="E672" s="431"/>
      <c r="F672" s="431"/>
      <c r="G672" s="431"/>
      <c r="H672" s="433"/>
      <c r="I672" s="509"/>
      <c r="J672" s="387"/>
      <c r="K672" s="387"/>
      <c r="L672" s="431"/>
      <c r="M672" s="431"/>
      <c r="N672" s="433"/>
      <c r="O672" s="431"/>
    </row>
    <row r="673" spans="1:15" x14ac:dyDescent="0.2">
      <c r="A673" s="431"/>
      <c r="B673" s="431"/>
      <c r="C673" s="431"/>
      <c r="D673" s="431"/>
      <c r="E673" s="431"/>
      <c r="F673" s="431"/>
      <c r="G673" s="431"/>
      <c r="H673" s="433"/>
      <c r="I673" s="509"/>
      <c r="J673" s="387"/>
      <c r="K673" s="387"/>
      <c r="L673" s="431"/>
      <c r="M673" s="431"/>
      <c r="N673" s="433"/>
      <c r="O673" s="431"/>
    </row>
    <row r="674" spans="1:15" x14ac:dyDescent="0.2">
      <c r="A674" s="431"/>
      <c r="B674" s="431"/>
      <c r="C674" s="431"/>
      <c r="D674" s="431"/>
      <c r="E674" s="431"/>
      <c r="F674" s="431"/>
      <c r="G674" s="431"/>
      <c r="H674" s="433"/>
      <c r="I674" s="509"/>
      <c r="J674" s="387"/>
      <c r="K674" s="387"/>
      <c r="L674" s="431"/>
      <c r="M674" s="431"/>
      <c r="N674" s="433"/>
      <c r="O674" s="431"/>
    </row>
    <row r="675" spans="1:15" x14ac:dyDescent="0.2">
      <c r="A675" s="431"/>
      <c r="B675" s="431"/>
      <c r="C675" s="431"/>
      <c r="D675" s="431"/>
      <c r="E675" s="431"/>
      <c r="F675" s="431"/>
      <c r="G675" s="431"/>
      <c r="H675" s="433"/>
      <c r="I675" s="509"/>
      <c r="J675" s="387"/>
      <c r="K675" s="387"/>
      <c r="L675" s="431"/>
      <c r="M675" s="431"/>
      <c r="N675" s="433"/>
      <c r="O675" s="431"/>
    </row>
    <row r="676" spans="1:15" x14ac:dyDescent="0.2">
      <c r="A676" s="431"/>
      <c r="B676" s="431"/>
      <c r="C676" s="431"/>
      <c r="D676" s="431"/>
      <c r="E676" s="431"/>
      <c r="F676" s="431"/>
      <c r="G676" s="431"/>
      <c r="H676" s="433"/>
      <c r="I676" s="509"/>
      <c r="J676" s="387"/>
      <c r="K676" s="387"/>
      <c r="L676" s="431"/>
      <c r="M676" s="431"/>
      <c r="N676" s="433"/>
      <c r="O676" s="431"/>
    </row>
    <row r="677" spans="1:15" x14ac:dyDescent="0.2">
      <c r="A677" s="431"/>
      <c r="B677" s="431"/>
      <c r="C677" s="431"/>
      <c r="D677" s="431"/>
      <c r="E677" s="431"/>
      <c r="F677" s="431"/>
      <c r="G677" s="431"/>
      <c r="H677" s="433"/>
      <c r="I677" s="509"/>
      <c r="J677" s="387"/>
      <c r="K677" s="387"/>
      <c r="L677" s="431"/>
      <c r="M677" s="431"/>
      <c r="N677" s="433"/>
      <c r="O677" s="431"/>
    </row>
    <row r="678" spans="1:15" x14ac:dyDescent="0.2">
      <c r="A678" s="431"/>
      <c r="B678" s="431"/>
      <c r="C678" s="431"/>
      <c r="D678" s="431"/>
      <c r="E678" s="431"/>
      <c r="F678" s="431"/>
      <c r="G678" s="431"/>
      <c r="H678" s="433"/>
      <c r="I678" s="509"/>
      <c r="J678" s="387"/>
      <c r="K678" s="387"/>
      <c r="L678" s="431"/>
      <c r="M678" s="431"/>
      <c r="N678" s="433"/>
      <c r="O678" s="431"/>
    </row>
    <row r="679" spans="1:15" x14ac:dyDescent="0.2">
      <c r="A679" s="431"/>
      <c r="B679" s="431"/>
      <c r="C679" s="431"/>
      <c r="D679" s="431"/>
      <c r="E679" s="431"/>
      <c r="F679" s="431"/>
      <c r="G679" s="431"/>
      <c r="H679" s="433"/>
      <c r="I679" s="509"/>
      <c r="J679" s="387"/>
      <c r="K679" s="387"/>
      <c r="L679" s="431"/>
      <c r="M679" s="431"/>
      <c r="N679" s="433"/>
      <c r="O679" s="431"/>
    </row>
    <row r="680" spans="1:15" x14ac:dyDescent="0.2">
      <c r="A680" s="431"/>
      <c r="B680" s="431"/>
      <c r="C680" s="431"/>
      <c r="D680" s="431"/>
      <c r="E680" s="431"/>
      <c r="F680" s="431"/>
      <c r="G680" s="431"/>
      <c r="H680" s="433"/>
      <c r="I680" s="509"/>
      <c r="J680" s="387"/>
      <c r="K680" s="387"/>
      <c r="L680" s="431"/>
      <c r="M680" s="431"/>
      <c r="N680" s="433"/>
      <c r="O680" s="431"/>
    </row>
    <row r="681" spans="1:15" x14ac:dyDescent="0.2">
      <c r="A681" s="431"/>
      <c r="B681" s="431"/>
      <c r="C681" s="431"/>
      <c r="D681" s="431"/>
      <c r="E681" s="431"/>
      <c r="F681" s="431"/>
      <c r="G681" s="431"/>
      <c r="H681" s="433"/>
      <c r="I681" s="509"/>
      <c r="J681" s="387"/>
      <c r="K681" s="387"/>
      <c r="L681" s="431"/>
      <c r="M681" s="431"/>
      <c r="N681" s="433"/>
      <c r="O681" s="431"/>
    </row>
    <row r="682" spans="1:15" x14ac:dyDescent="0.2">
      <c r="A682" s="431"/>
      <c r="B682" s="431"/>
      <c r="C682" s="431"/>
      <c r="D682" s="431"/>
      <c r="E682" s="431"/>
      <c r="F682" s="431"/>
      <c r="G682" s="431"/>
      <c r="H682" s="433"/>
      <c r="I682" s="509"/>
      <c r="J682" s="387"/>
      <c r="K682" s="387"/>
      <c r="L682" s="431"/>
      <c r="M682" s="431"/>
      <c r="N682" s="433"/>
      <c r="O682" s="431"/>
    </row>
    <row r="683" spans="1:15" x14ac:dyDescent="0.2">
      <c r="A683" s="431"/>
      <c r="B683" s="431"/>
      <c r="C683" s="431"/>
      <c r="D683" s="431"/>
      <c r="E683" s="431"/>
      <c r="F683" s="431"/>
      <c r="G683" s="431"/>
      <c r="H683" s="433"/>
      <c r="I683" s="509"/>
      <c r="J683" s="387"/>
      <c r="K683" s="387"/>
      <c r="L683" s="431"/>
      <c r="M683" s="431"/>
      <c r="N683" s="433"/>
      <c r="O683" s="431"/>
    </row>
    <row r="684" spans="1:15" x14ac:dyDescent="0.2">
      <c r="A684" s="431"/>
      <c r="B684" s="431"/>
      <c r="C684" s="431"/>
      <c r="D684" s="431"/>
      <c r="E684" s="431"/>
      <c r="F684" s="431"/>
      <c r="G684" s="431"/>
      <c r="H684" s="433"/>
      <c r="I684" s="509"/>
      <c r="J684" s="387"/>
      <c r="K684" s="387"/>
      <c r="L684" s="431"/>
      <c r="M684" s="431"/>
      <c r="N684" s="433"/>
      <c r="O684" s="431"/>
    </row>
    <row r="685" spans="1:15" x14ac:dyDescent="0.2">
      <c r="A685" s="431"/>
      <c r="B685" s="431"/>
      <c r="C685" s="431"/>
      <c r="D685" s="431"/>
      <c r="E685" s="431"/>
      <c r="F685" s="431"/>
      <c r="G685" s="431"/>
      <c r="H685" s="433"/>
      <c r="I685" s="509"/>
      <c r="J685" s="387"/>
      <c r="K685" s="387"/>
      <c r="L685" s="431"/>
      <c r="M685" s="431"/>
      <c r="N685" s="433"/>
      <c r="O685" s="431"/>
    </row>
    <row r="686" spans="1:15" x14ac:dyDescent="0.2">
      <c r="A686" s="431"/>
      <c r="B686" s="431"/>
      <c r="C686" s="431"/>
      <c r="D686" s="431"/>
      <c r="E686" s="431"/>
      <c r="F686" s="431"/>
      <c r="G686" s="431"/>
      <c r="H686" s="433"/>
      <c r="I686" s="509"/>
      <c r="J686" s="387"/>
      <c r="K686" s="387"/>
      <c r="L686" s="431"/>
      <c r="M686" s="431"/>
      <c r="N686" s="433"/>
      <c r="O686" s="431"/>
    </row>
    <row r="687" spans="1:15" x14ac:dyDescent="0.2">
      <c r="A687" s="431"/>
      <c r="B687" s="431"/>
      <c r="C687" s="431"/>
      <c r="D687" s="431"/>
      <c r="E687" s="431"/>
      <c r="F687" s="431"/>
      <c r="G687" s="431"/>
      <c r="H687" s="433"/>
      <c r="I687" s="509"/>
      <c r="J687" s="387"/>
      <c r="K687" s="387"/>
      <c r="L687" s="431"/>
      <c r="M687" s="431"/>
      <c r="N687" s="433"/>
      <c r="O687" s="431"/>
    </row>
    <row r="688" spans="1:15" x14ac:dyDescent="0.2">
      <c r="A688" s="431"/>
      <c r="B688" s="431"/>
      <c r="C688" s="431"/>
      <c r="D688" s="431"/>
      <c r="E688" s="431"/>
      <c r="F688" s="431"/>
      <c r="G688" s="431"/>
      <c r="H688" s="433"/>
      <c r="I688" s="509"/>
      <c r="J688" s="387"/>
      <c r="K688" s="387"/>
      <c r="L688" s="431"/>
      <c r="M688" s="431"/>
      <c r="N688" s="433"/>
      <c r="O688" s="431"/>
    </row>
    <row r="689" spans="1:15" x14ac:dyDescent="0.2">
      <c r="A689" s="431"/>
      <c r="B689" s="431"/>
      <c r="C689" s="431"/>
      <c r="D689" s="431"/>
      <c r="E689" s="431"/>
      <c r="F689" s="431"/>
      <c r="G689" s="431"/>
      <c r="H689" s="433"/>
      <c r="I689" s="509"/>
      <c r="J689" s="387"/>
      <c r="K689" s="387"/>
      <c r="L689" s="431"/>
      <c r="M689" s="431"/>
      <c r="N689" s="433"/>
      <c r="O689" s="431"/>
    </row>
    <row r="690" spans="1:15" x14ac:dyDescent="0.2">
      <c r="A690" s="431"/>
      <c r="B690" s="431"/>
      <c r="C690" s="431"/>
      <c r="D690" s="431"/>
      <c r="E690" s="431"/>
      <c r="F690" s="431"/>
      <c r="G690" s="431"/>
      <c r="H690" s="433"/>
      <c r="I690" s="509"/>
      <c r="J690" s="387"/>
      <c r="K690" s="387"/>
      <c r="L690" s="431"/>
      <c r="M690" s="431"/>
      <c r="N690" s="433"/>
      <c r="O690" s="431"/>
    </row>
    <row r="691" spans="1:15" x14ac:dyDescent="0.2">
      <c r="A691" s="431"/>
      <c r="B691" s="431"/>
      <c r="C691" s="431"/>
      <c r="D691" s="431"/>
      <c r="E691" s="431"/>
      <c r="F691" s="431"/>
      <c r="G691" s="431"/>
      <c r="H691" s="433"/>
      <c r="I691" s="509"/>
      <c r="J691" s="387"/>
      <c r="K691" s="387"/>
      <c r="L691" s="431"/>
      <c r="M691" s="431"/>
      <c r="N691" s="433"/>
      <c r="O691" s="431"/>
    </row>
    <row r="692" spans="1:15" x14ac:dyDescent="0.2">
      <c r="A692" s="431"/>
      <c r="B692" s="431"/>
      <c r="C692" s="431"/>
      <c r="D692" s="431"/>
      <c r="E692" s="431"/>
      <c r="F692" s="431"/>
      <c r="G692" s="431"/>
      <c r="H692" s="433"/>
      <c r="I692" s="509"/>
      <c r="J692" s="387"/>
      <c r="K692" s="387"/>
      <c r="L692" s="431"/>
      <c r="M692" s="431"/>
      <c r="N692" s="433"/>
      <c r="O692" s="431"/>
    </row>
    <row r="693" spans="1:15" x14ac:dyDescent="0.2">
      <c r="A693" s="431"/>
      <c r="B693" s="431"/>
      <c r="C693" s="431"/>
      <c r="D693" s="431"/>
      <c r="E693" s="431"/>
      <c r="F693" s="431"/>
      <c r="G693" s="431"/>
      <c r="H693" s="433"/>
      <c r="I693" s="509"/>
      <c r="J693" s="387"/>
      <c r="K693" s="387"/>
      <c r="L693" s="431"/>
      <c r="M693" s="431"/>
      <c r="N693" s="433"/>
      <c r="O693" s="431"/>
    </row>
    <row r="694" spans="1:15" x14ac:dyDescent="0.2">
      <c r="A694" s="431"/>
      <c r="B694" s="431"/>
      <c r="C694" s="431"/>
      <c r="D694" s="431"/>
      <c r="E694" s="431"/>
      <c r="F694" s="431"/>
      <c r="G694" s="431"/>
      <c r="H694" s="433"/>
      <c r="I694" s="509"/>
      <c r="J694" s="387"/>
      <c r="K694" s="387"/>
      <c r="L694" s="431"/>
      <c r="M694" s="431"/>
      <c r="N694" s="433"/>
      <c r="O694" s="431"/>
    </row>
    <row r="695" spans="1:15" x14ac:dyDescent="0.2">
      <c r="A695" s="431"/>
      <c r="B695" s="431"/>
      <c r="C695" s="431"/>
      <c r="D695" s="431"/>
      <c r="E695" s="431"/>
      <c r="F695" s="431"/>
      <c r="G695" s="431"/>
      <c r="H695" s="433"/>
      <c r="I695" s="509"/>
      <c r="J695" s="387"/>
      <c r="K695" s="387"/>
      <c r="L695" s="431"/>
      <c r="M695" s="431"/>
      <c r="N695" s="433"/>
      <c r="O695" s="431"/>
    </row>
    <row r="696" spans="1:15" x14ac:dyDescent="0.2">
      <c r="A696" s="431"/>
      <c r="B696" s="431"/>
      <c r="C696" s="431"/>
      <c r="D696" s="431"/>
      <c r="E696" s="431"/>
      <c r="F696" s="431"/>
      <c r="G696" s="431"/>
      <c r="H696" s="433"/>
      <c r="I696" s="509"/>
      <c r="J696" s="387"/>
      <c r="K696" s="387"/>
      <c r="L696" s="431"/>
      <c r="M696" s="431"/>
      <c r="N696" s="433"/>
      <c r="O696" s="431"/>
    </row>
    <row r="697" spans="1:15" x14ac:dyDescent="0.2">
      <c r="A697" s="431"/>
      <c r="B697" s="431"/>
      <c r="C697" s="431"/>
      <c r="D697" s="431"/>
      <c r="E697" s="431"/>
      <c r="F697" s="431"/>
      <c r="G697" s="431"/>
      <c r="H697" s="433"/>
      <c r="I697" s="509"/>
      <c r="J697" s="387"/>
      <c r="K697" s="387"/>
      <c r="L697" s="431"/>
      <c r="M697" s="431"/>
      <c r="N697" s="433"/>
      <c r="O697" s="431"/>
    </row>
    <row r="698" spans="1:15" x14ac:dyDescent="0.2">
      <c r="A698" s="431"/>
      <c r="B698" s="431"/>
      <c r="C698" s="431"/>
      <c r="D698" s="431"/>
      <c r="E698" s="431"/>
      <c r="F698" s="431"/>
      <c r="G698" s="431"/>
      <c r="H698" s="433"/>
      <c r="I698" s="509"/>
      <c r="J698" s="387"/>
      <c r="K698" s="387"/>
      <c r="L698" s="431"/>
      <c r="M698" s="431"/>
      <c r="N698" s="433"/>
      <c r="O698" s="431"/>
    </row>
    <row r="699" spans="1:15" x14ac:dyDescent="0.2">
      <c r="A699" s="431"/>
      <c r="B699" s="431"/>
      <c r="C699" s="431"/>
      <c r="D699" s="431"/>
      <c r="E699" s="431"/>
      <c r="F699" s="431"/>
      <c r="G699" s="431"/>
      <c r="H699" s="433"/>
      <c r="I699" s="509"/>
      <c r="J699" s="387"/>
      <c r="K699" s="387"/>
      <c r="L699" s="431"/>
      <c r="M699" s="431"/>
      <c r="N699" s="433"/>
      <c r="O699" s="431"/>
    </row>
    <row r="700" spans="1:15" x14ac:dyDescent="0.2">
      <c r="A700" s="431"/>
      <c r="B700" s="431"/>
      <c r="C700" s="431"/>
      <c r="D700" s="431"/>
      <c r="E700" s="431"/>
      <c r="F700" s="431"/>
      <c r="G700" s="431"/>
      <c r="H700" s="433"/>
      <c r="I700" s="509"/>
      <c r="J700" s="387"/>
      <c r="K700" s="387"/>
      <c r="L700" s="431"/>
      <c r="M700" s="431"/>
      <c r="N700" s="433"/>
      <c r="O700" s="431"/>
    </row>
    <row r="701" spans="1:15" x14ac:dyDescent="0.2">
      <c r="A701" s="431"/>
      <c r="B701" s="431"/>
      <c r="C701" s="431"/>
      <c r="D701" s="431"/>
      <c r="E701" s="431"/>
      <c r="F701" s="431"/>
      <c r="G701" s="431"/>
      <c r="H701" s="433"/>
      <c r="I701" s="509"/>
      <c r="J701" s="387"/>
      <c r="K701" s="387"/>
      <c r="L701" s="431"/>
      <c r="M701" s="431"/>
      <c r="N701" s="433"/>
      <c r="O701" s="431"/>
    </row>
    <row r="702" spans="1:15" x14ac:dyDescent="0.2">
      <c r="A702" s="431"/>
      <c r="B702" s="431"/>
      <c r="C702" s="431"/>
      <c r="D702" s="431"/>
      <c r="E702" s="431"/>
      <c r="F702" s="431"/>
      <c r="G702" s="431"/>
      <c r="H702" s="433"/>
      <c r="I702" s="509"/>
      <c r="J702" s="387"/>
      <c r="K702" s="387"/>
      <c r="L702" s="431"/>
      <c r="M702" s="431"/>
      <c r="N702" s="433"/>
      <c r="O702" s="431"/>
    </row>
    <row r="703" spans="1:15" x14ac:dyDescent="0.2">
      <c r="A703" s="431"/>
      <c r="B703" s="431"/>
      <c r="C703" s="431"/>
      <c r="D703" s="431"/>
      <c r="E703" s="431"/>
      <c r="F703" s="431"/>
      <c r="G703" s="431"/>
      <c r="H703" s="433"/>
      <c r="I703" s="509"/>
      <c r="J703" s="387"/>
      <c r="K703" s="387"/>
      <c r="L703" s="431"/>
      <c r="M703" s="431"/>
      <c r="N703" s="433"/>
      <c r="O703" s="431"/>
    </row>
    <row r="704" spans="1:15" x14ac:dyDescent="0.2">
      <c r="A704" s="431"/>
      <c r="B704" s="431"/>
      <c r="C704" s="431"/>
      <c r="D704" s="431"/>
      <c r="E704" s="431"/>
      <c r="F704" s="431"/>
      <c r="G704" s="431"/>
      <c r="H704" s="433"/>
      <c r="I704" s="509"/>
      <c r="J704" s="387"/>
      <c r="K704" s="387"/>
      <c r="L704" s="431"/>
      <c r="M704" s="431"/>
      <c r="N704" s="433"/>
      <c r="O704" s="431"/>
    </row>
    <row r="705" spans="1:15" x14ac:dyDescent="0.2">
      <c r="A705" s="431"/>
      <c r="B705" s="431"/>
      <c r="C705" s="431"/>
      <c r="D705" s="431"/>
      <c r="E705" s="431"/>
      <c r="F705" s="431"/>
      <c r="G705" s="431"/>
      <c r="H705" s="433"/>
      <c r="I705" s="509"/>
      <c r="J705" s="387"/>
      <c r="K705" s="387"/>
      <c r="L705" s="431"/>
      <c r="M705" s="431"/>
      <c r="N705" s="433"/>
      <c r="O705" s="431"/>
    </row>
    <row r="706" spans="1:15" x14ac:dyDescent="0.2">
      <c r="A706" s="431"/>
      <c r="B706" s="431"/>
      <c r="C706" s="431"/>
      <c r="D706" s="431"/>
      <c r="E706" s="431"/>
      <c r="F706" s="431"/>
      <c r="G706" s="431"/>
      <c r="H706" s="433"/>
      <c r="I706" s="509"/>
      <c r="J706" s="387"/>
      <c r="K706" s="387"/>
      <c r="L706" s="431"/>
      <c r="M706" s="431"/>
      <c r="N706" s="433"/>
      <c r="O706" s="431"/>
    </row>
    <row r="707" spans="1:15" x14ac:dyDescent="0.2">
      <c r="A707" s="431"/>
      <c r="B707" s="431"/>
      <c r="C707" s="431"/>
      <c r="D707" s="431"/>
      <c r="E707" s="431"/>
      <c r="F707" s="431"/>
      <c r="G707" s="431"/>
      <c r="H707" s="433"/>
      <c r="I707" s="509"/>
      <c r="J707" s="387"/>
      <c r="K707" s="387"/>
      <c r="L707" s="431"/>
      <c r="M707" s="431"/>
      <c r="N707" s="433"/>
      <c r="O707" s="431"/>
    </row>
    <row r="708" spans="1:15" x14ac:dyDescent="0.2">
      <c r="A708" s="431"/>
      <c r="B708" s="431"/>
      <c r="C708" s="431"/>
      <c r="D708" s="431"/>
      <c r="E708" s="431"/>
      <c r="F708" s="431"/>
      <c r="G708" s="431"/>
      <c r="H708" s="433"/>
      <c r="I708" s="509"/>
      <c r="J708" s="387"/>
      <c r="K708" s="387"/>
      <c r="L708" s="431"/>
      <c r="M708" s="431"/>
      <c r="N708" s="433"/>
      <c r="O708" s="431"/>
    </row>
    <row r="709" spans="1:15" x14ac:dyDescent="0.2">
      <c r="A709" s="431"/>
      <c r="B709" s="431"/>
      <c r="C709" s="431"/>
      <c r="D709" s="431"/>
      <c r="E709" s="431"/>
      <c r="F709" s="431"/>
      <c r="G709" s="431"/>
      <c r="H709" s="433"/>
      <c r="I709" s="509"/>
      <c r="J709" s="387"/>
      <c r="K709" s="387"/>
      <c r="L709" s="431"/>
      <c r="M709" s="431"/>
      <c r="N709" s="433"/>
      <c r="O709" s="431"/>
    </row>
    <row r="710" spans="1:15" x14ac:dyDescent="0.2">
      <c r="A710" s="431"/>
      <c r="B710" s="431"/>
      <c r="C710" s="431"/>
      <c r="D710" s="431"/>
      <c r="E710" s="431"/>
      <c r="F710" s="431"/>
      <c r="G710" s="431"/>
      <c r="H710" s="433"/>
      <c r="I710" s="509"/>
      <c r="J710" s="387"/>
      <c r="K710" s="387"/>
      <c r="L710" s="431"/>
      <c r="M710" s="431"/>
      <c r="N710" s="433"/>
      <c r="O710" s="431"/>
    </row>
    <row r="711" spans="1:15" x14ac:dyDescent="0.2">
      <c r="A711" s="431"/>
      <c r="B711" s="431"/>
      <c r="C711" s="431"/>
      <c r="D711" s="431"/>
      <c r="E711" s="431"/>
      <c r="F711" s="431"/>
      <c r="G711" s="431"/>
      <c r="H711" s="433"/>
      <c r="I711" s="509"/>
      <c r="J711" s="387"/>
      <c r="K711" s="387"/>
      <c r="L711" s="431"/>
      <c r="M711" s="431"/>
      <c r="N711" s="433"/>
      <c r="O711" s="431"/>
    </row>
    <row r="712" spans="1:15" x14ac:dyDescent="0.2">
      <c r="A712" s="431"/>
      <c r="B712" s="431"/>
      <c r="C712" s="431"/>
      <c r="D712" s="431"/>
      <c r="E712" s="431"/>
      <c r="F712" s="431"/>
      <c r="G712" s="431"/>
      <c r="H712" s="433"/>
      <c r="I712" s="509"/>
      <c r="J712" s="387"/>
      <c r="K712" s="387"/>
      <c r="L712" s="431"/>
      <c r="M712" s="431"/>
      <c r="N712" s="433"/>
      <c r="O712" s="431"/>
    </row>
    <row r="713" spans="1:15" x14ac:dyDescent="0.2">
      <c r="A713" s="431"/>
      <c r="B713" s="431"/>
      <c r="C713" s="431"/>
      <c r="D713" s="431"/>
      <c r="E713" s="431"/>
      <c r="F713" s="431"/>
      <c r="G713" s="431"/>
      <c r="H713" s="433"/>
      <c r="I713" s="509"/>
      <c r="J713" s="387"/>
      <c r="K713" s="387"/>
      <c r="L713" s="431"/>
      <c r="M713" s="431"/>
      <c r="N713" s="433"/>
      <c r="O713" s="431"/>
    </row>
    <row r="714" spans="1:15" x14ac:dyDescent="0.2">
      <c r="A714" s="431"/>
      <c r="B714" s="431"/>
      <c r="C714" s="431"/>
      <c r="D714" s="431"/>
      <c r="E714" s="431"/>
      <c r="F714" s="431"/>
      <c r="G714" s="431"/>
      <c r="H714" s="433"/>
      <c r="I714" s="509"/>
      <c r="J714" s="387"/>
      <c r="K714" s="387"/>
      <c r="L714" s="431"/>
      <c r="M714" s="431"/>
      <c r="N714" s="433"/>
      <c r="O714" s="431"/>
    </row>
    <row r="715" spans="1:15" x14ac:dyDescent="0.2">
      <c r="A715" s="431"/>
      <c r="B715" s="431"/>
      <c r="C715" s="431"/>
      <c r="D715" s="431"/>
      <c r="E715" s="431"/>
      <c r="F715" s="431"/>
      <c r="G715" s="431"/>
      <c r="H715" s="433"/>
      <c r="I715" s="509"/>
      <c r="J715" s="387"/>
      <c r="K715" s="387"/>
      <c r="L715" s="431"/>
      <c r="M715" s="431"/>
      <c r="N715" s="433"/>
      <c r="O715" s="431"/>
    </row>
    <row r="716" spans="1:15" x14ac:dyDescent="0.2">
      <c r="A716" s="431"/>
      <c r="B716" s="431"/>
      <c r="C716" s="431"/>
      <c r="D716" s="431"/>
      <c r="E716" s="431"/>
      <c r="F716" s="431"/>
      <c r="G716" s="431"/>
      <c r="H716" s="433"/>
      <c r="I716" s="509"/>
      <c r="J716" s="387"/>
      <c r="K716" s="387"/>
      <c r="L716" s="431"/>
      <c r="M716" s="431"/>
      <c r="N716" s="433"/>
      <c r="O716" s="431"/>
    </row>
    <row r="717" spans="1:15" x14ac:dyDescent="0.2">
      <c r="A717" s="431"/>
      <c r="B717" s="431"/>
      <c r="C717" s="431"/>
      <c r="D717" s="431"/>
      <c r="E717" s="431"/>
      <c r="F717" s="431"/>
      <c r="G717" s="431"/>
      <c r="H717" s="433"/>
      <c r="I717" s="509"/>
      <c r="J717" s="387"/>
      <c r="K717" s="387"/>
      <c r="L717" s="431"/>
      <c r="M717" s="431"/>
      <c r="N717" s="433"/>
      <c r="O717" s="431"/>
    </row>
    <row r="718" spans="1:15" x14ac:dyDescent="0.2">
      <c r="A718" s="431"/>
      <c r="B718" s="431"/>
      <c r="C718" s="431"/>
      <c r="D718" s="431"/>
      <c r="E718" s="431"/>
      <c r="F718" s="431"/>
      <c r="G718" s="431"/>
      <c r="H718" s="433"/>
      <c r="I718" s="509"/>
      <c r="J718" s="387"/>
      <c r="K718" s="387"/>
      <c r="L718" s="431"/>
      <c r="M718" s="431"/>
      <c r="N718" s="433"/>
      <c r="O718" s="431"/>
    </row>
    <row r="719" spans="1:15" x14ac:dyDescent="0.2">
      <c r="A719" s="431"/>
      <c r="B719" s="431"/>
      <c r="C719" s="431"/>
      <c r="D719" s="431"/>
      <c r="E719" s="431"/>
      <c r="F719" s="431"/>
      <c r="G719" s="431"/>
      <c r="H719" s="433"/>
      <c r="I719" s="509"/>
      <c r="J719" s="387"/>
      <c r="K719" s="387"/>
      <c r="L719" s="431"/>
      <c r="M719" s="431"/>
      <c r="N719" s="433"/>
      <c r="O719" s="431"/>
    </row>
    <row r="720" spans="1:15" x14ac:dyDescent="0.2">
      <c r="A720" s="431"/>
      <c r="B720" s="431"/>
      <c r="C720" s="431"/>
      <c r="D720" s="431"/>
      <c r="E720" s="431"/>
      <c r="F720" s="431"/>
      <c r="G720" s="431"/>
      <c r="H720" s="433"/>
      <c r="I720" s="509"/>
      <c r="J720" s="387"/>
      <c r="K720" s="387"/>
      <c r="L720" s="431"/>
      <c r="M720" s="431"/>
      <c r="N720" s="433"/>
      <c r="O720" s="431"/>
    </row>
    <row r="721" spans="1:15" x14ac:dyDescent="0.2">
      <c r="A721" s="431"/>
      <c r="B721" s="431"/>
      <c r="C721" s="431"/>
      <c r="D721" s="431"/>
      <c r="E721" s="431"/>
      <c r="F721" s="431"/>
      <c r="G721" s="431"/>
      <c r="H721" s="433"/>
      <c r="I721" s="509"/>
      <c r="J721" s="387"/>
      <c r="K721" s="387"/>
      <c r="L721" s="431"/>
      <c r="M721" s="431"/>
      <c r="N721" s="433"/>
      <c r="O721" s="431"/>
    </row>
    <row r="722" spans="1:15" x14ac:dyDescent="0.2">
      <c r="A722" s="431"/>
      <c r="B722" s="431"/>
      <c r="C722" s="431"/>
      <c r="D722" s="431"/>
      <c r="E722" s="431"/>
      <c r="F722" s="431"/>
      <c r="G722" s="431"/>
      <c r="H722" s="433"/>
      <c r="I722" s="509"/>
      <c r="J722" s="387"/>
      <c r="K722" s="387"/>
      <c r="L722" s="431"/>
      <c r="M722" s="431"/>
      <c r="N722" s="433"/>
      <c r="O722" s="431"/>
    </row>
    <row r="723" spans="1:15" x14ac:dyDescent="0.2">
      <c r="A723" s="431"/>
      <c r="B723" s="431"/>
      <c r="C723" s="431"/>
      <c r="D723" s="431"/>
      <c r="E723" s="431"/>
      <c r="F723" s="431"/>
      <c r="G723" s="431"/>
      <c r="H723" s="433"/>
      <c r="I723" s="509"/>
      <c r="J723" s="387"/>
      <c r="K723" s="387"/>
      <c r="L723" s="431"/>
      <c r="M723" s="431"/>
      <c r="N723" s="433"/>
      <c r="O723" s="431"/>
    </row>
    <row r="724" spans="1:15" x14ac:dyDescent="0.2">
      <c r="A724" s="431"/>
      <c r="B724" s="431"/>
      <c r="C724" s="431"/>
      <c r="D724" s="431"/>
      <c r="E724" s="431"/>
      <c r="F724" s="431"/>
      <c r="G724" s="431"/>
      <c r="H724" s="433"/>
      <c r="I724" s="509"/>
      <c r="J724" s="387"/>
      <c r="K724" s="387"/>
      <c r="L724" s="431"/>
      <c r="M724" s="431"/>
      <c r="N724" s="433"/>
      <c r="O724" s="431"/>
    </row>
    <row r="725" spans="1:15" x14ac:dyDescent="0.2">
      <c r="A725" s="431"/>
      <c r="B725" s="431"/>
      <c r="C725" s="431"/>
      <c r="D725" s="431"/>
      <c r="E725" s="431"/>
      <c r="F725" s="431"/>
      <c r="G725" s="431"/>
      <c r="H725" s="433"/>
      <c r="I725" s="509"/>
      <c r="J725" s="387"/>
      <c r="K725" s="387"/>
      <c r="L725" s="431"/>
      <c r="M725" s="431"/>
      <c r="N725" s="433"/>
      <c r="O725" s="431"/>
    </row>
    <row r="726" spans="1:15" x14ac:dyDescent="0.2">
      <c r="A726" s="431"/>
      <c r="B726" s="431"/>
      <c r="C726" s="431"/>
      <c r="D726" s="431"/>
      <c r="E726" s="431"/>
      <c r="F726" s="431"/>
      <c r="G726" s="431"/>
      <c r="H726" s="433"/>
      <c r="I726" s="509"/>
      <c r="J726" s="387"/>
      <c r="K726" s="387"/>
      <c r="L726" s="431"/>
      <c r="M726" s="431"/>
      <c r="N726" s="433"/>
      <c r="O726" s="431"/>
    </row>
    <row r="727" spans="1:15" x14ac:dyDescent="0.2">
      <c r="A727" s="431"/>
      <c r="B727" s="431"/>
      <c r="C727" s="431"/>
      <c r="D727" s="431"/>
      <c r="E727" s="431"/>
      <c r="F727" s="431"/>
      <c r="G727" s="431"/>
      <c r="H727" s="433"/>
      <c r="I727" s="509"/>
      <c r="J727" s="387"/>
      <c r="K727" s="387"/>
      <c r="L727" s="431"/>
      <c r="M727" s="431"/>
      <c r="N727" s="433"/>
      <c r="O727" s="431"/>
    </row>
    <row r="728" spans="1:15" x14ac:dyDescent="0.2">
      <c r="A728" s="431"/>
      <c r="B728" s="431"/>
      <c r="C728" s="431"/>
      <c r="D728" s="431"/>
      <c r="E728" s="431"/>
      <c r="F728" s="431"/>
      <c r="G728" s="431"/>
      <c r="H728" s="433"/>
      <c r="I728" s="509"/>
      <c r="J728" s="387"/>
      <c r="K728" s="387"/>
      <c r="L728" s="431"/>
      <c r="M728" s="431"/>
      <c r="N728" s="433"/>
      <c r="O728" s="431"/>
    </row>
    <row r="729" spans="1:15" x14ac:dyDescent="0.2">
      <c r="A729" s="431"/>
      <c r="B729" s="431"/>
      <c r="C729" s="431"/>
      <c r="D729" s="431"/>
      <c r="E729" s="431"/>
      <c r="F729" s="431"/>
      <c r="G729" s="431"/>
      <c r="H729" s="433"/>
      <c r="I729" s="509"/>
      <c r="J729" s="387"/>
      <c r="K729" s="387"/>
      <c r="L729" s="431"/>
      <c r="M729" s="431"/>
      <c r="N729" s="433"/>
      <c r="O729" s="431"/>
    </row>
    <row r="730" spans="1:15" x14ac:dyDescent="0.2">
      <c r="A730" s="431"/>
      <c r="B730" s="431"/>
      <c r="C730" s="431"/>
      <c r="D730" s="431"/>
      <c r="E730" s="431"/>
      <c r="F730" s="431"/>
      <c r="G730" s="431"/>
      <c r="H730" s="433"/>
      <c r="I730" s="509"/>
      <c r="J730" s="387"/>
      <c r="K730" s="387"/>
      <c r="L730" s="431"/>
      <c r="M730" s="431"/>
      <c r="N730" s="433"/>
      <c r="O730" s="431"/>
    </row>
    <row r="731" spans="1:15" x14ac:dyDescent="0.2">
      <c r="A731" s="431"/>
      <c r="B731" s="431"/>
      <c r="C731" s="431"/>
      <c r="D731" s="431"/>
      <c r="E731" s="431"/>
      <c r="F731" s="431"/>
      <c r="G731" s="431"/>
      <c r="H731" s="433"/>
      <c r="I731" s="509"/>
      <c r="J731" s="387"/>
      <c r="K731" s="387"/>
      <c r="L731" s="431"/>
      <c r="M731" s="431"/>
      <c r="N731" s="433"/>
      <c r="O731" s="431"/>
    </row>
    <row r="732" spans="1:15" x14ac:dyDescent="0.2">
      <c r="A732" s="431"/>
      <c r="B732" s="431"/>
      <c r="C732" s="431"/>
      <c r="D732" s="431"/>
      <c r="E732" s="431"/>
      <c r="F732" s="431"/>
      <c r="G732" s="431"/>
      <c r="H732" s="433"/>
      <c r="I732" s="509"/>
      <c r="J732" s="387"/>
      <c r="K732" s="387"/>
      <c r="L732" s="431"/>
      <c r="M732" s="431"/>
      <c r="N732" s="433"/>
      <c r="O732" s="431"/>
    </row>
    <row r="733" spans="1:15" x14ac:dyDescent="0.2">
      <c r="A733" s="431"/>
      <c r="B733" s="431"/>
      <c r="C733" s="431"/>
      <c r="D733" s="431"/>
      <c r="E733" s="431"/>
      <c r="F733" s="431"/>
      <c r="G733" s="431"/>
      <c r="H733" s="433"/>
      <c r="I733" s="509"/>
      <c r="J733" s="387"/>
      <c r="K733" s="387"/>
      <c r="L733" s="431"/>
      <c r="M733" s="431"/>
      <c r="N733" s="433"/>
      <c r="O733" s="431"/>
    </row>
    <row r="734" spans="1:15" x14ac:dyDescent="0.2">
      <c r="A734" s="431"/>
      <c r="B734" s="431"/>
      <c r="C734" s="431"/>
      <c r="D734" s="431"/>
      <c r="E734" s="431"/>
      <c r="F734" s="431"/>
      <c r="G734" s="431"/>
      <c r="H734" s="433"/>
      <c r="I734" s="509"/>
      <c r="J734" s="387"/>
      <c r="K734" s="387"/>
      <c r="L734" s="431"/>
      <c r="M734" s="431"/>
      <c r="N734" s="433"/>
      <c r="O734" s="431"/>
    </row>
    <row r="735" spans="1:15" x14ac:dyDescent="0.2">
      <c r="A735" s="431"/>
      <c r="B735" s="431"/>
      <c r="C735" s="431"/>
      <c r="D735" s="431"/>
      <c r="E735" s="431"/>
      <c r="F735" s="431"/>
      <c r="G735" s="431"/>
      <c r="H735" s="433"/>
      <c r="I735" s="509"/>
      <c r="J735" s="387"/>
      <c r="K735" s="387"/>
      <c r="L735" s="431"/>
      <c r="M735" s="431"/>
      <c r="N735" s="433"/>
      <c r="O735" s="431"/>
    </row>
    <row r="736" spans="1:15" x14ac:dyDescent="0.2">
      <c r="A736" s="431"/>
      <c r="B736" s="431"/>
      <c r="C736" s="431"/>
      <c r="D736" s="431"/>
      <c r="E736" s="431"/>
      <c r="F736" s="431"/>
      <c r="G736" s="431"/>
      <c r="H736" s="433"/>
      <c r="I736" s="509"/>
      <c r="J736" s="387"/>
      <c r="K736" s="387"/>
      <c r="L736" s="431"/>
      <c r="M736" s="431"/>
      <c r="N736" s="433"/>
      <c r="O736" s="431"/>
    </row>
    <row r="737" spans="1:15" x14ac:dyDescent="0.2">
      <c r="A737" s="431"/>
      <c r="B737" s="431"/>
      <c r="C737" s="431"/>
      <c r="D737" s="431"/>
      <c r="E737" s="431"/>
      <c r="F737" s="431"/>
      <c r="G737" s="431"/>
      <c r="H737" s="433"/>
      <c r="I737" s="509"/>
      <c r="J737" s="387"/>
      <c r="K737" s="387"/>
      <c r="L737" s="431"/>
      <c r="M737" s="431"/>
      <c r="N737" s="433"/>
      <c r="O737" s="431"/>
    </row>
    <row r="738" spans="1:15" x14ac:dyDescent="0.2">
      <c r="A738" s="431"/>
      <c r="B738" s="431"/>
      <c r="C738" s="431"/>
      <c r="D738" s="431"/>
      <c r="E738" s="431"/>
      <c r="F738" s="431"/>
      <c r="G738" s="431"/>
      <c r="H738" s="433"/>
      <c r="I738" s="509"/>
      <c r="J738" s="387"/>
      <c r="K738" s="387"/>
      <c r="L738" s="431"/>
      <c r="M738" s="431"/>
      <c r="N738" s="433"/>
      <c r="O738" s="431"/>
    </row>
    <row r="739" spans="1:15" x14ac:dyDescent="0.2">
      <c r="A739" s="431"/>
      <c r="B739" s="431"/>
      <c r="C739" s="431"/>
      <c r="D739" s="431"/>
      <c r="E739" s="431"/>
      <c r="F739" s="431"/>
      <c r="G739" s="431"/>
      <c r="H739" s="433"/>
      <c r="I739" s="509"/>
      <c r="J739" s="387"/>
      <c r="K739" s="387"/>
      <c r="L739" s="431"/>
      <c r="M739" s="431"/>
      <c r="N739" s="433"/>
      <c r="O739" s="431"/>
    </row>
    <row r="740" spans="1:15" x14ac:dyDescent="0.2">
      <c r="A740" s="431"/>
      <c r="B740" s="431"/>
      <c r="C740" s="431"/>
      <c r="D740" s="431"/>
      <c r="E740" s="431"/>
      <c r="F740" s="431"/>
      <c r="G740" s="431"/>
      <c r="H740" s="433"/>
      <c r="I740" s="509"/>
      <c r="J740" s="387"/>
      <c r="K740" s="387"/>
      <c r="L740" s="431"/>
      <c r="M740" s="431"/>
      <c r="N740" s="433"/>
      <c r="O740" s="431"/>
    </row>
    <row r="741" spans="1:15" x14ac:dyDescent="0.2">
      <c r="A741" s="431"/>
      <c r="B741" s="431"/>
      <c r="C741" s="431"/>
      <c r="D741" s="431"/>
      <c r="E741" s="431"/>
      <c r="F741" s="431"/>
      <c r="G741" s="431"/>
      <c r="H741" s="433"/>
      <c r="I741" s="509"/>
      <c r="J741" s="387"/>
      <c r="K741" s="387"/>
      <c r="L741" s="431"/>
      <c r="M741" s="431"/>
      <c r="N741" s="433"/>
      <c r="O741" s="431"/>
    </row>
    <row r="742" spans="1:15" x14ac:dyDescent="0.2">
      <c r="A742" s="431"/>
      <c r="B742" s="431"/>
      <c r="C742" s="431"/>
      <c r="D742" s="431"/>
      <c r="E742" s="431"/>
      <c r="F742" s="431"/>
      <c r="G742" s="431"/>
      <c r="H742" s="433"/>
      <c r="I742" s="509"/>
      <c r="J742" s="387"/>
      <c r="K742" s="387"/>
      <c r="L742" s="431"/>
      <c r="M742" s="431"/>
      <c r="N742" s="433"/>
      <c r="O742" s="431"/>
    </row>
    <row r="743" spans="1:15" x14ac:dyDescent="0.2">
      <c r="A743" s="431"/>
      <c r="B743" s="431"/>
      <c r="C743" s="431"/>
      <c r="D743" s="431"/>
      <c r="E743" s="431"/>
      <c r="F743" s="431"/>
      <c r="G743" s="431"/>
      <c r="H743" s="433"/>
      <c r="I743" s="509"/>
      <c r="J743" s="387"/>
      <c r="K743" s="387"/>
      <c r="L743" s="431"/>
      <c r="M743" s="431"/>
      <c r="N743" s="433"/>
      <c r="O743" s="431"/>
    </row>
    <row r="744" spans="1:15" x14ac:dyDescent="0.2">
      <c r="A744" s="431"/>
      <c r="B744" s="431"/>
      <c r="C744" s="431"/>
      <c r="D744" s="431"/>
      <c r="E744" s="431"/>
      <c r="F744" s="431"/>
      <c r="G744" s="431"/>
      <c r="H744" s="433"/>
      <c r="I744" s="509"/>
      <c r="J744" s="387"/>
      <c r="K744" s="387"/>
      <c r="L744" s="431"/>
      <c r="M744" s="431"/>
      <c r="N744" s="433"/>
      <c r="O744" s="431"/>
    </row>
    <row r="745" spans="1:15" x14ac:dyDescent="0.2">
      <c r="A745" s="431"/>
      <c r="B745" s="431"/>
      <c r="C745" s="431"/>
      <c r="D745" s="431"/>
      <c r="E745" s="431"/>
      <c r="F745" s="431"/>
      <c r="G745" s="431"/>
      <c r="H745" s="433"/>
      <c r="I745" s="509"/>
      <c r="J745" s="387"/>
      <c r="K745" s="387"/>
      <c r="L745" s="431"/>
      <c r="M745" s="431"/>
      <c r="N745" s="433"/>
      <c r="O745" s="431"/>
    </row>
    <row r="746" spans="1:15" x14ac:dyDescent="0.2">
      <c r="A746" s="431"/>
      <c r="B746" s="431"/>
      <c r="C746" s="431"/>
      <c r="D746" s="431"/>
      <c r="E746" s="431"/>
      <c r="F746" s="431"/>
      <c r="G746" s="431"/>
      <c r="H746" s="433"/>
      <c r="I746" s="509"/>
      <c r="J746" s="387"/>
      <c r="K746" s="387"/>
      <c r="L746" s="431"/>
      <c r="M746" s="431"/>
      <c r="N746" s="433"/>
      <c r="O746" s="431"/>
    </row>
    <row r="747" spans="1:15" x14ac:dyDescent="0.2">
      <c r="A747" s="431"/>
      <c r="B747" s="431"/>
      <c r="C747" s="431"/>
      <c r="D747" s="431"/>
      <c r="E747" s="431"/>
      <c r="F747" s="431"/>
      <c r="G747" s="431"/>
      <c r="H747" s="433"/>
      <c r="I747" s="509"/>
      <c r="J747" s="387"/>
      <c r="K747" s="387"/>
      <c r="L747" s="431"/>
      <c r="M747" s="431"/>
      <c r="N747" s="433"/>
      <c r="O747" s="431"/>
    </row>
    <row r="748" spans="1:15" x14ac:dyDescent="0.2">
      <c r="A748" s="431"/>
      <c r="B748" s="431"/>
      <c r="C748" s="431"/>
      <c r="D748" s="431"/>
      <c r="E748" s="431"/>
      <c r="F748" s="431"/>
      <c r="G748" s="431"/>
      <c r="H748" s="433"/>
      <c r="I748" s="509"/>
      <c r="J748" s="387"/>
      <c r="K748" s="387"/>
      <c r="L748" s="431"/>
      <c r="M748" s="431"/>
      <c r="N748" s="433"/>
      <c r="O748" s="431"/>
    </row>
    <row r="749" spans="1:15" x14ac:dyDescent="0.2">
      <c r="A749" s="431"/>
      <c r="B749" s="431"/>
      <c r="C749" s="431"/>
      <c r="D749" s="431"/>
      <c r="E749" s="431"/>
      <c r="F749" s="431"/>
      <c r="G749" s="431"/>
      <c r="H749" s="433"/>
      <c r="I749" s="509"/>
      <c r="J749" s="387"/>
      <c r="K749" s="387"/>
      <c r="L749" s="431"/>
      <c r="M749" s="431"/>
      <c r="N749" s="433"/>
      <c r="O749" s="431"/>
    </row>
    <row r="750" spans="1:15" x14ac:dyDescent="0.2">
      <c r="A750" s="431"/>
      <c r="B750" s="431"/>
      <c r="C750" s="431"/>
      <c r="D750" s="431"/>
      <c r="E750" s="431"/>
      <c r="F750" s="431"/>
      <c r="G750" s="431"/>
      <c r="H750" s="433"/>
      <c r="I750" s="509"/>
      <c r="J750" s="387"/>
      <c r="K750" s="387"/>
      <c r="L750" s="431"/>
      <c r="M750" s="431"/>
      <c r="N750" s="433"/>
      <c r="O750" s="431"/>
    </row>
    <row r="751" spans="1:15" x14ac:dyDescent="0.2">
      <c r="A751" s="431"/>
      <c r="B751" s="431"/>
      <c r="C751" s="431"/>
      <c r="D751" s="431"/>
      <c r="E751" s="431"/>
      <c r="F751" s="431"/>
      <c r="G751" s="431"/>
      <c r="H751" s="433"/>
      <c r="I751" s="509"/>
      <c r="J751" s="387"/>
      <c r="K751" s="387"/>
      <c r="L751" s="431"/>
      <c r="M751" s="431"/>
      <c r="N751" s="433"/>
      <c r="O751" s="431"/>
    </row>
    <row r="752" spans="1:15" x14ac:dyDescent="0.2">
      <c r="A752" s="431"/>
      <c r="B752" s="431"/>
      <c r="C752" s="431"/>
      <c r="D752" s="431"/>
      <c r="E752" s="431"/>
      <c r="F752" s="431"/>
      <c r="G752" s="431"/>
      <c r="H752" s="433"/>
      <c r="I752" s="509"/>
      <c r="J752" s="387"/>
      <c r="K752" s="387"/>
      <c r="L752" s="431"/>
      <c r="M752" s="431"/>
      <c r="N752" s="433"/>
      <c r="O752" s="431"/>
    </row>
    <row r="753" spans="1:15" x14ac:dyDescent="0.2">
      <c r="A753" s="431"/>
      <c r="B753" s="431"/>
      <c r="C753" s="431"/>
      <c r="D753" s="431"/>
      <c r="E753" s="431"/>
      <c r="F753" s="431"/>
      <c r="G753" s="431"/>
      <c r="H753" s="433"/>
      <c r="I753" s="509"/>
      <c r="J753" s="387"/>
      <c r="K753" s="387"/>
      <c r="L753" s="431"/>
      <c r="M753" s="431"/>
      <c r="N753" s="433"/>
      <c r="O753" s="431"/>
    </row>
    <row r="754" spans="1:15" x14ac:dyDescent="0.2">
      <c r="A754" s="431"/>
      <c r="B754" s="431"/>
      <c r="C754" s="431"/>
      <c r="D754" s="431"/>
      <c r="E754" s="431"/>
      <c r="F754" s="431"/>
      <c r="G754" s="431"/>
      <c r="H754" s="433"/>
      <c r="I754" s="509"/>
      <c r="J754" s="387"/>
      <c r="K754" s="387"/>
      <c r="L754" s="431"/>
      <c r="M754" s="431"/>
      <c r="N754" s="433"/>
      <c r="O754" s="431"/>
    </row>
    <row r="755" spans="1:15" x14ac:dyDescent="0.2">
      <c r="A755" s="431"/>
      <c r="B755" s="431"/>
      <c r="C755" s="431"/>
      <c r="D755" s="431"/>
      <c r="E755" s="431"/>
      <c r="F755" s="431"/>
      <c r="G755" s="431"/>
      <c r="H755" s="433"/>
      <c r="I755" s="509"/>
      <c r="J755" s="387"/>
      <c r="K755" s="387"/>
      <c r="L755" s="431"/>
      <c r="M755" s="431"/>
      <c r="N755" s="433"/>
      <c r="O755" s="431"/>
    </row>
    <row r="756" spans="1:15" x14ac:dyDescent="0.2">
      <c r="A756" s="431"/>
      <c r="B756" s="431"/>
      <c r="C756" s="431"/>
      <c r="D756" s="431"/>
      <c r="E756" s="431"/>
      <c r="F756" s="431"/>
      <c r="G756" s="431"/>
      <c r="H756" s="433"/>
      <c r="I756" s="509"/>
      <c r="J756" s="387"/>
      <c r="K756" s="387"/>
      <c r="L756" s="431"/>
      <c r="M756" s="431"/>
      <c r="N756" s="433"/>
      <c r="O756" s="431"/>
    </row>
    <row r="757" spans="1:15" x14ac:dyDescent="0.2">
      <c r="A757" s="431"/>
      <c r="B757" s="431"/>
      <c r="C757" s="431"/>
      <c r="D757" s="431"/>
      <c r="E757" s="431"/>
      <c r="F757" s="431"/>
      <c r="G757" s="431"/>
      <c r="H757" s="433"/>
      <c r="I757" s="509"/>
      <c r="J757" s="387"/>
      <c r="K757" s="387"/>
      <c r="L757" s="431"/>
      <c r="M757" s="431"/>
      <c r="N757" s="433"/>
      <c r="O757" s="431"/>
    </row>
    <row r="758" spans="1:15" x14ac:dyDescent="0.2">
      <c r="A758" s="431"/>
      <c r="B758" s="431"/>
      <c r="C758" s="431"/>
      <c r="D758" s="431"/>
      <c r="E758" s="431"/>
      <c r="F758" s="431"/>
      <c r="G758" s="431"/>
      <c r="H758" s="433"/>
      <c r="I758" s="509"/>
      <c r="J758" s="387"/>
      <c r="K758" s="387"/>
      <c r="L758" s="431"/>
      <c r="M758" s="431"/>
      <c r="N758" s="433"/>
      <c r="O758" s="431"/>
    </row>
    <row r="759" spans="1:15" x14ac:dyDescent="0.2">
      <c r="A759" s="431"/>
      <c r="B759" s="431"/>
      <c r="C759" s="431"/>
      <c r="D759" s="431"/>
      <c r="E759" s="431"/>
      <c r="F759" s="431"/>
      <c r="G759" s="431"/>
      <c r="H759" s="433"/>
      <c r="I759" s="509"/>
      <c r="J759" s="387"/>
      <c r="K759" s="387"/>
      <c r="L759" s="431"/>
      <c r="M759" s="431"/>
      <c r="N759" s="433"/>
      <c r="O759" s="431"/>
    </row>
    <row r="760" spans="1:15" x14ac:dyDescent="0.2">
      <c r="A760" s="431"/>
      <c r="B760" s="431"/>
      <c r="C760" s="431"/>
      <c r="D760" s="431"/>
      <c r="E760" s="431"/>
      <c r="F760" s="431"/>
      <c r="G760" s="431"/>
      <c r="H760" s="433"/>
      <c r="I760" s="509"/>
      <c r="J760" s="387"/>
      <c r="K760" s="387"/>
      <c r="L760" s="431"/>
      <c r="M760" s="431"/>
      <c r="N760" s="433"/>
      <c r="O760" s="431"/>
    </row>
    <row r="761" spans="1:15" x14ac:dyDescent="0.2">
      <c r="A761" s="431"/>
      <c r="B761" s="431"/>
      <c r="C761" s="431"/>
      <c r="D761" s="431"/>
      <c r="E761" s="431"/>
      <c r="F761" s="431"/>
      <c r="G761" s="431"/>
      <c r="H761" s="433"/>
      <c r="I761" s="509"/>
      <c r="J761" s="387"/>
      <c r="K761" s="387"/>
      <c r="L761" s="431"/>
      <c r="M761" s="431"/>
      <c r="N761" s="433"/>
      <c r="O761" s="431"/>
    </row>
    <row r="762" spans="1:15" x14ac:dyDescent="0.2">
      <c r="A762" s="431"/>
      <c r="B762" s="431"/>
      <c r="C762" s="431"/>
      <c r="D762" s="431"/>
      <c r="E762" s="431"/>
      <c r="F762" s="431"/>
      <c r="G762" s="431"/>
      <c r="H762" s="433"/>
      <c r="I762" s="509"/>
      <c r="J762" s="387"/>
      <c r="K762" s="387"/>
      <c r="L762" s="431"/>
      <c r="M762" s="431"/>
      <c r="N762" s="433"/>
      <c r="O762" s="431"/>
    </row>
    <row r="763" spans="1:15" x14ac:dyDescent="0.2">
      <c r="A763" s="431"/>
      <c r="B763" s="431"/>
      <c r="C763" s="431"/>
      <c r="D763" s="431"/>
      <c r="E763" s="431"/>
      <c r="F763" s="431"/>
      <c r="G763" s="431"/>
      <c r="H763" s="433"/>
      <c r="I763" s="509"/>
      <c r="J763" s="387"/>
      <c r="K763" s="387"/>
      <c r="L763" s="431"/>
      <c r="M763" s="431"/>
      <c r="N763" s="433"/>
      <c r="O763" s="431"/>
    </row>
    <row r="764" spans="1:15" x14ac:dyDescent="0.2">
      <c r="A764" s="431"/>
      <c r="B764" s="431"/>
      <c r="C764" s="431"/>
      <c r="D764" s="431"/>
      <c r="E764" s="431"/>
      <c r="F764" s="431"/>
      <c r="G764" s="431"/>
      <c r="H764" s="433"/>
      <c r="I764" s="509"/>
      <c r="J764" s="387"/>
      <c r="K764" s="387"/>
      <c r="L764" s="431"/>
      <c r="M764" s="431"/>
      <c r="N764" s="433"/>
      <c r="O764" s="431"/>
    </row>
    <row r="765" spans="1:15" x14ac:dyDescent="0.2">
      <c r="A765" s="431"/>
      <c r="B765" s="431"/>
      <c r="C765" s="431"/>
      <c r="D765" s="431"/>
      <c r="E765" s="431"/>
      <c r="F765" s="431"/>
      <c r="G765" s="431"/>
      <c r="H765" s="433"/>
      <c r="I765" s="509"/>
      <c r="J765" s="387"/>
      <c r="K765" s="387"/>
      <c r="L765" s="431"/>
      <c r="M765" s="431"/>
      <c r="N765" s="433"/>
      <c r="O765" s="431"/>
    </row>
    <row r="766" spans="1:15" x14ac:dyDescent="0.2">
      <c r="A766" s="431"/>
      <c r="B766" s="431"/>
      <c r="C766" s="431"/>
      <c r="D766" s="431"/>
      <c r="E766" s="431"/>
      <c r="F766" s="431"/>
      <c r="G766" s="431"/>
      <c r="H766" s="433"/>
      <c r="I766" s="509"/>
      <c r="J766" s="387"/>
      <c r="K766" s="387"/>
      <c r="L766" s="431"/>
      <c r="M766" s="431"/>
      <c r="N766" s="433"/>
      <c r="O766" s="431"/>
    </row>
    <row r="767" spans="1:15" x14ac:dyDescent="0.2">
      <c r="A767" s="431"/>
      <c r="B767" s="431"/>
      <c r="C767" s="431"/>
      <c r="D767" s="431"/>
      <c r="E767" s="431"/>
      <c r="F767" s="431"/>
      <c r="G767" s="431"/>
      <c r="H767" s="433"/>
      <c r="I767" s="509"/>
      <c r="J767" s="387"/>
      <c r="K767" s="387"/>
      <c r="L767" s="431"/>
      <c r="M767" s="431"/>
      <c r="N767" s="433"/>
      <c r="O767" s="431"/>
    </row>
    <row r="768" spans="1:15" x14ac:dyDescent="0.2">
      <c r="A768" s="431"/>
      <c r="B768" s="431"/>
      <c r="C768" s="431"/>
      <c r="D768" s="431"/>
      <c r="E768" s="431"/>
      <c r="F768" s="431"/>
      <c r="G768" s="431"/>
      <c r="H768" s="433"/>
      <c r="I768" s="509"/>
      <c r="J768" s="387"/>
      <c r="K768" s="387"/>
      <c r="L768" s="431"/>
      <c r="M768" s="431"/>
      <c r="N768" s="433"/>
      <c r="O768" s="431"/>
    </row>
    <row r="769" spans="1:15" x14ac:dyDescent="0.2">
      <c r="A769" s="431"/>
      <c r="B769" s="431"/>
      <c r="C769" s="431"/>
      <c r="D769" s="431"/>
      <c r="E769" s="431"/>
      <c r="F769" s="431"/>
      <c r="G769" s="431"/>
      <c r="H769" s="433"/>
      <c r="I769" s="509"/>
      <c r="J769" s="387"/>
      <c r="K769" s="387"/>
      <c r="L769" s="431"/>
      <c r="M769" s="431"/>
      <c r="N769" s="433"/>
      <c r="O769" s="431"/>
    </row>
    <row r="770" spans="1:15" x14ac:dyDescent="0.2">
      <c r="A770" s="431"/>
      <c r="B770" s="431"/>
      <c r="C770" s="431"/>
      <c r="D770" s="431"/>
      <c r="E770" s="431"/>
      <c r="F770" s="431"/>
      <c r="G770" s="431"/>
      <c r="H770" s="433"/>
      <c r="I770" s="509"/>
      <c r="J770" s="387"/>
      <c r="K770" s="387"/>
      <c r="L770" s="431"/>
      <c r="M770" s="431"/>
      <c r="N770" s="433"/>
      <c r="O770" s="431"/>
    </row>
    <row r="771" spans="1:15" x14ac:dyDescent="0.2">
      <c r="A771" s="431"/>
      <c r="B771" s="431"/>
      <c r="C771" s="431"/>
      <c r="D771" s="431"/>
      <c r="E771" s="431"/>
      <c r="F771" s="431"/>
      <c r="G771" s="431"/>
      <c r="H771" s="433"/>
      <c r="I771" s="509"/>
      <c r="J771" s="387"/>
      <c r="K771" s="387"/>
      <c r="L771" s="431"/>
      <c r="M771" s="431"/>
      <c r="N771" s="433"/>
      <c r="O771" s="431"/>
    </row>
    <row r="772" spans="1:15" x14ac:dyDescent="0.2">
      <c r="A772" s="431"/>
      <c r="B772" s="431"/>
      <c r="C772" s="431"/>
      <c r="D772" s="431"/>
      <c r="E772" s="431"/>
      <c r="F772" s="431"/>
      <c r="G772" s="431"/>
      <c r="H772" s="433"/>
      <c r="I772" s="509"/>
      <c r="J772" s="387"/>
      <c r="K772" s="387"/>
      <c r="L772" s="431"/>
      <c r="M772" s="431"/>
      <c r="N772" s="433"/>
      <c r="O772" s="431"/>
    </row>
    <row r="773" spans="1:15" x14ac:dyDescent="0.2">
      <c r="A773" s="431"/>
      <c r="B773" s="431"/>
      <c r="C773" s="431"/>
      <c r="D773" s="431"/>
      <c r="E773" s="431"/>
      <c r="F773" s="431"/>
      <c r="G773" s="431"/>
      <c r="H773" s="433"/>
      <c r="I773" s="509"/>
      <c r="J773" s="387"/>
      <c r="K773" s="387"/>
      <c r="L773" s="431"/>
      <c r="M773" s="431"/>
      <c r="N773" s="433"/>
      <c r="O773" s="431"/>
    </row>
    <row r="774" spans="1:15" x14ac:dyDescent="0.2">
      <c r="A774" s="431"/>
      <c r="B774" s="431"/>
      <c r="C774" s="431"/>
      <c r="D774" s="431"/>
      <c r="E774" s="431"/>
      <c r="F774" s="431"/>
      <c r="G774" s="431"/>
      <c r="H774" s="433"/>
      <c r="I774" s="509"/>
      <c r="J774" s="387"/>
      <c r="K774" s="387"/>
      <c r="L774" s="431"/>
      <c r="M774" s="431"/>
      <c r="N774" s="433"/>
      <c r="O774" s="431"/>
    </row>
    <row r="775" spans="1:15" x14ac:dyDescent="0.2">
      <c r="A775" s="431"/>
      <c r="B775" s="431"/>
      <c r="C775" s="431"/>
      <c r="D775" s="431"/>
      <c r="E775" s="431"/>
      <c r="F775" s="431"/>
      <c r="G775" s="431"/>
      <c r="H775" s="433"/>
      <c r="I775" s="509"/>
      <c r="J775" s="387"/>
      <c r="K775" s="387"/>
      <c r="L775" s="431"/>
      <c r="M775" s="431"/>
      <c r="N775" s="433"/>
      <c r="O775" s="431"/>
    </row>
    <row r="776" spans="1:15" x14ac:dyDescent="0.2">
      <c r="A776" s="431"/>
      <c r="B776" s="431"/>
      <c r="C776" s="431"/>
      <c r="D776" s="431"/>
      <c r="E776" s="431"/>
      <c r="F776" s="431"/>
      <c r="G776" s="431"/>
      <c r="H776" s="433"/>
      <c r="I776" s="509"/>
      <c r="J776" s="387"/>
      <c r="K776" s="387"/>
      <c r="L776" s="431"/>
      <c r="M776" s="431"/>
      <c r="N776" s="433"/>
      <c r="O776" s="431"/>
    </row>
    <row r="777" spans="1:15" x14ac:dyDescent="0.2">
      <c r="A777" s="431"/>
      <c r="B777" s="431"/>
      <c r="C777" s="431"/>
      <c r="D777" s="431"/>
      <c r="E777" s="431"/>
      <c r="F777" s="431"/>
      <c r="G777" s="431"/>
      <c r="H777" s="433"/>
      <c r="I777" s="509"/>
      <c r="J777" s="387"/>
      <c r="K777" s="387"/>
      <c r="L777" s="431"/>
      <c r="M777" s="431"/>
      <c r="N777" s="433"/>
      <c r="O777" s="431"/>
    </row>
    <row r="778" spans="1:15" x14ac:dyDescent="0.2">
      <c r="A778" s="431"/>
      <c r="B778" s="431"/>
      <c r="C778" s="431"/>
      <c r="D778" s="431"/>
      <c r="E778" s="431"/>
      <c r="F778" s="431"/>
      <c r="G778" s="431"/>
      <c r="H778" s="433"/>
      <c r="I778" s="509"/>
      <c r="J778" s="387"/>
      <c r="K778" s="387"/>
      <c r="L778" s="431"/>
      <c r="M778" s="431"/>
      <c r="N778" s="433"/>
      <c r="O778" s="431"/>
    </row>
    <row r="779" spans="1:15" x14ac:dyDescent="0.2">
      <c r="A779" s="431"/>
      <c r="B779" s="431"/>
      <c r="C779" s="431"/>
      <c r="D779" s="431"/>
      <c r="E779" s="431"/>
      <c r="F779" s="431"/>
      <c r="G779" s="431"/>
      <c r="H779" s="433"/>
      <c r="I779" s="509"/>
      <c r="J779" s="387"/>
      <c r="K779" s="387"/>
      <c r="L779" s="431"/>
      <c r="M779" s="431"/>
      <c r="N779" s="433"/>
      <c r="O779" s="431"/>
    </row>
    <row r="780" spans="1:15" x14ac:dyDescent="0.2">
      <c r="A780" s="431"/>
      <c r="B780" s="431"/>
      <c r="C780" s="431"/>
      <c r="D780" s="431"/>
      <c r="E780" s="431"/>
      <c r="F780" s="431"/>
      <c r="G780" s="431"/>
      <c r="H780" s="433"/>
      <c r="I780" s="509"/>
      <c r="J780" s="387"/>
      <c r="K780" s="387"/>
      <c r="L780" s="431"/>
      <c r="M780" s="431"/>
      <c r="N780" s="433"/>
      <c r="O780" s="431"/>
    </row>
    <row r="781" spans="1:15" x14ac:dyDescent="0.2">
      <c r="A781" s="431"/>
      <c r="B781" s="431"/>
      <c r="C781" s="431"/>
      <c r="D781" s="431"/>
      <c r="E781" s="431"/>
      <c r="F781" s="431"/>
      <c r="G781" s="431"/>
      <c r="H781" s="433"/>
      <c r="I781" s="509"/>
      <c r="J781" s="387"/>
      <c r="K781" s="387"/>
      <c r="L781" s="431"/>
      <c r="M781" s="431"/>
      <c r="N781" s="433"/>
      <c r="O781" s="431"/>
    </row>
    <row r="782" spans="1:15" x14ac:dyDescent="0.2">
      <c r="A782" s="431"/>
      <c r="B782" s="431"/>
      <c r="C782" s="431"/>
      <c r="D782" s="431"/>
      <c r="E782" s="431"/>
      <c r="F782" s="431"/>
      <c r="G782" s="431"/>
      <c r="H782" s="433"/>
      <c r="I782" s="509"/>
      <c r="J782" s="387"/>
      <c r="K782" s="387"/>
      <c r="L782" s="431"/>
      <c r="M782" s="431"/>
      <c r="N782" s="433"/>
      <c r="O782" s="431"/>
    </row>
    <row r="783" spans="1:15" x14ac:dyDescent="0.2">
      <c r="A783" s="431"/>
      <c r="B783" s="431"/>
      <c r="C783" s="431"/>
      <c r="D783" s="431"/>
      <c r="E783" s="431"/>
      <c r="F783" s="431"/>
      <c r="G783" s="431"/>
      <c r="H783" s="433"/>
      <c r="I783" s="509"/>
      <c r="J783" s="387"/>
      <c r="K783" s="387"/>
      <c r="L783" s="431"/>
      <c r="M783" s="431"/>
      <c r="N783" s="433"/>
      <c r="O783" s="431"/>
    </row>
    <row r="784" spans="1:15" x14ac:dyDescent="0.2">
      <c r="A784" s="431"/>
      <c r="B784" s="431"/>
      <c r="C784" s="431"/>
      <c r="D784" s="431"/>
      <c r="E784" s="431"/>
      <c r="F784" s="431"/>
      <c r="G784" s="431"/>
      <c r="H784" s="433"/>
      <c r="I784" s="509"/>
      <c r="J784" s="387"/>
      <c r="K784" s="387"/>
      <c r="L784" s="431"/>
      <c r="M784" s="431"/>
      <c r="N784" s="433"/>
      <c r="O784" s="431"/>
    </row>
    <row r="785" spans="1:15" x14ac:dyDescent="0.2">
      <c r="A785" s="431"/>
      <c r="B785" s="431"/>
      <c r="C785" s="431"/>
      <c r="D785" s="431"/>
      <c r="E785" s="431"/>
      <c r="F785" s="431"/>
      <c r="G785" s="431"/>
      <c r="H785" s="433"/>
      <c r="I785" s="509"/>
      <c r="J785" s="387"/>
      <c r="K785" s="387"/>
      <c r="L785" s="431"/>
      <c r="M785" s="431"/>
      <c r="N785" s="433"/>
      <c r="O785" s="431"/>
    </row>
    <row r="786" spans="1:15" x14ac:dyDescent="0.2">
      <c r="A786" s="431"/>
      <c r="B786" s="431"/>
      <c r="C786" s="431"/>
      <c r="D786" s="431"/>
      <c r="E786" s="431"/>
      <c r="F786" s="431"/>
      <c r="G786" s="431"/>
      <c r="H786" s="433"/>
      <c r="I786" s="509"/>
      <c r="J786" s="387"/>
      <c r="K786" s="387"/>
      <c r="L786" s="431"/>
      <c r="M786" s="431"/>
      <c r="N786" s="433"/>
      <c r="O786" s="431"/>
    </row>
    <row r="787" spans="1:15" x14ac:dyDescent="0.2">
      <c r="A787" s="431"/>
      <c r="B787" s="431"/>
      <c r="C787" s="431"/>
      <c r="D787" s="431"/>
      <c r="E787" s="431"/>
      <c r="F787" s="431"/>
      <c r="G787" s="431"/>
      <c r="H787" s="433"/>
      <c r="I787" s="509"/>
      <c r="J787" s="387"/>
      <c r="K787" s="387"/>
      <c r="L787" s="431"/>
      <c r="M787" s="431"/>
      <c r="N787" s="433"/>
      <c r="O787" s="431"/>
    </row>
    <row r="788" spans="1:15" x14ac:dyDescent="0.2">
      <c r="A788" s="431"/>
      <c r="B788" s="431"/>
      <c r="C788" s="431"/>
      <c r="D788" s="431"/>
      <c r="E788" s="431"/>
      <c r="F788" s="431"/>
      <c r="G788" s="431"/>
      <c r="H788" s="433"/>
      <c r="I788" s="509"/>
      <c r="J788" s="387"/>
      <c r="K788" s="387"/>
      <c r="L788" s="431"/>
      <c r="M788" s="431"/>
      <c r="N788" s="433"/>
      <c r="O788" s="431"/>
    </row>
    <row r="789" spans="1:15" x14ac:dyDescent="0.2">
      <c r="A789" s="431"/>
      <c r="B789" s="431"/>
      <c r="C789" s="431"/>
      <c r="D789" s="431"/>
      <c r="E789" s="431"/>
      <c r="F789" s="431"/>
      <c r="G789" s="431"/>
      <c r="H789" s="433"/>
      <c r="I789" s="509"/>
      <c r="J789" s="387"/>
      <c r="K789" s="387"/>
      <c r="L789" s="431"/>
      <c r="M789" s="431"/>
      <c r="N789" s="433"/>
      <c r="O789" s="431"/>
    </row>
    <row r="790" spans="1:15" x14ac:dyDescent="0.2">
      <c r="A790" s="431"/>
      <c r="B790" s="431"/>
      <c r="C790" s="431"/>
      <c r="D790" s="431"/>
      <c r="E790" s="431"/>
      <c r="F790" s="431"/>
      <c r="G790" s="431"/>
      <c r="H790" s="433"/>
      <c r="I790" s="509"/>
      <c r="J790" s="387"/>
      <c r="K790" s="387"/>
      <c r="L790" s="431"/>
      <c r="M790" s="431"/>
      <c r="N790" s="433"/>
      <c r="O790" s="431"/>
    </row>
    <row r="791" spans="1:15" x14ac:dyDescent="0.2">
      <c r="A791" s="431"/>
      <c r="B791" s="431"/>
      <c r="C791" s="431"/>
      <c r="D791" s="431"/>
      <c r="E791" s="431"/>
      <c r="F791" s="431"/>
      <c r="G791" s="431"/>
      <c r="H791" s="433"/>
      <c r="I791" s="509"/>
      <c r="J791" s="387"/>
      <c r="K791" s="387"/>
      <c r="L791" s="431"/>
      <c r="M791" s="431"/>
      <c r="N791" s="433"/>
      <c r="O791" s="431"/>
    </row>
    <row r="792" spans="1:15" x14ac:dyDescent="0.2">
      <c r="A792" s="431"/>
      <c r="B792" s="431"/>
      <c r="C792" s="431"/>
      <c r="D792" s="431"/>
      <c r="E792" s="431"/>
      <c r="F792" s="431"/>
      <c r="G792" s="431"/>
      <c r="H792" s="433"/>
      <c r="I792" s="509"/>
      <c r="J792" s="387"/>
      <c r="K792" s="387"/>
      <c r="L792" s="431"/>
      <c r="M792" s="431"/>
      <c r="N792" s="433"/>
      <c r="O792" s="431"/>
    </row>
    <row r="793" spans="1:15" x14ac:dyDescent="0.2">
      <c r="A793" s="431"/>
      <c r="B793" s="431"/>
      <c r="C793" s="431"/>
      <c r="D793" s="431"/>
      <c r="E793" s="431"/>
      <c r="F793" s="431"/>
      <c r="G793" s="431"/>
      <c r="H793" s="433"/>
      <c r="I793" s="509"/>
      <c r="J793" s="387"/>
      <c r="K793" s="387"/>
      <c r="L793" s="431"/>
      <c r="M793" s="431"/>
      <c r="N793" s="433"/>
      <c r="O793" s="431"/>
    </row>
    <row r="794" spans="1:15" x14ac:dyDescent="0.2">
      <c r="A794" s="431"/>
      <c r="B794" s="431"/>
      <c r="C794" s="431"/>
      <c r="D794" s="431"/>
      <c r="E794" s="431"/>
      <c r="F794" s="431"/>
      <c r="G794" s="431"/>
      <c r="H794" s="433"/>
      <c r="I794" s="509"/>
      <c r="J794" s="387"/>
      <c r="K794" s="387"/>
      <c r="L794" s="431"/>
      <c r="M794" s="431"/>
      <c r="N794" s="433"/>
      <c r="O794" s="431"/>
    </row>
    <row r="795" spans="1:15" x14ac:dyDescent="0.2">
      <c r="A795" s="431"/>
      <c r="B795" s="431"/>
      <c r="C795" s="431"/>
      <c r="D795" s="431"/>
      <c r="E795" s="431"/>
      <c r="F795" s="431"/>
      <c r="G795" s="431"/>
      <c r="H795" s="433"/>
      <c r="I795" s="509"/>
      <c r="J795" s="387"/>
      <c r="K795" s="387"/>
      <c r="L795" s="431"/>
      <c r="M795" s="431"/>
      <c r="N795" s="433"/>
      <c r="O795" s="431"/>
    </row>
    <row r="796" spans="1:15" x14ac:dyDescent="0.2">
      <c r="A796" s="431"/>
      <c r="B796" s="431"/>
      <c r="C796" s="431"/>
      <c r="D796" s="431"/>
      <c r="E796" s="431"/>
      <c r="F796" s="431"/>
      <c r="G796" s="431"/>
      <c r="H796" s="433"/>
      <c r="I796" s="509"/>
      <c r="J796" s="387"/>
      <c r="K796" s="387"/>
      <c r="L796" s="431"/>
      <c r="M796" s="431"/>
      <c r="N796" s="433"/>
      <c r="O796" s="431"/>
    </row>
    <row r="797" spans="1:15" x14ac:dyDescent="0.2">
      <c r="A797" s="431"/>
      <c r="B797" s="431"/>
      <c r="C797" s="431"/>
      <c r="D797" s="431"/>
      <c r="E797" s="431"/>
      <c r="F797" s="431"/>
      <c r="G797" s="431"/>
      <c r="H797" s="433"/>
      <c r="I797" s="509"/>
      <c r="J797" s="387"/>
      <c r="K797" s="387"/>
      <c r="L797" s="431"/>
      <c r="M797" s="431"/>
      <c r="N797" s="433"/>
      <c r="O797" s="431"/>
    </row>
    <row r="798" spans="1:15" x14ac:dyDescent="0.2">
      <c r="A798" s="431"/>
      <c r="B798" s="431"/>
      <c r="C798" s="431"/>
      <c r="D798" s="431"/>
      <c r="E798" s="431"/>
      <c r="F798" s="431"/>
      <c r="G798" s="431"/>
      <c r="H798" s="433"/>
      <c r="I798" s="509"/>
      <c r="J798" s="387"/>
      <c r="K798" s="387"/>
      <c r="L798" s="431"/>
      <c r="M798" s="431"/>
      <c r="N798" s="433"/>
      <c r="O798" s="431"/>
    </row>
    <row r="799" spans="1:15" x14ac:dyDescent="0.2">
      <c r="A799" s="431"/>
      <c r="B799" s="431"/>
      <c r="C799" s="431"/>
      <c r="D799" s="431"/>
      <c r="E799" s="431"/>
      <c r="F799" s="431"/>
      <c r="G799" s="431"/>
      <c r="H799" s="433"/>
      <c r="I799" s="509"/>
      <c r="J799" s="387"/>
      <c r="K799" s="387"/>
      <c r="L799" s="431"/>
      <c r="M799" s="431"/>
      <c r="N799" s="433"/>
      <c r="O799" s="431"/>
    </row>
    <row r="800" spans="1:15" x14ac:dyDescent="0.2">
      <c r="A800" s="431"/>
      <c r="B800" s="431"/>
      <c r="C800" s="431"/>
      <c r="D800" s="431"/>
      <c r="E800" s="431"/>
      <c r="F800" s="431"/>
      <c r="G800" s="431"/>
      <c r="H800" s="433"/>
      <c r="I800" s="509"/>
      <c r="J800" s="387"/>
      <c r="K800" s="387"/>
      <c r="L800" s="431"/>
      <c r="M800" s="431"/>
      <c r="N800" s="433"/>
      <c r="O800" s="431"/>
    </row>
    <row r="801" spans="1:15" x14ac:dyDescent="0.2">
      <c r="A801" s="431"/>
      <c r="B801" s="431"/>
      <c r="C801" s="431"/>
      <c r="D801" s="431"/>
      <c r="E801" s="431"/>
      <c r="F801" s="431"/>
      <c r="G801" s="431"/>
      <c r="H801" s="433"/>
      <c r="I801" s="509"/>
      <c r="J801" s="387"/>
      <c r="K801" s="387"/>
      <c r="L801" s="431"/>
      <c r="M801" s="431"/>
      <c r="N801" s="433"/>
      <c r="O801" s="431"/>
    </row>
    <row r="802" spans="1:15" x14ac:dyDescent="0.2">
      <c r="A802" s="431"/>
      <c r="B802" s="431"/>
      <c r="C802" s="431"/>
      <c r="D802" s="431"/>
      <c r="E802" s="431"/>
      <c r="F802" s="431"/>
      <c r="G802" s="431"/>
      <c r="H802" s="433"/>
      <c r="I802" s="509"/>
      <c r="J802" s="387"/>
      <c r="K802" s="387"/>
      <c r="L802" s="431"/>
      <c r="M802" s="431"/>
      <c r="N802" s="433"/>
      <c r="O802" s="431"/>
    </row>
    <row r="803" spans="1:15" x14ac:dyDescent="0.2">
      <c r="A803" s="431"/>
      <c r="B803" s="431"/>
      <c r="C803" s="431"/>
      <c r="D803" s="431"/>
      <c r="E803" s="431"/>
      <c r="F803" s="431"/>
      <c r="G803" s="431"/>
      <c r="H803" s="433"/>
      <c r="I803" s="509"/>
      <c r="J803" s="387"/>
      <c r="K803" s="387"/>
      <c r="L803" s="431"/>
      <c r="M803" s="431"/>
      <c r="N803" s="433"/>
      <c r="O803" s="431"/>
    </row>
    <row r="804" spans="1:15" x14ac:dyDescent="0.2">
      <c r="A804" s="431"/>
      <c r="B804" s="431"/>
      <c r="C804" s="431"/>
      <c r="D804" s="431"/>
      <c r="E804" s="431"/>
      <c r="F804" s="431"/>
      <c r="G804" s="431"/>
      <c r="H804" s="433"/>
      <c r="I804" s="509"/>
      <c r="J804" s="387"/>
      <c r="K804" s="387"/>
      <c r="L804" s="431"/>
      <c r="M804" s="431"/>
      <c r="N804" s="433"/>
      <c r="O804" s="431"/>
    </row>
    <row r="805" spans="1:15" x14ac:dyDescent="0.2">
      <c r="A805" s="431"/>
      <c r="B805" s="431"/>
      <c r="C805" s="431"/>
      <c r="D805" s="431"/>
      <c r="E805" s="431"/>
      <c r="F805" s="431"/>
      <c r="G805" s="431"/>
      <c r="H805" s="433"/>
      <c r="I805" s="509"/>
      <c r="J805" s="387"/>
      <c r="K805" s="387"/>
      <c r="L805" s="431"/>
      <c r="M805" s="431"/>
      <c r="N805" s="433"/>
      <c r="O805" s="431"/>
    </row>
    <row r="806" spans="1:15" x14ac:dyDescent="0.2">
      <c r="A806" s="431"/>
      <c r="B806" s="431"/>
      <c r="C806" s="431"/>
      <c r="D806" s="431"/>
      <c r="E806" s="431"/>
      <c r="F806" s="431"/>
      <c r="G806" s="431"/>
      <c r="H806" s="433"/>
      <c r="I806" s="509"/>
      <c r="J806" s="387"/>
      <c r="K806" s="387"/>
      <c r="L806" s="431"/>
      <c r="M806" s="431"/>
      <c r="N806" s="433"/>
      <c r="O806" s="431"/>
    </row>
    <row r="807" spans="1:15" x14ac:dyDescent="0.2">
      <c r="A807" s="431"/>
      <c r="B807" s="431"/>
      <c r="C807" s="431"/>
      <c r="D807" s="431"/>
      <c r="E807" s="431"/>
      <c r="F807" s="431"/>
      <c r="G807" s="431"/>
      <c r="H807" s="433"/>
      <c r="I807" s="509"/>
      <c r="J807" s="387"/>
      <c r="K807" s="387"/>
      <c r="L807" s="431"/>
      <c r="M807" s="431"/>
      <c r="N807" s="433"/>
      <c r="O807" s="431"/>
    </row>
    <row r="808" spans="1:15" x14ac:dyDescent="0.2">
      <c r="A808" s="431"/>
      <c r="B808" s="431"/>
      <c r="C808" s="431"/>
      <c r="D808" s="431"/>
      <c r="E808" s="431"/>
      <c r="F808" s="431"/>
      <c r="G808" s="431"/>
      <c r="H808" s="433"/>
      <c r="I808" s="509"/>
      <c r="J808" s="387"/>
      <c r="K808" s="387"/>
      <c r="L808" s="431"/>
      <c r="M808" s="431"/>
      <c r="N808" s="433"/>
      <c r="O808" s="431"/>
    </row>
    <row r="809" spans="1:15" x14ac:dyDescent="0.2">
      <c r="A809" s="431"/>
      <c r="B809" s="431"/>
      <c r="C809" s="431"/>
      <c r="D809" s="431"/>
      <c r="E809" s="431"/>
      <c r="F809" s="431"/>
      <c r="G809" s="431"/>
      <c r="H809" s="433"/>
      <c r="I809" s="509"/>
      <c r="J809" s="387"/>
      <c r="K809" s="387"/>
      <c r="L809" s="431"/>
      <c r="M809" s="431"/>
      <c r="N809" s="433"/>
      <c r="O809" s="431"/>
    </row>
    <row r="810" spans="1:15" x14ac:dyDescent="0.2">
      <c r="A810" s="431"/>
      <c r="B810" s="431"/>
      <c r="C810" s="431"/>
      <c r="D810" s="431"/>
      <c r="E810" s="431"/>
      <c r="F810" s="431"/>
      <c r="G810" s="431"/>
      <c r="H810" s="433"/>
      <c r="I810" s="509"/>
      <c r="J810" s="387"/>
      <c r="K810" s="387"/>
      <c r="L810" s="431"/>
      <c r="M810" s="431"/>
      <c r="N810" s="433"/>
      <c r="O810" s="431"/>
    </row>
    <row r="811" spans="1:15" x14ac:dyDescent="0.2">
      <c r="A811" s="431"/>
      <c r="B811" s="431"/>
      <c r="C811" s="431"/>
      <c r="D811" s="431"/>
      <c r="E811" s="431"/>
      <c r="F811" s="431"/>
      <c r="G811" s="431"/>
      <c r="H811" s="433"/>
      <c r="I811" s="509"/>
      <c r="J811" s="387"/>
      <c r="K811" s="387"/>
      <c r="L811" s="431"/>
      <c r="M811" s="431"/>
      <c r="N811" s="433"/>
      <c r="O811" s="431"/>
    </row>
    <row r="812" spans="1:15" x14ac:dyDescent="0.2">
      <c r="A812" s="431"/>
      <c r="B812" s="431"/>
      <c r="C812" s="431"/>
      <c r="D812" s="431"/>
      <c r="E812" s="431"/>
      <c r="F812" s="431"/>
      <c r="G812" s="431"/>
      <c r="H812" s="433"/>
      <c r="I812" s="509"/>
      <c r="J812" s="387"/>
      <c r="K812" s="387"/>
      <c r="L812" s="431"/>
      <c r="M812" s="431"/>
      <c r="N812" s="433"/>
      <c r="O812" s="431"/>
    </row>
    <row r="813" spans="1:15" x14ac:dyDescent="0.2">
      <c r="A813" s="431"/>
      <c r="B813" s="431"/>
      <c r="C813" s="431"/>
      <c r="D813" s="431"/>
      <c r="E813" s="431"/>
      <c r="F813" s="431"/>
      <c r="G813" s="431"/>
      <c r="H813" s="433"/>
      <c r="I813" s="509"/>
      <c r="J813" s="387"/>
      <c r="K813" s="387"/>
      <c r="L813" s="431"/>
      <c r="M813" s="431"/>
      <c r="N813" s="433"/>
      <c r="O813" s="431"/>
    </row>
    <row r="814" spans="1:15" x14ac:dyDescent="0.2">
      <c r="A814" s="431"/>
      <c r="B814" s="431"/>
      <c r="C814" s="431"/>
      <c r="D814" s="431"/>
      <c r="E814" s="431"/>
      <c r="F814" s="431"/>
      <c r="G814" s="431"/>
      <c r="H814" s="433"/>
      <c r="I814" s="509"/>
      <c r="J814" s="387"/>
      <c r="K814" s="387"/>
      <c r="L814" s="431"/>
      <c r="M814" s="431"/>
      <c r="N814" s="433"/>
      <c r="O814" s="431"/>
    </row>
    <row r="815" spans="1:15" x14ac:dyDescent="0.2">
      <c r="A815" s="431"/>
      <c r="B815" s="431"/>
      <c r="C815" s="431"/>
      <c r="D815" s="431"/>
      <c r="E815" s="431"/>
      <c r="F815" s="431"/>
      <c r="G815" s="431"/>
      <c r="H815" s="433"/>
      <c r="I815" s="509"/>
      <c r="J815" s="387"/>
      <c r="K815" s="387"/>
      <c r="L815" s="431"/>
      <c r="M815" s="431"/>
      <c r="N815" s="433"/>
      <c r="O815" s="431"/>
    </row>
    <row r="816" spans="1:15" x14ac:dyDescent="0.2">
      <c r="A816" s="431"/>
      <c r="B816" s="431"/>
      <c r="C816" s="431"/>
      <c r="D816" s="431"/>
      <c r="E816" s="431"/>
      <c r="F816" s="431"/>
      <c r="G816" s="431"/>
      <c r="H816" s="433"/>
      <c r="I816" s="509"/>
      <c r="J816" s="387"/>
      <c r="K816" s="387"/>
      <c r="L816" s="431"/>
      <c r="M816" s="431"/>
      <c r="N816" s="433"/>
      <c r="O816" s="431"/>
    </row>
    <row r="817" spans="1:15" x14ac:dyDescent="0.2">
      <c r="A817" s="431"/>
      <c r="B817" s="431"/>
      <c r="C817" s="431"/>
      <c r="D817" s="431"/>
      <c r="E817" s="431"/>
      <c r="F817" s="431"/>
      <c r="G817" s="431"/>
      <c r="H817" s="433"/>
      <c r="I817" s="509"/>
      <c r="J817" s="387"/>
      <c r="K817" s="387"/>
      <c r="L817" s="431"/>
      <c r="M817" s="431"/>
      <c r="N817" s="433"/>
      <c r="O817" s="431"/>
    </row>
    <row r="818" spans="1:15" x14ac:dyDescent="0.2">
      <c r="A818" s="431"/>
      <c r="B818" s="431"/>
      <c r="C818" s="431"/>
      <c r="D818" s="431"/>
      <c r="E818" s="431"/>
      <c r="F818" s="431"/>
      <c r="G818" s="431"/>
      <c r="H818" s="433"/>
      <c r="I818" s="509"/>
      <c r="J818" s="387"/>
      <c r="K818" s="387"/>
      <c r="L818" s="431"/>
      <c r="M818" s="431"/>
      <c r="N818" s="433"/>
      <c r="O818" s="431"/>
    </row>
    <row r="819" spans="1:15" x14ac:dyDescent="0.2">
      <c r="A819" s="431"/>
      <c r="B819" s="431"/>
      <c r="C819" s="431"/>
      <c r="D819" s="431"/>
      <c r="E819" s="431"/>
      <c r="F819" s="431"/>
      <c r="G819" s="431"/>
      <c r="H819" s="433"/>
      <c r="I819" s="509"/>
      <c r="J819" s="387"/>
      <c r="K819" s="387"/>
      <c r="L819" s="431"/>
      <c r="M819" s="431"/>
      <c r="N819" s="433"/>
      <c r="O819" s="431"/>
    </row>
    <row r="820" spans="1:15" x14ac:dyDescent="0.2">
      <c r="A820" s="431"/>
      <c r="B820" s="431"/>
      <c r="C820" s="431"/>
      <c r="D820" s="431"/>
      <c r="E820" s="431"/>
      <c r="F820" s="431"/>
      <c r="G820" s="431"/>
      <c r="H820" s="433"/>
      <c r="I820" s="509"/>
      <c r="J820" s="387"/>
      <c r="K820" s="387"/>
      <c r="L820" s="431"/>
      <c r="M820" s="431"/>
      <c r="N820" s="433"/>
      <c r="O820" s="431"/>
    </row>
    <row r="821" spans="1:15" x14ac:dyDescent="0.2">
      <c r="A821" s="431"/>
      <c r="B821" s="431"/>
      <c r="C821" s="431"/>
      <c r="D821" s="431"/>
      <c r="E821" s="431"/>
      <c r="F821" s="431"/>
      <c r="G821" s="431"/>
      <c r="H821" s="433"/>
      <c r="I821" s="509"/>
      <c r="J821" s="387"/>
      <c r="K821" s="387"/>
      <c r="L821" s="431"/>
      <c r="M821" s="431"/>
      <c r="N821" s="433"/>
      <c r="O821" s="431"/>
    </row>
    <row r="822" spans="1:15" x14ac:dyDescent="0.2">
      <c r="A822" s="431"/>
      <c r="B822" s="431"/>
      <c r="C822" s="431"/>
      <c r="D822" s="431"/>
      <c r="E822" s="431"/>
      <c r="F822" s="431"/>
      <c r="G822" s="431"/>
      <c r="H822" s="433"/>
      <c r="I822" s="509"/>
      <c r="J822" s="387"/>
      <c r="K822" s="387"/>
      <c r="L822" s="431"/>
      <c r="M822" s="431"/>
      <c r="N822" s="433"/>
      <c r="O822" s="431"/>
    </row>
    <row r="823" spans="1:15" x14ac:dyDescent="0.2">
      <c r="A823" s="431"/>
      <c r="B823" s="431"/>
      <c r="C823" s="431"/>
      <c r="D823" s="431"/>
      <c r="E823" s="431"/>
      <c r="F823" s="431"/>
      <c r="G823" s="431"/>
      <c r="H823" s="433"/>
      <c r="I823" s="509"/>
      <c r="J823" s="387"/>
      <c r="K823" s="387"/>
      <c r="L823" s="431"/>
      <c r="M823" s="431"/>
      <c r="N823" s="433"/>
      <c r="O823" s="431"/>
    </row>
    <row r="824" spans="1:15" x14ac:dyDescent="0.2">
      <c r="A824" s="431"/>
      <c r="B824" s="431"/>
      <c r="C824" s="431"/>
      <c r="D824" s="431"/>
      <c r="E824" s="431"/>
      <c r="F824" s="431"/>
      <c r="G824" s="431"/>
      <c r="H824" s="433"/>
      <c r="I824" s="509"/>
      <c r="J824" s="387"/>
      <c r="K824" s="387"/>
      <c r="L824" s="431"/>
      <c r="M824" s="431"/>
      <c r="N824" s="433"/>
      <c r="O824" s="431"/>
    </row>
    <row r="825" spans="1:15" x14ac:dyDescent="0.2">
      <c r="A825" s="431"/>
      <c r="B825" s="431"/>
      <c r="C825" s="431"/>
      <c r="D825" s="431"/>
      <c r="E825" s="431"/>
      <c r="F825" s="431"/>
      <c r="G825" s="431"/>
      <c r="H825" s="433"/>
      <c r="I825" s="509"/>
      <c r="J825" s="387"/>
      <c r="K825" s="387"/>
      <c r="L825" s="431"/>
      <c r="M825" s="431"/>
      <c r="N825" s="433"/>
      <c r="O825" s="431"/>
    </row>
    <row r="826" spans="1:15" x14ac:dyDescent="0.2">
      <c r="A826" s="431"/>
      <c r="B826" s="431"/>
      <c r="C826" s="431"/>
      <c r="D826" s="431"/>
      <c r="E826" s="431"/>
      <c r="F826" s="431"/>
      <c r="G826" s="431"/>
      <c r="H826" s="433"/>
      <c r="I826" s="509"/>
      <c r="J826" s="387"/>
      <c r="K826" s="387"/>
      <c r="L826" s="431"/>
      <c r="M826" s="431"/>
      <c r="N826" s="433"/>
      <c r="O826" s="431"/>
    </row>
    <row r="827" spans="1:15" x14ac:dyDescent="0.2">
      <c r="A827" s="431"/>
      <c r="B827" s="431"/>
      <c r="C827" s="431"/>
      <c r="D827" s="431"/>
      <c r="E827" s="431"/>
      <c r="F827" s="431"/>
      <c r="G827" s="431"/>
      <c r="H827" s="433"/>
      <c r="I827" s="509"/>
      <c r="J827" s="387"/>
      <c r="K827" s="387"/>
      <c r="L827" s="431"/>
      <c r="M827" s="431"/>
      <c r="N827" s="433"/>
      <c r="O827" s="431"/>
    </row>
    <row r="828" spans="1:15" x14ac:dyDescent="0.2">
      <c r="A828" s="431"/>
      <c r="B828" s="431"/>
      <c r="C828" s="431"/>
      <c r="D828" s="431"/>
      <c r="E828" s="431"/>
      <c r="F828" s="431"/>
      <c r="G828" s="431"/>
      <c r="H828" s="433"/>
      <c r="I828" s="509"/>
      <c r="J828" s="387"/>
      <c r="K828" s="387"/>
      <c r="L828" s="431"/>
      <c r="M828" s="431"/>
      <c r="N828" s="433"/>
      <c r="O828" s="431"/>
    </row>
    <row r="829" spans="1:15" x14ac:dyDescent="0.2">
      <c r="A829" s="431"/>
      <c r="B829" s="431"/>
      <c r="C829" s="431"/>
      <c r="D829" s="431"/>
      <c r="E829" s="431"/>
      <c r="F829" s="431"/>
      <c r="G829" s="431"/>
      <c r="H829" s="433"/>
      <c r="I829" s="509"/>
      <c r="J829" s="387"/>
      <c r="K829" s="387"/>
      <c r="L829" s="431"/>
      <c r="M829" s="431"/>
      <c r="N829" s="433"/>
      <c r="O829" s="431"/>
    </row>
    <row r="830" spans="1:15" x14ac:dyDescent="0.2">
      <c r="A830" s="431"/>
      <c r="B830" s="431"/>
      <c r="C830" s="431"/>
      <c r="D830" s="431"/>
      <c r="E830" s="431"/>
      <c r="F830" s="431"/>
      <c r="G830" s="431"/>
      <c r="H830" s="433"/>
      <c r="I830" s="509"/>
      <c r="J830" s="387"/>
      <c r="K830" s="387"/>
      <c r="L830" s="431"/>
      <c r="M830" s="431"/>
      <c r="N830" s="433"/>
      <c r="O830" s="431"/>
    </row>
    <row r="831" spans="1:15" x14ac:dyDescent="0.2">
      <c r="A831" s="431"/>
      <c r="B831" s="431"/>
      <c r="C831" s="431"/>
      <c r="D831" s="431"/>
      <c r="E831" s="431"/>
      <c r="F831" s="431"/>
      <c r="G831" s="431"/>
      <c r="H831" s="433"/>
      <c r="I831" s="509"/>
      <c r="J831" s="387"/>
      <c r="K831" s="387"/>
      <c r="L831" s="431"/>
      <c r="M831" s="431"/>
      <c r="N831" s="433"/>
      <c r="O831" s="431"/>
    </row>
    <row r="832" spans="1:15" x14ac:dyDescent="0.2">
      <c r="A832" s="431"/>
      <c r="B832" s="431"/>
      <c r="C832" s="431"/>
      <c r="D832" s="431"/>
      <c r="E832" s="431"/>
      <c r="F832" s="431"/>
      <c r="G832" s="431"/>
      <c r="H832" s="433"/>
      <c r="I832" s="509"/>
      <c r="J832" s="387"/>
      <c r="K832" s="387"/>
      <c r="L832" s="431"/>
      <c r="M832" s="431"/>
      <c r="N832" s="433"/>
      <c r="O832" s="431"/>
    </row>
    <row r="833" spans="1:15" x14ac:dyDescent="0.2">
      <c r="A833" s="431"/>
      <c r="B833" s="431"/>
      <c r="C833" s="431"/>
      <c r="D833" s="431"/>
      <c r="E833" s="431"/>
      <c r="F833" s="431"/>
      <c r="G833" s="431"/>
      <c r="H833" s="433"/>
      <c r="I833" s="509"/>
      <c r="J833" s="387"/>
      <c r="K833" s="387"/>
      <c r="L833" s="431"/>
      <c r="M833" s="431"/>
      <c r="N833" s="433"/>
      <c r="O833" s="431"/>
    </row>
    <row r="834" spans="1:15" x14ac:dyDescent="0.2">
      <c r="A834" s="431"/>
      <c r="B834" s="431"/>
      <c r="C834" s="431"/>
      <c r="D834" s="431"/>
      <c r="E834" s="431"/>
      <c r="F834" s="431"/>
      <c r="G834" s="431"/>
      <c r="H834" s="433"/>
      <c r="I834" s="509"/>
      <c r="J834" s="387"/>
      <c r="K834" s="387"/>
      <c r="L834" s="431"/>
      <c r="M834" s="431"/>
      <c r="N834" s="433"/>
      <c r="O834" s="431"/>
    </row>
    <row r="835" spans="1:15" x14ac:dyDescent="0.2">
      <c r="A835" s="431"/>
      <c r="B835" s="431"/>
      <c r="C835" s="431"/>
      <c r="D835" s="431"/>
      <c r="E835" s="431"/>
      <c r="F835" s="431"/>
      <c r="G835" s="431"/>
      <c r="H835" s="433"/>
      <c r="I835" s="509"/>
      <c r="J835" s="387"/>
      <c r="K835" s="387"/>
      <c r="L835" s="431"/>
      <c r="M835" s="431"/>
      <c r="N835" s="433"/>
      <c r="O835" s="431"/>
    </row>
    <row r="836" spans="1:15" x14ac:dyDescent="0.2">
      <c r="A836" s="431"/>
      <c r="B836" s="431"/>
      <c r="C836" s="431"/>
      <c r="D836" s="431"/>
      <c r="E836" s="431"/>
      <c r="F836" s="431"/>
      <c r="G836" s="431"/>
      <c r="H836" s="433"/>
      <c r="I836" s="509"/>
      <c r="J836" s="387"/>
      <c r="K836" s="387"/>
      <c r="L836" s="431"/>
      <c r="M836" s="431"/>
      <c r="N836" s="433"/>
      <c r="O836" s="431"/>
    </row>
    <row r="837" spans="1:15" x14ac:dyDescent="0.2">
      <c r="A837" s="431"/>
      <c r="B837" s="431"/>
      <c r="C837" s="431"/>
      <c r="D837" s="431"/>
      <c r="E837" s="431"/>
      <c r="F837" s="431"/>
      <c r="G837" s="431"/>
      <c r="H837" s="433"/>
      <c r="I837" s="509"/>
      <c r="J837" s="387"/>
      <c r="K837" s="387"/>
      <c r="L837" s="431"/>
      <c r="M837" s="431"/>
      <c r="N837" s="433"/>
      <c r="O837" s="431"/>
    </row>
    <row r="838" spans="1:15" x14ac:dyDescent="0.2">
      <c r="A838" s="431"/>
      <c r="B838" s="431"/>
      <c r="C838" s="431"/>
      <c r="D838" s="431"/>
      <c r="E838" s="431"/>
      <c r="F838" s="431"/>
      <c r="G838" s="431"/>
      <c r="H838" s="433"/>
      <c r="I838" s="509"/>
      <c r="J838" s="387"/>
      <c r="K838" s="387"/>
      <c r="L838" s="431"/>
      <c r="M838" s="431"/>
      <c r="N838" s="433"/>
      <c r="O838" s="431"/>
    </row>
    <row r="839" spans="1:15" x14ac:dyDescent="0.2">
      <c r="A839" s="431"/>
      <c r="B839" s="431"/>
      <c r="C839" s="431"/>
      <c r="D839" s="431"/>
      <c r="E839" s="431"/>
      <c r="F839" s="431"/>
      <c r="G839" s="431"/>
      <c r="H839" s="433"/>
      <c r="I839" s="509"/>
      <c r="J839" s="387"/>
      <c r="K839" s="387"/>
      <c r="L839" s="431"/>
      <c r="M839" s="431"/>
      <c r="N839" s="433"/>
      <c r="O839" s="431"/>
    </row>
    <row r="840" spans="1:15" x14ac:dyDescent="0.2">
      <c r="A840" s="431"/>
      <c r="B840" s="431"/>
      <c r="C840" s="431"/>
      <c r="D840" s="431"/>
      <c r="E840" s="431"/>
      <c r="F840" s="431"/>
      <c r="G840" s="431"/>
      <c r="H840" s="433"/>
      <c r="I840" s="509"/>
      <c r="J840" s="387"/>
      <c r="K840" s="387"/>
      <c r="L840" s="431"/>
      <c r="M840" s="431"/>
      <c r="N840" s="433"/>
      <c r="O840" s="431"/>
    </row>
    <row r="841" spans="1:15" x14ac:dyDescent="0.2">
      <c r="A841" s="431"/>
      <c r="B841" s="431"/>
      <c r="C841" s="431"/>
      <c r="D841" s="431"/>
      <c r="E841" s="431"/>
      <c r="F841" s="431"/>
      <c r="G841" s="431"/>
      <c r="H841" s="433"/>
      <c r="I841" s="509"/>
      <c r="J841" s="387"/>
      <c r="K841" s="387"/>
      <c r="L841" s="431"/>
      <c r="M841" s="431"/>
      <c r="N841" s="433"/>
      <c r="O841" s="431"/>
    </row>
    <row r="842" spans="1:15" x14ac:dyDescent="0.2">
      <c r="A842" s="431"/>
      <c r="B842" s="431"/>
      <c r="C842" s="431"/>
      <c r="D842" s="431"/>
      <c r="E842" s="431"/>
      <c r="F842" s="431"/>
      <c r="G842" s="431"/>
      <c r="H842" s="433"/>
      <c r="I842" s="509"/>
      <c r="J842" s="387"/>
      <c r="K842" s="387"/>
      <c r="L842" s="431"/>
      <c r="M842" s="431"/>
      <c r="N842" s="433"/>
      <c r="O842" s="431"/>
    </row>
    <row r="843" spans="1:15" x14ac:dyDescent="0.2">
      <c r="A843" s="431"/>
      <c r="B843" s="431"/>
      <c r="C843" s="431"/>
      <c r="D843" s="431"/>
      <c r="E843" s="431"/>
      <c r="F843" s="431"/>
      <c r="G843" s="431"/>
      <c r="H843" s="433"/>
      <c r="I843" s="509"/>
      <c r="J843" s="387"/>
      <c r="K843" s="387"/>
      <c r="L843" s="431"/>
      <c r="M843" s="431"/>
      <c r="N843" s="433"/>
      <c r="O843" s="431"/>
    </row>
    <row r="844" spans="1:15" x14ac:dyDescent="0.2">
      <c r="A844" s="431"/>
      <c r="B844" s="431"/>
      <c r="C844" s="431"/>
      <c r="D844" s="431"/>
      <c r="E844" s="431"/>
      <c r="F844" s="431"/>
      <c r="G844" s="431"/>
      <c r="H844" s="433"/>
      <c r="I844" s="509"/>
      <c r="J844" s="387"/>
      <c r="K844" s="387"/>
      <c r="L844" s="431"/>
      <c r="M844" s="431"/>
      <c r="N844" s="433"/>
      <c r="O844" s="431"/>
    </row>
    <row r="845" spans="1:15" x14ac:dyDescent="0.2">
      <c r="A845" s="431"/>
      <c r="B845" s="431"/>
      <c r="C845" s="431"/>
      <c r="D845" s="431"/>
      <c r="E845" s="431"/>
      <c r="F845" s="431"/>
      <c r="G845" s="431"/>
      <c r="H845" s="433"/>
      <c r="I845" s="509"/>
      <c r="J845" s="387"/>
      <c r="K845" s="387"/>
      <c r="L845" s="431"/>
      <c r="M845" s="431"/>
      <c r="N845" s="433"/>
      <c r="O845" s="431"/>
    </row>
    <row r="846" spans="1:15" x14ac:dyDescent="0.2">
      <c r="A846" s="431"/>
      <c r="B846" s="431"/>
      <c r="C846" s="431"/>
      <c r="D846" s="431"/>
      <c r="E846" s="431"/>
      <c r="F846" s="431"/>
      <c r="G846" s="431"/>
      <c r="H846" s="433"/>
      <c r="I846" s="509"/>
      <c r="J846" s="387"/>
      <c r="K846" s="387"/>
      <c r="L846" s="431"/>
      <c r="M846" s="431"/>
      <c r="N846" s="433"/>
      <c r="O846" s="431"/>
    </row>
    <row r="847" spans="1:15" x14ac:dyDescent="0.2">
      <c r="A847" s="431"/>
      <c r="B847" s="431"/>
      <c r="C847" s="431"/>
      <c r="D847" s="431"/>
      <c r="E847" s="431"/>
      <c r="F847" s="431"/>
      <c r="G847" s="431"/>
      <c r="H847" s="433"/>
      <c r="I847" s="509"/>
      <c r="J847" s="387"/>
      <c r="K847" s="387"/>
      <c r="L847" s="431"/>
      <c r="M847" s="431"/>
      <c r="N847" s="433"/>
      <c r="O847" s="431"/>
    </row>
    <row r="848" spans="1:15" x14ac:dyDescent="0.2">
      <c r="A848" s="431"/>
      <c r="B848" s="431"/>
      <c r="C848" s="431"/>
      <c r="D848" s="431"/>
      <c r="E848" s="431"/>
      <c r="F848" s="431"/>
      <c r="G848" s="431"/>
      <c r="H848" s="433"/>
      <c r="I848" s="509"/>
      <c r="J848" s="387"/>
      <c r="K848" s="387"/>
      <c r="L848" s="431"/>
      <c r="M848" s="431"/>
      <c r="N848" s="433"/>
      <c r="O848" s="431"/>
    </row>
    <row r="849" spans="1:15" x14ac:dyDescent="0.2">
      <c r="A849" s="431"/>
      <c r="B849" s="431"/>
      <c r="C849" s="431"/>
      <c r="D849" s="431"/>
      <c r="E849" s="431"/>
      <c r="F849" s="431"/>
      <c r="G849" s="431"/>
      <c r="H849" s="433"/>
      <c r="I849" s="509"/>
      <c r="J849" s="387"/>
      <c r="K849" s="387"/>
      <c r="L849" s="431"/>
      <c r="M849" s="431"/>
      <c r="N849" s="433"/>
      <c r="O849" s="431"/>
    </row>
    <row r="850" spans="1:15" x14ac:dyDescent="0.2">
      <c r="A850" s="431"/>
      <c r="B850" s="431"/>
      <c r="C850" s="431"/>
      <c r="D850" s="431"/>
      <c r="E850" s="431"/>
      <c r="F850" s="431"/>
      <c r="G850" s="431"/>
      <c r="H850" s="433"/>
      <c r="I850" s="509"/>
      <c r="J850" s="387"/>
      <c r="K850" s="387"/>
      <c r="L850" s="431"/>
      <c r="M850" s="431"/>
      <c r="N850" s="433"/>
      <c r="O850" s="431"/>
    </row>
    <row r="851" spans="1:15" x14ac:dyDescent="0.2">
      <c r="A851" s="431"/>
      <c r="B851" s="431"/>
      <c r="C851" s="431"/>
      <c r="D851" s="431"/>
      <c r="E851" s="431"/>
      <c r="F851" s="431"/>
      <c r="G851" s="431"/>
      <c r="H851" s="433"/>
      <c r="I851" s="509"/>
      <c r="J851" s="387"/>
      <c r="K851" s="387"/>
      <c r="L851" s="431"/>
      <c r="M851" s="431"/>
      <c r="N851" s="433"/>
      <c r="O851" s="431"/>
    </row>
    <row r="852" spans="1:15" x14ac:dyDescent="0.2">
      <c r="A852" s="431"/>
      <c r="B852" s="431"/>
      <c r="C852" s="431"/>
      <c r="D852" s="431"/>
      <c r="E852" s="431"/>
      <c r="F852" s="431"/>
      <c r="G852" s="431"/>
      <c r="H852" s="433"/>
      <c r="I852" s="509"/>
      <c r="J852" s="387"/>
      <c r="K852" s="387"/>
      <c r="L852" s="431"/>
      <c r="M852" s="431"/>
      <c r="N852" s="433"/>
      <c r="O852" s="431"/>
    </row>
    <row r="853" spans="1:15" x14ac:dyDescent="0.2">
      <c r="A853" s="431"/>
      <c r="B853" s="431"/>
      <c r="C853" s="431"/>
      <c r="D853" s="431"/>
      <c r="E853" s="431"/>
      <c r="F853" s="431"/>
      <c r="G853" s="431"/>
      <c r="H853" s="433"/>
      <c r="I853" s="509"/>
      <c r="J853" s="387"/>
      <c r="K853" s="387"/>
      <c r="L853" s="431"/>
      <c r="M853" s="431"/>
      <c r="N853" s="433"/>
      <c r="O853" s="431"/>
    </row>
    <row r="854" spans="1:15" x14ac:dyDescent="0.2">
      <c r="A854" s="431"/>
      <c r="B854" s="431"/>
      <c r="C854" s="431"/>
      <c r="D854" s="431"/>
      <c r="E854" s="431"/>
      <c r="F854" s="431"/>
      <c r="G854" s="431"/>
      <c r="H854" s="433"/>
      <c r="I854" s="509"/>
      <c r="J854" s="387"/>
      <c r="K854" s="387"/>
      <c r="L854" s="431"/>
      <c r="M854" s="431"/>
      <c r="N854" s="433"/>
      <c r="O854" s="431"/>
    </row>
    <row r="855" spans="1:15" x14ac:dyDescent="0.2">
      <c r="A855" s="431"/>
      <c r="B855" s="431"/>
      <c r="C855" s="431"/>
      <c r="D855" s="431"/>
      <c r="E855" s="431"/>
      <c r="F855" s="431"/>
      <c r="G855" s="431"/>
      <c r="H855" s="433"/>
      <c r="I855" s="509"/>
      <c r="J855" s="387"/>
      <c r="K855" s="387"/>
      <c r="L855" s="431"/>
      <c r="M855" s="431"/>
      <c r="N855" s="433"/>
      <c r="O855" s="431"/>
    </row>
    <row r="856" spans="1:15" x14ac:dyDescent="0.2">
      <c r="A856" s="431"/>
      <c r="B856" s="431"/>
      <c r="C856" s="431"/>
      <c r="D856" s="431"/>
      <c r="E856" s="431"/>
      <c r="F856" s="431"/>
      <c r="G856" s="431"/>
      <c r="H856" s="433"/>
      <c r="I856" s="509"/>
      <c r="J856" s="387"/>
      <c r="K856" s="387"/>
      <c r="L856" s="431"/>
      <c r="M856" s="431"/>
      <c r="N856" s="433"/>
      <c r="O856" s="431"/>
    </row>
    <row r="857" spans="1:15" x14ac:dyDescent="0.2">
      <c r="A857" s="431"/>
      <c r="B857" s="431"/>
      <c r="C857" s="431"/>
      <c r="D857" s="431"/>
      <c r="E857" s="431"/>
      <c r="F857" s="431"/>
      <c r="G857" s="431"/>
      <c r="H857" s="433"/>
      <c r="I857" s="509"/>
      <c r="J857" s="387"/>
      <c r="K857" s="387"/>
      <c r="L857" s="431"/>
      <c r="M857" s="431"/>
      <c r="N857" s="433"/>
      <c r="O857" s="431"/>
    </row>
    <row r="858" spans="1:15" x14ac:dyDescent="0.2">
      <c r="A858" s="431"/>
      <c r="B858" s="431"/>
      <c r="C858" s="431"/>
      <c r="D858" s="431"/>
      <c r="E858" s="431"/>
      <c r="F858" s="431"/>
      <c r="G858" s="431"/>
      <c r="H858" s="433"/>
      <c r="I858" s="509"/>
      <c r="J858" s="387"/>
      <c r="K858" s="387"/>
      <c r="L858" s="431"/>
      <c r="M858" s="431"/>
      <c r="N858" s="433"/>
      <c r="O858" s="431"/>
    </row>
    <row r="859" spans="1:15" x14ac:dyDescent="0.2">
      <c r="A859" s="431"/>
      <c r="B859" s="431"/>
      <c r="C859" s="431"/>
      <c r="D859" s="431"/>
      <c r="E859" s="431"/>
      <c r="F859" s="431"/>
      <c r="G859" s="431"/>
      <c r="H859" s="433"/>
      <c r="I859" s="509"/>
      <c r="J859" s="387"/>
      <c r="K859" s="387"/>
      <c r="L859" s="431"/>
      <c r="M859" s="431"/>
      <c r="N859" s="433"/>
      <c r="O859" s="431"/>
    </row>
    <row r="860" spans="1:15" x14ac:dyDescent="0.2">
      <c r="A860" s="431"/>
      <c r="B860" s="431"/>
      <c r="C860" s="431"/>
      <c r="D860" s="431"/>
      <c r="E860" s="431"/>
      <c r="F860" s="431"/>
      <c r="G860" s="431"/>
      <c r="H860" s="433"/>
      <c r="I860" s="509"/>
      <c r="J860" s="387"/>
      <c r="K860" s="387"/>
      <c r="L860" s="431"/>
      <c r="M860" s="431"/>
      <c r="N860" s="433"/>
      <c r="O860" s="431"/>
    </row>
    <row r="861" spans="1:15" x14ac:dyDescent="0.2">
      <c r="A861" s="431"/>
      <c r="B861" s="431"/>
      <c r="C861" s="431"/>
      <c r="D861" s="431"/>
      <c r="E861" s="431"/>
      <c r="F861" s="431"/>
      <c r="G861" s="431"/>
      <c r="H861" s="433"/>
      <c r="I861" s="509"/>
      <c r="J861" s="387"/>
      <c r="K861" s="387"/>
      <c r="L861" s="431"/>
      <c r="M861" s="431"/>
      <c r="N861" s="433"/>
      <c r="O861" s="431"/>
    </row>
    <row r="862" spans="1:15" x14ac:dyDescent="0.2">
      <c r="A862" s="431"/>
      <c r="B862" s="431"/>
      <c r="C862" s="431"/>
      <c r="D862" s="431"/>
      <c r="E862" s="431"/>
      <c r="F862" s="431"/>
      <c r="G862" s="431"/>
      <c r="H862" s="433"/>
      <c r="I862" s="509"/>
      <c r="J862" s="387"/>
      <c r="K862" s="387"/>
      <c r="L862" s="431"/>
      <c r="M862" s="431"/>
      <c r="N862" s="433"/>
      <c r="O862" s="431"/>
    </row>
    <row r="863" spans="1:15" x14ac:dyDescent="0.2">
      <c r="A863" s="431"/>
      <c r="B863" s="431"/>
      <c r="C863" s="431"/>
      <c r="D863" s="431"/>
      <c r="E863" s="431"/>
      <c r="F863" s="431"/>
      <c r="G863" s="431"/>
      <c r="H863" s="433"/>
      <c r="I863" s="509"/>
      <c r="J863" s="387"/>
      <c r="K863" s="387"/>
      <c r="L863" s="431"/>
      <c r="M863" s="431"/>
      <c r="N863" s="433"/>
      <c r="O863" s="431"/>
    </row>
    <row r="864" spans="1:15" x14ac:dyDescent="0.2">
      <c r="A864" s="431"/>
      <c r="B864" s="431"/>
      <c r="C864" s="431"/>
      <c r="D864" s="431"/>
      <c r="E864" s="431"/>
      <c r="F864" s="431"/>
      <c r="G864" s="431"/>
      <c r="H864" s="433"/>
      <c r="I864" s="509"/>
      <c r="J864" s="387"/>
      <c r="K864" s="387"/>
      <c r="L864" s="431"/>
      <c r="M864" s="431"/>
      <c r="N864" s="433"/>
      <c r="O864" s="431"/>
    </row>
    <row r="865" spans="1:15" x14ac:dyDescent="0.2">
      <c r="A865" s="431"/>
      <c r="B865" s="431"/>
      <c r="C865" s="431"/>
      <c r="D865" s="431"/>
      <c r="E865" s="431"/>
      <c r="F865" s="431"/>
      <c r="G865" s="431"/>
      <c r="H865" s="433"/>
      <c r="I865" s="509"/>
      <c r="J865" s="387"/>
      <c r="K865" s="387"/>
      <c r="L865" s="431"/>
      <c r="M865" s="431"/>
      <c r="N865" s="433"/>
      <c r="O865" s="431"/>
    </row>
    <row r="866" spans="1:15" x14ac:dyDescent="0.2">
      <c r="A866" s="431"/>
      <c r="B866" s="431"/>
      <c r="C866" s="431"/>
      <c r="D866" s="431"/>
      <c r="E866" s="431"/>
      <c r="F866" s="431"/>
      <c r="G866" s="431"/>
      <c r="H866" s="433"/>
      <c r="I866" s="509"/>
      <c r="J866" s="387"/>
      <c r="K866" s="387"/>
      <c r="L866" s="431"/>
      <c r="M866" s="431"/>
      <c r="N866" s="433"/>
      <c r="O866" s="431"/>
    </row>
    <row r="867" spans="1:15" x14ac:dyDescent="0.2">
      <c r="A867" s="431"/>
      <c r="B867" s="431"/>
      <c r="C867" s="431"/>
      <c r="D867" s="431"/>
      <c r="E867" s="431"/>
      <c r="F867" s="431"/>
      <c r="G867" s="431"/>
      <c r="H867" s="433"/>
      <c r="I867" s="509"/>
      <c r="J867" s="387"/>
      <c r="K867" s="387"/>
      <c r="L867" s="431"/>
      <c r="M867" s="431"/>
      <c r="N867" s="433"/>
      <c r="O867" s="431"/>
    </row>
    <row r="868" spans="1:15" x14ac:dyDescent="0.2">
      <c r="A868" s="431"/>
      <c r="B868" s="431"/>
      <c r="C868" s="431"/>
      <c r="D868" s="431"/>
      <c r="E868" s="431"/>
      <c r="F868" s="431"/>
      <c r="G868" s="431"/>
      <c r="H868" s="433"/>
      <c r="I868" s="509"/>
      <c r="J868" s="387"/>
      <c r="K868" s="387"/>
      <c r="L868" s="431"/>
      <c r="M868" s="431"/>
      <c r="N868" s="433"/>
      <c r="O868" s="431"/>
    </row>
    <row r="869" spans="1:15" x14ac:dyDescent="0.2">
      <c r="A869" s="431"/>
      <c r="B869" s="431"/>
      <c r="C869" s="431"/>
      <c r="D869" s="431"/>
      <c r="E869" s="431"/>
      <c r="F869" s="431"/>
      <c r="G869" s="431"/>
      <c r="H869" s="433"/>
      <c r="I869" s="509"/>
      <c r="J869" s="387"/>
      <c r="K869" s="387"/>
      <c r="L869" s="431"/>
      <c r="M869" s="431"/>
      <c r="N869" s="433"/>
      <c r="O869" s="431"/>
    </row>
    <row r="870" spans="1:15" x14ac:dyDescent="0.2">
      <c r="A870" s="431"/>
      <c r="B870" s="431"/>
      <c r="C870" s="431"/>
      <c r="D870" s="431"/>
      <c r="E870" s="431"/>
      <c r="F870" s="431"/>
      <c r="G870" s="431"/>
      <c r="H870" s="433"/>
      <c r="I870" s="509"/>
      <c r="J870" s="387"/>
      <c r="K870" s="387"/>
      <c r="L870" s="431"/>
      <c r="M870" s="431"/>
      <c r="N870" s="433"/>
      <c r="O870" s="431"/>
    </row>
    <row r="871" spans="1:15" x14ac:dyDescent="0.2">
      <c r="A871" s="431"/>
      <c r="B871" s="431"/>
      <c r="C871" s="431"/>
      <c r="D871" s="431"/>
      <c r="E871" s="431"/>
      <c r="F871" s="431"/>
      <c r="G871" s="431"/>
      <c r="H871" s="433"/>
      <c r="I871" s="509"/>
      <c r="J871" s="387"/>
      <c r="K871" s="387"/>
      <c r="L871" s="431"/>
      <c r="M871" s="431"/>
      <c r="N871" s="433"/>
      <c r="O871" s="431"/>
    </row>
    <row r="872" spans="1:15" x14ac:dyDescent="0.2">
      <c r="A872" s="431"/>
      <c r="B872" s="431"/>
      <c r="C872" s="431"/>
      <c r="D872" s="431"/>
      <c r="E872" s="431"/>
      <c r="F872" s="431"/>
      <c r="G872" s="431"/>
      <c r="H872" s="433"/>
      <c r="I872" s="509"/>
      <c r="J872" s="387"/>
      <c r="K872" s="387"/>
      <c r="L872" s="431"/>
      <c r="M872" s="431"/>
      <c r="N872" s="433"/>
      <c r="O872" s="431"/>
    </row>
    <row r="873" spans="1:15" x14ac:dyDescent="0.2">
      <c r="A873" s="431"/>
      <c r="B873" s="431"/>
      <c r="C873" s="431"/>
      <c r="D873" s="431"/>
      <c r="E873" s="431"/>
      <c r="F873" s="431"/>
      <c r="G873" s="431"/>
      <c r="H873" s="433"/>
      <c r="I873" s="509"/>
      <c r="J873" s="387"/>
      <c r="K873" s="387"/>
      <c r="L873" s="431"/>
      <c r="M873" s="431"/>
      <c r="N873" s="433"/>
      <c r="O873" s="431"/>
    </row>
    <row r="874" spans="1:15" x14ac:dyDescent="0.2">
      <c r="A874" s="431"/>
      <c r="B874" s="431"/>
      <c r="C874" s="431"/>
      <c r="D874" s="431"/>
      <c r="E874" s="431"/>
      <c r="F874" s="431"/>
      <c r="G874" s="431"/>
      <c r="H874" s="433"/>
      <c r="I874" s="509"/>
      <c r="J874" s="387"/>
      <c r="K874" s="387"/>
      <c r="L874" s="431"/>
      <c r="M874" s="431"/>
      <c r="N874" s="433"/>
      <c r="O874" s="431"/>
    </row>
    <row r="875" spans="1:15" x14ac:dyDescent="0.2">
      <c r="A875" s="431"/>
      <c r="B875" s="431"/>
      <c r="C875" s="431"/>
      <c r="D875" s="431"/>
      <c r="E875" s="431"/>
      <c r="F875" s="431"/>
      <c r="G875" s="431"/>
      <c r="H875" s="433"/>
      <c r="I875" s="509"/>
      <c r="J875" s="387"/>
      <c r="K875" s="387"/>
      <c r="L875" s="431"/>
      <c r="M875" s="431"/>
      <c r="N875" s="433"/>
      <c r="O875" s="431"/>
    </row>
    <row r="876" spans="1:15" x14ac:dyDescent="0.2">
      <c r="A876" s="431"/>
      <c r="B876" s="431"/>
      <c r="C876" s="431"/>
      <c r="D876" s="431"/>
      <c r="E876" s="431"/>
      <c r="F876" s="431"/>
      <c r="G876" s="431"/>
      <c r="H876" s="433"/>
      <c r="I876" s="509"/>
      <c r="J876" s="387"/>
      <c r="K876" s="387"/>
      <c r="L876" s="431"/>
      <c r="M876" s="431"/>
      <c r="N876" s="433"/>
      <c r="O876" s="431"/>
    </row>
    <row r="877" spans="1:15" x14ac:dyDescent="0.2">
      <c r="A877" s="431"/>
      <c r="B877" s="431"/>
      <c r="C877" s="431"/>
      <c r="D877" s="431"/>
      <c r="E877" s="431"/>
      <c r="F877" s="431"/>
      <c r="G877" s="431"/>
      <c r="H877" s="433"/>
      <c r="I877" s="509"/>
      <c r="J877" s="387"/>
      <c r="K877" s="387"/>
      <c r="L877" s="431"/>
      <c r="M877" s="431"/>
      <c r="N877" s="433"/>
      <c r="O877" s="431"/>
    </row>
    <row r="878" spans="1:15" x14ac:dyDescent="0.2">
      <c r="A878" s="431"/>
      <c r="B878" s="431"/>
      <c r="C878" s="431"/>
      <c r="D878" s="431"/>
      <c r="E878" s="431"/>
      <c r="F878" s="431"/>
      <c r="G878" s="431"/>
      <c r="H878" s="433"/>
      <c r="I878" s="509"/>
      <c r="J878" s="387"/>
      <c r="K878" s="387"/>
      <c r="L878" s="431"/>
      <c r="M878" s="431"/>
      <c r="N878" s="433"/>
      <c r="O878" s="431"/>
    </row>
    <row r="879" spans="1:15" x14ac:dyDescent="0.2">
      <c r="A879" s="431"/>
      <c r="B879" s="431"/>
      <c r="C879" s="431"/>
      <c r="D879" s="431"/>
      <c r="E879" s="431"/>
      <c r="F879" s="431"/>
      <c r="G879" s="431"/>
      <c r="H879" s="433"/>
      <c r="I879" s="509"/>
      <c r="J879" s="387"/>
      <c r="K879" s="387"/>
      <c r="L879" s="431"/>
      <c r="M879" s="431"/>
      <c r="N879" s="433"/>
      <c r="O879" s="431"/>
    </row>
    <row r="880" spans="1:15" x14ac:dyDescent="0.2">
      <c r="A880" s="431"/>
      <c r="B880" s="431"/>
      <c r="C880" s="431"/>
      <c r="D880" s="431"/>
      <c r="E880" s="431"/>
      <c r="F880" s="431"/>
      <c r="G880" s="431"/>
      <c r="H880" s="433"/>
      <c r="I880" s="509"/>
      <c r="J880" s="387"/>
      <c r="K880" s="387"/>
      <c r="L880" s="431"/>
      <c r="M880" s="431"/>
      <c r="N880" s="433"/>
      <c r="O880" s="431"/>
    </row>
    <row r="881" spans="1:15" x14ac:dyDescent="0.2">
      <c r="A881" s="431"/>
      <c r="B881" s="431"/>
      <c r="C881" s="431"/>
      <c r="D881" s="431"/>
      <c r="E881" s="431"/>
      <c r="F881" s="431"/>
      <c r="G881" s="431"/>
      <c r="H881" s="433"/>
      <c r="I881" s="509"/>
      <c r="J881" s="387"/>
      <c r="K881" s="387"/>
      <c r="L881" s="431"/>
      <c r="M881" s="431"/>
      <c r="N881" s="433"/>
      <c r="O881" s="431"/>
    </row>
    <row r="882" spans="1:15" x14ac:dyDescent="0.2">
      <c r="A882" s="431"/>
      <c r="B882" s="431"/>
      <c r="C882" s="431"/>
      <c r="D882" s="431"/>
      <c r="E882" s="431"/>
      <c r="F882" s="431"/>
      <c r="G882" s="431"/>
      <c r="H882" s="433"/>
      <c r="I882" s="509"/>
      <c r="J882" s="387"/>
      <c r="K882" s="387"/>
      <c r="L882" s="431"/>
      <c r="M882" s="431"/>
      <c r="N882" s="433"/>
      <c r="O882" s="431"/>
    </row>
    <row r="883" spans="1:15" x14ac:dyDescent="0.2">
      <c r="A883" s="431"/>
      <c r="B883" s="431"/>
      <c r="C883" s="431"/>
      <c r="D883" s="431"/>
      <c r="E883" s="431"/>
      <c r="F883" s="431"/>
      <c r="G883" s="431"/>
      <c r="H883" s="433"/>
      <c r="I883" s="509"/>
      <c r="J883" s="387"/>
      <c r="K883" s="387"/>
      <c r="L883" s="431"/>
      <c r="M883" s="431"/>
      <c r="N883" s="433"/>
      <c r="O883" s="431"/>
    </row>
    <row r="884" spans="1:15" x14ac:dyDescent="0.2">
      <c r="A884" s="431"/>
      <c r="B884" s="431"/>
      <c r="C884" s="431"/>
      <c r="D884" s="431"/>
      <c r="E884" s="431"/>
      <c r="F884" s="431"/>
      <c r="G884" s="431"/>
      <c r="H884" s="433"/>
      <c r="I884" s="509"/>
      <c r="J884" s="387"/>
      <c r="K884" s="387"/>
      <c r="L884" s="431"/>
      <c r="M884" s="431"/>
      <c r="N884" s="433"/>
      <c r="O884" s="431"/>
    </row>
    <row r="885" spans="1:15" x14ac:dyDescent="0.2">
      <c r="A885" s="431"/>
      <c r="B885" s="431"/>
      <c r="C885" s="431"/>
      <c r="D885" s="431"/>
      <c r="E885" s="431"/>
      <c r="F885" s="431"/>
      <c r="G885" s="431"/>
      <c r="H885" s="433"/>
      <c r="I885" s="509"/>
      <c r="J885" s="387"/>
      <c r="K885" s="387"/>
      <c r="L885" s="431"/>
      <c r="M885" s="431"/>
      <c r="N885" s="433"/>
      <c r="O885" s="431"/>
    </row>
    <row r="886" spans="1:15" x14ac:dyDescent="0.2">
      <c r="A886" s="431"/>
      <c r="B886" s="431"/>
      <c r="C886" s="431"/>
      <c r="D886" s="431"/>
      <c r="E886" s="431"/>
      <c r="F886" s="431"/>
      <c r="G886" s="431"/>
      <c r="H886" s="433"/>
      <c r="I886" s="509"/>
      <c r="J886" s="387"/>
      <c r="K886" s="387"/>
      <c r="L886" s="431"/>
      <c r="M886" s="431"/>
      <c r="N886" s="433"/>
      <c r="O886" s="431"/>
    </row>
    <row r="887" spans="1:15" x14ac:dyDescent="0.2">
      <c r="A887" s="431"/>
      <c r="B887" s="431"/>
      <c r="C887" s="431"/>
      <c r="D887" s="431"/>
      <c r="E887" s="431"/>
      <c r="F887" s="431"/>
      <c r="G887" s="431"/>
      <c r="H887" s="433"/>
      <c r="I887" s="509"/>
      <c r="J887" s="387"/>
      <c r="K887" s="387"/>
      <c r="L887" s="431"/>
      <c r="M887" s="431"/>
      <c r="N887" s="433"/>
      <c r="O887" s="431"/>
    </row>
    <row r="888" spans="1:15" x14ac:dyDescent="0.2">
      <c r="A888" s="431"/>
      <c r="B888" s="431"/>
      <c r="C888" s="431"/>
      <c r="D888" s="431"/>
      <c r="E888" s="431"/>
      <c r="F888" s="431"/>
      <c r="G888" s="431"/>
      <c r="H888" s="433"/>
      <c r="I888" s="509"/>
      <c r="J888" s="387"/>
      <c r="K888" s="387"/>
      <c r="L888" s="431"/>
      <c r="M888" s="431"/>
      <c r="N888" s="433"/>
      <c r="O888" s="431"/>
    </row>
    <row r="889" spans="1:15" x14ac:dyDescent="0.2">
      <c r="A889" s="431"/>
      <c r="B889" s="431"/>
      <c r="C889" s="431"/>
      <c r="D889" s="431"/>
      <c r="E889" s="431"/>
      <c r="F889" s="431"/>
      <c r="G889" s="431"/>
      <c r="H889" s="433"/>
      <c r="I889" s="509"/>
      <c r="J889" s="387"/>
      <c r="K889" s="387"/>
      <c r="L889" s="431"/>
      <c r="M889" s="431"/>
      <c r="N889" s="433"/>
      <c r="O889" s="431"/>
    </row>
    <row r="890" spans="1:15" x14ac:dyDescent="0.2">
      <c r="A890" s="431"/>
      <c r="B890" s="431"/>
      <c r="C890" s="431"/>
      <c r="D890" s="431"/>
      <c r="E890" s="431"/>
      <c r="F890" s="431"/>
      <c r="G890" s="431"/>
      <c r="H890" s="433"/>
      <c r="I890" s="509"/>
      <c r="J890" s="387"/>
      <c r="K890" s="387"/>
      <c r="L890" s="431"/>
      <c r="M890" s="431"/>
      <c r="N890" s="433"/>
      <c r="O890" s="431"/>
    </row>
    <row r="891" spans="1:15" x14ac:dyDescent="0.2">
      <c r="A891" s="431"/>
      <c r="B891" s="431"/>
      <c r="C891" s="431"/>
      <c r="D891" s="431"/>
      <c r="E891" s="431"/>
      <c r="F891" s="431"/>
      <c r="G891" s="431"/>
      <c r="H891" s="433"/>
      <c r="I891" s="509"/>
      <c r="J891" s="387"/>
      <c r="K891" s="387"/>
      <c r="L891" s="431"/>
      <c r="M891" s="431"/>
      <c r="N891" s="433"/>
      <c r="O891" s="431"/>
    </row>
    <row r="892" spans="1:15" x14ac:dyDescent="0.2">
      <c r="A892" s="431"/>
      <c r="B892" s="431"/>
      <c r="C892" s="431"/>
      <c r="D892" s="431"/>
      <c r="E892" s="431"/>
      <c r="F892" s="431"/>
      <c r="G892" s="431"/>
      <c r="H892" s="433"/>
      <c r="I892" s="509"/>
      <c r="J892" s="387"/>
      <c r="K892" s="387"/>
      <c r="L892" s="431"/>
      <c r="M892" s="431"/>
      <c r="N892" s="433"/>
      <c r="O892" s="431"/>
    </row>
    <row r="893" spans="1:15" x14ac:dyDescent="0.2">
      <c r="A893" s="431"/>
      <c r="B893" s="431"/>
      <c r="C893" s="431"/>
      <c r="D893" s="431"/>
      <c r="E893" s="431"/>
      <c r="F893" s="431"/>
      <c r="G893" s="431"/>
      <c r="H893" s="433"/>
      <c r="I893" s="509"/>
      <c r="J893" s="387"/>
      <c r="K893" s="387"/>
      <c r="L893" s="431"/>
      <c r="M893" s="431"/>
      <c r="N893" s="433"/>
      <c r="O893" s="431"/>
    </row>
    <row r="894" spans="1:15" x14ac:dyDescent="0.2">
      <c r="A894" s="431"/>
      <c r="B894" s="431"/>
      <c r="C894" s="431"/>
      <c r="D894" s="431"/>
      <c r="E894" s="431"/>
      <c r="F894" s="431"/>
      <c r="G894" s="431"/>
      <c r="H894" s="433"/>
      <c r="I894" s="509"/>
      <c r="J894" s="387"/>
      <c r="K894" s="387"/>
      <c r="L894" s="431"/>
      <c r="M894" s="431"/>
      <c r="N894" s="433"/>
      <c r="O894" s="431"/>
    </row>
    <row r="895" spans="1:15" x14ac:dyDescent="0.2">
      <c r="A895" s="431"/>
      <c r="B895" s="431"/>
      <c r="C895" s="431"/>
      <c r="D895" s="431"/>
      <c r="E895" s="431"/>
      <c r="F895" s="431"/>
      <c r="G895" s="431"/>
      <c r="H895" s="433"/>
      <c r="I895" s="509"/>
      <c r="J895" s="387"/>
      <c r="K895" s="387"/>
      <c r="L895" s="431"/>
      <c r="M895" s="431"/>
      <c r="N895" s="433"/>
      <c r="O895" s="431"/>
    </row>
    <row r="896" spans="1:15" x14ac:dyDescent="0.2">
      <c r="A896" s="431"/>
      <c r="B896" s="431"/>
      <c r="C896" s="431"/>
      <c r="D896" s="431"/>
      <c r="E896" s="431"/>
      <c r="F896" s="431"/>
      <c r="G896" s="431"/>
      <c r="H896" s="433"/>
      <c r="I896" s="509"/>
      <c r="J896" s="387"/>
      <c r="K896" s="387"/>
      <c r="L896" s="431"/>
      <c r="M896" s="431"/>
      <c r="N896" s="433"/>
      <c r="O896" s="431"/>
    </row>
    <row r="897" spans="1:15" x14ac:dyDescent="0.2">
      <c r="A897" s="431"/>
      <c r="B897" s="431"/>
      <c r="C897" s="431"/>
      <c r="D897" s="431"/>
      <c r="E897" s="431"/>
      <c r="F897" s="431"/>
      <c r="G897" s="431"/>
      <c r="H897" s="433"/>
      <c r="I897" s="509"/>
      <c r="J897" s="387"/>
      <c r="K897" s="387"/>
      <c r="L897" s="431"/>
      <c r="M897" s="431"/>
      <c r="N897" s="433"/>
      <c r="O897" s="431"/>
    </row>
    <row r="898" spans="1:15" x14ac:dyDescent="0.2">
      <c r="A898" s="431"/>
      <c r="B898" s="431"/>
      <c r="C898" s="431"/>
      <c r="D898" s="431"/>
      <c r="E898" s="431"/>
      <c r="F898" s="431"/>
      <c r="G898" s="431"/>
      <c r="H898" s="433"/>
      <c r="I898" s="509"/>
      <c r="J898" s="387"/>
      <c r="K898" s="387"/>
      <c r="L898" s="431"/>
      <c r="M898" s="431"/>
      <c r="N898" s="433"/>
      <c r="O898" s="431"/>
    </row>
    <row r="899" spans="1:15" x14ac:dyDescent="0.2">
      <c r="A899" s="431"/>
      <c r="B899" s="431"/>
      <c r="C899" s="431"/>
      <c r="D899" s="431"/>
      <c r="E899" s="431"/>
      <c r="F899" s="431"/>
      <c r="G899" s="431"/>
      <c r="H899" s="433"/>
      <c r="I899" s="509"/>
      <c r="J899" s="387"/>
      <c r="K899" s="387"/>
      <c r="L899" s="431"/>
      <c r="M899" s="431"/>
      <c r="N899" s="433"/>
      <c r="O899" s="431"/>
    </row>
    <row r="900" spans="1:15" x14ac:dyDescent="0.2">
      <c r="A900" s="431"/>
      <c r="B900" s="431"/>
      <c r="C900" s="431"/>
      <c r="D900" s="431"/>
      <c r="E900" s="431"/>
      <c r="F900" s="431"/>
      <c r="G900" s="431"/>
      <c r="H900" s="433"/>
      <c r="I900" s="509"/>
      <c r="J900" s="387"/>
      <c r="K900" s="387"/>
      <c r="L900" s="431"/>
      <c r="M900" s="431"/>
      <c r="N900" s="433"/>
      <c r="O900" s="431"/>
    </row>
    <row r="901" spans="1:15" x14ac:dyDescent="0.2">
      <c r="A901" s="431"/>
      <c r="B901" s="431"/>
      <c r="C901" s="431"/>
      <c r="D901" s="431"/>
      <c r="E901" s="431"/>
      <c r="F901" s="431"/>
      <c r="G901" s="431"/>
      <c r="H901" s="433"/>
      <c r="I901" s="509"/>
      <c r="J901" s="387"/>
      <c r="K901" s="387"/>
      <c r="L901" s="431"/>
      <c r="M901" s="431"/>
      <c r="N901" s="433"/>
      <c r="O901" s="431"/>
    </row>
    <row r="902" spans="1:15" x14ac:dyDescent="0.2">
      <c r="A902" s="431"/>
      <c r="B902" s="431"/>
      <c r="C902" s="431"/>
      <c r="D902" s="431"/>
      <c r="E902" s="431"/>
      <c r="F902" s="431"/>
      <c r="G902" s="431"/>
      <c r="H902" s="433"/>
      <c r="I902" s="509"/>
      <c r="J902" s="387"/>
      <c r="K902" s="387"/>
      <c r="L902" s="431"/>
      <c r="M902" s="431"/>
      <c r="N902" s="433"/>
      <c r="O902" s="431"/>
    </row>
    <row r="903" spans="1:15" x14ac:dyDescent="0.2">
      <c r="A903" s="431"/>
      <c r="B903" s="431"/>
      <c r="C903" s="431"/>
      <c r="D903" s="431"/>
      <c r="E903" s="431"/>
      <c r="F903" s="431"/>
      <c r="G903" s="431"/>
      <c r="H903" s="433"/>
      <c r="I903" s="509"/>
      <c r="J903" s="387"/>
      <c r="K903" s="387"/>
      <c r="L903" s="431"/>
      <c r="M903" s="431"/>
      <c r="N903" s="433"/>
      <c r="O903" s="431"/>
    </row>
    <row r="904" spans="1:15" x14ac:dyDescent="0.2">
      <c r="A904" s="431"/>
      <c r="B904" s="431"/>
      <c r="C904" s="431"/>
      <c r="D904" s="431"/>
      <c r="E904" s="431"/>
      <c r="F904" s="431"/>
      <c r="G904" s="431"/>
      <c r="H904" s="433"/>
      <c r="I904" s="509"/>
      <c r="J904" s="387"/>
      <c r="K904" s="387"/>
      <c r="L904" s="431"/>
      <c r="M904" s="431"/>
      <c r="N904" s="433"/>
      <c r="O904" s="431"/>
    </row>
    <row r="905" spans="1:15" x14ac:dyDescent="0.2">
      <c r="A905" s="431"/>
      <c r="B905" s="431"/>
      <c r="C905" s="431"/>
      <c r="D905" s="431"/>
      <c r="E905" s="431"/>
      <c r="F905" s="431"/>
      <c r="G905" s="431"/>
      <c r="H905" s="433"/>
      <c r="I905" s="509"/>
      <c r="J905" s="387"/>
      <c r="K905" s="387"/>
      <c r="L905" s="431"/>
      <c r="M905" s="431"/>
      <c r="N905" s="433"/>
      <c r="O905" s="431"/>
    </row>
    <row r="906" spans="1:15" x14ac:dyDescent="0.2">
      <c r="A906" s="431"/>
      <c r="B906" s="431"/>
      <c r="C906" s="431"/>
      <c r="D906" s="431"/>
      <c r="E906" s="431"/>
      <c r="F906" s="431"/>
      <c r="G906" s="431"/>
      <c r="H906" s="433"/>
      <c r="I906" s="509"/>
      <c r="J906" s="387"/>
      <c r="K906" s="387"/>
      <c r="L906" s="431"/>
      <c r="M906" s="431"/>
      <c r="N906" s="433"/>
      <c r="O906" s="431"/>
    </row>
    <row r="907" spans="1:15" x14ac:dyDescent="0.2">
      <c r="A907" s="431"/>
      <c r="B907" s="431"/>
      <c r="C907" s="431"/>
      <c r="D907" s="431"/>
      <c r="E907" s="431"/>
      <c r="F907" s="431"/>
      <c r="G907" s="431"/>
      <c r="H907" s="433"/>
      <c r="I907" s="509"/>
      <c r="J907" s="387"/>
      <c r="K907" s="387"/>
      <c r="L907" s="431"/>
      <c r="M907" s="431"/>
      <c r="N907" s="433"/>
      <c r="O907" s="431"/>
    </row>
    <row r="908" spans="1:15" x14ac:dyDescent="0.2">
      <c r="A908" s="431"/>
      <c r="B908" s="431"/>
      <c r="C908" s="431"/>
      <c r="D908" s="431"/>
      <c r="E908" s="431"/>
      <c r="F908" s="431"/>
      <c r="G908" s="431"/>
      <c r="H908" s="433"/>
      <c r="I908" s="509"/>
      <c r="J908" s="387"/>
      <c r="K908" s="387"/>
      <c r="L908" s="431"/>
      <c r="M908" s="431"/>
      <c r="N908" s="433"/>
      <c r="O908" s="431"/>
    </row>
    <row r="909" spans="1:15" x14ac:dyDescent="0.2">
      <c r="A909" s="431"/>
      <c r="B909" s="431"/>
      <c r="C909" s="431"/>
      <c r="D909" s="431"/>
      <c r="E909" s="431"/>
      <c r="F909" s="431"/>
      <c r="G909" s="431"/>
      <c r="H909" s="433"/>
      <c r="I909" s="509"/>
      <c r="J909" s="387"/>
      <c r="K909" s="387"/>
      <c r="L909" s="431"/>
      <c r="M909" s="431"/>
      <c r="N909" s="433"/>
      <c r="O909" s="431"/>
    </row>
    <row r="910" spans="1:15" x14ac:dyDescent="0.2">
      <c r="A910" s="431"/>
      <c r="B910" s="431"/>
      <c r="C910" s="431"/>
      <c r="D910" s="431"/>
      <c r="E910" s="431"/>
      <c r="F910" s="431"/>
      <c r="G910" s="431"/>
      <c r="H910" s="433"/>
      <c r="I910" s="509"/>
      <c r="J910" s="387"/>
      <c r="K910" s="387"/>
      <c r="L910" s="431"/>
      <c r="M910" s="431"/>
      <c r="N910" s="433"/>
      <c r="O910" s="431"/>
    </row>
    <row r="911" spans="1:15" x14ac:dyDescent="0.2">
      <c r="A911" s="431"/>
      <c r="B911" s="431"/>
      <c r="C911" s="431"/>
      <c r="D911" s="431"/>
      <c r="E911" s="431"/>
      <c r="F911" s="431"/>
      <c r="G911" s="431"/>
      <c r="H911" s="433"/>
      <c r="I911" s="509"/>
      <c r="J911" s="387"/>
      <c r="K911" s="387"/>
      <c r="L911" s="431"/>
      <c r="M911" s="431"/>
      <c r="N911" s="433"/>
      <c r="O911" s="431"/>
    </row>
    <row r="912" spans="1:15" x14ac:dyDescent="0.2">
      <c r="A912" s="431"/>
      <c r="B912" s="431"/>
      <c r="C912" s="431"/>
      <c r="D912" s="431"/>
      <c r="E912" s="431"/>
      <c r="F912" s="431"/>
      <c r="G912" s="431"/>
      <c r="H912" s="433"/>
      <c r="I912" s="509"/>
      <c r="J912" s="387"/>
      <c r="K912" s="387"/>
      <c r="L912" s="431"/>
      <c r="M912" s="431"/>
      <c r="N912" s="433"/>
      <c r="O912" s="431"/>
    </row>
    <row r="913" spans="1:15" x14ac:dyDescent="0.2">
      <c r="A913" s="431"/>
      <c r="B913" s="431"/>
      <c r="C913" s="431"/>
      <c r="D913" s="431"/>
      <c r="E913" s="431"/>
      <c r="F913" s="431"/>
      <c r="G913" s="431"/>
      <c r="H913" s="433"/>
      <c r="I913" s="509"/>
      <c r="J913" s="387"/>
      <c r="K913" s="387"/>
      <c r="L913" s="431"/>
      <c r="M913" s="431"/>
      <c r="N913" s="433"/>
      <c r="O913" s="431"/>
    </row>
    <row r="914" spans="1:15" x14ac:dyDescent="0.2">
      <c r="A914" s="431"/>
      <c r="B914" s="431"/>
      <c r="C914" s="431"/>
      <c r="D914" s="431"/>
      <c r="E914" s="431"/>
      <c r="F914" s="431"/>
      <c r="G914" s="431"/>
      <c r="H914" s="433"/>
      <c r="I914" s="509"/>
      <c r="J914" s="387"/>
      <c r="K914" s="387"/>
      <c r="L914" s="431"/>
      <c r="M914" s="431"/>
      <c r="N914" s="433"/>
      <c r="O914" s="431"/>
    </row>
    <row r="915" spans="1:15" x14ac:dyDescent="0.2">
      <c r="A915" s="431"/>
      <c r="B915" s="431"/>
      <c r="C915" s="431"/>
      <c r="D915" s="431"/>
      <c r="E915" s="431"/>
      <c r="F915" s="431"/>
      <c r="G915" s="431"/>
      <c r="H915" s="433"/>
      <c r="I915" s="509"/>
      <c r="J915" s="387"/>
      <c r="K915" s="387"/>
      <c r="L915" s="431"/>
      <c r="M915" s="431"/>
      <c r="N915" s="433"/>
      <c r="O915" s="431"/>
    </row>
    <row r="916" spans="1:15" x14ac:dyDescent="0.2">
      <c r="A916" s="431"/>
      <c r="B916" s="431"/>
      <c r="C916" s="431"/>
      <c r="D916" s="431"/>
      <c r="E916" s="431"/>
      <c r="F916" s="431"/>
      <c r="G916" s="431"/>
      <c r="H916" s="433"/>
      <c r="I916" s="509"/>
      <c r="J916" s="387"/>
      <c r="K916" s="387"/>
      <c r="L916" s="431"/>
      <c r="M916" s="431"/>
      <c r="N916" s="433"/>
      <c r="O916" s="431"/>
    </row>
    <row r="917" spans="1:15" x14ac:dyDescent="0.2">
      <c r="A917" s="431"/>
      <c r="B917" s="431"/>
      <c r="C917" s="431"/>
      <c r="D917" s="431"/>
      <c r="E917" s="431"/>
      <c r="F917" s="431"/>
      <c r="G917" s="431"/>
      <c r="H917" s="433"/>
      <c r="I917" s="509"/>
      <c r="J917" s="387"/>
      <c r="K917" s="387"/>
      <c r="L917" s="431"/>
      <c r="M917" s="431"/>
      <c r="N917" s="433"/>
      <c r="O917" s="431"/>
    </row>
    <row r="918" spans="1:15" x14ac:dyDescent="0.2">
      <c r="A918" s="431"/>
      <c r="B918" s="431"/>
      <c r="C918" s="431"/>
      <c r="D918" s="431"/>
      <c r="E918" s="431"/>
      <c r="F918" s="431"/>
      <c r="G918" s="431"/>
      <c r="H918" s="433"/>
      <c r="I918" s="509"/>
      <c r="J918" s="387"/>
      <c r="K918" s="387"/>
      <c r="L918" s="431"/>
      <c r="M918" s="431"/>
      <c r="N918" s="433"/>
      <c r="O918" s="431"/>
    </row>
    <row r="919" spans="1:15" x14ac:dyDescent="0.2">
      <c r="A919" s="431"/>
      <c r="B919" s="431"/>
      <c r="C919" s="431"/>
      <c r="D919" s="431"/>
      <c r="E919" s="431"/>
      <c r="F919" s="431"/>
      <c r="G919" s="431"/>
      <c r="H919" s="433"/>
      <c r="I919" s="509"/>
      <c r="J919" s="387"/>
      <c r="K919" s="387"/>
      <c r="L919" s="431"/>
      <c r="M919" s="431"/>
      <c r="N919" s="433"/>
      <c r="O919" s="431"/>
    </row>
    <row r="920" spans="1:15" x14ac:dyDescent="0.2">
      <c r="A920" s="431"/>
      <c r="B920" s="431"/>
      <c r="C920" s="431"/>
      <c r="D920" s="431"/>
      <c r="E920" s="431"/>
      <c r="F920" s="431"/>
      <c r="G920" s="431"/>
      <c r="H920" s="433"/>
      <c r="I920" s="509"/>
      <c r="J920" s="387"/>
      <c r="K920" s="387"/>
      <c r="L920" s="431"/>
      <c r="M920" s="431"/>
      <c r="N920" s="433"/>
      <c r="O920" s="431"/>
    </row>
    <row r="921" spans="1:15" x14ac:dyDescent="0.2">
      <c r="A921" s="431"/>
      <c r="B921" s="431"/>
      <c r="C921" s="431"/>
      <c r="D921" s="431"/>
      <c r="E921" s="431"/>
      <c r="F921" s="431"/>
      <c r="G921" s="431"/>
      <c r="H921" s="433"/>
      <c r="I921" s="509"/>
      <c r="J921" s="387"/>
      <c r="K921" s="387"/>
      <c r="L921" s="431"/>
      <c r="M921" s="431"/>
      <c r="N921" s="433"/>
      <c r="O921" s="431"/>
    </row>
    <row r="922" spans="1:15" x14ac:dyDescent="0.2">
      <c r="A922" s="431"/>
      <c r="B922" s="431"/>
      <c r="C922" s="431"/>
      <c r="D922" s="431"/>
      <c r="E922" s="431"/>
      <c r="F922" s="431"/>
      <c r="G922" s="431"/>
      <c r="H922" s="433"/>
      <c r="I922" s="509"/>
      <c r="J922" s="387"/>
      <c r="K922" s="387"/>
      <c r="L922" s="431"/>
      <c r="M922" s="431"/>
      <c r="N922" s="433"/>
      <c r="O922" s="431"/>
    </row>
    <row r="923" spans="1:15" x14ac:dyDescent="0.2">
      <c r="A923" s="431"/>
      <c r="B923" s="431"/>
      <c r="C923" s="431"/>
      <c r="D923" s="431"/>
      <c r="E923" s="431"/>
      <c r="F923" s="431"/>
      <c r="G923" s="431"/>
      <c r="H923" s="433"/>
      <c r="I923" s="509"/>
      <c r="J923" s="387"/>
      <c r="K923" s="387"/>
      <c r="L923" s="431"/>
      <c r="M923" s="431"/>
      <c r="N923" s="433"/>
      <c r="O923" s="431"/>
    </row>
    <row r="924" spans="1:15" x14ac:dyDescent="0.2">
      <c r="A924" s="431"/>
      <c r="B924" s="431"/>
      <c r="C924" s="431"/>
      <c r="D924" s="431"/>
      <c r="E924" s="431"/>
      <c r="F924" s="431"/>
      <c r="G924" s="431"/>
      <c r="H924" s="433"/>
      <c r="I924" s="509"/>
      <c r="J924" s="387"/>
      <c r="K924" s="387"/>
      <c r="L924" s="431"/>
      <c r="M924" s="431"/>
      <c r="N924" s="433"/>
      <c r="O924" s="431"/>
    </row>
    <row r="925" spans="1:15" x14ac:dyDescent="0.2">
      <c r="A925" s="431"/>
      <c r="B925" s="431"/>
      <c r="C925" s="431"/>
      <c r="D925" s="431"/>
      <c r="E925" s="431"/>
      <c r="F925" s="431"/>
      <c r="G925" s="431"/>
      <c r="H925" s="433"/>
      <c r="I925" s="509"/>
      <c r="J925" s="387"/>
      <c r="K925" s="387"/>
      <c r="L925" s="431"/>
      <c r="M925" s="431"/>
      <c r="N925" s="433"/>
      <c r="O925" s="431"/>
    </row>
    <row r="926" spans="1:15" x14ac:dyDescent="0.2">
      <c r="A926" s="431"/>
      <c r="B926" s="431"/>
      <c r="C926" s="431"/>
      <c r="D926" s="431"/>
      <c r="E926" s="431"/>
      <c r="F926" s="431"/>
      <c r="G926" s="431"/>
      <c r="H926" s="433"/>
      <c r="I926" s="509"/>
      <c r="J926" s="387"/>
      <c r="K926" s="387"/>
      <c r="L926" s="431"/>
      <c r="M926" s="431"/>
      <c r="N926" s="433"/>
      <c r="O926" s="431"/>
    </row>
    <row r="927" spans="1:15" x14ac:dyDescent="0.2">
      <c r="A927" s="431"/>
      <c r="B927" s="431"/>
      <c r="C927" s="431"/>
      <c r="D927" s="431"/>
      <c r="E927" s="431"/>
      <c r="F927" s="431"/>
      <c r="G927" s="431"/>
      <c r="H927" s="433"/>
      <c r="I927" s="509"/>
      <c r="J927" s="387"/>
      <c r="K927" s="387"/>
      <c r="L927" s="431"/>
      <c r="M927" s="431"/>
      <c r="N927" s="433"/>
      <c r="O927" s="431"/>
    </row>
    <row r="928" spans="1:15" x14ac:dyDescent="0.2">
      <c r="A928" s="431"/>
      <c r="B928" s="431"/>
      <c r="C928" s="431"/>
      <c r="D928" s="431"/>
      <c r="E928" s="431"/>
      <c r="F928" s="431"/>
      <c r="G928" s="431"/>
      <c r="H928" s="433"/>
      <c r="I928" s="509"/>
      <c r="J928" s="387"/>
      <c r="K928" s="387"/>
      <c r="L928" s="431"/>
      <c r="M928" s="431"/>
      <c r="N928" s="433"/>
      <c r="O928" s="431"/>
    </row>
    <row r="929" spans="1:15" x14ac:dyDescent="0.2">
      <c r="A929" s="431"/>
      <c r="B929" s="431"/>
      <c r="C929" s="431"/>
      <c r="D929" s="431"/>
      <c r="E929" s="431"/>
      <c r="F929" s="431"/>
      <c r="G929" s="431"/>
      <c r="H929" s="433"/>
      <c r="I929" s="509"/>
      <c r="J929" s="387"/>
      <c r="K929" s="387"/>
      <c r="L929" s="431"/>
      <c r="M929" s="431"/>
      <c r="N929" s="433"/>
      <c r="O929" s="431"/>
    </row>
    <row r="930" spans="1:15" x14ac:dyDescent="0.2">
      <c r="A930" s="431"/>
      <c r="B930" s="431"/>
      <c r="C930" s="431"/>
      <c r="D930" s="431"/>
      <c r="E930" s="431"/>
      <c r="F930" s="431"/>
      <c r="G930" s="431"/>
      <c r="H930" s="433"/>
      <c r="I930" s="509"/>
      <c r="J930" s="387"/>
      <c r="K930" s="387"/>
      <c r="L930" s="431"/>
      <c r="M930" s="431"/>
      <c r="N930" s="433"/>
      <c r="O930" s="431"/>
    </row>
    <row r="931" spans="1:15" x14ac:dyDescent="0.2">
      <c r="A931" s="431"/>
      <c r="B931" s="431"/>
      <c r="C931" s="431"/>
      <c r="D931" s="431"/>
      <c r="E931" s="431"/>
      <c r="F931" s="431"/>
      <c r="G931" s="431"/>
      <c r="H931" s="433"/>
      <c r="I931" s="509"/>
      <c r="J931" s="387"/>
      <c r="K931" s="387"/>
      <c r="L931" s="431"/>
      <c r="M931" s="431"/>
      <c r="N931" s="433"/>
      <c r="O931" s="431"/>
    </row>
    <row r="932" spans="1:15" x14ac:dyDescent="0.2">
      <c r="A932" s="431"/>
      <c r="B932" s="431"/>
      <c r="C932" s="431"/>
      <c r="D932" s="431"/>
      <c r="E932" s="431"/>
      <c r="F932" s="431"/>
      <c r="G932" s="431"/>
      <c r="H932" s="433"/>
      <c r="I932" s="509"/>
      <c r="J932" s="387"/>
      <c r="K932" s="387"/>
      <c r="L932" s="431"/>
      <c r="M932" s="431"/>
      <c r="N932" s="433"/>
      <c r="O932" s="431"/>
    </row>
    <row r="933" spans="1:15" x14ac:dyDescent="0.2">
      <c r="A933" s="431"/>
      <c r="B933" s="431"/>
      <c r="C933" s="431"/>
      <c r="D933" s="431"/>
      <c r="E933" s="431"/>
      <c r="F933" s="431"/>
      <c r="G933" s="431"/>
      <c r="H933" s="433"/>
      <c r="I933" s="509"/>
      <c r="J933" s="387"/>
      <c r="K933" s="387"/>
      <c r="L933" s="431"/>
      <c r="M933" s="431"/>
      <c r="N933" s="433"/>
      <c r="O933" s="431"/>
    </row>
    <row r="934" spans="1:15" x14ac:dyDescent="0.2">
      <c r="A934" s="431"/>
      <c r="B934" s="431"/>
      <c r="C934" s="431"/>
      <c r="D934" s="431"/>
      <c r="E934" s="431"/>
      <c r="F934" s="431"/>
      <c r="G934" s="431"/>
      <c r="H934" s="433"/>
      <c r="I934" s="509"/>
      <c r="J934" s="387"/>
      <c r="K934" s="387"/>
      <c r="L934" s="431"/>
      <c r="M934" s="431"/>
      <c r="N934" s="433"/>
      <c r="O934" s="431"/>
    </row>
    <row r="935" spans="1:15" x14ac:dyDescent="0.2">
      <c r="A935" s="431"/>
      <c r="B935" s="431"/>
      <c r="C935" s="431"/>
      <c r="D935" s="431"/>
      <c r="E935" s="431"/>
      <c r="F935" s="431"/>
      <c r="G935" s="431"/>
      <c r="H935" s="433"/>
      <c r="I935" s="509"/>
      <c r="J935" s="387"/>
      <c r="K935" s="387"/>
      <c r="L935" s="431"/>
      <c r="M935" s="431"/>
      <c r="N935" s="433"/>
      <c r="O935" s="431"/>
    </row>
    <row r="936" spans="1:15" x14ac:dyDescent="0.2">
      <c r="A936" s="431"/>
      <c r="B936" s="431"/>
      <c r="C936" s="431"/>
      <c r="D936" s="431"/>
      <c r="E936" s="431"/>
      <c r="F936" s="431"/>
      <c r="G936" s="431"/>
      <c r="H936" s="433"/>
      <c r="I936" s="509"/>
      <c r="J936" s="387"/>
      <c r="K936" s="387"/>
      <c r="L936" s="431"/>
      <c r="M936" s="431"/>
      <c r="N936" s="433"/>
      <c r="O936" s="431"/>
    </row>
    <row r="937" spans="1:15" x14ac:dyDescent="0.2">
      <c r="A937" s="431"/>
      <c r="B937" s="431"/>
      <c r="C937" s="431"/>
      <c r="D937" s="431"/>
      <c r="E937" s="431"/>
      <c r="F937" s="431"/>
      <c r="G937" s="431"/>
      <c r="H937" s="433"/>
      <c r="I937" s="509"/>
      <c r="J937" s="387"/>
      <c r="K937" s="387"/>
      <c r="L937" s="431"/>
      <c r="M937" s="431"/>
      <c r="N937" s="433"/>
      <c r="O937" s="431"/>
    </row>
    <row r="938" spans="1:15" x14ac:dyDescent="0.2">
      <c r="A938" s="431"/>
      <c r="B938" s="431"/>
      <c r="C938" s="431"/>
      <c r="D938" s="431"/>
      <c r="E938" s="431"/>
      <c r="F938" s="431"/>
      <c r="G938" s="431"/>
      <c r="H938" s="433"/>
      <c r="I938" s="509"/>
      <c r="J938" s="387"/>
      <c r="K938" s="387"/>
      <c r="L938" s="431"/>
      <c r="M938" s="431"/>
      <c r="N938" s="433"/>
      <c r="O938" s="431"/>
    </row>
    <row r="939" spans="1:15" x14ac:dyDescent="0.2">
      <c r="A939" s="431"/>
      <c r="B939" s="431"/>
      <c r="C939" s="431"/>
      <c r="D939" s="431"/>
      <c r="E939" s="431"/>
      <c r="F939" s="431"/>
      <c r="G939" s="431"/>
      <c r="H939" s="433"/>
      <c r="I939" s="509"/>
      <c r="J939" s="387"/>
      <c r="K939" s="387"/>
      <c r="L939" s="431"/>
      <c r="M939" s="431"/>
      <c r="N939" s="433"/>
      <c r="O939" s="431"/>
    </row>
    <row r="940" spans="1:15" x14ac:dyDescent="0.2">
      <c r="A940" s="431"/>
      <c r="B940" s="431"/>
      <c r="C940" s="431"/>
      <c r="D940" s="431"/>
      <c r="E940" s="431"/>
      <c r="F940" s="431"/>
      <c r="G940" s="431"/>
      <c r="H940" s="433"/>
      <c r="I940" s="509"/>
      <c r="J940" s="387"/>
      <c r="K940" s="387"/>
      <c r="L940" s="431"/>
      <c r="M940" s="431"/>
      <c r="N940" s="433"/>
      <c r="O940" s="431"/>
    </row>
    <row r="941" spans="1:15" x14ac:dyDescent="0.2">
      <c r="A941" s="431"/>
      <c r="B941" s="431"/>
      <c r="C941" s="431"/>
      <c r="D941" s="431"/>
      <c r="E941" s="431"/>
      <c r="F941" s="431"/>
      <c r="G941" s="431"/>
      <c r="H941" s="433"/>
      <c r="I941" s="509"/>
      <c r="J941" s="387"/>
      <c r="K941" s="387"/>
      <c r="L941" s="431"/>
      <c r="M941" s="431"/>
      <c r="N941" s="433"/>
      <c r="O941" s="431"/>
    </row>
    <row r="942" spans="1:15" x14ac:dyDescent="0.2">
      <c r="A942" s="431"/>
      <c r="B942" s="431"/>
      <c r="C942" s="431"/>
      <c r="D942" s="431"/>
      <c r="E942" s="431"/>
      <c r="F942" s="431"/>
      <c r="G942" s="431"/>
      <c r="H942" s="433"/>
      <c r="I942" s="509"/>
      <c r="J942" s="387"/>
      <c r="K942" s="387"/>
      <c r="L942" s="431"/>
      <c r="M942" s="431"/>
      <c r="N942" s="433"/>
      <c r="O942" s="431"/>
    </row>
    <row r="943" spans="1:15" x14ac:dyDescent="0.2">
      <c r="A943" s="431"/>
      <c r="B943" s="431"/>
      <c r="C943" s="431"/>
      <c r="D943" s="431"/>
      <c r="E943" s="431"/>
      <c r="F943" s="431"/>
      <c r="G943" s="431"/>
      <c r="H943" s="433"/>
      <c r="I943" s="509"/>
      <c r="J943" s="387"/>
      <c r="K943" s="387"/>
      <c r="L943" s="431"/>
      <c r="M943" s="431"/>
      <c r="N943" s="433"/>
      <c r="O943" s="431"/>
    </row>
    <row r="944" spans="1:15" x14ac:dyDescent="0.2">
      <c r="A944" s="431"/>
      <c r="B944" s="431"/>
      <c r="C944" s="431"/>
      <c r="D944" s="431"/>
      <c r="E944" s="431"/>
      <c r="F944" s="431"/>
      <c r="G944" s="431"/>
      <c r="H944" s="433"/>
      <c r="I944" s="509"/>
      <c r="J944" s="387"/>
      <c r="K944" s="387"/>
      <c r="L944" s="431"/>
      <c r="M944" s="431"/>
      <c r="N944" s="433"/>
      <c r="O944" s="431"/>
    </row>
    <row r="945" spans="1:15" x14ac:dyDescent="0.2">
      <c r="A945" s="431"/>
      <c r="B945" s="431"/>
      <c r="C945" s="431"/>
      <c r="D945" s="431"/>
      <c r="E945" s="431"/>
      <c r="F945" s="431"/>
      <c r="G945" s="431"/>
      <c r="H945" s="433"/>
      <c r="I945" s="509"/>
      <c r="J945" s="387"/>
      <c r="K945" s="387"/>
      <c r="L945" s="431"/>
      <c r="M945" s="431"/>
      <c r="N945" s="433"/>
      <c r="O945" s="431"/>
    </row>
    <row r="946" spans="1:15" x14ac:dyDescent="0.2">
      <c r="A946" s="431"/>
      <c r="B946" s="431"/>
      <c r="C946" s="431"/>
      <c r="D946" s="431"/>
      <c r="E946" s="431"/>
      <c r="F946" s="431"/>
      <c r="G946" s="431"/>
      <c r="H946" s="433"/>
      <c r="I946" s="509"/>
      <c r="J946" s="387"/>
      <c r="K946" s="387"/>
      <c r="L946" s="431"/>
      <c r="M946" s="431"/>
      <c r="N946" s="433"/>
      <c r="O946" s="431"/>
    </row>
    <row r="947" spans="1:15" x14ac:dyDescent="0.2">
      <c r="A947" s="431"/>
      <c r="B947" s="431"/>
      <c r="C947" s="431"/>
      <c r="D947" s="431"/>
      <c r="E947" s="431"/>
      <c r="F947" s="431"/>
      <c r="G947" s="431"/>
      <c r="H947" s="433"/>
      <c r="I947" s="509"/>
      <c r="J947" s="387"/>
      <c r="K947" s="387"/>
      <c r="L947" s="431"/>
      <c r="M947" s="431"/>
      <c r="N947" s="433"/>
      <c r="O947" s="431"/>
    </row>
    <row r="948" spans="1:15" x14ac:dyDescent="0.2">
      <c r="A948" s="431"/>
      <c r="B948" s="431"/>
      <c r="C948" s="431"/>
      <c r="D948" s="431"/>
      <c r="E948" s="431"/>
      <c r="F948" s="431"/>
      <c r="G948" s="431"/>
      <c r="H948" s="433"/>
      <c r="I948" s="509"/>
      <c r="J948" s="387"/>
      <c r="K948" s="387"/>
      <c r="L948" s="431"/>
      <c r="M948" s="431"/>
      <c r="N948" s="433"/>
      <c r="O948" s="431"/>
    </row>
    <row r="949" spans="1:15" x14ac:dyDescent="0.2">
      <c r="A949" s="431"/>
      <c r="B949" s="431"/>
      <c r="C949" s="431"/>
      <c r="D949" s="431"/>
      <c r="E949" s="431"/>
      <c r="F949" s="431"/>
      <c r="G949" s="431"/>
      <c r="H949" s="433"/>
      <c r="I949" s="509"/>
      <c r="J949" s="387"/>
      <c r="K949" s="387"/>
      <c r="L949" s="431"/>
      <c r="M949" s="431"/>
      <c r="N949" s="433"/>
      <c r="O949" s="431"/>
    </row>
    <row r="950" spans="1:15" x14ac:dyDescent="0.2">
      <c r="A950" s="431"/>
      <c r="B950" s="431"/>
      <c r="C950" s="431"/>
      <c r="D950" s="431"/>
      <c r="E950" s="431"/>
      <c r="F950" s="431"/>
      <c r="G950" s="431"/>
      <c r="H950" s="433"/>
      <c r="I950" s="509"/>
      <c r="J950" s="387"/>
      <c r="K950" s="387"/>
      <c r="L950" s="431"/>
      <c r="M950" s="431"/>
      <c r="N950" s="433"/>
      <c r="O950" s="431"/>
    </row>
    <row r="951" spans="1:15" x14ac:dyDescent="0.2">
      <c r="A951" s="431"/>
      <c r="B951" s="431"/>
      <c r="C951" s="431"/>
      <c r="D951" s="431"/>
      <c r="E951" s="431"/>
      <c r="F951" s="431"/>
      <c r="G951" s="431"/>
      <c r="H951" s="433"/>
      <c r="I951" s="509"/>
      <c r="J951" s="387"/>
      <c r="K951" s="387"/>
      <c r="L951" s="431"/>
      <c r="M951" s="431"/>
      <c r="N951" s="433"/>
      <c r="O951" s="431"/>
    </row>
    <row r="952" spans="1:15" x14ac:dyDescent="0.2">
      <c r="A952" s="431"/>
      <c r="B952" s="431"/>
      <c r="C952" s="431"/>
      <c r="D952" s="431"/>
      <c r="E952" s="431"/>
      <c r="F952" s="431"/>
      <c r="G952" s="431"/>
      <c r="H952" s="433"/>
      <c r="I952" s="509"/>
      <c r="J952" s="387"/>
      <c r="K952" s="387"/>
      <c r="L952" s="431"/>
      <c r="M952" s="431"/>
      <c r="N952" s="433"/>
      <c r="O952" s="431"/>
    </row>
    <row r="953" spans="1:15" x14ac:dyDescent="0.2">
      <c r="A953" s="431"/>
      <c r="B953" s="431"/>
      <c r="C953" s="431"/>
      <c r="D953" s="431"/>
      <c r="E953" s="431"/>
      <c r="F953" s="431"/>
      <c r="G953" s="431"/>
      <c r="H953" s="433"/>
      <c r="I953" s="509"/>
      <c r="J953" s="387"/>
      <c r="K953" s="387"/>
      <c r="L953" s="431"/>
      <c r="M953" s="431"/>
      <c r="N953" s="433"/>
      <c r="O953" s="431"/>
    </row>
    <row r="954" spans="1:15" x14ac:dyDescent="0.2">
      <c r="A954" s="431"/>
      <c r="B954" s="431"/>
      <c r="C954" s="431"/>
      <c r="D954" s="431"/>
      <c r="E954" s="431"/>
      <c r="F954" s="431"/>
      <c r="G954" s="431"/>
      <c r="H954" s="433"/>
      <c r="I954" s="509"/>
      <c r="J954" s="387"/>
      <c r="K954" s="387"/>
      <c r="L954" s="431"/>
      <c r="M954" s="431"/>
      <c r="N954" s="433"/>
      <c r="O954" s="431"/>
    </row>
    <row r="955" spans="1:15" x14ac:dyDescent="0.2">
      <c r="A955" s="431"/>
      <c r="B955" s="431"/>
      <c r="C955" s="431"/>
      <c r="D955" s="431"/>
      <c r="E955" s="431"/>
      <c r="F955" s="431"/>
      <c r="G955" s="431"/>
      <c r="H955" s="433"/>
      <c r="I955" s="509"/>
      <c r="J955" s="387"/>
      <c r="K955" s="387"/>
      <c r="L955" s="431"/>
      <c r="M955" s="431"/>
      <c r="N955" s="433"/>
      <c r="O955" s="431"/>
    </row>
    <row r="956" spans="1:15" x14ac:dyDescent="0.2">
      <c r="A956" s="431"/>
      <c r="B956" s="431"/>
      <c r="C956" s="431"/>
      <c r="D956" s="431"/>
      <c r="E956" s="431"/>
      <c r="F956" s="431"/>
      <c r="G956" s="431"/>
      <c r="H956" s="433"/>
      <c r="I956" s="509"/>
      <c r="J956" s="387"/>
      <c r="K956" s="387"/>
      <c r="L956" s="431"/>
      <c r="M956" s="431"/>
      <c r="N956" s="433"/>
      <c r="O956" s="431"/>
    </row>
    <row r="957" spans="1:15" x14ac:dyDescent="0.2">
      <c r="A957" s="431"/>
      <c r="B957" s="431"/>
      <c r="C957" s="431"/>
      <c r="D957" s="431"/>
      <c r="E957" s="431"/>
      <c r="F957" s="431"/>
      <c r="G957" s="431"/>
      <c r="H957" s="433"/>
      <c r="I957" s="509"/>
      <c r="J957" s="387"/>
      <c r="K957" s="387"/>
      <c r="L957" s="431"/>
      <c r="M957" s="431"/>
      <c r="N957" s="433"/>
      <c r="O957" s="431"/>
    </row>
    <row r="958" spans="1:15" x14ac:dyDescent="0.2">
      <c r="A958" s="431"/>
      <c r="B958" s="431"/>
      <c r="C958" s="431"/>
      <c r="D958" s="431"/>
      <c r="E958" s="431"/>
      <c r="F958" s="431"/>
      <c r="G958" s="431"/>
      <c r="H958" s="433"/>
      <c r="I958" s="509"/>
      <c r="J958" s="387"/>
      <c r="K958" s="387"/>
      <c r="L958" s="431"/>
      <c r="M958" s="431"/>
      <c r="N958" s="433"/>
      <c r="O958" s="431"/>
    </row>
    <row r="959" spans="1:15" x14ac:dyDescent="0.2">
      <c r="A959" s="431"/>
      <c r="B959" s="431"/>
      <c r="C959" s="431"/>
      <c r="D959" s="431"/>
      <c r="E959" s="431"/>
      <c r="F959" s="431"/>
      <c r="G959" s="431"/>
      <c r="H959" s="433"/>
      <c r="I959" s="509"/>
      <c r="J959" s="387"/>
      <c r="K959" s="387"/>
      <c r="L959" s="431"/>
      <c r="M959" s="431"/>
      <c r="N959" s="433"/>
      <c r="O959" s="431"/>
    </row>
    <row r="960" spans="1:15" x14ac:dyDescent="0.2">
      <c r="A960" s="431"/>
      <c r="B960" s="431"/>
      <c r="C960" s="431"/>
      <c r="D960" s="431"/>
      <c r="E960" s="431"/>
      <c r="F960" s="431"/>
      <c r="G960" s="431"/>
      <c r="H960" s="433"/>
      <c r="I960" s="509"/>
      <c r="J960" s="387"/>
      <c r="K960" s="387"/>
      <c r="L960" s="431"/>
      <c r="M960" s="431"/>
      <c r="N960" s="433"/>
      <c r="O960" s="431"/>
    </row>
    <row r="961" spans="1:15" x14ac:dyDescent="0.2">
      <c r="A961" s="431"/>
      <c r="B961" s="431"/>
      <c r="C961" s="431"/>
      <c r="D961" s="431"/>
      <c r="E961" s="431"/>
      <c r="F961" s="431"/>
      <c r="G961" s="431"/>
      <c r="H961" s="433"/>
      <c r="I961" s="509"/>
      <c r="J961" s="387"/>
      <c r="K961" s="387"/>
      <c r="L961" s="431"/>
      <c r="M961" s="431"/>
      <c r="N961" s="433"/>
      <c r="O961" s="431"/>
    </row>
    <row r="962" spans="1:15" x14ac:dyDescent="0.2">
      <c r="A962" s="431"/>
      <c r="B962" s="431"/>
      <c r="C962" s="431"/>
      <c r="D962" s="431"/>
      <c r="E962" s="431"/>
      <c r="F962" s="431"/>
      <c r="G962" s="431"/>
      <c r="H962" s="433"/>
      <c r="I962" s="509"/>
      <c r="J962" s="387"/>
      <c r="K962" s="387"/>
      <c r="L962" s="431"/>
      <c r="M962" s="431"/>
      <c r="N962" s="433"/>
      <c r="O962" s="431"/>
    </row>
    <row r="963" spans="1:15" x14ac:dyDescent="0.2">
      <c r="A963" s="431"/>
      <c r="B963" s="431"/>
      <c r="C963" s="431"/>
      <c r="D963" s="431"/>
      <c r="E963" s="431"/>
      <c r="F963" s="431"/>
      <c r="G963" s="431"/>
      <c r="H963" s="433"/>
      <c r="I963" s="509"/>
      <c r="J963" s="387"/>
      <c r="K963" s="387"/>
      <c r="L963" s="431"/>
      <c r="M963" s="431"/>
      <c r="N963" s="433"/>
      <c r="O963" s="431"/>
    </row>
    <row r="964" spans="1:15" x14ac:dyDescent="0.2">
      <c r="A964" s="431"/>
      <c r="B964" s="431"/>
      <c r="C964" s="431"/>
      <c r="D964" s="431"/>
      <c r="E964" s="431"/>
      <c r="F964" s="431"/>
      <c r="G964" s="431"/>
      <c r="H964" s="433"/>
      <c r="I964" s="509"/>
      <c r="J964" s="387"/>
      <c r="K964" s="387"/>
      <c r="L964" s="431"/>
      <c r="M964" s="431"/>
      <c r="N964" s="433"/>
      <c r="O964" s="431"/>
    </row>
    <row r="965" spans="1:15" x14ac:dyDescent="0.2">
      <c r="A965" s="431"/>
      <c r="B965" s="431"/>
      <c r="C965" s="431"/>
      <c r="D965" s="431"/>
      <c r="E965" s="431"/>
      <c r="F965" s="431"/>
      <c r="G965" s="431"/>
      <c r="H965" s="433"/>
      <c r="I965" s="509"/>
      <c r="J965" s="387"/>
      <c r="K965" s="387"/>
      <c r="L965" s="431"/>
      <c r="M965" s="431"/>
      <c r="N965" s="433"/>
      <c r="O965" s="431"/>
    </row>
    <row r="966" spans="1:15" x14ac:dyDescent="0.2">
      <c r="A966" s="431"/>
      <c r="B966" s="431"/>
      <c r="C966" s="431"/>
      <c r="D966" s="431"/>
      <c r="E966" s="431"/>
      <c r="F966" s="431"/>
      <c r="G966" s="431"/>
      <c r="H966" s="433"/>
      <c r="I966" s="509"/>
      <c r="J966" s="387"/>
      <c r="K966" s="387"/>
      <c r="L966" s="431"/>
      <c r="M966" s="431"/>
      <c r="N966" s="433"/>
      <c r="O966" s="431"/>
    </row>
    <row r="967" spans="1:15" x14ac:dyDescent="0.2">
      <c r="A967" s="431"/>
      <c r="B967" s="431"/>
      <c r="C967" s="431"/>
      <c r="D967" s="431"/>
      <c r="E967" s="431"/>
      <c r="F967" s="431"/>
      <c r="G967" s="431"/>
      <c r="H967" s="433"/>
      <c r="I967" s="509"/>
      <c r="J967" s="387"/>
      <c r="K967" s="387"/>
      <c r="L967" s="431"/>
      <c r="M967" s="431"/>
      <c r="N967" s="433"/>
      <c r="O967" s="431"/>
    </row>
    <row r="968" spans="1:15" x14ac:dyDescent="0.2">
      <c r="A968" s="431"/>
      <c r="B968" s="431"/>
      <c r="C968" s="431"/>
      <c r="D968" s="431"/>
      <c r="E968" s="431"/>
      <c r="F968" s="431"/>
      <c r="G968" s="431"/>
      <c r="H968" s="433"/>
      <c r="I968" s="509"/>
      <c r="J968" s="387"/>
      <c r="K968" s="387"/>
      <c r="L968" s="431"/>
      <c r="M968" s="431"/>
      <c r="N968" s="433"/>
      <c r="O968" s="431"/>
    </row>
    <row r="969" spans="1:15" x14ac:dyDescent="0.2">
      <c r="A969" s="431"/>
      <c r="B969" s="431"/>
      <c r="C969" s="431"/>
      <c r="D969" s="431"/>
      <c r="E969" s="431"/>
      <c r="F969" s="431"/>
      <c r="G969" s="431"/>
      <c r="H969" s="433"/>
      <c r="I969" s="509"/>
      <c r="J969" s="387"/>
      <c r="K969" s="387"/>
      <c r="L969" s="431"/>
      <c r="M969" s="431"/>
      <c r="N969" s="433"/>
      <c r="O969" s="431"/>
    </row>
    <row r="970" spans="1:15" x14ac:dyDescent="0.2">
      <c r="A970" s="431"/>
      <c r="B970" s="431"/>
      <c r="C970" s="431"/>
      <c r="D970" s="431"/>
      <c r="E970" s="431"/>
      <c r="F970" s="431"/>
      <c r="G970" s="431"/>
      <c r="H970" s="433"/>
      <c r="I970" s="509"/>
      <c r="J970" s="387"/>
      <c r="K970" s="387"/>
      <c r="L970" s="431"/>
      <c r="M970" s="431"/>
      <c r="N970" s="433"/>
      <c r="O970" s="431"/>
    </row>
    <row r="971" spans="1:15" x14ac:dyDescent="0.2">
      <c r="A971" s="431"/>
      <c r="B971" s="431"/>
      <c r="C971" s="431"/>
      <c r="D971" s="431"/>
      <c r="E971" s="431"/>
      <c r="F971" s="431"/>
      <c r="G971" s="431"/>
      <c r="H971" s="433"/>
      <c r="I971" s="509"/>
      <c r="J971" s="387"/>
      <c r="K971" s="387"/>
      <c r="L971" s="431"/>
      <c r="M971" s="431"/>
      <c r="N971" s="433"/>
      <c r="O971" s="431"/>
    </row>
    <row r="972" spans="1:15" x14ac:dyDescent="0.2">
      <c r="A972" s="431"/>
      <c r="B972" s="431"/>
      <c r="C972" s="431"/>
      <c r="D972" s="431"/>
      <c r="E972" s="431"/>
      <c r="F972" s="431"/>
      <c r="G972" s="431"/>
      <c r="H972" s="433"/>
      <c r="I972" s="509"/>
      <c r="J972" s="387"/>
      <c r="K972" s="387"/>
      <c r="L972" s="431"/>
      <c r="M972" s="431"/>
      <c r="N972" s="433"/>
      <c r="O972" s="431"/>
    </row>
    <row r="973" spans="1:15" x14ac:dyDescent="0.2">
      <c r="A973" s="431"/>
      <c r="B973" s="431"/>
      <c r="C973" s="431"/>
      <c r="D973" s="431"/>
      <c r="E973" s="431"/>
      <c r="F973" s="431"/>
      <c r="G973" s="431"/>
      <c r="H973" s="433"/>
      <c r="I973" s="509"/>
      <c r="J973" s="387"/>
      <c r="K973" s="387"/>
      <c r="L973" s="431"/>
      <c r="M973" s="431"/>
      <c r="N973" s="433"/>
      <c r="O973" s="431"/>
    </row>
    <row r="974" spans="1:15" x14ac:dyDescent="0.2">
      <c r="A974" s="431"/>
      <c r="B974" s="431"/>
      <c r="C974" s="431"/>
      <c r="D974" s="431"/>
      <c r="E974" s="431"/>
      <c r="F974" s="431"/>
      <c r="G974" s="431"/>
      <c r="H974" s="433"/>
      <c r="I974" s="509"/>
      <c r="J974" s="387"/>
      <c r="K974" s="387"/>
      <c r="L974" s="431"/>
      <c r="M974" s="431"/>
      <c r="N974" s="433"/>
      <c r="O974" s="431"/>
    </row>
    <row r="975" spans="1:15" x14ac:dyDescent="0.2">
      <c r="A975" s="431"/>
      <c r="B975" s="431"/>
      <c r="C975" s="431"/>
      <c r="D975" s="431"/>
      <c r="E975" s="431"/>
      <c r="F975" s="431"/>
      <c r="G975" s="431"/>
      <c r="H975" s="433"/>
      <c r="I975" s="509"/>
      <c r="J975" s="387"/>
      <c r="K975" s="387"/>
      <c r="L975" s="431"/>
      <c r="M975" s="431"/>
      <c r="N975" s="433"/>
      <c r="O975" s="431"/>
    </row>
    <row r="976" spans="1:15" x14ac:dyDescent="0.2">
      <c r="A976" s="431"/>
      <c r="B976" s="431"/>
      <c r="C976" s="431"/>
      <c r="D976" s="431"/>
      <c r="E976" s="431"/>
      <c r="F976" s="431"/>
      <c r="G976" s="431"/>
      <c r="H976" s="433"/>
      <c r="I976" s="509"/>
      <c r="J976" s="387"/>
      <c r="K976" s="387"/>
      <c r="L976" s="431"/>
      <c r="M976" s="431"/>
      <c r="N976" s="433"/>
      <c r="O976" s="431"/>
    </row>
    <row r="977" spans="1:15" x14ac:dyDescent="0.2">
      <c r="A977" s="431"/>
      <c r="B977" s="431"/>
      <c r="C977" s="431"/>
      <c r="D977" s="431"/>
      <c r="E977" s="431"/>
      <c r="F977" s="431"/>
      <c r="G977" s="431"/>
      <c r="H977" s="433"/>
      <c r="I977" s="509"/>
      <c r="J977" s="387"/>
      <c r="K977" s="387"/>
      <c r="L977" s="431"/>
      <c r="M977" s="431"/>
      <c r="N977" s="433"/>
      <c r="O977" s="431"/>
    </row>
    <row r="978" spans="1:15" x14ac:dyDescent="0.2">
      <c r="A978" s="431"/>
      <c r="B978" s="431"/>
      <c r="C978" s="431"/>
      <c r="D978" s="431"/>
      <c r="E978" s="431"/>
      <c r="F978" s="431"/>
      <c r="G978" s="431"/>
      <c r="H978" s="433"/>
      <c r="I978" s="509"/>
      <c r="J978" s="387"/>
      <c r="K978" s="387"/>
      <c r="L978" s="431"/>
      <c r="M978" s="431"/>
      <c r="N978" s="433"/>
      <c r="O978" s="431"/>
    </row>
    <row r="979" spans="1:15" x14ac:dyDescent="0.2">
      <c r="A979" s="431"/>
      <c r="B979" s="431"/>
      <c r="C979" s="431"/>
      <c r="D979" s="431"/>
      <c r="E979" s="431"/>
      <c r="F979" s="431"/>
      <c r="G979" s="431"/>
      <c r="H979" s="433"/>
      <c r="I979" s="509"/>
      <c r="J979" s="387"/>
      <c r="K979" s="387"/>
      <c r="L979" s="431"/>
      <c r="M979" s="431"/>
      <c r="N979" s="433"/>
      <c r="O979" s="431"/>
    </row>
    <row r="980" spans="1:15" x14ac:dyDescent="0.2">
      <c r="A980" s="431"/>
      <c r="B980" s="431"/>
      <c r="C980" s="431"/>
      <c r="D980" s="431"/>
      <c r="E980" s="431"/>
      <c r="F980" s="431"/>
      <c r="G980" s="431"/>
      <c r="H980" s="433"/>
      <c r="I980" s="509"/>
      <c r="J980" s="387"/>
      <c r="K980" s="387"/>
      <c r="L980" s="431"/>
      <c r="M980" s="431"/>
      <c r="N980" s="433"/>
      <c r="O980" s="431"/>
    </row>
    <row r="981" spans="1:15" x14ac:dyDescent="0.2">
      <c r="A981" s="431"/>
      <c r="B981" s="431"/>
      <c r="C981" s="431"/>
      <c r="D981" s="431"/>
      <c r="E981" s="431"/>
      <c r="F981" s="431"/>
      <c r="G981" s="431"/>
      <c r="H981" s="433"/>
      <c r="I981" s="509"/>
      <c r="J981" s="387"/>
      <c r="K981" s="387"/>
      <c r="L981" s="431"/>
      <c r="M981" s="431"/>
      <c r="N981" s="433"/>
      <c r="O981" s="431"/>
    </row>
    <row r="982" spans="1:15" x14ac:dyDescent="0.2">
      <c r="A982" s="431"/>
      <c r="B982" s="431"/>
      <c r="C982" s="431"/>
      <c r="D982" s="431"/>
      <c r="E982" s="431"/>
      <c r="F982" s="431"/>
      <c r="G982" s="431"/>
      <c r="H982" s="433"/>
      <c r="I982" s="509"/>
      <c r="J982" s="387"/>
      <c r="K982" s="387"/>
      <c r="L982" s="431"/>
      <c r="M982" s="431"/>
      <c r="N982" s="433"/>
      <c r="O982" s="431"/>
    </row>
    <row r="983" spans="1:15" x14ac:dyDescent="0.2">
      <c r="A983" s="431"/>
      <c r="B983" s="431"/>
      <c r="C983" s="431"/>
      <c r="D983" s="431"/>
      <c r="E983" s="431"/>
      <c r="F983" s="431"/>
      <c r="G983" s="431"/>
      <c r="H983" s="433"/>
      <c r="I983" s="509"/>
      <c r="J983" s="387"/>
      <c r="K983" s="387"/>
      <c r="L983" s="431"/>
      <c r="M983" s="431"/>
      <c r="N983" s="433"/>
      <c r="O983" s="431"/>
    </row>
    <row r="984" spans="1:15" x14ac:dyDescent="0.2">
      <c r="A984" s="431"/>
      <c r="B984" s="431"/>
      <c r="C984" s="431"/>
      <c r="D984" s="431"/>
      <c r="E984" s="431"/>
      <c r="F984" s="431"/>
      <c r="G984" s="431"/>
      <c r="H984" s="433"/>
      <c r="I984" s="509"/>
      <c r="J984" s="387"/>
      <c r="K984" s="387"/>
      <c r="L984" s="431"/>
      <c r="M984" s="431"/>
      <c r="N984" s="433"/>
      <c r="O984" s="431"/>
    </row>
    <row r="985" spans="1:15" x14ac:dyDescent="0.2">
      <c r="A985" s="431"/>
      <c r="B985" s="431"/>
      <c r="C985" s="431"/>
      <c r="D985" s="431"/>
      <c r="E985" s="431"/>
      <c r="F985" s="431"/>
      <c r="G985" s="431"/>
      <c r="H985" s="433"/>
      <c r="I985" s="509"/>
      <c r="J985" s="387"/>
      <c r="K985" s="387"/>
      <c r="L985" s="431"/>
      <c r="M985" s="431"/>
      <c r="N985" s="433"/>
      <c r="O985" s="431"/>
    </row>
    <row r="986" spans="1:15" x14ac:dyDescent="0.2">
      <c r="A986" s="431"/>
      <c r="B986" s="431"/>
      <c r="C986" s="431"/>
      <c r="D986" s="431"/>
      <c r="E986" s="431"/>
      <c r="F986" s="431"/>
      <c r="G986" s="431"/>
      <c r="H986" s="433"/>
      <c r="I986" s="509"/>
      <c r="J986" s="387"/>
      <c r="K986" s="387"/>
      <c r="L986" s="431"/>
      <c r="M986" s="431"/>
      <c r="N986" s="433"/>
      <c r="O986" s="431"/>
    </row>
    <row r="987" spans="1:15" x14ac:dyDescent="0.2">
      <c r="A987" s="431"/>
      <c r="B987" s="431"/>
      <c r="C987" s="431"/>
      <c r="D987" s="431"/>
      <c r="E987" s="431"/>
      <c r="F987" s="431"/>
      <c r="G987" s="431"/>
      <c r="H987" s="433"/>
      <c r="I987" s="509"/>
      <c r="J987" s="387"/>
      <c r="K987" s="387"/>
      <c r="L987" s="431"/>
      <c r="M987" s="431"/>
      <c r="N987" s="433"/>
      <c r="O987" s="431"/>
    </row>
    <row r="988" spans="1:15" x14ac:dyDescent="0.2">
      <c r="A988" s="431"/>
      <c r="B988" s="431"/>
      <c r="C988" s="431"/>
      <c r="D988" s="431"/>
      <c r="E988" s="431"/>
      <c r="F988" s="431"/>
      <c r="G988" s="431"/>
      <c r="H988" s="433"/>
      <c r="I988" s="509"/>
      <c r="J988" s="387"/>
      <c r="K988" s="387"/>
      <c r="L988" s="431"/>
      <c r="M988" s="431"/>
      <c r="N988" s="433"/>
      <c r="O988" s="431"/>
    </row>
    <row r="989" spans="1:15" x14ac:dyDescent="0.2">
      <c r="A989" s="431"/>
      <c r="B989" s="431"/>
      <c r="C989" s="431"/>
      <c r="D989" s="431"/>
      <c r="E989" s="431"/>
      <c r="F989" s="431"/>
      <c r="G989" s="431"/>
      <c r="H989" s="433"/>
      <c r="I989" s="509"/>
      <c r="J989" s="387"/>
      <c r="K989" s="387"/>
      <c r="L989" s="431"/>
      <c r="M989" s="431"/>
      <c r="N989" s="433"/>
      <c r="O989" s="431"/>
    </row>
    <row r="990" spans="1:15" x14ac:dyDescent="0.2">
      <c r="A990" s="431"/>
      <c r="B990" s="431"/>
      <c r="C990" s="431"/>
      <c r="D990" s="431"/>
      <c r="E990" s="431"/>
      <c r="F990" s="431"/>
      <c r="G990" s="431"/>
      <c r="H990" s="433"/>
      <c r="I990" s="509"/>
      <c r="J990" s="387"/>
      <c r="K990" s="387"/>
      <c r="L990" s="431"/>
      <c r="M990" s="431"/>
      <c r="N990" s="433"/>
      <c r="O990" s="431"/>
    </row>
    <row r="991" spans="1:15" x14ac:dyDescent="0.2">
      <c r="A991" s="431"/>
      <c r="B991" s="431"/>
      <c r="C991" s="431"/>
      <c r="D991" s="431"/>
      <c r="E991" s="431"/>
      <c r="F991" s="431"/>
      <c r="G991" s="431"/>
      <c r="H991" s="433"/>
      <c r="I991" s="509"/>
      <c r="J991" s="387"/>
      <c r="K991" s="387"/>
      <c r="L991" s="431"/>
      <c r="M991" s="431"/>
      <c r="N991" s="433"/>
      <c r="O991" s="431"/>
    </row>
    <row r="992" spans="1:15" x14ac:dyDescent="0.2">
      <c r="A992" s="431"/>
      <c r="B992" s="431"/>
      <c r="C992" s="431"/>
      <c r="D992" s="431"/>
      <c r="E992" s="431"/>
      <c r="F992" s="431"/>
      <c r="G992" s="431"/>
      <c r="H992" s="433"/>
      <c r="I992" s="509"/>
      <c r="J992" s="387"/>
      <c r="K992" s="387"/>
      <c r="L992" s="431"/>
      <c r="M992" s="431"/>
      <c r="N992" s="433"/>
      <c r="O992" s="431"/>
    </row>
    <row r="993" spans="1:15" x14ac:dyDescent="0.2">
      <c r="A993" s="431"/>
      <c r="B993" s="431"/>
      <c r="C993" s="431"/>
      <c r="D993" s="431"/>
      <c r="E993" s="431"/>
      <c r="F993" s="431"/>
      <c r="G993" s="431"/>
      <c r="H993" s="433"/>
      <c r="I993" s="509"/>
      <c r="J993" s="387"/>
      <c r="K993" s="387"/>
      <c r="L993" s="431"/>
      <c r="M993" s="431"/>
      <c r="N993" s="433"/>
      <c r="O993" s="431"/>
    </row>
    <row r="994" spans="1:15" x14ac:dyDescent="0.2">
      <c r="A994" s="431"/>
      <c r="B994" s="431"/>
      <c r="C994" s="431"/>
      <c r="D994" s="431"/>
      <c r="E994" s="431"/>
      <c r="F994" s="431"/>
      <c r="G994" s="431"/>
      <c r="H994" s="433"/>
      <c r="I994" s="509"/>
      <c r="J994" s="387"/>
      <c r="K994" s="387"/>
      <c r="L994" s="431"/>
      <c r="M994" s="431"/>
      <c r="N994" s="433"/>
      <c r="O994" s="431"/>
    </row>
    <row r="995" spans="1:15" x14ac:dyDescent="0.2">
      <c r="A995" s="431"/>
      <c r="B995" s="431"/>
      <c r="C995" s="431"/>
      <c r="D995" s="431"/>
      <c r="E995" s="431"/>
      <c r="F995" s="431"/>
      <c r="G995" s="431"/>
      <c r="H995" s="433"/>
      <c r="I995" s="509"/>
      <c r="J995" s="387"/>
      <c r="K995" s="387"/>
      <c r="L995" s="431"/>
      <c r="M995" s="431"/>
      <c r="N995" s="433"/>
      <c r="O995" s="431"/>
    </row>
    <row r="996" spans="1:15" x14ac:dyDescent="0.2">
      <c r="A996" s="431"/>
      <c r="B996" s="431"/>
      <c r="C996" s="431"/>
      <c r="D996" s="431"/>
      <c r="E996" s="431"/>
      <c r="F996" s="431"/>
      <c r="G996" s="431"/>
      <c r="H996" s="433"/>
      <c r="I996" s="509"/>
      <c r="J996" s="387"/>
      <c r="K996" s="387"/>
      <c r="L996" s="431"/>
      <c r="M996" s="431"/>
      <c r="N996" s="433"/>
      <c r="O996" s="431"/>
    </row>
    <row r="997" spans="1:15" x14ac:dyDescent="0.2">
      <c r="A997" s="431"/>
      <c r="B997" s="431"/>
      <c r="C997" s="431"/>
      <c r="D997" s="431"/>
      <c r="E997" s="431"/>
      <c r="F997" s="431"/>
      <c r="G997" s="431"/>
      <c r="H997" s="433"/>
      <c r="I997" s="509"/>
      <c r="J997" s="387"/>
      <c r="K997" s="387"/>
      <c r="L997" s="431"/>
      <c r="M997" s="431"/>
      <c r="N997" s="433"/>
      <c r="O997" s="431"/>
    </row>
    <row r="998" spans="1:15" x14ac:dyDescent="0.2">
      <c r="A998" s="431"/>
      <c r="B998" s="431"/>
      <c r="C998" s="431"/>
      <c r="D998" s="431"/>
      <c r="E998" s="431"/>
      <c r="F998" s="431"/>
      <c r="G998" s="431"/>
      <c r="H998" s="433"/>
      <c r="I998" s="509"/>
      <c r="J998" s="387"/>
      <c r="K998" s="387"/>
      <c r="L998" s="431"/>
      <c r="M998" s="431"/>
      <c r="N998" s="433"/>
      <c r="O998" s="431"/>
    </row>
    <row r="999" spans="1:15" x14ac:dyDescent="0.2">
      <c r="A999" s="431"/>
      <c r="B999" s="431"/>
      <c r="C999" s="431"/>
      <c r="D999" s="431"/>
      <c r="E999" s="431"/>
      <c r="F999" s="431"/>
      <c r="G999" s="431"/>
      <c r="H999" s="433"/>
      <c r="I999" s="509"/>
      <c r="J999" s="387"/>
      <c r="K999" s="387"/>
      <c r="L999" s="431"/>
      <c r="M999" s="431"/>
      <c r="N999" s="433"/>
      <c r="O999" s="431"/>
    </row>
    <row r="1000" spans="1:15" x14ac:dyDescent="0.2">
      <c r="A1000" s="431"/>
      <c r="B1000" s="431"/>
      <c r="C1000" s="431"/>
      <c r="D1000" s="431"/>
      <c r="E1000" s="431"/>
      <c r="F1000" s="431"/>
      <c r="G1000" s="431"/>
      <c r="H1000" s="433"/>
      <c r="I1000" s="509"/>
      <c r="J1000" s="387"/>
      <c r="K1000" s="387"/>
      <c r="L1000" s="431"/>
      <c r="M1000" s="431"/>
      <c r="N1000" s="433"/>
      <c r="O1000" s="431"/>
    </row>
    <row r="1001" spans="1:15" x14ac:dyDescent="0.2">
      <c r="A1001" s="431"/>
      <c r="B1001" s="431"/>
      <c r="C1001" s="431"/>
      <c r="D1001" s="431"/>
      <c r="E1001" s="431"/>
      <c r="F1001" s="431"/>
      <c r="G1001" s="431"/>
      <c r="H1001" s="433"/>
      <c r="I1001" s="509"/>
      <c r="J1001" s="387"/>
      <c r="K1001" s="387"/>
      <c r="L1001" s="431"/>
      <c r="M1001" s="431"/>
      <c r="N1001" s="433"/>
      <c r="O1001" s="431"/>
    </row>
    <row r="1002" spans="1:15" x14ac:dyDescent="0.2">
      <c r="A1002" s="431"/>
      <c r="B1002" s="431"/>
      <c r="C1002" s="431"/>
      <c r="D1002" s="431"/>
      <c r="E1002" s="431"/>
      <c r="F1002" s="431"/>
      <c r="G1002" s="431"/>
      <c r="H1002" s="433"/>
      <c r="I1002" s="509"/>
      <c r="J1002" s="387"/>
      <c r="K1002" s="387"/>
      <c r="L1002" s="431"/>
      <c r="M1002" s="431"/>
      <c r="N1002" s="433"/>
      <c r="O1002" s="431"/>
    </row>
    <row r="1003" spans="1:15" x14ac:dyDescent="0.2">
      <c r="A1003" s="431"/>
      <c r="B1003" s="431"/>
      <c r="C1003" s="431"/>
      <c r="D1003" s="431"/>
      <c r="E1003" s="431"/>
      <c r="F1003" s="431"/>
      <c r="G1003" s="431"/>
      <c r="H1003" s="433"/>
      <c r="I1003" s="509"/>
      <c r="J1003" s="387"/>
      <c r="K1003" s="387"/>
      <c r="L1003" s="431"/>
      <c r="M1003" s="431"/>
      <c r="N1003" s="433"/>
      <c r="O1003" s="431"/>
    </row>
    <row r="1004" spans="1:15" x14ac:dyDescent="0.2">
      <c r="A1004" s="431"/>
      <c r="B1004" s="431"/>
      <c r="C1004" s="431"/>
      <c r="D1004" s="431"/>
      <c r="E1004" s="431"/>
      <c r="F1004" s="431"/>
      <c r="G1004" s="431"/>
      <c r="H1004" s="433"/>
      <c r="I1004" s="509"/>
      <c r="J1004" s="387"/>
      <c r="K1004" s="387"/>
      <c r="L1004" s="431"/>
      <c r="M1004" s="431"/>
      <c r="N1004" s="433"/>
      <c r="O1004" s="431"/>
    </row>
    <row r="1005" spans="1:15" x14ac:dyDescent="0.2">
      <c r="A1005" s="431"/>
      <c r="B1005" s="431"/>
      <c r="C1005" s="431"/>
      <c r="D1005" s="431"/>
      <c r="E1005" s="431"/>
      <c r="F1005" s="431"/>
      <c r="G1005" s="431"/>
      <c r="H1005" s="433"/>
      <c r="I1005" s="509"/>
      <c r="J1005" s="387"/>
      <c r="K1005" s="387"/>
      <c r="L1005" s="431"/>
      <c r="M1005" s="431"/>
      <c r="N1005" s="433"/>
      <c r="O1005" s="431"/>
    </row>
    <row r="1006" spans="1:15" x14ac:dyDescent="0.2">
      <c r="A1006" s="431"/>
      <c r="B1006" s="431"/>
      <c r="C1006" s="431"/>
      <c r="D1006" s="431"/>
      <c r="E1006" s="431"/>
      <c r="F1006" s="431"/>
      <c r="G1006" s="431"/>
      <c r="H1006" s="433"/>
      <c r="I1006" s="509"/>
      <c r="J1006" s="387"/>
      <c r="K1006" s="387"/>
      <c r="L1006" s="431"/>
      <c r="M1006" s="431"/>
      <c r="N1006" s="433"/>
      <c r="O1006" s="431"/>
    </row>
    <row r="1007" spans="1:15" x14ac:dyDescent="0.2">
      <c r="A1007" s="431"/>
      <c r="B1007" s="431"/>
      <c r="C1007" s="431"/>
      <c r="D1007" s="431"/>
      <c r="E1007" s="431"/>
      <c r="F1007" s="431"/>
      <c r="G1007" s="431"/>
      <c r="H1007" s="433"/>
      <c r="I1007" s="509"/>
      <c r="J1007" s="387"/>
      <c r="K1007" s="387"/>
      <c r="L1007" s="431"/>
      <c r="M1007" s="431"/>
      <c r="N1007" s="433"/>
      <c r="O1007" s="431"/>
    </row>
    <row r="1008" spans="1:15" x14ac:dyDescent="0.2">
      <c r="A1008" s="431"/>
      <c r="B1008" s="431"/>
      <c r="C1008" s="431"/>
      <c r="D1008" s="431"/>
      <c r="E1008" s="431"/>
      <c r="F1008" s="431"/>
      <c r="G1008" s="431"/>
      <c r="H1008" s="433"/>
      <c r="I1008" s="509"/>
      <c r="J1008" s="387"/>
      <c r="K1008" s="387"/>
      <c r="L1008" s="431"/>
      <c r="M1008" s="431"/>
      <c r="N1008" s="433"/>
      <c r="O1008" s="431"/>
    </row>
    <row r="1009" spans="1:15" x14ac:dyDescent="0.2">
      <c r="A1009" s="431"/>
      <c r="B1009" s="431"/>
      <c r="C1009" s="431"/>
      <c r="D1009" s="431"/>
      <c r="E1009" s="431"/>
      <c r="F1009" s="431"/>
      <c r="G1009" s="431"/>
      <c r="H1009" s="433"/>
      <c r="I1009" s="509"/>
      <c r="J1009" s="387"/>
      <c r="K1009" s="387"/>
      <c r="L1009" s="431"/>
      <c r="M1009" s="431"/>
      <c r="N1009" s="433"/>
      <c r="O1009" s="431"/>
    </row>
    <row r="1010" spans="1:15" x14ac:dyDescent="0.2">
      <c r="A1010" s="431"/>
      <c r="B1010" s="431"/>
      <c r="C1010" s="431"/>
      <c r="D1010" s="431"/>
      <c r="E1010" s="431"/>
      <c r="F1010" s="431"/>
      <c r="G1010" s="431"/>
      <c r="H1010" s="433"/>
      <c r="I1010" s="509"/>
      <c r="J1010" s="387"/>
      <c r="K1010" s="387"/>
      <c r="L1010" s="431"/>
      <c r="M1010" s="431"/>
      <c r="N1010" s="433"/>
      <c r="O1010" s="431"/>
    </row>
    <row r="1011" spans="1:15" x14ac:dyDescent="0.2">
      <c r="A1011" s="431"/>
      <c r="B1011" s="431"/>
      <c r="C1011" s="431"/>
      <c r="D1011" s="431"/>
      <c r="E1011" s="431"/>
      <c r="F1011" s="431"/>
      <c r="G1011" s="431"/>
      <c r="H1011" s="433"/>
      <c r="I1011" s="509"/>
      <c r="J1011" s="387"/>
      <c r="K1011" s="387"/>
      <c r="L1011" s="431"/>
      <c r="M1011" s="431"/>
      <c r="N1011" s="433"/>
      <c r="O1011" s="431"/>
    </row>
    <row r="1012" spans="1:15" x14ac:dyDescent="0.2">
      <c r="A1012" s="431"/>
      <c r="B1012" s="431"/>
      <c r="C1012" s="431"/>
      <c r="D1012" s="431"/>
      <c r="E1012" s="431"/>
      <c r="F1012" s="431"/>
      <c r="G1012" s="431"/>
      <c r="H1012" s="433"/>
      <c r="I1012" s="509"/>
      <c r="J1012" s="387"/>
      <c r="K1012" s="387"/>
      <c r="L1012" s="431"/>
      <c r="M1012" s="431"/>
      <c r="N1012" s="433"/>
      <c r="O1012" s="431"/>
    </row>
    <row r="1013" spans="1:15" x14ac:dyDescent="0.2">
      <c r="A1013" s="431"/>
      <c r="B1013" s="431"/>
      <c r="C1013" s="431"/>
      <c r="D1013" s="431"/>
      <c r="E1013" s="431"/>
      <c r="F1013" s="431"/>
      <c r="G1013" s="431"/>
      <c r="H1013" s="433"/>
      <c r="I1013" s="509"/>
      <c r="J1013" s="387"/>
      <c r="K1013" s="387"/>
      <c r="L1013" s="431"/>
      <c r="M1013" s="431"/>
      <c r="N1013" s="433"/>
      <c r="O1013" s="431"/>
    </row>
    <row r="1014" spans="1:15" x14ac:dyDescent="0.2">
      <c r="A1014" s="431"/>
      <c r="B1014" s="431"/>
      <c r="C1014" s="431"/>
      <c r="D1014" s="431"/>
      <c r="E1014" s="431"/>
      <c r="F1014" s="431"/>
      <c r="G1014" s="431"/>
      <c r="H1014" s="433"/>
      <c r="I1014" s="509"/>
      <c r="J1014" s="387"/>
      <c r="K1014" s="387"/>
      <c r="L1014" s="431"/>
      <c r="M1014" s="431"/>
      <c r="N1014" s="433"/>
      <c r="O1014" s="431"/>
    </row>
    <row r="1015" spans="1:15" x14ac:dyDescent="0.2">
      <c r="A1015" s="431"/>
      <c r="B1015" s="431"/>
      <c r="C1015" s="431"/>
      <c r="D1015" s="431"/>
      <c r="E1015" s="431"/>
      <c r="F1015" s="431"/>
      <c r="G1015" s="431"/>
      <c r="H1015" s="433"/>
      <c r="I1015" s="509"/>
      <c r="J1015" s="387"/>
      <c r="K1015" s="387"/>
      <c r="L1015" s="431"/>
      <c r="M1015" s="431"/>
      <c r="N1015" s="433"/>
      <c r="O1015" s="431"/>
    </row>
    <row r="1016" spans="1:15" x14ac:dyDescent="0.2">
      <c r="A1016" s="431"/>
      <c r="B1016" s="431"/>
      <c r="C1016" s="431"/>
      <c r="D1016" s="431"/>
      <c r="E1016" s="431"/>
      <c r="F1016" s="431"/>
      <c r="G1016" s="431"/>
      <c r="H1016" s="433"/>
      <c r="I1016" s="509"/>
      <c r="J1016" s="387"/>
      <c r="K1016" s="387"/>
      <c r="L1016" s="431"/>
      <c r="M1016" s="431"/>
      <c r="N1016" s="433"/>
      <c r="O1016" s="431"/>
    </row>
    <row r="1017" spans="1:15" x14ac:dyDescent="0.2">
      <c r="A1017" s="431"/>
      <c r="B1017" s="431"/>
      <c r="C1017" s="431"/>
      <c r="D1017" s="431"/>
      <c r="E1017" s="431"/>
      <c r="F1017" s="431"/>
      <c r="G1017" s="431"/>
      <c r="H1017" s="433"/>
      <c r="I1017" s="509"/>
      <c r="J1017" s="387"/>
      <c r="K1017" s="387"/>
      <c r="L1017" s="431"/>
      <c r="M1017" s="431"/>
      <c r="N1017" s="433"/>
      <c r="O1017" s="431"/>
    </row>
    <row r="1018" spans="1:15" x14ac:dyDescent="0.2">
      <c r="A1018" s="431"/>
      <c r="B1018" s="431"/>
      <c r="C1018" s="431"/>
      <c r="D1018" s="431"/>
      <c r="E1018" s="431"/>
      <c r="F1018" s="431"/>
      <c r="G1018" s="431"/>
      <c r="H1018" s="433"/>
      <c r="I1018" s="509"/>
      <c r="J1018" s="387"/>
      <c r="K1018" s="387"/>
      <c r="L1018" s="431"/>
      <c r="M1018" s="431"/>
      <c r="N1018" s="433"/>
      <c r="O1018" s="431"/>
    </row>
    <row r="1019" spans="1:15" x14ac:dyDescent="0.2">
      <c r="A1019" s="431"/>
      <c r="B1019" s="431"/>
      <c r="C1019" s="431"/>
      <c r="D1019" s="431"/>
      <c r="E1019" s="431"/>
      <c r="F1019" s="431"/>
      <c r="G1019" s="431"/>
      <c r="H1019" s="433"/>
      <c r="I1019" s="509"/>
      <c r="J1019" s="387"/>
      <c r="K1019" s="387"/>
      <c r="L1019" s="431"/>
      <c r="M1019" s="431"/>
      <c r="N1019" s="433"/>
      <c r="O1019" s="431"/>
    </row>
    <row r="1020" spans="1:15" x14ac:dyDescent="0.2">
      <c r="A1020" s="431"/>
      <c r="B1020" s="431"/>
      <c r="C1020" s="431"/>
      <c r="D1020" s="431"/>
      <c r="E1020" s="431"/>
      <c r="F1020" s="431"/>
      <c r="G1020" s="431"/>
      <c r="H1020" s="433"/>
      <c r="I1020" s="509"/>
      <c r="J1020" s="387"/>
      <c r="K1020" s="387"/>
      <c r="L1020" s="431"/>
      <c r="M1020" s="431"/>
      <c r="N1020" s="433"/>
      <c r="O1020" s="431"/>
    </row>
    <row r="1021" spans="1:15" x14ac:dyDescent="0.2">
      <c r="A1021" s="431"/>
      <c r="B1021" s="431"/>
      <c r="C1021" s="431"/>
      <c r="D1021" s="431"/>
      <c r="E1021" s="431"/>
      <c r="F1021" s="431"/>
      <c r="G1021" s="431"/>
      <c r="H1021" s="433"/>
      <c r="I1021" s="509"/>
      <c r="J1021" s="387"/>
      <c r="K1021" s="387"/>
      <c r="L1021" s="431"/>
      <c r="M1021" s="431"/>
      <c r="N1021" s="433"/>
      <c r="O1021" s="431"/>
    </row>
    <row r="1022" spans="1:15" x14ac:dyDescent="0.2">
      <c r="A1022" s="431"/>
      <c r="B1022" s="431"/>
      <c r="C1022" s="431"/>
      <c r="D1022" s="431"/>
      <c r="E1022" s="431"/>
      <c r="F1022" s="431"/>
      <c r="G1022" s="431"/>
      <c r="H1022" s="433"/>
      <c r="I1022" s="509"/>
      <c r="J1022" s="387"/>
      <c r="K1022" s="387"/>
      <c r="L1022" s="431"/>
      <c r="M1022" s="431"/>
      <c r="N1022" s="433"/>
      <c r="O1022" s="431"/>
    </row>
    <row r="1023" spans="1:15" x14ac:dyDescent="0.2">
      <c r="A1023" s="431"/>
      <c r="B1023" s="431"/>
      <c r="C1023" s="431"/>
      <c r="D1023" s="431"/>
      <c r="E1023" s="431"/>
      <c r="F1023" s="431"/>
      <c r="G1023" s="431"/>
      <c r="H1023" s="433"/>
      <c r="I1023" s="509"/>
      <c r="J1023" s="387"/>
      <c r="K1023" s="387"/>
      <c r="L1023" s="431"/>
      <c r="M1023" s="431"/>
      <c r="N1023" s="433"/>
      <c r="O1023" s="431"/>
    </row>
    <row r="1024" spans="1:15" x14ac:dyDescent="0.2">
      <c r="A1024" s="431"/>
      <c r="B1024" s="431"/>
      <c r="C1024" s="431"/>
      <c r="D1024" s="431"/>
      <c r="E1024" s="431"/>
      <c r="F1024" s="431"/>
      <c r="G1024" s="431"/>
      <c r="H1024" s="433"/>
      <c r="I1024" s="509"/>
      <c r="J1024" s="387"/>
      <c r="K1024" s="387"/>
      <c r="L1024" s="431"/>
      <c r="M1024" s="431"/>
      <c r="N1024" s="433"/>
      <c r="O1024" s="431"/>
    </row>
    <row r="1025" spans="1:15" x14ac:dyDescent="0.2">
      <c r="A1025" s="431"/>
      <c r="B1025" s="431"/>
      <c r="C1025" s="431"/>
      <c r="D1025" s="431"/>
      <c r="E1025" s="431"/>
      <c r="F1025" s="431"/>
      <c r="G1025" s="431"/>
      <c r="H1025" s="433"/>
      <c r="I1025" s="509"/>
      <c r="J1025" s="387"/>
      <c r="K1025" s="387"/>
      <c r="L1025" s="431"/>
      <c r="M1025" s="431"/>
      <c r="N1025" s="433"/>
      <c r="O1025" s="431"/>
    </row>
    <row r="1026" spans="1:15" x14ac:dyDescent="0.2">
      <c r="A1026" s="431"/>
      <c r="B1026" s="431"/>
      <c r="C1026" s="431"/>
      <c r="D1026" s="431"/>
      <c r="E1026" s="431"/>
      <c r="F1026" s="431"/>
      <c r="G1026" s="431"/>
      <c r="H1026" s="433"/>
      <c r="I1026" s="509"/>
      <c r="J1026" s="387"/>
      <c r="K1026" s="387"/>
      <c r="L1026" s="431"/>
      <c r="M1026" s="431"/>
      <c r="N1026" s="433"/>
      <c r="O1026" s="431"/>
    </row>
    <row r="1027" spans="1:15" x14ac:dyDescent="0.2">
      <c r="A1027" s="431"/>
      <c r="B1027" s="431"/>
      <c r="C1027" s="431"/>
      <c r="D1027" s="431"/>
      <c r="E1027" s="431"/>
      <c r="F1027" s="431"/>
      <c r="G1027" s="431"/>
      <c r="H1027" s="433"/>
      <c r="I1027" s="509"/>
      <c r="J1027" s="387"/>
      <c r="K1027" s="387"/>
      <c r="L1027" s="431"/>
      <c r="M1027" s="431"/>
      <c r="N1027" s="433"/>
      <c r="O1027" s="431"/>
    </row>
    <row r="1028" spans="1:15" x14ac:dyDescent="0.2">
      <c r="A1028" s="431"/>
      <c r="B1028" s="431"/>
      <c r="C1028" s="431"/>
      <c r="D1028" s="431"/>
      <c r="E1028" s="431"/>
      <c r="F1028" s="431"/>
      <c r="G1028" s="431"/>
      <c r="H1028" s="433"/>
      <c r="I1028" s="509"/>
      <c r="J1028" s="387"/>
      <c r="K1028" s="387"/>
      <c r="L1028" s="431"/>
      <c r="M1028" s="431"/>
      <c r="N1028" s="433"/>
      <c r="O1028" s="431"/>
    </row>
    <row r="1029" spans="1:15" x14ac:dyDescent="0.2">
      <c r="A1029" s="431"/>
      <c r="B1029" s="431"/>
      <c r="C1029" s="431"/>
      <c r="D1029" s="431"/>
      <c r="E1029" s="431"/>
      <c r="F1029" s="431"/>
      <c r="G1029" s="431"/>
      <c r="H1029" s="433"/>
      <c r="I1029" s="509"/>
      <c r="J1029" s="387"/>
      <c r="K1029" s="387"/>
      <c r="L1029" s="431"/>
      <c r="M1029" s="431"/>
      <c r="N1029" s="433"/>
      <c r="O1029" s="431"/>
    </row>
    <row r="1030" spans="1:15" x14ac:dyDescent="0.2">
      <c r="A1030" s="431"/>
      <c r="B1030" s="431"/>
      <c r="C1030" s="431"/>
      <c r="D1030" s="431"/>
      <c r="E1030" s="431"/>
      <c r="F1030" s="431"/>
      <c r="G1030" s="431"/>
      <c r="H1030" s="433"/>
      <c r="I1030" s="509"/>
      <c r="J1030" s="387"/>
      <c r="K1030" s="387"/>
      <c r="L1030" s="431"/>
      <c r="M1030" s="431"/>
      <c r="N1030" s="433"/>
      <c r="O1030" s="431"/>
    </row>
    <row r="1031" spans="1:15" x14ac:dyDescent="0.2">
      <c r="A1031" s="431"/>
      <c r="B1031" s="431"/>
      <c r="C1031" s="431"/>
      <c r="D1031" s="431"/>
      <c r="E1031" s="431"/>
      <c r="F1031" s="431"/>
      <c r="G1031" s="431"/>
      <c r="H1031" s="433"/>
      <c r="I1031" s="509"/>
      <c r="J1031" s="387"/>
      <c r="K1031" s="387"/>
      <c r="L1031" s="431"/>
      <c r="M1031" s="431"/>
      <c r="N1031" s="433"/>
      <c r="O1031" s="431"/>
    </row>
    <row r="1032" spans="1:15" x14ac:dyDescent="0.2">
      <c r="A1032" s="431"/>
      <c r="B1032" s="431"/>
      <c r="C1032" s="431"/>
      <c r="D1032" s="431"/>
      <c r="E1032" s="431"/>
      <c r="F1032" s="431"/>
      <c r="G1032" s="431"/>
      <c r="H1032" s="433"/>
      <c r="I1032" s="509"/>
      <c r="J1032" s="387"/>
      <c r="K1032" s="387"/>
      <c r="L1032" s="431"/>
      <c r="M1032" s="431"/>
      <c r="N1032" s="433"/>
      <c r="O1032" s="431"/>
    </row>
    <row r="1033" spans="1:15" x14ac:dyDescent="0.2">
      <c r="A1033" s="431"/>
      <c r="B1033" s="431"/>
      <c r="C1033" s="431"/>
      <c r="D1033" s="431"/>
      <c r="E1033" s="431"/>
      <c r="F1033" s="431"/>
      <c r="G1033" s="431"/>
      <c r="H1033" s="433"/>
      <c r="I1033" s="509"/>
      <c r="J1033" s="387"/>
      <c r="K1033" s="387"/>
      <c r="L1033" s="431"/>
      <c r="M1033" s="431"/>
      <c r="N1033" s="433"/>
      <c r="O1033" s="431"/>
    </row>
    <row r="1034" spans="1:15" x14ac:dyDescent="0.2">
      <c r="A1034" s="431"/>
      <c r="B1034" s="431"/>
      <c r="C1034" s="431"/>
      <c r="D1034" s="431"/>
      <c r="E1034" s="431"/>
      <c r="F1034" s="431"/>
      <c r="G1034" s="431"/>
      <c r="H1034" s="433"/>
      <c r="I1034" s="509"/>
      <c r="J1034" s="387"/>
      <c r="K1034" s="387"/>
      <c r="L1034" s="431"/>
      <c r="M1034" s="431"/>
      <c r="N1034" s="433"/>
      <c r="O1034" s="431"/>
    </row>
    <row r="1035" spans="1:15" x14ac:dyDescent="0.2">
      <c r="A1035" s="431"/>
      <c r="B1035" s="431"/>
      <c r="C1035" s="431"/>
      <c r="D1035" s="431"/>
      <c r="E1035" s="431"/>
      <c r="F1035" s="431"/>
      <c r="G1035" s="431"/>
      <c r="H1035" s="433"/>
      <c r="I1035" s="509"/>
      <c r="J1035" s="387"/>
      <c r="K1035" s="387"/>
      <c r="L1035" s="431"/>
      <c r="M1035" s="431"/>
      <c r="N1035" s="433"/>
      <c r="O1035" s="431"/>
    </row>
    <row r="1036" spans="1:15" x14ac:dyDescent="0.2">
      <c r="A1036" s="431"/>
      <c r="B1036" s="431"/>
      <c r="C1036" s="431"/>
      <c r="D1036" s="431"/>
      <c r="E1036" s="431"/>
      <c r="F1036" s="431"/>
      <c r="G1036" s="431"/>
      <c r="H1036" s="433"/>
      <c r="I1036" s="509"/>
      <c r="J1036" s="387"/>
      <c r="K1036" s="387"/>
      <c r="L1036" s="431"/>
      <c r="M1036" s="431"/>
      <c r="N1036" s="433"/>
      <c r="O1036" s="431"/>
    </row>
    <row r="1037" spans="1:15" x14ac:dyDescent="0.2">
      <c r="A1037" s="431"/>
      <c r="B1037" s="431"/>
      <c r="C1037" s="431"/>
      <c r="D1037" s="431"/>
      <c r="E1037" s="431"/>
      <c r="F1037" s="431"/>
      <c r="G1037" s="431"/>
      <c r="H1037" s="433"/>
      <c r="I1037" s="509"/>
      <c r="J1037" s="387"/>
      <c r="K1037" s="387"/>
      <c r="L1037" s="431"/>
      <c r="M1037" s="431"/>
      <c r="N1037" s="433"/>
      <c r="O1037" s="431"/>
    </row>
    <row r="1038" spans="1:15" x14ac:dyDescent="0.2">
      <c r="A1038" s="431"/>
      <c r="B1038" s="431"/>
      <c r="C1038" s="431"/>
      <c r="D1038" s="431"/>
      <c r="E1038" s="431"/>
      <c r="F1038" s="431"/>
      <c r="G1038" s="431"/>
      <c r="H1038" s="433"/>
      <c r="I1038" s="509"/>
      <c r="J1038" s="387"/>
      <c r="K1038" s="387"/>
      <c r="L1038" s="431"/>
      <c r="M1038" s="431"/>
      <c r="N1038" s="433"/>
      <c r="O1038" s="431"/>
    </row>
    <row r="1039" spans="1:15" x14ac:dyDescent="0.2">
      <c r="A1039" s="431"/>
      <c r="B1039" s="431"/>
      <c r="C1039" s="431"/>
      <c r="D1039" s="431"/>
      <c r="E1039" s="431"/>
      <c r="F1039" s="431"/>
      <c r="G1039" s="431"/>
      <c r="H1039" s="433"/>
      <c r="I1039" s="509"/>
      <c r="J1039" s="387"/>
      <c r="K1039" s="387"/>
      <c r="L1039" s="431"/>
      <c r="M1039" s="431"/>
      <c r="N1039" s="433"/>
      <c r="O1039" s="431"/>
    </row>
    <row r="1040" spans="1:15" x14ac:dyDescent="0.2">
      <c r="A1040" s="431"/>
      <c r="B1040" s="431"/>
      <c r="C1040" s="431"/>
      <c r="D1040" s="431"/>
      <c r="E1040" s="431"/>
      <c r="F1040" s="431"/>
      <c r="G1040" s="431"/>
      <c r="H1040" s="433"/>
      <c r="I1040" s="509"/>
      <c r="J1040" s="387"/>
      <c r="K1040" s="387"/>
      <c r="L1040" s="431"/>
      <c r="M1040" s="431"/>
      <c r="N1040" s="433"/>
      <c r="O1040" s="431"/>
    </row>
    <row r="1041" spans="1:15" x14ac:dyDescent="0.2">
      <c r="A1041" s="431"/>
      <c r="B1041" s="431"/>
      <c r="C1041" s="431"/>
      <c r="D1041" s="431"/>
      <c r="E1041" s="431"/>
      <c r="F1041" s="431"/>
      <c r="G1041" s="431"/>
      <c r="H1041" s="433"/>
      <c r="I1041" s="509"/>
      <c r="J1041" s="387"/>
      <c r="K1041" s="387"/>
      <c r="L1041" s="431"/>
      <c r="M1041" s="431"/>
      <c r="N1041" s="433"/>
      <c r="O1041" s="431"/>
    </row>
    <row r="1042" spans="1:15" x14ac:dyDescent="0.2">
      <c r="A1042" s="431"/>
      <c r="B1042" s="431"/>
      <c r="C1042" s="431"/>
      <c r="D1042" s="431"/>
      <c r="E1042" s="431"/>
      <c r="F1042" s="431"/>
      <c r="G1042" s="431"/>
      <c r="H1042" s="433"/>
      <c r="I1042" s="509"/>
      <c r="J1042" s="387"/>
      <c r="K1042" s="387"/>
      <c r="L1042" s="431"/>
      <c r="M1042" s="431"/>
      <c r="N1042" s="433"/>
      <c r="O1042" s="431"/>
    </row>
    <row r="1043" spans="1:15" x14ac:dyDescent="0.2">
      <c r="A1043" s="431"/>
      <c r="B1043" s="431"/>
      <c r="C1043" s="431"/>
      <c r="D1043" s="431"/>
      <c r="E1043" s="431"/>
      <c r="F1043" s="431"/>
      <c r="G1043" s="431"/>
      <c r="H1043" s="433"/>
      <c r="I1043" s="509"/>
      <c r="J1043" s="387"/>
      <c r="K1043" s="387"/>
      <c r="L1043" s="431"/>
      <c r="M1043" s="431"/>
      <c r="N1043" s="433"/>
      <c r="O1043" s="431"/>
    </row>
    <row r="1044" spans="1:15" x14ac:dyDescent="0.2">
      <c r="A1044" s="431"/>
      <c r="B1044" s="431"/>
      <c r="C1044" s="431"/>
      <c r="D1044" s="431"/>
      <c r="E1044" s="431"/>
      <c r="F1044" s="431"/>
      <c r="G1044" s="431"/>
      <c r="H1044" s="433"/>
      <c r="I1044" s="509"/>
      <c r="J1044" s="387"/>
      <c r="K1044" s="387"/>
      <c r="L1044" s="431"/>
      <c r="M1044" s="431"/>
      <c r="N1044" s="433"/>
      <c r="O1044" s="431"/>
    </row>
    <row r="1045" spans="1:15" x14ac:dyDescent="0.2">
      <c r="A1045" s="431"/>
      <c r="B1045" s="431"/>
      <c r="C1045" s="431"/>
      <c r="D1045" s="431"/>
      <c r="E1045" s="431"/>
      <c r="F1045" s="431"/>
      <c r="G1045" s="431"/>
      <c r="H1045" s="433"/>
      <c r="I1045" s="509"/>
      <c r="J1045" s="387"/>
      <c r="K1045" s="387"/>
      <c r="L1045" s="431"/>
      <c r="M1045" s="431"/>
      <c r="N1045" s="433"/>
      <c r="O1045" s="431"/>
    </row>
    <row r="1046" spans="1:15" x14ac:dyDescent="0.2">
      <c r="A1046" s="431"/>
      <c r="B1046" s="431"/>
      <c r="C1046" s="431"/>
      <c r="D1046" s="431"/>
      <c r="E1046" s="431"/>
      <c r="F1046" s="431"/>
      <c r="G1046" s="431"/>
      <c r="H1046" s="433"/>
      <c r="I1046" s="509"/>
      <c r="J1046" s="387"/>
      <c r="K1046" s="387"/>
      <c r="L1046" s="431"/>
      <c r="M1046" s="431"/>
      <c r="N1046" s="433"/>
      <c r="O1046" s="431"/>
    </row>
    <row r="1047" spans="1:15" x14ac:dyDescent="0.2">
      <c r="A1047" s="431"/>
      <c r="B1047" s="431"/>
      <c r="C1047" s="431"/>
      <c r="D1047" s="431"/>
      <c r="E1047" s="431"/>
      <c r="F1047" s="431"/>
      <c r="G1047" s="431"/>
      <c r="H1047" s="433"/>
      <c r="I1047" s="509"/>
      <c r="J1047" s="387"/>
      <c r="K1047" s="387"/>
      <c r="L1047" s="431"/>
      <c r="M1047" s="431"/>
      <c r="N1047" s="433"/>
      <c r="O1047" s="431"/>
    </row>
    <row r="1048" spans="1:15" x14ac:dyDescent="0.2">
      <c r="A1048" s="431"/>
      <c r="B1048" s="431"/>
      <c r="C1048" s="431"/>
      <c r="D1048" s="431"/>
      <c r="E1048" s="431"/>
      <c r="F1048" s="431"/>
      <c r="G1048" s="431"/>
      <c r="H1048" s="433"/>
      <c r="I1048" s="509"/>
      <c r="J1048" s="387"/>
      <c r="K1048" s="387"/>
      <c r="L1048" s="431"/>
      <c r="M1048" s="431"/>
      <c r="N1048" s="433"/>
      <c r="O1048" s="431"/>
    </row>
    <row r="1049" spans="1:15" x14ac:dyDescent="0.2">
      <c r="A1049" s="431"/>
      <c r="B1049" s="431"/>
      <c r="C1049" s="431"/>
      <c r="D1049" s="431"/>
      <c r="E1049" s="431"/>
      <c r="F1049" s="431"/>
      <c r="G1049" s="431"/>
      <c r="H1049" s="433"/>
      <c r="I1049" s="509"/>
      <c r="J1049" s="387"/>
      <c r="K1049" s="387"/>
      <c r="L1049" s="431"/>
      <c r="M1049" s="431"/>
      <c r="N1049" s="433"/>
      <c r="O1049" s="431"/>
    </row>
    <row r="1050" spans="1:15" x14ac:dyDescent="0.2">
      <c r="A1050" s="431"/>
      <c r="B1050" s="431"/>
      <c r="C1050" s="431"/>
      <c r="D1050" s="431"/>
      <c r="E1050" s="431"/>
      <c r="F1050" s="431"/>
      <c r="G1050" s="431"/>
      <c r="H1050" s="433"/>
      <c r="I1050" s="509"/>
      <c r="J1050" s="387"/>
      <c r="K1050" s="387"/>
      <c r="L1050" s="431"/>
      <c r="M1050" s="431"/>
      <c r="N1050" s="433"/>
      <c r="O1050" s="431"/>
    </row>
    <row r="1051" spans="1:15" x14ac:dyDescent="0.2">
      <c r="A1051" s="431"/>
      <c r="B1051" s="431"/>
      <c r="C1051" s="431"/>
      <c r="D1051" s="431"/>
      <c r="E1051" s="431"/>
      <c r="F1051" s="431"/>
      <c r="G1051" s="431"/>
      <c r="H1051" s="433"/>
      <c r="I1051" s="509"/>
      <c r="J1051" s="387"/>
      <c r="K1051" s="387"/>
      <c r="L1051" s="431"/>
      <c r="M1051" s="431"/>
      <c r="N1051" s="433"/>
      <c r="O1051" s="431"/>
    </row>
    <row r="1052" spans="1:15" x14ac:dyDescent="0.2">
      <c r="A1052" s="431"/>
      <c r="B1052" s="431"/>
      <c r="C1052" s="431"/>
      <c r="D1052" s="431"/>
      <c r="E1052" s="431"/>
      <c r="F1052" s="431"/>
      <c r="G1052" s="431"/>
      <c r="H1052" s="433"/>
      <c r="I1052" s="509"/>
      <c r="J1052" s="387"/>
      <c r="K1052" s="387"/>
      <c r="L1052" s="431"/>
      <c r="M1052" s="431"/>
      <c r="N1052" s="433"/>
      <c r="O1052" s="431"/>
    </row>
    <row r="1053" spans="1:15" x14ac:dyDescent="0.2">
      <c r="A1053" s="431"/>
      <c r="B1053" s="431"/>
      <c r="C1053" s="431"/>
      <c r="D1053" s="431"/>
      <c r="E1053" s="431"/>
      <c r="F1053" s="431"/>
      <c r="G1053" s="431"/>
      <c r="H1053" s="433"/>
      <c r="I1053" s="509"/>
      <c r="J1053" s="387"/>
      <c r="K1053" s="387"/>
      <c r="L1053" s="431"/>
      <c r="M1053" s="431"/>
      <c r="N1053" s="433"/>
      <c r="O1053" s="431"/>
    </row>
    <row r="1054" spans="1:15" x14ac:dyDescent="0.2">
      <c r="A1054" s="431"/>
      <c r="B1054" s="431"/>
      <c r="C1054" s="431"/>
      <c r="D1054" s="431"/>
      <c r="E1054" s="431"/>
      <c r="F1054" s="431"/>
      <c r="G1054" s="431"/>
      <c r="H1054" s="433"/>
      <c r="I1054" s="509"/>
      <c r="J1054" s="387"/>
      <c r="K1054" s="387"/>
      <c r="L1054" s="431"/>
      <c r="M1054" s="431"/>
      <c r="N1054" s="433"/>
      <c r="O1054" s="431"/>
    </row>
    <row r="1055" spans="1:15" x14ac:dyDescent="0.2">
      <c r="A1055" s="431"/>
      <c r="B1055" s="431"/>
      <c r="C1055" s="431"/>
      <c r="D1055" s="431"/>
      <c r="E1055" s="431"/>
      <c r="F1055" s="431"/>
      <c r="G1055" s="431"/>
      <c r="H1055" s="433"/>
      <c r="I1055" s="509"/>
      <c r="J1055" s="387"/>
      <c r="K1055" s="387"/>
      <c r="L1055" s="431"/>
      <c r="M1055" s="431"/>
      <c r="N1055" s="433"/>
      <c r="O1055" s="431"/>
    </row>
    <row r="1056" spans="1:15" x14ac:dyDescent="0.2">
      <c r="A1056" s="431"/>
      <c r="B1056" s="431"/>
      <c r="C1056" s="431"/>
      <c r="D1056" s="431"/>
      <c r="E1056" s="431"/>
      <c r="F1056" s="431"/>
      <c r="G1056" s="431"/>
      <c r="H1056" s="433"/>
      <c r="I1056" s="509"/>
      <c r="J1056" s="387"/>
      <c r="K1056" s="387"/>
      <c r="L1056" s="431"/>
      <c r="M1056" s="431"/>
      <c r="N1056" s="433"/>
      <c r="O1056" s="431"/>
    </row>
    <row r="1057" spans="1:15" x14ac:dyDescent="0.2">
      <c r="A1057" s="431"/>
      <c r="B1057" s="431"/>
      <c r="C1057" s="431"/>
      <c r="D1057" s="431"/>
      <c r="E1057" s="431"/>
      <c r="F1057" s="431"/>
      <c r="G1057" s="431"/>
      <c r="H1057" s="433"/>
      <c r="I1057" s="509"/>
      <c r="J1057" s="387"/>
      <c r="K1057" s="387"/>
      <c r="L1057" s="431"/>
      <c r="M1057" s="431"/>
      <c r="N1057" s="433"/>
      <c r="O1057" s="431"/>
    </row>
    <row r="1058" spans="1:15" x14ac:dyDescent="0.2">
      <c r="A1058" s="431"/>
      <c r="B1058" s="431"/>
      <c r="C1058" s="431"/>
      <c r="D1058" s="431"/>
      <c r="E1058" s="431"/>
      <c r="F1058" s="431"/>
      <c r="G1058" s="431"/>
      <c r="H1058" s="433"/>
      <c r="I1058" s="509"/>
      <c r="J1058" s="387"/>
      <c r="K1058" s="387"/>
      <c r="L1058" s="431"/>
      <c r="M1058" s="431"/>
      <c r="N1058" s="433"/>
      <c r="O1058" s="431"/>
    </row>
    <row r="1059" spans="1:15" x14ac:dyDescent="0.2">
      <c r="A1059" s="431"/>
      <c r="B1059" s="431"/>
      <c r="C1059" s="431"/>
      <c r="D1059" s="431"/>
      <c r="E1059" s="431"/>
      <c r="F1059" s="431"/>
      <c r="G1059" s="431"/>
      <c r="H1059" s="433"/>
      <c r="I1059" s="509"/>
      <c r="J1059" s="387"/>
      <c r="K1059" s="387"/>
      <c r="L1059" s="431"/>
      <c r="M1059" s="431"/>
      <c r="N1059" s="433"/>
      <c r="O1059" s="431"/>
    </row>
    <row r="1060" spans="1:15" x14ac:dyDescent="0.2">
      <c r="A1060" s="431"/>
      <c r="B1060" s="431"/>
      <c r="C1060" s="431"/>
      <c r="D1060" s="431"/>
      <c r="E1060" s="431"/>
      <c r="F1060" s="431"/>
      <c r="G1060" s="431"/>
      <c r="H1060" s="433"/>
      <c r="I1060" s="509"/>
      <c r="J1060" s="387"/>
      <c r="K1060" s="387"/>
      <c r="L1060" s="431"/>
      <c r="M1060" s="431"/>
      <c r="N1060" s="433"/>
      <c r="O1060" s="431"/>
    </row>
    <row r="1061" spans="1:15" x14ac:dyDescent="0.2">
      <c r="A1061" s="431"/>
      <c r="B1061" s="431"/>
      <c r="C1061" s="431"/>
      <c r="D1061" s="431"/>
      <c r="E1061" s="431"/>
      <c r="F1061" s="431"/>
      <c r="G1061" s="431"/>
      <c r="H1061" s="433"/>
      <c r="I1061" s="509"/>
      <c r="J1061" s="387"/>
      <c r="K1061" s="387"/>
      <c r="L1061" s="431"/>
      <c r="M1061" s="431"/>
      <c r="N1061" s="433"/>
      <c r="O1061" s="431"/>
    </row>
    <row r="1062" spans="1:15" x14ac:dyDescent="0.2">
      <c r="A1062" s="431"/>
      <c r="B1062" s="431"/>
      <c r="C1062" s="431"/>
      <c r="D1062" s="431"/>
      <c r="E1062" s="431"/>
      <c r="F1062" s="431"/>
      <c r="G1062" s="431"/>
      <c r="H1062" s="433"/>
      <c r="I1062" s="509"/>
      <c r="J1062" s="387"/>
      <c r="K1062" s="387"/>
      <c r="L1062" s="431"/>
      <c r="M1062" s="431"/>
      <c r="N1062" s="433"/>
      <c r="O1062" s="431"/>
    </row>
    <row r="1063" spans="1:15" x14ac:dyDescent="0.2">
      <c r="A1063" s="431"/>
      <c r="B1063" s="431"/>
      <c r="C1063" s="431"/>
      <c r="D1063" s="431"/>
      <c r="E1063" s="431"/>
      <c r="F1063" s="431"/>
      <c r="G1063" s="431"/>
      <c r="H1063" s="433"/>
      <c r="I1063" s="509"/>
      <c r="J1063" s="387"/>
      <c r="K1063" s="387"/>
      <c r="L1063" s="431"/>
      <c r="M1063" s="431"/>
      <c r="N1063" s="433"/>
      <c r="O1063" s="431"/>
    </row>
    <row r="1064" spans="1:15" x14ac:dyDescent="0.2">
      <c r="A1064" s="431"/>
      <c r="B1064" s="431"/>
      <c r="C1064" s="431"/>
      <c r="D1064" s="431"/>
      <c r="E1064" s="431"/>
      <c r="F1064" s="431"/>
      <c r="G1064" s="431"/>
      <c r="H1064" s="433"/>
      <c r="I1064" s="509"/>
      <c r="J1064" s="387"/>
      <c r="K1064" s="387"/>
      <c r="L1064" s="431"/>
      <c r="M1064" s="431"/>
      <c r="N1064" s="433"/>
      <c r="O1064" s="431"/>
    </row>
    <row r="1065" spans="1:15" x14ac:dyDescent="0.2">
      <c r="A1065" s="431"/>
      <c r="B1065" s="431"/>
      <c r="C1065" s="431"/>
      <c r="D1065" s="431"/>
      <c r="E1065" s="431"/>
      <c r="F1065" s="431"/>
      <c r="G1065" s="431"/>
      <c r="H1065" s="433"/>
      <c r="I1065" s="509"/>
      <c r="J1065" s="387"/>
      <c r="K1065" s="387"/>
      <c r="L1065" s="431"/>
      <c r="M1065" s="431"/>
      <c r="N1065" s="433"/>
      <c r="O1065" s="431"/>
    </row>
    <row r="1066" spans="1:15" x14ac:dyDescent="0.2">
      <c r="A1066" s="431"/>
      <c r="B1066" s="431"/>
      <c r="C1066" s="431"/>
      <c r="D1066" s="431"/>
      <c r="E1066" s="431"/>
      <c r="F1066" s="431"/>
      <c r="G1066" s="431"/>
      <c r="H1066" s="433"/>
      <c r="I1066" s="509"/>
      <c r="J1066" s="387"/>
      <c r="K1066" s="387"/>
      <c r="L1066" s="431"/>
      <c r="M1066" s="431"/>
      <c r="N1066" s="433"/>
      <c r="O1066" s="431"/>
    </row>
    <row r="1067" spans="1:15" x14ac:dyDescent="0.2">
      <c r="A1067" s="431"/>
      <c r="B1067" s="431"/>
      <c r="C1067" s="431"/>
      <c r="D1067" s="431"/>
      <c r="E1067" s="431"/>
      <c r="F1067" s="431"/>
      <c r="G1067" s="431"/>
      <c r="H1067" s="433"/>
      <c r="I1067" s="509"/>
      <c r="J1067" s="387"/>
      <c r="K1067" s="387"/>
      <c r="L1067" s="431"/>
      <c r="M1067" s="431"/>
      <c r="N1067" s="433"/>
      <c r="O1067" s="431"/>
    </row>
    <row r="1068" spans="1:15" x14ac:dyDescent="0.2">
      <c r="A1068" s="431"/>
      <c r="B1068" s="431"/>
      <c r="C1068" s="431"/>
      <c r="D1068" s="431"/>
      <c r="E1068" s="431"/>
      <c r="F1068" s="431"/>
      <c r="G1068" s="431"/>
      <c r="H1068" s="433"/>
      <c r="I1068" s="509"/>
      <c r="J1068" s="387"/>
      <c r="K1068" s="387"/>
      <c r="L1068" s="431"/>
      <c r="M1068" s="431"/>
      <c r="N1068" s="433"/>
      <c r="O1068" s="431"/>
    </row>
    <row r="1069" spans="1:15" x14ac:dyDescent="0.2">
      <c r="A1069" s="431"/>
      <c r="B1069" s="431"/>
      <c r="C1069" s="431"/>
      <c r="D1069" s="431"/>
      <c r="E1069" s="431"/>
      <c r="F1069" s="431"/>
      <c r="G1069" s="431"/>
      <c r="H1069" s="433"/>
      <c r="I1069" s="509"/>
      <c r="J1069" s="387"/>
      <c r="K1069" s="387"/>
      <c r="L1069" s="431"/>
      <c r="M1069" s="431"/>
      <c r="N1069" s="433"/>
      <c r="O1069" s="431"/>
    </row>
    <row r="1070" spans="1:15" x14ac:dyDescent="0.2">
      <c r="A1070" s="431"/>
      <c r="B1070" s="431"/>
      <c r="C1070" s="431"/>
      <c r="D1070" s="431"/>
      <c r="E1070" s="431"/>
      <c r="F1070" s="431"/>
      <c r="G1070" s="431"/>
      <c r="H1070" s="433"/>
      <c r="I1070" s="509"/>
      <c r="J1070" s="387"/>
      <c r="K1070" s="387"/>
      <c r="L1070" s="431"/>
      <c r="M1070" s="431"/>
      <c r="N1070" s="433"/>
      <c r="O1070" s="431"/>
    </row>
    <row r="1071" spans="1:15" x14ac:dyDescent="0.2">
      <c r="A1071" s="431"/>
      <c r="B1071" s="431"/>
      <c r="C1071" s="431"/>
      <c r="D1071" s="431"/>
      <c r="E1071" s="431"/>
      <c r="F1071" s="431"/>
      <c r="G1071" s="431"/>
      <c r="H1071" s="433"/>
      <c r="I1071" s="509"/>
      <c r="J1071" s="387"/>
      <c r="K1071" s="387"/>
      <c r="L1071" s="431"/>
      <c r="M1071" s="431"/>
      <c r="N1071" s="433"/>
      <c r="O1071" s="431"/>
    </row>
    <row r="1072" spans="1:15" x14ac:dyDescent="0.2">
      <c r="A1072" s="431"/>
      <c r="B1072" s="431"/>
      <c r="C1072" s="431"/>
      <c r="D1072" s="431"/>
      <c r="E1072" s="431"/>
      <c r="F1072" s="431"/>
      <c r="G1072" s="431"/>
      <c r="H1072" s="433"/>
      <c r="I1072" s="509"/>
      <c r="J1072" s="387"/>
      <c r="K1072" s="387"/>
      <c r="L1072" s="431"/>
      <c r="M1072" s="431"/>
      <c r="N1072" s="433"/>
      <c r="O1072" s="431"/>
    </row>
    <row r="1073" spans="1:15" x14ac:dyDescent="0.2">
      <c r="A1073" s="431"/>
      <c r="B1073" s="431"/>
      <c r="C1073" s="431"/>
      <c r="D1073" s="431"/>
      <c r="E1073" s="431"/>
      <c r="F1073" s="431"/>
      <c r="G1073" s="431"/>
      <c r="H1073" s="433"/>
      <c r="I1073" s="509"/>
      <c r="J1073" s="387"/>
      <c r="K1073" s="387"/>
      <c r="L1073" s="431"/>
      <c r="M1073" s="431"/>
      <c r="N1073" s="433"/>
      <c r="O1073" s="431"/>
    </row>
    <row r="1074" spans="1:15" x14ac:dyDescent="0.2">
      <c r="A1074" s="431"/>
      <c r="B1074" s="431"/>
      <c r="C1074" s="431"/>
      <c r="D1074" s="431"/>
      <c r="E1074" s="431"/>
      <c r="F1074" s="431"/>
      <c r="G1074" s="431"/>
      <c r="H1074" s="433"/>
      <c r="I1074" s="509"/>
      <c r="J1074" s="387"/>
      <c r="K1074" s="387"/>
      <c r="L1074" s="431"/>
      <c r="M1074" s="431"/>
      <c r="N1074" s="433"/>
      <c r="O1074" s="431"/>
    </row>
    <row r="1075" spans="1:15" x14ac:dyDescent="0.2">
      <c r="A1075" s="431"/>
      <c r="B1075" s="431"/>
      <c r="C1075" s="431"/>
      <c r="D1075" s="431"/>
      <c r="E1075" s="431"/>
      <c r="F1075" s="431"/>
      <c r="G1075" s="431"/>
      <c r="H1075" s="433"/>
      <c r="I1075" s="509"/>
      <c r="J1075" s="387"/>
      <c r="K1075" s="387"/>
      <c r="L1075" s="431"/>
      <c r="M1075" s="431"/>
      <c r="N1075" s="433"/>
      <c r="O1075" s="431"/>
    </row>
    <row r="1076" spans="1:15" x14ac:dyDescent="0.2">
      <c r="A1076" s="431"/>
      <c r="B1076" s="431"/>
      <c r="C1076" s="431"/>
      <c r="D1076" s="431"/>
      <c r="E1076" s="431"/>
      <c r="F1076" s="431"/>
      <c r="G1076" s="431"/>
      <c r="H1076" s="433"/>
      <c r="I1076" s="509"/>
      <c r="J1076" s="387"/>
      <c r="K1076" s="387"/>
      <c r="L1076" s="431"/>
      <c r="M1076" s="431"/>
      <c r="N1076" s="433"/>
      <c r="O1076" s="431"/>
    </row>
    <row r="1077" spans="1:15" x14ac:dyDescent="0.2">
      <c r="A1077" s="431"/>
      <c r="B1077" s="431"/>
      <c r="C1077" s="431"/>
      <c r="D1077" s="431"/>
      <c r="E1077" s="431"/>
      <c r="F1077" s="431"/>
      <c r="G1077" s="431"/>
      <c r="H1077" s="433"/>
      <c r="I1077" s="509"/>
      <c r="J1077" s="387"/>
      <c r="K1077" s="387"/>
      <c r="L1077" s="431"/>
      <c r="M1077" s="431"/>
      <c r="N1077" s="433"/>
      <c r="O1077" s="431"/>
    </row>
    <row r="1078" spans="1:15" x14ac:dyDescent="0.2">
      <c r="A1078" s="431"/>
      <c r="B1078" s="431"/>
      <c r="C1078" s="431"/>
      <c r="D1078" s="431"/>
      <c r="E1078" s="431"/>
      <c r="F1078" s="431"/>
      <c r="G1078" s="431"/>
      <c r="H1078" s="433"/>
      <c r="I1078" s="509"/>
      <c r="J1078" s="387"/>
      <c r="K1078" s="387"/>
      <c r="L1078" s="431"/>
      <c r="M1078" s="431"/>
      <c r="N1078" s="433"/>
      <c r="O1078" s="431"/>
    </row>
    <row r="1079" spans="1:15" x14ac:dyDescent="0.2">
      <c r="A1079" s="431"/>
      <c r="B1079" s="431"/>
      <c r="C1079" s="431"/>
      <c r="D1079" s="431"/>
      <c r="E1079" s="431"/>
      <c r="F1079" s="431"/>
      <c r="G1079" s="431"/>
      <c r="H1079" s="433"/>
      <c r="I1079" s="509"/>
      <c r="J1079" s="387"/>
      <c r="K1079" s="387"/>
      <c r="L1079" s="431"/>
      <c r="M1079" s="431"/>
      <c r="N1079" s="433"/>
      <c r="O1079" s="431"/>
    </row>
    <row r="1080" spans="1:15" x14ac:dyDescent="0.2">
      <c r="A1080" s="431"/>
      <c r="B1080" s="431"/>
      <c r="C1080" s="431"/>
      <c r="D1080" s="431"/>
      <c r="E1080" s="431"/>
      <c r="F1080" s="431"/>
      <c r="G1080" s="431"/>
      <c r="H1080" s="433"/>
      <c r="I1080" s="509"/>
      <c r="J1080" s="387"/>
      <c r="K1080" s="387"/>
      <c r="L1080" s="431"/>
      <c r="M1080" s="431"/>
      <c r="N1080" s="433"/>
      <c r="O1080" s="431"/>
    </row>
    <row r="1081" spans="1:15" x14ac:dyDescent="0.2">
      <c r="A1081" s="431"/>
      <c r="B1081" s="431"/>
      <c r="C1081" s="431"/>
      <c r="D1081" s="431"/>
      <c r="E1081" s="431"/>
      <c r="F1081" s="431"/>
      <c r="G1081" s="431"/>
      <c r="H1081" s="433"/>
      <c r="I1081" s="509"/>
      <c r="J1081" s="387"/>
      <c r="K1081" s="387"/>
      <c r="L1081" s="431"/>
      <c r="M1081" s="431"/>
      <c r="N1081" s="433"/>
      <c r="O1081" s="431"/>
    </row>
    <row r="1082" spans="1:15" x14ac:dyDescent="0.2">
      <c r="A1082" s="431"/>
      <c r="B1082" s="431"/>
      <c r="C1082" s="431"/>
      <c r="D1082" s="431"/>
      <c r="E1082" s="431"/>
      <c r="F1082" s="431"/>
      <c r="G1082" s="431"/>
      <c r="H1082" s="433"/>
      <c r="I1082" s="509"/>
      <c r="J1082" s="387"/>
      <c r="K1082" s="387"/>
      <c r="L1082" s="431"/>
      <c r="M1082" s="431"/>
      <c r="N1082" s="433"/>
      <c r="O1082" s="431"/>
    </row>
    <row r="1083" spans="1:15" x14ac:dyDescent="0.2">
      <c r="A1083" s="431"/>
      <c r="B1083" s="431"/>
      <c r="C1083" s="431"/>
      <c r="D1083" s="431"/>
      <c r="E1083" s="431"/>
      <c r="F1083" s="431"/>
      <c r="G1083" s="431"/>
      <c r="H1083" s="433"/>
      <c r="I1083" s="509"/>
      <c r="J1083" s="387"/>
      <c r="K1083" s="387"/>
      <c r="L1083" s="431"/>
      <c r="M1083" s="431"/>
      <c r="N1083" s="433"/>
      <c r="O1083" s="431"/>
    </row>
    <row r="1084" spans="1:15" x14ac:dyDescent="0.2">
      <c r="A1084" s="431"/>
      <c r="B1084" s="431"/>
      <c r="C1084" s="431"/>
      <c r="D1084" s="431"/>
      <c r="E1084" s="431"/>
      <c r="F1084" s="431"/>
      <c r="G1084" s="431"/>
      <c r="H1084" s="433"/>
      <c r="I1084" s="509"/>
      <c r="J1084" s="387"/>
      <c r="K1084" s="387"/>
      <c r="L1084" s="431"/>
      <c r="M1084" s="431"/>
      <c r="N1084" s="433"/>
      <c r="O1084" s="431"/>
    </row>
    <row r="1085" spans="1:15" x14ac:dyDescent="0.2">
      <c r="A1085" s="431"/>
      <c r="B1085" s="431"/>
      <c r="C1085" s="431"/>
      <c r="D1085" s="431"/>
      <c r="E1085" s="431"/>
      <c r="F1085" s="431"/>
      <c r="G1085" s="431"/>
      <c r="H1085" s="433"/>
      <c r="I1085" s="509"/>
      <c r="J1085" s="387"/>
      <c r="K1085" s="387"/>
      <c r="L1085" s="431"/>
      <c r="M1085" s="431"/>
      <c r="N1085" s="433"/>
      <c r="O1085" s="431"/>
    </row>
    <row r="1086" spans="1:15" x14ac:dyDescent="0.2">
      <c r="A1086" s="431"/>
      <c r="B1086" s="431"/>
      <c r="C1086" s="431"/>
      <c r="D1086" s="431"/>
      <c r="E1086" s="431"/>
      <c r="F1086" s="431"/>
      <c r="G1086" s="431"/>
      <c r="H1086" s="433"/>
      <c r="I1086" s="509"/>
      <c r="J1086" s="387"/>
      <c r="K1086" s="387"/>
      <c r="L1086" s="431"/>
      <c r="M1086" s="431"/>
      <c r="N1086" s="433"/>
      <c r="O1086" s="431"/>
    </row>
    <row r="1087" spans="1:15" x14ac:dyDescent="0.2">
      <c r="A1087" s="431"/>
      <c r="B1087" s="431"/>
      <c r="C1087" s="431"/>
      <c r="D1087" s="431"/>
      <c r="E1087" s="431"/>
      <c r="F1087" s="431"/>
      <c r="G1087" s="431"/>
      <c r="H1087" s="433"/>
      <c r="I1087" s="509"/>
      <c r="J1087" s="387"/>
      <c r="K1087" s="387"/>
      <c r="L1087" s="431"/>
      <c r="M1087" s="431"/>
      <c r="N1087" s="433"/>
      <c r="O1087" s="431"/>
    </row>
    <row r="1088" spans="1:15" x14ac:dyDescent="0.2">
      <c r="A1088" s="431"/>
      <c r="B1088" s="431"/>
      <c r="C1088" s="431"/>
      <c r="D1088" s="431"/>
      <c r="E1088" s="431"/>
      <c r="F1088" s="431"/>
      <c r="G1088" s="431"/>
      <c r="H1088" s="433"/>
      <c r="I1088" s="509"/>
      <c r="J1088" s="387"/>
      <c r="K1088" s="387"/>
      <c r="L1088" s="431"/>
      <c r="M1088" s="431"/>
      <c r="N1088" s="433"/>
      <c r="O1088" s="431"/>
    </row>
    <row r="1089" spans="1:15" x14ac:dyDescent="0.2">
      <c r="A1089" s="431"/>
      <c r="B1089" s="431"/>
      <c r="C1089" s="431"/>
      <c r="D1089" s="431"/>
      <c r="E1089" s="431"/>
      <c r="F1089" s="431"/>
      <c r="G1089" s="431"/>
      <c r="H1089" s="433"/>
      <c r="I1089" s="509"/>
      <c r="J1089" s="387"/>
      <c r="K1089" s="387"/>
      <c r="L1089" s="431"/>
      <c r="M1089" s="431"/>
      <c r="N1089" s="433"/>
      <c r="O1089" s="431"/>
    </row>
    <row r="1090" spans="1:15" x14ac:dyDescent="0.2">
      <c r="A1090" s="431"/>
      <c r="B1090" s="431"/>
      <c r="C1090" s="431"/>
      <c r="D1090" s="431"/>
      <c r="E1090" s="431"/>
      <c r="F1090" s="431"/>
      <c r="G1090" s="431"/>
      <c r="H1090" s="433"/>
      <c r="I1090" s="509"/>
      <c r="J1090" s="387"/>
      <c r="K1090" s="387"/>
      <c r="L1090" s="431"/>
      <c r="M1090" s="431"/>
      <c r="N1090" s="433"/>
      <c r="O1090" s="431"/>
    </row>
    <row r="1091" spans="1:15" x14ac:dyDescent="0.2">
      <c r="A1091" s="431"/>
      <c r="B1091" s="431"/>
      <c r="C1091" s="431"/>
      <c r="D1091" s="431"/>
      <c r="E1091" s="431"/>
      <c r="F1091" s="431"/>
      <c r="G1091" s="431"/>
      <c r="H1091" s="433"/>
      <c r="I1091" s="509"/>
      <c r="J1091" s="387"/>
      <c r="K1091" s="387"/>
      <c r="L1091" s="431"/>
      <c r="M1091" s="431"/>
      <c r="N1091" s="433"/>
      <c r="O1091" s="431"/>
    </row>
    <row r="1092" spans="1:15" x14ac:dyDescent="0.2">
      <c r="A1092" s="431"/>
      <c r="B1092" s="431"/>
      <c r="C1092" s="431"/>
      <c r="D1092" s="431"/>
      <c r="E1092" s="431"/>
      <c r="F1092" s="431"/>
      <c r="G1092" s="431"/>
      <c r="H1092" s="433"/>
      <c r="I1092" s="509"/>
      <c r="J1092" s="387"/>
      <c r="K1092" s="387"/>
      <c r="L1092" s="431"/>
      <c r="M1092" s="431"/>
      <c r="N1092" s="433"/>
      <c r="O1092" s="431"/>
    </row>
    <row r="1093" spans="1:15" x14ac:dyDescent="0.2">
      <c r="A1093" s="431"/>
      <c r="B1093" s="431"/>
      <c r="C1093" s="431"/>
      <c r="D1093" s="431"/>
      <c r="E1093" s="431"/>
      <c r="F1093" s="431"/>
      <c r="G1093" s="431"/>
      <c r="H1093" s="433"/>
      <c r="I1093" s="509"/>
      <c r="J1093" s="387"/>
      <c r="K1093" s="387"/>
      <c r="L1093" s="431"/>
      <c r="M1093" s="431"/>
      <c r="N1093" s="433"/>
      <c r="O1093" s="431"/>
    </row>
    <row r="1094" spans="1:15" x14ac:dyDescent="0.2">
      <c r="A1094" s="431"/>
      <c r="B1094" s="431"/>
      <c r="C1094" s="431"/>
      <c r="D1094" s="431"/>
      <c r="E1094" s="431"/>
      <c r="F1094" s="431"/>
      <c r="G1094" s="431"/>
      <c r="H1094" s="433"/>
      <c r="I1094" s="509"/>
      <c r="J1094" s="387"/>
      <c r="K1094" s="387"/>
      <c r="L1094" s="431"/>
      <c r="M1094" s="431"/>
      <c r="N1094" s="433"/>
      <c r="O1094" s="431"/>
    </row>
    <row r="1095" spans="1:15" x14ac:dyDescent="0.2">
      <c r="A1095" s="431"/>
      <c r="B1095" s="431"/>
      <c r="C1095" s="431"/>
      <c r="D1095" s="431"/>
      <c r="E1095" s="431"/>
      <c r="F1095" s="431"/>
      <c r="G1095" s="431"/>
      <c r="H1095" s="433"/>
      <c r="I1095" s="509"/>
      <c r="J1095" s="387"/>
      <c r="K1095" s="387"/>
      <c r="L1095" s="431"/>
      <c r="M1095" s="431"/>
      <c r="N1095" s="433"/>
      <c r="O1095" s="431"/>
    </row>
    <row r="1096" spans="1:15" x14ac:dyDescent="0.2">
      <c r="A1096" s="431"/>
      <c r="B1096" s="431"/>
      <c r="C1096" s="431"/>
      <c r="D1096" s="431"/>
      <c r="E1096" s="431"/>
      <c r="F1096" s="431"/>
      <c r="G1096" s="431"/>
      <c r="H1096" s="433"/>
      <c r="I1096" s="509"/>
      <c r="J1096" s="387"/>
      <c r="K1096" s="387"/>
      <c r="L1096" s="431"/>
      <c r="M1096" s="431"/>
      <c r="N1096" s="433"/>
      <c r="O1096" s="431"/>
    </row>
    <row r="1097" spans="1:15" x14ac:dyDescent="0.2">
      <c r="A1097" s="431"/>
      <c r="B1097" s="431"/>
      <c r="C1097" s="431"/>
      <c r="D1097" s="431"/>
      <c r="E1097" s="431"/>
      <c r="F1097" s="431"/>
      <c r="G1097" s="431"/>
      <c r="H1097" s="433"/>
      <c r="I1097" s="509"/>
      <c r="J1097" s="387"/>
      <c r="K1097" s="387"/>
      <c r="L1097" s="431"/>
      <c r="M1097" s="431"/>
      <c r="N1097" s="433"/>
      <c r="O1097" s="431"/>
    </row>
    <row r="1098" spans="1:15" x14ac:dyDescent="0.2">
      <c r="A1098" s="431"/>
      <c r="B1098" s="431"/>
      <c r="C1098" s="431"/>
      <c r="D1098" s="431"/>
      <c r="E1098" s="431"/>
      <c r="F1098" s="431"/>
      <c r="G1098" s="431"/>
      <c r="H1098" s="433"/>
      <c r="I1098" s="509"/>
      <c r="J1098" s="387"/>
      <c r="K1098" s="387"/>
      <c r="L1098" s="431"/>
      <c r="M1098" s="431"/>
      <c r="N1098" s="433"/>
      <c r="O1098" s="431"/>
    </row>
    <row r="1099" spans="1:15" x14ac:dyDescent="0.2">
      <c r="A1099" s="431"/>
      <c r="B1099" s="431"/>
      <c r="C1099" s="431"/>
      <c r="D1099" s="431"/>
      <c r="E1099" s="431"/>
      <c r="F1099" s="431"/>
      <c r="G1099" s="431"/>
      <c r="H1099" s="433"/>
      <c r="I1099" s="509"/>
      <c r="J1099" s="387"/>
      <c r="K1099" s="387"/>
      <c r="L1099" s="431"/>
      <c r="M1099" s="431"/>
      <c r="N1099" s="433"/>
      <c r="O1099" s="431"/>
    </row>
    <row r="1100" spans="1:15" x14ac:dyDescent="0.2">
      <c r="A1100" s="431"/>
      <c r="B1100" s="431"/>
      <c r="C1100" s="431"/>
      <c r="D1100" s="431"/>
      <c r="E1100" s="431"/>
      <c r="F1100" s="431"/>
      <c r="G1100" s="431"/>
      <c r="H1100" s="433"/>
      <c r="I1100" s="509"/>
      <c r="J1100" s="387"/>
      <c r="K1100" s="387"/>
      <c r="L1100" s="431"/>
      <c r="M1100" s="431"/>
      <c r="N1100" s="433"/>
      <c r="O1100" s="431"/>
    </row>
    <row r="1101" spans="1:15" x14ac:dyDescent="0.2">
      <c r="A1101" s="431"/>
      <c r="B1101" s="431"/>
      <c r="C1101" s="431"/>
      <c r="D1101" s="431"/>
      <c r="E1101" s="431"/>
      <c r="F1101" s="431"/>
      <c r="G1101" s="431"/>
      <c r="H1101" s="433"/>
      <c r="I1101" s="509"/>
      <c r="J1101" s="387"/>
      <c r="K1101" s="387"/>
      <c r="L1101" s="431"/>
      <c r="M1101" s="431"/>
      <c r="N1101" s="433"/>
      <c r="O1101" s="431"/>
    </row>
    <row r="1102" spans="1:15" x14ac:dyDescent="0.2">
      <c r="A1102" s="431"/>
      <c r="B1102" s="431"/>
      <c r="C1102" s="431"/>
      <c r="D1102" s="431"/>
      <c r="E1102" s="431"/>
      <c r="F1102" s="431"/>
      <c r="G1102" s="431"/>
      <c r="H1102" s="433"/>
      <c r="I1102" s="509"/>
      <c r="J1102" s="387"/>
      <c r="K1102" s="387"/>
      <c r="L1102" s="431"/>
      <c r="M1102" s="431"/>
      <c r="N1102" s="433"/>
      <c r="O1102" s="431"/>
    </row>
    <row r="1103" spans="1:15" x14ac:dyDescent="0.2">
      <c r="A1103" s="431"/>
      <c r="B1103" s="431"/>
      <c r="C1103" s="431"/>
      <c r="D1103" s="431"/>
      <c r="E1103" s="431"/>
      <c r="F1103" s="431"/>
      <c r="G1103" s="431"/>
      <c r="H1103" s="433"/>
      <c r="I1103" s="509"/>
      <c r="J1103" s="387"/>
      <c r="K1103" s="387"/>
      <c r="L1103" s="431"/>
      <c r="M1103" s="431"/>
      <c r="N1103" s="433"/>
      <c r="O1103" s="431"/>
    </row>
    <row r="1104" spans="1:15" x14ac:dyDescent="0.2">
      <c r="A1104" s="431"/>
      <c r="B1104" s="431"/>
      <c r="C1104" s="431"/>
      <c r="D1104" s="431"/>
      <c r="E1104" s="431"/>
      <c r="F1104" s="431"/>
      <c r="G1104" s="431"/>
      <c r="H1104" s="433"/>
      <c r="I1104" s="509"/>
      <c r="J1104" s="387"/>
      <c r="K1104" s="387"/>
      <c r="L1104" s="431"/>
      <c r="M1104" s="431"/>
      <c r="N1104" s="433"/>
      <c r="O1104" s="431"/>
    </row>
    <row r="1105" spans="1:15" x14ac:dyDescent="0.2">
      <c r="A1105" s="431"/>
      <c r="B1105" s="431"/>
      <c r="C1105" s="431"/>
      <c r="D1105" s="431"/>
      <c r="E1105" s="431"/>
      <c r="F1105" s="431"/>
      <c r="G1105" s="431"/>
      <c r="H1105" s="433"/>
      <c r="I1105" s="509"/>
      <c r="J1105" s="387"/>
      <c r="K1105" s="387"/>
      <c r="L1105" s="431"/>
      <c r="M1105" s="431"/>
      <c r="N1105" s="433"/>
      <c r="O1105" s="431"/>
    </row>
    <row r="1106" spans="1:15" x14ac:dyDescent="0.2">
      <c r="A1106" s="431"/>
      <c r="B1106" s="431"/>
      <c r="C1106" s="431"/>
      <c r="D1106" s="431"/>
      <c r="E1106" s="431"/>
      <c r="F1106" s="431"/>
      <c r="G1106" s="431"/>
      <c r="H1106" s="433"/>
      <c r="I1106" s="509"/>
      <c r="J1106" s="387"/>
      <c r="K1106" s="387"/>
      <c r="L1106" s="431"/>
      <c r="M1106" s="431"/>
      <c r="N1106" s="433"/>
      <c r="O1106" s="431"/>
    </row>
    <row r="1107" spans="1:15" x14ac:dyDescent="0.2">
      <c r="A1107" s="431"/>
      <c r="B1107" s="431"/>
      <c r="C1107" s="431"/>
      <c r="D1107" s="431"/>
      <c r="E1107" s="431"/>
      <c r="F1107" s="431"/>
      <c r="G1107" s="431"/>
      <c r="H1107" s="433"/>
      <c r="I1107" s="509"/>
      <c r="J1107" s="387"/>
      <c r="K1107" s="387"/>
      <c r="L1107" s="431"/>
      <c r="M1107" s="431"/>
      <c r="N1107" s="433"/>
      <c r="O1107" s="431"/>
    </row>
    <row r="1108" spans="1:15" x14ac:dyDescent="0.2">
      <c r="A1108" s="431"/>
      <c r="B1108" s="431"/>
      <c r="C1108" s="431"/>
      <c r="D1108" s="431"/>
      <c r="E1108" s="431"/>
      <c r="F1108" s="431"/>
      <c r="G1108" s="431"/>
      <c r="H1108" s="433"/>
      <c r="I1108" s="509"/>
      <c r="J1108" s="387"/>
      <c r="K1108" s="387"/>
      <c r="L1108" s="431"/>
      <c r="M1108" s="431"/>
      <c r="N1108" s="433"/>
      <c r="O1108" s="431"/>
    </row>
    <row r="1109" spans="1:15" x14ac:dyDescent="0.2">
      <c r="A1109" s="431"/>
      <c r="B1109" s="431"/>
      <c r="C1109" s="431"/>
      <c r="D1109" s="431"/>
      <c r="E1109" s="431"/>
      <c r="F1109" s="431"/>
      <c r="G1109" s="431"/>
      <c r="H1109" s="433"/>
      <c r="I1109" s="509"/>
      <c r="J1109" s="387"/>
      <c r="K1109" s="387"/>
      <c r="L1109" s="431"/>
      <c r="M1109" s="431"/>
      <c r="N1109" s="433"/>
      <c r="O1109" s="431"/>
    </row>
    <row r="1110" spans="1:15" x14ac:dyDescent="0.2">
      <c r="A1110" s="431"/>
      <c r="B1110" s="431"/>
      <c r="C1110" s="431"/>
      <c r="D1110" s="431"/>
      <c r="E1110" s="431"/>
      <c r="F1110" s="431"/>
      <c r="G1110" s="431"/>
      <c r="H1110" s="433"/>
      <c r="I1110" s="509"/>
      <c r="J1110" s="387"/>
      <c r="K1110" s="387"/>
      <c r="L1110" s="431"/>
      <c r="M1110" s="431"/>
      <c r="N1110" s="433"/>
      <c r="O1110" s="431"/>
    </row>
    <row r="1111" spans="1:15" x14ac:dyDescent="0.2">
      <c r="A1111" s="431"/>
      <c r="B1111" s="431"/>
      <c r="C1111" s="431"/>
      <c r="D1111" s="431"/>
      <c r="E1111" s="431"/>
      <c r="F1111" s="431"/>
      <c r="G1111" s="431"/>
      <c r="H1111" s="433"/>
      <c r="I1111" s="509"/>
      <c r="J1111" s="387"/>
      <c r="K1111" s="387"/>
      <c r="L1111" s="431"/>
      <c r="M1111" s="431"/>
      <c r="N1111" s="433"/>
      <c r="O1111" s="431"/>
    </row>
    <row r="1112" spans="1:15" x14ac:dyDescent="0.2">
      <c r="A1112" s="431"/>
      <c r="B1112" s="431"/>
      <c r="C1112" s="431"/>
      <c r="D1112" s="431"/>
      <c r="E1112" s="431"/>
      <c r="F1112" s="431"/>
      <c r="G1112" s="431"/>
      <c r="H1112" s="433"/>
      <c r="I1112" s="509"/>
      <c r="J1112" s="387"/>
      <c r="K1112" s="387"/>
      <c r="L1112" s="431"/>
      <c r="M1112" s="431"/>
      <c r="N1112" s="433"/>
      <c r="O1112" s="431"/>
    </row>
    <row r="1113" spans="1:15" x14ac:dyDescent="0.2">
      <c r="A1113" s="431"/>
      <c r="B1113" s="431"/>
      <c r="C1113" s="431"/>
      <c r="D1113" s="431"/>
      <c r="E1113" s="431"/>
      <c r="F1113" s="431"/>
      <c r="G1113" s="431"/>
      <c r="H1113" s="433"/>
      <c r="I1113" s="509"/>
      <c r="J1113" s="387"/>
      <c r="K1113" s="387"/>
      <c r="L1113" s="431"/>
      <c r="M1113" s="431"/>
      <c r="N1113" s="433"/>
      <c r="O1113" s="431"/>
    </row>
    <row r="1114" spans="1:15" x14ac:dyDescent="0.2">
      <c r="A1114" s="431"/>
      <c r="B1114" s="431"/>
      <c r="C1114" s="431"/>
      <c r="D1114" s="431"/>
      <c r="E1114" s="431"/>
      <c r="F1114" s="431"/>
      <c r="G1114" s="431"/>
      <c r="H1114" s="433"/>
      <c r="I1114" s="509"/>
      <c r="J1114" s="387"/>
      <c r="K1114" s="387"/>
      <c r="L1114" s="431"/>
      <c r="M1114" s="431"/>
      <c r="N1114" s="433"/>
      <c r="O1114" s="431"/>
    </row>
    <row r="1115" spans="1:15" x14ac:dyDescent="0.2">
      <c r="A1115" s="431"/>
      <c r="B1115" s="431"/>
      <c r="C1115" s="431"/>
      <c r="D1115" s="431"/>
      <c r="E1115" s="431"/>
      <c r="F1115" s="431"/>
      <c r="G1115" s="431"/>
      <c r="H1115" s="433"/>
      <c r="I1115" s="509"/>
      <c r="J1115" s="387"/>
      <c r="K1115" s="387"/>
      <c r="L1115" s="431"/>
      <c r="M1115" s="431"/>
      <c r="N1115" s="433"/>
      <c r="O1115" s="431"/>
    </row>
    <row r="1116" spans="1:15" x14ac:dyDescent="0.2">
      <c r="A1116" s="431"/>
      <c r="B1116" s="431"/>
      <c r="C1116" s="431"/>
      <c r="D1116" s="431"/>
      <c r="E1116" s="431"/>
      <c r="F1116" s="431"/>
      <c r="G1116" s="431"/>
      <c r="H1116" s="433"/>
      <c r="I1116" s="509"/>
      <c r="J1116" s="387"/>
      <c r="K1116" s="387"/>
      <c r="L1116" s="431"/>
      <c r="M1116" s="431"/>
      <c r="N1116" s="433"/>
      <c r="O1116" s="431"/>
    </row>
    <row r="1117" spans="1:15" x14ac:dyDescent="0.2">
      <c r="A1117" s="431"/>
      <c r="B1117" s="431"/>
      <c r="C1117" s="431"/>
      <c r="D1117" s="431"/>
      <c r="E1117" s="431"/>
      <c r="F1117" s="431"/>
      <c r="G1117" s="431"/>
      <c r="H1117" s="433"/>
      <c r="I1117" s="509"/>
      <c r="J1117" s="387"/>
      <c r="K1117" s="387"/>
      <c r="L1117" s="431"/>
      <c r="M1117" s="431"/>
      <c r="N1117" s="433"/>
      <c r="O1117" s="431"/>
    </row>
    <row r="1118" spans="1:15" x14ac:dyDescent="0.2">
      <c r="A1118" s="431"/>
      <c r="B1118" s="431"/>
      <c r="C1118" s="431"/>
      <c r="D1118" s="431"/>
      <c r="E1118" s="431"/>
      <c r="F1118" s="431"/>
      <c r="G1118" s="431"/>
      <c r="H1118" s="433"/>
      <c r="I1118" s="509"/>
      <c r="J1118" s="387"/>
      <c r="K1118" s="387"/>
      <c r="L1118" s="431"/>
      <c r="M1118" s="431"/>
      <c r="N1118" s="433"/>
      <c r="O1118" s="431"/>
    </row>
    <row r="1119" spans="1:15" x14ac:dyDescent="0.2">
      <c r="A1119" s="431"/>
      <c r="B1119" s="431"/>
      <c r="C1119" s="431"/>
      <c r="D1119" s="431"/>
      <c r="E1119" s="431"/>
      <c r="F1119" s="431"/>
      <c r="G1119" s="431"/>
      <c r="H1119" s="433"/>
      <c r="I1119" s="509"/>
      <c r="J1119" s="387"/>
      <c r="K1119" s="387"/>
      <c r="L1119" s="431"/>
      <c r="M1119" s="431"/>
      <c r="N1119" s="433"/>
      <c r="O1119" s="431"/>
    </row>
    <row r="1120" spans="1:15" x14ac:dyDescent="0.2">
      <c r="A1120" s="431"/>
      <c r="B1120" s="431"/>
      <c r="C1120" s="431"/>
      <c r="D1120" s="431"/>
      <c r="E1120" s="431"/>
      <c r="F1120" s="431"/>
      <c r="G1120" s="431"/>
      <c r="H1120" s="433"/>
      <c r="I1120" s="509"/>
      <c r="J1120" s="387"/>
      <c r="K1120" s="387"/>
      <c r="L1120" s="431"/>
      <c r="M1120" s="431"/>
      <c r="N1120" s="433"/>
      <c r="O1120" s="431"/>
    </row>
    <row r="1121" spans="1:15" x14ac:dyDescent="0.2">
      <c r="A1121" s="431"/>
      <c r="B1121" s="431"/>
      <c r="C1121" s="431"/>
      <c r="D1121" s="431"/>
      <c r="E1121" s="431"/>
      <c r="F1121" s="431"/>
      <c r="G1121" s="431"/>
      <c r="H1121" s="433"/>
      <c r="I1121" s="509"/>
      <c r="J1121" s="387"/>
      <c r="K1121" s="387"/>
      <c r="L1121" s="431"/>
      <c r="M1121" s="431"/>
      <c r="N1121" s="433"/>
      <c r="O1121" s="431"/>
    </row>
    <row r="1122" spans="1:15" x14ac:dyDescent="0.2">
      <c r="A1122" s="431"/>
      <c r="B1122" s="431"/>
      <c r="C1122" s="431"/>
      <c r="D1122" s="431"/>
      <c r="E1122" s="431"/>
      <c r="F1122" s="431"/>
      <c r="G1122" s="431"/>
      <c r="H1122" s="433"/>
      <c r="I1122" s="509"/>
      <c r="J1122" s="387"/>
      <c r="K1122" s="387"/>
      <c r="L1122" s="431"/>
      <c r="M1122" s="431"/>
      <c r="N1122" s="433"/>
      <c r="O1122" s="431"/>
    </row>
    <row r="1123" spans="1:15" x14ac:dyDescent="0.2">
      <c r="A1123" s="431"/>
      <c r="B1123" s="431"/>
      <c r="C1123" s="431"/>
      <c r="D1123" s="431"/>
      <c r="E1123" s="431"/>
      <c r="F1123" s="431"/>
      <c r="G1123" s="431"/>
      <c r="H1123" s="433"/>
      <c r="I1123" s="509"/>
      <c r="J1123" s="387"/>
      <c r="K1123" s="387"/>
      <c r="L1123" s="431"/>
      <c r="M1123" s="431"/>
      <c r="N1123" s="433"/>
      <c r="O1123" s="431"/>
    </row>
    <row r="1124" spans="1:15" x14ac:dyDescent="0.2">
      <c r="A1124" s="431"/>
      <c r="B1124" s="431"/>
      <c r="C1124" s="431"/>
      <c r="D1124" s="431"/>
      <c r="E1124" s="431"/>
      <c r="F1124" s="431"/>
      <c r="G1124" s="431"/>
      <c r="H1124" s="433"/>
      <c r="I1124" s="509"/>
      <c r="J1124" s="387"/>
      <c r="K1124" s="387"/>
      <c r="L1124" s="431"/>
      <c r="M1124" s="431"/>
      <c r="N1124" s="433"/>
      <c r="O1124" s="431"/>
    </row>
    <row r="1125" spans="1:15" x14ac:dyDescent="0.2">
      <c r="A1125" s="431"/>
      <c r="B1125" s="431"/>
      <c r="C1125" s="431"/>
      <c r="D1125" s="431"/>
      <c r="E1125" s="431"/>
      <c r="F1125" s="431"/>
      <c r="G1125" s="431"/>
      <c r="H1125" s="433"/>
      <c r="I1125" s="509"/>
      <c r="J1125" s="387"/>
      <c r="K1125" s="387"/>
      <c r="L1125" s="431"/>
      <c r="M1125" s="431"/>
      <c r="N1125" s="433"/>
      <c r="O1125" s="431"/>
    </row>
    <row r="1126" spans="1:15" x14ac:dyDescent="0.2">
      <c r="A1126" s="431"/>
      <c r="B1126" s="431"/>
      <c r="C1126" s="431"/>
      <c r="D1126" s="431"/>
      <c r="E1126" s="431"/>
      <c r="F1126" s="431"/>
      <c r="G1126" s="431"/>
      <c r="H1126" s="433"/>
      <c r="I1126" s="509"/>
      <c r="J1126" s="387"/>
      <c r="K1126" s="387"/>
      <c r="L1126" s="431"/>
      <c r="M1126" s="431"/>
      <c r="N1126" s="433"/>
      <c r="O1126" s="431"/>
    </row>
    <row r="1127" spans="1:15" x14ac:dyDescent="0.2">
      <c r="A1127" s="431"/>
      <c r="B1127" s="431"/>
      <c r="C1127" s="431"/>
      <c r="D1127" s="431"/>
      <c r="E1127" s="431"/>
      <c r="F1127" s="431"/>
      <c r="G1127" s="431"/>
      <c r="H1127" s="433"/>
      <c r="I1127" s="509"/>
      <c r="J1127" s="387"/>
      <c r="K1127" s="387"/>
      <c r="L1127" s="431"/>
      <c r="M1127" s="431"/>
      <c r="N1127" s="433"/>
      <c r="O1127" s="431"/>
    </row>
    <row r="1128" spans="1:15" x14ac:dyDescent="0.2">
      <c r="A1128" s="431"/>
      <c r="B1128" s="431"/>
      <c r="C1128" s="431"/>
      <c r="D1128" s="431"/>
      <c r="E1128" s="431"/>
      <c r="F1128" s="431"/>
      <c r="G1128" s="431"/>
      <c r="H1128" s="433"/>
      <c r="I1128" s="509"/>
      <c r="J1128" s="387"/>
      <c r="K1128" s="387"/>
      <c r="L1128" s="431"/>
      <c r="M1128" s="431"/>
      <c r="N1128" s="433"/>
      <c r="O1128" s="431"/>
    </row>
    <row r="1129" spans="1:15" x14ac:dyDescent="0.2">
      <c r="A1129" s="431"/>
      <c r="B1129" s="431"/>
      <c r="C1129" s="431"/>
      <c r="D1129" s="431"/>
      <c r="E1129" s="431"/>
      <c r="F1129" s="431"/>
      <c r="G1129" s="431"/>
      <c r="H1129" s="433"/>
      <c r="I1129" s="509"/>
      <c r="J1129" s="387"/>
      <c r="K1129" s="387"/>
      <c r="L1129" s="431"/>
      <c r="M1129" s="431"/>
      <c r="N1129" s="433"/>
      <c r="O1129" s="431"/>
    </row>
    <row r="1130" spans="1:15" x14ac:dyDescent="0.2">
      <c r="A1130" s="431"/>
      <c r="B1130" s="431"/>
      <c r="C1130" s="431"/>
      <c r="D1130" s="431"/>
      <c r="E1130" s="431"/>
      <c r="F1130" s="431"/>
      <c r="G1130" s="431"/>
      <c r="H1130" s="433"/>
      <c r="I1130" s="509"/>
      <c r="J1130" s="387"/>
      <c r="K1130" s="387"/>
      <c r="L1130" s="431"/>
      <c r="M1130" s="431"/>
      <c r="N1130" s="433"/>
      <c r="O1130" s="431"/>
    </row>
    <row r="1131" spans="1:15" x14ac:dyDescent="0.2">
      <c r="A1131" s="431"/>
      <c r="B1131" s="431"/>
      <c r="C1131" s="431"/>
      <c r="D1131" s="431"/>
      <c r="E1131" s="431"/>
      <c r="F1131" s="431"/>
      <c r="G1131" s="431"/>
      <c r="H1131" s="433"/>
      <c r="I1131" s="509"/>
      <c r="J1131" s="387"/>
      <c r="K1131" s="387"/>
      <c r="L1131" s="431"/>
      <c r="M1131" s="431"/>
      <c r="N1131" s="433"/>
      <c r="O1131" s="431"/>
    </row>
    <row r="1132" spans="1:15" x14ac:dyDescent="0.2">
      <c r="A1132" s="431"/>
      <c r="B1132" s="431"/>
      <c r="C1132" s="431"/>
      <c r="D1132" s="431"/>
      <c r="E1132" s="431"/>
      <c r="F1132" s="431"/>
      <c r="G1132" s="431"/>
      <c r="H1132" s="433"/>
      <c r="I1132" s="509"/>
      <c r="J1132" s="387"/>
      <c r="K1132" s="387"/>
      <c r="L1132" s="431"/>
      <c r="M1132" s="431"/>
      <c r="N1132" s="433"/>
      <c r="O1132" s="431"/>
    </row>
    <row r="1133" spans="1:15" x14ac:dyDescent="0.2">
      <c r="A1133" s="431"/>
      <c r="B1133" s="431"/>
      <c r="C1133" s="431"/>
      <c r="D1133" s="431"/>
      <c r="E1133" s="431"/>
      <c r="F1133" s="431"/>
      <c r="G1133" s="431"/>
      <c r="H1133" s="433"/>
      <c r="I1133" s="509"/>
      <c r="J1133" s="387"/>
      <c r="K1133" s="387"/>
      <c r="L1133" s="431"/>
      <c r="M1133" s="431"/>
      <c r="N1133" s="433"/>
      <c r="O1133" s="431"/>
    </row>
    <row r="1134" spans="1:15" x14ac:dyDescent="0.2">
      <c r="A1134" s="431"/>
      <c r="B1134" s="431"/>
      <c r="C1134" s="431"/>
      <c r="D1134" s="431"/>
      <c r="E1134" s="431"/>
      <c r="F1134" s="431"/>
      <c r="G1134" s="431"/>
      <c r="H1134" s="433"/>
      <c r="I1134" s="509"/>
      <c r="J1134" s="387"/>
      <c r="K1134" s="387"/>
      <c r="L1134" s="431"/>
      <c r="M1134" s="431"/>
      <c r="N1134" s="433"/>
      <c r="O1134" s="431"/>
    </row>
    <row r="1135" spans="1:15" x14ac:dyDescent="0.2">
      <c r="A1135" s="431"/>
      <c r="B1135" s="431"/>
      <c r="C1135" s="431"/>
      <c r="D1135" s="431"/>
      <c r="E1135" s="431"/>
      <c r="F1135" s="431"/>
      <c r="G1135" s="431"/>
      <c r="H1135" s="433"/>
      <c r="I1135" s="509"/>
      <c r="J1135" s="387"/>
      <c r="K1135" s="387"/>
      <c r="L1135" s="431"/>
      <c r="M1135" s="431"/>
      <c r="N1135" s="433"/>
      <c r="O1135" s="431"/>
    </row>
    <row r="1136" spans="1:15" x14ac:dyDescent="0.2">
      <c r="A1136" s="431"/>
      <c r="B1136" s="431"/>
      <c r="C1136" s="431"/>
      <c r="D1136" s="431"/>
      <c r="E1136" s="431"/>
      <c r="F1136" s="431"/>
      <c r="G1136" s="431"/>
      <c r="H1136" s="433"/>
      <c r="I1136" s="509"/>
      <c r="J1136" s="387"/>
      <c r="K1136" s="387"/>
      <c r="L1136" s="431"/>
      <c r="M1136" s="431"/>
      <c r="N1136" s="433"/>
      <c r="O1136" s="431"/>
    </row>
    <row r="1137" spans="1:15" x14ac:dyDescent="0.2">
      <c r="A1137" s="431"/>
      <c r="B1137" s="431"/>
      <c r="C1137" s="431"/>
      <c r="D1137" s="431"/>
      <c r="E1137" s="431"/>
      <c r="F1137" s="431"/>
      <c r="G1137" s="431"/>
      <c r="H1137" s="433"/>
      <c r="I1137" s="509"/>
      <c r="J1137" s="387"/>
      <c r="K1137" s="387"/>
      <c r="L1137" s="431"/>
      <c r="M1137" s="431"/>
      <c r="N1137" s="433"/>
      <c r="O1137" s="431"/>
    </row>
    <row r="1138" spans="1:15" x14ac:dyDescent="0.2">
      <c r="A1138" s="431"/>
      <c r="B1138" s="431"/>
      <c r="C1138" s="431"/>
      <c r="D1138" s="431"/>
      <c r="E1138" s="431"/>
      <c r="F1138" s="431"/>
      <c r="G1138" s="431"/>
      <c r="H1138" s="433"/>
      <c r="I1138" s="509"/>
      <c r="J1138" s="387"/>
      <c r="K1138" s="387"/>
      <c r="L1138" s="431"/>
      <c r="M1138" s="431"/>
      <c r="N1138" s="433"/>
      <c r="O1138" s="431"/>
    </row>
    <row r="1139" spans="1:15" x14ac:dyDescent="0.2">
      <c r="A1139" s="431"/>
      <c r="B1139" s="431"/>
      <c r="C1139" s="431"/>
      <c r="D1139" s="431"/>
      <c r="E1139" s="431"/>
      <c r="F1139" s="431"/>
      <c r="G1139" s="431"/>
      <c r="H1139" s="433"/>
      <c r="I1139" s="509"/>
      <c r="J1139" s="387"/>
      <c r="K1139" s="387"/>
      <c r="L1139" s="431"/>
      <c r="M1139" s="431"/>
      <c r="N1139" s="433"/>
      <c r="O1139" s="431"/>
    </row>
    <row r="1140" spans="1:15" x14ac:dyDescent="0.2">
      <c r="A1140" s="431"/>
      <c r="B1140" s="431"/>
      <c r="C1140" s="431"/>
      <c r="D1140" s="431"/>
      <c r="E1140" s="431"/>
      <c r="F1140" s="431"/>
      <c r="G1140" s="431"/>
      <c r="H1140" s="433"/>
      <c r="I1140" s="509"/>
      <c r="J1140" s="387"/>
      <c r="K1140" s="387"/>
      <c r="L1140" s="431"/>
      <c r="M1140" s="431"/>
      <c r="N1140" s="433"/>
      <c r="O1140" s="431"/>
    </row>
    <row r="1141" spans="1:15" x14ac:dyDescent="0.2">
      <c r="A1141" s="431"/>
      <c r="B1141" s="431"/>
      <c r="C1141" s="431"/>
      <c r="D1141" s="431"/>
      <c r="E1141" s="431"/>
      <c r="F1141" s="431"/>
      <c r="G1141" s="431"/>
      <c r="H1141" s="433"/>
      <c r="I1141" s="509"/>
      <c r="J1141" s="387"/>
      <c r="K1141" s="387"/>
      <c r="L1141" s="431"/>
      <c r="M1141" s="431"/>
      <c r="N1141" s="433"/>
      <c r="O1141" s="431"/>
    </row>
    <row r="1142" spans="1:15" x14ac:dyDescent="0.2">
      <c r="A1142" s="431"/>
      <c r="B1142" s="431"/>
      <c r="C1142" s="431"/>
      <c r="D1142" s="431"/>
      <c r="E1142" s="431"/>
      <c r="F1142" s="431"/>
      <c r="G1142" s="431"/>
      <c r="H1142" s="433"/>
      <c r="I1142" s="509"/>
      <c r="J1142" s="387"/>
      <c r="K1142" s="387"/>
      <c r="L1142" s="431"/>
      <c r="M1142" s="431"/>
      <c r="N1142" s="433"/>
      <c r="O1142" s="431"/>
    </row>
    <row r="1143" spans="1:15" x14ac:dyDescent="0.2">
      <c r="A1143" s="431"/>
      <c r="B1143" s="431"/>
      <c r="C1143" s="431"/>
      <c r="D1143" s="431"/>
      <c r="E1143" s="431"/>
      <c r="F1143" s="431"/>
      <c r="G1143" s="431"/>
      <c r="H1143" s="433"/>
      <c r="I1143" s="509"/>
      <c r="J1143" s="387"/>
      <c r="K1143" s="387"/>
      <c r="L1143" s="431"/>
      <c r="M1143" s="431"/>
      <c r="N1143" s="433"/>
      <c r="O1143" s="431"/>
    </row>
    <row r="1144" spans="1:15" x14ac:dyDescent="0.2">
      <c r="A1144" s="431"/>
      <c r="B1144" s="431"/>
      <c r="C1144" s="431"/>
      <c r="D1144" s="431"/>
      <c r="E1144" s="431"/>
      <c r="F1144" s="431"/>
      <c r="G1144" s="431"/>
      <c r="H1144" s="433"/>
      <c r="I1144" s="509"/>
      <c r="J1144" s="387"/>
      <c r="K1144" s="387"/>
      <c r="L1144" s="431"/>
      <c r="M1144" s="431"/>
      <c r="N1144" s="433"/>
      <c r="O1144" s="431"/>
    </row>
    <row r="1145" spans="1:15" x14ac:dyDescent="0.2">
      <c r="A1145" s="431"/>
      <c r="B1145" s="431"/>
      <c r="C1145" s="431"/>
      <c r="D1145" s="431"/>
      <c r="E1145" s="431"/>
      <c r="F1145" s="431"/>
      <c r="G1145" s="431"/>
      <c r="H1145" s="433"/>
      <c r="I1145" s="509"/>
      <c r="J1145" s="387"/>
      <c r="K1145" s="387"/>
      <c r="L1145" s="431"/>
      <c r="M1145" s="431"/>
      <c r="N1145" s="433"/>
      <c r="O1145" s="431"/>
    </row>
    <row r="1146" spans="1:15" x14ac:dyDescent="0.2">
      <c r="A1146" s="431"/>
      <c r="B1146" s="431"/>
      <c r="C1146" s="431"/>
      <c r="D1146" s="431"/>
      <c r="E1146" s="431"/>
      <c r="F1146" s="431"/>
      <c r="G1146" s="431"/>
      <c r="H1146" s="433"/>
      <c r="I1146" s="509"/>
      <c r="J1146" s="387"/>
      <c r="K1146" s="387"/>
      <c r="L1146" s="431"/>
      <c r="M1146" s="431"/>
      <c r="N1146" s="433"/>
      <c r="O1146" s="431"/>
    </row>
    <row r="1147" spans="1:15" x14ac:dyDescent="0.2">
      <c r="A1147" s="431"/>
      <c r="B1147" s="431"/>
      <c r="C1147" s="431"/>
      <c r="D1147" s="431"/>
      <c r="E1147" s="431"/>
      <c r="F1147" s="431"/>
      <c r="G1147" s="431"/>
      <c r="H1147" s="433"/>
      <c r="I1147" s="509"/>
      <c r="J1147" s="387"/>
      <c r="K1147" s="387"/>
      <c r="L1147" s="431"/>
      <c r="M1147" s="431"/>
      <c r="N1147" s="433"/>
      <c r="O1147" s="431"/>
    </row>
    <row r="1148" spans="1:15" x14ac:dyDescent="0.2">
      <c r="A1148" s="431"/>
      <c r="B1148" s="431"/>
      <c r="C1148" s="431"/>
      <c r="D1148" s="431"/>
      <c r="E1148" s="431"/>
      <c r="F1148" s="431"/>
      <c r="G1148" s="431"/>
      <c r="H1148" s="433"/>
      <c r="I1148" s="509"/>
      <c r="J1148" s="387"/>
      <c r="K1148" s="387"/>
      <c r="L1148" s="431"/>
      <c r="M1148" s="431"/>
      <c r="N1148" s="433"/>
      <c r="O1148" s="431"/>
    </row>
    <row r="1149" spans="1:15" x14ac:dyDescent="0.2">
      <c r="A1149" s="431"/>
      <c r="B1149" s="431"/>
      <c r="C1149" s="431"/>
      <c r="D1149" s="431"/>
      <c r="E1149" s="431"/>
      <c r="F1149" s="431"/>
      <c r="G1149" s="431"/>
      <c r="H1149" s="433"/>
      <c r="I1149" s="509"/>
      <c r="J1149" s="387"/>
      <c r="K1149" s="387"/>
      <c r="L1149" s="431"/>
      <c r="M1149" s="431"/>
      <c r="N1149" s="433"/>
      <c r="O1149" s="431"/>
    </row>
    <row r="1150" spans="1:15" x14ac:dyDescent="0.2">
      <c r="A1150" s="431"/>
      <c r="B1150" s="431"/>
      <c r="C1150" s="431"/>
      <c r="D1150" s="431"/>
      <c r="E1150" s="431"/>
      <c r="F1150" s="431"/>
      <c r="G1150" s="431"/>
      <c r="H1150" s="433"/>
      <c r="I1150" s="509"/>
      <c r="J1150" s="387"/>
      <c r="K1150" s="387"/>
      <c r="L1150" s="431"/>
      <c r="M1150" s="431"/>
      <c r="N1150" s="433"/>
      <c r="O1150" s="431"/>
    </row>
    <row r="1151" spans="1:15" x14ac:dyDescent="0.2">
      <c r="A1151" s="431"/>
      <c r="B1151" s="431"/>
      <c r="C1151" s="431"/>
      <c r="D1151" s="431"/>
      <c r="E1151" s="431"/>
      <c r="F1151" s="431"/>
      <c r="G1151" s="431"/>
      <c r="H1151" s="433"/>
      <c r="I1151" s="509"/>
      <c r="J1151" s="387"/>
      <c r="K1151" s="387"/>
      <c r="L1151" s="431"/>
      <c r="M1151" s="431"/>
      <c r="N1151" s="433"/>
      <c r="O1151" s="431"/>
    </row>
    <row r="1152" spans="1:15" x14ac:dyDescent="0.2">
      <c r="A1152" s="431"/>
      <c r="B1152" s="431"/>
      <c r="C1152" s="431"/>
      <c r="D1152" s="431"/>
      <c r="E1152" s="431"/>
      <c r="F1152" s="431"/>
      <c r="G1152" s="431"/>
      <c r="H1152" s="433"/>
      <c r="I1152" s="509"/>
      <c r="J1152" s="387"/>
      <c r="K1152" s="387"/>
      <c r="L1152" s="431"/>
      <c r="M1152" s="431"/>
      <c r="N1152" s="433"/>
      <c r="O1152" s="431"/>
    </row>
    <row r="1153" spans="1:15" x14ac:dyDescent="0.2">
      <c r="A1153" s="431"/>
      <c r="B1153" s="431"/>
      <c r="C1153" s="431"/>
      <c r="D1153" s="431"/>
      <c r="E1153" s="431"/>
      <c r="F1153" s="431"/>
      <c r="G1153" s="431"/>
      <c r="H1153" s="433"/>
      <c r="I1153" s="509"/>
      <c r="J1153" s="387"/>
      <c r="K1153" s="387"/>
      <c r="L1153" s="431"/>
      <c r="M1153" s="431"/>
      <c r="N1153" s="433"/>
      <c r="O1153" s="431"/>
    </row>
    <row r="1154" spans="1:15" x14ac:dyDescent="0.2">
      <c r="A1154" s="431"/>
      <c r="B1154" s="431"/>
      <c r="C1154" s="431"/>
      <c r="D1154" s="431"/>
      <c r="E1154" s="431"/>
      <c r="F1154" s="431"/>
      <c r="G1154" s="431"/>
      <c r="H1154" s="433"/>
      <c r="I1154" s="509"/>
      <c r="J1154" s="387"/>
      <c r="K1154" s="387"/>
      <c r="L1154" s="431"/>
      <c r="M1154" s="431"/>
      <c r="N1154" s="433"/>
      <c r="O1154" s="431"/>
    </row>
    <row r="1155" spans="1:15" x14ac:dyDescent="0.2">
      <c r="A1155" s="431"/>
      <c r="B1155" s="431"/>
      <c r="C1155" s="431"/>
      <c r="D1155" s="431"/>
      <c r="E1155" s="431"/>
      <c r="F1155" s="431"/>
      <c r="G1155" s="431"/>
      <c r="H1155" s="433"/>
      <c r="I1155" s="509"/>
      <c r="J1155" s="387"/>
      <c r="K1155" s="387"/>
      <c r="L1155" s="431"/>
      <c r="M1155" s="431"/>
      <c r="N1155" s="433"/>
      <c r="O1155" s="431"/>
    </row>
    <row r="1156" spans="1:15" x14ac:dyDescent="0.2">
      <c r="A1156" s="431"/>
      <c r="B1156" s="431"/>
      <c r="C1156" s="431"/>
      <c r="D1156" s="431"/>
      <c r="E1156" s="431"/>
      <c r="F1156" s="431"/>
      <c r="G1156" s="431"/>
      <c r="H1156" s="433"/>
      <c r="I1156" s="509"/>
      <c r="J1156" s="387"/>
      <c r="K1156" s="387"/>
      <c r="L1156" s="431"/>
      <c r="M1156" s="431"/>
      <c r="N1156" s="433"/>
      <c r="O1156" s="431"/>
    </row>
    <row r="1157" spans="1:15" x14ac:dyDescent="0.2">
      <c r="A1157" s="431"/>
      <c r="B1157" s="431"/>
      <c r="C1157" s="431"/>
      <c r="D1157" s="431"/>
      <c r="E1157" s="431"/>
      <c r="F1157" s="431"/>
      <c r="G1157" s="431"/>
      <c r="H1157" s="433"/>
      <c r="I1157" s="509"/>
      <c r="J1157" s="387"/>
      <c r="K1157" s="387"/>
      <c r="L1157" s="431"/>
      <c r="M1157" s="431"/>
      <c r="N1157" s="433"/>
      <c r="O1157" s="431"/>
    </row>
    <row r="1158" spans="1:15" x14ac:dyDescent="0.2">
      <c r="A1158" s="431"/>
      <c r="B1158" s="431"/>
      <c r="C1158" s="431"/>
      <c r="D1158" s="431"/>
      <c r="E1158" s="431"/>
      <c r="F1158" s="431"/>
      <c r="G1158" s="431"/>
      <c r="H1158" s="433"/>
      <c r="I1158" s="509"/>
      <c r="J1158" s="387"/>
      <c r="K1158" s="387"/>
      <c r="L1158" s="431"/>
      <c r="M1158" s="431"/>
      <c r="N1158" s="433"/>
      <c r="O1158" s="431"/>
    </row>
    <row r="1159" spans="1:15" x14ac:dyDescent="0.2">
      <c r="A1159" s="431"/>
      <c r="B1159" s="431"/>
      <c r="C1159" s="431"/>
      <c r="D1159" s="431"/>
      <c r="E1159" s="431"/>
      <c r="F1159" s="431"/>
      <c r="G1159" s="431"/>
      <c r="H1159" s="433"/>
      <c r="I1159" s="509"/>
      <c r="J1159" s="387"/>
      <c r="K1159" s="387"/>
      <c r="L1159" s="431"/>
      <c r="M1159" s="431"/>
      <c r="N1159" s="433"/>
      <c r="O1159" s="431"/>
    </row>
    <row r="1160" spans="1:15" x14ac:dyDescent="0.2">
      <c r="A1160" s="431"/>
      <c r="B1160" s="431"/>
      <c r="C1160" s="431"/>
      <c r="D1160" s="431"/>
      <c r="E1160" s="431"/>
      <c r="F1160" s="431"/>
      <c r="G1160" s="431"/>
      <c r="H1160" s="433"/>
      <c r="I1160" s="509"/>
      <c r="J1160" s="387"/>
      <c r="K1160" s="387"/>
      <c r="L1160" s="431"/>
      <c r="M1160" s="431"/>
      <c r="N1160" s="433"/>
      <c r="O1160" s="431"/>
    </row>
    <row r="1161" spans="1:15" x14ac:dyDescent="0.2">
      <c r="A1161" s="431"/>
      <c r="B1161" s="431"/>
      <c r="C1161" s="431"/>
      <c r="D1161" s="431"/>
      <c r="E1161" s="431"/>
      <c r="F1161" s="431"/>
      <c r="G1161" s="431"/>
      <c r="H1161" s="433"/>
      <c r="I1161" s="509"/>
      <c r="J1161" s="387"/>
      <c r="K1161" s="387"/>
      <c r="L1161" s="431"/>
      <c r="M1161" s="431"/>
      <c r="N1161" s="433"/>
      <c r="O1161" s="431"/>
    </row>
    <row r="1162" spans="1:15" x14ac:dyDescent="0.2">
      <c r="A1162" s="431"/>
      <c r="B1162" s="431"/>
      <c r="C1162" s="431"/>
      <c r="D1162" s="431"/>
      <c r="E1162" s="431"/>
      <c r="F1162" s="431"/>
      <c r="G1162" s="431"/>
      <c r="H1162" s="433"/>
      <c r="I1162" s="509"/>
      <c r="J1162" s="387"/>
      <c r="K1162" s="387"/>
      <c r="L1162" s="431"/>
      <c r="M1162" s="431"/>
      <c r="N1162" s="433"/>
      <c r="O1162" s="431"/>
    </row>
    <row r="1163" spans="1:15" x14ac:dyDescent="0.2">
      <c r="A1163" s="431"/>
      <c r="B1163" s="431"/>
      <c r="C1163" s="431"/>
      <c r="D1163" s="431"/>
      <c r="E1163" s="431"/>
      <c r="F1163" s="431"/>
      <c r="G1163" s="431"/>
      <c r="H1163" s="433"/>
      <c r="I1163" s="509"/>
      <c r="J1163" s="387"/>
      <c r="K1163" s="387"/>
      <c r="L1163" s="431"/>
      <c r="M1163" s="431"/>
      <c r="N1163" s="433"/>
      <c r="O1163" s="431"/>
    </row>
    <row r="1164" spans="1:15" x14ac:dyDescent="0.2">
      <c r="A1164" s="431"/>
      <c r="B1164" s="431"/>
      <c r="C1164" s="431"/>
      <c r="D1164" s="431"/>
      <c r="E1164" s="431"/>
      <c r="F1164" s="431"/>
      <c r="G1164" s="431"/>
      <c r="H1164" s="433"/>
      <c r="I1164" s="509"/>
      <c r="J1164" s="387"/>
      <c r="K1164" s="387"/>
      <c r="L1164" s="431"/>
      <c r="M1164" s="431"/>
      <c r="N1164" s="433"/>
      <c r="O1164" s="431"/>
    </row>
    <row r="1165" spans="1:15" x14ac:dyDescent="0.2">
      <c r="A1165" s="431"/>
      <c r="B1165" s="431"/>
      <c r="C1165" s="431"/>
      <c r="D1165" s="431"/>
      <c r="E1165" s="431"/>
      <c r="F1165" s="431"/>
      <c r="G1165" s="431"/>
      <c r="H1165" s="433"/>
      <c r="I1165" s="509"/>
      <c r="J1165" s="387"/>
      <c r="K1165" s="387"/>
      <c r="L1165" s="431"/>
      <c r="M1165" s="431"/>
      <c r="N1165" s="433"/>
      <c r="O1165" s="431"/>
    </row>
    <row r="1166" spans="1:15" x14ac:dyDescent="0.2">
      <c r="A1166" s="431"/>
      <c r="B1166" s="431"/>
      <c r="C1166" s="431"/>
      <c r="D1166" s="431"/>
      <c r="E1166" s="431"/>
      <c r="F1166" s="431"/>
      <c r="G1166" s="431"/>
      <c r="H1166" s="433"/>
      <c r="I1166" s="509"/>
      <c r="J1166" s="387"/>
      <c r="K1166" s="387"/>
      <c r="L1166" s="431"/>
      <c r="M1166" s="431"/>
      <c r="N1166" s="433"/>
      <c r="O1166" s="431"/>
    </row>
    <row r="1167" spans="1:15" x14ac:dyDescent="0.2">
      <c r="A1167" s="431"/>
      <c r="B1167" s="431"/>
      <c r="C1167" s="431"/>
      <c r="D1167" s="431"/>
      <c r="E1167" s="431"/>
      <c r="F1167" s="431"/>
      <c r="G1167" s="431"/>
      <c r="H1167" s="433"/>
      <c r="I1167" s="509"/>
      <c r="J1167" s="387"/>
      <c r="K1167" s="387"/>
      <c r="L1167" s="431"/>
      <c r="M1167" s="431"/>
      <c r="N1167" s="433"/>
      <c r="O1167" s="431"/>
    </row>
    <row r="1168" spans="1:15" x14ac:dyDescent="0.2">
      <c r="A1168" s="431"/>
      <c r="B1168" s="431"/>
      <c r="C1168" s="431"/>
      <c r="D1168" s="431"/>
      <c r="E1168" s="431"/>
      <c r="F1168" s="431"/>
      <c r="G1168" s="431"/>
      <c r="H1168" s="433"/>
      <c r="I1168" s="509"/>
      <c r="J1168" s="387"/>
      <c r="K1168" s="387"/>
      <c r="L1168" s="431"/>
      <c r="M1168" s="431"/>
      <c r="N1168" s="433"/>
      <c r="O1168" s="431"/>
    </row>
    <row r="1169" spans="1:15" x14ac:dyDescent="0.2">
      <c r="A1169" s="431"/>
      <c r="B1169" s="431"/>
      <c r="C1169" s="431"/>
      <c r="D1169" s="431"/>
      <c r="E1169" s="431"/>
      <c r="F1169" s="431"/>
      <c r="G1169" s="431"/>
      <c r="H1169" s="433"/>
      <c r="I1169" s="509"/>
      <c r="J1169" s="387"/>
      <c r="K1169" s="387"/>
      <c r="L1169" s="431"/>
      <c r="M1169" s="431"/>
      <c r="N1169" s="433"/>
      <c r="O1169" s="431"/>
    </row>
    <row r="1170" spans="1:15" x14ac:dyDescent="0.2">
      <c r="A1170" s="431"/>
      <c r="B1170" s="431"/>
      <c r="C1170" s="431"/>
      <c r="D1170" s="431"/>
      <c r="E1170" s="431"/>
      <c r="F1170" s="431"/>
      <c r="G1170" s="431"/>
      <c r="H1170" s="433"/>
      <c r="I1170" s="509"/>
      <c r="J1170" s="387"/>
      <c r="K1170" s="387"/>
      <c r="L1170" s="431"/>
      <c r="M1170" s="431"/>
      <c r="N1170" s="433"/>
      <c r="O1170" s="431"/>
    </row>
    <row r="1171" spans="1:15" x14ac:dyDescent="0.2">
      <c r="A1171" s="431"/>
      <c r="B1171" s="431"/>
      <c r="C1171" s="431"/>
      <c r="D1171" s="431"/>
      <c r="E1171" s="431"/>
      <c r="F1171" s="431"/>
      <c r="G1171" s="431"/>
      <c r="H1171" s="433"/>
      <c r="I1171" s="509"/>
      <c r="J1171" s="387"/>
      <c r="K1171" s="387"/>
      <c r="L1171" s="431"/>
      <c r="M1171" s="431"/>
      <c r="N1171" s="433"/>
      <c r="O1171" s="431"/>
    </row>
    <row r="1172" spans="1:15" x14ac:dyDescent="0.2">
      <c r="A1172" s="431"/>
      <c r="B1172" s="431"/>
      <c r="C1172" s="431"/>
      <c r="D1172" s="431"/>
      <c r="E1172" s="431"/>
      <c r="F1172" s="431"/>
      <c r="G1172" s="431"/>
      <c r="H1172" s="433"/>
      <c r="I1172" s="509"/>
      <c r="J1172" s="387"/>
      <c r="K1172" s="387"/>
      <c r="L1172" s="431"/>
      <c r="M1172" s="431"/>
      <c r="N1172" s="433"/>
      <c r="O1172" s="431"/>
    </row>
    <row r="1173" spans="1:15" x14ac:dyDescent="0.2">
      <c r="A1173" s="431"/>
      <c r="B1173" s="431"/>
      <c r="C1173" s="431"/>
      <c r="D1173" s="431"/>
      <c r="E1173" s="431"/>
      <c r="F1173" s="431"/>
      <c r="G1173" s="431"/>
      <c r="H1173" s="433"/>
      <c r="I1173" s="509"/>
      <c r="J1173" s="387"/>
      <c r="K1173" s="387"/>
      <c r="L1173" s="431"/>
      <c r="M1173" s="431"/>
      <c r="N1173" s="433"/>
      <c r="O1173" s="431"/>
    </row>
    <row r="1174" spans="1:15" x14ac:dyDescent="0.2">
      <c r="A1174" s="431"/>
      <c r="B1174" s="431"/>
      <c r="C1174" s="431"/>
      <c r="D1174" s="431"/>
      <c r="E1174" s="431"/>
      <c r="F1174" s="431"/>
      <c r="G1174" s="431"/>
      <c r="H1174" s="433"/>
      <c r="I1174" s="509"/>
      <c r="J1174" s="387"/>
      <c r="K1174" s="387"/>
      <c r="L1174" s="431"/>
      <c r="M1174" s="431"/>
      <c r="N1174" s="433"/>
      <c r="O1174" s="431"/>
    </row>
    <row r="1175" spans="1:15" x14ac:dyDescent="0.2">
      <c r="A1175" s="431"/>
      <c r="B1175" s="431"/>
      <c r="C1175" s="431"/>
      <c r="D1175" s="431"/>
      <c r="E1175" s="431"/>
      <c r="F1175" s="431"/>
      <c r="G1175" s="431"/>
      <c r="H1175" s="433"/>
      <c r="I1175" s="509"/>
      <c r="J1175" s="387"/>
      <c r="K1175" s="387"/>
      <c r="L1175" s="431"/>
      <c r="M1175" s="431"/>
      <c r="N1175" s="433"/>
      <c r="O1175" s="431"/>
    </row>
    <row r="1176" spans="1:15" x14ac:dyDescent="0.2">
      <c r="A1176" s="431"/>
      <c r="B1176" s="431"/>
      <c r="C1176" s="431"/>
      <c r="D1176" s="431"/>
      <c r="E1176" s="431"/>
      <c r="F1176" s="431"/>
      <c r="G1176" s="431"/>
      <c r="H1176" s="433"/>
      <c r="I1176" s="509"/>
      <c r="J1176" s="387"/>
      <c r="K1176" s="387"/>
      <c r="L1176" s="431"/>
      <c r="M1176" s="431"/>
      <c r="N1176" s="433"/>
      <c r="O1176" s="431"/>
    </row>
    <row r="1177" spans="1:15" x14ac:dyDescent="0.2">
      <c r="A1177" s="431"/>
      <c r="B1177" s="431"/>
      <c r="C1177" s="431"/>
      <c r="D1177" s="431"/>
      <c r="E1177" s="431"/>
      <c r="F1177" s="431"/>
      <c r="G1177" s="431"/>
      <c r="H1177" s="433"/>
      <c r="I1177" s="509"/>
      <c r="J1177" s="387"/>
      <c r="K1177" s="387"/>
      <c r="L1177" s="431"/>
      <c r="M1177" s="431"/>
      <c r="N1177" s="433"/>
      <c r="O1177" s="431"/>
    </row>
    <row r="1178" spans="1:15" x14ac:dyDescent="0.2">
      <c r="A1178" s="431"/>
      <c r="B1178" s="431"/>
      <c r="C1178" s="431"/>
      <c r="D1178" s="431"/>
      <c r="E1178" s="431"/>
      <c r="F1178" s="431"/>
      <c r="G1178" s="431"/>
      <c r="H1178" s="433"/>
      <c r="I1178" s="509"/>
      <c r="J1178" s="387"/>
      <c r="K1178" s="387"/>
      <c r="L1178" s="431"/>
      <c r="M1178" s="431"/>
      <c r="N1178" s="433"/>
      <c r="O1178" s="431"/>
    </row>
    <row r="1179" spans="1:15" x14ac:dyDescent="0.2">
      <c r="A1179" s="431"/>
      <c r="B1179" s="431"/>
      <c r="C1179" s="431"/>
      <c r="D1179" s="431"/>
      <c r="E1179" s="431"/>
      <c r="F1179" s="431"/>
      <c r="G1179" s="431"/>
      <c r="H1179" s="433"/>
      <c r="I1179" s="509"/>
      <c r="J1179" s="387"/>
      <c r="K1179" s="387"/>
      <c r="L1179" s="431"/>
      <c r="M1179" s="431"/>
      <c r="N1179" s="433"/>
      <c r="O1179" s="431"/>
    </row>
    <row r="1180" spans="1:15" x14ac:dyDescent="0.2">
      <c r="A1180" s="431"/>
      <c r="B1180" s="431"/>
      <c r="C1180" s="431"/>
      <c r="D1180" s="431"/>
      <c r="E1180" s="431"/>
      <c r="F1180" s="431"/>
      <c r="G1180" s="431"/>
      <c r="H1180" s="433"/>
      <c r="I1180" s="509"/>
      <c r="J1180" s="387"/>
      <c r="K1180" s="387"/>
      <c r="L1180" s="431"/>
      <c r="M1180" s="431"/>
      <c r="N1180" s="433"/>
      <c r="O1180" s="431"/>
    </row>
    <row r="1181" spans="1:15" x14ac:dyDescent="0.2">
      <c r="A1181" s="431"/>
      <c r="B1181" s="431"/>
      <c r="C1181" s="431"/>
      <c r="D1181" s="431"/>
      <c r="E1181" s="431"/>
      <c r="F1181" s="431"/>
      <c r="G1181" s="431"/>
      <c r="H1181" s="433"/>
      <c r="I1181" s="509"/>
      <c r="J1181" s="387"/>
      <c r="K1181" s="387"/>
      <c r="L1181" s="431"/>
      <c r="M1181" s="431"/>
      <c r="N1181" s="433"/>
      <c r="O1181" s="431"/>
    </row>
    <row r="1182" spans="1:15" x14ac:dyDescent="0.2">
      <c r="A1182" s="431"/>
      <c r="B1182" s="431"/>
      <c r="C1182" s="431"/>
      <c r="D1182" s="431"/>
      <c r="E1182" s="431"/>
      <c r="F1182" s="431"/>
      <c r="G1182" s="431"/>
      <c r="H1182" s="433"/>
      <c r="I1182" s="509"/>
      <c r="J1182" s="387"/>
      <c r="K1182" s="387"/>
      <c r="L1182" s="431"/>
      <c r="M1182" s="431"/>
      <c r="N1182" s="433"/>
      <c r="O1182" s="431"/>
    </row>
    <row r="1183" spans="1:15" x14ac:dyDescent="0.2">
      <c r="A1183" s="431"/>
      <c r="B1183" s="431"/>
      <c r="C1183" s="431"/>
      <c r="D1183" s="431"/>
      <c r="E1183" s="431"/>
      <c r="F1183" s="431"/>
      <c r="G1183" s="431"/>
      <c r="H1183" s="433"/>
      <c r="I1183" s="509"/>
      <c r="J1183" s="387"/>
      <c r="K1183" s="387"/>
      <c r="L1183" s="431"/>
      <c r="M1183" s="431"/>
      <c r="N1183" s="433"/>
      <c r="O1183" s="431"/>
    </row>
    <row r="1184" spans="1:15" x14ac:dyDescent="0.2">
      <c r="A1184" s="431"/>
      <c r="B1184" s="431"/>
      <c r="C1184" s="431"/>
      <c r="D1184" s="431"/>
      <c r="E1184" s="431"/>
      <c r="F1184" s="431"/>
      <c r="G1184" s="431"/>
      <c r="H1184" s="433"/>
      <c r="I1184" s="509"/>
      <c r="J1184" s="387"/>
      <c r="K1184" s="387"/>
      <c r="L1184" s="431"/>
      <c r="M1184" s="431"/>
      <c r="N1184" s="433"/>
      <c r="O1184" s="431"/>
    </row>
    <row r="1185" spans="1:15" x14ac:dyDescent="0.2">
      <c r="A1185" s="431"/>
      <c r="B1185" s="431"/>
      <c r="C1185" s="431"/>
      <c r="D1185" s="431"/>
      <c r="E1185" s="431"/>
      <c r="F1185" s="431"/>
      <c r="G1185" s="431"/>
      <c r="H1185" s="433"/>
      <c r="I1185" s="509"/>
      <c r="J1185" s="387"/>
      <c r="K1185" s="387"/>
      <c r="L1185" s="431"/>
      <c r="M1185" s="431"/>
      <c r="N1185" s="433"/>
      <c r="O1185" s="431"/>
    </row>
    <row r="1186" spans="1:15" x14ac:dyDescent="0.2">
      <c r="A1186" s="431"/>
      <c r="B1186" s="431"/>
      <c r="C1186" s="431"/>
      <c r="D1186" s="431"/>
      <c r="E1186" s="431"/>
      <c r="F1186" s="431"/>
      <c r="G1186" s="431"/>
      <c r="H1186" s="433"/>
      <c r="I1186" s="509"/>
      <c r="J1186" s="387"/>
      <c r="K1186" s="387"/>
      <c r="L1186" s="431"/>
      <c r="M1186" s="431"/>
      <c r="N1186" s="433"/>
      <c r="O1186" s="431"/>
    </row>
    <row r="1187" spans="1:15" x14ac:dyDescent="0.2">
      <c r="A1187" s="431"/>
      <c r="B1187" s="431"/>
      <c r="C1187" s="431"/>
      <c r="D1187" s="431"/>
      <c r="E1187" s="431"/>
      <c r="F1187" s="431"/>
      <c r="G1187" s="431"/>
      <c r="H1187" s="433"/>
      <c r="I1187" s="509"/>
      <c r="J1187" s="387"/>
      <c r="K1187" s="387"/>
      <c r="L1187" s="431"/>
      <c r="M1187" s="431"/>
      <c r="N1187" s="433"/>
      <c r="O1187" s="431"/>
    </row>
    <row r="1188" spans="1:15" x14ac:dyDescent="0.2">
      <c r="A1188" s="431"/>
      <c r="B1188" s="431"/>
      <c r="C1188" s="431"/>
      <c r="D1188" s="431"/>
      <c r="E1188" s="431"/>
      <c r="F1188" s="431"/>
      <c r="G1188" s="431"/>
      <c r="H1188" s="433"/>
      <c r="I1188" s="509"/>
      <c r="J1188" s="387"/>
      <c r="K1188" s="387"/>
      <c r="L1188" s="431"/>
      <c r="M1188" s="431"/>
      <c r="N1188" s="433"/>
      <c r="O1188" s="431"/>
    </row>
    <row r="1189" spans="1:15" x14ac:dyDescent="0.2">
      <c r="A1189" s="431"/>
      <c r="B1189" s="431"/>
      <c r="C1189" s="431"/>
      <c r="D1189" s="431"/>
      <c r="E1189" s="431"/>
      <c r="F1189" s="431"/>
      <c r="G1189" s="431"/>
      <c r="H1189" s="433"/>
      <c r="I1189" s="509"/>
      <c r="J1189" s="387"/>
      <c r="K1189" s="387"/>
      <c r="L1189" s="431"/>
      <c r="M1189" s="431"/>
      <c r="N1189" s="433"/>
      <c r="O1189" s="431"/>
    </row>
    <row r="1190" spans="1:15" x14ac:dyDescent="0.2">
      <c r="A1190" s="431"/>
      <c r="B1190" s="431"/>
      <c r="C1190" s="431"/>
      <c r="D1190" s="431"/>
      <c r="E1190" s="431"/>
      <c r="F1190" s="431"/>
      <c r="G1190" s="431"/>
      <c r="H1190" s="433"/>
      <c r="I1190" s="509"/>
      <c r="J1190" s="387"/>
      <c r="K1190" s="387"/>
      <c r="L1190" s="431"/>
      <c r="M1190" s="431"/>
      <c r="N1190" s="433"/>
      <c r="O1190" s="431"/>
    </row>
    <row r="1191" spans="1:15" x14ac:dyDescent="0.2">
      <c r="A1191" s="431"/>
      <c r="B1191" s="431"/>
      <c r="C1191" s="431"/>
      <c r="D1191" s="431"/>
      <c r="E1191" s="431"/>
      <c r="F1191" s="431"/>
      <c r="G1191" s="431"/>
      <c r="H1191" s="433"/>
      <c r="I1191" s="509"/>
      <c r="J1191" s="387"/>
      <c r="K1191" s="387"/>
      <c r="L1191" s="431"/>
      <c r="M1191" s="431"/>
      <c r="N1191" s="433"/>
      <c r="O1191" s="431"/>
    </row>
    <row r="1192" spans="1:15" x14ac:dyDescent="0.2">
      <c r="A1192" s="431"/>
      <c r="B1192" s="431"/>
      <c r="C1192" s="431"/>
      <c r="D1192" s="431"/>
      <c r="E1192" s="431"/>
      <c r="F1192" s="431"/>
      <c r="G1192" s="431"/>
      <c r="H1192" s="433"/>
      <c r="I1192" s="509"/>
      <c r="J1192" s="387"/>
      <c r="K1192" s="387"/>
      <c r="L1192" s="431"/>
      <c r="M1192" s="431"/>
      <c r="N1192" s="433"/>
      <c r="O1192" s="431"/>
    </row>
    <row r="1193" spans="1:15" x14ac:dyDescent="0.2">
      <c r="A1193" s="431"/>
      <c r="B1193" s="431"/>
      <c r="C1193" s="431"/>
      <c r="D1193" s="431"/>
      <c r="E1193" s="431"/>
      <c r="F1193" s="431"/>
      <c r="G1193" s="431"/>
      <c r="H1193" s="433"/>
      <c r="I1193" s="509"/>
      <c r="J1193" s="387"/>
      <c r="K1193" s="387"/>
      <c r="L1193" s="431"/>
      <c r="M1193" s="431"/>
      <c r="N1193" s="433"/>
      <c r="O1193" s="431"/>
    </row>
    <row r="1194" spans="1:15" x14ac:dyDescent="0.2">
      <c r="A1194" s="431"/>
      <c r="B1194" s="431"/>
      <c r="C1194" s="431"/>
      <c r="D1194" s="431"/>
      <c r="E1194" s="431"/>
      <c r="F1194" s="431"/>
      <c r="G1194" s="431"/>
      <c r="H1194" s="433"/>
      <c r="I1194" s="509"/>
      <c r="J1194" s="387"/>
      <c r="K1194" s="387"/>
      <c r="L1194" s="431"/>
      <c r="M1194" s="431"/>
      <c r="N1194" s="433"/>
      <c r="O1194" s="431"/>
    </row>
    <row r="1195" spans="1:15" x14ac:dyDescent="0.2">
      <c r="A1195" s="431"/>
      <c r="B1195" s="431"/>
      <c r="C1195" s="431"/>
      <c r="D1195" s="431"/>
      <c r="E1195" s="431"/>
      <c r="F1195" s="431"/>
      <c r="G1195" s="431"/>
      <c r="H1195" s="433"/>
      <c r="I1195" s="509"/>
      <c r="J1195" s="387"/>
      <c r="K1195" s="387"/>
      <c r="L1195" s="431"/>
      <c r="M1195" s="431"/>
      <c r="N1195" s="433"/>
      <c r="O1195" s="431"/>
    </row>
    <row r="1196" spans="1:15" x14ac:dyDescent="0.2">
      <c r="A1196" s="431"/>
      <c r="B1196" s="431"/>
      <c r="C1196" s="431"/>
      <c r="D1196" s="431"/>
      <c r="E1196" s="431"/>
      <c r="F1196" s="431"/>
      <c r="G1196" s="431"/>
      <c r="H1196" s="433"/>
      <c r="I1196" s="509"/>
      <c r="J1196" s="387"/>
      <c r="K1196" s="387"/>
      <c r="L1196" s="431"/>
      <c r="M1196" s="431"/>
      <c r="N1196" s="433"/>
      <c r="O1196" s="431"/>
    </row>
    <row r="1197" spans="1:15" x14ac:dyDescent="0.2">
      <c r="A1197" s="431"/>
      <c r="B1197" s="431"/>
      <c r="C1197" s="431"/>
      <c r="D1197" s="431"/>
      <c r="E1197" s="431"/>
      <c r="F1197" s="431"/>
      <c r="G1197" s="431"/>
      <c r="H1197" s="433"/>
      <c r="I1197" s="509"/>
      <c r="J1197" s="387"/>
      <c r="K1197" s="387"/>
      <c r="L1197" s="431"/>
      <c r="M1197" s="431"/>
      <c r="N1197" s="433"/>
      <c r="O1197" s="431"/>
    </row>
    <row r="1198" spans="1:15" x14ac:dyDescent="0.2">
      <c r="A1198" s="431"/>
      <c r="B1198" s="431"/>
      <c r="C1198" s="431"/>
      <c r="D1198" s="431"/>
      <c r="E1198" s="431"/>
      <c r="F1198" s="431"/>
      <c r="G1198" s="431"/>
      <c r="H1198" s="433"/>
      <c r="I1198" s="509"/>
      <c r="J1198" s="387"/>
      <c r="K1198" s="387"/>
      <c r="L1198" s="431"/>
      <c r="M1198" s="431"/>
      <c r="N1198" s="433"/>
      <c r="O1198" s="431"/>
    </row>
    <row r="1199" spans="1:15" x14ac:dyDescent="0.2">
      <c r="A1199" s="431"/>
      <c r="B1199" s="431"/>
      <c r="C1199" s="431"/>
      <c r="D1199" s="431"/>
      <c r="E1199" s="431"/>
      <c r="F1199" s="431"/>
      <c r="G1199" s="431"/>
      <c r="H1199" s="433"/>
      <c r="I1199" s="509"/>
      <c r="J1199" s="387"/>
      <c r="K1199" s="387"/>
      <c r="L1199" s="431"/>
      <c r="M1199" s="431"/>
      <c r="N1199" s="433"/>
      <c r="O1199" s="431"/>
    </row>
    <row r="1200" spans="1:15" x14ac:dyDescent="0.2">
      <c r="A1200" s="431"/>
      <c r="B1200" s="431"/>
      <c r="C1200" s="431"/>
      <c r="D1200" s="431"/>
      <c r="E1200" s="431"/>
      <c r="F1200" s="431"/>
      <c r="G1200" s="431"/>
      <c r="H1200" s="433"/>
      <c r="I1200" s="509"/>
      <c r="J1200" s="387"/>
      <c r="K1200" s="387"/>
      <c r="L1200" s="431"/>
      <c r="M1200" s="431"/>
      <c r="N1200" s="433"/>
      <c r="O1200" s="431"/>
    </row>
    <row r="1201" spans="1:15" x14ac:dyDescent="0.2">
      <c r="A1201" s="431"/>
      <c r="B1201" s="431"/>
      <c r="C1201" s="431"/>
      <c r="D1201" s="431"/>
      <c r="E1201" s="431"/>
      <c r="F1201" s="431"/>
      <c r="G1201" s="431"/>
      <c r="H1201" s="433"/>
      <c r="I1201" s="509"/>
      <c r="J1201" s="387"/>
      <c r="K1201" s="387"/>
      <c r="L1201" s="431"/>
      <c r="M1201" s="431"/>
      <c r="N1201" s="433"/>
      <c r="O1201" s="431"/>
    </row>
    <row r="1202" spans="1:15" x14ac:dyDescent="0.2">
      <c r="A1202" s="431"/>
      <c r="B1202" s="431"/>
      <c r="C1202" s="431"/>
      <c r="D1202" s="431"/>
      <c r="E1202" s="431"/>
      <c r="F1202" s="431"/>
      <c r="G1202" s="431"/>
      <c r="H1202" s="433"/>
      <c r="I1202" s="509"/>
      <c r="J1202" s="387"/>
      <c r="K1202" s="387"/>
      <c r="L1202" s="431"/>
      <c r="M1202" s="431"/>
      <c r="N1202" s="433"/>
      <c r="O1202" s="431"/>
    </row>
    <row r="1203" spans="1:15" x14ac:dyDescent="0.2">
      <c r="A1203" s="431"/>
      <c r="B1203" s="431"/>
      <c r="C1203" s="431"/>
      <c r="D1203" s="431"/>
      <c r="E1203" s="431"/>
      <c r="F1203" s="431"/>
      <c r="G1203" s="431"/>
      <c r="H1203" s="433"/>
      <c r="I1203" s="509"/>
      <c r="J1203" s="387"/>
      <c r="K1203" s="387"/>
      <c r="L1203" s="431"/>
      <c r="M1203" s="431"/>
      <c r="N1203" s="433"/>
      <c r="O1203" s="431"/>
    </row>
    <row r="1204" spans="1:15" x14ac:dyDescent="0.2">
      <c r="A1204" s="431"/>
      <c r="B1204" s="431"/>
      <c r="C1204" s="431"/>
      <c r="D1204" s="431"/>
      <c r="E1204" s="431"/>
      <c r="F1204" s="431"/>
      <c r="G1204" s="431"/>
      <c r="H1204" s="433"/>
      <c r="I1204" s="509"/>
      <c r="J1204" s="387"/>
      <c r="K1204" s="387"/>
      <c r="L1204" s="431"/>
      <c r="M1204" s="431"/>
      <c r="N1204" s="433"/>
      <c r="O1204" s="431"/>
    </row>
    <row r="1205" spans="1:15" x14ac:dyDescent="0.2">
      <c r="A1205" s="431"/>
      <c r="B1205" s="431"/>
      <c r="C1205" s="431"/>
      <c r="D1205" s="431"/>
      <c r="E1205" s="431"/>
      <c r="F1205" s="431"/>
      <c r="G1205" s="431"/>
      <c r="H1205" s="433"/>
      <c r="I1205" s="509"/>
      <c r="J1205" s="387"/>
      <c r="K1205" s="387"/>
      <c r="L1205" s="431"/>
      <c r="M1205" s="431"/>
      <c r="N1205" s="433"/>
      <c r="O1205" s="431"/>
    </row>
    <row r="1206" spans="1:15" x14ac:dyDescent="0.2">
      <c r="A1206" s="431"/>
      <c r="B1206" s="431"/>
      <c r="C1206" s="431"/>
      <c r="D1206" s="431"/>
      <c r="E1206" s="431"/>
      <c r="F1206" s="431"/>
      <c r="G1206" s="431"/>
      <c r="H1206" s="433"/>
      <c r="I1206" s="509"/>
      <c r="J1206" s="387"/>
      <c r="K1206" s="387"/>
      <c r="L1206" s="431"/>
      <c r="M1206" s="431"/>
      <c r="N1206" s="433"/>
      <c r="O1206" s="431"/>
    </row>
    <row r="1207" spans="1:15" x14ac:dyDescent="0.2">
      <c r="A1207" s="431"/>
      <c r="B1207" s="431"/>
      <c r="C1207" s="431"/>
      <c r="D1207" s="431"/>
      <c r="E1207" s="431"/>
      <c r="F1207" s="431"/>
      <c r="G1207" s="431"/>
      <c r="H1207" s="433"/>
      <c r="I1207" s="509"/>
      <c r="J1207" s="387"/>
      <c r="K1207" s="387"/>
      <c r="L1207" s="431"/>
      <c r="M1207" s="431"/>
      <c r="N1207" s="433"/>
      <c r="O1207" s="431"/>
    </row>
    <row r="1208" spans="1:15" x14ac:dyDescent="0.2">
      <c r="A1208" s="431"/>
      <c r="B1208" s="431"/>
      <c r="C1208" s="431"/>
      <c r="D1208" s="431"/>
      <c r="E1208" s="431"/>
      <c r="F1208" s="431"/>
      <c r="G1208" s="431"/>
      <c r="H1208" s="433"/>
      <c r="I1208" s="509"/>
      <c r="J1208" s="387"/>
      <c r="K1208" s="387"/>
      <c r="L1208" s="431"/>
      <c r="M1208" s="431"/>
      <c r="N1208" s="433"/>
      <c r="O1208" s="431"/>
    </row>
    <row r="1209" spans="1:15" x14ac:dyDescent="0.2">
      <c r="A1209" s="431"/>
      <c r="B1209" s="431"/>
      <c r="C1209" s="431"/>
      <c r="D1209" s="431"/>
      <c r="E1209" s="431"/>
      <c r="F1209" s="431"/>
      <c r="G1209" s="431"/>
      <c r="H1209" s="433"/>
      <c r="I1209" s="509"/>
      <c r="J1209" s="387"/>
      <c r="K1209" s="387"/>
      <c r="L1209" s="431"/>
      <c r="M1209" s="431"/>
      <c r="N1209" s="433"/>
      <c r="O1209" s="431"/>
    </row>
    <row r="1210" spans="1:15" x14ac:dyDescent="0.2">
      <c r="A1210" s="431"/>
      <c r="B1210" s="431"/>
      <c r="C1210" s="431"/>
      <c r="D1210" s="431"/>
      <c r="E1210" s="431"/>
      <c r="F1210" s="431"/>
      <c r="G1210" s="431"/>
      <c r="H1210" s="433"/>
      <c r="I1210" s="509"/>
      <c r="J1210" s="387"/>
      <c r="K1210" s="387"/>
      <c r="L1210" s="431"/>
      <c r="M1210" s="431"/>
      <c r="N1210" s="433"/>
      <c r="O1210" s="431"/>
    </row>
    <row r="1211" spans="1:15" x14ac:dyDescent="0.2">
      <c r="A1211" s="431"/>
      <c r="B1211" s="431"/>
      <c r="C1211" s="431"/>
      <c r="D1211" s="431"/>
      <c r="E1211" s="431"/>
      <c r="F1211" s="431"/>
      <c r="G1211" s="431"/>
      <c r="H1211" s="433"/>
      <c r="I1211" s="509"/>
      <c r="J1211" s="387"/>
      <c r="K1211" s="387"/>
      <c r="L1211" s="431"/>
      <c r="M1211" s="431"/>
      <c r="N1211" s="433"/>
      <c r="O1211" s="431"/>
    </row>
    <row r="1212" spans="1:15" x14ac:dyDescent="0.2">
      <c r="A1212" s="431"/>
      <c r="B1212" s="431"/>
      <c r="C1212" s="431"/>
      <c r="D1212" s="431"/>
      <c r="E1212" s="431"/>
      <c r="F1212" s="431"/>
      <c r="G1212" s="431"/>
      <c r="H1212" s="433"/>
      <c r="I1212" s="509"/>
      <c r="J1212" s="387"/>
      <c r="K1212" s="387"/>
      <c r="L1212" s="431"/>
      <c r="M1212" s="431"/>
      <c r="N1212" s="433"/>
      <c r="O1212" s="431"/>
    </row>
    <row r="1213" spans="1:15" x14ac:dyDescent="0.2">
      <c r="A1213" s="431"/>
      <c r="B1213" s="431"/>
      <c r="C1213" s="431"/>
      <c r="D1213" s="431"/>
      <c r="E1213" s="431"/>
      <c r="F1213" s="431"/>
      <c r="G1213" s="431"/>
      <c r="H1213" s="433"/>
      <c r="I1213" s="509"/>
      <c r="J1213" s="387"/>
      <c r="K1213" s="387"/>
      <c r="L1213" s="431"/>
      <c r="M1213" s="431"/>
      <c r="N1213" s="433"/>
      <c r="O1213" s="431"/>
    </row>
    <row r="1214" spans="1:15" x14ac:dyDescent="0.2">
      <c r="A1214" s="431"/>
      <c r="B1214" s="431"/>
      <c r="C1214" s="431"/>
      <c r="D1214" s="431"/>
      <c r="E1214" s="431"/>
      <c r="F1214" s="431"/>
      <c r="G1214" s="431"/>
      <c r="H1214" s="433"/>
      <c r="I1214" s="509"/>
      <c r="J1214" s="387"/>
      <c r="K1214" s="387"/>
      <c r="L1214" s="431"/>
      <c r="M1214" s="431"/>
      <c r="N1214" s="433"/>
      <c r="O1214" s="431"/>
    </row>
    <row r="1215" spans="1:15" x14ac:dyDescent="0.2">
      <c r="A1215" s="431"/>
      <c r="B1215" s="431"/>
      <c r="C1215" s="431"/>
      <c r="D1215" s="431"/>
      <c r="E1215" s="431"/>
      <c r="F1215" s="431"/>
      <c r="G1215" s="431"/>
      <c r="H1215" s="433"/>
      <c r="I1215" s="509"/>
      <c r="J1215" s="387"/>
      <c r="K1215" s="387"/>
      <c r="L1215" s="431"/>
      <c r="M1215" s="431"/>
      <c r="N1215" s="433"/>
      <c r="O1215" s="431"/>
    </row>
    <row r="1216" spans="1:15" x14ac:dyDescent="0.2">
      <c r="A1216" s="431"/>
      <c r="B1216" s="431"/>
      <c r="C1216" s="431"/>
      <c r="D1216" s="431"/>
      <c r="E1216" s="431"/>
      <c r="F1216" s="431"/>
      <c r="G1216" s="431"/>
      <c r="H1216" s="433"/>
      <c r="I1216" s="509"/>
      <c r="J1216" s="387"/>
      <c r="K1216" s="387"/>
      <c r="L1216" s="431"/>
      <c r="M1216" s="431"/>
      <c r="N1216" s="433"/>
      <c r="O1216" s="431"/>
    </row>
    <row r="1217" spans="1:15" x14ac:dyDescent="0.2">
      <c r="A1217" s="431"/>
      <c r="B1217" s="431"/>
      <c r="C1217" s="431"/>
      <c r="D1217" s="431"/>
      <c r="E1217" s="431"/>
      <c r="F1217" s="431"/>
      <c r="G1217" s="431"/>
      <c r="H1217" s="433"/>
      <c r="I1217" s="509"/>
      <c r="J1217" s="387"/>
      <c r="K1217" s="387"/>
      <c r="L1217" s="431"/>
      <c r="M1217" s="431"/>
      <c r="N1217" s="433"/>
      <c r="O1217" s="431"/>
    </row>
    <row r="1218" spans="1:15" x14ac:dyDescent="0.2">
      <c r="A1218" s="431"/>
      <c r="B1218" s="431"/>
      <c r="C1218" s="431"/>
      <c r="D1218" s="431"/>
      <c r="E1218" s="431"/>
      <c r="F1218" s="431"/>
      <c r="G1218" s="431"/>
      <c r="H1218" s="433"/>
      <c r="I1218" s="509"/>
      <c r="J1218" s="387"/>
      <c r="K1218" s="387"/>
      <c r="L1218" s="431"/>
      <c r="M1218" s="431"/>
      <c r="N1218" s="433"/>
      <c r="O1218" s="431"/>
    </row>
    <row r="1219" spans="1:15" x14ac:dyDescent="0.2">
      <c r="A1219" s="431"/>
      <c r="B1219" s="431"/>
      <c r="C1219" s="431"/>
      <c r="D1219" s="431"/>
      <c r="E1219" s="431"/>
      <c r="F1219" s="431"/>
      <c r="G1219" s="431"/>
      <c r="H1219" s="433"/>
      <c r="I1219" s="509"/>
      <c r="J1219" s="387"/>
      <c r="K1219" s="387"/>
      <c r="L1219" s="431"/>
      <c r="M1219" s="431"/>
      <c r="N1219" s="433"/>
      <c r="O1219" s="431"/>
    </row>
    <row r="1220" spans="1:15" x14ac:dyDescent="0.2">
      <c r="A1220" s="431"/>
      <c r="B1220" s="431"/>
      <c r="C1220" s="431"/>
      <c r="D1220" s="431"/>
      <c r="E1220" s="431"/>
      <c r="F1220" s="431"/>
      <c r="G1220" s="431"/>
      <c r="H1220" s="433"/>
      <c r="I1220" s="509"/>
      <c r="J1220" s="387"/>
      <c r="K1220" s="387"/>
      <c r="L1220" s="431"/>
      <c r="M1220" s="431"/>
      <c r="N1220" s="433"/>
      <c r="O1220" s="431"/>
    </row>
    <row r="1221" spans="1:15" x14ac:dyDescent="0.2">
      <c r="A1221" s="431"/>
      <c r="B1221" s="431"/>
      <c r="C1221" s="431"/>
      <c r="D1221" s="431"/>
      <c r="E1221" s="431"/>
      <c r="F1221" s="431"/>
      <c r="G1221" s="431"/>
      <c r="H1221" s="433"/>
      <c r="I1221" s="509"/>
      <c r="J1221" s="387"/>
      <c r="K1221" s="387"/>
      <c r="L1221" s="431"/>
      <c r="M1221" s="431"/>
      <c r="N1221" s="433"/>
      <c r="O1221" s="431"/>
    </row>
    <row r="1222" spans="1:15" x14ac:dyDescent="0.2">
      <c r="A1222" s="431"/>
      <c r="B1222" s="431"/>
      <c r="C1222" s="431"/>
      <c r="D1222" s="431"/>
      <c r="E1222" s="431"/>
      <c r="F1222" s="431"/>
      <c r="G1222" s="431"/>
      <c r="H1222" s="433"/>
      <c r="I1222" s="509"/>
      <c r="J1222" s="387"/>
      <c r="K1222" s="387"/>
      <c r="L1222" s="431"/>
      <c r="M1222" s="431"/>
      <c r="N1222" s="433"/>
      <c r="O1222" s="431"/>
    </row>
    <row r="1223" spans="1:15" x14ac:dyDescent="0.2">
      <c r="A1223" s="431"/>
      <c r="B1223" s="431"/>
      <c r="C1223" s="431"/>
      <c r="D1223" s="431"/>
      <c r="E1223" s="431"/>
      <c r="F1223" s="431"/>
      <c r="G1223" s="431"/>
      <c r="H1223" s="433"/>
      <c r="I1223" s="509"/>
      <c r="J1223" s="387"/>
      <c r="K1223" s="387"/>
      <c r="L1223" s="431"/>
      <c r="M1223" s="431"/>
      <c r="N1223" s="433"/>
      <c r="O1223" s="431"/>
    </row>
    <row r="1224" spans="1:15" x14ac:dyDescent="0.2">
      <c r="A1224" s="431"/>
      <c r="B1224" s="431"/>
      <c r="C1224" s="431"/>
      <c r="D1224" s="431"/>
      <c r="E1224" s="431"/>
      <c r="F1224" s="431"/>
      <c r="G1224" s="431"/>
      <c r="H1224" s="433"/>
      <c r="I1224" s="509"/>
      <c r="J1224" s="387"/>
      <c r="K1224" s="387"/>
      <c r="L1224" s="431"/>
      <c r="M1224" s="431"/>
      <c r="N1224" s="433"/>
      <c r="O1224" s="431"/>
    </row>
    <row r="1225" spans="1:15" x14ac:dyDescent="0.2">
      <c r="A1225" s="431"/>
      <c r="B1225" s="431"/>
      <c r="C1225" s="431"/>
      <c r="D1225" s="431"/>
      <c r="E1225" s="431"/>
      <c r="F1225" s="431"/>
      <c r="G1225" s="431"/>
      <c r="H1225" s="433"/>
      <c r="I1225" s="509"/>
      <c r="J1225" s="387"/>
      <c r="K1225" s="387"/>
      <c r="L1225" s="431"/>
      <c r="M1225" s="431"/>
      <c r="N1225" s="433"/>
      <c r="O1225" s="431"/>
    </row>
    <row r="1226" spans="1:15" x14ac:dyDescent="0.2">
      <c r="A1226" s="431"/>
      <c r="B1226" s="431"/>
      <c r="C1226" s="431"/>
      <c r="D1226" s="431"/>
      <c r="E1226" s="431"/>
      <c r="F1226" s="431"/>
      <c r="G1226" s="431"/>
      <c r="H1226" s="433"/>
      <c r="I1226" s="509"/>
      <c r="J1226" s="387"/>
      <c r="K1226" s="387"/>
      <c r="L1226" s="431"/>
      <c r="M1226" s="431"/>
      <c r="N1226" s="433"/>
      <c r="O1226" s="431"/>
    </row>
    <row r="1227" spans="1:15" x14ac:dyDescent="0.2">
      <c r="A1227" s="431"/>
      <c r="B1227" s="431"/>
      <c r="C1227" s="431"/>
      <c r="D1227" s="431"/>
      <c r="E1227" s="431"/>
      <c r="F1227" s="431"/>
      <c r="G1227" s="431"/>
      <c r="H1227" s="433"/>
      <c r="I1227" s="509"/>
      <c r="J1227" s="387"/>
      <c r="K1227" s="387"/>
      <c r="L1227" s="431"/>
      <c r="M1227" s="431"/>
      <c r="N1227" s="433"/>
      <c r="O1227" s="431"/>
    </row>
    <row r="1228" spans="1:15" x14ac:dyDescent="0.2">
      <c r="A1228" s="431"/>
      <c r="B1228" s="431"/>
      <c r="C1228" s="431"/>
      <c r="D1228" s="431"/>
      <c r="E1228" s="431"/>
      <c r="F1228" s="431"/>
      <c r="G1228" s="431"/>
      <c r="H1228" s="433"/>
      <c r="I1228" s="509"/>
      <c r="J1228" s="387"/>
      <c r="K1228" s="387"/>
      <c r="L1228" s="431"/>
      <c r="M1228" s="431"/>
      <c r="N1228" s="433"/>
      <c r="O1228" s="431"/>
    </row>
    <row r="1229" spans="1:15" x14ac:dyDescent="0.2">
      <c r="A1229" s="431"/>
      <c r="B1229" s="431"/>
      <c r="C1229" s="431"/>
      <c r="D1229" s="431"/>
      <c r="E1229" s="431"/>
      <c r="F1229" s="431"/>
      <c r="G1229" s="431"/>
      <c r="H1229" s="433"/>
      <c r="I1229" s="509"/>
      <c r="J1229" s="387"/>
      <c r="K1229" s="387"/>
      <c r="L1229" s="431"/>
      <c r="M1229" s="431"/>
      <c r="N1229" s="433"/>
      <c r="O1229" s="431"/>
    </row>
    <row r="1230" spans="1:15" x14ac:dyDescent="0.2">
      <c r="A1230" s="431"/>
      <c r="B1230" s="431"/>
      <c r="C1230" s="431"/>
      <c r="D1230" s="431"/>
      <c r="E1230" s="431"/>
      <c r="F1230" s="431"/>
      <c r="G1230" s="431"/>
      <c r="H1230" s="433"/>
      <c r="I1230" s="509"/>
      <c r="J1230" s="387"/>
      <c r="K1230" s="387"/>
      <c r="L1230" s="431"/>
      <c r="M1230" s="431"/>
      <c r="N1230" s="433"/>
      <c r="O1230" s="431"/>
    </row>
    <row r="1231" spans="1:15" x14ac:dyDescent="0.2">
      <c r="A1231" s="431"/>
      <c r="B1231" s="431"/>
      <c r="C1231" s="431"/>
      <c r="D1231" s="431"/>
      <c r="E1231" s="431"/>
      <c r="F1231" s="431"/>
      <c r="G1231" s="431"/>
      <c r="H1231" s="433"/>
      <c r="I1231" s="509"/>
      <c r="J1231" s="387"/>
      <c r="K1231" s="387"/>
      <c r="L1231" s="431"/>
      <c r="M1231" s="431"/>
      <c r="N1231" s="433"/>
      <c r="O1231" s="431"/>
    </row>
    <row r="1232" spans="1:15" x14ac:dyDescent="0.2">
      <c r="A1232" s="431"/>
      <c r="B1232" s="431"/>
      <c r="C1232" s="431"/>
      <c r="D1232" s="431"/>
      <c r="E1232" s="431"/>
      <c r="F1232" s="431"/>
      <c r="G1232" s="431"/>
      <c r="H1232" s="433"/>
      <c r="I1232" s="509"/>
      <c r="J1232" s="387"/>
      <c r="K1232" s="387"/>
      <c r="L1232" s="431"/>
      <c r="M1232" s="431"/>
      <c r="N1232" s="433"/>
      <c r="O1232" s="431"/>
    </row>
    <row r="1233" spans="1:15" x14ac:dyDescent="0.2">
      <c r="A1233" s="431"/>
      <c r="B1233" s="431"/>
      <c r="C1233" s="431"/>
      <c r="D1233" s="431"/>
      <c r="E1233" s="431"/>
      <c r="F1233" s="431"/>
      <c r="G1233" s="431"/>
      <c r="H1233" s="433"/>
      <c r="I1233" s="509"/>
      <c r="J1233" s="387"/>
      <c r="K1233" s="387"/>
      <c r="L1233" s="431"/>
      <c r="M1233" s="431"/>
      <c r="N1233" s="433"/>
      <c r="O1233" s="431"/>
    </row>
    <row r="1234" spans="1:15" x14ac:dyDescent="0.2">
      <c r="A1234" s="431"/>
      <c r="B1234" s="431"/>
      <c r="C1234" s="431"/>
      <c r="D1234" s="431"/>
      <c r="E1234" s="431"/>
      <c r="F1234" s="431"/>
      <c r="G1234" s="431"/>
      <c r="H1234" s="433"/>
      <c r="I1234" s="509"/>
      <c r="J1234" s="387"/>
      <c r="K1234" s="387"/>
      <c r="L1234" s="431"/>
      <c r="M1234" s="431"/>
      <c r="N1234" s="433"/>
      <c r="O1234" s="431"/>
    </row>
    <row r="1235" spans="1:15" x14ac:dyDescent="0.2">
      <c r="A1235" s="431"/>
      <c r="B1235" s="431"/>
      <c r="C1235" s="431"/>
      <c r="D1235" s="431"/>
      <c r="E1235" s="431"/>
      <c r="F1235" s="431"/>
      <c r="G1235" s="431"/>
      <c r="H1235" s="433"/>
      <c r="I1235" s="509"/>
      <c r="J1235" s="387"/>
      <c r="K1235" s="387"/>
      <c r="L1235" s="431"/>
      <c r="M1235" s="431"/>
      <c r="N1235" s="433"/>
      <c r="O1235" s="431"/>
    </row>
    <row r="1236" spans="1:15" x14ac:dyDescent="0.2">
      <c r="A1236" s="431"/>
      <c r="B1236" s="431"/>
      <c r="C1236" s="431"/>
      <c r="D1236" s="431"/>
      <c r="E1236" s="431"/>
      <c r="F1236" s="431"/>
      <c r="G1236" s="431"/>
      <c r="H1236" s="433"/>
      <c r="I1236" s="509"/>
      <c r="J1236" s="387"/>
      <c r="K1236" s="387"/>
      <c r="L1236" s="431"/>
      <c r="M1236" s="431"/>
      <c r="N1236" s="433"/>
      <c r="O1236" s="431"/>
    </row>
    <row r="1237" spans="1:15" x14ac:dyDescent="0.2">
      <c r="A1237" s="431"/>
      <c r="B1237" s="431"/>
      <c r="C1237" s="431"/>
      <c r="D1237" s="431"/>
      <c r="E1237" s="431"/>
      <c r="F1237" s="431"/>
      <c r="G1237" s="431"/>
      <c r="H1237" s="433"/>
      <c r="I1237" s="509"/>
      <c r="J1237" s="387"/>
      <c r="K1237" s="387"/>
      <c r="L1237" s="431"/>
      <c r="M1237" s="431"/>
      <c r="N1237" s="433"/>
      <c r="O1237" s="431"/>
    </row>
    <row r="1238" spans="1:15" x14ac:dyDescent="0.2">
      <c r="A1238" s="431"/>
      <c r="B1238" s="431"/>
      <c r="C1238" s="431"/>
      <c r="D1238" s="431"/>
      <c r="E1238" s="431"/>
      <c r="F1238" s="431"/>
      <c r="G1238" s="431"/>
      <c r="H1238" s="433"/>
      <c r="I1238" s="509"/>
      <c r="J1238" s="387"/>
      <c r="K1238" s="387"/>
      <c r="L1238" s="431"/>
      <c r="M1238" s="431"/>
      <c r="N1238" s="433"/>
      <c r="O1238" s="431"/>
    </row>
    <row r="1239" spans="1:15" x14ac:dyDescent="0.2">
      <c r="A1239" s="431"/>
      <c r="B1239" s="431"/>
      <c r="C1239" s="431"/>
      <c r="D1239" s="431"/>
      <c r="E1239" s="431"/>
      <c r="F1239" s="431"/>
      <c r="G1239" s="431"/>
      <c r="H1239" s="433"/>
      <c r="I1239" s="509"/>
      <c r="J1239" s="387"/>
      <c r="K1239" s="387"/>
      <c r="L1239" s="431"/>
      <c r="M1239" s="431"/>
      <c r="N1239" s="433"/>
      <c r="O1239" s="431"/>
    </row>
    <row r="1240" spans="1:15" x14ac:dyDescent="0.2">
      <c r="A1240" s="431"/>
      <c r="B1240" s="431"/>
      <c r="C1240" s="431"/>
      <c r="D1240" s="431"/>
      <c r="E1240" s="431"/>
      <c r="F1240" s="431"/>
      <c r="G1240" s="431"/>
      <c r="H1240" s="433"/>
      <c r="I1240" s="509"/>
      <c r="J1240" s="387"/>
      <c r="K1240" s="387"/>
      <c r="L1240" s="431"/>
      <c r="M1240" s="431"/>
      <c r="N1240" s="433"/>
      <c r="O1240" s="431"/>
    </row>
    <row r="1241" spans="1:15" x14ac:dyDescent="0.2">
      <c r="A1241" s="431"/>
      <c r="B1241" s="431"/>
      <c r="C1241" s="431"/>
      <c r="D1241" s="431"/>
      <c r="E1241" s="431"/>
      <c r="F1241" s="431"/>
      <c r="G1241" s="431"/>
      <c r="H1241" s="433"/>
      <c r="I1241" s="509"/>
      <c r="J1241" s="387"/>
      <c r="K1241" s="387"/>
      <c r="L1241" s="431"/>
      <c r="M1241" s="431"/>
      <c r="N1241" s="433"/>
      <c r="O1241" s="431"/>
    </row>
    <row r="1242" spans="1:15" x14ac:dyDescent="0.2">
      <c r="A1242" s="431"/>
      <c r="B1242" s="431"/>
      <c r="C1242" s="431"/>
      <c r="D1242" s="431"/>
      <c r="E1242" s="431"/>
      <c r="F1242" s="431"/>
      <c r="G1242" s="431"/>
      <c r="H1242" s="433"/>
      <c r="I1242" s="509"/>
      <c r="J1242" s="387"/>
      <c r="K1242" s="387"/>
      <c r="L1242" s="431"/>
      <c r="M1242" s="431"/>
      <c r="N1242" s="433"/>
      <c r="O1242" s="431"/>
    </row>
    <row r="1243" spans="1:15" x14ac:dyDescent="0.2">
      <c r="A1243" s="431"/>
      <c r="B1243" s="431"/>
      <c r="C1243" s="431"/>
      <c r="D1243" s="431"/>
      <c r="E1243" s="431"/>
      <c r="F1243" s="431"/>
      <c r="G1243" s="431"/>
      <c r="H1243" s="433"/>
      <c r="I1243" s="509"/>
      <c r="J1243" s="387"/>
      <c r="K1243" s="387"/>
      <c r="L1243" s="431"/>
      <c r="M1243" s="431"/>
      <c r="N1243" s="433"/>
      <c r="O1243" s="431"/>
    </row>
    <row r="1244" spans="1:15" x14ac:dyDescent="0.2">
      <c r="A1244" s="431"/>
      <c r="B1244" s="431"/>
      <c r="C1244" s="431"/>
      <c r="D1244" s="431"/>
      <c r="E1244" s="431"/>
      <c r="F1244" s="431"/>
      <c r="G1244" s="431"/>
      <c r="H1244" s="433"/>
      <c r="I1244" s="509"/>
      <c r="J1244" s="387"/>
      <c r="K1244" s="387"/>
      <c r="L1244" s="431"/>
      <c r="M1244" s="431"/>
      <c r="N1244" s="433"/>
      <c r="O1244" s="431"/>
    </row>
    <row r="1245" spans="1:15" x14ac:dyDescent="0.2">
      <c r="A1245" s="431"/>
      <c r="B1245" s="431"/>
      <c r="C1245" s="431"/>
      <c r="D1245" s="431"/>
      <c r="E1245" s="431"/>
      <c r="F1245" s="431"/>
      <c r="G1245" s="431"/>
      <c r="H1245" s="433"/>
      <c r="I1245" s="509"/>
      <c r="J1245" s="387"/>
      <c r="K1245" s="387"/>
      <c r="L1245" s="431"/>
      <c r="M1245" s="431"/>
      <c r="N1245" s="433"/>
      <c r="O1245" s="431"/>
    </row>
    <row r="1246" spans="1:15" x14ac:dyDescent="0.2">
      <c r="A1246" s="431"/>
      <c r="B1246" s="431"/>
      <c r="C1246" s="431"/>
      <c r="D1246" s="431"/>
      <c r="E1246" s="431"/>
      <c r="F1246" s="431"/>
      <c r="G1246" s="431"/>
      <c r="H1246" s="433"/>
      <c r="I1246" s="509"/>
      <c r="J1246" s="387"/>
      <c r="K1246" s="387"/>
      <c r="L1246" s="431"/>
      <c r="M1246" s="431"/>
      <c r="N1246" s="433"/>
      <c r="O1246" s="431"/>
    </row>
    <row r="1247" spans="1:15" x14ac:dyDescent="0.2">
      <c r="A1247" s="431"/>
      <c r="B1247" s="431"/>
      <c r="C1247" s="431"/>
      <c r="D1247" s="431"/>
      <c r="E1247" s="431"/>
      <c r="F1247" s="431"/>
      <c r="G1247" s="431"/>
      <c r="H1247" s="433"/>
      <c r="I1247" s="509"/>
      <c r="J1247" s="387"/>
      <c r="K1247" s="387"/>
      <c r="L1247" s="431"/>
      <c r="M1247" s="431"/>
      <c r="N1247" s="433"/>
      <c r="O1247" s="431"/>
    </row>
    <row r="1248" spans="1:15" x14ac:dyDescent="0.2">
      <c r="A1248" s="431"/>
      <c r="B1248" s="431"/>
      <c r="C1248" s="431"/>
      <c r="D1248" s="431"/>
      <c r="E1248" s="431"/>
      <c r="F1248" s="431"/>
      <c r="G1248" s="431"/>
      <c r="H1248" s="433"/>
      <c r="I1248" s="509"/>
      <c r="J1248" s="387"/>
      <c r="K1248" s="387"/>
      <c r="L1248" s="431"/>
      <c r="M1248" s="431"/>
      <c r="N1248" s="433"/>
      <c r="O1248" s="431"/>
    </row>
    <row r="1249" spans="1:15" x14ac:dyDescent="0.2">
      <c r="A1249" s="431"/>
      <c r="B1249" s="431"/>
      <c r="C1249" s="431"/>
      <c r="D1249" s="431"/>
      <c r="E1249" s="431"/>
      <c r="F1249" s="431"/>
      <c r="G1249" s="431"/>
      <c r="H1249" s="433"/>
      <c r="I1249" s="509"/>
      <c r="J1249" s="387"/>
      <c r="K1249" s="387"/>
      <c r="L1249" s="431"/>
      <c r="M1249" s="431"/>
      <c r="N1249" s="433"/>
      <c r="O1249" s="431"/>
    </row>
    <row r="1250" spans="1:15" x14ac:dyDescent="0.2">
      <c r="A1250" s="431"/>
      <c r="B1250" s="431"/>
      <c r="C1250" s="431"/>
      <c r="D1250" s="431"/>
      <c r="E1250" s="431"/>
      <c r="F1250" s="431"/>
      <c r="G1250" s="431"/>
      <c r="H1250" s="433"/>
      <c r="I1250" s="509"/>
      <c r="J1250" s="387"/>
      <c r="K1250" s="387"/>
      <c r="L1250" s="431"/>
      <c r="M1250" s="431"/>
      <c r="N1250" s="433"/>
      <c r="O1250" s="431"/>
    </row>
    <row r="1251" spans="1:15" x14ac:dyDescent="0.2">
      <c r="A1251" s="431"/>
      <c r="B1251" s="431"/>
      <c r="C1251" s="431"/>
      <c r="D1251" s="431"/>
      <c r="E1251" s="431"/>
      <c r="F1251" s="431"/>
      <c r="G1251" s="431"/>
      <c r="H1251" s="433"/>
      <c r="I1251" s="509"/>
      <c r="J1251" s="387"/>
      <c r="K1251" s="387"/>
      <c r="L1251" s="431"/>
      <c r="M1251" s="431"/>
      <c r="N1251" s="433"/>
      <c r="O1251" s="431"/>
    </row>
    <row r="1252" spans="1:15" x14ac:dyDescent="0.2">
      <c r="A1252" s="431"/>
      <c r="B1252" s="431"/>
      <c r="C1252" s="431"/>
      <c r="D1252" s="431"/>
      <c r="E1252" s="431"/>
      <c r="F1252" s="431"/>
      <c r="G1252" s="431"/>
      <c r="H1252" s="433"/>
      <c r="I1252" s="509"/>
      <c r="J1252" s="387"/>
      <c r="K1252" s="387"/>
      <c r="L1252" s="431"/>
      <c r="M1252" s="431"/>
      <c r="N1252" s="433"/>
      <c r="O1252" s="431"/>
    </row>
    <row r="1253" spans="1:15" x14ac:dyDescent="0.2">
      <c r="A1253" s="431"/>
      <c r="B1253" s="431"/>
      <c r="C1253" s="431"/>
      <c r="D1253" s="431"/>
      <c r="E1253" s="431"/>
      <c r="F1253" s="431"/>
      <c r="G1253" s="431"/>
      <c r="H1253" s="433"/>
      <c r="I1253" s="509"/>
      <c r="J1253" s="387"/>
      <c r="K1253" s="387"/>
      <c r="L1253" s="431"/>
      <c r="M1253" s="431"/>
      <c r="N1253" s="433"/>
      <c r="O1253" s="431"/>
    </row>
    <row r="1254" spans="1:15" x14ac:dyDescent="0.2">
      <c r="A1254" s="431"/>
      <c r="B1254" s="431"/>
      <c r="C1254" s="431"/>
      <c r="D1254" s="431"/>
      <c r="E1254" s="431"/>
      <c r="F1254" s="431"/>
      <c r="G1254" s="431"/>
      <c r="H1254" s="433"/>
      <c r="I1254" s="509"/>
      <c r="J1254" s="387"/>
      <c r="K1254" s="387"/>
      <c r="L1254" s="431"/>
      <c r="M1254" s="431"/>
      <c r="N1254" s="433"/>
      <c r="O1254" s="431"/>
    </row>
    <row r="1255" spans="1:15" x14ac:dyDescent="0.2">
      <c r="A1255" s="431"/>
      <c r="B1255" s="431"/>
      <c r="C1255" s="431"/>
      <c r="D1255" s="431"/>
      <c r="E1255" s="431"/>
      <c r="F1255" s="431"/>
      <c r="G1255" s="431"/>
      <c r="H1255" s="433"/>
      <c r="I1255" s="509"/>
      <c r="J1255" s="387"/>
      <c r="K1255" s="387"/>
      <c r="L1255" s="431"/>
      <c r="M1255" s="431"/>
      <c r="N1255" s="433"/>
      <c r="O1255" s="431"/>
    </row>
    <row r="1256" spans="1:15" x14ac:dyDescent="0.2">
      <c r="A1256" s="431"/>
      <c r="B1256" s="431"/>
      <c r="C1256" s="431"/>
      <c r="D1256" s="431"/>
      <c r="E1256" s="431"/>
      <c r="F1256" s="431"/>
      <c r="G1256" s="431"/>
      <c r="H1256" s="433"/>
      <c r="I1256" s="509"/>
      <c r="J1256" s="387"/>
      <c r="K1256" s="387"/>
      <c r="L1256" s="431"/>
      <c r="M1256" s="431"/>
      <c r="N1256" s="433"/>
      <c r="O1256" s="431"/>
    </row>
    <row r="1257" spans="1:15" x14ac:dyDescent="0.2">
      <c r="A1257" s="431"/>
      <c r="B1257" s="431"/>
      <c r="C1257" s="431"/>
      <c r="D1257" s="431"/>
      <c r="E1257" s="431"/>
      <c r="F1257" s="431"/>
      <c r="G1257" s="431"/>
      <c r="H1257" s="433"/>
      <c r="I1257" s="509"/>
      <c r="J1257" s="387"/>
      <c r="K1257" s="387"/>
      <c r="L1257" s="431"/>
      <c r="M1257" s="431"/>
      <c r="N1257" s="433"/>
      <c r="O1257" s="431"/>
    </row>
    <row r="1258" spans="1:15" x14ac:dyDescent="0.2">
      <c r="A1258" s="431"/>
      <c r="B1258" s="431"/>
      <c r="C1258" s="431"/>
      <c r="D1258" s="431"/>
      <c r="E1258" s="431"/>
      <c r="F1258" s="431"/>
      <c r="G1258" s="431"/>
      <c r="H1258" s="433"/>
      <c r="I1258" s="509"/>
      <c r="J1258" s="387"/>
      <c r="K1258" s="387"/>
      <c r="L1258" s="431"/>
      <c r="M1258" s="431"/>
      <c r="N1258" s="433"/>
      <c r="O1258" s="431"/>
    </row>
    <row r="1259" spans="1:15" x14ac:dyDescent="0.2">
      <c r="A1259" s="431"/>
      <c r="B1259" s="431"/>
      <c r="C1259" s="431"/>
      <c r="D1259" s="431"/>
      <c r="E1259" s="431"/>
      <c r="F1259" s="431"/>
      <c r="G1259" s="431"/>
      <c r="H1259" s="433"/>
      <c r="I1259" s="509"/>
      <c r="J1259" s="387"/>
      <c r="K1259" s="387"/>
      <c r="L1259" s="431"/>
      <c r="M1259" s="431"/>
      <c r="N1259" s="433"/>
      <c r="O1259" s="431"/>
    </row>
    <row r="1260" spans="1:15" x14ac:dyDescent="0.2">
      <c r="A1260" s="431"/>
      <c r="B1260" s="431"/>
      <c r="C1260" s="431"/>
      <c r="D1260" s="431"/>
      <c r="E1260" s="431"/>
      <c r="F1260" s="431"/>
      <c r="G1260" s="431"/>
      <c r="H1260" s="433"/>
      <c r="I1260" s="509"/>
      <c r="J1260" s="387"/>
      <c r="K1260" s="387"/>
      <c r="L1260" s="431"/>
      <c r="M1260" s="431"/>
      <c r="N1260" s="433"/>
      <c r="O1260" s="431"/>
    </row>
    <row r="1261" spans="1:15" x14ac:dyDescent="0.2">
      <c r="A1261" s="431"/>
      <c r="B1261" s="431"/>
      <c r="C1261" s="431"/>
      <c r="D1261" s="431"/>
      <c r="E1261" s="431"/>
      <c r="F1261" s="431"/>
      <c r="G1261" s="431"/>
      <c r="H1261" s="433"/>
      <c r="I1261" s="509"/>
      <c r="J1261" s="387"/>
      <c r="K1261" s="387"/>
      <c r="L1261" s="431"/>
      <c r="M1261" s="431"/>
      <c r="N1261" s="433"/>
      <c r="O1261" s="431"/>
    </row>
    <row r="1262" spans="1:15" x14ac:dyDescent="0.2">
      <c r="A1262" s="431"/>
      <c r="B1262" s="431"/>
      <c r="C1262" s="431"/>
      <c r="D1262" s="431"/>
      <c r="E1262" s="431"/>
      <c r="F1262" s="431"/>
      <c r="G1262" s="431"/>
      <c r="H1262" s="433"/>
      <c r="I1262" s="509"/>
      <c r="J1262" s="387"/>
      <c r="K1262" s="387"/>
      <c r="L1262" s="431"/>
      <c r="M1262" s="431"/>
      <c r="N1262" s="433"/>
      <c r="O1262" s="431"/>
    </row>
    <row r="1263" spans="1:15" x14ac:dyDescent="0.2">
      <c r="A1263" s="431"/>
      <c r="B1263" s="431"/>
      <c r="C1263" s="431"/>
      <c r="D1263" s="431"/>
      <c r="E1263" s="431"/>
      <c r="F1263" s="431"/>
      <c r="G1263" s="431"/>
      <c r="H1263" s="433"/>
      <c r="I1263" s="509"/>
      <c r="J1263" s="387"/>
      <c r="K1263" s="387"/>
      <c r="L1263" s="431"/>
      <c r="M1263" s="431"/>
      <c r="N1263" s="433"/>
      <c r="O1263" s="431"/>
    </row>
    <row r="1264" spans="1:15" x14ac:dyDescent="0.2">
      <c r="A1264" s="431"/>
      <c r="B1264" s="431"/>
      <c r="C1264" s="431"/>
      <c r="D1264" s="431"/>
      <c r="E1264" s="431"/>
      <c r="F1264" s="431"/>
      <c r="G1264" s="431"/>
      <c r="H1264" s="433"/>
      <c r="I1264" s="509"/>
      <c r="J1264" s="387"/>
      <c r="K1264" s="387"/>
      <c r="L1264" s="431"/>
      <c r="M1264" s="431"/>
      <c r="N1264" s="433"/>
      <c r="O1264" s="431"/>
    </row>
    <row r="1265" spans="1:15" x14ac:dyDescent="0.2">
      <c r="A1265" s="431"/>
      <c r="B1265" s="431"/>
      <c r="C1265" s="431"/>
      <c r="D1265" s="431"/>
      <c r="E1265" s="431"/>
      <c r="F1265" s="431"/>
      <c r="G1265" s="431"/>
      <c r="H1265" s="433"/>
      <c r="I1265" s="509"/>
      <c r="J1265" s="387"/>
      <c r="K1265" s="387"/>
      <c r="L1265" s="431"/>
      <c r="M1265" s="431"/>
      <c r="N1265" s="433"/>
      <c r="O1265" s="431"/>
    </row>
    <row r="1266" spans="1:15" x14ac:dyDescent="0.2">
      <c r="A1266" s="431"/>
      <c r="B1266" s="431"/>
      <c r="C1266" s="431"/>
      <c r="D1266" s="431"/>
      <c r="E1266" s="431"/>
      <c r="F1266" s="431"/>
      <c r="G1266" s="431"/>
      <c r="H1266" s="433"/>
      <c r="I1266" s="509"/>
      <c r="J1266" s="387"/>
      <c r="K1266" s="387"/>
      <c r="L1266" s="431"/>
      <c r="M1266" s="431"/>
      <c r="N1266" s="433"/>
      <c r="O1266" s="431"/>
    </row>
    <row r="1267" spans="1:15" x14ac:dyDescent="0.2">
      <c r="A1267" s="431"/>
      <c r="B1267" s="431"/>
      <c r="C1267" s="431"/>
      <c r="D1267" s="431"/>
      <c r="E1267" s="431"/>
      <c r="F1267" s="431"/>
      <c r="G1267" s="431"/>
      <c r="H1267" s="433"/>
      <c r="I1267" s="509"/>
      <c r="J1267" s="387"/>
      <c r="K1267" s="387"/>
      <c r="L1267" s="431"/>
      <c r="M1267" s="431"/>
      <c r="N1267" s="433"/>
      <c r="O1267" s="431"/>
    </row>
    <row r="1268" spans="1:15" x14ac:dyDescent="0.2">
      <c r="A1268" s="431"/>
      <c r="B1268" s="431"/>
      <c r="C1268" s="431"/>
      <c r="D1268" s="431"/>
      <c r="E1268" s="431"/>
      <c r="F1268" s="431"/>
      <c r="G1268" s="431"/>
      <c r="H1268" s="433"/>
      <c r="I1268" s="509"/>
      <c r="J1268" s="387"/>
      <c r="K1268" s="387"/>
      <c r="L1268" s="431"/>
      <c r="M1268" s="431"/>
      <c r="N1268" s="433"/>
      <c r="O1268" s="431"/>
    </row>
    <row r="1269" spans="1:15" x14ac:dyDescent="0.2">
      <c r="A1269" s="431"/>
      <c r="B1269" s="431"/>
      <c r="C1269" s="431"/>
      <c r="D1269" s="431"/>
      <c r="E1269" s="431"/>
      <c r="F1269" s="431"/>
      <c r="G1269" s="431"/>
      <c r="H1269" s="433"/>
      <c r="I1269" s="509"/>
      <c r="J1269" s="387"/>
      <c r="K1269" s="387"/>
      <c r="L1269" s="431"/>
      <c r="M1269" s="431"/>
      <c r="N1269" s="433"/>
      <c r="O1269" s="431"/>
    </row>
    <row r="1270" spans="1:15" x14ac:dyDescent="0.2">
      <c r="A1270" s="431"/>
      <c r="B1270" s="431"/>
      <c r="C1270" s="431"/>
      <c r="D1270" s="431"/>
      <c r="E1270" s="431"/>
      <c r="F1270" s="431"/>
      <c r="G1270" s="431"/>
      <c r="H1270" s="433"/>
      <c r="I1270" s="509"/>
      <c r="J1270" s="387"/>
      <c r="K1270" s="387"/>
      <c r="L1270" s="431"/>
      <c r="M1270" s="431"/>
      <c r="N1270" s="433"/>
      <c r="O1270" s="431"/>
    </row>
    <row r="1271" spans="1:15" x14ac:dyDescent="0.2">
      <c r="A1271" s="431"/>
      <c r="B1271" s="431"/>
      <c r="C1271" s="431"/>
      <c r="D1271" s="431"/>
      <c r="E1271" s="431"/>
      <c r="F1271" s="431"/>
      <c r="G1271" s="431"/>
      <c r="H1271" s="433"/>
      <c r="I1271" s="509"/>
      <c r="J1271" s="387"/>
      <c r="K1271" s="387"/>
      <c r="L1271" s="431"/>
      <c r="M1271" s="431"/>
      <c r="N1271" s="433"/>
      <c r="O1271" s="431"/>
    </row>
    <row r="1272" spans="1:15" x14ac:dyDescent="0.2">
      <c r="A1272" s="431"/>
      <c r="B1272" s="431"/>
      <c r="C1272" s="431"/>
      <c r="D1272" s="431"/>
      <c r="E1272" s="431"/>
      <c r="F1272" s="431"/>
      <c r="G1272" s="431"/>
      <c r="H1272" s="433"/>
      <c r="I1272" s="509"/>
      <c r="J1272" s="387"/>
      <c r="K1272" s="387"/>
      <c r="L1272" s="431"/>
      <c r="M1272" s="431"/>
      <c r="N1272" s="433"/>
      <c r="O1272" s="431"/>
    </row>
    <row r="1273" spans="1:15" x14ac:dyDescent="0.2">
      <c r="A1273" s="431"/>
      <c r="B1273" s="431"/>
      <c r="C1273" s="431"/>
      <c r="D1273" s="431"/>
      <c r="E1273" s="431"/>
      <c r="F1273" s="431"/>
      <c r="G1273" s="431"/>
      <c r="H1273" s="433"/>
      <c r="I1273" s="509"/>
      <c r="J1273" s="387"/>
      <c r="K1273" s="387"/>
      <c r="L1273" s="431"/>
      <c r="M1273" s="431"/>
      <c r="N1273" s="433"/>
      <c r="O1273" s="431"/>
    </row>
    <row r="1274" spans="1:15" x14ac:dyDescent="0.2">
      <c r="A1274" s="431"/>
      <c r="B1274" s="431"/>
      <c r="C1274" s="431"/>
      <c r="D1274" s="431"/>
      <c r="E1274" s="431"/>
      <c r="F1274" s="431"/>
      <c r="G1274" s="431"/>
      <c r="H1274" s="433"/>
      <c r="I1274" s="509"/>
      <c r="J1274" s="387"/>
      <c r="K1274" s="387"/>
      <c r="L1274" s="431"/>
      <c r="M1274" s="431"/>
      <c r="N1274" s="433"/>
      <c r="O1274" s="431"/>
    </row>
    <row r="1275" spans="1:15" x14ac:dyDescent="0.2">
      <c r="A1275" s="431"/>
      <c r="B1275" s="431"/>
      <c r="C1275" s="431"/>
      <c r="D1275" s="431"/>
      <c r="E1275" s="431"/>
      <c r="F1275" s="431"/>
      <c r="G1275" s="431"/>
      <c r="H1275" s="433"/>
      <c r="I1275" s="509"/>
      <c r="J1275" s="387"/>
      <c r="K1275" s="387"/>
      <c r="L1275" s="431"/>
      <c r="M1275" s="431"/>
      <c r="N1275" s="433"/>
      <c r="O1275" s="431"/>
    </row>
    <row r="1276" spans="1:15" x14ac:dyDescent="0.2">
      <c r="A1276" s="431"/>
      <c r="B1276" s="431"/>
      <c r="C1276" s="431"/>
      <c r="D1276" s="431"/>
      <c r="E1276" s="431"/>
      <c r="F1276" s="431"/>
      <c r="G1276" s="431"/>
      <c r="H1276" s="433"/>
      <c r="I1276" s="509"/>
      <c r="J1276" s="387"/>
      <c r="K1276" s="387"/>
      <c r="L1276" s="431"/>
      <c r="M1276" s="431"/>
      <c r="N1276" s="433"/>
      <c r="O1276" s="431"/>
    </row>
    <row r="1277" spans="1:15" x14ac:dyDescent="0.2">
      <c r="A1277" s="431"/>
      <c r="B1277" s="431"/>
      <c r="C1277" s="431"/>
      <c r="D1277" s="431"/>
      <c r="E1277" s="431"/>
      <c r="F1277" s="431"/>
      <c r="G1277" s="431"/>
      <c r="H1277" s="433"/>
      <c r="I1277" s="509"/>
      <c r="J1277" s="387"/>
      <c r="K1277" s="387"/>
      <c r="L1277" s="431"/>
      <c r="M1277" s="431"/>
      <c r="N1277" s="433"/>
      <c r="O1277" s="431"/>
    </row>
    <row r="1278" spans="1:15" x14ac:dyDescent="0.2">
      <c r="A1278" s="431"/>
      <c r="B1278" s="431"/>
      <c r="C1278" s="431"/>
      <c r="D1278" s="431"/>
      <c r="E1278" s="431"/>
      <c r="F1278" s="431"/>
      <c r="G1278" s="431"/>
      <c r="H1278" s="433"/>
      <c r="I1278" s="509"/>
      <c r="J1278" s="387"/>
      <c r="K1278" s="387"/>
      <c r="L1278" s="431"/>
      <c r="M1278" s="431"/>
      <c r="N1278" s="433"/>
      <c r="O1278" s="431"/>
    </row>
    <row r="1279" spans="1:15" x14ac:dyDescent="0.2">
      <c r="A1279" s="431"/>
      <c r="B1279" s="431"/>
      <c r="C1279" s="431"/>
      <c r="D1279" s="431"/>
      <c r="E1279" s="431"/>
      <c r="F1279" s="431"/>
      <c r="G1279" s="431"/>
      <c r="H1279" s="433"/>
      <c r="I1279" s="509"/>
      <c r="J1279" s="387"/>
      <c r="K1279" s="387"/>
      <c r="L1279" s="431"/>
      <c r="M1279" s="431"/>
      <c r="N1279" s="433"/>
      <c r="O1279" s="431"/>
    </row>
    <row r="1280" spans="1:15" x14ac:dyDescent="0.2">
      <c r="A1280" s="431"/>
      <c r="B1280" s="431"/>
      <c r="C1280" s="431"/>
      <c r="D1280" s="431"/>
      <c r="E1280" s="431"/>
      <c r="F1280" s="431"/>
      <c r="G1280" s="431"/>
      <c r="H1280" s="433"/>
      <c r="I1280" s="509"/>
      <c r="J1280" s="387"/>
      <c r="K1280" s="387"/>
      <c r="L1280" s="431"/>
      <c r="M1280" s="431"/>
      <c r="N1280" s="433"/>
      <c r="O1280" s="431"/>
    </row>
    <row r="1281" spans="1:15" x14ac:dyDescent="0.2">
      <c r="A1281" s="431"/>
      <c r="B1281" s="431"/>
      <c r="C1281" s="431"/>
      <c r="D1281" s="431"/>
      <c r="E1281" s="431"/>
      <c r="F1281" s="431"/>
      <c r="G1281" s="431"/>
      <c r="H1281" s="433"/>
      <c r="I1281" s="509"/>
      <c r="J1281" s="387"/>
      <c r="K1281" s="387"/>
      <c r="L1281" s="431"/>
      <c r="M1281" s="431"/>
      <c r="N1281" s="433"/>
      <c r="O1281" s="431"/>
    </row>
    <row r="1282" spans="1:15" x14ac:dyDescent="0.2">
      <c r="A1282" s="431"/>
      <c r="B1282" s="431"/>
      <c r="C1282" s="431"/>
      <c r="D1282" s="431"/>
      <c r="E1282" s="431"/>
      <c r="F1282" s="431"/>
      <c r="G1282" s="431"/>
      <c r="H1282" s="433"/>
      <c r="I1282" s="509"/>
      <c r="J1282" s="387"/>
      <c r="K1282" s="387"/>
      <c r="L1282" s="431"/>
      <c r="M1282" s="431"/>
      <c r="N1282" s="433"/>
      <c r="O1282" s="431"/>
    </row>
    <row r="1283" spans="1:15" x14ac:dyDescent="0.2">
      <c r="A1283" s="431"/>
      <c r="B1283" s="431"/>
      <c r="C1283" s="431"/>
      <c r="D1283" s="431"/>
      <c r="E1283" s="431"/>
      <c r="F1283" s="431"/>
      <c r="G1283" s="431"/>
      <c r="H1283" s="433"/>
      <c r="I1283" s="509"/>
      <c r="J1283" s="387"/>
      <c r="K1283" s="387"/>
      <c r="L1283" s="431"/>
      <c r="M1283" s="431"/>
      <c r="N1283" s="433"/>
      <c r="O1283" s="431"/>
    </row>
    <row r="1284" spans="1:15" x14ac:dyDescent="0.2">
      <c r="A1284" s="431"/>
      <c r="B1284" s="431"/>
      <c r="C1284" s="431"/>
      <c r="D1284" s="431"/>
      <c r="E1284" s="431"/>
      <c r="F1284" s="431"/>
      <c r="G1284" s="431"/>
      <c r="H1284" s="433"/>
      <c r="I1284" s="509"/>
      <c r="J1284" s="387"/>
      <c r="K1284" s="387"/>
      <c r="L1284" s="431"/>
      <c r="M1284" s="431"/>
      <c r="N1284" s="433"/>
      <c r="O1284" s="431"/>
    </row>
    <row r="1285" spans="1:15" x14ac:dyDescent="0.2">
      <c r="A1285" s="431"/>
      <c r="B1285" s="431"/>
      <c r="C1285" s="431"/>
      <c r="D1285" s="431"/>
      <c r="E1285" s="431"/>
      <c r="F1285" s="431"/>
      <c r="G1285" s="431"/>
      <c r="H1285" s="433"/>
      <c r="I1285" s="509"/>
      <c r="J1285" s="387"/>
      <c r="K1285" s="387"/>
      <c r="L1285" s="431"/>
      <c r="M1285" s="431"/>
      <c r="N1285" s="433"/>
      <c r="O1285" s="431"/>
    </row>
    <row r="1286" spans="1:15" x14ac:dyDescent="0.2">
      <c r="A1286" s="431"/>
      <c r="B1286" s="431"/>
      <c r="C1286" s="431"/>
      <c r="D1286" s="431"/>
      <c r="E1286" s="431"/>
      <c r="F1286" s="431"/>
      <c r="G1286" s="431"/>
      <c r="H1286" s="433"/>
      <c r="I1286" s="509"/>
      <c r="J1286" s="387"/>
      <c r="K1286" s="387"/>
      <c r="L1286" s="431"/>
      <c r="M1286" s="431"/>
      <c r="N1286" s="433"/>
      <c r="O1286" s="431"/>
    </row>
    <row r="1287" spans="1:15" x14ac:dyDescent="0.2">
      <c r="A1287" s="431"/>
      <c r="B1287" s="431"/>
      <c r="C1287" s="431"/>
      <c r="D1287" s="431"/>
      <c r="E1287" s="431"/>
      <c r="F1287" s="431"/>
      <c r="G1287" s="431"/>
      <c r="H1287" s="433"/>
      <c r="I1287" s="509"/>
      <c r="J1287" s="387"/>
      <c r="K1287" s="387"/>
      <c r="L1287" s="431"/>
      <c r="M1287" s="431"/>
      <c r="N1287" s="433"/>
      <c r="O1287" s="431"/>
    </row>
    <row r="1288" spans="1:15" x14ac:dyDescent="0.2">
      <c r="A1288" s="431"/>
      <c r="B1288" s="431"/>
      <c r="C1288" s="431"/>
      <c r="D1288" s="431"/>
      <c r="E1288" s="431"/>
      <c r="F1288" s="431"/>
      <c r="G1288" s="431"/>
      <c r="H1288" s="433"/>
      <c r="I1288" s="509"/>
      <c r="J1288" s="387"/>
      <c r="K1288" s="387"/>
      <c r="L1288" s="431"/>
      <c r="M1288" s="431"/>
      <c r="N1288" s="433"/>
      <c r="O1288" s="431"/>
    </row>
    <row r="1289" spans="1:15" x14ac:dyDescent="0.2">
      <c r="A1289" s="431"/>
      <c r="B1289" s="431"/>
      <c r="C1289" s="431"/>
      <c r="D1289" s="431"/>
      <c r="E1289" s="431"/>
      <c r="F1289" s="431"/>
      <c r="G1289" s="431"/>
      <c r="H1289" s="433"/>
      <c r="I1289" s="509"/>
      <c r="J1289" s="387"/>
      <c r="K1289" s="387"/>
      <c r="L1289" s="431"/>
      <c r="M1289" s="431"/>
      <c r="N1289" s="433"/>
      <c r="O1289" s="431"/>
    </row>
    <row r="1290" spans="1:15" x14ac:dyDescent="0.2">
      <c r="A1290" s="431"/>
      <c r="B1290" s="431"/>
      <c r="C1290" s="431"/>
      <c r="D1290" s="431"/>
      <c r="E1290" s="431"/>
      <c r="F1290" s="431"/>
      <c r="G1290" s="431"/>
      <c r="H1290" s="433"/>
      <c r="I1290" s="509"/>
      <c r="J1290" s="387"/>
      <c r="K1290" s="387"/>
      <c r="L1290" s="431"/>
      <c r="M1290" s="431"/>
      <c r="N1290" s="433"/>
      <c r="O1290" s="431"/>
    </row>
    <row r="1291" spans="1:15" x14ac:dyDescent="0.2">
      <c r="A1291" s="431"/>
      <c r="B1291" s="431"/>
      <c r="C1291" s="431"/>
      <c r="D1291" s="431"/>
      <c r="E1291" s="431"/>
      <c r="F1291" s="431"/>
      <c r="G1291" s="431"/>
      <c r="H1291" s="433"/>
      <c r="I1291" s="509"/>
      <c r="J1291" s="387"/>
      <c r="K1291" s="387"/>
      <c r="L1291" s="431"/>
      <c r="M1291" s="431"/>
      <c r="N1291" s="433"/>
      <c r="O1291" s="431"/>
    </row>
    <row r="1292" spans="1:15" x14ac:dyDescent="0.2">
      <c r="A1292" s="431"/>
      <c r="B1292" s="431"/>
      <c r="C1292" s="431"/>
      <c r="D1292" s="431"/>
      <c r="E1292" s="431"/>
      <c r="F1292" s="431"/>
      <c r="G1292" s="431"/>
      <c r="H1292" s="433"/>
      <c r="I1292" s="509"/>
      <c r="J1292" s="387"/>
      <c r="K1292" s="387"/>
      <c r="L1292" s="431"/>
      <c r="M1292" s="431"/>
      <c r="N1292" s="433"/>
      <c r="O1292" s="431"/>
    </row>
    <row r="1293" spans="1:15" x14ac:dyDescent="0.2">
      <c r="A1293" s="431"/>
      <c r="B1293" s="431"/>
      <c r="C1293" s="431"/>
      <c r="D1293" s="431"/>
      <c r="E1293" s="431"/>
      <c r="F1293" s="431"/>
      <c r="G1293" s="431"/>
      <c r="H1293" s="433"/>
      <c r="I1293" s="509"/>
      <c r="J1293" s="387"/>
      <c r="K1293" s="387"/>
      <c r="L1293" s="431"/>
      <c r="M1293" s="431"/>
      <c r="N1293" s="433"/>
      <c r="O1293" s="431"/>
    </row>
    <row r="1294" spans="1:15" x14ac:dyDescent="0.2">
      <c r="A1294" s="431"/>
      <c r="B1294" s="431"/>
      <c r="C1294" s="431"/>
      <c r="D1294" s="431"/>
      <c r="E1294" s="431"/>
      <c r="F1294" s="431"/>
      <c r="G1294" s="431"/>
      <c r="H1294" s="433"/>
      <c r="I1294" s="509"/>
      <c r="J1294" s="387"/>
      <c r="K1294" s="387"/>
      <c r="L1294" s="431"/>
      <c r="M1294" s="431"/>
      <c r="N1294" s="433"/>
      <c r="O1294" s="431"/>
    </row>
    <row r="1295" spans="1:15" x14ac:dyDescent="0.2">
      <c r="A1295" s="431"/>
      <c r="B1295" s="431"/>
      <c r="C1295" s="431"/>
      <c r="D1295" s="431"/>
      <c r="E1295" s="431"/>
      <c r="F1295" s="431"/>
      <c r="G1295" s="431"/>
      <c r="H1295" s="433"/>
      <c r="I1295" s="509"/>
      <c r="J1295" s="387"/>
      <c r="K1295" s="387"/>
      <c r="L1295" s="431"/>
      <c r="M1295" s="431"/>
      <c r="N1295" s="433"/>
      <c r="O1295" s="431"/>
    </row>
    <row r="1296" spans="1:15" x14ac:dyDescent="0.2">
      <c r="A1296" s="431"/>
      <c r="B1296" s="431"/>
      <c r="C1296" s="431"/>
      <c r="D1296" s="431"/>
      <c r="E1296" s="431"/>
      <c r="F1296" s="431"/>
      <c r="G1296" s="431"/>
      <c r="H1296" s="433"/>
      <c r="I1296" s="509"/>
      <c r="J1296" s="387"/>
      <c r="K1296" s="387"/>
      <c r="L1296" s="431"/>
      <c r="M1296" s="431"/>
      <c r="N1296" s="433"/>
      <c r="O1296" s="431"/>
    </row>
    <row r="1297" spans="1:15" x14ac:dyDescent="0.2">
      <c r="A1297" s="431"/>
      <c r="B1297" s="431"/>
      <c r="C1297" s="431"/>
      <c r="D1297" s="431"/>
      <c r="E1297" s="431"/>
      <c r="F1297" s="431"/>
      <c r="G1297" s="431"/>
      <c r="H1297" s="433"/>
      <c r="I1297" s="509"/>
      <c r="J1297" s="387"/>
      <c r="K1297" s="387"/>
      <c r="L1297" s="431"/>
      <c r="M1297" s="431"/>
      <c r="N1297" s="433"/>
      <c r="O1297" s="431"/>
    </row>
    <row r="1298" spans="1:15" x14ac:dyDescent="0.2">
      <c r="A1298" s="431"/>
      <c r="B1298" s="431"/>
      <c r="C1298" s="431"/>
      <c r="D1298" s="431"/>
      <c r="E1298" s="431"/>
      <c r="F1298" s="431"/>
      <c r="G1298" s="431"/>
      <c r="H1298" s="433"/>
      <c r="I1298" s="509"/>
      <c r="J1298" s="387"/>
      <c r="K1298" s="387"/>
      <c r="L1298" s="431"/>
      <c r="M1298" s="431"/>
      <c r="N1298" s="433"/>
      <c r="O1298" s="431"/>
    </row>
    <row r="1299" spans="1:15" x14ac:dyDescent="0.2">
      <c r="A1299" s="431"/>
      <c r="B1299" s="431"/>
      <c r="C1299" s="431"/>
      <c r="D1299" s="431"/>
      <c r="E1299" s="431"/>
      <c r="F1299" s="431"/>
      <c r="G1299" s="431"/>
      <c r="H1299" s="433"/>
      <c r="I1299" s="509"/>
      <c r="J1299" s="387"/>
      <c r="K1299" s="387"/>
      <c r="L1299" s="431"/>
      <c r="M1299" s="431"/>
      <c r="N1299" s="433"/>
      <c r="O1299" s="431"/>
    </row>
    <row r="1300" spans="1:15" x14ac:dyDescent="0.2">
      <c r="A1300" s="431"/>
      <c r="B1300" s="431"/>
      <c r="C1300" s="431"/>
      <c r="D1300" s="431"/>
      <c r="E1300" s="431"/>
      <c r="F1300" s="431"/>
      <c r="G1300" s="431"/>
      <c r="H1300" s="433"/>
      <c r="I1300" s="509"/>
      <c r="J1300" s="387"/>
      <c r="K1300" s="387"/>
      <c r="L1300" s="431"/>
      <c r="M1300" s="431"/>
      <c r="N1300" s="433"/>
      <c r="O1300" s="431"/>
    </row>
    <row r="1301" spans="1:15" x14ac:dyDescent="0.2">
      <c r="A1301" s="431"/>
      <c r="B1301" s="431"/>
      <c r="C1301" s="431"/>
      <c r="D1301" s="431"/>
      <c r="E1301" s="431"/>
      <c r="F1301" s="431"/>
      <c r="G1301" s="431"/>
      <c r="H1301" s="433"/>
      <c r="I1301" s="509"/>
      <c r="J1301" s="387"/>
      <c r="K1301" s="387"/>
      <c r="L1301" s="431"/>
      <c r="M1301" s="431"/>
      <c r="N1301" s="433"/>
      <c r="O1301" s="431"/>
    </row>
    <row r="1302" spans="1:15" x14ac:dyDescent="0.2">
      <c r="A1302" s="431"/>
      <c r="B1302" s="431"/>
      <c r="C1302" s="431"/>
      <c r="D1302" s="431"/>
      <c r="E1302" s="431"/>
      <c r="F1302" s="431"/>
      <c r="G1302" s="431"/>
      <c r="H1302" s="433"/>
      <c r="I1302" s="509"/>
      <c r="J1302" s="387"/>
      <c r="K1302" s="387"/>
      <c r="L1302" s="431"/>
      <c r="M1302" s="431"/>
      <c r="N1302" s="433"/>
      <c r="O1302" s="431"/>
    </row>
    <row r="1303" spans="1:15" x14ac:dyDescent="0.2">
      <c r="A1303" s="431"/>
      <c r="B1303" s="431"/>
      <c r="C1303" s="431"/>
      <c r="D1303" s="431"/>
      <c r="E1303" s="431"/>
      <c r="F1303" s="431"/>
      <c r="G1303" s="431"/>
      <c r="H1303" s="433"/>
      <c r="I1303" s="509"/>
      <c r="J1303" s="387"/>
      <c r="K1303" s="387"/>
      <c r="L1303" s="431"/>
      <c r="M1303" s="431"/>
      <c r="N1303" s="433"/>
      <c r="O1303" s="431"/>
    </row>
    <row r="1304" spans="1:15" x14ac:dyDescent="0.2">
      <c r="A1304" s="431"/>
      <c r="B1304" s="431"/>
      <c r="C1304" s="431"/>
      <c r="D1304" s="431"/>
      <c r="E1304" s="431"/>
      <c r="F1304" s="431"/>
      <c r="G1304" s="431"/>
      <c r="H1304" s="433"/>
      <c r="I1304" s="509"/>
      <c r="J1304" s="387"/>
      <c r="K1304" s="387"/>
      <c r="L1304" s="431"/>
      <c r="M1304" s="431"/>
      <c r="N1304" s="433"/>
      <c r="O1304" s="431"/>
    </row>
    <row r="1305" spans="1:15" x14ac:dyDescent="0.2">
      <c r="A1305" s="431"/>
      <c r="B1305" s="431"/>
      <c r="C1305" s="431"/>
      <c r="D1305" s="431"/>
      <c r="E1305" s="431"/>
      <c r="F1305" s="431"/>
      <c r="G1305" s="431"/>
      <c r="H1305" s="433"/>
      <c r="I1305" s="509"/>
      <c r="J1305" s="387"/>
      <c r="K1305" s="387"/>
      <c r="L1305" s="431"/>
      <c r="M1305" s="431"/>
      <c r="N1305" s="433"/>
      <c r="O1305" s="431"/>
    </row>
    <row r="1306" spans="1:15" x14ac:dyDescent="0.2">
      <c r="A1306" s="431"/>
      <c r="B1306" s="431"/>
      <c r="C1306" s="431"/>
      <c r="D1306" s="431"/>
      <c r="E1306" s="431"/>
      <c r="F1306" s="431"/>
      <c r="G1306" s="431"/>
      <c r="H1306" s="433"/>
      <c r="I1306" s="509"/>
      <c r="J1306" s="387"/>
      <c r="K1306" s="387"/>
      <c r="L1306" s="431"/>
      <c r="M1306" s="431"/>
      <c r="N1306" s="433"/>
      <c r="O1306" s="431"/>
    </row>
    <row r="1307" spans="1:15" x14ac:dyDescent="0.2">
      <c r="A1307" s="431"/>
      <c r="B1307" s="431"/>
      <c r="C1307" s="431"/>
      <c r="D1307" s="431"/>
      <c r="E1307" s="431"/>
      <c r="F1307" s="431"/>
      <c r="G1307" s="431"/>
      <c r="H1307" s="433"/>
      <c r="I1307" s="509"/>
      <c r="J1307" s="387"/>
      <c r="K1307" s="387"/>
      <c r="L1307" s="431"/>
      <c r="M1307" s="431"/>
      <c r="N1307" s="433"/>
      <c r="O1307" s="431"/>
    </row>
    <row r="1308" spans="1:15" x14ac:dyDescent="0.2">
      <c r="A1308" s="431"/>
      <c r="B1308" s="431"/>
      <c r="C1308" s="431"/>
      <c r="D1308" s="431"/>
      <c r="E1308" s="431"/>
      <c r="F1308" s="431"/>
      <c r="G1308" s="431"/>
      <c r="H1308" s="433"/>
      <c r="I1308" s="509"/>
      <c r="J1308" s="387"/>
      <c r="K1308" s="387"/>
      <c r="L1308" s="431"/>
      <c r="M1308" s="431"/>
      <c r="N1308" s="433"/>
      <c r="O1308" s="431"/>
    </row>
    <row r="1309" spans="1:15" x14ac:dyDescent="0.2">
      <c r="A1309" s="431"/>
      <c r="B1309" s="431"/>
      <c r="C1309" s="431"/>
      <c r="D1309" s="431"/>
      <c r="E1309" s="431"/>
      <c r="F1309" s="431"/>
      <c r="G1309" s="431"/>
      <c r="H1309" s="433"/>
      <c r="I1309" s="509"/>
      <c r="J1309" s="387"/>
      <c r="K1309" s="387"/>
      <c r="L1309" s="431"/>
      <c r="M1309" s="431"/>
      <c r="N1309" s="433"/>
      <c r="O1309" s="431"/>
    </row>
    <row r="1310" spans="1:15" x14ac:dyDescent="0.2">
      <c r="A1310" s="431"/>
      <c r="B1310" s="431"/>
      <c r="C1310" s="431"/>
      <c r="D1310" s="431"/>
      <c r="E1310" s="431"/>
      <c r="F1310" s="431"/>
      <c r="G1310" s="431"/>
      <c r="H1310" s="433"/>
      <c r="I1310" s="509"/>
      <c r="J1310" s="387"/>
      <c r="K1310" s="387"/>
      <c r="L1310" s="431"/>
      <c r="M1310" s="431"/>
      <c r="N1310" s="433"/>
      <c r="O1310" s="431"/>
    </row>
    <row r="1311" spans="1:15" x14ac:dyDescent="0.2">
      <c r="A1311" s="431"/>
      <c r="B1311" s="431"/>
      <c r="C1311" s="431"/>
      <c r="D1311" s="431"/>
      <c r="E1311" s="431"/>
      <c r="F1311" s="431"/>
      <c r="G1311" s="431"/>
      <c r="H1311" s="433"/>
      <c r="I1311" s="509"/>
      <c r="J1311" s="387"/>
      <c r="K1311" s="387"/>
      <c r="L1311" s="431"/>
      <c r="M1311" s="431"/>
      <c r="N1311" s="433"/>
      <c r="O1311" s="431"/>
    </row>
    <row r="1312" spans="1:15" x14ac:dyDescent="0.2">
      <c r="A1312" s="431"/>
      <c r="B1312" s="431"/>
      <c r="C1312" s="431"/>
      <c r="D1312" s="431"/>
      <c r="E1312" s="431"/>
      <c r="F1312" s="431"/>
      <c r="G1312" s="431"/>
      <c r="H1312" s="433"/>
      <c r="I1312" s="509"/>
      <c r="J1312" s="387"/>
      <c r="K1312" s="387"/>
      <c r="L1312" s="431"/>
      <c r="M1312" s="431"/>
      <c r="N1312" s="433"/>
      <c r="O1312" s="431"/>
    </row>
    <row r="1313" spans="1:15" x14ac:dyDescent="0.2">
      <c r="A1313" s="431"/>
      <c r="B1313" s="431"/>
      <c r="C1313" s="431"/>
      <c r="D1313" s="431"/>
      <c r="E1313" s="431"/>
      <c r="F1313" s="431"/>
      <c r="G1313" s="431"/>
      <c r="H1313" s="433"/>
      <c r="I1313" s="509"/>
      <c r="J1313" s="387"/>
      <c r="K1313" s="387"/>
      <c r="L1313" s="431"/>
      <c r="M1313" s="431"/>
      <c r="N1313" s="433"/>
      <c r="O1313" s="431"/>
    </row>
    <row r="1314" spans="1:15" x14ac:dyDescent="0.2">
      <c r="A1314" s="431"/>
      <c r="B1314" s="431"/>
      <c r="C1314" s="431"/>
      <c r="D1314" s="431"/>
      <c r="E1314" s="431"/>
      <c r="F1314" s="431"/>
      <c r="G1314" s="431"/>
      <c r="H1314" s="433"/>
      <c r="I1314" s="509"/>
      <c r="J1314" s="387"/>
      <c r="K1314" s="387"/>
      <c r="L1314" s="431"/>
      <c r="M1314" s="431"/>
      <c r="N1314" s="433"/>
      <c r="O1314" s="431"/>
    </row>
    <row r="1315" spans="1:15" x14ac:dyDescent="0.2">
      <c r="A1315" s="431"/>
      <c r="B1315" s="431"/>
      <c r="C1315" s="431"/>
      <c r="D1315" s="431"/>
      <c r="E1315" s="431"/>
      <c r="F1315" s="431"/>
      <c r="G1315" s="431"/>
      <c r="H1315" s="433"/>
      <c r="I1315" s="509"/>
      <c r="J1315" s="387"/>
      <c r="K1315" s="387"/>
      <c r="L1315" s="431"/>
      <c r="M1315" s="431"/>
      <c r="N1315" s="433"/>
      <c r="O1315" s="431"/>
    </row>
    <row r="1316" spans="1:15" x14ac:dyDescent="0.2">
      <c r="A1316" s="431"/>
      <c r="B1316" s="431"/>
      <c r="C1316" s="431"/>
      <c r="D1316" s="431"/>
      <c r="E1316" s="431"/>
      <c r="F1316" s="431"/>
      <c r="G1316" s="431"/>
      <c r="H1316" s="433"/>
      <c r="I1316" s="509"/>
      <c r="J1316" s="387"/>
      <c r="K1316" s="387"/>
      <c r="L1316" s="431"/>
      <c r="M1316" s="431"/>
      <c r="N1316" s="433"/>
      <c r="O1316" s="431"/>
    </row>
    <row r="1317" spans="1:15" x14ac:dyDescent="0.2">
      <c r="A1317" s="431"/>
      <c r="B1317" s="431"/>
      <c r="C1317" s="431"/>
      <c r="D1317" s="431"/>
      <c r="E1317" s="431"/>
      <c r="F1317" s="431"/>
      <c r="G1317" s="431"/>
      <c r="H1317" s="433"/>
      <c r="I1317" s="509"/>
      <c r="J1317" s="387"/>
      <c r="K1317" s="387"/>
      <c r="L1317" s="431"/>
      <c r="M1317" s="431"/>
      <c r="N1317" s="433"/>
      <c r="O1317" s="431"/>
    </row>
    <row r="1318" spans="1:15" x14ac:dyDescent="0.2">
      <c r="A1318" s="431"/>
      <c r="B1318" s="431"/>
      <c r="C1318" s="431"/>
      <c r="D1318" s="431"/>
      <c r="E1318" s="431"/>
      <c r="F1318" s="431"/>
      <c r="G1318" s="431"/>
      <c r="H1318" s="433"/>
      <c r="I1318" s="509"/>
      <c r="J1318" s="387"/>
      <c r="K1318" s="387"/>
      <c r="L1318" s="431"/>
      <c r="M1318" s="431"/>
      <c r="N1318" s="433"/>
      <c r="O1318" s="431"/>
    </row>
    <row r="1319" spans="1:15" x14ac:dyDescent="0.2">
      <c r="A1319" s="431"/>
      <c r="B1319" s="431"/>
      <c r="C1319" s="431"/>
      <c r="D1319" s="431"/>
      <c r="E1319" s="431"/>
      <c r="F1319" s="431"/>
      <c r="G1319" s="431"/>
      <c r="H1319" s="433"/>
      <c r="I1319" s="509"/>
      <c r="J1319" s="387"/>
      <c r="K1319" s="387"/>
      <c r="L1319" s="431"/>
      <c r="M1319" s="431"/>
      <c r="N1319" s="433"/>
      <c r="O1319" s="431"/>
    </row>
    <row r="1320" spans="1:15" x14ac:dyDescent="0.2">
      <c r="A1320" s="431"/>
      <c r="B1320" s="431"/>
      <c r="C1320" s="431"/>
      <c r="D1320" s="431"/>
      <c r="E1320" s="431"/>
      <c r="F1320" s="431"/>
      <c r="G1320" s="431"/>
      <c r="H1320" s="433"/>
      <c r="I1320" s="509"/>
      <c r="J1320" s="387"/>
      <c r="K1320" s="387"/>
      <c r="L1320" s="431"/>
      <c r="M1320" s="431"/>
      <c r="N1320" s="433"/>
      <c r="O1320" s="431"/>
    </row>
    <row r="1321" spans="1:15" x14ac:dyDescent="0.2">
      <c r="A1321" s="431"/>
      <c r="B1321" s="431"/>
      <c r="C1321" s="431"/>
      <c r="D1321" s="431"/>
      <c r="E1321" s="431"/>
      <c r="F1321" s="431"/>
      <c r="G1321" s="431"/>
      <c r="H1321" s="433"/>
      <c r="I1321" s="509"/>
      <c r="J1321" s="387"/>
      <c r="K1321" s="387"/>
      <c r="L1321" s="431"/>
      <c r="M1321" s="431"/>
      <c r="N1321" s="433"/>
      <c r="O1321" s="431"/>
    </row>
    <row r="1322" spans="1:15" x14ac:dyDescent="0.2">
      <c r="A1322" s="431"/>
      <c r="B1322" s="431"/>
      <c r="C1322" s="431"/>
      <c r="D1322" s="431"/>
      <c r="E1322" s="431"/>
      <c r="F1322" s="431"/>
      <c r="G1322" s="431"/>
      <c r="H1322" s="433"/>
      <c r="I1322" s="509"/>
      <c r="J1322" s="387"/>
      <c r="K1322" s="387"/>
      <c r="L1322" s="431"/>
      <c r="M1322" s="431"/>
      <c r="N1322" s="433"/>
      <c r="O1322" s="431"/>
    </row>
    <row r="1323" spans="1:15" x14ac:dyDescent="0.2">
      <c r="A1323" s="431"/>
      <c r="B1323" s="431"/>
      <c r="C1323" s="431"/>
      <c r="D1323" s="431"/>
      <c r="E1323" s="431"/>
      <c r="F1323" s="431"/>
      <c r="G1323" s="431"/>
      <c r="H1323" s="433"/>
      <c r="I1323" s="509"/>
      <c r="J1323" s="387"/>
      <c r="K1323" s="387"/>
      <c r="L1323" s="431"/>
      <c r="M1323" s="431"/>
      <c r="N1323" s="433"/>
      <c r="O1323" s="431"/>
    </row>
    <row r="1324" spans="1:15" x14ac:dyDescent="0.2">
      <c r="A1324" s="431"/>
      <c r="B1324" s="431"/>
      <c r="C1324" s="431"/>
      <c r="D1324" s="431"/>
      <c r="E1324" s="431"/>
      <c r="F1324" s="431"/>
      <c r="G1324" s="431"/>
      <c r="H1324" s="433"/>
      <c r="I1324" s="509"/>
      <c r="J1324" s="387"/>
      <c r="K1324" s="387"/>
      <c r="L1324" s="431"/>
      <c r="M1324" s="431"/>
      <c r="N1324" s="433"/>
      <c r="O1324" s="431"/>
    </row>
    <row r="1325" spans="1:15" x14ac:dyDescent="0.2">
      <c r="A1325" s="431"/>
      <c r="B1325" s="431"/>
      <c r="C1325" s="431"/>
      <c r="D1325" s="431"/>
      <c r="E1325" s="431"/>
      <c r="F1325" s="431"/>
      <c r="G1325" s="431"/>
      <c r="H1325" s="433"/>
      <c r="I1325" s="509"/>
      <c r="J1325" s="387"/>
      <c r="K1325" s="387"/>
      <c r="L1325" s="431"/>
      <c r="M1325" s="431"/>
      <c r="N1325" s="433"/>
      <c r="O1325" s="431"/>
    </row>
    <row r="1326" spans="1:15" x14ac:dyDescent="0.2">
      <c r="A1326" s="431"/>
      <c r="B1326" s="431"/>
      <c r="C1326" s="431"/>
      <c r="D1326" s="431"/>
      <c r="E1326" s="431"/>
      <c r="F1326" s="431"/>
      <c r="G1326" s="431"/>
      <c r="H1326" s="433"/>
      <c r="I1326" s="509"/>
      <c r="J1326" s="387"/>
      <c r="K1326" s="387"/>
      <c r="L1326" s="431"/>
      <c r="M1326" s="431"/>
      <c r="N1326" s="433"/>
      <c r="O1326" s="431"/>
    </row>
    <row r="1327" spans="1:15" x14ac:dyDescent="0.2">
      <c r="A1327" s="431"/>
      <c r="B1327" s="431"/>
      <c r="C1327" s="431"/>
      <c r="D1327" s="431"/>
      <c r="E1327" s="431"/>
      <c r="F1327" s="431"/>
      <c r="G1327" s="431"/>
      <c r="H1327" s="433"/>
      <c r="I1327" s="509"/>
      <c r="J1327" s="387"/>
      <c r="K1327" s="387"/>
      <c r="L1327" s="431"/>
      <c r="M1327" s="431"/>
      <c r="N1327" s="433"/>
      <c r="O1327" s="431"/>
    </row>
    <row r="1328" spans="1:15" x14ac:dyDescent="0.2">
      <c r="A1328" s="431"/>
      <c r="B1328" s="431"/>
      <c r="C1328" s="431"/>
      <c r="D1328" s="431"/>
      <c r="E1328" s="431"/>
      <c r="F1328" s="431"/>
      <c r="G1328" s="431"/>
      <c r="H1328" s="433"/>
      <c r="I1328" s="509"/>
      <c r="J1328" s="387"/>
      <c r="K1328" s="387"/>
      <c r="L1328" s="431"/>
      <c r="M1328" s="431"/>
      <c r="N1328" s="433"/>
      <c r="O1328" s="431"/>
    </row>
    <row r="1329" spans="1:15" x14ac:dyDescent="0.2">
      <c r="A1329" s="431"/>
      <c r="B1329" s="431"/>
      <c r="C1329" s="431"/>
      <c r="D1329" s="431"/>
      <c r="E1329" s="431"/>
      <c r="F1329" s="431"/>
      <c r="G1329" s="431"/>
      <c r="H1329" s="433"/>
      <c r="I1329" s="509"/>
      <c r="J1329" s="387"/>
      <c r="K1329" s="387"/>
      <c r="L1329" s="431"/>
      <c r="M1329" s="431"/>
      <c r="N1329" s="433"/>
      <c r="O1329" s="431"/>
    </row>
    <row r="1330" spans="1:15" x14ac:dyDescent="0.2">
      <c r="A1330" s="431"/>
      <c r="B1330" s="431"/>
      <c r="C1330" s="431"/>
      <c r="D1330" s="431"/>
      <c r="E1330" s="431"/>
      <c r="F1330" s="431"/>
      <c r="G1330" s="431"/>
      <c r="H1330" s="433"/>
      <c r="I1330" s="509"/>
      <c r="J1330" s="387"/>
      <c r="K1330" s="387"/>
      <c r="L1330" s="431"/>
      <c r="M1330" s="431"/>
      <c r="N1330" s="433"/>
      <c r="O1330" s="431"/>
    </row>
    <row r="1331" spans="1:15" x14ac:dyDescent="0.2">
      <c r="A1331" s="431"/>
      <c r="B1331" s="431"/>
      <c r="C1331" s="431"/>
      <c r="D1331" s="431"/>
      <c r="E1331" s="431"/>
      <c r="F1331" s="431"/>
      <c r="G1331" s="431"/>
      <c r="H1331" s="433"/>
      <c r="I1331" s="509"/>
      <c r="J1331" s="387"/>
      <c r="K1331" s="387"/>
      <c r="L1331" s="431"/>
      <c r="M1331" s="431"/>
      <c r="N1331" s="433"/>
      <c r="O1331" s="431"/>
    </row>
    <row r="1332" spans="1:15" x14ac:dyDescent="0.2">
      <c r="A1332" s="431"/>
      <c r="B1332" s="431"/>
      <c r="C1332" s="431"/>
      <c r="D1332" s="431"/>
      <c r="E1332" s="431"/>
      <c r="F1332" s="431"/>
      <c r="G1332" s="431"/>
      <c r="H1332" s="433"/>
      <c r="I1332" s="509"/>
      <c r="J1332" s="387"/>
      <c r="K1332" s="387"/>
      <c r="L1332" s="431"/>
      <c r="M1332" s="431"/>
      <c r="N1332" s="433"/>
      <c r="O1332" s="431"/>
    </row>
    <row r="1333" spans="1:15" x14ac:dyDescent="0.2">
      <c r="A1333" s="431"/>
      <c r="B1333" s="431"/>
      <c r="C1333" s="431"/>
      <c r="D1333" s="431"/>
      <c r="E1333" s="431"/>
      <c r="F1333" s="431"/>
      <c r="G1333" s="431"/>
      <c r="H1333" s="433"/>
      <c r="I1333" s="509"/>
      <c r="J1333" s="387"/>
      <c r="K1333" s="387"/>
      <c r="L1333" s="431"/>
      <c r="M1333" s="431"/>
      <c r="N1333" s="433"/>
      <c r="O1333" s="431"/>
    </row>
    <row r="1334" spans="1:15" x14ac:dyDescent="0.2">
      <c r="A1334" s="431"/>
      <c r="B1334" s="431"/>
      <c r="C1334" s="431"/>
      <c r="D1334" s="431"/>
      <c r="E1334" s="431"/>
      <c r="F1334" s="431"/>
      <c r="G1334" s="431"/>
      <c r="H1334" s="433"/>
      <c r="I1334" s="509"/>
      <c r="J1334" s="387"/>
      <c r="K1334" s="387"/>
      <c r="L1334" s="431"/>
      <c r="M1334" s="431"/>
      <c r="N1334" s="433"/>
      <c r="O1334" s="431"/>
    </row>
    <row r="1335" spans="1:15" x14ac:dyDescent="0.2">
      <c r="A1335" s="431"/>
      <c r="B1335" s="431"/>
      <c r="C1335" s="431"/>
      <c r="D1335" s="431"/>
      <c r="E1335" s="431"/>
      <c r="F1335" s="431"/>
      <c r="G1335" s="431"/>
      <c r="H1335" s="433"/>
      <c r="I1335" s="509"/>
      <c r="J1335" s="387"/>
      <c r="K1335" s="387"/>
      <c r="L1335" s="431"/>
      <c r="M1335" s="431"/>
      <c r="N1335" s="433"/>
      <c r="O1335" s="431"/>
    </row>
    <row r="1336" spans="1:15" x14ac:dyDescent="0.2">
      <c r="A1336" s="431"/>
      <c r="B1336" s="431"/>
      <c r="C1336" s="431"/>
      <c r="D1336" s="431"/>
      <c r="E1336" s="431"/>
      <c r="F1336" s="431"/>
      <c r="G1336" s="431"/>
      <c r="H1336" s="433"/>
      <c r="I1336" s="509"/>
      <c r="J1336" s="387"/>
      <c r="K1336" s="387"/>
      <c r="L1336" s="431"/>
      <c r="M1336" s="431"/>
      <c r="N1336" s="433"/>
      <c r="O1336" s="431"/>
    </row>
    <row r="1337" spans="1:15" x14ac:dyDescent="0.2">
      <c r="A1337" s="431"/>
      <c r="B1337" s="431"/>
      <c r="C1337" s="431"/>
      <c r="D1337" s="431"/>
      <c r="E1337" s="431"/>
      <c r="F1337" s="431"/>
      <c r="G1337" s="431"/>
      <c r="H1337" s="433"/>
      <c r="I1337" s="509"/>
      <c r="J1337" s="387"/>
      <c r="K1337" s="387"/>
      <c r="L1337" s="431"/>
      <c r="M1337" s="431"/>
      <c r="N1337" s="433"/>
      <c r="O1337" s="431"/>
    </row>
    <row r="1338" spans="1:15" x14ac:dyDescent="0.2">
      <c r="A1338" s="431"/>
      <c r="B1338" s="431"/>
      <c r="C1338" s="431"/>
      <c r="D1338" s="431"/>
      <c r="E1338" s="431"/>
      <c r="F1338" s="431"/>
      <c r="G1338" s="431"/>
      <c r="H1338" s="433"/>
      <c r="I1338" s="509"/>
      <c r="J1338" s="387"/>
      <c r="K1338" s="387"/>
      <c r="L1338" s="431"/>
      <c r="M1338" s="431"/>
      <c r="N1338" s="433"/>
      <c r="O1338" s="431"/>
    </row>
    <row r="1339" spans="1:15" x14ac:dyDescent="0.2">
      <c r="A1339" s="431"/>
      <c r="B1339" s="431"/>
      <c r="C1339" s="431"/>
      <c r="D1339" s="431"/>
      <c r="E1339" s="431"/>
      <c r="F1339" s="431"/>
      <c r="G1339" s="431"/>
      <c r="H1339" s="433"/>
      <c r="I1339" s="509"/>
      <c r="J1339" s="387"/>
      <c r="K1339" s="387"/>
      <c r="L1339" s="431"/>
      <c r="M1339" s="431"/>
      <c r="N1339" s="433"/>
      <c r="O1339" s="431"/>
    </row>
    <row r="1340" spans="1:15" x14ac:dyDescent="0.2">
      <c r="A1340" s="431"/>
      <c r="B1340" s="431"/>
      <c r="C1340" s="431"/>
      <c r="D1340" s="431"/>
      <c r="E1340" s="431"/>
      <c r="F1340" s="431"/>
      <c r="G1340" s="431"/>
      <c r="H1340" s="433"/>
      <c r="I1340" s="509"/>
      <c r="J1340" s="387"/>
      <c r="K1340" s="387"/>
      <c r="L1340" s="431"/>
      <c r="M1340" s="431"/>
      <c r="N1340" s="433"/>
      <c r="O1340" s="431"/>
    </row>
    <row r="1341" spans="1:15" x14ac:dyDescent="0.2">
      <c r="A1341" s="431"/>
      <c r="B1341" s="431"/>
      <c r="C1341" s="431"/>
      <c r="D1341" s="431"/>
      <c r="E1341" s="431"/>
      <c r="F1341" s="431"/>
      <c r="G1341" s="431"/>
      <c r="H1341" s="433"/>
      <c r="I1341" s="509"/>
      <c r="J1341" s="387"/>
      <c r="K1341" s="387"/>
      <c r="L1341" s="431"/>
      <c r="M1341" s="431"/>
      <c r="N1341" s="433"/>
      <c r="O1341" s="431"/>
    </row>
    <row r="1342" spans="1:15" x14ac:dyDescent="0.2">
      <c r="A1342" s="431"/>
      <c r="B1342" s="431"/>
      <c r="C1342" s="431"/>
      <c r="D1342" s="431"/>
      <c r="E1342" s="431"/>
      <c r="F1342" s="431"/>
      <c r="G1342" s="431"/>
      <c r="H1342" s="433"/>
      <c r="I1342" s="509"/>
      <c r="J1342" s="387"/>
      <c r="K1342" s="387"/>
      <c r="L1342" s="431"/>
      <c r="M1342" s="431"/>
      <c r="N1342" s="433"/>
      <c r="O1342" s="431"/>
    </row>
    <row r="1343" spans="1:15" x14ac:dyDescent="0.2">
      <c r="A1343" s="431"/>
      <c r="B1343" s="431"/>
      <c r="C1343" s="431"/>
      <c r="D1343" s="431"/>
      <c r="E1343" s="431"/>
      <c r="F1343" s="431"/>
      <c r="G1343" s="431"/>
      <c r="H1343" s="433"/>
      <c r="I1343" s="509"/>
      <c r="J1343" s="387"/>
      <c r="K1343" s="387"/>
      <c r="L1343" s="431"/>
      <c r="M1343" s="431"/>
      <c r="N1343" s="433"/>
      <c r="O1343" s="431"/>
    </row>
    <row r="1344" spans="1:15" x14ac:dyDescent="0.2">
      <c r="A1344" s="431"/>
      <c r="B1344" s="431"/>
      <c r="C1344" s="431"/>
      <c r="D1344" s="431"/>
      <c r="E1344" s="431"/>
      <c r="F1344" s="431"/>
      <c r="G1344" s="431"/>
      <c r="H1344" s="433"/>
      <c r="I1344" s="509"/>
      <c r="J1344" s="387"/>
      <c r="K1344" s="387"/>
      <c r="L1344" s="431"/>
      <c r="M1344" s="431"/>
      <c r="N1344" s="433"/>
      <c r="O1344" s="431"/>
    </row>
    <row r="1345" spans="1:15" x14ac:dyDescent="0.2">
      <c r="A1345" s="431"/>
      <c r="B1345" s="431"/>
      <c r="C1345" s="431"/>
      <c r="D1345" s="431"/>
      <c r="E1345" s="431"/>
      <c r="F1345" s="431"/>
      <c r="G1345" s="431"/>
      <c r="H1345" s="433"/>
      <c r="I1345" s="509"/>
      <c r="J1345" s="387"/>
      <c r="K1345" s="387"/>
      <c r="L1345" s="431"/>
      <c r="M1345" s="431"/>
      <c r="N1345" s="433"/>
      <c r="O1345" s="431"/>
    </row>
    <row r="1346" spans="1:15" x14ac:dyDescent="0.2">
      <c r="A1346" s="431"/>
      <c r="B1346" s="431"/>
      <c r="C1346" s="431"/>
      <c r="D1346" s="431"/>
      <c r="E1346" s="431"/>
      <c r="F1346" s="431"/>
      <c r="G1346" s="431"/>
      <c r="H1346" s="433"/>
      <c r="I1346" s="509"/>
      <c r="J1346" s="387"/>
      <c r="K1346" s="387"/>
      <c r="L1346" s="431"/>
      <c r="M1346" s="431"/>
      <c r="N1346" s="433"/>
      <c r="O1346" s="431"/>
    </row>
    <row r="1347" spans="1:15" x14ac:dyDescent="0.2">
      <c r="A1347" s="431"/>
      <c r="B1347" s="431"/>
      <c r="C1347" s="431"/>
      <c r="D1347" s="431"/>
      <c r="E1347" s="431"/>
      <c r="F1347" s="431"/>
      <c r="G1347" s="431"/>
      <c r="H1347" s="433"/>
      <c r="I1347" s="509"/>
      <c r="J1347" s="387"/>
      <c r="K1347" s="387"/>
      <c r="L1347" s="431"/>
      <c r="M1347" s="431"/>
      <c r="N1347" s="433"/>
      <c r="O1347" s="431"/>
    </row>
    <row r="1348" spans="1:15" x14ac:dyDescent="0.2">
      <c r="A1348" s="431"/>
      <c r="B1348" s="431"/>
      <c r="C1348" s="431"/>
      <c r="D1348" s="431"/>
      <c r="E1348" s="431"/>
      <c r="F1348" s="431"/>
      <c r="G1348" s="431"/>
      <c r="H1348" s="433"/>
      <c r="I1348" s="509"/>
      <c r="J1348" s="387"/>
      <c r="K1348" s="387"/>
      <c r="L1348" s="431"/>
      <c r="M1348" s="431"/>
      <c r="N1348" s="433"/>
      <c r="O1348" s="431"/>
    </row>
    <row r="1349" spans="1:15" x14ac:dyDescent="0.2">
      <c r="A1349" s="431"/>
      <c r="B1349" s="431"/>
      <c r="C1349" s="431"/>
      <c r="D1349" s="431"/>
      <c r="E1349" s="431"/>
      <c r="F1349" s="431"/>
      <c r="G1349" s="431"/>
      <c r="H1349" s="433"/>
      <c r="I1349" s="509"/>
      <c r="J1349" s="387"/>
      <c r="K1349" s="387"/>
      <c r="L1349" s="431"/>
      <c r="M1349" s="431"/>
      <c r="N1349" s="433"/>
      <c r="O1349" s="431"/>
    </row>
    <row r="1350" spans="1:15" x14ac:dyDescent="0.2">
      <c r="A1350" s="431"/>
      <c r="B1350" s="431"/>
      <c r="C1350" s="431"/>
      <c r="D1350" s="431"/>
      <c r="E1350" s="431"/>
      <c r="F1350" s="431"/>
      <c r="G1350" s="431"/>
      <c r="H1350" s="433"/>
      <c r="I1350" s="509"/>
      <c r="J1350" s="387"/>
      <c r="K1350" s="387"/>
      <c r="L1350" s="431"/>
      <c r="M1350" s="431"/>
      <c r="N1350" s="433"/>
      <c r="O1350" s="431"/>
    </row>
    <row r="1351" spans="1:15" x14ac:dyDescent="0.2">
      <c r="A1351" s="431"/>
      <c r="B1351" s="431"/>
      <c r="C1351" s="431"/>
      <c r="D1351" s="431"/>
      <c r="E1351" s="431"/>
      <c r="F1351" s="431"/>
      <c r="G1351" s="431"/>
      <c r="H1351" s="433"/>
      <c r="I1351" s="509"/>
      <c r="J1351" s="387"/>
      <c r="K1351" s="387"/>
      <c r="L1351" s="431"/>
      <c r="M1351" s="431"/>
      <c r="N1351" s="433"/>
      <c r="O1351" s="431"/>
    </row>
    <row r="1352" spans="1:15" x14ac:dyDescent="0.2">
      <c r="A1352" s="431"/>
      <c r="B1352" s="431"/>
      <c r="C1352" s="431"/>
      <c r="D1352" s="431"/>
      <c r="E1352" s="431"/>
      <c r="F1352" s="431"/>
      <c r="G1352" s="431"/>
      <c r="H1352" s="433"/>
      <c r="I1352" s="509"/>
      <c r="J1352" s="387"/>
      <c r="K1352" s="387"/>
      <c r="L1352" s="431"/>
      <c r="M1352" s="431"/>
      <c r="N1352" s="433"/>
      <c r="O1352" s="431"/>
    </row>
    <row r="1353" spans="1:15" x14ac:dyDescent="0.2">
      <c r="A1353" s="431"/>
      <c r="B1353" s="431"/>
      <c r="C1353" s="431"/>
      <c r="D1353" s="431"/>
      <c r="E1353" s="431"/>
      <c r="F1353" s="431"/>
      <c r="G1353" s="431"/>
      <c r="H1353" s="433"/>
      <c r="I1353" s="509"/>
      <c r="J1353" s="387"/>
      <c r="K1353" s="387"/>
      <c r="L1353" s="431"/>
      <c r="M1353" s="431"/>
      <c r="N1353" s="433"/>
      <c r="O1353" s="431"/>
    </row>
    <row r="1354" spans="1:15" x14ac:dyDescent="0.2">
      <c r="A1354" s="431"/>
      <c r="B1354" s="431"/>
      <c r="C1354" s="431"/>
      <c r="D1354" s="431"/>
      <c r="E1354" s="431"/>
      <c r="F1354" s="431"/>
      <c r="G1354" s="431"/>
      <c r="H1354" s="433"/>
      <c r="I1354" s="509"/>
      <c r="J1354" s="387"/>
      <c r="K1354" s="387"/>
      <c r="L1354" s="431"/>
      <c r="M1354" s="431"/>
      <c r="N1354" s="433"/>
      <c r="O1354" s="431"/>
    </row>
    <row r="1355" spans="1:15" x14ac:dyDescent="0.2">
      <c r="A1355" s="431"/>
      <c r="B1355" s="431"/>
      <c r="C1355" s="431"/>
      <c r="D1355" s="431"/>
      <c r="E1355" s="431"/>
      <c r="F1355" s="431"/>
      <c r="G1355" s="431"/>
      <c r="H1355" s="433"/>
      <c r="I1355" s="509"/>
      <c r="J1355" s="387"/>
      <c r="K1355" s="387"/>
      <c r="L1355" s="431"/>
      <c r="M1355" s="431"/>
      <c r="N1355" s="433"/>
      <c r="O1355" s="431"/>
    </row>
    <row r="1356" spans="1:15" x14ac:dyDescent="0.2">
      <c r="A1356" s="431"/>
      <c r="B1356" s="431"/>
      <c r="C1356" s="431"/>
      <c r="D1356" s="431"/>
      <c r="E1356" s="431"/>
      <c r="F1356" s="431"/>
      <c r="G1356" s="431"/>
      <c r="H1356" s="433"/>
      <c r="I1356" s="509"/>
      <c r="J1356" s="387"/>
      <c r="K1356" s="387"/>
      <c r="L1356" s="431"/>
      <c r="M1356" s="431"/>
      <c r="N1356" s="433"/>
      <c r="O1356" s="431"/>
    </row>
    <row r="1357" spans="1:15" x14ac:dyDescent="0.2">
      <c r="A1357" s="431"/>
      <c r="B1357" s="431"/>
      <c r="C1357" s="431"/>
      <c r="D1357" s="431"/>
      <c r="E1357" s="431"/>
      <c r="F1357" s="431"/>
      <c r="G1357" s="431"/>
      <c r="H1357" s="433"/>
      <c r="I1357" s="509"/>
      <c r="J1357" s="387"/>
      <c r="K1357" s="387"/>
      <c r="L1357" s="431"/>
      <c r="M1357" s="431"/>
      <c r="N1357" s="433"/>
      <c r="O1357" s="431"/>
    </row>
    <row r="1358" spans="1:15" x14ac:dyDescent="0.2">
      <c r="A1358" s="431"/>
      <c r="B1358" s="431"/>
      <c r="C1358" s="431"/>
      <c r="D1358" s="431"/>
      <c r="E1358" s="431"/>
      <c r="F1358" s="431"/>
      <c r="G1358" s="431"/>
      <c r="H1358" s="433"/>
      <c r="I1358" s="509"/>
      <c r="J1358" s="387"/>
      <c r="K1358" s="387"/>
      <c r="L1358" s="431"/>
      <c r="M1358" s="431"/>
      <c r="N1358" s="433"/>
      <c r="O1358" s="431"/>
    </row>
    <row r="1359" spans="1:15" x14ac:dyDescent="0.2">
      <c r="A1359" s="431"/>
      <c r="B1359" s="431"/>
      <c r="C1359" s="431"/>
      <c r="D1359" s="431"/>
      <c r="E1359" s="431"/>
      <c r="F1359" s="431"/>
      <c r="G1359" s="431"/>
      <c r="H1359" s="433"/>
      <c r="I1359" s="509"/>
      <c r="J1359" s="387"/>
      <c r="K1359" s="387"/>
      <c r="L1359" s="431"/>
      <c r="M1359" s="431"/>
      <c r="N1359" s="433"/>
      <c r="O1359" s="431"/>
    </row>
    <row r="1360" spans="1:15" x14ac:dyDescent="0.2">
      <c r="A1360" s="431"/>
      <c r="B1360" s="431"/>
      <c r="C1360" s="431"/>
      <c r="D1360" s="431"/>
      <c r="E1360" s="431"/>
      <c r="F1360" s="431"/>
      <c r="G1360" s="431"/>
      <c r="H1360" s="433"/>
      <c r="I1360" s="509"/>
      <c r="J1360" s="387"/>
      <c r="K1360" s="387"/>
      <c r="L1360" s="431"/>
      <c r="M1360" s="431"/>
      <c r="N1360" s="433"/>
      <c r="O1360" s="431"/>
    </row>
    <row r="1361" spans="1:15" x14ac:dyDescent="0.2">
      <c r="A1361" s="431"/>
      <c r="B1361" s="431"/>
      <c r="C1361" s="431"/>
      <c r="D1361" s="431"/>
      <c r="E1361" s="431"/>
      <c r="F1361" s="431"/>
      <c r="G1361" s="431"/>
      <c r="H1361" s="433"/>
      <c r="I1361" s="509"/>
      <c r="J1361" s="387"/>
      <c r="K1361" s="387"/>
      <c r="L1361" s="431"/>
      <c r="M1361" s="431"/>
      <c r="N1361" s="433"/>
      <c r="O1361" s="431"/>
    </row>
    <row r="1362" spans="1:15" x14ac:dyDescent="0.2">
      <c r="A1362" s="431"/>
      <c r="B1362" s="431"/>
      <c r="C1362" s="431"/>
      <c r="D1362" s="431"/>
      <c r="E1362" s="431"/>
      <c r="F1362" s="431"/>
      <c r="G1362" s="431"/>
      <c r="H1362" s="433"/>
      <c r="I1362" s="509"/>
      <c r="J1362" s="387"/>
      <c r="K1362" s="387"/>
      <c r="L1362" s="431"/>
      <c r="M1362" s="431"/>
      <c r="N1362" s="433"/>
      <c r="O1362" s="431"/>
    </row>
    <row r="1363" spans="1:15" x14ac:dyDescent="0.2">
      <c r="A1363" s="431"/>
      <c r="B1363" s="431"/>
      <c r="C1363" s="431"/>
      <c r="D1363" s="431"/>
      <c r="E1363" s="431"/>
      <c r="F1363" s="431"/>
      <c r="G1363" s="431"/>
      <c r="H1363" s="433"/>
      <c r="I1363" s="509"/>
      <c r="J1363" s="387"/>
      <c r="K1363" s="387"/>
      <c r="L1363" s="431"/>
      <c r="M1363" s="431"/>
      <c r="N1363" s="433"/>
      <c r="O1363" s="431"/>
    </row>
    <row r="1364" spans="1:15" x14ac:dyDescent="0.2">
      <c r="A1364" s="431"/>
      <c r="B1364" s="431"/>
      <c r="C1364" s="431"/>
      <c r="D1364" s="431"/>
      <c r="E1364" s="431"/>
      <c r="F1364" s="431"/>
      <c r="G1364" s="431"/>
      <c r="H1364" s="433"/>
      <c r="I1364" s="509"/>
      <c r="J1364" s="387"/>
      <c r="K1364" s="387"/>
      <c r="L1364" s="431"/>
      <c r="M1364" s="431"/>
      <c r="N1364" s="433"/>
      <c r="O1364" s="431"/>
    </row>
    <row r="1365" spans="1:15" x14ac:dyDescent="0.2">
      <c r="A1365" s="431"/>
      <c r="B1365" s="431"/>
      <c r="C1365" s="431"/>
      <c r="D1365" s="431"/>
      <c r="E1365" s="431"/>
      <c r="F1365" s="431"/>
      <c r="G1365" s="431"/>
      <c r="H1365" s="433"/>
      <c r="I1365" s="509"/>
      <c r="J1365" s="387"/>
      <c r="K1365" s="387"/>
      <c r="L1365" s="431"/>
      <c r="M1365" s="431"/>
      <c r="N1365" s="433"/>
      <c r="O1365" s="431"/>
    </row>
    <row r="1366" spans="1:15" x14ac:dyDescent="0.2">
      <c r="A1366" s="431"/>
      <c r="B1366" s="431"/>
      <c r="C1366" s="431"/>
      <c r="D1366" s="431"/>
      <c r="E1366" s="431"/>
      <c r="F1366" s="431"/>
      <c r="G1366" s="431"/>
      <c r="H1366" s="433"/>
      <c r="I1366" s="509"/>
      <c r="J1366" s="387"/>
      <c r="K1366" s="387"/>
      <c r="L1366" s="431"/>
      <c r="M1366" s="431"/>
      <c r="N1366" s="433"/>
      <c r="O1366" s="431"/>
    </row>
    <row r="1367" spans="1:15" x14ac:dyDescent="0.2">
      <c r="A1367" s="431"/>
      <c r="B1367" s="431"/>
      <c r="C1367" s="431"/>
      <c r="D1367" s="431"/>
      <c r="E1367" s="431"/>
      <c r="F1367" s="431"/>
      <c r="G1367" s="431"/>
      <c r="H1367" s="433"/>
      <c r="I1367" s="509"/>
      <c r="J1367" s="387"/>
      <c r="K1367" s="387"/>
      <c r="L1367" s="431"/>
      <c r="M1367" s="431"/>
      <c r="N1367" s="433"/>
      <c r="O1367" s="431"/>
    </row>
    <row r="1368" spans="1:15" x14ac:dyDescent="0.2">
      <c r="A1368" s="431"/>
      <c r="B1368" s="431"/>
      <c r="C1368" s="431"/>
      <c r="D1368" s="431"/>
      <c r="E1368" s="431"/>
      <c r="F1368" s="431"/>
      <c r="G1368" s="431"/>
      <c r="H1368" s="433"/>
      <c r="I1368" s="509"/>
      <c r="J1368" s="387"/>
      <c r="K1368" s="387"/>
      <c r="L1368" s="431"/>
      <c r="M1368" s="431"/>
      <c r="N1368" s="433"/>
      <c r="O1368" s="431"/>
    </row>
    <row r="1369" spans="1:15" x14ac:dyDescent="0.2">
      <c r="A1369" s="431"/>
      <c r="B1369" s="431"/>
      <c r="C1369" s="431"/>
      <c r="D1369" s="431"/>
      <c r="E1369" s="431"/>
      <c r="F1369" s="431"/>
      <c r="G1369" s="431"/>
      <c r="H1369" s="433"/>
      <c r="I1369" s="509"/>
      <c r="J1369" s="387"/>
      <c r="K1369" s="387"/>
      <c r="L1369" s="431"/>
      <c r="M1369" s="431"/>
      <c r="N1369" s="433"/>
      <c r="O1369" s="431"/>
    </row>
    <row r="1370" spans="1:15" x14ac:dyDescent="0.2">
      <c r="A1370" s="431"/>
      <c r="B1370" s="431"/>
      <c r="C1370" s="431"/>
      <c r="D1370" s="431"/>
      <c r="E1370" s="431"/>
      <c r="F1370" s="431"/>
      <c r="G1370" s="431"/>
      <c r="H1370" s="433"/>
      <c r="I1370" s="509"/>
      <c r="J1370" s="387"/>
      <c r="K1370" s="387"/>
      <c r="L1370" s="431"/>
      <c r="M1370" s="431"/>
      <c r="N1370" s="433"/>
      <c r="O1370" s="431"/>
    </row>
    <row r="1371" spans="1:15" x14ac:dyDescent="0.2">
      <c r="A1371" s="431"/>
      <c r="B1371" s="431"/>
      <c r="C1371" s="431"/>
      <c r="D1371" s="431"/>
      <c r="E1371" s="431"/>
      <c r="F1371" s="431"/>
      <c r="G1371" s="431"/>
      <c r="H1371" s="433"/>
      <c r="I1371" s="509"/>
      <c r="J1371" s="387"/>
      <c r="K1371" s="387"/>
      <c r="L1371" s="431"/>
      <c r="M1371" s="431"/>
      <c r="N1371" s="433"/>
      <c r="O1371" s="431"/>
    </row>
    <row r="1372" spans="1:15" x14ac:dyDescent="0.2">
      <c r="A1372" s="431"/>
      <c r="B1372" s="431"/>
      <c r="C1372" s="431"/>
      <c r="D1372" s="431"/>
      <c r="E1372" s="431"/>
      <c r="F1372" s="431"/>
      <c r="G1372" s="431"/>
      <c r="H1372" s="433"/>
      <c r="I1372" s="509"/>
      <c r="J1372" s="387"/>
      <c r="K1372" s="387"/>
      <c r="L1372" s="431"/>
      <c r="M1372" s="431"/>
      <c r="N1372" s="433"/>
      <c r="O1372" s="431"/>
    </row>
    <row r="1373" spans="1:15" x14ac:dyDescent="0.2">
      <c r="A1373" s="431"/>
      <c r="B1373" s="431"/>
      <c r="C1373" s="431"/>
      <c r="D1373" s="431"/>
      <c r="E1373" s="431"/>
      <c r="F1373" s="431"/>
      <c r="G1373" s="431"/>
      <c r="H1373" s="433"/>
      <c r="I1373" s="509"/>
      <c r="J1373" s="387"/>
      <c r="K1373" s="387"/>
      <c r="L1373" s="431"/>
      <c r="M1373" s="431"/>
      <c r="N1373" s="433"/>
      <c r="O1373" s="431"/>
    </row>
    <row r="1374" spans="1:15" x14ac:dyDescent="0.2">
      <c r="A1374" s="431"/>
      <c r="B1374" s="431"/>
      <c r="C1374" s="431"/>
      <c r="D1374" s="431"/>
      <c r="E1374" s="431"/>
      <c r="F1374" s="431"/>
      <c r="G1374" s="431"/>
      <c r="H1374" s="433"/>
      <c r="I1374" s="509"/>
      <c r="J1374" s="387"/>
      <c r="K1374" s="387"/>
      <c r="L1374" s="431"/>
      <c r="M1374" s="431"/>
      <c r="N1374" s="433"/>
      <c r="O1374" s="431"/>
    </row>
    <row r="1375" spans="1:15" x14ac:dyDescent="0.2">
      <c r="A1375" s="431"/>
      <c r="B1375" s="431"/>
      <c r="C1375" s="431"/>
      <c r="D1375" s="431"/>
      <c r="E1375" s="431"/>
      <c r="F1375" s="431"/>
      <c r="G1375" s="431"/>
      <c r="H1375" s="433"/>
      <c r="I1375" s="509"/>
      <c r="J1375" s="387"/>
      <c r="K1375" s="387"/>
      <c r="L1375" s="431"/>
      <c r="M1375" s="431"/>
      <c r="N1375" s="433"/>
      <c r="O1375" s="431"/>
    </row>
    <row r="1376" spans="1:15" x14ac:dyDescent="0.2">
      <c r="A1376" s="431"/>
      <c r="B1376" s="431"/>
      <c r="C1376" s="431"/>
      <c r="D1376" s="431"/>
      <c r="E1376" s="431"/>
      <c r="F1376" s="431"/>
      <c r="G1376" s="431"/>
      <c r="H1376" s="433"/>
      <c r="I1376" s="509"/>
      <c r="J1376" s="387"/>
      <c r="K1376" s="387"/>
      <c r="L1376" s="431"/>
      <c r="M1376" s="431"/>
      <c r="N1376" s="433"/>
      <c r="O1376" s="431"/>
    </row>
    <row r="1377" spans="1:15" x14ac:dyDescent="0.2">
      <c r="A1377" s="431"/>
      <c r="B1377" s="431"/>
      <c r="C1377" s="431"/>
      <c r="D1377" s="431"/>
      <c r="E1377" s="431"/>
      <c r="F1377" s="431"/>
      <c r="G1377" s="431"/>
      <c r="H1377" s="433"/>
      <c r="I1377" s="509"/>
      <c r="J1377" s="387"/>
      <c r="K1377" s="387"/>
      <c r="L1377" s="431"/>
      <c r="M1377" s="431"/>
      <c r="N1377" s="433"/>
      <c r="O1377" s="431"/>
    </row>
    <row r="1378" spans="1:15" x14ac:dyDescent="0.2">
      <c r="A1378" s="431"/>
      <c r="B1378" s="431"/>
      <c r="C1378" s="431"/>
      <c r="D1378" s="431"/>
      <c r="E1378" s="431"/>
      <c r="F1378" s="431"/>
      <c r="G1378" s="431"/>
      <c r="H1378" s="433"/>
      <c r="I1378" s="509"/>
      <c r="J1378" s="387"/>
      <c r="K1378" s="387"/>
      <c r="L1378" s="431"/>
      <c r="M1378" s="431"/>
      <c r="N1378" s="433"/>
      <c r="O1378" s="431"/>
    </row>
    <row r="1379" spans="1:15" x14ac:dyDescent="0.2">
      <c r="A1379" s="431"/>
      <c r="B1379" s="431"/>
      <c r="C1379" s="431"/>
      <c r="D1379" s="431"/>
      <c r="E1379" s="431"/>
      <c r="F1379" s="431"/>
      <c r="G1379" s="431"/>
      <c r="H1379" s="433"/>
      <c r="I1379" s="509"/>
      <c r="J1379" s="387"/>
      <c r="K1379" s="387"/>
      <c r="L1379" s="431"/>
      <c r="M1379" s="431"/>
      <c r="N1379" s="433"/>
      <c r="O1379" s="431"/>
    </row>
    <row r="1380" spans="1:15" x14ac:dyDescent="0.2">
      <c r="A1380" s="431"/>
      <c r="B1380" s="431"/>
      <c r="C1380" s="431"/>
      <c r="D1380" s="431"/>
      <c r="E1380" s="431"/>
      <c r="F1380" s="431"/>
      <c r="G1380" s="431"/>
      <c r="H1380" s="433"/>
      <c r="I1380" s="509"/>
      <c r="J1380" s="387"/>
      <c r="K1380" s="387"/>
      <c r="L1380" s="431"/>
      <c r="M1380" s="431"/>
      <c r="N1380" s="433"/>
      <c r="O1380" s="431"/>
    </row>
    <row r="1381" spans="1:15" x14ac:dyDescent="0.2">
      <c r="A1381" s="431"/>
      <c r="B1381" s="431"/>
      <c r="C1381" s="431"/>
      <c r="D1381" s="431"/>
      <c r="E1381" s="431"/>
      <c r="F1381" s="431"/>
      <c r="G1381" s="431"/>
      <c r="H1381" s="433"/>
      <c r="I1381" s="509"/>
      <c r="J1381" s="387"/>
      <c r="K1381" s="387"/>
      <c r="L1381" s="431"/>
      <c r="M1381" s="431"/>
      <c r="N1381" s="433"/>
      <c r="O1381" s="431"/>
    </row>
    <row r="1382" spans="1:15" x14ac:dyDescent="0.2">
      <c r="A1382" s="431"/>
      <c r="B1382" s="431"/>
      <c r="C1382" s="431"/>
      <c r="D1382" s="431"/>
      <c r="E1382" s="431"/>
      <c r="F1382" s="431"/>
      <c r="G1382" s="431"/>
      <c r="H1382" s="433"/>
      <c r="I1382" s="509"/>
      <c r="J1382" s="387"/>
      <c r="K1382" s="387"/>
      <c r="L1382" s="431"/>
      <c r="M1382" s="431"/>
      <c r="N1382" s="433"/>
      <c r="O1382" s="431"/>
    </row>
    <row r="1383" spans="1:15" x14ac:dyDescent="0.2">
      <c r="A1383" s="431"/>
      <c r="B1383" s="431"/>
      <c r="C1383" s="431"/>
      <c r="D1383" s="431"/>
      <c r="E1383" s="431"/>
      <c r="F1383" s="431"/>
      <c r="G1383" s="431"/>
      <c r="H1383" s="433"/>
      <c r="I1383" s="509"/>
      <c r="J1383" s="387"/>
      <c r="K1383" s="387"/>
      <c r="L1383" s="431"/>
      <c r="M1383" s="431"/>
      <c r="N1383" s="433"/>
      <c r="O1383" s="431"/>
    </row>
    <row r="1384" spans="1:15" x14ac:dyDescent="0.2">
      <c r="A1384" s="431"/>
      <c r="B1384" s="431"/>
      <c r="C1384" s="431"/>
      <c r="D1384" s="431"/>
      <c r="E1384" s="431"/>
      <c r="F1384" s="431"/>
      <c r="G1384" s="431"/>
      <c r="H1384" s="433"/>
      <c r="I1384" s="509"/>
      <c r="J1384" s="387"/>
      <c r="K1384" s="387"/>
      <c r="L1384" s="431"/>
      <c r="M1384" s="431"/>
      <c r="N1384" s="433"/>
      <c r="O1384" s="431"/>
    </row>
    <row r="1385" spans="1:15" x14ac:dyDescent="0.2">
      <c r="A1385" s="431"/>
      <c r="B1385" s="431"/>
      <c r="C1385" s="431"/>
      <c r="D1385" s="431"/>
      <c r="E1385" s="431"/>
      <c r="F1385" s="431"/>
      <c r="G1385" s="431"/>
      <c r="H1385" s="433"/>
      <c r="I1385" s="509"/>
      <c r="J1385" s="387"/>
      <c r="K1385" s="387"/>
      <c r="L1385" s="431"/>
      <c r="M1385" s="431"/>
      <c r="N1385" s="433"/>
      <c r="O1385" s="431"/>
    </row>
    <row r="1386" spans="1:15" x14ac:dyDescent="0.2">
      <c r="A1386" s="431"/>
      <c r="B1386" s="431"/>
      <c r="C1386" s="431"/>
      <c r="D1386" s="431"/>
      <c r="E1386" s="431"/>
      <c r="F1386" s="431"/>
      <c r="G1386" s="431"/>
      <c r="H1386" s="433"/>
      <c r="I1386" s="509"/>
      <c r="J1386" s="387"/>
      <c r="K1386" s="387"/>
      <c r="L1386" s="431"/>
      <c r="M1386" s="431"/>
      <c r="N1386" s="433"/>
      <c r="O1386" s="431"/>
    </row>
    <row r="1387" spans="1:15" x14ac:dyDescent="0.2">
      <c r="A1387" s="431"/>
      <c r="B1387" s="431"/>
      <c r="C1387" s="431"/>
      <c r="D1387" s="431"/>
      <c r="E1387" s="431"/>
      <c r="F1387" s="431"/>
      <c r="G1387" s="431"/>
      <c r="H1387" s="433"/>
      <c r="I1387" s="509"/>
      <c r="J1387" s="387"/>
      <c r="K1387" s="387"/>
      <c r="L1387" s="431"/>
      <c r="M1387" s="431"/>
      <c r="N1387" s="433"/>
      <c r="O1387" s="431"/>
    </row>
    <row r="1388" spans="1:15" x14ac:dyDescent="0.2">
      <c r="A1388" s="431"/>
      <c r="B1388" s="431"/>
      <c r="C1388" s="431"/>
      <c r="D1388" s="431"/>
      <c r="E1388" s="431"/>
      <c r="F1388" s="431"/>
      <c r="G1388" s="431"/>
      <c r="H1388" s="433"/>
      <c r="I1388" s="509"/>
      <c r="J1388" s="387"/>
      <c r="K1388" s="387"/>
      <c r="L1388" s="431"/>
      <c r="M1388" s="431"/>
      <c r="N1388" s="433"/>
      <c r="O1388" s="431"/>
    </row>
    <row r="1389" spans="1:15" x14ac:dyDescent="0.2">
      <c r="A1389" s="431"/>
      <c r="B1389" s="431"/>
      <c r="C1389" s="431"/>
      <c r="D1389" s="431"/>
      <c r="E1389" s="431"/>
      <c r="F1389" s="431"/>
      <c r="G1389" s="431"/>
      <c r="H1389" s="433"/>
      <c r="I1389" s="509"/>
      <c r="J1389" s="387"/>
      <c r="K1389" s="387"/>
      <c r="L1389" s="431"/>
      <c r="M1389" s="431"/>
      <c r="N1389" s="433"/>
      <c r="O1389" s="431"/>
    </row>
    <row r="1390" spans="1:15" x14ac:dyDescent="0.2">
      <c r="A1390" s="431"/>
      <c r="B1390" s="431"/>
      <c r="C1390" s="431"/>
      <c r="D1390" s="431"/>
      <c r="E1390" s="431"/>
      <c r="F1390" s="431"/>
      <c r="G1390" s="431"/>
      <c r="H1390" s="433"/>
      <c r="I1390" s="509"/>
      <c r="J1390" s="387"/>
      <c r="K1390" s="387"/>
      <c r="L1390" s="431"/>
      <c r="M1390" s="431"/>
      <c r="N1390" s="433"/>
      <c r="O1390" s="431"/>
    </row>
    <row r="1391" spans="1:15" x14ac:dyDescent="0.2">
      <c r="A1391" s="431"/>
      <c r="B1391" s="431"/>
      <c r="C1391" s="431"/>
      <c r="D1391" s="431"/>
      <c r="E1391" s="431"/>
      <c r="F1391" s="431"/>
      <c r="G1391" s="431"/>
      <c r="H1391" s="433"/>
      <c r="I1391" s="509"/>
      <c r="J1391" s="387"/>
      <c r="K1391" s="387"/>
      <c r="L1391" s="431"/>
      <c r="M1391" s="431"/>
      <c r="N1391" s="433"/>
      <c r="O1391" s="431"/>
    </row>
    <row r="1392" spans="1:15" x14ac:dyDescent="0.2">
      <c r="A1392" s="431"/>
      <c r="B1392" s="431"/>
      <c r="C1392" s="431"/>
      <c r="D1392" s="431"/>
      <c r="E1392" s="431"/>
      <c r="F1392" s="431"/>
      <c r="G1392" s="431"/>
      <c r="H1392" s="433"/>
      <c r="I1392" s="509"/>
      <c r="J1392" s="387"/>
      <c r="K1392" s="387"/>
      <c r="L1392" s="431"/>
      <c r="M1392" s="431"/>
      <c r="N1392" s="433"/>
      <c r="O1392" s="431"/>
    </row>
    <row r="1393" spans="1:15" x14ac:dyDescent="0.2">
      <c r="A1393" s="431"/>
      <c r="B1393" s="431"/>
      <c r="C1393" s="431"/>
      <c r="D1393" s="431"/>
      <c r="E1393" s="431"/>
      <c r="F1393" s="431"/>
      <c r="G1393" s="431"/>
      <c r="H1393" s="433"/>
      <c r="I1393" s="509"/>
      <c r="J1393" s="387"/>
      <c r="K1393" s="387"/>
      <c r="L1393" s="431"/>
      <c r="M1393" s="431"/>
      <c r="N1393" s="433"/>
      <c r="O1393" s="431"/>
    </row>
    <row r="1394" spans="1:15" x14ac:dyDescent="0.2">
      <c r="A1394" s="431"/>
      <c r="B1394" s="431"/>
      <c r="C1394" s="431"/>
      <c r="D1394" s="431"/>
      <c r="E1394" s="431"/>
      <c r="F1394" s="431"/>
      <c r="G1394" s="431"/>
      <c r="H1394" s="433"/>
      <c r="I1394" s="509"/>
      <c r="J1394" s="387"/>
      <c r="K1394" s="387"/>
      <c r="L1394" s="431"/>
      <c r="M1394" s="431"/>
      <c r="N1394" s="433"/>
      <c r="O1394" s="431"/>
    </row>
    <row r="1395" spans="1:15" x14ac:dyDescent="0.2">
      <c r="A1395" s="431"/>
      <c r="B1395" s="431"/>
      <c r="C1395" s="431"/>
      <c r="D1395" s="431"/>
      <c r="E1395" s="431"/>
      <c r="F1395" s="431"/>
      <c r="G1395" s="431"/>
      <c r="H1395" s="433"/>
      <c r="I1395" s="509"/>
      <c r="J1395" s="387"/>
      <c r="K1395" s="387"/>
      <c r="L1395" s="431"/>
      <c r="M1395" s="431"/>
      <c r="N1395" s="433"/>
      <c r="O1395" s="431"/>
    </row>
    <row r="1396" spans="1:15" x14ac:dyDescent="0.2">
      <c r="A1396" s="431"/>
      <c r="B1396" s="431"/>
      <c r="C1396" s="431"/>
      <c r="D1396" s="431"/>
      <c r="E1396" s="431"/>
      <c r="F1396" s="431"/>
      <c r="G1396" s="431"/>
      <c r="H1396" s="433"/>
      <c r="I1396" s="509"/>
      <c r="J1396" s="387"/>
      <c r="K1396" s="387"/>
      <c r="L1396" s="431"/>
      <c r="M1396" s="431"/>
      <c r="N1396" s="433"/>
      <c r="O1396" s="431"/>
    </row>
    <row r="1397" spans="1:15" x14ac:dyDescent="0.2">
      <c r="A1397" s="431"/>
      <c r="B1397" s="431"/>
      <c r="C1397" s="431"/>
      <c r="D1397" s="431"/>
      <c r="E1397" s="431"/>
      <c r="F1397" s="431"/>
      <c r="G1397" s="431"/>
      <c r="H1397" s="433"/>
      <c r="I1397" s="509"/>
      <c r="J1397" s="387"/>
      <c r="K1397" s="387"/>
      <c r="L1397" s="431"/>
      <c r="M1397" s="431"/>
      <c r="N1397" s="433"/>
      <c r="O1397" s="431"/>
    </row>
    <row r="1398" spans="1:15" x14ac:dyDescent="0.2">
      <c r="A1398" s="431"/>
      <c r="B1398" s="431"/>
      <c r="C1398" s="431"/>
      <c r="D1398" s="431"/>
      <c r="E1398" s="431"/>
      <c r="F1398" s="431"/>
      <c r="G1398" s="431"/>
      <c r="H1398" s="433"/>
      <c r="I1398" s="509"/>
      <c r="J1398" s="387"/>
      <c r="K1398" s="387"/>
      <c r="L1398" s="431"/>
      <c r="M1398" s="431"/>
      <c r="N1398" s="433"/>
      <c r="O1398" s="431"/>
    </row>
    <row r="1399" spans="1:15" x14ac:dyDescent="0.2">
      <c r="A1399" s="431"/>
      <c r="B1399" s="431"/>
      <c r="C1399" s="431"/>
      <c r="D1399" s="431"/>
      <c r="E1399" s="431"/>
      <c r="F1399" s="431"/>
      <c r="G1399" s="431"/>
      <c r="H1399" s="433"/>
      <c r="I1399" s="509"/>
      <c r="J1399" s="387"/>
      <c r="K1399" s="387"/>
      <c r="L1399" s="431"/>
      <c r="M1399" s="431"/>
      <c r="N1399" s="433"/>
      <c r="O1399" s="431"/>
    </row>
    <row r="1400" spans="1:15" x14ac:dyDescent="0.2">
      <c r="A1400" s="431"/>
      <c r="B1400" s="431"/>
      <c r="C1400" s="431"/>
      <c r="D1400" s="431"/>
      <c r="E1400" s="431"/>
      <c r="F1400" s="431"/>
      <c r="G1400" s="431"/>
      <c r="H1400" s="433"/>
      <c r="I1400" s="509"/>
      <c r="J1400" s="387"/>
      <c r="K1400" s="387"/>
      <c r="L1400" s="431"/>
      <c r="M1400" s="431"/>
      <c r="N1400" s="433"/>
      <c r="O1400" s="431"/>
    </row>
    <row r="1401" spans="1:15" x14ac:dyDescent="0.2">
      <c r="A1401" s="431"/>
      <c r="B1401" s="431"/>
      <c r="C1401" s="431"/>
      <c r="D1401" s="431"/>
      <c r="E1401" s="431"/>
      <c r="F1401" s="431"/>
      <c r="G1401" s="431"/>
      <c r="H1401" s="433"/>
      <c r="I1401" s="509"/>
      <c r="J1401" s="387"/>
      <c r="K1401" s="387"/>
      <c r="L1401" s="431"/>
      <c r="M1401" s="431"/>
      <c r="N1401" s="433"/>
      <c r="O1401" s="431"/>
    </row>
    <row r="1402" spans="1:15" x14ac:dyDescent="0.2">
      <c r="A1402" s="431"/>
      <c r="B1402" s="431"/>
      <c r="C1402" s="431"/>
      <c r="D1402" s="431"/>
      <c r="E1402" s="431"/>
      <c r="F1402" s="431"/>
      <c r="G1402" s="431"/>
      <c r="H1402" s="433"/>
      <c r="I1402" s="509"/>
      <c r="J1402" s="387"/>
      <c r="K1402" s="387"/>
      <c r="L1402" s="431"/>
      <c r="M1402" s="431"/>
      <c r="N1402" s="433"/>
      <c r="O1402" s="431"/>
    </row>
    <row r="1403" spans="1:15" x14ac:dyDescent="0.2">
      <c r="A1403" s="431"/>
      <c r="B1403" s="431"/>
      <c r="C1403" s="431"/>
      <c r="D1403" s="431"/>
      <c r="E1403" s="431"/>
      <c r="F1403" s="431"/>
      <c r="G1403" s="431"/>
      <c r="H1403" s="433"/>
      <c r="I1403" s="509"/>
      <c r="J1403" s="387"/>
      <c r="K1403" s="387"/>
      <c r="L1403" s="431"/>
      <c r="M1403" s="431"/>
      <c r="N1403" s="433"/>
      <c r="O1403" s="431"/>
    </row>
    <row r="1404" spans="1:15" x14ac:dyDescent="0.2">
      <c r="A1404" s="431"/>
      <c r="B1404" s="431"/>
      <c r="C1404" s="431"/>
      <c r="D1404" s="431"/>
      <c r="E1404" s="431"/>
      <c r="F1404" s="431"/>
      <c r="G1404" s="431"/>
      <c r="H1404" s="433"/>
      <c r="I1404" s="509"/>
      <c r="J1404" s="387"/>
      <c r="K1404" s="387"/>
      <c r="L1404" s="431"/>
      <c r="M1404" s="431"/>
      <c r="N1404" s="433"/>
      <c r="O1404" s="431"/>
    </row>
    <row r="1405" spans="1:15" x14ac:dyDescent="0.2">
      <c r="A1405" s="431"/>
      <c r="B1405" s="431"/>
      <c r="C1405" s="431"/>
      <c r="D1405" s="431"/>
      <c r="E1405" s="431"/>
      <c r="F1405" s="431"/>
      <c r="G1405" s="431"/>
      <c r="H1405" s="433"/>
      <c r="I1405" s="509"/>
      <c r="J1405" s="387"/>
      <c r="K1405" s="387"/>
      <c r="L1405" s="431"/>
      <c r="M1405" s="431"/>
      <c r="N1405" s="433"/>
      <c r="O1405" s="431"/>
    </row>
    <row r="1406" spans="1:15" x14ac:dyDescent="0.2">
      <c r="A1406" s="431"/>
      <c r="B1406" s="431"/>
      <c r="C1406" s="431"/>
      <c r="D1406" s="431"/>
      <c r="E1406" s="431"/>
      <c r="F1406" s="431"/>
      <c r="G1406" s="431"/>
      <c r="H1406" s="433"/>
      <c r="I1406" s="509"/>
      <c r="J1406" s="387"/>
      <c r="K1406" s="387"/>
      <c r="L1406" s="431"/>
      <c r="M1406" s="431"/>
      <c r="N1406" s="433"/>
      <c r="O1406" s="431"/>
    </row>
    <row r="1407" spans="1:15" x14ac:dyDescent="0.2">
      <c r="A1407" s="431"/>
      <c r="B1407" s="431"/>
      <c r="C1407" s="431"/>
      <c r="D1407" s="431"/>
      <c r="E1407" s="431"/>
      <c r="F1407" s="431"/>
      <c r="G1407" s="431"/>
      <c r="H1407" s="433"/>
      <c r="I1407" s="509"/>
      <c r="J1407" s="387"/>
      <c r="K1407" s="387"/>
      <c r="L1407" s="431"/>
      <c r="M1407" s="431"/>
      <c r="N1407" s="433"/>
      <c r="O1407" s="431"/>
    </row>
    <row r="1408" spans="1:15" x14ac:dyDescent="0.2">
      <c r="A1408" s="431"/>
      <c r="B1408" s="431"/>
      <c r="C1408" s="431"/>
      <c r="D1408" s="431"/>
      <c r="E1408" s="431"/>
      <c r="F1408" s="431"/>
      <c r="G1408" s="431"/>
      <c r="H1408" s="433"/>
      <c r="I1408" s="509"/>
      <c r="J1408" s="387"/>
      <c r="K1408" s="387"/>
      <c r="L1408" s="431"/>
      <c r="M1408" s="431"/>
      <c r="N1408" s="433"/>
      <c r="O1408" s="431"/>
    </row>
    <row r="1409" spans="1:15" x14ac:dyDescent="0.2">
      <c r="A1409" s="431"/>
      <c r="B1409" s="431"/>
      <c r="C1409" s="431"/>
      <c r="D1409" s="431"/>
      <c r="E1409" s="431"/>
      <c r="F1409" s="431"/>
      <c r="G1409" s="431"/>
      <c r="H1409" s="433"/>
      <c r="I1409" s="509"/>
      <c r="J1409" s="387"/>
      <c r="K1409" s="387"/>
      <c r="L1409" s="431"/>
      <c r="M1409" s="431"/>
      <c r="N1409" s="433"/>
      <c r="O1409" s="431"/>
    </row>
    <row r="1410" spans="1:15" x14ac:dyDescent="0.2">
      <c r="A1410" s="431"/>
      <c r="B1410" s="431"/>
      <c r="C1410" s="431"/>
      <c r="D1410" s="431"/>
      <c r="E1410" s="431"/>
      <c r="F1410" s="431"/>
      <c r="G1410" s="431"/>
      <c r="H1410" s="433"/>
      <c r="I1410" s="509"/>
      <c r="J1410" s="387"/>
      <c r="K1410" s="387"/>
      <c r="L1410" s="431"/>
      <c r="M1410" s="431"/>
      <c r="N1410" s="433"/>
      <c r="O1410" s="431"/>
    </row>
    <row r="1411" spans="1:15" x14ac:dyDescent="0.2">
      <c r="A1411" s="431"/>
      <c r="B1411" s="431"/>
      <c r="C1411" s="431"/>
      <c r="D1411" s="431"/>
      <c r="E1411" s="431"/>
      <c r="F1411" s="431"/>
      <c r="G1411" s="431"/>
      <c r="H1411" s="433"/>
      <c r="I1411" s="509"/>
      <c r="J1411" s="387"/>
      <c r="K1411" s="387"/>
      <c r="L1411" s="431"/>
      <c r="M1411" s="431"/>
      <c r="N1411" s="433"/>
      <c r="O1411" s="431"/>
    </row>
    <row r="1412" spans="1:15" x14ac:dyDescent="0.2">
      <c r="A1412" s="431"/>
      <c r="B1412" s="431"/>
      <c r="C1412" s="431"/>
      <c r="D1412" s="431"/>
      <c r="E1412" s="431"/>
      <c r="F1412" s="431"/>
      <c r="G1412" s="431"/>
      <c r="H1412" s="433"/>
      <c r="I1412" s="509"/>
      <c r="J1412" s="387"/>
      <c r="K1412" s="387"/>
      <c r="L1412" s="431"/>
      <c r="M1412" s="431"/>
      <c r="N1412" s="433"/>
      <c r="O1412" s="431"/>
    </row>
    <row r="1413" spans="1:15" x14ac:dyDescent="0.2">
      <c r="A1413" s="431"/>
      <c r="B1413" s="431"/>
      <c r="C1413" s="431"/>
      <c r="D1413" s="431"/>
      <c r="E1413" s="431"/>
      <c r="F1413" s="431"/>
      <c r="G1413" s="431"/>
      <c r="H1413" s="433"/>
      <c r="I1413" s="509"/>
      <c r="J1413" s="387"/>
      <c r="K1413" s="387"/>
      <c r="L1413" s="431"/>
      <c r="M1413" s="431"/>
      <c r="N1413" s="433"/>
      <c r="O1413" s="431"/>
    </row>
    <row r="1414" spans="1:15" x14ac:dyDescent="0.2">
      <c r="A1414" s="431"/>
      <c r="B1414" s="431"/>
      <c r="C1414" s="431"/>
      <c r="D1414" s="431"/>
      <c r="E1414" s="431"/>
      <c r="F1414" s="431"/>
      <c r="G1414" s="431"/>
      <c r="H1414" s="433"/>
      <c r="I1414" s="509"/>
      <c r="J1414" s="387"/>
      <c r="K1414" s="387"/>
      <c r="L1414" s="431"/>
      <c r="M1414" s="431"/>
      <c r="N1414" s="433"/>
      <c r="O1414" s="431"/>
    </row>
    <row r="1415" spans="1:15" x14ac:dyDescent="0.2">
      <c r="A1415" s="431"/>
      <c r="B1415" s="431"/>
      <c r="C1415" s="431"/>
      <c r="D1415" s="431"/>
      <c r="E1415" s="431"/>
      <c r="F1415" s="431"/>
      <c r="G1415" s="431"/>
      <c r="H1415" s="433"/>
      <c r="I1415" s="509"/>
      <c r="J1415" s="387"/>
      <c r="K1415" s="387"/>
      <c r="L1415" s="431"/>
      <c r="M1415" s="431"/>
      <c r="N1415" s="433"/>
      <c r="O1415" s="431"/>
    </row>
    <row r="1416" spans="1:15" x14ac:dyDescent="0.2">
      <c r="A1416" s="431"/>
      <c r="B1416" s="431"/>
      <c r="C1416" s="431"/>
      <c r="D1416" s="431"/>
      <c r="E1416" s="431"/>
      <c r="F1416" s="431"/>
      <c r="G1416" s="431"/>
      <c r="H1416" s="433"/>
      <c r="I1416" s="509"/>
      <c r="J1416" s="387"/>
      <c r="K1416" s="387"/>
      <c r="L1416" s="431"/>
      <c r="M1416" s="431"/>
      <c r="N1416" s="433"/>
      <c r="O1416" s="431"/>
    </row>
    <row r="1417" spans="1:15" x14ac:dyDescent="0.2">
      <c r="A1417" s="431"/>
      <c r="B1417" s="431"/>
      <c r="C1417" s="431"/>
      <c r="D1417" s="431"/>
      <c r="E1417" s="431"/>
      <c r="F1417" s="431"/>
      <c r="G1417" s="431"/>
      <c r="H1417" s="433"/>
      <c r="I1417" s="509"/>
      <c r="J1417" s="387"/>
      <c r="K1417" s="387"/>
      <c r="L1417" s="431"/>
      <c r="M1417" s="431"/>
      <c r="N1417" s="433"/>
      <c r="O1417" s="431"/>
    </row>
    <row r="1418" spans="1:15" x14ac:dyDescent="0.2">
      <c r="A1418" s="431"/>
      <c r="B1418" s="431"/>
      <c r="C1418" s="431"/>
      <c r="D1418" s="431"/>
      <c r="E1418" s="431"/>
      <c r="F1418" s="431"/>
      <c r="G1418" s="431"/>
      <c r="H1418" s="433"/>
      <c r="I1418" s="509"/>
      <c r="J1418" s="387"/>
      <c r="K1418" s="387"/>
      <c r="L1418" s="431"/>
      <c r="M1418" s="431"/>
      <c r="N1418" s="433"/>
      <c r="O1418" s="431"/>
    </row>
    <row r="1419" spans="1:15" x14ac:dyDescent="0.2">
      <c r="A1419" s="431"/>
      <c r="B1419" s="431"/>
      <c r="C1419" s="431"/>
      <c r="D1419" s="431"/>
      <c r="E1419" s="431"/>
      <c r="F1419" s="431"/>
      <c r="G1419" s="431"/>
      <c r="H1419" s="433"/>
      <c r="I1419" s="509"/>
      <c r="J1419" s="387"/>
      <c r="K1419" s="387"/>
      <c r="L1419" s="431"/>
      <c r="M1419" s="431"/>
      <c r="N1419" s="433"/>
      <c r="O1419" s="431"/>
    </row>
    <row r="1420" spans="1:15" x14ac:dyDescent="0.2">
      <c r="A1420" s="431"/>
      <c r="B1420" s="431"/>
      <c r="C1420" s="431"/>
      <c r="D1420" s="431"/>
      <c r="E1420" s="431"/>
      <c r="F1420" s="431"/>
      <c r="G1420" s="431"/>
      <c r="H1420" s="433"/>
      <c r="I1420" s="509"/>
      <c r="J1420" s="387"/>
      <c r="K1420" s="387"/>
      <c r="L1420" s="431"/>
      <c r="M1420" s="431"/>
      <c r="N1420" s="433"/>
      <c r="O1420" s="431"/>
    </row>
    <row r="1421" spans="1:15" x14ac:dyDescent="0.2">
      <c r="A1421" s="431"/>
      <c r="B1421" s="431"/>
      <c r="C1421" s="431"/>
      <c r="D1421" s="431"/>
      <c r="E1421" s="431"/>
      <c r="F1421" s="431"/>
      <c r="G1421" s="431"/>
      <c r="H1421" s="433"/>
      <c r="I1421" s="509"/>
      <c r="J1421" s="387"/>
      <c r="K1421" s="387"/>
      <c r="L1421" s="431"/>
      <c r="M1421" s="431"/>
      <c r="N1421" s="433"/>
      <c r="O1421" s="431"/>
    </row>
    <row r="1422" spans="1:15" x14ac:dyDescent="0.2">
      <c r="A1422" s="431"/>
      <c r="B1422" s="431"/>
      <c r="C1422" s="431"/>
      <c r="D1422" s="431"/>
      <c r="E1422" s="431"/>
      <c r="F1422" s="431"/>
      <c r="G1422" s="431"/>
      <c r="H1422" s="433"/>
      <c r="I1422" s="509"/>
      <c r="J1422" s="387"/>
      <c r="K1422" s="387"/>
      <c r="L1422" s="431"/>
      <c r="M1422" s="431"/>
      <c r="N1422" s="433"/>
      <c r="O1422" s="431"/>
    </row>
    <row r="1423" spans="1:15" x14ac:dyDescent="0.2">
      <c r="A1423" s="431"/>
      <c r="B1423" s="431"/>
      <c r="C1423" s="431"/>
      <c r="D1423" s="431"/>
      <c r="E1423" s="431"/>
      <c r="F1423" s="431"/>
      <c r="G1423" s="431"/>
      <c r="H1423" s="433"/>
      <c r="I1423" s="509"/>
      <c r="J1423" s="387"/>
      <c r="K1423" s="387"/>
      <c r="L1423" s="431"/>
      <c r="M1423" s="431"/>
      <c r="N1423" s="433"/>
      <c r="O1423" s="431"/>
    </row>
    <row r="1424" spans="1:15" x14ac:dyDescent="0.2">
      <c r="A1424" s="431"/>
      <c r="B1424" s="431"/>
      <c r="C1424" s="431"/>
      <c r="D1424" s="431"/>
      <c r="E1424" s="431"/>
      <c r="F1424" s="431"/>
      <c r="G1424" s="431"/>
      <c r="H1424" s="433"/>
      <c r="I1424" s="509"/>
      <c r="J1424" s="387"/>
      <c r="K1424" s="387"/>
      <c r="L1424" s="431"/>
      <c r="M1424" s="431"/>
      <c r="N1424" s="433"/>
      <c r="O1424" s="431"/>
    </row>
    <row r="1425" spans="1:15" x14ac:dyDescent="0.2">
      <c r="A1425" s="431"/>
      <c r="B1425" s="431"/>
      <c r="C1425" s="431"/>
      <c r="D1425" s="431"/>
      <c r="E1425" s="431"/>
      <c r="F1425" s="431"/>
      <c r="G1425" s="431"/>
      <c r="H1425" s="433"/>
      <c r="I1425" s="509"/>
      <c r="J1425" s="387"/>
      <c r="K1425" s="387"/>
      <c r="L1425" s="431"/>
      <c r="M1425" s="431"/>
      <c r="N1425" s="433"/>
      <c r="O1425" s="431"/>
    </row>
    <row r="1426" spans="1:15" x14ac:dyDescent="0.2">
      <c r="A1426" s="431"/>
      <c r="B1426" s="431"/>
      <c r="C1426" s="431"/>
      <c r="D1426" s="431"/>
      <c r="E1426" s="431"/>
      <c r="F1426" s="431"/>
      <c r="G1426" s="431"/>
      <c r="H1426" s="433"/>
      <c r="I1426" s="509"/>
      <c r="J1426" s="387"/>
      <c r="K1426" s="387"/>
      <c r="L1426" s="431"/>
      <c r="M1426" s="431"/>
      <c r="N1426" s="433"/>
      <c r="O1426" s="431"/>
    </row>
    <row r="1427" spans="1:15" x14ac:dyDescent="0.2">
      <c r="A1427" s="431"/>
      <c r="B1427" s="431"/>
      <c r="C1427" s="431"/>
      <c r="D1427" s="431"/>
      <c r="E1427" s="431"/>
      <c r="F1427" s="431"/>
      <c r="G1427" s="431"/>
      <c r="H1427" s="433"/>
      <c r="I1427" s="509"/>
      <c r="J1427" s="387"/>
      <c r="K1427" s="387"/>
      <c r="L1427" s="431"/>
      <c r="M1427" s="431"/>
      <c r="N1427" s="433"/>
      <c r="O1427" s="431"/>
    </row>
    <row r="1428" spans="1:15" x14ac:dyDescent="0.2">
      <c r="A1428" s="431"/>
      <c r="B1428" s="431"/>
      <c r="C1428" s="431"/>
      <c r="D1428" s="431"/>
      <c r="E1428" s="431"/>
      <c r="F1428" s="431"/>
      <c r="G1428" s="431"/>
      <c r="H1428" s="433"/>
      <c r="I1428" s="509"/>
      <c r="J1428" s="387"/>
      <c r="K1428" s="387"/>
      <c r="L1428" s="431"/>
      <c r="M1428" s="431"/>
      <c r="N1428" s="433"/>
      <c r="O1428" s="431"/>
    </row>
    <row r="1429" spans="1:15" x14ac:dyDescent="0.2">
      <c r="A1429" s="431"/>
      <c r="B1429" s="431"/>
      <c r="C1429" s="431"/>
      <c r="D1429" s="431"/>
      <c r="E1429" s="431"/>
      <c r="F1429" s="431"/>
      <c r="G1429" s="431"/>
      <c r="H1429" s="433"/>
      <c r="I1429" s="509"/>
      <c r="J1429" s="387"/>
      <c r="K1429" s="387"/>
      <c r="L1429" s="431"/>
      <c r="M1429" s="431"/>
      <c r="N1429" s="433"/>
      <c r="O1429" s="431"/>
    </row>
    <row r="1430" spans="1:15" x14ac:dyDescent="0.2">
      <c r="A1430" s="431"/>
      <c r="B1430" s="431"/>
      <c r="C1430" s="431"/>
      <c r="D1430" s="431"/>
      <c r="E1430" s="431"/>
      <c r="F1430" s="431"/>
      <c r="G1430" s="431"/>
      <c r="H1430" s="433"/>
      <c r="I1430" s="509"/>
      <c r="J1430" s="387"/>
      <c r="K1430" s="387"/>
      <c r="L1430" s="431"/>
      <c r="M1430" s="431"/>
      <c r="N1430" s="433"/>
      <c r="O1430" s="431"/>
    </row>
    <row r="1431" spans="1:15" x14ac:dyDescent="0.2">
      <c r="A1431" s="431"/>
      <c r="B1431" s="431"/>
      <c r="C1431" s="431"/>
      <c r="D1431" s="431"/>
      <c r="E1431" s="431"/>
      <c r="F1431" s="431"/>
      <c r="G1431" s="431"/>
      <c r="H1431" s="433"/>
      <c r="I1431" s="509"/>
      <c r="J1431" s="387"/>
      <c r="K1431" s="387"/>
      <c r="L1431" s="431"/>
      <c r="M1431" s="431"/>
      <c r="N1431" s="433"/>
      <c r="O1431" s="431"/>
    </row>
    <row r="1432" spans="1:15" x14ac:dyDescent="0.2">
      <c r="A1432" s="431"/>
      <c r="B1432" s="431"/>
      <c r="C1432" s="431"/>
      <c r="D1432" s="431"/>
      <c r="E1432" s="431"/>
      <c r="F1432" s="431"/>
      <c r="G1432" s="431"/>
      <c r="H1432" s="433"/>
      <c r="I1432" s="509"/>
      <c r="J1432" s="387"/>
      <c r="K1432" s="387"/>
      <c r="L1432" s="431"/>
      <c r="M1432" s="431"/>
      <c r="N1432" s="433"/>
      <c r="O1432" s="431"/>
    </row>
    <row r="1433" spans="1:15" x14ac:dyDescent="0.2">
      <c r="A1433" s="431"/>
      <c r="B1433" s="431"/>
      <c r="C1433" s="431"/>
      <c r="D1433" s="431"/>
      <c r="E1433" s="431"/>
      <c r="F1433" s="431"/>
      <c r="G1433" s="431"/>
      <c r="H1433" s="433"/>
      <c r="I1433" s="509"/>
      <c r="J1433" s="387"/>
      <c r="K1433" s="387"/>
      <c r="L1433" s="431"/>
      <c r="M1433" s="431"/>
      <c r="N1433" s="433"/>
      <c r="O1433" s="431"/>
    </row>
    <row r="1434" spans="1:15" x14ac:dyDescent="0.2">
      <c r="A1434" s="431"/>
      <c r="B1434" s="431"/>
      <c r="C1434" s="431"/>
      <c r="D1434" s="431"/>
      <c r="E1434" s="431"/>
      <c r="F1434" s="431"/>
      <c r="G1434" s="431"/>
      <c r="H1434" s="433"/>
      <c r="I1434" s="509"/>
      <c r="J1434" s="387"/>
      <c r="K1434" s="387"/>
      <c r="L1434" s="431"/>
      <c r="M1434" s="431"/>
      <c r="N1434" s="433"/>
      <c r="O1434" s="431"/>
    </row>
    <row r="1435" spans="1:15" x14ac:dyDescent="0.2">
      <c r="A1435" s="431"/>
      <c r="B1435" s="431"/>
      <c r="C1435" s="431"/>
      <c r="D1435" s="431"/>
      <c r="E1435" s="431"/>
      <c r="F1435" s="431"/>
      <c r="G1435" s="431"/>
      <c r="H1435" s="433"/>
      <c r="I1435" s="509"/>
      <c r="J1435" s="387"/>
      <c r="K1435" s="387"/>
      <c r="L1435" s="431"/>
      <c r="M1435" s="431"/>
      <c r="N1435" s="433"/>
      <c r="O1435" s="431"/>
    </row>
    <row r="1436" spans="1:15" x14ac:dyDescent="0.2">
      <c r="A1436" s="431"/>
      <c r="B1436" s="431"/>
      <c r="C1436" s="431"/>
      <c r="D1436" s="431"/>
      <c r="E1436" s="431"/>
      <c r="F1436" s="431"/>
      <c r="G1436" s="431"/>
      <c r="H1436" s="433"/>
      <c r="I1436" s="509"/>
      <c r="J1436" s="387"/>
      <c r="K1436" s="387"/>
      <c r="L1436" s="431"/>
      <c r="M1436" s="431"/>
      <c r="N1436" s="433"/>
      <c r="O1436" s="431"/>
    </row>
    <row r="1437" spans="1:15" x14ac:dyDescent="0.2">
      <c r="A1437" s="431"/>
      <c r="B1437" s="431"/>
      <c r="C1437" s="431"/>
      <c r="D1437" s="431"/>
      <c r="E1437" s="431"/>
      <c r="F1437" s="431"/>
      <c r="G1437" s="431"/>
      <c r="H1437" s="433"/>
      <c r="I1437" s="509"/>
      <c r="J1437" s="387"/>
      <c r="K1437" s="387"/>
      <c r="L1437" s="431"/>
      <c r="M1437" s="431"/>
      <c r="N1437" s="433"/>
      <c r="O1437" s="431"/>
    </row>
    <row r="1438" spans="1:15" x14ac:dyDescent="0.2">
      <c r="A1438" s="431"/>
      <c r="B1438" s="431"/>
      <c r="C1438" s="431"/>
      <c r="D1438" s="431"/>
      <c r="E1438" s="431"/>
      <c r="F1438" s="431"/>
      <c r="G1438" s="431"/>
      <c r="H1438" s="433"/>
      <c r="I1438" s="509"/>
      <c r="J1438" s="387"/>
      <c r="K1438" s="387"/>
      <c r="L1438" s="431"/>
      <c r="M1438" s="431"/>
      <c r="N1438" s="433"/>
      <c r="O1438" s="431"/>
    </row>
    <row r="1439" spans="1:15" x14ac:dyDescent="0.2">
      <c r="A1439" s="431"/>
      <c r="B1439" s="431"/>
      <c r="C1439" s="431"/>
      <c r="D1439" s="431"/>
      <c r="E1439" s="431"/>
      <c r="F1439" s="431"/>
      <c r="G1439" s="431"/>
      <c r="H1439" s="433"/>
      <c r="I1439" s="509"/>
      <c r="J1439" s="387"/>
      <c r="K1439" s="387"/>
      <c r="L1439" s="431"/>
      <c r="M1439" s="431"/>
      <c r="N1439" s="433"/>
      <c r="O1439" s="431"/>
    </row>
    <row r="1440" spans="1:15" x14ac:dyDescent="0.2">
      <c r="A1440" s="431"/>
      <c r="B1440" s="431"/>
      <c r="C1440" s="431"/>
      <c r="D1440" s="431"/>
      <c r="E1440" s="431"/>
      <c r="F1440" s="431"/>
      <c r="G1440" s="431"/>
      <c r="H1440" s="433"/>
      <c r="I1440" s="509"/>
      <c r="J1440" s="387"/>
      <c r="K1440" s="387"/>
      <c r="L1440" s="431"/>
      <c r="M1440" s="431"/>
      <c r="N1440" s="433"/>
      <c r="O1440" s="431"/>
    </row>
    <row r="1441" spans="1:15" x14ac:dyDescent="0.2">
      <c r="A1441" s="431"/>
      <c r="B1441" s="431"/>
      <c r="C1441" s="431"/>
      <c r="D1441" s="431"/>
      <c r="E1441" s="431"/>
      <c r="F1441" s="431"/>
      <c r="G1441" s="431"/>
      <c r="H1441" s="433"/>
      <c r="I1441" s="509"/>
      <c r="J1441" s="387"/>
      <c r="K1441" s="387"/>
      <c r="L1441" s="431"/>
      <c r="M1441" s="431"/>
      <c r="N1441" s="433"/>
      <c r="O1441" s="431"/>
    </row>
    <row r="1442" spans="1:15" x14ac:dyDescent="0.2">
      <c r="A1442" s="431"/>
      <c r="B1442" s="431"/>
      <c r="C1442" s="431"/>
      <c r="D1442" s="431"/>
      <c r="E1442" s="431"/>
      <c r="F1442" s="431"/>
      <c r="G1442" s="431"/>
      <c r="H1442" s="433"/>
      <c r="I1442" s="509"/>
      <c r="J1442" s="387"/>
      <c r="K1442" s="387"/>
      <c r="L1442" s="431"/>
      <c r="M1442" s="431"/>
      <c r="N1442" s="433"/>
      <c r="O1442" s="431"/>
    </row>
    <row r="1443" spans="1:15" x14ac:dyDescent="0.2">
      <c r="A1443" s="431"/>
      <c r="B1443" s="431"/>
      <c r="C1443" s="431"/>
      <c r="D1443" s="431"/>
      <c r="E1443" s="431"/>
      <c r="F1443" s="431"/>
      <c r="G1443" s="431"/>
      <c r="H1443" s="433"/>
      <c r="I1443" s="509"/>
      <c r="J1443" s="387"/>
      <c r="K1443" s="387"/>
      <c r="L1443" s="431"/>
      <c r="M1443" s="431"/>
      <c r="N1443" s="433"/>
      <c r="O1443" s="431"/>
    </row>
    <row r="1444" spans="1:15" x14ac:dyDescent="0.2">
      <c r="A1444" s="431"/>
      <c r="B1444" s="431"/>
      <c r="C1444" s="431"/>
      <c r="D1444" s="431"/>
      <c r="E1444" s="431"/>
      <c r="F1444" s="431"/>
      <c r="G1444" s="431"/>
      <c r="H1444" s="433"/>
      <c r="I1444" s="509"/>
      <c r="J1444" s="387"/>
      <c r="K1444" s="387"/>
      <c r="L1444" s="431"/>
      <c r="M1444" s="431"/>
      <c r="N1444" s="433"/>
      <c r="O1444" s="431"/>
    </row>
    <row r="1445" spans="1:15" x14ac:dyDescent="0.2">
      <c r="A1445" s="431"/>
      <c r="B1445" s="431"/>
      <c r="C1445" s="431"/>
      <c r="D1445" s="431"/>
      <c r="E1445" s="431"/>
      <c r="F1445" s="431"/>
      <c r="G1445" s="431"/>
      <c r="H1445" s="433"/>
      <c r="I1445" s="509"/>
      <c r="J1445" s="387"/>
      <c r="K1445" s="387"/>
      <c r="L1445" s="431"/>
      <c r="M1445" s="431"/>
      <c r="N1445" s="433"/>
      <c r="O1445" s="431"/>
    </row>
    <row r="1446" spans="1:15" x14ac:dyDescent="0.2">
      <c r="A1446" s="431"/>
      <c r="B1446" s="431"/>
      <c r="C1446" s="431"/>
      <c r="D1446" s="431"/>
      <c r="E1446" s="431"/>
      <c r="F1446" s="431"/>
      <c r="G1446" s="431"/>
      <c r="H1446" s="433"/>
      <c r="I1446" s="509"/>
      <c r="J1446" s="387"/>
      <c r="K1446" s="387"/>
      <c r="L1446" s="431"/>
      <c r="M1446" s="431"/>
      <c r="N1446" s="433"/>
      <c r="O1446" s="431"/>
    </row>
    <row r="1447" spans="1:15" x14ac:dyDescent="0.2">
      <c r="A1447" s="431"/>
      <c r="B1447" s="431"/>
      <c r="C1447" s="431"/>
      <c r="D1447" s="431"/>
      <c r="E1447" s="431"/>
      <c r="F1447" s="431"/>
      <c r="G1447" s="431"/>
      <c r="H1447" s="433"/>
      <c r="I1447" s="509"/>
      <c r="J1447" s="387"/>
      <c r="K1447" s="387"/>
      <c r="L1447" s="431"/>
      <c r="M1447" s="431"/>
      <c r="N1447" s="433"/>
      <c r="O1447" s="431"/>
    </row>
    <row r="1448" spans="1:15" x14ac:dyDescent="0.2">
      <c r="A1448" s="431"/>
      <c r="B1448" s="431"/>
      <c r="C1448" s="431"/>
      <c r="D1448" s="431"/>
      <c r="E1448" s="431"/>
      <c r="F1448" s="431"/>
      <c r="G1448" s="431"/>
      <c r="H1448" s="433"/>
      <c r="I1448" s="509"/>
      <c r="J1448" s="387"/>
      <c r="K1448" s="387"/>
      <c r="L1448" s="431"/>
      <c r="M1448" s="431"/>
      <c r="N1448" s="433"/>
      <c r="O1448" s="431"/>
    </row>
    <row r="1449" spans="1:15" x14ac:dyDescent="0.2">
      <c r="A1449" s="431"/>
      <c r="B1449" s="431"/>
      <c r="C1449" s="431"/>
      <c r="D1449" s="431"/>
      <c r="E1449" s="431"/>
      <c r="F1449" s="431"/>
      <c r="G1449" s="431"/>
      <c r="H1449" s="433"/>
      <c r="I1449" s="509"/>
      <c r="J1449" s="387"/>
      <c r="K1449" s="387"/>
      <c r="L1449" s="431"/>
      <c r="M1449" s="431"/>
      <c r="N1449" s="433"/>
      <c r="O1449" s="431"/>
    </row>
    <row r="1450" spans="1:15" x14ac:dyDescent="0.2">
      <c r="A1450" s="431"/>
      <c r="B1450" s="431"/>
      <c r="C1450" s="431"/>
      <c r="D1450" s="431"/>
      <c r="E1450" s="431"/>
      <c r="F1450" s="431"/>
      <c r="G1450" s="431"/>
      <c r="H1450" s="433"/>
      <c r="I1450" s="509"/>
      <c r="J1450" s="387"/>
      <c r="K1450" s="387"/>
      <c r="L1450" s="431"/>
      <c r="M1450" s="431"/>
      <c r="N1450" s="433"/>
      <c r="O1450" s="431"/>
    </row>
    <row r="1451" spans="1:15" x14ac:dyDescent="0.2">
      <c r="A1451" s="431"/>
      <c r="B1451" s="431"/>
      <c r="C1451" s="431"/>
      <c r="D1451" s="431"/>
      <c r="E1451" s="431"/>
      <c r="F1451" s="431"/>
      <c r="G1451" s="431"/>
      <c r="H1451" s="433"/>
      <c r="I1451" s="509"/>
      <c r="J1451" s="387"/>
      <c r="K1451" s="387"/>
      <c r="L1451" s="431"/>
      <c r="M1451" s="431"/>
      <c r="N1451" s="433"/>
      <c r="O1451" s="431"/>
    </row>
    <row r="1452" spans="1:15" x14ac:dyDescent="0.2">
      <c r="A1452" s="431"/>
      <c r="B1452" s="431"/>
      <c r="C1452" s="431"/>
      <c r="D1452" s="431"/>
      <c r="E1452" s="431"/>
      <c r="F1452" s="431"/>
      <c r="G1452" s="431"/>
      <c r="H1452" s="433"/>
      <c r="I1452" s="509"/>
      <c r="J1452" s="387"/>
      <c r="K1452" s="387"/>
      <c r="L1452" s="431"/>
      <c r="M1452" s="431"/>
      <c r="N1452" s="433"/>
      <c r="O1452" s="431"/>
    </row>
    <row r="1453" spans="1:15" x14ac:dyDescent="0.2">
      <c r="A1453" s="431"/>
      <c r="B1453" s="431"/>
      <c r="C1453" s="431"/>
      <c r="D1453" s="431"/>
      <c r="E1453" s="431"/>
      <c r="F1453" s="431"/>
      <c r="G1453" s="431"/>
      <c r="H1453" s="433"/>
      <c r="I1453" s="509"/>
      <c r="J1453" s="387"/>
      <c r="K1453" s="387"/>
      <c r="L1453" s="431"/>
      <c r="M1453" s="431"/>
      <c r="N1453" s="433"/>
      <c r="O1453" s="431"/>
    </row>
    <row r="1454" spans="1:15" x14ac:dyDescent="0.2">
      <c r="A1454" s="431"/>
      <c r="B1454" s="431"/>
      <c r="C1454" s="431"/>
      <c r="D1454" s="431"/>
      <c r="E1454" s="431"/>
      <c r="F1454" s="431"/>
      <c r="G1454" s="431"/>
      <c r="H1454" s="433"/>
      <c r="I1454" s="509"/>
      <c r="J1454" s="387"/>
      <c r="K1454" s="387"/>
      <c r="L1454" s="431"/>
      <c r="M1454" s="431"/>
      <c r="N1454" s="433"/>
      <c r="O1454" s="431"/>
    </row>
    <row r="1455" spans="1:15" x14ac:dyDescent="0.2">
      <c r="A1455" s="431"/>
      <c r="B1455" s="431"/>
      <c r="C1455" s="431"/>
      <c r="D1455" s="431"/>
      <c r="E1455" s="431"/>
      <c r="F1455" s="431"/>
      <c r="G1455" s="431"/>
      <c r="H1455" s="433"/>
      <c r="I1455" s="509"/>
      <c r="J1455" s="387"/>
      <c r="K1455" s="387"/>
      <c r="L1455" s="431"/>
      <c r="M1455" s="431"/>
      <c r="N1455" s="433"/>
      <c r="O1455" s="431"/>
    </row>
    <row r="1456" spans="1:15" x14ac:dyDescent="0.2">
      <c r="A1456" s="431"/>
      <c r="B1456" s="431"/>
      <c r="C1456" s="431"/>
      <c r="D1456" s="431"/>
      <c r="E1456" s="431"/>
      <c r="F1456" s="431"/>
      <c r="G1456" s="431"/>
      <c r="H1456" s="433"/>
      <c r="I1456" s="509"/>
      <c r="J1456" s="387"/>
      <c r="K1456" s="387"/>
      <c r="L1456" s="431"/>
      <c r="M1456" s="431"/>
      <c r="N1456" s="433"/>
      <c r="O1456" s="431"/>
    </row>
    <row r="1457" spans="1:15" x14ac:dyDescent="0.2">
      <c r="A1457" s="431"/>
      <c r="B1457" s="431"/>
      <c r="C1457" s="431"/>
      <c r="D1457" s="431"/>
      <c r="E1457" s="431"/>
      <c r="F1457" s="431"/>
      <c r="G1457" s="431"/>
      <c r="H1457" s="433"/>
      <c r="I1457" s="509"/>
      <c r="J1457" s="387"/>
      <c r="K1457" s="387"/>
      <c r="L1457" s="431"/>
      <c r="M1457" s="431"/>
      <c r="N1457" s="433"/>
      <c r="O1457" s="431"/>
    </row>
    <row r="1458" spans="1:15" x14ac:dyDescent="0.2">
      <c r="A1458" s="431"/>
      <c r="B1458" s="431"/>
      <c r="C1458" s="431"/>
      <c r="D1458" s="431"/>
      <c r="E1458" s="431"/>
      <c r="F1458" s="431"/>
      <c r="G1458" s="431"/>
      <c r="H1458" s="433"/>
      <c r="I1458" s="509"/>
      <c r="J1458" s="387"/>
      <c r="K1458" s="387"/>
      <c r="L1458" s="431"/>
      <c r="M1458" s="431"/>
      <c r="N1458" s="433"/>
      <c r="O1458" s="431"/>
    </row>
    <row r="1459" spans="1:15" x14ac:dyDescent="0.2">
      <c r="A1459" s="431"/>
      <c r="B1459" s="431"/>
      <c r="C1459" s="431"/>
      <c r="D1459" s="431"/>
      <c r="E1459" s="431"/>
      <c r="F1459" s="431"/>
      <c r="G1459" s="431"/>
      <c r="H1459" s="433"/>
      <c r="I1459" s="509"/>
      <c r="J1459" s="387"/>
      <c r="K1459" s="387"/>
      <c r="L1459" s="431"/>
      <c r="M1459" s="431"/>
      <c r="N1459" s="433"/>
      <c r="O1459" s="431"/>
    </row>
    <row r="1460" spans="1:15" x14ac:dyDescent="0.2">
      <c r="A1460" s="431"/>
      <c r="B1460" s="431"/>
      <c r="C1460" s="431"/>
      <c r="D1460" s="431"/>
      <c r="E1460" s="431"/>
      <c r="F1460" s="431"/>
      <c r="G1460" s="431"/>
      <c r="H1460" s="433"/>
      <c r="I1460" s="509"/>
      <c r="J1460" s="387"/>
      <c r="K1460" s="387"/>
      <c r="L1460" s="431"/>
      <c r="M1460" s="431"/>
      <c r="N1460" s="433"/>
      <c r="O1460" s="431"/>
    </row>
    <row r="1461" spans="1:15" x14ac:dyDescent="0.2">
      <c r="A1461" s="431"/>
      <c r="B1461" s="431"/>
      <c r="C1461" s="431"/>
      <c r="D1461" s="431"/>
      <c r="E1461" s="431"/>
      <c r="F1461" s="431"/>
      <c r="G1461" s="431"/>
      <c r="H1461" s="433"/>
      <c r="I1461" s="509"/>
      <c r="J1461" s="387"/>
      <c r="K1461" s="387"/>
      <c r="L1461" s="431"/>
      <c r="M1461" s="431"/>
      <c r="N1461" s="433"/>
      <c r="O1461" s="431"/>
    </row>
    <row r="1462" spans="1:15" x14ac:dyDescent="0.2">
      <c r="A1462" s="431"/>
      <c r="B1462" s="431"/>
      <c r="C1462" s="431"/>
      <c r="D1462" s="431"/>
      <c r="E1462" s="431"/>
      <c r="F1462" s="431"/>
      <c r="G1462" s="431"/>
      <c r="H1462" s="433"/>
      <c r="I1462" s="509"/>
      <c r="J1462" s="387"/>
      <c r="K1462" s="387"/>
      <c r="L1462" s="431"/>
      <c r="M1462" s="431"/>
      <c r="N1462" s="433"/>
      <c r="O1462" s="431"/>
    </row>
    <row r="1463" spans="1:15" x14ac:dyDescent="0.2">
      <c r="A1463" s="431"/>
      <c r="B1463" s="431"/>
      <c r="C1463" s="431"/>
      <c r="D1463" s="431"/>
      <c r="E1463" s="431"/>
      <c r="F1463" s="431"/>
      <c r="G1463" s="431"/>
      <c r="H1463" s="433"/>
      <c r="I1463" s="509"/>
      <c r="J1463" s="387"/>
      <c r="K1463" s="387"/>
      <c r="L1463" s="431"/>
      <c r="M1463" s="431"/>
      <c r="N1463" s="433"/>
      <c r="O1463" s="431"/>
    </row>
    <row r="1464" spans="1:15" x14ac:dyDescent="0.2">
      <c r="A1464" s="431"/>
      <c r="B1464" s="431"/>
      <c r="C1464" s="431"/>
      <c r="D1464" s="431"/>
      <c r="E1464" s="431"/>
      <c r="F1464" s="431"/>
      <c r="G1464" s="431"/>
      <c r="H1464" s="433"/>
      <c r="I1464" s="509"/>
      <c r="J1464" s="387"/>
      <c r="K1464" s="387"/>
      <c r="L1464" s="431"/>
      <c r="M1464" s="431"/>
      <c r="N1464" s="433"/>
      <c r="O1464" s="431"/>
    </row>
    <row r="1465" spans="1:15" x14ac:dyDescent="0.2">
      <c r="A1465" s="431"/>
      <c r="B1465" s="431"/>
      <c r="C1465" s="431"/>
      <c r="D1465" s="431"/>
      <c r="E1465" s="431"/>
      <c r="F1465" s="431"/>
      <c r="G1465" s="431"/>
      <c r="H1465" s="433"/>
      <c r="I1465" s="509"/>
      <c r="J1465" s="387"/>
      <c r="K1465" s="387"/>
      <c r="L1465" s="431"/>
      <c r="M1465" s="431"/>
      <c r="N1465" s="433"/>
      <c r="O1465" s="431"/>
    </row>
    <row r="1466" spans="1:15" x14ac:dyDescent="0.2">
      <c r="A1466" s="431"/>
      <c r="B1466" s="431"/>
      <c r="C1466" s="431"/>
      <c r="D1466" s="431"/>
      <c r="E1466" s="431"/>
      <c r="F1466" s="431"/>
      <c r="G1466" s="431"/>
      <c r="H1466" s="433"/>
      <c r="I1466" s="509"/>
      <c r="J1466" s="387"/>
      <c r="K1466" s="387"/>
      <c r="L1466" s="431"/>
      <c r="M1466" s="431"/>
      <c r="N1466" s="433"/>
      <c r="O1466" s="431"/>
    </row>
    <row r="1467" spans="1:15" x14ac:dyDescent="0.2">
      <c r="A1467" s="431"/>
      <c r="B1467" s="431"/>
      <c r="C1467" s="431"/>
      <c r="D1467" s="431"/>
      <c r="E1467" s="431"/>
      <c r="F1467" s="431"/>
      <c r="G1467" s="431"/>
      <c r="H1467" s="433"/>
      <c r="I1467" s="509"/>
      <c r="J1467" s="387"/>
      <c r="K1467" s="387"/>
      <c r="L1467" s="431"/>
      <c r="M1467" s="431"/>
      <c r="N1467" s="433"/>
      <c r="O1467" s="431"/>
    </row>
    <row r="1468" spans="1:15" x14ac:dyDescent="0.2">
      <c r="A1468" s="431"/>
      <c r="B1468" s="431"/>
      <c r="C1468" s="431"/>
      <c r="D1468" s="431"/>
      <c r="E1468" s="431"/>
      <c r="F1468" s="431"/>
      <c r="G1468" s="431"/>
      <c r="H1468" s="433"/>
      <c r="I1468" s="509"/>
      <c r="J1468" s="387"/>
      <c r="K1468" s="387"/>
      <c r="L1468" s="431"/>
      <c r="M1468" s="431"/>
      <c r="N1468" s="433"/>
      <c r="O1468" s="431"/>
    </row>
    <row r="1469" spans="1:15" x14ac:dyDescent="0.2">
      <c r="A1469" s="431"/>
      <c r="B1469" s="431"/>
      <c r="C1469" s="431"/>
      <c r="D1469" s="431"/>
      <c r="E1469" s="431"/>
      <c r="F1469" s="431"/>
      <c r="G1469" s="431"/>
      <c r="H1469" s="433"/>
      <c r="I1469" s="509"/>
      <c r="J1469" s="387"/>
      <c r="K1469" s="387"/>
      <c r="L1469" s="431"/>
      <c r="M1469" s="431"/>
      <c r="N1469" s="433"/>
      <c r="O1469" s="431"/>
    </row>
    <row r="1470" spans="1:15" x14ac:dyDescent="0.2">
      <c r="A1470" s="431"/>
      <c r="B1470" s="431"/>
      <c r="C1470" s="431"/>
      <c r="D1470" s="431"/>
      <c r="E1470" s="431"/>
      <c r="F1470" s="431"/>
      <c r="G1470" s="431"/>
      <c r="H1470" s="433"/>
      <c r="I1470" s="509"/>
      <c r="J1470" s="387"/>
      <c r="K1470" s="387"/>
      <c r="L1470" s="431"/>
      <c r="M1470" s="431"/>
      <c r="N1470" s="433"/>
      <c r="O1470" s="431"/>
    </row>
    <row r="1471" spans="1:15" x14ac:dyDescent="0.2">
      <c r="A1471" s="431"/>
      <c r="B1471" s="431"/>
      <c r="C1471" s="431"/>
      <c r="D1471" s="431"/>
      <c r="E1471" s="431"/>
      <c r="F1471" s="431"/>
      <c r="G1471" s="431"/>
      <c r="H1471" s="433"/>
      <c r="I1471" s="509"/>
      <c r="J1471" s="387"/>
      <c r="K1471" s="387"/>
      <c r="L1471" s="431"/>
      <c r="M1471" s="431"/>
      <c r="N1471" s="433"/>
      <c r="O1471" s="431"/>
    </row>
    <row r="1472" spans="1:15" x14ac:dyDescent="0.2">
      <c r="A1472" s="431"/>
      <c r="B1472" s="431"/>
      <c r="C1472" s="431"/>
      <c r="D1472" s="431"/>
      <c r="E1472" s="431"/>
      <c r="F1472" s="431"/>
      <c r="G1472" s="431"/>
      <c r="H1472" s="433"/>
      <c r="I1472" s="509"/>
      <c r="J1472" s="387"/>
      <c r="K1472" s="387"/>
      <c r="L1472" s="431"/>
      <c r="M1472" s="431"/>
      <c r="N1472" s="433"/>
      <c r="O1472" s="431"/>
    </row>
    <row r="1473" spans="1:15" x14ac:dyDescent="0.2">
      <c r="A1473" s="431"/>
      <c r="B1473" s="431"/>
      <c r="C1473" s="431"/>
      <c r="D1473" s="431"/>
      <c r="E1473" s="431"/>
      <c r="F1473" s="431"/>
      <c r="G1473" s="431"/>
      <c r="H1473" s="433"/>
      <c r="I1473" s="509"/>
      <c r="J1473" s="387"/>
      <c r="K1473" s="387"/>
      <c r="L1473" s="431"/>
      <c r="M1473" s="431"/>
      <c r="N1473" s="433"/>
      <c r="O1473" s="431"/>
    </row>
    <row r="1474" spans="1:15" x14ac:dyDescent="0.2">
      <c r="A1474" s="431"/>
      <c r="B1474" s="431"/>
      <c r="C1474" s="431"/>
      <c r="D1474" s="431"/>
      <c r="E1474" s="431"/>
      <c r="F1474" s="431"/>
      <c r="G1474" s="431"/>
      <c r="H1474" s="433"/>
      <c r="I1474" s="509"/>
      <c r="J1474" s="387"/>
      <c r="K1474" s="387"/>
      <c r="L1474" s="431"/>
      <c r="M1474" s="431"/>
      <c r="N1474" s="433"/>
      <c r="O1474" s="431"/>
    </row>
    <row r="1475" spans="1:15" x14ac:dyDescent="0.2">
      <c r="A1475" s="431"/>
      <c r="B1475" s="431"/>
      <c r="C1475" s="431"/>
      <c r="D1475" s="431"/>
      <c r="E1475" s="431"/>
      <c r="F1475" s="431"/>
      <c r="G1475" s="431"/>
      <c r="H1475" s="433"/>
      <c r="I1475" s="509"/>
      <c r="J1475" s="387"/>
      <c r="K1475" s="387"/>
      <c r="L1475" s="431"/>
      <c r="M1475" s="431"/>
      <c r="N1475" s="433"/>
      <c r="O1475" s="431"/>
    </row>
    <row r="1476" spans="1:15" x14ac:dyDescent="0.2">
      <c r="A1476" s="431"/>
      <c r="B1476" s="431"/>
      <c r="C1476" s="431"/>
      <c r="D1476" s="431"/>
      <c r="E1476" s="431"/>
      <c r="F1476" s="431"/>
      <c r="G1476" s="431"/>
      <c r="H1476" s="433"/>
      <c r="I1476" s="509"/>
      <c r="J1476" s="387"/>
      <c r="K1476" s="387"/>
      <c r="L1476" s="431"/>
      <c r="M1476" s="431"/>
      <c r="N1476" s="433"/>
      <c r="O1476" s="431"/>
    </row>
    <row r="1477" spans="1:15" x14ac:dyDescent="0.2">
      <c r="A1477" s="431"/>
      <c r="B1477" s="431"/>
      <c r="C1477" s="431"/>
      <c r="D1477" s="431"/>
      <c r="E1477" s="431"/>
      <c r="F1477" s="431"/>
      <c r="G1477" s="431"/>
      <c r="H1477" s="433"/>
      <c r="I1477" s="509"/>
      <c r="J1477" s="387"/>
      <c r="K1477" s="387"/>
      <c r="L1477" s="431"/>
      <c r="M1477" s="431"/>
      <c r="N1477" s="433"/>
      <c r="O1477" s="431"/>
    </row>
    <row r="1478" spans="1:15" x14ac:dyDescent="0.2">
      <c r="A1478" s="431"/>
      <c r="B1478" s="431"/>
      <c r="C1478" s="431"/>
      <c r="D1478" s="431"/>
      <c r="E1478" s="431"/>
      <c r="F1478" s="431"/>
      <c r="G1478" s="431"/>
      <c r="H1478" s="433"/>
      <c r="I1478" s="509"/>
      <c r="J1478" s="387"/>
      <c r="K1478" s="387"/>
      <c r="L1478" s="431"/>
      <c r="M1478" s="431"/>
      <c r="N1478" s="433"/>
      <c r="O1478" s="431"/>
    </row>
    <row r="1479" spans="1:15" x14ac:dyDescent="0.2">
      <c r="A1479" s="431"/>
      <c r="B1479" s="431"/>
      <c r="C1479" s="431"/>
      <c r="D1479" s="431"/>
      <c r="E1479" s="431"/>
      <c r="F1479" s="431"/>
      <c r="G1479" s="431"/>
      <c r="H1479" s="433"/>
      <c r="I1479" s="509"/>
      <c r="J1479" s="387"/>
      <c r="K1479" s="387"/>
      <c r="L1479" s="431"/>
      <c r="M1479" s="431"/>
      <c r="N1479" s="433"/>
      <c r="O1479" s="431"/>
    </row>
    <row r="1480" spans="1:15" x14ac:dyDescent="0.2">
      <c r="A1480" s="431"/>
      <c r="B1480" s="431"/>
      <c r="C1480" s="431"/>
      <c r="D1480" s="431"/>
      <c r="E1480" s="431"/>
      <c r="F1480" s="431"/>
      <c r="G1480" s="431"/>
      <c r="H1480" s="433"/>
      <c r="I1480" s="509"/>
      <c r="J1480" s="387"/>
      <c r="K1480" s="387"/>
      <c r="L1480" s="431"/>
      <c r="M1480" s="431"/>
      <c r="N1480" s="433"/>
      <c r="O1480" s="431"/>
    </row>
    <row r="1481" spans="1:15" x14ac:dyDescent="0.2">
      <c r="A1481" s="431"/>
      <c r="B1481" s="431"/>
      <c r="C1481" s="431"/>
      <c r="D1481" s="431"/>
      <c r="E1481" s="431"/>
      <c r="F1481" s="431"/>
      <c r="G1481" s="431"/>
      <c r="H1481" s="433"/>
      <c r="I1481" s="509"/>
      <c r="J1481" s="387"/>
      <c r="K1481" s="387"/>
      <c r="L1481" s="431"/>
      <c r="M1481" s="431"/>
      <c r="N1481" s="433"/>
      <c r="O1481" s="431"/>
    </row>
    <row r="1482" spans="1:15" x14ac:dyDescent="0.2">
      <c r="A1482" s="431"/>
      <c r="B1482" s="431"/>
      <c r="C1482" s="431"/>
      <c r="D1482" s="431"/>
      <c r="E1482" s="431"/>
      <c r="F1482" s="431"/>
      <c r="G1482" s="431"/>
      <c r="H1482" s="433"/>
      <c r="I1482" s="509"/>
      <c r="J1482" s="387"/>
      <c r="K1482" s="387"/>
      <c r="L1482" s="431"/>
      <c r="M1482" s="431"/>
      <c r="N1482" s="433"/>
      <c r="O1482" s="431"/>
    </row>
    <row r="1483" spans="1:15" x14ac:dyDescent="0.2">
      <c r="A1483" s="431"/>
      <c r="B1483" s="431"/>
      <c r="C1483" s="431"/>
      <c r="D1483" s="431"/>
      <c r="E1483" s="431"/>
      <c r="F1483" s="431"/>
      <c r="G1483" s="431"/>
      <c r="H1483" s="433"/>
      <c r="I1483" s="509"/>
      <c r="J1483" s="387"/>
      <c r="K1483" s="387"/>
      <c r="L1483" s="431"/>
      <c r="M1483" s="431"/>
      <c r="N1483" s="433"/>
      <c r="O1483" s="431"/>
    </row>
    <row r="1484" spans="1:15" x14ac:dyDescent="0.2">
      <c r="A1484" s="431"/>
      <c r="B1484" s="431"/>
      <c r="C1484" s="431"/>
      <c r="D1484" s="431"/>
      <c r="E1484" s="431"/>
      <c r="F1484" s="431"/>
      <c r="G1484" s="431"/>
      <c r="H1484" s="433"/>
      <c r="I1484" s="509"/>
      <c r="J1484" s="387"/>
      <c r="K1484" s="387"/>
      <c r="L1484" s="431"/>
      <c r="M1484" s="431"/>
      <c r="N1484" s="433"/>
      <c r="O1484" s="431"/>
    </row>
    <row r="1485" spans="1:15" x14ac:dyDescent="0.2">
      <c r="A1485" s="431"/>
      <c r="B1485" s="431"/>
      <c r="C1485" s="431"/>
      <c r="D1485" s="431"/>
      <c r="E1485" s="431"/>
      <c r="F1485" s="431"/>
      <c r="G1485" s="431"/>
      <c r="H1485" s="433"/>
      <c r="I1485" s="509"/>
      <c r="J1485" s="387"/>
      <c r="K1485" s="387"/>
      <c r="L1485" s="431"/>
      <c r="M1485" s="431"/>
      <c r="N1485" s="433"/>
      <c r="O1485" s="431"/>
    </row>
    <row r="1486" spans="1:15" x14ac:dyDescent="0.2">
      <c r="A1486" s="431"/>
      <c r="B1486" s="431"/>
      <c r="C1486" s="431"/>
      <c r="D1486" s="431"/>
      <c r="E1486" s="431"/>
      <c r="F1486" s="431"/>
      <c r="G1486" s="431"/>
      <c r="H1486" s="433"/>
      <c r="I1486" s="509"/>
      <c r="J1486" s="387"/>
      <c r="K1486" s="387"/>
      <c r="L1486" s="431"/>
      <c r="M1486" s="431"/>
      <c r="N1486" s="433"/>
      <c r="O1486" s="431"/>
    </row>
    <row r="1487" spans="1:15" x14ac:dyDescent="0.2">
      <c r="A1487" s="431"/>
      <c r="B1487" s="431"/>
      <c r="C1487" s="431"/>
      <c r="D1487" s="431"/>
      <c r="E1487" s="431"/>
      <c r="F1487" s="431"/>
      <c r="G1487" s="431"/>
      <c r="H1487" s="433"/>
      <c r="I1487" s="509"/>
      <c r="J1487" s="387"/>
      <c r="K1487" s="387"/>
      <c r="L1487" s="431"/>
      <c r="M1487" s="431"/>
      <c r="N1487" s="433"/>
      <c r="O1487" s="431"/>
    </row>
    <row r="1488" spans="1:15" x14ac:dyDescent="0.2">
      <c r="A1488" s="431"/>
      <c r="B1488" s="431"/>
      <c r="C1488" s="431"/>
      <c r="D1488" s="431"/>
      <c r="E1488" s="431"/>
      <c r="F1488" s="431"/>
      <c r="G1488" s="431"/>
      <c r="H1488" s="433"/>
      <c r="I1488" s="509"/>
      <c r="J1488" s="387"/>
      <c r="K1488" s="387"/>
      <c r="L1488" s="431"/>
      <c r="M1488" s="431"/>
      <c r="N1488" s="433"/>
      <c r="O1488" s="431"/>
    </row>
    <row r="1489" spans="1:15" x14ac:dyDescent="0.2">
      <c r="A1489" s="431"/>
      <c r="B1489" s="431"/>
      <c r="C1489" s="431"/>
      <c r="D1489" s="431"/>
      <c r="E1489" s="431"/>
      <c r="F1489" s="431"/>
      <c r="G1489" s="431"/>
      <c r="H1489" s="433"/>
      <c r="I1489" s="509"/>
      <c r="J1489" s="387"/>
      <c r="K1489" s="387"/>
      <c r="L1489" s="431"/>
      <c r="M1489" s="431"/>
      <c r="N1489" s="433"/>
      <c r="O1489" s="431"/>
    </row>
    <row r="1490" spans="1:15" x14ac:dyDescent="0.2">
      <c r="A1490" s="431"/>
      <c r="B1490" s="431"/>
      <c r="C1490" s="431"/>
      <c r="D1490" s="431"/>
      <c r="E1490" s="431"/>
      <c r="F1490" s="431"/>
      <c r="G1490" s="431"/>
      <c r="H1490" s="433"/>
      <c r="I1490" s="509"/>
      <c r="J1490" s="387"/>
      <c r="K1490" s="387"/>
      <c r="L1490" s="431"/>
      <c r="M1490" s="431"/>
      <c r="N1490" s="433"/>
      <c r="O1490" s="431"/>
    </row>
    <row r="1491" spans="1:15" x14ac:dyDescent="0.2">
      <c r="A1491" s="431"/>
      <c r="B1491" s="431"/>
      <c r="C1491" s="431"/>
      <c r="D1491" s="431"/>
      <c r="E1491" s="431"/>
      <c r="F1491" s="431"/>
      <c r="G1491" s="431"/>
      <c r="H1491" s="433"/>
      <c r="I1491" s="509"/>
      <c r="J1491" s="387"/>
      <c r="K1491" s="387"/>
      <c r="L1491" s="431"/>
      <c r="M1491" s="431"/>
      <c r="N1491" s="433"/>
      <c r="O1491" s="431"/>
    </row>
    <row r="1492" spans="1:15" x14ac:dyDescent="0.2">
      <c r="A1492" s="431"/>
      <c r="B1492" s="431"/>
      <c r="C1492" s="431"/>
      <c r="D1492" s="431"/>
      <c r="E1492" s="431"/>
      <c r="F1492" s="431"/>
      <c r="G1492" s="431"/>
      <c r="H1492" s="433"/>
      <c r="I1492" s="509"/>
      <c r="J1492" s="387"/>
      <c r="K1492" s="387"/>
      <c r="L1492" s="431"/>
      <c r="M1492" s="431"/>
      <c r="N1492" s="433"/>
      <c r="O1492" s="431"/>
    </row>
    <row r="1493" spans="1:15" x14ac:dyDescent="0.2">
      <c r="A1493" s="431"/>
      <c r="B1493" s="431"/>
      <c r="C1493" s="431"/>
      <c r="D1493" s="431"/>
      <c r="E1493" s="431"/>
      <c r="F1493" s="431"/>
      <c r="G1493" s="431"/>
      <c r="H1493" s="433"/>
      <c r="I1493" s="509"/>
      <c r="J1493" s="387"/>
      <c r="K1493" s="387"/>
      <c r="L1493" s="431"/>
      <c r="M1493" s="431"/>
      <c r="N1493" s="433"/>
      <c r="O1493" s="431"/>
    </row>
    <row r="1494" spans="1:15" x14ac:dyDescent="0.2">
      <c r="A1494" s="431"/>
      <c r="B1494" s="431"/>
      <c r="C1494" s="431"/>
      <c r="D1494" s="431"/>
      <c r="E1494" s="431"/>
      <c r="F1494" s="431"/>
      <c r="G1494" s="431"/>
      <c r="H1494" s="433"/>
      <c r="I1494" s="509"/>
      <c r="J1494" s="387"/>
      <c r="K1494" s="387"/>
      <c r="L1494" s="431"/>
      <c r="M1494" s="431"/>
      <c r="N1494" s="433"/>
      <c r="O1494" s="431"/>
    </row>
    <row r="1495" spans="1:15" x14ac:dyDescent="0.2">
      <c r="A1495" s="431"/>
      <c r="B1495" s="431"/>
      <c r="C1495" s="431"/>
      <c r="D1495" s="431"/>
      <c r="E1495" s="431"/>
      <c r="F1495" s="431"/>
      <c r="G1495" s="431"/>
      <c r="H1495" s="433"/>
      <c r="I1495" s="509"/>
      <c r="J1495" s="387"/>
      <c r="K1495" s="387"/>
      <c r="L1495" s="431"/>
      <c r="M1495" s="431"/>
      <c r="N1495" s="433"/>
      <c r="O1495" s="431"/>
    </row>
    <row r="1496" spans="1:15" x14ac:dyDescent="0.2">
      <c r="A1496" s="431"/>
      <c r="B1496" s="431"/>
      <c r="C1496" s="431"/>
      <c r="D1496" s="431"/>
      <c r="E1496" s="431"/>
      <c r="F1496" s="431"/>
      <c r="G1496" s="431"/>
      <c r="H1496" s="433"/>
      <c r="I1496" s="509"/>
      <c r="J1496" s="387"/>
      <c r="K1496" s="387"/>
      <c r="L1496" s="431"/>
      <c r="M1496" s="431"/>
      <c r="N1496" s="433"/>
      <c r="O1496" s="431"/>
    </row>
    <row r="1497" spans="1:15" x14ac:dyDescent="0.2">
      <c r="A1497" s="431"/>
      <c r="B1497" s="431"/>
      <c r="C1497" s="431"/>
      <c r="D1497" s="431"/>
      <c r="E1497" s="431"/>
      <c r="F1497" s="431"/>
      <c r="G1497" s="431"/>
      <c r="H1497" s="433"/>
      <c r="I1497" s="509"/>
      <c r="J1497" s="387"/>
      <c r="K1497" s="387"/>
      <c r="L1497" s="431"/>
      <c r="M1497" s="431"/>
      <c r="N1497" s="433"/>
      <c r="O1497" s="431"/>
    </row>
    <row r="1498" spans="1:15" x14ac:dyDescent="0.2">
      <c r="A1498" s="431"/>
      <c r="B1498" s="431"/>
      <c r="C1498" s="431"/>
      <c r="D1498" s="431"/>
      <c r="E1498" s="431"/>
      <c r="F1498" s="431"/>
      <c r="G1498" s="431"/>
      <c r="H1498" s="433"/>
      <c r="I1498" s="509"/>
      <c r="J1498" s="387"/>
      <c r="K1498" s="387"/>
      <c r="L1498" s="431"/>
      <c r="M1498" s="431"/>
      <c r="N1498" s="433"/>
      <c r="O1498" s="431"/>
    </row>
    <row r="1499" spans="1:15" x14ac:dyDescent="0.2">
      <c r="A1499" s="431"/>
      <c r="B1499" s="431"/>
      <c r="C1499" s="431"/>
      <c r="D1499" s="431"/>
      <c r="E1499" s="431"/>
      <c r="F1499" s="431"/>
      <c r="G1499" s="431"/>
      <c r="H1499" s="433"/>
      <c r="I1499" s="509"/>
      <c r="J1499" s="387"/>
      <c r="K1499" s="387"/>
      <c r="L1499" s="431"/>
      <c r="M1499" s="431"/>
      <c r="N1499" s="433"/>
      <c r="O1499" s="431"/>
    </row>
    <row r="1500" spans="1:15" x14ac:dyDescent="0.2">
      <c r="A1500" s="431"/>
      <c r="B1500" s="431"/>
      <c r="C1500" s="431"/>
      <c r="D1500" s="431"/>
      <c r="E1500" s="431"/>
      <c r="F1500" s="431"/>
      <c r="G1500" s="431"/>
      <c r="H1500" s="433"/>
      <c r="I1500" s="509"/>
      <c r="J1500" s="387"/>
      <c r="K1500" s="387"/>
      <c r="L1500" s="431"/>
      <c r="M1500" s="431"/>
      <c r="N1500" s="433"/>
      <c r="O1500" s="431"/>
    </row>
    <row r="1501" spans="1:15" x14ac:dyDescent="0.2">
      <c r="A1501" s="431"/>
      <c r="B1501" s="431"/>
      <c r="C1501" s="431"/>
      <c r="D1501" s="431"/>
      <c r="E1501" s="431"/>
      <c r="F1501" s="431"/>
      <c r="G1501" s="431"/>
      <c r="H1501" s="433"/>
      <c r="I1501" s="509"/>
      <c r="J1501" s="387"/>
      <c r="K1501" s="387"/>
      <c r="L1501" s="431"/>
      <c r="M1501" s="431"/>
      <c r="N1501" s="433"/>
      <c r="O1501" s="431"/>
    </row>
    <row r="1502" spans="1:15" x14ac:dyDescent="0.2">
      <c r="A1502" s="431"/>
      <c r="B1502" s="431"/>
      <c r="C1502" s="431"/>
      <c r="D1502" s="431"/>
      <c r="E1502" s="431"/>
      <c r="F1502" s="431"/>
      <c r="G1502" s="431"/>
      <c r="H1502" s="433"/>
      <c r="I1502" s="509"/>
      <c r="J1502" s="387"/>
      <c r="K1502" s="387"/>
      <c r="L1502" s="431"/>
      <c r="M1502" s="431"/>
      <c r="N1502" s="433"/>
      <c r="O1502" s="431"/>
    </row>
    <row r="1503" spans="1:15" x14ac:dyDescent="0.2">
      <c r="A1503" s="431"/>
      <c r="B1503" s="431"/>
      <c r="C1503" s="431"/>
      <c r="D1503" s="431"/>
      <c r="E1503" s="431"/>
      <c r="F1503" s="431"/>
      <c r="G1503" s="431"/>
      <c r="H1503" s="433"/>
      <c r="I1503" s="509"/>
      <c r="J1503" s="387"/>
      <c r="K1503" s="387"/>
      <c r="L1503" s="431"/>
      <c r="M1503" s="431"/>
      <c r="N1503" s="433"/>
      <c r="O1503" s="431"/>
    </row>
    <row r="1504" spans="1:15" x14ac:dyDescent="0.2">
      <c r="A1504" s="431"/>
      <c r="B1504" s="431"/>
      <c r="C1504" s="431"/>
      <c r="D1504" s="431"/>
      <c r="E1504" s="431"/>
      <c r="F1504" s="431"/>
      <c r="G1504" s="431"/>
      <c r="H1504" s="433"/>
      <c r="I1504" s="509"/>
      <c r="J1504" s="387"/>
      <c r="K1504" s="387"/>
      <c r="L1504" s="431"/>
      <c r="M1504" s="431"/>
      <c r="N1504" s="433"/>
      <c r="O1504" s="431"/>
    </row>
    <row r="1505" spans="1:15" x14ac:dyDescent="0.2">
      <c r="A1505" s="431"/>
      <c r="B1505" s="431"/>
      <c r="C1505" s="431"/>
      <c r="D1505" s="431"/>
      <c r="E1505" s="431"/>
      <c r="F1505" s="431"/>
      <c r="G1505" s="431"/>
      <c r="H1505" s="433"/>
      <c r="I1505" s="509"/>
      <c r="J1505" s="387"/>
      <c r="K1505" s="387"/>
      <c r="L1505" s="431"/>
      <c r="M1505" s="431"/>
      <c r="N1505" s="433"/>
      <c r="O1505" s="431"/>
    </row>
    <row r="1506" spans="1:15" x14ac:dyDescent="0.2">
      <c r="A1506" s="431"/>
      <c r="B1506" s="431"/>
      <c r="C1506" s="431"/>
      <c r="D1506" s="431"/>
      <c r="E1506" s="431"/>
      <c r="F1506" s="431"/>
      <c r="G1506" s="431"/>
      <c r="H1506" s="433"/>
      <c r="I1506" s="509"/>
      <c r="J1506" s="387"/>
      <c r="K1506" s="387"/>
      <c r="L1506" s="431"/>
      <c r="M1506" s="431"/>
      <c r="N1506" s="433"/>
      <c r="O1506" s="431"/>
    </row>
    <row r="1507" spans="1:15" x14ac:dyDescent="0.2">
      <c r="A1507" s="431"/>
      <c r="B1507" s="431"/>
      <c r="C1507" s="431"/>
      <c r="D1507" s="431"/>
      <c r="E1507" s="431"/>
      <c r="F1507" s="431"/>
      <c r="G1507" s="431"/>
      <c r="H1507" s="433"/>
      <c r="I1507" s="509"/>
      <c r="J1507" s="387"/>
      <c r="K1507" s="387"/>
      <c r="L1507" s="431"/>
      <c r="M1507" s="431"/>
      <c r="N1507" s="433"/>
      <c r="O1507" s="431"/>
    </row>
    <row r="1508" spans="1:15" x14ac:dyDescent="0.2">
      <c r="A1508" s="431"/>
      <c r="B1508" s="431"/>
      <c r="C1508" s="431"/>
      <c r="D1508" s="431"/>
      <c r="E1508" s="431"/>
      <c r="F1508" s="431"/>
      <c r="G1508" s="431"/>
      <c r="H1508" s="433"/>
      <c r="I1508" s="509"/>
      <c r="J1508" s="387"/>
      <c r="K1508" s="387"/>
      <c r="L1508" s="431"/>
      <c r="M1508" s="431"/>
      <c r="N1508" s="433"/>
      <c r="O1508" s="431"/>
    </row>
    <row r="1509" spans="1:15" x14ac:dyDescent="0.2">
      <c r="A1509" s="431"/>
      <c r="B1509" s="431"/>
      <c r="C1509" s="431"/>
      <c r="D1509" s="431"/>
      <c r="E1509" s="431"/>
      <c r="F1509" s="431"/>
      <c r="G1509" s="431"/>
      <c r="H1509" s="433"/>
      <c r="I1509" s="509"/>
      <c r="J1509" s="387"/>
      <c r="K1509" s="387"/>
      <c r="L1509" s="431"/>
      <c r="M1509" s="431"/>
      <c r="N1509" s="433"/>
      <c r="O1509" s="431"/>
    </row>
    <row r="1510" spans="1:15" x14ac:dyDescent="0.2">
      <c r="A1510" s="431"/>
      <c r="B1510" s="431"/>
      <c r="C1510" s="431"/>
      <c r="D1510" s="431"/>
      <c r="E1510" s="431"/>
      <c r="F1510" s="431"/>
      <c r="G1510" s="431"/>
      <c r="H1510" s="433"/>
      <c r="I1510" s="509"/>
      <c r="J1510" s="387"/>
      <c r="K1510" s="387"/>
      <c r="L1510" s="431"/>
      <c r="M1510" s="431"/>
      <c r="N1510" s="433"/>
      <c r="O1510" s="431"/>
    </row>
    <row r="1511" spans="1:15" x14ac:dyDescent="0.2">
      <c r="A1511" s="431"/>
      <c r="B1511" s="431"/>
      <c r="C1511" s="431"/>
      <c r="D1511" s="431"/>
      <c r="E1511" s="431"/>
      <c r="F1511" s="431"/>
      <c r="G1511" s="431"/>
      <c r="H1511" s="433"/>
      <c r="I1511" s="509"/>
      <c r="J1511" s="387"/>
      <c r="K1511" s="387"/>
      <c r="L1511" s="431"/>
      <c r="M1511" s="431"/>
      <c r="N1511" s="433"/>
      <c r="O1511" s="431"/>
    </row>
    <row r="1512" spans="1:15" x14ac:dyDescent="0.2">
      <c r="A1512" s="431"/>
      <c r="B1512" s="431"/>
      <c r="C1512" s="431"/>
      <c r="D1512" s="431"/>
      <c r="E1512" s="431"/>
      <c r="F1512" s="431"/>
      <c r="G1512" s="431"/>
      <c r="H1512" s="433"/>
      <c r="I1512" s="509"/>
      <c r="J1512" s="387"/>
      <c r="K1512" s="387"/>
      <c r="L1512" s="431"/>
      <c r="M1512" s="431"/>
      <c r="N1512" s="433"/>
      <c r="O1512" s="431"/>
    </row>
    <row r="1513" spans="1:15" x14ac:dyDescent="0.2">
      <c r="A1513" s="431"/>
      <c r="B1513" s="431"/>
      <c r="C1513" s="431"/>
      <c r="D1513" s="431"/>
      <c r="E1513" s="431"/>
      <c r="F1513" s="431"/>
      <c r="G1513" s="431"/>
      <c r="H1513" s="433"/>
      <c r="I1513" s="509"/>
      <c r="J1513" s="387"/>
      <c r="K1513" s="387"/>
      <c r="L1513" s="431"/>
      <c r="M1513" s="431"/>
      <c r="N1513" s="433"/>
      <c r="O1513" s="431"/>
    </row>
    <row r="1514" spans="1:15" x14ac:dyDescent="0.2">
      <c r="A1514" s="431"/>
      <c r="B1514" s="431"/>
      <c r="C1514" s="431"/>
      <c r="D1514" s="431"/>
      <c r="E1514" s="431"/>
      <c r="F1514" s="431"/>
      <c r="G1514" s="431"/>
      <c r="H1514" s="433"/>
      <c r="I1514" s="509"/>
      <c r="J1514" s="387"/>
      <c r="K1514" s="387"/>
      <c r="L1514" s="431"/>
      <c r="M1514" s="431"/>
      <c r="N1514" s="433"/>
      <c r="O1514" s="431"/>
    </row>
    <row r="1515" spans="1:15" x14ac:dyDescent="0.2">
      <c r="A1515" s="431"/>
      <c r="B1515" s="431"/>
      <c r="C1515" s="431"/>
      <c r="D1515" s="431"/>
      <c r="E1515" s="431"/>
      <c r="F1515" s="431"/>
      <c r="G1515" s="431"/>
      <c r="H1515" s="433"/>
      <c r="I1515" s="509"/>
      <c r="J1515" s="387"/>
      <c r="K1515" s="387"/>
      <c r="L1515" s="431"/>
      <c r="M1515" s="431"/>
      <c r="N1515" s="433"/>
      <c r="O1515" s="431"/>
    </row>
    <row r="1516" spans="1:15" x14ac:dyDescent="0.2">
      <c r="A1516" s="431"/>
      <c r="B1516" s="431"/>
      <c r="C1516" s="431"/>
      <c r="D1516" s="431"/>
      <c r="E1516" s="431"/>
      <c r="F1516" s="431"/>
      <c r="G1516" s="431"/>
      <c r="H1516" s="433"/>
      <c r="I1516" s="509"/>
      <c r="J1516" s="387"/>
      <c r="K1516" s="387"/>
      <c r="L1516" s="431"/>
      <c r="M1516" s="431"/>
      <c r="N1516" s="433"/>
      <c r="O1516" s="431"/>
    </row>
    <row r="1517" spans="1:15" x14ac:dyDescent="0.2">
      <c r="A1517" s="431"/>
      <c r="B1517" s="431"/>
      <c r="C1517" s="431"/>
      <c r="D1517" s="431"/>
      <c r="E1517" s="431"/>
      <c r="F1517" s="431"/>
      <c r="G1517" s="431"/>
      <c r="H1517" s="433"/>
      <c r="I1517" s="509"/>
      <c r="J1517" s="387"/>
      <c r="K1517" s="387"/>
      <c r="L1517" s="431"/>
      <c r="M1517" s="431"/>
      <c r="N1517" s="433"/>
      <c r="O1517" s="431"/>
    </row>
    <row r="1518" spans="1:15" x14ac:dyDescent="0.2">
      <c r="A1518" s="431"/>
      <c r="B1518" s="431"/>
      <c r="C1518" s="431"/>
      <c r="D1518" s="431"/>
      <c r="E1518" s="431"/>
      <c r="F1518" s="431"/>
      <c r="G1518" s="431"/>
      <c r="H1518" s="433"/>
      <c r="I1518" s="509"/>
      <c r="J1518" s="387"/>
      <c r="K1518" s="387"/>
      <c r="L1518" s="431"/>
      <c r="M1518" s="431"/>
      <c r="N1518" s="433"/>
      <c r="O1518" s="431"/>
    </row>
    <row r="1519" spans="1:15" x14ac:dyDescent="0.2">
      <c r="A1519" s="431"/>
      <c r="B1519" s="431"/>
      <c r="C1519" s="431"/>
      <c r="D1519" s="431"/>
      <c r="E1519" s="431"/>
      <c r="F1519" s="431"/>
      <c r="G1519" s="431"/>
      <c r="H1519" s="433"/>
      <c r="I1519" s="509"/>
      <c r="J1519" s="387"/>
      <c r="K1519" s="387"/>
      <c r="L1519" s="431"/>
      <c r="M1519" s="431"/>
      <c r="N1519" s="433"/>
      <c r="O1519" s="431"/>
    </row>
    <row r="1520" spans="1:15" x14ac:dyDescent="0.2">
      <c r="A1520" s="431"/>
      <c r="B1520" s="431"/>
      <c r="C1520" s="431"/>
      <c r="D1520" s="431"/>
      <c r="E1520" s="431"/>
      <c r="F1520" s="431"/>
      <c r="G1520" s="431"/>
      <c r="H1520" s="433"/>
      <c r="I1520" s="509"/>
      <c r="J1520" s="387"/>
      <c r="K1520" s="387"/>
      <c r="L1520" s="431"/>
      <c r="M1520" s="431"/>
      <c r="N1520" s="433"/>
      <c r="O1520" s="431"/>
    </row>
    <row r="1521" spans="1:15" x14ac:dyDescent="0.2">
      <c r="A1521" s="431"/>
      <c r="B1521" s="431"/>
      <c r="C1521" s="431"/>
      <c r="D1521" s="431"/>
      <c r="E1521" s="431"/>
      <c r="F1521" s="431"/>
      <c r="G1521" s="431"/>
      <c r="H1521" s="433"/>
      <c r="I1521" s="509"/>
      <c r="J1521" s="387"/>
      <c r="K1521" s="387"/>
      <c r="L1521" s="431"/>
      <c r="M1521" s="431"/>
      <c r="N1521" s="433"/>
      <c r="O1521" s="431"/>
    </row>
    <row r="1522" spans="1:15" x14ac:dyDescent="0.2">
      <c r="A1522" s="431"/>
      <c r="B1522" s="431"/>
      <c r="C1522" s="431"/>
      <c r="D1522" s="431"/>
      <c r="E1522" s="431"/>
      <c r="F1522" s="431"/>
      <c r="G1522" s="431"/>
      <c r="H1522" s="433"/>
      <c r="I1522" s="509"/>
      <c r="J1522" s="387"/>
      <c r="K1522" s="387"/>
      <c r="L1522" s="431"/>
      <c r="M1522" s="431"/>
      <c r="N1522" s="433"/>
      <c r="O1522" s="431"/>
    </row>
    <row r="1523" spans="1:15" x14ac:dyDescent="0.2">
      <c r="A1523" s="431"/>
      <c r="B1523" s="431"/>
      <c r="C1523" s="431"/>
      <c r="D1523" s="431"/>
      <c r="E1523" s="431"/>
      <c r="F1523" s="431"/>
      <c r="G1523" s="431"/>
      <c r="H1523" s="433"/>
      <c r="I1523" s="509"/>
      <c r="J1523" s="387"/>
      <c r="K1523" s="387"/>
      <c r="L1523" s="431"/>
      <c r="M1523" s="431"/>
      <c r="N1523" s="433"/>
      <c r="O1523" s="431"/>
    </row>
    <row r="1524" spans="1:15" x14ac:dyDescent="0.2">
      <c r="A1524" s="431"/>
      <c r="B1524" s="431"/>
      <c r="C1524" s="431"/>
      <c r="D1524" s="431"/>
      <c r="E1524" s="431"/>
      <c r="F1524" s="431"/>
      <c r="G1524" s="431"/>
      <c r="H1524" s="433"/>
      <c r="I1524" s="509"/>
      <c r="J1524" s="387"/>
      <c r="K1524" s="387"/>
      <c r="L1524" s="431"/>
      <c r="M1524" s="431"/>
      <c r="N1524" s="433"/>
      <c r="O1524" s="431"/>
    </row>
    <row r="1525" spans="1:15" x14ac:dyDescent="0.2">
      <c r="A1525" s="431"/>
      <c r="B1525" s="431"/>
      <c r="C1525" s="431"/>
      <c r="D1525" s="431"/>
      <c r="E1525" s="431"/>
      <c r="F1525" s="431"/>
      <c r="G1525" s="431"/>
      <c r="H1525" s="433"/>
      <c r="I1525" s="509"/>
      <c r="J1525" s="387"/>
      <c r="K1525" s="387"/>
      <c r="L1525" s="431"/>
      <c r="M1525" s="431"/>
      <c r="N1525" s="433"/>
      <c r="O1525" s="431"/>
    </row>
    <row r="1526" spans="1:15" x14ac:dyDescent="0.2">
      <c r="A1526" s="431"/>
      <c r="B1526" s="431"/>
      <c r="C1526" s="431"/>
      <c r="D1526" s="431"/>
      <c r="E1526" s="431"/>
      <c r="F1526" s="431"/>
      <c r="G1526" s="431"/>
      <c r="H1526" s="433"/>
      <c r="I1526" s="509"/>
      <c r="J1526" s="387"/>
      <c r="K1526" s="387"/>
      <c r="L1526" s="431"/>
      <c r="M1526" s="431"/>
      <c r="N1526" s="433"/>
      <c r="O1526" s="431"/>
    </row>
    <row r="1527" spans="1:15" x14ac:dyDescent="0.2">
      <c r="A1527" s="431"/>
      <c r="B1527" s="431"/>
      <c r="C1527" s="431"/>
      <c r="D1527" s="431"/>
      <c r="E1527" s="431"/>
      <c r="F1527" s="431"/>
      <c r="G1527" s="431"/>
      <c r="H1527" s="433"/>
      <c r="I1527" s="509"/>
      <c r="J1527" s="387"/>
      <c r="K1527" s="387"/>
      <c r="L1527" s="431"/>
      <c r="M1527" s="431"/>
      <c r="N1527" s="433"/>
      <c r="O1527" s="431"/>
    </row>
    <row r="1528" spans="1:15" x14ac:dyDescent="0.2">
      <c r="A1528" s="431"/>
      <c r="B1528" s="431"/>
      <c r="C1528" s="431"/>
      <c r="D1528" s="431"/>
      <c r="E1528" s="431"/>
      <c r="F1528" s="431"/>
      <c r="G1528" s="431"/>
      <c r="H1528" s="433"/>
      <c r="I1528" s="509"/>
      <c r="J1528" s="387"/>
      <c r="K1528" s="387"/>
      <c r="L1528" s="431"/>
      <c r="M1528" s="431"/>
      <c r="N1528" s="433"/>
      <c r="O1528" s="431"/>
    </row>
    <row r="1529" spans="1:15" x14ac:dyDescent="0.2">
      <c r="A1529" s="431"/>
      <c r="B1529" s="431"/>
      <c r="C1529" s="431"/>
      <c r="D1529" s="431"/>
      <c r="E1529" s="431"/>
      <c r="F1529" s="431"/>
      <c r="G1529" s="431"/>
      <c r="H1529" s="433"/>
      <c r="I1529" s="509"/>
      <c r="J1529" s="387"/>
      <c r="K1529" s="387"/>
      <c r="L1529" s="431"/>
      <c r="M1529" s="431"/>
      <c r="N1529" s="433"/>
      <c r="O1529" s="431"/>
    </row>
    <row r="1530" spans="1:15" x14ac:dyDescent="0.2">
      <c r="A1530" s="431"/>
      <c r="B1530" s="431"/>
      <c r="C1530" s="431"/>
      <c r="D1530" s="431"/>
      <c r="E1530" s="431"/>
      <c r="F1530" s="431"/>
      <c r="G1530" s="431"/>
      <c r="H1530" s="433"/>
      <c r="I1530" s="509"/>
      <c r="J1530" s="387"/>
      <c r="K1530" s="387"/>
      <c r="L1530" s="431"/>
      <c r="M1530" s="431"/>
      <c r="N1530" s="433"/>
      <c r="O1530" s="431"/>
    </row>
    <row r="1531" spans="1:15" x14ac:dyDescent="0.2">
      <c r="A1531" s="431"/>
      <c r="B1531" s="431"/>
      <c r="C1531" s="431"/>
      <c r="D1531" s="431"/>
      <c r="E1531" s="431"/>
      <c r="F1531" s="431"/>
      <c r="G1531" s="431"/>
      <c r="H1531" s="433"/>
      <c r="I1531" s="509"/>
      <c r="J1531" s="387"/>
      <c r="K1531" s="387"/>
      <c r="L1531" s="431"/>
      <c r="M1531" s="431"/>
      <c r="N1531" s="433"/>
      <c r="O1531" s="431"/>
    </row>
    <row r="1532" spans="1:15" x14ac:dyDescent="0.2">
      <c r="A1532" s="431"/>
      <c r="B1532" s="431"/>
      <c r="C1532" s="431"/>
      <c r="D1532" s="431"/>
      <c r="E1532" s="431"/>
      <c r="F1532" s="431"/>
      <c r="G1532" s="431"/>
      <c r="H1532" s="433"/>
      <c r="I1532" s="509"/>
      <c r="J1532" s="387"/>
      <c r="K1532" s="387"/>
      <c r="L1532" s="431"/>
      <c r="M1532" s="431"/>
      <c r="N1532" s="433"/>
      <c r="O1532" s="431"/>
    </row>
    <row r="1533" spans="1:15" x14ac:dyDescent="0.2">
      <c r="A1533" s="431"/>
      <c r="B1533" s="431"/>
      <c r="C1533" s="431"/>
      <c r="D1533" s="431"/>
      <c r="E1533" s="431"/>
      <c r="F1533" s="431"/>
      <c r="G1533" s="431"/>
      <c r="H1533" s="433"/>
      <c r="I1533" s="509"/>
      <c r="J1533" s="387"/>
      <c r="K1533" s="387"/>
      <c r="L1533" s="431"/>
      <c r="M1533" s="431"/>
      <c r="N1533" s="433"/>
      <c r="O1533" s="431"/>
    </row>
    <row r="1534" spans="1:15" x14ac:dyDescent="0.2">
      <c r="A1534" s="431"/>
      <c r="B1534" s="431"/>
      <c r="C1534" s="431"/>
      <c r="D1534" s="431"/>
      <c r="E1534" s="431"/>
      <c r="F1534" s="431"/>
      <c r="G1534" s="431"/>
      <c r="H1534" s="433"/>
      <c r="I1534" s="509"/>
      <c r="J1534" s="387"/>
      <c r="K1534" s="387"/>
      <c r="L1534" s="431"/>
      <c r="M1534" s="431"/>
      <c r="N1534" s="433"/>
      <c r="O1534" s="431"/>
    </row>
    <row r="1535" spans="1:15" x14ac:dyDescent="0.2">
      <c r="A1535" s="431"/>
      <c r="B1535" s="431"/>
      <c r="C1535" s="431"/>
      <c r="D1535" s="431"/>
      <c r="E1535" s="431"/>
      <c r="F1535" s="431"/>
      <c r="G1535" s="431"/>
      <c r="H1535" s="433"/>
      <c r="I1535" s="509"/>
      <c r="J1535" s="387"/>
      <c r="K1535" s="387"/>
      <c r="L1535" s="431"/>
      <c r="M1535" s="431"/>
      <c r="N1535" s="433"/>
      <c r="O1535" s="431"/>
    </row>
    <row r="1536" spans="1:15" x14ac:dyDescent="0.2">
      <c r="A1536" s="431"/>
      <c r="B1536" s="431"/>
      <c r="C1536" s="431"/>
      <c r="D1536" s="431"/>
      <c r="E1536" s="431"/>
      <c r="F1536" s="431"/>
      <c r="G1536" s="431"/>
      <c r="H1536" s="433"/>
      <c r="I1536" s="509"/>
      <c r="J1536" s="387"/>
      <c r="K1536" s="387"/>
      <c r="L1536" s="431"/>
      <c r="M1536" s="431"/>
      <c r="N1536" s="433"/>
      <c r="O1536" s="431"/>
    </row>
    <row r="1537" spans="1:15" x14ac:dyDescent="0.2">
      <c r="A1537" s="431"/>
      <c r="B1537" s="431"/>
      <c r="C1537" s="431"/>
      <c r="D1537" s="431"/>
      <c r="E1537" s="431"/>
      <c r="F1537" s="431"/>
      <c r="G1537" s="431"/>
      <c r="H1537" s="433"/>
      <c r="I1537" s="509"/>
      <c r="J1537" s="387"/>
      <c r="K1537" s="387"/>
      <c r="L1537" s="431"/>
      <c r="M1537" s="431"/>
      <c r="N1537" s="433"/>
      <c r="O1537" s="431"/>
    </row>
    <row r="1538" spans="1:15" x14ac:dyDescent="0.2">
      <c r="A1538" s="431"/>
      <c r="B1538" s="431"/>
      <c r="C1538" s="431"/>
      <c r="D1538" s="431"/>
      <c r="E1538" s="431"/>
      <c r="F1538" s="431"/>
      <c r="G1538" s="431"/>
      <c r="H1538" s="433"/>
      <c r="I1538" s="509"/>
      <c r="J1538" s="387"/>
      <c r="K1538" s="387"/>
      <c r="L1538" s="431"/>
      <c r="M1538" s="431"/>
      <c r="N1538" s="433"/>
      <c r="O1538" s="431"/>
    </row>
    <row r="1539" spans="1:15" x14ac:dyDescent="0.2">
      <c r="A1539" s="431"/>
      <c r="B1539" s="431"/>
      <c r="C1539" s="431"/>
      <c r="D1539" s="431"/>
      <c r="E1539" s="431"/>
      <c r="F1539" s="431"/>
      <c r="G1539" s="431"/>
      <c r="H1539" s="433"/>
      <c r="I1539" s="509"/>
      <c r="J1539" s="387"/>
      <c r="K1539" s="387"/>
      <c r="L1539" s="431"/>
      <c r="M1539" s="431"/>
      <c r="N1539" s="433"/>
      <c r="O1539" s="431"/>
    </row>
    <row r="1540" spans="1:15" x14ac:dyDescent="0.2">
      <c r="A1540" s="431"/>
      <c r="B1540" s="431"/>
      <c r="C1540" s="431"/>
      <c r="D1540" s="431"/>
      <c r="E1540" s="431"/>
      <c r="F1540" s="431"/>
      <c r="G1540" s="431"/>
      <c r="H1540" s="433"/>
      <c r="I1540" s="509"/>
      <c r="J1540" s="387"/>
      <c r="K1540" s="387"/>
      <c r="L1540" s="431"/>
      <c r="M1540" s="431"/>
      <c r="N1540" s="433"/>
      <c r="O1540" s="431"/>
    </row>
    <row r="1541" spans="1:15" x14ac:dyDescent="0.2">
      <c r="A1541" s="431"/>
      <c r="B1541" s="431"/>
      <c r="C1541" s="431"/>
      <c r="D1541" s="431"/>
      <c r="E1541" s="431"/>
      <c r="F1541" s="431"/>
      <c r="G1541" s="431"/>
      <c r="H1541" s="433"/>
      <c r="I1541" s="509"/>
      <c r="J1541" s="387"/>
      <c r="K1541" s="387"/>
      <c r="L1541" s="431"/>
      <c r="M1541" s="431"/>
      <c r="N1541" s="433"/>
      <c r="O1541" s="431"/>
    </row>
    <row r="1542" spans="1:15" x14ac:dyDescent="0.2">
      <c r="A1542" s="431"/>
      <c r="B1542" s="431"/>
      <c r="C1542" s="431"/>
      <c r="D1542" s="431"/>
      <c r="E1542" s="431"/>
      <c r="F1542" s="431"/>
      <c r="G1542" s="431"/>
      <c r="H1542" s="433"/>
      <c r="I1542" s="509"/>
      <c r="J1542" s="387"/>
      <c r="K1542" s="387"/>
      <c r="L1542" s="431"/>
      <c r="M1542" s="431"/>
      <c r="N1542" s="433"/>
      <c r="O1542" s="431"/>
    </row>
    <row r="1543" spans="1:15" x14ac:dyDescent="0.2">
      <c r="A1543" s="431"/>
      <c r="B1543" s="431"/>
      <c r="C1543" s="431"/>
      <c r="D1543" s="431"/>
      <c r="E1543" s="431"/>
      <c r="F1543" s="431"/>
      <c r="G1543" s="431"/>
      <c r="H1543" s="433"/>
      <c r="I1543" s="509"/>
      <c r="J1543" s="387"/>
      <c r="K1543" s="387"/>
      <c r="L1543" s="431"/>
      <c r="M1543" s="431"/>
      <c r="N1543" s="433"/>
      <c r="O1543" s="431"/>
    </row>
    <row r="1544" spans="1:15" x14ac:dyDescent="0.2">
      <c r="A1544" s="431"/>
      <c r="B1544" s="431"/>
      <c r="C1544" s="431"/>
      <c r="D1544" s="431"/>
      <c r="E1544" s="431"/>
      <c r="F1544" s="431"/>
      <c r="G1544" s="431"/>
      <c r="H1544" s="433"/>
      <c r="I1544" s="509"/>
      <c r="J1544" s="387"/>
      <c r="K1544" s="387"/>
      <c r="L1544" s="431"/>
      <c r="M1544" s="431"/>
      <c r="N1544" s="433"/>
      <c r="O1544" s="431"/>
    </row>
    <row r="1545" spans="1:15" x14ac:dyDescent="0.2">
      <c r="A1545" s="431"/>
      <c r="B1545" s="431"/>
      <c r="C1545" s="431"/>
      <c r="D1545" s="431"/>
      <c r="E1545" s="431"/>
      <c r="F1545" s="431"/>
      <c r="G1545" s="431"/>
      <c r="H1545" s="433"/>
      <c r="I1545" s="509"/>
      <c r="J1545" s="387"/>
      <c r="K1545" s="387"/>
      <c r="L1545" s="431"/>
      <c r="M1545" s="431"/>
      <c r="N1545" s="433"/>
      <c r="O1545" s="431"/>
    </row>
    <row r="1546" spans="1:15" x14ac:dyDescent="0.2">
      <c r="A1546" s="431"/>
      <c r="B1546" s="431"/>
      <c r="C1546" s="431"/>
      <c r="D1546" s="431"/>
      <c r="E1546" s="431"/>
      <c r="F1546" s="431"/>
      <c r="G1546" s="431"/>
      <c r="H1546" s="433"/>
      <c r="I1546" s="509"/>
      <c r="J1546" s="387"/>
      <c r="K1546" s="387"/>
      <c r="L1546" s="431"/>
      <c r="M1546" s="431"/>
      <c r="N1546" s="433"/>
      <c r="O1546" s="431"/>
    </row>
    <row r="1547" spans="1:15" x14ac:dyDescent="0.2">
      <c r="A1547" s="431"/>
      <c r="B1547" s="431"/>
      <c r="C1547" s="431"/>
      <c r="D1547" s="431"/>
      <c r="E1547" s="431"/>
      <c r="F1547" s="431"/>
      <c r="G1547" s="431"/>
      <c r="H1547" s="433"/>
      <c r="I1547" s="509"/>
      <c r="J1547" s="387"/>
      <c r="K1547" s="387"/>
      <c r="L1547" s="431"/>
      <c r="M1547" s="431"/>
      <c r="N1547" s="433"/>
      <c r="O1547" s="431"/>
    </row>
    <row r="1548" spans="1:15" x14ac:dyDescent="0.2">
      <c r="A1548" s="431"/>
      <c r="B1548" s="431"/>
      <c r="C1548" s="431"/>
      <c r="D1548" s="431"/>
      <c r="E1548" s="431"/>
      <c r="F1548" s="431"/>
      <c r="G1548" s="431"/>
      <c r="H1548" s="433"/>
      <c r="I1548" s="509"/>
      <c r="J1548" s="387"/>
      <c r="K1548" s="387"/>
      <c r="L1548" s="431"/>
      <c r="M1548" s="431"/>
      <c r="N1548" s="433"/>
      <c r="O1548" s="431"/>
    </row>
    <row r="1549" spans="1:15" x14ac:dyDescent="0.2">
      <c r="A1549" s="431"/>
      <c r="B1549" s="431"/>
      <c r="C1549" s="431"/>
      <c r="D1549" s="431"/>
      <c r="E1549" s="431"/>
      <c r="F1549" s="431"/>
      <c r="G1549" s="431"/>
      <c r="H1549" s="433"/>
      <c r="I1549" s="509"/>
      <c r="J1549" s="387"/>
      <c r="K1549" s="387"/>
      <c r="L1549" s="431"/>
      <c r="M1549" s="431"/>
      <c r="N1549" s="433"/>
      <c r="O1549" s="431"/>
    </row>
    <row r="1550" spans="1:15" x14ac:dyDescent="0.2">
      <c r="A1550" s="431"/>
      <c r="B1550" s="431"/>
      <c r="C1550" s="431"/>
      <c r="D1550" s="431"/>
      <c r="E1550" s="431"/>
      <c r="F1550" s="431"/>
      <c r="G1550" s="431"/>
      <c r="H1550" s="433"/>
      <c r="I1550" s="509"/>
      <c r="J1550" s="387"/>
      <c r="K1550" s="387"/>
      <c r="L1550" s="431"/>
      <c r="M1550" s="431"/>
      <c r="N1550" s="433"/>
      <c r="O1550" s="431"/>
    </row>
    <row r="1551" spans="1:15" x14ac:dyDescent="0.2">
      <c r="A1551" s="431"/>
      <c r="B1551" s="431"/>
      <c r="C1551" s="431"/>
      <c r="D1551" s="431"/>
      <c r="E1551" s="431"/>
      <c r="F1551" s="431"/>
      <c r="G1551" s="431"/>
      <c r="H1551" s="433"/>
      <c r="I1551" s="509"/>
      <c r="J1551" s="387"/>
      <c r="K1551" s="387"/>
      <c r="L1551" s="431"/>
      <c r="M1551" s="431"/>
      <c r="N1551" s="433"/>
      <c r="O1551" s="431"/>
    </row>
    <row r="1552" spans="1:15" x14ac:dyDescent="0.2">
      <c r="A1552" s="431"/>
      <c r="B1552" s="431"/>
      <c r="C1552" s="431"/>
      <c r="D1552" s="431"/>
      <c r="E1552" s="431"/>
      <c r="F1552" s="431"/>
      <c r="G1552" s="431"/>
      <c r="H1552" s="433"/>
      <c r="I1552" s="509"/>
      <c r="J1552" s="387"/>
      <c r="K1552" s="387"/>
      <c r="L1552" s="431"/>
      <c r="M1552" s="431"/>
      <c r="N1552" s="433"/>
      <c r="O1552" s="431"/>
    </row>
    <row r="1553" spans="1:15" x14ac:dyDescent="0.2">
      <c r="A1553" s="431"/>
      <c r="B1553" s="431"/>
      <c r="C1553" s="431"/>
      <c r="D1553" s="431"/>
      <c r="E1553" s="431"/>
      <c r="F1553" s="431"/>
      <c r="G1553" s="431"/>
      <c r="H1553" s="433"/>
      <c r="I1553" s="509"/>
      <c r="J1553" s="387"/>
      <c r="K1553" s="387"/>
      <c r="L1553" s="431"/>
      <c r="M1553" s="431"/>
      <c r="N1553" s="433"/>
      <c r="O1553" s="431"/>
    </row>
    <row r="1554" spans="1:15" x14ac:dyDescent="0.2">
      <c r="A1554" s="431"/>
      <c r="B1554" s="431"/>
      <c r="C1554" s="431"/>
      <c r="D1554" s="431"/>
      <c r="E1554" s="431"/>
      <c r="F1554" s="431"/>
      <c r="G1554" s="431"/>
      <c r="H1554" s="433"/>
      <c r="I1554" s="509"/>
      <c r="J1554" s="387"/>
      <c r="K1554" s="387"/>
      <c r="L1554" s="431"/>
      <c r="M1554" s="431"/>
      <c r="N1554" s="433"/>
      <c r="O1554" s="431"/>
    </row>
    <row r="1555" spans="1:15" x14ac:dyDescent="0.2">
      <c r="A1555" s="431"/>
      <c r="B1555" s="431"/>
      <c r="C1555" s="431"/>
      <c r="D1555" s="431"/>
      <c r="E1555" s="431"/>
      <c r="F1555" s="431"/>
      <c r="G1555" s="431"/>
      <c r="H1555" s="433"/>
      <c r="I1555" s="509"/>
      <c r="J1555" s="387"/>
      <c r="K1555" s="387"/>
      <c r="L1555" s="431"/>
      <c r="M1555" s="431"/>
      <c r="N1555" s="433"/>
      <c r="O1555" s="431"/>
    </row>
    <row r="1556" spans="1:15" x14ac:dyDescent="0.2">
      <c r="A1556" s="431"/>
      <c r="B1556" s="431"/>
      <c r="C1556" s="431"/>
      <c r="D1556" s="431"/>
      <c r="E1556" s="431"/>
      <c r="F1556" s="431"/>
      <c r="G1556" s="431"/>
      <c r="H1556" s="433"/>
      <c r="I1556" s="509"/>
      <c r="J1556" s="387"/>
      <c r="K1556" s="387"/>
      <c r="L1556" s="431"/>
      <c r="M1556" s="431"/>
      <c r="N1556" s="433"/>
      <c r="O1556" s="431"/>
    </row>
    <row r="1557" spans="1:15" x14ac:dyDescent="0.2">
      <c r="A1557" s="431"/>
      <c r="B1557" s="431"/>
      <c r="C1557" s="431"/>
      <c r="D1557" s="431"/>
      <c r="E1557" s="431"/>
      <c r="F1557" s="431"/>
      <c r="G1557" s="431"/>
      <c r="H1557" s="433"/>
      <c r="I1557" s="509"/>
      <c r="J1557" s="387"/>
      <c r="K1557" s="387"/>
      <c r="L1557" s="431"/>
      <c r="M1557" s="431"/>
      <c r="N1557" s="433"/>
      <c r="O1557" s="431"/>
    </row>
    <row r="1558" spans="1:15" x14ac:dyDescent="0.2">
      <c r="A1558" s="431"/>
      <c r="B1558" s="431"/>
      <c r="C1558" s="431"/>
      <c r="D1558" s="431"/>
      <c r="E1558" s="431"/>
      <c r="F1558" s="431"/>
      <c r="G1558" s="431"/>
      <c r="H1558" s="433"/>
      <c r="I1558" s="509"/>
      <c r="J1558" s="387"/>
      <c r="K1558" s="387"/>
      <c r="L1558" s="431"/>
      <c r="M1558" s="431"/>
      <c r="N1558" s="433"/>
      <c r="O1558" s="431"/>
    </row>
    <row r="1559" spans="1:15" x14ac:dyDescent="0.2">
      <c r="A1559" s="431"/>
      <c r="B1559" s="431"/>
      <c r="C1559" s="431"/>
      <c r="D1559" s="431"/>
      <c r="E1559" s="431"/>
      <c r="F1559" s="431"/>
      <c r="G1559" s="431"/>
      <c r="H1559" s="433"/>
      <c r="I1559" s="509"/>
      <c r="J1559" s="387"/>
      <c r="K1559" s="387"/>
      <c r="L1559" s="431"/>
      <c r="M1559" s="431"/>
      <c r="N1559" s="433"/>
      <c r="O1559" s="431"/>
    </row>
    <row r="1560" spans="1:15" x14ac:dyDescent="0.2">
      <c r="A1560" s="431"/>
      <c r="B1560" s="431"/>
      <c r="C1560" s="431"/>
      <c r="D1560" s="431"/>
      <c r="E1560" s="431"/>
      <c r="F1560" s="431"/>
      <c r="G1560" s="431"/>
      <c r="H1560" s="433"/>
      <c r="I1560" s="509"/>
      <c r="J1560" s="387"/>
      <c r="K1560" s="387"/>
      <c r="L1560" s="431"/>
      <c r="M1560" s="431"/>
      <c r="N1560" s="433"/>
      <c r="O1560" s="431"/>
    </row>
    <row r="1561" spans="1:15" x14ac:dyDescent="0.2">
      <c r="A1561" s="431"/>
      <c r="B1561" s="431"/>
      <c r="C1561" s="431"/>
      <c r="D1561" s="431"/>
      <c r="E1561" s="431"/>
      <c r="F1561" s="431"/>
      <c r="G1561" s="431"/>
      <c r="H1561" s="433"/>
      <c r="I1561" s="509"/>
      <c r="J1561" s="387"/>
      <c r="K1561" s="387"/>
      <c r="L1561" s="431"/>
      <c r="M1561" s="431"/>
      <c r="N1561" s="433"/>
      <c r="O1561" s="431"/>
    </row>
    <row r="1562" spans="1:15" x14ac:dyDescent="0.2">
      <c r="A1562" s="431"/>
      <c r="B1562" s="431"/>
      <c r="C1562" s="431"/>
      <c r="D1562" s="431"/>
      <c r="E1562" s="431"/>
      <c r="F1562" s="431"/>
      <c r="G1562" s="431"/>
      <c r="H1562" s="433"/>
      <c r="I1562" s="509"/>
      <c r="J1562" s="387"/>
      <c r="K1562" s="387"/>
      <c r="L1562" s="431"/>
      <c r="M1562" s="431"/>
      <c r="N1562" s="433"/>
      <c r="O1562" s="431"/>
    </row>
    <row r="1563" spans="1:15" x14ac:dyDescent="0.2">
      <c r="A1563" s="431"/>
      <c r="B1563" s="431"/>
      <c r="C1563" s="431"/>
      <c r="D1563" s="431"/>
      <c r="E1563" s="431"/>
      <c r="F1563" s="431"/>
      <c r="G1563" s="431"/>
      <c r="H1563" s="433"/>
      <c r="I1563" s="509"/>
      <c r="J1563" s="387"/>
      <c r="K1563" s="387"/>
      <c r="L1563" s="431"/>
      <c r="M1563" s="431"/>
      <c r="N1563" s="433"/>
      <c r="O1563" s="431"/>
    </row>
    <row r="1564" spans="1:15" x14ac:dyDescent="0.2">
      <c r="A1564" s="431"/>
      <c r="B1564" s="431"/>
      <c r="C1564" s="431"/>
      <c r="D1564" s="431"/>
      <c r="E1564" s="431"/>
      <c r="F1564" s="431"/>
      <c r="G1564" s="431"/>
      <c r="H1564" s="433"/>
      <c r="I1564" s="509"/>
      <c r="J1564" s="387"/>
      <c r="K1564" s="387"/>
      <c r="L1564" s="431"/>
      <c r="M1564" s="431"/>
      <c r="N1564" s="433"/>
      <c r="O1564" s="431"/>
    </row>
    <row r="1565" spans="1:15" x14ac:dyDescent="0.2">
      <c r="A1565" s="431"/>
      <c r="B1565" s="431"/>
      <c r="C1565" s="431"/>
      <c r="D1565" s="431"/>
      <c r="E1565" s="431"/>
      <c r="F1565" s="431"/>
      <c r="G1565" s="431"/>
      <c r="H1565" s="433"/>
      <c r="I1565" s="509"/>
      <c r="J1565" s="387"/>
      <c r="K1565" s="387"/>
      <c r="L1565" s="431"/>
      <c r="M1565" s="431"/>
      <c r="N1565" s="433"/>
      <c r="O1565" s="431"/>
    </row>
    <row r="1566" spans="1:15" x14ac:dyDescent="0.2">
      <c r="A1566" s="431"/>
      <c r="B1566" s="431"/>
      <c r="C1566" s="431"/>
      <c r="D1566" s="431"/>
      <c r="E1566" s="431"/>
      <c r="F1566" s="431"/>
      <c r="G1566" s="431"/>
      <c r="H1566" s="433"/>
      <c r="I1566" s="509"/>
      <c r="J1566" s="387"/>
      <c r="K1566" s="387"/>
      <c r="L1566" s="431"/>
      <c r="M1566" s="431"/>
      <c r="N1566" s="433"/>
      <c r="O1566" s="431"/>
    </row>
    <row r="1567" spans="1:15" x14ac:dyDescent="0.2">
      <c r="A1567" s="431"/>
      <c r="B1567" s="431"/>
      <c r="C1567" s="431"/>
      <c r="D1567" s="431"/>
      <c r="E1567" s="431"/>
      <c r="F1567" s="431"/>
      <c r="G1567" s="431"/>
      <c r="H1567" s="433"/>
      <c r="I1567" s="509"/>
      <c r="J1567" s="387"/>
      <c r="K1567" s="387"/>
      <c r="L1567" s="431"/>
      <c r="M1567" s="431"/>
      <c r="N1567" s="433"/>
      <c r="O1567" s="431"/>
    </row>
    <row r="1568" spans="1:15" x14ac:dyDescent="0.2">
      <c r="A1568" s="431"/>
      <c r="B1568" s="431"/>
      <c r="C1568" s="431"/>
      <c r="D1568" s="431"/>
      <c r="E1568" s="431"/>
      <c r="F1568" s="431"/>
      <c r="G1568" s="431"/>
      <c r="H1568" s="433"/>
      <c r="I1568" s="509"/>
      <c r="J1568" s="387"/>
      <c r="K1568" s="387"/>
      <c r="L1568" s="431"/>
      <c r="M1568" s="431"/>
      <c r="N1568" s="433"/>
      <c r="O1568" s="431"/>
    </row>
    <row r="1569" spans="1:15" x14ac:dyDescent="0.2">
      <c r="A1569" s="431"/>
      <c r="B1569" s="431"/>
      <c r="C1569" s="431"/>
      <c r="D1569" s="431"/>
      <c r="E1569" s="431"/>
      <c r="F1569" s="431"/>
      <c r="G1569" s="431"/>
      <c r="H1569" s="433"/>
      <c r="I1569" s="509"/>
      <c r="J1569" s="387"/>
      <c r="K1569" s="387"/>
      <c r="L1569" s="431"/>
      <c r="M1569" s="431"/>
      <c r="N1569" s="433"/>
      <c r="O1569" s="431"/>
    </row>
    <row r="1570" spans="1:15" x14ac:dyDescent="0.2">
      <c r="A1570" s="431"/>
      <c r="B1570" s="431"/>
      <c r="C1570" s="431"/>
      <c r="D1570" s="431"/>
      <c r="E1570" s="431"/>
      <c r="F1570" s="431"/>
      <c r="G1570" s="431"/>
      <c r="H1570" s="433"/>
      <c r="I1570" s="509"/>
      <c r="J1570" s="387"/>
      <c r="K1570" s="387"/>
      <c r="L1570" s="431"/>
      <c r="M1570" s="431"/>
      <c r="N1570" s="433"/>
      <c r="O1570" s="431"/>
    </row>
    <row r="1571" spans="1:15" x14ac:dyDescent="0.2">
      <c r="A1571" s="431"/>
      <c r="B1571" s="431"/>
      <c r="C1571" s="431"/>
      <c r="D1571" s="431"/>
      <c r="E1571" s="431"/>
      <c r="F1571" s="431"/>
      <c r="G1571" s="431"/>
      <c r="H1571" s="433"/>
      <c r="I1571" s="509"/>
      <c r="J1571" s="387"/>
      <c r="K1571" s="387"/>
      <c r="L1571" s="431"/>
      <c r="M1571" s="431"/>
      <c r="N1571" s="433"/>
      <c r="O1571" s="431"/>
    </row>
    <row r="1572" spans="1:15" x14ac:dyDescent="0.2">
      <c r="A1572" s="431"/>
      <c r="B1572" s="431"/>
      <c r="C1572" s="431"/>
      <c r="D1572" s="431"/>
      <c r="E1572" s="431"/>
      <c r="F1572" s="431"/>
      <c r="G1572" s="431"/>
      <c r="H1572" s="433"/>
      <c r="I1572" s="509"/>
      <c r="J1572" s="387"/>
      <c r="K1572" s="387"/>
      <c r="L1572" s="431"/>
      <c r="M1572" s="431"/>
      <c r="N1572" s="433"/>
      <c r="O1572" s="431"/>
    </row>
    <row r="1573" spans="1:15" x14ac:dyDescent="0.2">
      <c r="A1573" s="431"/>
      <c r="B1573" s="431"/>
      <c r="C1573" s="431"/>
      <c r="D1573" s="431"/>
      <c r="E1573" s="431"/>
      <c r="F1573" s="431"/>
      <c r="G1573" s="431"/>
      <c r="H1573" s="433"/>
      <c r="I1573" s="509"/>
      <c r="J1573" s="387"/>
      <c r="K1573" s="387"/>
      <c r="L1573" s="431"/>
      <c r="M1573" s="431"/>
      <c r="N1573" s="433"/>
      <c r="O1573" s="431"/>
    </row>
    <row r="1574" spans="1:15" x14ac:dyDescent="0.2">
      <c r="A1574" s="431"/>
      <c r="B1574" s="431"/>
      <c r="C1574" s="431"/>
      <c r="D1574" s="431"/>
      <c r="E1574" s="431"/>
      <c r="F1574" s="431"/>
      <c r="G1574" s="431"/>
      <c r="H1574" s="433"/>
      <c r="I1574" s="509"/>
      <c r="J1574" s="387"/>
      <c r="K1574" s="387"/>
      <c r="L1574" s="431"/>
      <c r="M1574" s="431"/>
      <c r="N1574" s="433"/>
      <c r="O1574" s="431"/>
    </row>
    <row r="1575" spans="1:15" x14ac:dyDescent="0.2">
      <c r="A1575" s="431"/>
      <c r="B1575" s="431"/>
      <c r="C1575" s="431"/>
      <c r="D1575" s="431"/>
      <c r="E1575" s="431"/>
      <c r="F1575" s="431"/>
      <c r="G1575" s="431"/>
      <c r="H1575" s="433"/>
      <c r="I1575" s="509"/>
      <c r="J1575" s="387"/>
      <c r="K1575" s="387"/>
      <c r="L1575" s="431"/>
      <c r="M1575" s="431"/>
      <c r="N1575" s="433"/>
      <c r="O1575" s="431"/>
    </row>
    <row r="1576" spans="1:15" x14ac:dyDescent="0.2">
      <c r="A1576" s="431"/>
      <c r="B1576" s="431"/>
      <c r="C1576" s="431"/>
      <c r="D1576" s="431"/>
      <c r="E1576" s="431"/>
      <c r="F1576" s="431"/>
      <c r="G1576" s="431"/>
      <c r="H1576" s="433"/>
      <c r="I1576" s="509"/>
      <c r="J1576" s="387"/>
      <c r="K1576" s="387"/>
      <c r="L1576" s="431"/>
      <c r="M1576" s="431"/>
      <c r="N1576" s="433"/>
      <c r="O1576" s="431"/>
    </row>
    <row r="1577" spans="1:15" x14ac:dyDescent="0.2">
      <c r="A1577" s="431"/>
      <c r="B1577" s="431"/>
      <c r="C1577" s="431"/>
      <c r="D1577" s="431"/>
      <c r="E1577" s="431"/>
      <c r="F1577" s="431"/>
      <c r="G1577" s="431"/>
      <c r="H1577" s="433"/>
      <c r="I1577" s="509"/>
      <c r="J1577" s="387"/>
      <c r="K1577" s="387"/>
      <c r="L1577" s="431"/>
      <c r="M1577" s="431"/>
      <c r="N1577" s="433"/>
      <c r="O1577" s="431"/>
    </row>
    <row r="1578" spans="1:15" x14ac:dyDescent="0.2">
      <c r="A1578" s="431"/>
      <c r="B1578" s="431"/>
      <c r="C1578" s="431"/>
      <c r="D1578" s="431"/>
      <c r="E1578" s="431"/>
      <c r="F1578" s="431"/>
      <c r="G1578" s="431"/>
      <c r="H1578" s="433"/>
      <c r="I1578" s="509"/>
      <c r="J1578" s="387"/>
      <c r="K1578" s="387"/>
      <c r="L1578" s="431"/>
      <c r="M1578" s="431"/>
      <c r="N1578" s="433"/>
      <c r="O1578" s="431"/>
    </row>
    <row r="1579" spans="1:15" x14ac:dyDescent="0.2">
      <c r="A1579" s="431"/>
      <c r="B1579" s="431"/>
      <c r="C1579" s="431"/>
      <c r="D1579" s="431"/>
      <c r="E1579" s="431"/>
      <c r="F1579" s="431"/>
      <c r="G1579" s="431"/>
      <c r="H1579" s="433"/>
      <c r="I1579" s="509"/>
      <c r="J1579" s="387"/>
      <c r="K1579" s="387"/>
      <c r="L1579" s="431"/>
      <c r="M1579" s="431"/>
      <c r="N1579" s="433"/>
      <c r="O1579" s="431"/>
    </row>
    <row r="1580" spans="1:15" x14ac:dyDescent="0.2">
      <c r="A1580" s="431"/>
      <c r="B1580" s="431"/>
      <c r="C1580" s="431"/>
      <c r="D1580" s="431"/>
      <c r="E1580" s="431"/>
      <c r="F1580" s="431"/>
      <c r="G1580" s="431"/>
      <c r="H1580" s="433"/>
      <c r="I1580" s="509"/>
      <c r="J1580" s="387"/>
      <c r="K1580" s="387"/>
      <c r="L1580" s="431"/>
      <c r="M1580" s="431"/>
      <c r="N1580" s="433"/>
      <c r="O1580" s="431"/>
    </row>
    <row r="1581" spans="1:15" x14ac:dyDescent="0.2">
      <c r="A1581" s="431"/>
      <c r="B1581" s="431"/>
      <c r="C1581" s="431"/>
      <c r="D1581" s="431"/>
      <c r="E1581" s="431"/>
      <c r="F1581" s="431"/>
      <c r="G1581" s="431"/>
      <c r="H1581" s="433"/>
      <c r="I1581" s="509"/>
      <c r="J1581" s="387"/>
      <c r="K1581" s="387"/>
      <c r="L1581" s="431"/>
      <c r="M1581" s="431"/>
      <c r="N1581" s="433"/>
      <c r="O1581" s="431"/>
    </row>
    <row r="1582" spans="1:15" x14ac:dyDescent="0.2">
      <c r="A1582" s="431"/>
      <c r="B1582" s="431"/>
      <c r="C1582" s="431"/>
      <c r="D1582" s="431"/>
      <c r="E1582" s="431"/>
      <c r="F1582" s="431"/>
      <c r="G1582" s="431"/>
      <c r="H1582" s="433"/>
      <c r="I1582" s="509"/>
      <c r="J1582" s="387"/>
      <c r="K1582" s="387"/>
      <c r="L1582" s="431"/>
      <c r="M1582" s="431"/>
      <c r="N1582" s="433"/>
      <c r="O1582" s="431"/>
    </row>
    <row r="1583" spans="1:15" x14ac:dyDescent="0.2">
      <c r="A1583" s="431"/>
      <c r="B1583" s="431"/>
      <c r="C1583" s="431"/>
      <c r="D1583" s="431"/>
      <c r="E1583" s="431"/>
      <c r="F1583" s="431"/>
      <c r="G1583" s="431"/>
      <c r="H1583" s="433"/>
      <c r="I1583" s="509"/>
      <c r="J1583" s="387"/>
      <c r="K1583" s="387"/>
      <c r="L1583" s="431"/>
      <c r="M1583" s="431"/>
      <c r="N1583" s="433"/>
      <c r="O1583" s="431"/>
    </row>
    <row r="1584" spans="1:15" x14ac:dyDescent="0.2">
      <c r="A1584" s="431"/>
      <c r="B1584" s="431"/>
      <c r="C1584" s="431"/>
      <c r="D1584" s="431"/>
      <c r="E1584" s="431"/>
      <c r="F1584" s="431"/>
      <c r="G1584" s="431"/>
      <c r="H1584" s="433"/>
      <c r="I1584" s="509"/>
      <c r="J1584" s="387"/>
      <c r="K1584" s="387"/>
      <c r="L1584" s="431"/>
      <c r="M1584" s="431"/>
      <c r="N1584" s="433"/>
      <c r="O1584" s="431"/>
    </row>
    <row r="1585" spans="1:15" x14ac:dyDescent="0.2">
      <c r="A1585" s="431"/>
      <c r="B1585" s="431"/>
      <c r="C1585" s="431"/>
      <c r="D1585" s="431"/>
      <c r="E1585" s="431"/>
      <c r="F1585" s="431"/>
      <c r="G1585" s="431"/>
      <c r="H1585" s="433"/>
      <c r="I1585" s="509"/>
      <c r="J1585" s="387"/>
      <c r="K1585" s="387"/>
      <c r="L1585" s="431"/>
      <c r="M1585" s="431"/>
      <c r="N1585" s="433"/>
      <c r="O1585" s="431"/>
    </row>
    <row r="1586" spans="1:15" x14ac:dyDescent="0.2">
      <c r="A1586" s="431"/>
      <c r="B1586" s="431"/>
      <c r="C1586" s="431"/>
      <c r="D1586" s="431"/>
      <c r="E1586" s="431"/>
      <c r="F1586" s="431"/>
      <c r="G1586" s="431"/>
      <c r="H1586" s="433"/>
      <c r="I1586" s="509"/>
      <c r="J1586" s="387"/>
      <c r="K1586" s="387"/>
      <c r="L1586" s="431"/>
      <c r="M1586" s="431"/>
      <c r="N1586" s="433"/>
      <c r="O1586" s="431"/>
    </row>
    <row r="1587" spans="1:15" x14ac:dyDescent="0.2">
      <c r="A1587" s="431"/>
      <c r="B1587" s="431"/>
      <c r="C1587" s="431"/>
      <c r="D1587" s="431"/>
      <c r="E1587" s="431"/>
      <c r="F1587" s="431"/>
      <c r="G1587" s="431"/>
      <c r="H1587" s="433"/>
      <c r="I1587" s="509"/>
      <c r="J1587" s="387"/>
      <c r="K1587" s="387"/>
      <c r="L1587" s="431"/>
      <c r="M1587" s="431"/>
      <c r="N1587" s="433"/>
      <c r="O1587" s="431"/>
    </row>
    <row r="1588" spans="1:15" x14ac:dyDescent="0.2">
      <c r="A1588" s="431"/>
      <c r="B1588" s="431"/>
      <c r="C1588" s="431"/>
      <c r="D1588" s="431"/>
      <c r="E1588" s="431"/>
      <c r="F1588" s="431"/>
      <c r="G1588" s="431"/>
      <c r="H1588" s="433"/>
      <c r="I1588" s="509"/>
      <c r="J1588" s="387"/>
      <c r="K1588" s="387"/>
      <c r="L1588" s="431"/>
      <c r="M1588" s="431"/>
      <c r="N1588" s="433"/>
      <c r="O1588" s="431"/>
    </row>
    <row r="1589" spans="1:15" x14ac:dyDescent="0.2">
      <c r="A1589" s="431"/>
      <c r="B1589" s="431"/>
      <c r="C1589" s="431"/>
      <c r="D1589" s="431"/>
      <c r="E1589" s="431"/>
      <c r="F1589" s="431"/>
      <c r="G1589" s="431"/>
      <c r="H1589" s="433"/>
      <c r="I1589" s="509"/>
      <c r="J1589" s="387"/>
      <c r="K1589" s="387"/>
      <c r="L1589" s="431"/>
      <c r="M1589" s="431"/>
      <c r="N1589" s="433"/>
      <c r="O1589" s="431"/>
    </row>
    <row r="1590" spans="1:15" x14ac:dyDescent="0.2">
      <c r="A1590" s="431"/>
      <c r="B1590" s="431"/>
      <c r="C1590" s="431"/>
      <c r="D1590" s="431"/>
      <c r="E1590" s="431"/>
      <c r="F1590" s="431"/>
      <c r="G1590" s="431"/>
      <c r="H1590" s="433"/>
      <c r="I1590" s="509"/>
      <c r="J1590" s="387"/>
      <c r="K1590" s="387"/>
      <c r="L1590" s="431"/>
      <c r="M1590" s="431"/>
      <c r="N1590" s="433"/>
      <c r="O1590" s="431"/>
    </row>
    <row r="1591" spans="1:15" x14ac:dyDescent="0.2">
      <c r="A1591" s="431"/>
      <c r="B1591" s="431"/>
      <c r="C1591" s="431"/>
      <c r="D1591" s="431"/>
      <c r="E1591" s="431"/>
      <c r="F1591" s="431"/>
      <c r="G1591" s="431"/>
      <c r="H1591" s="433"/>
      <c r="I1591" s="509"/>
      <c r="J1591" s="387"/>
      <c r="K1591" s="387"/>
      <c r="L1591" s="431"/>
      <c r="M1591" s="431"/>
      <c r="N1591" s="433"/>
      <c r="O1591" s="431"/>
    </row>
    <row r="1592" spans="1:15" x14ac:dyDescent="0.2">
      <c r="A1592" s="431"/>
      <c r="B1592" s="431"/>
      <c r="C1592" s="431"/>
      <c r="D1592" s="431"/>
      <c r="E1592" s="431"/>
      <c r="F1592" s="431"/>
      <c r="G1592" s="431"/>
      <c r="H1592" s="433"/>
      <c r="I1592" s="509"/>
      <c r="J1592" s="387"/>
      <c r="K1592" s="387"/>
      <c r="L1592" s="431"/>
      <c r="M1592" s="431"/>
      <c r="N1592" s="433"/>
      <c r="O1592" s="431"/>
    </row>
    <row r="1593" spans="1:15" x14ac:dyDescent="0.2">
      <c r="A1593" s="431"/>
      <c r="B1593" s="431"/>
      <c r="C1593" s="431"/>
      <c r="D1593" s="431"/>
      <c r="E1593" s="431"/>
      <c r="F1593" s="431"/>
      <c r="G1593" s="431"/>
      <c r="H1593" s="433"/>
      <c r="I1593" s="509"/>
      <c r="J1593" s="387"/>
      <c r="K1593" s="387"/>
      <c r="L1593" s="431"/>
      <c r="M1593" s="431"/>
      <c r="N1593" s="433"/>
      <c r="O1593" s="431"/>
    </row>
    <row r="1594" spans="1:15" x14ac:dyDescent="0.2">
      <c r="A1594" s="431"/>
      <c r="B1594" s="431"/>
      <c r="C1594" s="431"/>
      <c r="D1594" s="431"/>
      <c r="E1594" s="431"/>
      <c r="F1594" s="431"/>
      <c r="G1594" s="431"/>
      <c r="H1594" s="433"/>
      <c r="I1594" s="509"/>
      <c r="J1594" s="387"/>
      <c r="K1594" s="387"/>
      <c r="L1594" s="431"/>
      <c r="M1594" s="431"/>
      <c r="N1594" s="433"/>
      <c r="O1594" s="431"/>
    </row>
    <row r="1595" spans="1:15" x14ac:dyDescent="0.2">
      <c r="A1595" s="431"/>
      <c r="B1595" s="431"/>
      <c r="C1595" s="431"/>
      <c r="D1595" s="431"/>
      <c r="E1595" s="431"/>
      <c r="F1595" s="431"/>
      <c r="G1595" s="431"/>
      <c r="H1595" s="433"/>
      <c r="I1595" s="509"/>
      <c r="J1595" s="387"/>
      <c r="K1595" s="387"/>
      <c r="L1595" s="431"/>
      <c r="M1595" s="431"/>
      <c r="N1595" s="433"/>
      <c r="O1595" s="431"/>
    </row>
    <row r="1596" spans="1:15" x14ac:dyDescent="0.2">
      <c r="A1596" s="431"/>
      <c r="B1596" s="431"/>
      <c r="C1596" s="431"/>
      <c r="D1596" s="431"/>
      <c r="E1596" s="431"/>
      <c r="F1596" s="431"/>
      <c r="G1596" s="431"/>
      <c r="H1596" s="433"/>
      <c r="I1596" s="509"/>
      <c r="J1596" s="387"/>
      <c r="K1596" s="387"/>
      <c r="L1596" s="431"/>
      <c r="M1596" s="431"/>
      <c r="N1596" s="433"/>
      <c r="O1596" s="431"/>
    </row>
    <row r="1597" spans="1:15" x14ac:dyDescent="0.2">
      <c r="A1597" s="431"/>
      <c r="B1597" s="431"/>
      <c r="C1597" s="431"/>
      <c r="D1597" s="431"/>
      <c r="E1597" s="431"/>
      <c r="F1597" s="431"/>
      <c r="G1597" s="431"/>
      <c r="H1597" s="433"/>
      <c r="I1597" s="509"/>
      <c r="J1597" s="387"/>
      <c r="K1597" s="387"/>
      <c r="L1597" s="431"/>
      <c r="M1597" s="431"/>
      <c r="N1597" s="433"/>
      <c r="O1597" s="431"/>
    </row>
    <row r="1598" spans="1:15" x14ac:dyDescent="0.2">
      <c r="A1598" s="431"/>
      <c r="B1598" s="431"/>
      <c r="C1598" s="431"/>
      <c r="D1598" s="431"/>
      <c r="E1598" s="431"/>
      <c r="F1598" s="431"/>
      <c r="G1598" s="431"/>
      <c r="H1598" s="433"/>
      <c r="I1598" s="509"/>
      <c r="J1598" s="387"/>
      <c r="K1598" s="387"/>
      <c r="L1598" s="431"/>
      <c r="M1598" s="431"/>
      <c r="N1598" s="433"/>
      <c r="O1598" s="431"/>
    </row>
    <row r="1599" spans="1:15" x14ac:dyDescent="0.2">
      <c r="A1599" s="431"/>
      <c r="B1599" s="431"/>
      <c r="C1599" s="431"/>
      <c r="D1599" s="431"/>
      <c r="E1599" s="431"/>
      <c r="F1599" s="431"/>
      <c r="G1599" s="431"/>
      <c r="H1599" s="433"/>
      <c r="I1599" s="509"/>
      <c r="J1599" s="387"/>
      <c r="K1599" s="387"/>
      <c r="L1599" s="431"/>
      <c r="M1599" s="431"/>
      <c r="N1599" s="433"/>
      <c r="O1599" s="431"/>
    </row>
    <row r="1600" spans="1:15" x14ac:dyDescent="0.2">
      <c r="A1600" s="431"/>
      <c r="B1600" s="431"/>
      <c r="C1600" s="431"/>
      <c r="D1600" s="431"/>
      <c r="E1600" s="431"/>
      <c r="F1600" s="431"/>
      <c r="G1600" s="431"/>
      <c r="H1600" s="433"/>
      <c r="I1600" s="509"/>
      <c r="J1600" s="387"/>
      <c r="K1600" s="387"/>
      <c r="L1600" s="431"/>
      <c r="M1600" s="431"/>
      <c r="N1600" s="433"/>
      <c r="O1600" s="431"/>
    </row>
    <row r="1601" spans="1:15" x14ac:dyDescent="0.2">
      <c r="A1601" s="431"/>
      <c r="B1601" s="431"/>
      <c r="C1601" s="431"/>
      <c r="D1601" s="431"/>
      <c r="E1601" s="431"/>
      <c r="F1601" s="431"/>
      <c r="G1601" s="431"/>
      <c r="H1601" s="433"/>
      <c r="I1601" s="509"/>
      <c r="J1601" s="387"/>
      <c r="K1601" s="387"/>
      <c r="L1601" s="431"/>
      <c r="M1601" s="431"/>
      <c r="N1601" s="433"/>
      <c r="O1601" s="431"/>
    </row>
    <row r="1602" spans="1:15" x14ac:dyDescent="0.2">
      <c r="A1602" s="431"/>
      <c r="B1602" s="431"/>
      <c r="C1602" s="431"/>
      <c r="D1602" s="431"/>
      <c r="E1602" s="431"/>
      <c r="F1602" s="431"/>
      <c r="G1602" s="431"/>
      <c r="H1602" s="433"/>
      <c r="I1602" s="509"/>
      <c r="J1602" s="387"/>
      <c r="K1602" s="387"/>
      <c r="L1602" s="431"/>
      <c r="M1602" s="431"/>
      <c r="N1602" s="433"/>
      <c r="O1602" s="431"/>
    </row>
    <row r="1603" spans="1:15" x14ac:dyDescent="0.2">
      <c r="A1603" s="431"/>
      <c r="B1603" s="431"/>
      <c r="C1603" s="431"/>
      <c r="D1603" s="431"/>
      <c r="E1603" s="431"/>
      <c r="F1603" s="431"/>
      <c r="G1603" s="431"/>
      <c r="H1603" s="433"/>
      <c r="I1603" s="509"/>
      <c r="J1603" s="387"/>
      <c r="K1603" s="387"/>
      <c r="L1603" s="431"/>
      <c r="M1603" s="431"/>
      <c r="N1603" s="433"/>
      <c r="O1603" s="431"/>
    </row>
    <row r="1604" spans="1:15" x14ac:dyDescent="0.2">
      <c r="A1604" s="431"/>
      <c r="B1604" s="431"/>
      <c r="C1604" s="431"/>
      <c r="D1604" s="431"/>
      <c r="E1604" s="431"/>
      <c r="F1604" s="431"/>
      <c r="G1604" s="431"/>
      <c r="H1604" s="433"/>
      <c r="I1604" s="509"/>
      <c r="J1604" s="387"/>
      <c r="K1604" s="387"/>
      <c r="L1604" s="431"/>
      <c r="M1604" s="431"/>
      <c r="N1604" s="433"/>
      <c r="O1604" s="431"/>
    </row>
    <row r="1605" spans="1:15" x14ac:dyDescent="0.2">
      <c r="A1605" s="431"/>
      <c r="B1605" s="431"/>
      <c r="C1605" s="431"/>
      <c r="D1605" s="431"/>
      <c r="E1605" s="431"/>
      <c r="F1605" s="431"/>
      <c r="G1605" s="431"/>
      <c r="H1605" s="433"/>
      <c r="I1605" s="509"/>
      <c r="J1605" s="387"/>
      <c r="K1605" s="387"/>
      <c r="L1605" s="431"/>
      <c r="M1605" s="431"/>
      <c r="N1605" s="433"/>
      <c r="O1605" s="431"/>
    </row>
    <row r="1606" spans="1:15" x14ac:dyDescent="0.2">
      <c r="A1606" s="431"/>
      <c r="B1606" s="431"/>
      <c r="C1606" s="431"/>
      <c r="D1606" s="431"/>
      <c r="E1606" s="431"/>
      <c r="F1606" s="431"/>
      <c r="G1606" s="431"/>
      <c r="H1606" s="433"/>
      <c r="I1606" s="509"/>
      <c r="J1606" s="387"/>
      <c r="K1606" s="387"/>
      <c r="L1606" s="431"/>
      <c r="M1606" s="431"/>
      <c r="N1606" s="433"/>
      <c r="O1606" s="431"/>
    </row>
    <row r="1607" spans="1:15" x14ac:dyDescent="0.2">
      <c r="A1607" s="431"/>
      <c r="B1607" s="431"/>
      <c r="C1607" s="431"/>
      <c r="D1607" s="431"/>
      <c r="E1607" s="431"/>
      <c r="F1607" s="431"/>
      <c r="G1607" s="431"/>
      <c r="H1607" s="433"/>
      <c r="I1607" s="509"/>
      <c r="J1607" s="387"/>
      <c r="K1607" s="387"/>
      <c r="L1607" s="431"/>
      <c r="M1607" s="431"/>
      <c r="N1607" s="433"/>
      <c r="O1607" s="431"/>
    </row>
    <row r="1608" spans="1:15" x14ac:dyDescent="0.2">
      <c r="A1608" s="431"/>
      <c r="B1608" s="431"/>
      <c r="C1608" s="431"/>
      <c r="D1608" s="431"/>
      <c r="E1608" s="431"/>
      <c r="F1608" s="431"/>
      <c r="G1608" s="431"/>
      <c r="H1608" s="433"/>
      <c r="I1608" s="509"/>
      <c r="J1608" s="387"/>
      <c r="K1608" s="387"/>
      <c r="L1608" s="431"/>
      <c r="M1608" s="431"/>
      <c r="N1608" s="433"/>
      <c r="O1608" s="431"/>
    </row>
    <row r="1609" spans="1:15" x14ac:dyDescent="0.2">
      <c r="A1609" s="431"/>
      <c r="B1609" s="431"/>
      <c r="C1609" s="431"/>
      <c r="D1609" s="431"/>
      <c r="E1609" s="431"/>
      <c r="F1609" s="431"/>
      <c r="G1609" s="431"/>
      <c r="H1609" s="433"/>
      <c r="I1609" s="509"/>
      <c r="J1609" s="387"/>
      <c r="K1609" s="387"/>
      <c r="L1609" s="431"/>
      <c r="M1609" s="431"/>
      <c r="N1609" s="433"/>
      <c r="O1609" s="431"/>
    </row>
    <row r="1610" spans="1:15" x14ac:dyDescent="0.2">
      <c r="A1610" s="431"/>
      <c r="B1610" s="431"/>
      <c r="C1610" s="431"/>
      <c r="D1610" s="431"/>
      <c r="E1610" s="431"/>
      <c r="F1610" s="431"/>
      <c r="G1610" s="431"/>
      <c r="H1610" s="433"/>
      <c r="I1610" s="509"/>
      <c r="J1610" s="387"/>
      <c r="K1610" s="387"/>
      <c r="L1610" s="431"/>
      <c r="M1610" s="431"/>
      <c r="N1610" s="433"/>
      <c r="O1610" s="431"/>
    </row>
    <row r="1611" spans="1:15" x14ac:dyDescent="0.2">
      <c r="A1611" s="431"/>
      <c r="B1611" s="431"/>
      <c r="C1611" s="431"/>
      <c r="D1611" s="431"/>
      <c r="E1611" s="431"/>
      <c r="F1611" s="431"/>
      <c r="G1611" s="431"/>
      <c r="H1611" s="433"/>
      <c r="I1611" s="509"/>
      <c r="J1611" s="387"/>
      <c r="K1611" s="387"/>
      <c r="L1611" s="431"/>
      <c r="M1611" s="431"/>
      <c r="N1611" s="433"/>
      <c r="O1611" s="431"/>
    </row>
    <row r="1612" spans="1:15" x14ac:dyDescent="0.2">
      <c r="A1612" s="431"/>
      <c r="B1612" s="431"/>
      <c r="C1612" s="431"/>
      <c r="D1612" s="431"/>
      <c r="E1612" s="431"/>
      <c r="F1612" s="431"/>
      <c r="G1612" s="431"/>
      <c r="H1612" s="433"/>
      <c r="I1612" s="509"/>
      <c r="J1612" s="387"/>
      <c r="K1612" s="387"/>
      <c r="L1612" s="431"/>
      <c r="M1612" s="431"/>
      <c r="N1612" s="433"/>
      <c r="O1612" s="431"/>
    </row>
    <row r="1613" spans="1:15" x14ac:dyDescent="0.2">
      <c r="A1613" s="431"/>
      <c r="B1613" s="431"/>
      <c r="C1613" s="431"/>
      <c r="D1613" s="431"/>
      <c r="E1613" s="431"/>
      <c r="F1613" s="431"/>
      <c r="G1613" s="431"/>
      <c r="H1613" s="433"/>
      <c r="I1613" s="509"/>
      <c r="J1613" s="387"/>
      <c r="K1613" s="387"/>
      <c r="L1613" s="431"/>
      <c r="M1613" s="431"/>
      <c r="N1613" s="433"/>
      <c r="O1613" s="431"/>
    </row>
    <row r="1614" spans="1:15" x14ac:dyDescent="0.2">
      <c r="A1614" s="431"/>
      <c r="B1614" s="431"/>
      <c r="C1614" s="431"/>
      <c r="D1614" s="431"/>
      <c r="E1614" s="431"/>
      <c r="F1614" s="431"/>
      <c r="G1614" s="431"/>
      <c r="H1614" s="433"/>
      <c r="I1614" s="509"/>
      <c r="J1614" s="387"/>
      <c r="K1614" s="387"/>
      <c r="L1614" s="431"/>
      <c r="M1614" s="431"/>
      <c r="N1614" s="433"/>
      <c r="O1614" s="431"/>
    </row>
    <row r="1615" spans="1:15" x14ac:dyDescent="0.2">
      <c r="A1615" s="431"/>
      <c r="B1615" s="431"/>
      <c r="C1615" s="431"/>
      <c r="D1615" s="431"/>
      <c r="E1615" s="431"/>
      <c r="F1615" s="431"/>
      <c r="G1615" s="431"/>
      <c r="H1615" s="433"/>
      <c r="I1615" s="509"/>
      <c r="J1615" s="387"/>
      <c r="K1615" s="387"/>
      <c r="L1615" s="431"/>
      <c r="M1615" s="431"/>
      <c r="N1615" s="433"/>
      <c r="O1615" s="431"/>
    </row>
    <row r="1616" spans="1:15" x14ac:dyDescent="0.2">
      <c r="A1616" s="431"/>
      <c r="B1616" s="431"/>
      <c r="C1616" s="431"/>
      <c r="D1616" s="431"/>
      <c r="E1616" s="431"/>
      <c r="F1616" s="431"/>
      <c r="G1616" s="431"/>
      <c r="H1616" s="433"/>
      <c r="I1616" s="509"/>
      <c r="J1616" s="387"/>
      <c r="K1616" s="387"/>
      <c r="L1616" s="431"/>
      <c r="M1616" s="431"/>
      <c r="N1616" s="433"/>
      <c r="O1616" s="431"/>
    </row>
    <row r="1617" spans="1:15" x14ac:dyDescent="0.2">
      <c r="A1617" s="431"/>
      <c r="B1617" s="431"/>
      <c r="C1617" s="431"/>
      <c r="D1617" s="431"/>
      <c r="E1617" s="431"/>
      <c r="F1617" s="431"/>
      <c r="G1617" s="431"/>
      <c r="H1617" s="433"/>
      <c r="I1617" s="509"/>
      <c r="J1617" s="387"/>
      <c r="K1617" s="387"/>
      <c r="L1617" s="431"/>
      <c r="M1617" s="431"/>
      <c r="N1617" s="433"/>
      <c r="O1617" s="431"/>
    </row>
    <row r="1618" spans="1:15" x14ac:dyDescent="0.2">
      <c r="A1618" s="431"/>
      <c r="B1618" s="431"/>
      <c r="C1618" s="431"/>
      <c r="D1618" s="431"/>
      <c r="E1618" s="431"/>
      <c r="F1618" s="431"/>
      <c r="G1618" s="431"/>
      <c r="H1618" s="433"/>
      <c r="I1618" s="509"/>
      <c r="J1618" s="387"/>
      <c r="K1618" s="387"/>
      <c r="L1618" s="431"/>
      <c r="M1618" s="431"/>
      <c r="N1618" s="433"/>
      <c r="O1618" s="431"/>
    </row>
    <row r="1619" spans="1:15" x14ac:dyDescent="0.2">
      <c r="A1619" s="431"/>
      <c r="B1619" s="431"/>
      <c r="C1619" s="431"/>
      <c r="D1619" s="431"/>
      <c r="E1619" s="431"/>
      <c r="F1619" s="431"/>
      <c r="G1619" s="431"/>
      <c r="H1619" s="433"/>
      <c r="I1619" s="509"/>
      <c r="J1619" s="387"/>
      <c r="K1619" s="387"/>
      <c r="L1619" s="431"/>
      <c r="M1619" s="431"/>
      <c r="N1619" s="433"/>
      <c r="O1619" s="431"/>
    </row>
    <row r="1620" spans="1:15" x14ac:dyDescent="0.2">
      <c r="A1620" s="431"/>
      <c r="B1620" s="431"/>
      <c r="C1620" s="431"/>
      <c r="D1620" s="431"/>
      <c r="E1620" s="431"/>
      <c r="F1620" s="431"/>
      <c r="G1620" s="431"/>
      <c r="H1620" s="433"/>
      <c r="I1620" s="509"/>
      <c r="J1620" s="387"/>
      <c r="K1620" s="387"/>
      <c r="L1620" s="431"/>
      <c r="M1620" s="431"/>
      <c r="N1620" s="433"/>
      <c r="O1620" s="431"/>
    </row>
    <row r="1621" spans="1:15" x14ac:dyDescent="0.2">
      <c r="A1621" s="431"/>
      <c r="B1621" s="431"/>
      <c r="C1621" s="431"/>
      <c r="D1621" s="431"/>
      <c r="E1621" s="431"/>
      <c r="F1621" s="431"/>
      <c r="G1621" s="431"/>
      <c r="H1621" s="433"/>
      <c r="I1621" s="509"/>
      <c r="J1621" s="387"/>
      <c r="K1621" s="387"/>
      <c r="L1621" s="431"/>
      <c r="M1621" s="431"/>
      <c r="N1621" s="433"/>
      <c r="O1621" s="431"/>
    </row>
    <row r="1622" spans="1:15" x14ac:dyDescent="0.2">
      <c r="A1622" s="431"/>
      <c r="B1622" s="431"/>
      <c r="C1622" s="431"/>
      <c r="D1622" s="431"/>
      <c r="E1622" s="431"/>
      <c r="F1622" s="431"/>
      <c r="G1622" s="431"/>
      <c r="H1622" s="433"/>
      <c r="I1622" s="509"/>
      <c r="J1622" s="387"/>
      <c r="K1622" s="387"/>
      <c r="L1622" s="431"/>
      <c r="M1622" s="431"/>
      <c r="N1622" s="433"/>
      <c r="O1622" s="431"/>
    </row>
    <row r="1623" spans="1:15" x14ac:dyDescent="0.2">
      <c r="A1623" s="431"/>
      <c r="B1623" s="431"/>
      <c r="C1623" s="431"/>
      <c r="D1623" s="431"/>
      <c r="E1623" s="431"/>
      <c r="F1623" s="431"/>
      <c r="G1623" s="431"/>
      <c r="H1623" s="433"/>
      <c r="I1623" s="509"/>
      <c r="J1623" s="387"/>
      <c r="K1623" s="387"/>
      <c r="L1623" s="431"/>
      <c r="M1623" s="431"/>
      <c r="N1623" s="433"/>
      <c r="O1623" s="431"/>
    </row>
    <row r="1624" spans="1:15" x14ac:dyDescent="0.2">
      <c r="A1624" s="431"/>
      <c r="B1624" s="431"/>
      <c r="C1624" s="431"/>
      <c r="D1624" s="431"/>
      <c r="E1624" s="431"/>
      <c r="F1624" s="431"/>
      <c r="G1624" s="431"/>
      <c r="H1624" s="433"/>
      <c r="I1624" s="509"/>
      <c r="J1624" s="387"/>
      <c r="K1624" s="387"/>
      <c r="L1624" s="431"/>
      <c r="M1624" s="431"/>
      <c r="N1624" s="433"/>
      <c r="O1624" s="431"/>
    </row>
    <row r="1625" spans="1:15" x14ac:dyDescent="0.2">
      <c r="A1625" s="431"/>
      <c r="B1625" s="431"/>
      <c r="C1625" s="431"/>
      <c r="D1625" s="431"/>
      <c r="E1625" s="431"/>
      <c r="F1625" s="431"/>
      <c r="G1625" s="431"/>
      <c r="H1625" s="433"/>
      <c r="I1625" s="509"/>
      <c r="J1625" s="387"/>
      <c r="K1625" s="387"/>
      <c r="L1625" s="431"/>
      <c r="M1625" s="431"/>
      <c r="N1625" s="433"/>
      <c r="O1625" s="431"/>
    </row>
    <row r="1626" spans="1:15" x14ac:dyDescent="0.2">
      <c r="A1626" s="431"/>
      <c r="B1626" s="431"/>
      <c r="C1626" s="431"/>
      <c r="D1626" s="431"/>
      <c r="E1626" s="431"/>
      <c r="F1626" s="431"/>
      <c r="G1626" s="431"/>
      <c r="H1626" s="433"/>
      <c r="I1626" s="509"/>
      <c r="J1626" s="387"/>
      <c r="K1626" s="387"/>
      <c r="L1626" s="431"/>
      <c r="M1626" s="431"/>
      <c r="N1626" s="433"/>
      <c r="O1626" s="431"/>
    </row>
    <row r="1627" spans="1:15" x14ac:dyDescent="0.2">
      <c r="A1627" s="431"/>
      <c r="B1627" s="431"/>
      <c r="C1627" s="431"/>
      <c r="D1627" s="431"/>
      <c r="E1627" s="431"/>
      <c r="F1627" s="431"/>
      <c r="G1627" s="431"/>
      <c r="H1627" s="433"/>
      <c r="I1627" s="509"/>
      <c r="J1627" s="387"/>
      <c r="K1627" s="387"/>
      <c r="L1627" s="431"/>
      <c r="M1627" s="431"/>
      <c r="N1627" s="433"/>
      <c r="O1627" s="431"/>
    </row>
    <row r="1628" spans="1:15" x14ac:dyDescent="0.2">
      <c r="A1628" s="431"/>
      <c r="B1628" s="431"/>
      <c r="C1628" s="431"/>
      <c r="D1628" s="431"/>
      <c r="E1628" s="431"/>
      <c r="F1628" s="431"/>
      <c r="G1628" s="431"/>
      <c r="H1628" s="433"/>
      <c r="I1628" s="509"/>
      <c r="J1628" s="387"/>
      <c r="K1628" s="387"/>
      <c r="L1628" s="431"/>
      <c r="M1628" s="431"/>
      <c r="N1628" s="433"/>
      <c r="O1628" s="431"/>
    </row>
    <row r="1629" spans="1:15" x14ac:dyDescent="0.2">
      <c r="A1629" s="431"/>
      <c r="B1629" s="431"/>
      <c r="C1629" s="431"/>
      <c r="D1629" s="431"/>
      <c r="E1629" s="431"/>
      <c r="F1629" s="431"/>
      <c r="G1629" s="431"/>
      <c r="H1629" s="433"/>
      <c r="I1629" s="509"/>
      <c r="J1629" s="387"/>
      <c r="K1629" s="387"/>
      <c r="L1629" s="431"/>
      <c r="M1629" s="431"/>
      <c r="N1629" s="433"/>
      <c r="O1629" s="431"/>
    </row>
    <row r="1630" spans="1:15" x14ac:dyDescent="0.2">
      <c r="A1630" s="431"/>
      <c r="B1630" s="431"/>
      <c r="C1630" s="431"/>
      <c r="D1630" s="431"/>
      <c r="E1630" s="431"/>
      <c r="F1630" s="431"/>
      <c r="G1630" s="431"/>
      <c r="H1630" s="433"/>
      <c r="I1630" s="509"/>
      <c r="J1630" s="387"/>
      <c r="K1630" s="387"/>
      <c r="L1630" s="431"/>
      <c r="M1630" s="431"/>
      <c r="N1630" s="433"/>
      <c r="O1630" s="431"/>
    </row>
    <row r="1631" spans="1:15" x14ac:dyDescent="0.2">
      <c r="A1631" s="431"/>
      <c r="B1631" s="431"/>
      <c r="C1631" s="431"/>
      <c r="D1631" s="431"/>
      <c r="E1631" s="431"/>
      <c r="F1631" s="431"/>
      <c r="G1631" s="431"/>
      <c r="H1631" s="433"/>
      <c r="I1631" s="509"/>
      <c r="J1631" s="387"/>
      <c r="K1631" s="387"/>
      <c r="L1631" s="431"/>
      <c r="M1631" s="431"/>
      <c r="N1631" s="433"/>
      <c r="O1631" s="431"/>
    </row>
    <row r="1632" spans="1:15" x14ac:dyDescent="0.2">
      <c r="A1632" s="431"/>
      <c r="B1632" s="431"/>
      <c r="C1632" s="431"/>
      <c r="D1632" s="431"/>
      <c r="E1632" s="431"/>
      <c r="F1632" s="431"/>
      <c r="G1632" s="431"/>
      <c r="H1632" s="433"/>
      <c r="I1632" s="509"/>
      <c r="J1632" s="387"/>
      <c r="K1632" s="387"/>
      <c r="L1632" s="431"/>
      <c r="M1632" s="431"/>
      <c r="N1632" s="433"/>
      <c r="O1632" s="431"/>
    </row>
    <row r="1633" spans="1:15" x14ac:dyDescent="0.2">
      <c r="A1633" s="431"/>
      <c r="B1633" s="431"/>
      <c r="C1633" s="431"/>
      <c r="D1633" s="431"/>
      <c r="E1633" s="431"/>
      <c r="F1633" s="431"/>
      <c r="G1633" s="431"/>
      <c r="H1633" s="433"/>
      <c r="I1633" s="509"/>
      <c r="J1633" s="387"/>
      <c r="K1633" s="387"/>
      <c r="L1633" s="431"/>
      <c r="M1633" s="431"/>
      <c r="N1633" s="433"/>
      <c r="O1633" s="431"/>
    </row>
    <row r="1634" spans="1:15" x14ac:dyDescent="0.2">
      <c r="A1634" s="431"/>
      <c r="B1634" s="431"/>
      <c r="C1634" s="431"/>
      <c r="D1634" s="431"/>
      <c r="E1634" s="431"/>
      <c r="F1634" s="431"/>
      <c r="G1634" s="431"/>
      <c r="H1634" s="433"/>
      <c r="I1634" s="509"/>
      <c r="J1634" s="387"/>
      <c r="K1634" s="387"/>
      <c r="L1634" s="431"/>
      <c r="M1634" s="431"/>
      <c r="N1634" s="433"/>
      <c r="O1634" s="431"/>
    </row>
    <row r="1635" spans="1:15" x14ac:dyDescent="0.2">
      <c r="A1635" s="431"/>
      <c r="B1635" s="431"/>
      <c r="C1635" s="431"/>
      <c r="D1635" s="431"/>
      <c r="E1635" s="431"/>
      <c r="F1635" s="431"/>
      <c r="G1635" s="431"/>
      <c r="H1635" s="433"/>
      <c r="I1635" s="509"/>
      <c r="J1635" s="387"/>
      <c r="K1635" s="387"/>
      <c r="L1635" s="431"/>
      <c r="M1635" s="431"/>
      <c r="N1635" s="433"/>
      <c r="O1635" s="431"/>
    </row>
    <row r="1636" spans="1:15" x14ac:dyDescent="0.2">
      <c r="A1636" s="431"/>
      <c r="B1636" s="431"/>
      <c r="C1636" s="431"/>
      <c r="D1636" s="431"/>
      <c r="E1636" s="431"/>
      <c r="F1636" s="431"/>
      <c r="G1636" s="431"/>
      <c r="H1636" s="433"/>
      <c r="I1636" s="509"/>
      <c r="J1636" s="387"/>
      <c r="K1636" s="387"/>
      <c r="L1636" s="431"/>
      <c r="M1636" s="431"/>
      <c r="N1636" s="433"/>
      <c r="O1636" s="431"/>
    </row>
    <row r="1637" spans="1:15" x14ac:dyDescent="0.2">
      <c r="A1637" s="431"/>
      <c r="B1637" s="431"/>
      <c r="C1637" s="431"/>
      <c r="D1637" s="431"/>
      <c r="E1637" s="431"/>
      <c r="F1637" s="431"/>
      <c r="G1637" s="431"/>
      <c r="H1637" s="433"/>
      <c r="I1637" s="509"/>
      <c r="J1637" s="387"/>
      <c r="K1637" s="387"/>
      <c r="L1637" s="431"/>
      <c r="M1637" s="431"/>
      <c r="N1637" s="433"/>
      <c r="O1637" s="431"/>
    </row>
    <row r="1638" spans="1:15" x14ac:dyDescent="0.2">
      <c r="A1638" s="431"/>
      <c r="B1638" s="431"/>
      <c r="C1638" s="431"/>
      <c r="D1638" s="431"/>
      <c r="E1638" s="431"/>
      <c r="F1638" s="431"/>
      <c r="G1638" s="431"/>
      <c r="H1638" s="433"/>
      <c r="I1638" s="509"/>
      <c r="J1638" s="387"/>
      <c r="K1638" s="387"/>
      <c r="L1638" s="431"/>
      <c r="M1638" s="431"/>
      <c r="N1638" s="433"/>
      <c r="O1638" s="431"/>
    </row>
    <row r="1639" spans="1:15" x14ac:dyDescent="0.2">
      <c r="A1639" s="431"/>
      <c r="B1639" s="431"/>
      <c r="C1639" s="431"/>
      <c r="D1639" s="431"/>
      <c r="E1639" s="431"/>
      <c r="F1639" s="431"/>
      <c r="G1639" s="431"/>
      <c r="H1639" s="433"/>
      <c r="I1639" s="509"/>
      <c r="J1639" s="387"/>
      <c r="K1639" s="387"/>
      <c r="L1639" s="431"/>
      <c r="M1639" s="431"/>
      <c r="N1639" s="433"/>
      <c r="O1639" s="431"/>
    </row>
    <row r="1640" spans="1:15" x14ac:dyDescent="0.2">
      <c r="A1640" s="431"/>
      <c r="B1640" s="431"/>
      <c r="C1640" s="431"/>
      <c r="D1640" s="431"/>
      <c r="E1640" s="431"/>
      <c r="F1640" s="431"/>
      <c r="G1640" s="431"/>
      <c r="H1640" s="433"/>
      <c r="I1640" s="509"/>
      <c r="J1640" s="387"/>
      <c r="K1640" s="387"/>
      <c r="L1640" s="431"/>
      <c r="M1640" s="431"/>
      <c r="N1640" s="433"/>
      <c r="O1640" s="431"/>
    </row>
    <row r="1641" spans="1:15" x14ac:dyDescent="0.2">
      <c r="A1641" s="431"/>
      <c r="B1641" s="431"/>
      <c r="C1641" s="431"/>
      <c r="D1641" s="431"/>
      <c r="E1641" s="431"/>
      <c r="F1641" s="431"/>
      <c r="G1641" s="431"/>
      <c r="H1641" s="433"/>
      <c r="I1641" s="509"/>
      <c r="J1641" s="387"/>
      <c r="K1641" s="387"/>
      <c r="L1641" s="431"/>
      <c r="M1641" s="431"/>
      <c r="N1641" s="433"/>
      <c r="O1641" s="431"/>
    </row>
    <row r="1642" spans="1:15" x14ac:dyDescent="0.2">
      <c r="A1642" s="431"/>
      <c r="B1642" s="431"/>
      <c r="C1642" s="431"/>
      <c r="D1642" s="431"/>
      <c r="E1642" s="431"/>
      <c r="F1642" s="431"/>
      <c r="G1642" s="431"/>
      <c r="H1642" s="433"/>
      <c r="I1642" s="509"/>
      <c r="J1642" s="387"/>
      <c r="K1642" s="387"/>
      <c r="L1642" s="431"/>
      <c r="M1642" s="431"/>
      <c r="N1642" s="433"/>
      <c r="O1642" s="431"/>
    </row>
    <row r="1643" spans="1:15" x14ac:dyDescent="0.2">
      <c r="A1643" s="431"/>
      <c r="B1643" s="431"/>
      <c r="C1643" s="431"/>
      <c r="D1643" s="431"/>
      <c r="E1643" s="431"/>
      <c r="F1643" s="431"/>
      <c r="G1643" s="431"/>
      <c r="H1643" s="433"/>
      <c r="I1643" s="509"/>
      <c r="J1643" s="387"/>
      <c r="K1643" s="387"/>
      <c r="L1643" s="431"/>
      <c r="M1643" s="431"/>
      <c r="N1643" s="433"/>
      <c r="O1643" s="431"/>
    </row>
    <row r="1644" spans="1:15" x14ac:dyDescent="0.2">
      <c r="A1644" s="431"/>
      <c r="B1644" s="431"/>
      <c r="C1644" s="431"/>
      <c r="D1644" s="431"/>
      <c r="E1644" s="431"/>
      <c r="F1644" s="431"/>
      <c r="G1644" s="431"/>
      <c r="H1644" s="433"/>
      <c r="I1644" s="509"/>
      <c r="J1644" s="387"/>
      <c r="K1644" s="387"/>
      <c r="L1644" s="431"/>
      <c r="M1644" s="431"/>
      <c r="N1644" s="433"/>
      <c r="O1644" s="431"/>
    </row>
    <row r="1645" spans="1:15" x14ac:dyDescent="0.2">
      <c r="A1645" s="431"/>
      <c r="B1645" s="431"/>
      <c r="C1645" s="431"/>
      <c r="D1645" s="431"/>
      <c r="E1645" s="431"/>
      <c r="F1645" s="431"/>
      <c r="G1645" s="431"/>
      <c r="H1645" s="433"/>
      <c r="I1645" s="509"/>
      <c r="J1645" s="387"/>
      <c r="K1645" s="387"/>
      <c r="L1645" s="431"/>
      <c r="M1645" s="431"/>
      <c r="N1645" s="433"/>
      <c r="O1645" s="431"/>
    </row>
    <row r="1646" spans="1:15" x14ac:dyDescent="0.2">
      <c r="A1646" s="431"/>
      <c r="B1646" s="431"/>
      <c r="C1646" s="431"/>
      <c r="D1646" s="431"/>
      <c r="E1646" s="431"/>
      <c r="F1646" s="431"/>
      <c r="G1646" s="431"/>
      <c r="H1646" s="433"/>
      <c r="I1646" s="509"/>
      <c r="J1646" s="387"/>
      <c r="K1646" s="387"/>
      <c r="L1646" s="431"/>
      <c r="M1646" s="431"/>
      <c r="N1646" s="433"/>
      <c r="O1646" s="431"/>
    </row>
    <row r="1647" spans="1:15" x14ac:dyDescent="0.2">
      <c r="A1647" s="431"/>
      <c r="B1647" s="431"/>
      <c r="C1647" s="431"/>
      <c r="D1647" s="431"/>
      <c r="E1647" s="431"/>
      <c r="F1647" s="431"/>
      <c r="G1647" s="431"/>
      <c r="H1647" s="433"/>
      <c r="I1647" s="509"/>
      <c r="J1647" s="387"/>
      <c r="K1647" s="387"/>
      <c r="L1647" s="431"/>
      <c r="M1647" s="431"/>
      <c r="N1647" s="433"/>
      <c r="O1647" s="431"/>
    </row>
    <row r="1648" spans="1:15" x14ac:dyDescent="0.2">
      <c r="A1648" s="431"/>
      <c r="B1648" s="431"/>
      <c r="C1648" s="431"/>
      <c r="D1648" s="431"/>
      <c r="E1648" s="431"/>
      <c r="F1648" s="431"/>
      <c r="G1648" s="431"/>
      <c r="H1648" s="433"/>
      <c r="I1648" s="509"/>
      <c r="J1648" s="387"/>
      <c r="K1648" s="387"/>
      <c r="L1648" s="431"/>
      <c r="M1648" s="431"/>
      <c r="N1648" s="433"/>
      <c r="O1648" s="431"/>
    </row>
    <row r="1649" spans="1:15" x14ac:dyDescent="0.2">
      <c r="A1649" s="431"/>
      <c r="B1649" s="431"/>
      <c r="C1649" s="431"/>
      <c r="D1649" s="431"/>
      <c r="E1649" s="431"/>
      <c r="F1649" s="431"/>
      <c r="G1649" s="431"/>
      <c r="H1649" s="433"/>
      <c r="I1649" s="509"/>
      <c r="J1649" s="387"/>
      <c r="K1649" s="387"/>
      <c r="L1649" s="431"/>
      <c r="M1649" s="431"/>
      <c r="N1649" s="433"/>
      <c r="O1649" s="431"/>
    </row>
    <row r="1650" spans="1:15" x14ac:dyDescent="0.2">
      <c r="A1650" s="431"/>
      <c r="B1650" s="431"/>
      <c r="C1650" s="431"/>
      <c r="D1650" s="431"/>
      <c r="E1650" s="431"/>
      <c r="F1650" s="431"/>
      <c r="G1650" s="431"/>
      <c r="H1650" s="433"/>
      <c r="I1650" s="509"/>
      <c r="J1650" s="387"/>
      <c r="K1650" s="387"/>
      <c r="L1650" s="431"/>
      <c r="M1650" s="431"/>
      <c r="N1650" s="433"/>
      <c r="O1650" s="431"/>
    </row>
    <row r="1651" spans="1:15" x14ac:dyDescent="0.2">
      <c r="A1651" s="431"/>
      <c r="B1651" s="431"/>
      <c r="C1651" s="431"/>
      <c r="D1651" s="431"/>
      <c r="E1651" s="431"/>
      <c r="F1651" s="431"/>
      <c r="G1651" s="431"/>
      <c r="H1651" s="433"/>
      <c r="I1651" s="509"/>
      <c r="J1651" s="387"/>
      <c r="K1651" s="387"/>
      <c r="L1651" s="431"/>
      <c r="M1651" s="431"/>
      <c r="N1651" s="433"/>
      <c r="O1651" s="431"/>
    </row>
    <row r="1652" spans="1:15" x14ac:dyDescent="0.2">
      <c r="A1652" s="431"/>
      <c r="B1652" s="431"/>
      <c r="C1652" s="431"/>
      <c r="D1652" s="431"/>
      <c r="E1652" s="431"/>
      <c r="F1652" s="431"/>
      <c r="G1652" s="431"/>
      <c r="H1652" s="433"/>
      <c r="I1652" s="509"/>
      <c r="J1652" s="387"/>
      <c r="K1652" s="387"/>
      <c r="L1652" s="431"/>
      <c r="M1652" s="431"/>
      <c r="N1652" s="433"/>
      <c r="O1652" s="431"/>
    </row>
    <row r="1653" spans="1:15" x14ac:dyDescent="0.2">
      <c r="A1653" s="431"/>
      <c r="B1653" s="431"/>
      <c r="C1653" s="431"/>
      <c r="D1653" s="431"/>
      <c r="E1653" s="431"/>
      <c r="F1653" s="431"/>
      <c r="G1653" s="431"/>
      <c r="H1653" s="433"/>
      <c r="I1653" s="509"/>
      <c r="J1653" s="387"/>
      <c r="K1653" s="387"/>
      <c r="L1653" s="431"/>
      <c r="M1653" s="431"/>
      <c r="N1653" s="433"/>
      <c r="O1653" s="431"/>
    </row>
    <row r="1654" spans="1:15" x14ac:dyDescent="0.2">
      <c r="A1654" s="431"/>
      <c r="B1654" s="431"/>
      <c r="C1654" s="431"/>
      <c r="D1654" s="431"/>
      <c r="E1654" s="431"/>
      <c r="F1654" s="431"/>
      <c r="G1654" s="431"/>
      <c r="H1654" s="433"/>
      <c r="I1654" s="509"/>
      <c r="J1654" s="387"/>
      <c r="K1654" s="387"/>
      <c r="L1654" s="431"/>
      <c r="M1654" s="431"/>
      <c r="N1654" s="433"/>
      <c r="O1654" s="431"/>
    </row>
    <row r="1655" spans="1:15" x14ac:dyDescent="0.2">
      <c r="A1655" s="431"/>
      <c r="B1655" s="431"/>
      <c r="C1655" s="431"/>
      <c r="D1655" s="431"/>
      <c r="E1655" s="431"/>
      <c r="F1655" s="431"/>
      <c r="G1655" s="431"/>
      <c r="H1655" s="433"/>
      <c r="I1655" s="509"/>
      <c r="J1655" s="387"/>
      <c r="K1655" s="387"/>
      <c r="L1655" s="431"/>
      <c r="M1655" s="431"/>
      <c r="N1655" s="433"/>
      <c r="O1655" s="431"/>
    </row>
    <row r="1656" spans="1:15" x14ac:dyDescent="0.2">
      <c r="A1656" s="431"/>
      <c r="B1656" s="431"/>
      <c r="C1656" s="431"/>
      <c r="D1656" s="431"/>
      <c r="E1656" s="431"/>
      <c r="F1656" s="431"/>
      <c r="G1656" s="431"/>
      <c r="H1656" s="433"/>
      <c r="I1656" s="509"/>
      <c r="J1656" s="387"/>
      <c r="K1656" s="387"/>
      <c r="L1656" s="431"/>
      <c r="M1656" s="431"/>
      <c r="N1656" s="433"/>
      <c r="O1656" s="431"/>
    </row>
    <row r="1657" spans="1:15" x14ac:dyDescent="0.2">
      <c r="A1657" s="431"/>
      <c r="B1657" s="431"/>
      <c r="C1657" s="431"/>
      <c r="D1657" s="431"/>
      <c r="E1657" s="431"/>
      <c r="F1657" s="431"/>
      <c r="G1657" s="431"/>
      <c r="H1657" s="433"/>
      <c r="I1657" s="509"/>
      <c r="J1657" s="387"/>
      <c r="K1657" s="387"/>
      <c r="L1657" s="431"/>
      <c r="M1657" s="431"/>
      <c r="N1657" s="433"/>
      <c r="O1657" s="431"/>
    </row>
    <row r="1658" spans="1:15" x14ac:dyDescent="0.2">
      <c r="A1658" s="431"/>
      <c r="B1658" s="431"/>
      <c r="C1658" s="431"/>
      <c r="D1658" s="431"/>
      <c r="E1658" s="431"/>
      <c r="F1658" s="431"/>
      <c r="G1658" s="431"/>
      <c r="H1658" s="433"/>
      <c r="I1658" s="509"/>
      <c r="J1658" s="387"/>
      <c r="K1658" s="387"/>
      <c r="L1658" s="431"/>
      <c r="M1658" s="431"/>
      <c r="N1658" s="433"/>
      <c r="O1658" s="431"/>
    </row>
    <row r="1659" spans="1:15" x14ac:dyDescent="0.2">
      <c r="A1659" s="431"/>
      <c r="B1659" s="431"/>
      <c r="C1659" s="431"/>
      <c r="D1659" s="431"/>
      <c r="E1659" s="431"/>
      <c r="F1659" s="431"/>
      <c r="G1659" s="431"/>
      <c r="H1659" s="433"/>
      <c r="I1659" s="509"/>
      <c r="J1659" s="387"/>
      <c r="K1659" s="387"/>
      <c r="L1659" s="431"/>
      <c r="M1659" s="431"/>
      <c r="N1659" s="433"/>
      <c r="O1659" s="431"/>
    </row>
    <row r="1660" spans="1:15" x14ac:dyDescent="0.2">
      <c r="A1660" s="431"/>
      <c r="B1660" s="431"/>
      <c r="C1660" s="431"/>
      <c r="D1660" s="431"/>
      <c r="E1660" s="431"/>
      <c r="F1660" s="431"/>
      <c r="G1660" s="431"/>
      <c r="H1660" s="433"/>
      <c r="I1660" s="509"/>
      <c r="J1660" s="387"/>
      <c r="K1660" s="387"/>
      <c r="L1660" s="431"/>
      <c r="M1660" s="431"/>
      <c r="N1660" s="433"/>
      <c r="O1660" s="431"/>
    </row>
    <row r="1661" spans="1:15" x14ac:dyDescent="0.2">
      <c r="A1661" s="431"/>
      <c r="B1661" s="431"/>
      <c r="C1661" s="431"/>
      <c r="D1661" s="431"/>
      <c r="E1661" s="431"/>
      <c r="F1661" s="431"/>
      <c r="G1661" s="431"/>
      <c r="H1661" s="433"/>
      <c r="I1661" s="509"/>
      <c r="J1661" s="387"/>
      <c r="K1661" s="387"/>
      <c r="L1661" s="431"/>
      <c r="M1661" s="431"/>
      <c r="N1661" s="433"/>
      <c r="O1661" s="431"/>
    </row>
    <row r="1662" spans="1:15" x14ac:dyDescent="0.2">
      <c r="A1662" s="431"/>
      <c r="B1662" s="431"/>
      <c r="C1662" s="431"/>
      <c r="D1662" s="431"/>
      <c r="E1662" s="431"/>
      <c r="F1662" s="431"/>
      <c r="G1662" s="431"/>
      <c r="H1662" s="433"/>
      <c r="I1662" s="509"/>
      <c r="J1662" s="387"/>
      <c r="K1662" s="387"/>
      <c r="L1662" s="431"/>
      <c r="M1662" s="431"/>
      <c r="N1662" s="433"/>
      <c r="O1662" s="431"/>
    </row>
    <row r="1663" spans="1:15" x14ac:dyDescent="0.2">
      <c r="A1663" s="431"/>
      <c r="B1663" s="431"/>
      <c r="C1663" s="431"/>
      <c r="D1663" s="431"/>
      <c r="E1663" s="431"/>
      <c r="F1663" s="431"/>
      <c r="G1663" s="431"/>
      <c r="H1663" s="433"/>
      <c r="I1663" s="509"/>
      <c r="J1663" s="387"/>
      <c r="K1663" s="387"/>
      <c r="L1663" s="431"/>
      <c r="M1663" s="431"/>
      <c r="N1663" s="433"/>
      <c r="O1663" s="431"/>
    </row>
    <row r="1664" spans="1:15" x14ac:dyDescent="0.2">
      <c r="A1664" s="431"/>
      <c r="B1664" s="431"/>
      <c r="C1664" s="431"/>
      <c r="D1664" s="431"/>
      <c r="E1664" s="431"/>
      <c r="F1664" s="431"/>
      <c r="G1664" s="431"/>
      <c r="H1664" s="433"/>
      <c r="I1664" s="509"/>
      <c r="J1664" s="387"/>
      <c r="K1664" s="387"/>
      <c r="L1664" s="431"/>
      <c r="M1664" s="431"/>
      <c r="N1664" s="433"/>
      <c r="O1664" s="431"/>
    </row>
    <row r="1665" spans="1:15" x14ac:dyDescent="0.2">
      <c r="A1665" s="431"/>
      <c r="B1665" s="431"/>
      <c r="C1665" s="431"/>
      <c r="D1665" s="431"/>
      <c r="E1665" s="431"/>
      <c r="F1665" s="431"/>
      <c r="G1665" s="431"/>
      <c r="H1665" s="433"/>
      <c r="I1665" s="509"/>
      <c r="J1665" s="387"/>
      <c r="K1665" s="387"/>
      <c r="L1665" s="431"/>
      <c r="M1665" s="431"/>
      <c r="N1665" s="433"/>
      <c r="O1665" s="431"/>
    </row>
    <row r="1666" spans="1:15" x14ac:dyDescent="0.2">
      <c r="A1666" s="431"/>
      <c r="B1666" s="431"/>
      <c r="C1666" s="431"/>
      <c r="D1666" s="431"/>
      <c r="E1666" s="431"/>
      <c r="F1666" s="431"/>
      <c r="G1666" s="431"/>
      <c r="H1666" s="433"/>
      <c r="I1666" s="509"/>
      <c r="J1666" s="387"/>
      <c r="K1666" s="387"/>
      <c r="L1666" s="431"/>
      <c r="M1666" s="431"/>
      <c r="N1666" s="433"/>
      <c r="O1666" s="431"/>
    </row>
    <row r="1667" spans="1:15" x14ac:dyDescent="0.2">
      <c r="A1667" s="431"/>
      <c r="B1667" s="431"/>
      <c r="C1667" s="431"/>
      <c r="D1667" s="431"/>
      <c r="E1667" s="431"/>
      <c r="F1667" s="431"/>
      <c r="G1667" s="431"/>
      <c r="H1667" s="433"/>
      <c r="I1667" s="509"/>
      <c r="J1667" s="387"/>
      <c r="K1667" s="387"/>
      <c r="L1667" s="431"/>
      <c r="M1667" s="431"/>
      <c r="N1667" s="433"/>
      <c r="O1667" s="431"/>
    </row>
    <row r="1668" spans="1:15" x14ac:dyDescent="0.2">
      <c r="A1668" s="431"/>
      <c r="B1668" s="431"/>
      <c r="C1668" s="431"/>
      <c r="D1668" s="431"/>
      <c r="E1668" s="431"/>
      <c r="F1668" s="431"/>
      <c r="G1668" s="431"/>
      <c r="H1668" s="433"/>
      <c r="I1668" s="509"/>
      <c r="J1668" s="387"/>
      <c r="K1668" s="387"/>
      <c r="L1668" s="431"/>
      <c r="M1668" s="431"/>
      <c r="N1668" s="433"/>
      <c r="O1668" s="431"/>
    </row>
    <row r="1669" spans="1:15" x14ac:dyDescent="0.2">
      <c r="A1669" s="431"/>
      <c r="B1669" s="431"/>
      <c r="C1669" s="431"/>
      <c r="D1669" s="431"/>
      <c r="E1669" s="431"/>
      <c r="F1669" s="431"/>
      <c r="G1669" s="431"/>
      <c r="H1669" s="433"/>
      <c r="I1669" s="509"/>
      <c r="J1669" s="387"/>
      <c r="K1669" s="387"/>
      <c r="L1669" s="431"/>
      <c r="M1669" s="431"/>
      <c r="N1669" s="433"/>
      <c r="O1669" s="431"/>
    </row>
    <row r="1670" spans="1:15" x14ac:dyDescent="0.2">
      <c r="A1670" s="431"/>
      <c r="B1670" s="431"/>
      <c r="C1670" s="431"/>
      <c r="D1670" s="431"/>
      <c r="E1670" s="431"/>
      <c r="F1670" s="431"/>
      <c r="G1670" s="431"/>
      <c r="H1670" s="433"/>
      <c r="I1670" s="509"/>
      <c r="J1670" s="387"/>
      <c r="K1670" s="387"/>
      <c r="L1670" s="431"/>
      <c r="M1670" s="431"/>
      <c r="N1670" s="433"/>
      <c r="O1670" s="431"/>
    </row>
    <row r="1671" spans="1:15" x14ac:dyDescent="0.2">
      <c r="A1671" s="431"/>
      <c r="B1671" s="431"/>
      <c r="C1671" s="431"/>
      <c r="D1671" s="431"/>
      <c r="E1671" s="431"/>
      <c r="F1671" s="431"/>
      <c r="G1671" s="431"/>
      <c r="H1671" s="433"/>
      <c r="I1671" s="509"/>
      <c r="J1671" s="387"/>
      <c r="K1671" s="387"/>
      <c r="L1671" s="431"/>
      <c r="M1671" s="431"/>
      <c r="N1671" s="433"/>
      <c r="O1671" s="431"/>
    </row>
    <row r="1672" spans="1:15" x14ac:dyDescent="0.2">
      <c r="A1672" s="431"/>
      <c r="B1672" s="431"/>
      <c r="C1672" s="431"/>
      <c r="D1672" s="431"/>
      <c r="E1672" s="431"/>
      <c r="F1672" s="431"/>
      <c r="G1672" s="431"/>
      <c r="H1672" s="433"/>
      <c r="I1672" s="509"/>
      <c r="J1672" s="387"/>
      <c r="K1672" s="387"/>
      <c r="L1672" s="431"/>
      <c r="M1672" s="431"/>
      <c r="N1672" s="433"/>
      <c r="O1672" s="431"/>
    </row>
    <row r="1673" spans="1:15" x14ac:dyDescent="0.2">
      <c r="A1673" s="431"/>
      <c r="B1673" s="431"/>
      <c r="C1673" s="431"/>
      <c r="D1673" s="431"/>
      <c r="E1673" s="431"/>
      <c r="F1673" s="431"/>
      <c r="G1673" s="431"/>
      <c r="H1673" s="433"/>
      <c r="I1673" s="509"/>
      <c r="J1673" s="387"/>
      <c r="K1673" s="387"/>
      <c r="L1673" s="431"/>
      <c r="M1673" s="431"/>
      <c r="N1673" s="433"/>
      <c r="O1673" s="431"/>
    </row>
    <row r="1674" spans="1:15" x14ac:dyDescent="0.2">
      <c r="A1674" s="431"/>
      <c r="B1674" s="431"/>
      <c r="C1674" s="431"/>
      <c r="D1674" s="431"/>
      <c r="E1674" s="431"/>
      <c r="F1674" s="431"/>
      <c r="G1674" s="431"/>
      <c r="H1674" s="433"/>
      <c r="I1674" s="509"/>
      <c r="J1674" s="387"/>
      <c r="K1674" s="387"/>
      <c r="L1674" s="431"/>
      <c r="M1674" s="431"/>
      <c r="N1674" s="433"/>
      <c r="O1674" s="431"/>
    </row>
    <row r="1675" spans="1:15" x14ac:dyDescent="0.2">
      <c r="A1675" s="431"/>
      <c r="B1675" s="431"/>
      <c r="C1675" s="431"/>
      <c r="D1675" s="431"/>
      <c r="E1675" s="431"/>
      <c r="F1675" s="431"/>
      <c r="G1675" s="431"/>
      <c r="H1675" s="433"/>
      <c r="I1675" s="509"/>
      <c r="J1675" s="387"/>
      <c r="K1675" s="387"/>
      <c r="L1675" s="431"/>
      <c r="M1675" s="431"/>
      <c r="N1675" s="433"/>
      <c r="O1675" s="431"/>
    </row>
    <row r="1676" spans="1:15" x14ac:dyDescent="0.2">
      <c r="A1676" s="431"/>
      <c r="B1676" s="431"/>
      <c r="C1676" s="431"/>
      <c r="D1676" s="431"/>
      <c r="E1676" s="431"/>
      <c r="F1676" s="431"/>
      <c r="G1676" s="431"/>
      <c r="H1676" s="433"/>
      <c r="I1676" s="509"/>
      <c r="J1676" s="387"/>
      <c r="K1676" s="387"/>
      <c r="L1676" s="431"/>
      <c r="M1676" s="431"/>
      <c r="N1676" s="433"/>
      <c r="O1676" s="431"/>
    </row>
    <row r="1677" spans="1:15" x14ac:dyDescent="0.2">
      <c r="A1677" s="431"/>
      <c r="B1677" s="431"/>
      <c r="C1677" s="431"/>
      <c r="D1677" s="431"/>
      <c r="E1677" s="431"/>
      <c r="F1677" s="431"/>
      <c r="G1677" s="431"/>
      <c r="H1677" s="433"/>
      <c r="I1677" s="509"/>
      <c r="J1677" s="387"/>
      <c r="K1677" s="387"/>
      <c r="L1677" s="431"/>
      <c r="M1677" s="431"/>
      <c r="N1677" s="433"/>
      <c r="O1677" s="431"/>
    </row>
    <row r="1678" spans="1:15" x14ac:dyDescent="0.2">
      <c r="A1678" s="431"/>
      <c r="B1678" s="431"/>
      <c r="C1678" s="431"/>
      <c r="D1678" s="431"/>
      <c r="E1678" s="431"/>
      <c r="F1678" s="431"/>
      <c r="G1678" s="431"/>
      <c r="H1678" s="433"/>
      <c r="I1678" s="509"/>
      <c r="J1678" s="387"/>
      <c r="K1678" s="387"/>
      <c r="L1678" s="431"/>
      <c r="M1678" s="431"/>
      <c r="N1678" s="433"/>
      <c r="O1678" s="431"/>
    </row>
    <row r="1679" spans="1:15" x14ac:dyDescent="0.2">
      <c r="A1679" s="431"/>
      <c r="B1679" s="431"/>
      <c r="C1679" s="431"/>
      <c r="D1679" s="431"/>
      <c r="E1679" s="431"/>
      <c r="F1679" s="431"/>
      <c r="G1679" s="431"/>
      <c r="H1679" s="433"/>
      <c r="I1679" s="509"/>
      <c r="J1679" s="387"/>
      <c r="K1679" s="387"/>
      <c r="L1679" s="431"/>
      <c r="M1679" s="431"/>
      <c r="N1679" s="433"/>
      <c r="O1679" s="431"/>
    </row>
    <row r="1680" spans="1:15" x14ac:dyDescent="0.2">
      <c r="A1680" s="431"/>
      <c r="B1680" s="431"/>
      <c r="C1680" s="431"/>
      <c r="D1680" s="431"/>
      <c r="E1680" s="431"/>
      <c r="F1680" s="431"/>
      <c r="G1680" s="431"/>
      <c r="H1680" s="433"/>
      <c r="I1680" s="509"/>
      <c r="J1680" s="387"/>
      <c r="K1680" s="387"/>
      <c r="L1680" s="431"/>
      <c r="M1680" s="431"/>
      <c r="N1680" s="433"/>
      <c r="O1680" s="431"/>
    </row>
    <row r="1681" spans="1:15" x14ac:dyDescent="0.2">
      <c r="A1681" s="431"/>
      <c r="B1681" s="431"/>
      <c r="C1681" s="431"/>
      <c r="D1681" s="431"/>
      <c r="E1681" s="431"/>
      <c r="F1681" s="431"/>
      <c r="G1681" s="431"/>
      <c r="H1681" s="433"/>
      <c r="I1681" s="509"/>
      <c r="J1681" s="387"/>
      <c r="K1681" s="387"/>
      <c r="L1681" s="431"/>
      <c r="M1681" s="431"/>
      <c r="N1681" s="433"/>
      <c r="O1681" s="431"/>
    </row>
    <row r="1682" spans="1:15" x14ac:dyDescent="0.2">
      <c r="A1682" s="431"/>
      <c r="B1682" s="431"/>
      <c r="C1682" s="431"/>
      <c r="D1682" s="431"/>
      <c r="E1682" s="431"/>
      <c r="F1682" s="431"/>
      <c r="G1682" s="431"/>
      <c r="H1682" s="433"/>
      <c r="I1682" s="509"/>
      <c r="J1682" s="387"/>
      <c r="K1682" s="387"/>
      <c r="L1682" s="431"/>
      <c r="M1682" s="431"/>
      <c r="N1682" s="433"/>
      <c r="O1682" s="431"/>
    </row>
    <row r="1683" spans="1:15" x14ac:dyDescent="0.2">
      <c r="A1683" s="431"/>
      <c r="B1683" s="431"/>
      <c r="C1683" s="431"/>
      <c r="D1683" s="431"/>
      <c r="E1683" s="431"/>
      <c r="F1683" s="431"/>
      <c r="G1683" s="431"/>
      <c r="H1683" s="433"/>
      <c r="I1683" s="509"/>
      <c r="J1683" s="387"/>
      <c r="K1683" s="387"/>
      <c r="L1683" s="431"/>
      <c r="M1683" s="431"/>
      <c r="N1683" s="433"/>
      <c r="O1683" s="431"/>
    </row>
    <row r="1684" spans="1:15" x14ac:dyDescent="0.2">
      <c r="A1684" s="431"/>
      <c r="B1684" s="431"/>
      <c r="C1684" s="431"/>
      <c r="D1684" s="431"/>
      <c r="E1684" s="431"/>
      <c r="F1684" s="431"/>
      <c r="G1684" s="431"/>
      <c r="H1684" s="433"/>
      <c r="I1684" s="509"/>
      <c r="J1684" s="387"/>
      <c r="K1684" s="387"/>
      <c r="L1684" s="431"/>
      <c r="M1684" s="431"/>
      <c r="N1684" s="433"/>
      <c r="O1684" s="431"/>
    </row>
    <row r="1685" spans="1:15" x14ac:dyDescent="0.2">
      <c r="A1685" s="431"/>
      <c r="B1685" s="431"/>
      <c r="C1685" s="431"/>
      <c r="D1685" s="431"/>
      <c r="E1685" s="431"/>
      <c r="F1685" s="431"/>
      <c r="G1685" s="431"/>
      <c r="H1685" s="433"/>
      <c r="I1685" s="509"/>
      <c r="J1685" s="387"/>
      <c r="K1685" s="387"/>
      <c r="L1685" s="431"/>
      <c r="M1685" s="431"/>
      <c r="N1685" s="433"/>
      <c r="O1685" s="431"/>
    </row>
    <row r="1686" spans="1:15" x14ac:dyDescent="0.2">
      <c r="A1686" s="431"/>
      <c r="B1686" s="431"/>
      <c r="C1686" s="431"/>
      <c r="D1686" s="431"/>
      <c r="E1686" s="431"/>
      <c r="F1686" s="431"/>
      <c r="G1686" s="431"/>
      <c r="H1686" s="433"/>
      <c r="I1686" s="509"/>
      <c r="J1686" s="387"/>
      <c r="K1686" s="387"/>
      <c r="L1686" s="431"/>
      <c r="M1686" s="431"/>
      <c r="N1686" s="433"/>
      <c r="O1686" s="431"/>
    </row>
    <row r="1687" spans="1:15" x14ac:dyDescent="0.2">
      <c r="A1687" s="431"/>
      <c r="B1687" s="431"/>
      <c r="C1687" s="431"/>
      <c r="D1687" s="431"/>
      <c r="E1687" s="431"/>
      <c r="F1687" s="431"/>
      <c r="G1687" s="431"/>
      <c r="H1687" s="433"/>
      <c r="I1687" s="509"/>
      <c r="J1687" s="387"/>
      <c r="K1687" s="387"/>
      <c r="L1687" s="431"/>
      <c r="M1687" s="431"/>
      <c r="N1687" s="433"/>
      <c r="O1687" s="431"/>
    </row>
    <row r="1688" spans="1:15" x14ac:dyDescent="0.2">
      <c r="A1688" s="431"/>
      <c r="B1688" s="431"/>
      <c r="C1688" s="431"/>
      <c r="D1688" s="431"/>
      <c r="E1688" s="431"/>
      <c r="F1688" s="431"/>
      <c r="G1688" s="431"/>
      <c r="H1688" s="433"/>
      <c r="I1688" s="509"/>
      <c r="J1688" s="387"/>
      <c r="K1688" s="387"/>
      <c r="L1688" s="431"/>
      <c r="M1688" s="431"/>
      <c r="N1688" s="433"/>
      <c r="O1688" s="431"/>
    </row>
    <row r="1689" spans="1:15" x14ac:dyDescent="0.2">
      <c r="A1689" s="431"/>
      <c r="B1689" s="431"/>
      <c r="C1689" s="431"/>
      <c r="D1689" s="431"/>
      <c r="E1689" s="431"/>
      <c r="F1689" s="431"/>
      <c r="G1689" s="431"/>
      <c r="H1689" s="433"/>
      <c r="I1689" s="509"/>
      <c r="J1689" s="387"/>
      <c r="K1689" s="387"/>
      <c r="L1689" s="431"/>
      <c r="M1689" s="431"/>
      <c r="N1689" s="433"/>
      <c r="O1689" s="431"/>
    </row>
    <row r="1690" spans="1:15" x14ac:dyDescent="0.2">
      <c r="A1690" s="431"/>
      <c r="B1690" s="431"/>
      <c r="C1690" s="431"/>
      <c r="D1690" s="431"/>
      <c r="E1690" s="431"/>
      <c r="F1690" s="431"/>
      <c r="G1690" s="431"/>
      <c r="H1690" s="433"/>
      <c r="I1690" s="509"/>
      <c r="J1690" s="387"/>
      <c r="K1690" s="387"/>
      <c r="L1690" s="431"/>
      <c r="M1690" s="431"/>
      <c r="N1690" s="433"/>
      <c r="O1690" s="431"/>
    </row>
    <row r="1691" spans="1:15" x14ac:dyDescent="0.2">
      <c r="A1691" s="431"/>
      <c r="B1691" s="431"/>
      <c r="C1691" s="431"/>
      <c r="D1691" s="431"/>
      <c r="E1691" s="431"/>
      <c r="F1691" s="431"/>
      <c r="G1691" s="431"/>
      <c r="H1691" s="433"/>
      <c r="I1691" s="509"/>
      <c r="J1691" s="387"/>
      <c r="K1691" s="387"/>
      <c r="L1691" s="431"/>
      <c r="M1691" s="431"/>
      <c r="N1691" s="433"/>
      <c r="O1691" s="431"/>
    </row>
    <row r="1692" spans="1:15" x14ac:dyDescent="0.2">
      <c r="A1692" s="431"/>
      <c r="B1692" s="431"/>
      <c r="C1692" s="431"/>
      <c r="D1692" s="431"/>
      <c r="E1692" s="431"/>
      <c r="F1692" s="431"/>
      <c r="G1692" s="431"/>
      <c r="H1692" s="433"/>
      <c r="I1692" s="509"/>
      <c r="J1692" s="387"/>
      <c r="K1692" s="387"/>
      <c r="L1692" s="431"/>
      <c r="M1692" s="431"/>
      <c r="N1692" s="433"/>
      <c r="O1692" s="431"/>
    </row>
    <row r="1693" spans="1:15" x14ac:dyDescent="0.2">
      <c r="A1693" s="431"/>
      <c r="B1693" s="431"/>
      <c r="C1693" s="431"/>
      <c r="D1693" s="431"/>
      <c r="E1693" s="431"/>
      <c r="F1693" s="431"/>
      <c r="G1693" s="431"/>
      <c r="H1693" s="433"/>
      <c r="I1693" s="509"/>
      <c r="J1693" s="387"/>
      <c r="K1693" s="387"/>
      <c r="L1693" s="431"/>
      <c r="M1693" s="431"/>
      <c r="N1693" s="433"/>
      <c r="O1693" s="431"/>
    </row>
    <row r="1694" spans="1:15" x14ac:dyDescent="0.2">
      <c r="A1694" s="431"/>
      <c r="B1694" s="431"/>
      <c r="C1694" s="431"/>
      <c r="D1694" s="431"/>
      <c r="E1694" s="431"/>
      <c r="F1694" s="431"/>
      <c r="G1694" s="431"/>
      <c r="H1694" s="433"/>
      <c r="I1694" s="509"/>
      <c r="J1694" s="387"/>
      <c r="K1694" s="387"/>
      <c r="L1694" s="431"/>
      <c r="M1694" s="431"/>
      <c r="N1694" s="433"/>
      <c r="O1694" s="431"/>
    </row>
    <row r="1695" spans="1:15" x14ac:dyDescent="0.2">
      <c r="A1695" s="431"/>
      <c r="B1695" s="431"/>
      <c r="C1695" s="431"/>
      <c r="D1695" s="431"/>
      <c r="E1695" s="431"/>
      <c r="F1695" s="431"/>
      <c r="G1695" s="431"/>
      <c r="H1695" s="433"/>
      <c r="I1695" s="509"/>
      <c r="J1695" s="387"/>
      <c r="K1695" s="387"/>
      <c r="L1695" s="431"/>
      <c r="M1695" s="431"/>
      <c r="N1695" s="433"/>
      <c r="O1695" s="431"/>
    </row>
    <row r="1696" spans="1:15" x14ac:dyDescent="0.2">
      <c r="A1696" s="431"/>
      <c r="B1696" s="431"/>
      <c r="C1696" s="431"/>
      <c r="D1696" s="431"/>
      <c r="E1696" s="431"/>
      <c r="F1696" s="431"/>
      <c r="G1696" s="431"/>
      <c r="H1696" s="433"/>
      <c r="I1696" s="509"/>
      <c r="J1696" s="387"/>
      <c r="K1696" s="387"/>
      <c r="L1696" s="431"/>
      <c r="M1696" s="431"/>
      <c r="N1696" s="433"/>
      <c r="O1696" s="431"/>
    </row>
    <row r="1697" spans="1:15" x14ac:dyDescent="0.2">
      <c r="A1697" s="431"/>
      <c r="B1697" s="431"/>
      <c r="C1697" s="431"/>
      <c r="D1697" s="431"/>
      <c r="E1697" s="431"/>
      <c r="F1697" s="431"/>
      <c r="G1697" s="431"/>
      <c r="H1697" s="433"/>
      <c r="I1697" s="509"/>
      <c r="J1697" s="387"/>
      <c r="K1697" s="387"/>
      <c r="L1697" s="431"/>
      <c r="M1697" s="431"/>
      <c r="N1697" s="433"/>
      <c r="O1697" s="431"/>
    </row>
    <row r="1698" spans="1:15" x14ac:dyDescent="0.2">
      <c r="A1698" s="431"/>
      <c r="B1698" s="431"/>
      <c r="C1698" s="431"/>
      <c r="D1698" s="431"/>
      <c r="E1698" s="431"/>
      <c r="F1698" s="431"/>
      <c r="G1698" s="431"/>
      <c r="H1698" s="433"/>
      <c r="I1698" s="509"/>
      <c r="J1698" s="387"/>
      <c r="K1698" s="387"/>
      <c r="L1698" s="431"/>
      <c r="M1698" s="431"/>
      <c r="N1698" s="433"/>
      <c r="O1698" s="431"/>
    </row>
    <row r="1699" spans="1:15" x14ac:dyDescent="0.2">
      <c r="A1699" s="431"/>
      <c r="B1699" s="431"/>
      <c r="C1699" s="431"/>
      <c r="D1699" s="431"/>
      <c r="E1699" s="431"/>
      <c r="F1699" s="431"/>
      <c r="G1699" s="431"/>
      <c r="H1699" s="433"/>
      <c r="I1699" s="509"/>
      <c r="J1699" s="387"/>
      <c r="K1699" s="387"/>
      <c r="L1699" s="431"/>
      <c r="M1699" s="431"/>
      <c r="N1699" s="433"/>
      <c r="O1699" s="431"/>
    </row>
    <row r="1700" spans="1:15" x14ac:dyDescent="0.2">
      <c r="A1700" s="431"/>
      <c r="B1700" s="431"/>
      <c r="C1700" s="431"/>
      <c r="D1700" s="431"/>
      <c r="E1700" s="431"/>
      <c r="F1700" s="431"/>
      <c r="G1700" s="431"/>
      <c r="H1700" s="433"/>
      <c r="I1700" s="509"/>
      <c r="J1700" s="387"/>
      <c r="K1700" s="387"/>
      <c r="L1700" s="431"/>
      <c r="M1700" s="431"/>
      <c r="N1700" s="433"/>
      <c r="O1700" s="431"/>
    </row>
    <row r="1701" spans="1:15" x14ac:dyDescent="0.2">
      <c r="A1701" s="431"/>
      <c r="B1701" s="431"/>
      <c r="C1701" s="431"/>
      <c r="D1701" s="431"/>
      <c r="E1701" s="431"/>
      <c r="F1701" s="431"/>
      <c r="G1701" s="431"/>
      <c r="H1701" s="433"/>
      <c r="I1701" s="509"/>
      <c r="J1701" s="387"/>
      <c r="K1701" s="387"/>
      <c r="L1701" s="431"/>
      <c r="M1701" s="431"/>
      <c r="N1701" s="433"/>
      <c r="O1701" s="431"/>
    </row>
    <row r="1702" spans="1:15" x14ac:dyDescent="0.2">
      <c r="A1702" s="431"/>
      <c r="B1702" s="431"/>
      <c r="C1702" s="431"/>
      <c r="D1702" s="431"/>
      <c r="E1702" s="431"/>
      <c r="F1702" s="431"/>
      <c r="G1702" s="431"/>
      <c r="H1702" s="433"/>
      <c r="I1702" s="509"/>
      <c r="J1702" s="387"/>
      <c r="K1702" s="387"/>
      <c r="L1702" s="431"/>
      <c r="M1702" s="431"/>
      <c r="N1702" s="433"/>
      <c r="O1702" s="431"/>
    </row>
    <row r="1703" spans="1:15" x14ac:dyDescent="0.2">
      <c r="A1703" s="431"/>
      <c r="B1703" s="431"/>
      <c r="C1703" s="431"/>
      <c r="D1703" s="431"/>
      <c r="E1703" s="431"/>
      <c r="F1703" s="431"/>
      <c r="G1703" s="431"/>
      <c r="H1703" s="433"/>
      <c r="I1703" s="509"/>
      <c r="J1703" s="387"/>
      <c r="K1703" s="387"/>
      <c r="L1703" s="431"/>
      <c r="M1703" s="431"/>
      <c r="N1703" s="433"/>
      <c r="O1703" s="431"/>
    </row>
    <row r="1704" spans="1:15" x14ac:dyDescent="0.2">
      <c r="A1704" s="431"/>
      <c r="B1704" s="431"/>
      <c r="C1704" s="431"/>
      <c r="D1704" s="431"/>
      <c r="E1704" s="431"/>
      <c r="F1704" s="431"/>
      <c r="G1704" s="431"/>
      <c r="H1704" s="433"/>
      <c r="I1704" s="509"/>
      <c r="J1704" s="387"/>
      <c r="K1704" s="387"/>
      <c r="L1704" s="431"/>
      <c r="M1704" s="431"/>
      <c r="N1704" s="433"/>
      <c r="O1704" s="431"/>
    </row>
    <row r="1705" spans="1:15" x14ac:dyDescent="0.2">
      <c r="A1705" s="431"/>
      <c r="B1705" s="431"/>
      <c r="C1705" s="431"/>
      <c r="D1705" s="431"/>
      <c r="E1705" s="431"/>
      <c r="F1705" s="431"/>
      <c r="G1705" s="431"/>
      <c r="H1705" s="433"/>
      <c r="I1705" s="509"/>
      <c r="J1705" s="387"/>
      <c r="K1705" s="387"/>
      <c r="L1705" s="431"/>
      <c r="M1705" s="431"/>
      <c r="N1705" s="433"/>
      <c r="O1705" s="431"/>
    </row>
    <row r="1706" spans="1:15" x14ac:dyDescent="0.2">
      <c r="A1706" s="431"/>
      <c r="B1706" s="431"/>
      <c r="C1706" s="431"/>
      <c r="D1706" s="431"/>
      <c r="E1706" s="431"/>
      <c r="F1706" s="431"/>
      <c r="G1706" s="431"/>
      <c r="H1706" s="433"/>
      <c r="I1706" s="509"/>
      <c r="J1706" s="387"/>
      <c r="K1706" s="387"/>
      <c r="L1706" s="431"/>
      <c r="M1706" s="431"/>
      <c r="N1706" s="433"/>
      <c r="O1706" s="431"/>
    </row>
    <row r="1707" spans="1:15" x14ac:dyDescent="0.2">
      <c r="A1707" s="431"/>
      <c r="B1707" s="431"/>
      <c r="C1707" s="431"/>
      <c r="D1707" s="431"/>
      <c r="E1707" s="431"/>
      <c r="F1707" s="431"/>
      <c r="G1707" s="431"/>
      <c r="H1707" s="433"/>
      <c r="I1707" s="509"/>
      <c r="J1707" s="387"/>
      <c r="K1707" s="387"/>
      <c r="L1707" s="431"/>
      <c r="M1707" s="431"/>
      <c r="N1707" s="433"/>
      <c r="O1707" s="431"/>
    </row>
    <row r="1708" spans="1:15" x14ac:dyDescent="0.2">
      <c r="A1708" s="431"/>
      <c r="B1708" s="431"/>
      <c r="C1708" s="431"/>
      <c r="D1708" s="431"/>
      <c r="E1708" s="431"/>
      <c r="F1708" s="431"/>
      <c r="G1708" s="431"/>
      <c r="H1708" s="433"/>
      <c r="I1708" s="509"/>
      <c r="J1708" s="387"/>
      <c r="K1708" s="387"/>
      <c r="L1708" s="431"/>
      <c r="M1708" s="431"/>
      <c r="N1708" s="433"/>
      <c r="O1708" s="431"/>
    </row>
    <row r="1709" spans="1:15" x14ac:dyDescent="0.2">
      <c r="A1709" s="431"/>
      <c r="B1709" s="431"/>
      <c r="C1709" s="431"/>
      <c r="D1709" s="431"/>
      <c r="E1709" s="431"/>
      <c r="F1709" s="431"/>
      <c r="G1709" s="431"/>
      <c r="H1709" s="433"/>
      <c r="I1709" s="509"/>
      <c r="J1709" s="387"/>
      <c r="K1709" s="387"/>
      <c r="L1709" s="431"/>
      <c r="M1709" s="431"/>
      <c r="N1709" s="433"/>
      <c r="O1709" s="431"/>
    </row>
    <row r="1710" spans="1:15" x14ac:dyDescent="0.2">
      <c r="A1710" s="431"/>
      <c r="B1710" s="431"/>
      <c r="C1710" s="431"/>
      <c r="D1710" s="431"/>
      <c r="E1710" s="431"/>
      <c r="F1710" s="431"/>
      <c r="G1710" s="431"/>
      <c r="H1710" s="433"/>
      <c r="I1710" s="509"/>
      <c r="J1710" s="387"/>
      <c r="K1710" s="387"/>
      <c r="L1710" s="431"/>
      <c r="M1710" s="431"/>
      <c r="N1710" s="433"/>
      <c r="O1710" s="431"/>
    </row>
    <row r="1711" spans="1:15" x14ac:dyDescent="0.2">
      <c r="A1711" s="431"/>
      <c r="B1711" s="431"/>
      <c r="C1711" s="431"/>
      <c r="D1711" s="431"/>
      <c r="E1711" s="431"/>
      <c r="F1711" s="431"/>
      <c r="G1711" s="431"/>
      <c r="H1711" s="433"/>
      <c r="I1711" s="509"/>
      <c r="J1711" s="387"/>
      <c r="K1711" s="387"/>
      <c r="L1711" s="431"/>
      <c r="M1711" s="431"/>
      <c r="N1711" s="433"/>
      <c r="O1711" s="431"/>
    </row>
    <row r="1712" spans="1:15" x14ac:dyDescent="0.2">
      <c r="A1712" s="431"/>
      <c r="B1712" s="431"/>
      <c r="C1712" s="431"/>
      <c r="D1712" s="431"/>
      <c r="E1712" s="431"/>
      <c r="F1712" s="431"/>
      <c r="G1712" s="431"/>
      <c r="H1712" s="433"/>
      <c r="I1712" s="509"/>
      <c r="J1712" s="387"/>
      <c r="K1712" s="387"/>
      <c r="L1712" s="431"/>
      <c r="M1712" s="431"/>
      <c r="N1712" s="433"/>
      <c r="O1712" s="431"/>
    </row>
    <row r="1713" spans="1:15" x14ac:dyDescent="0.2">
      <c r="A1713" s="431"/>
      <c r="B1713" s="431"/>
      <c r="C1713" s="431"/>
      <c r="D1713" s="431"/>
      <c r="E1713" s="431"/>
      <c r="F1713" s="431"/>
      <c r="G1713" s="431"/>
      <c r="H1713" s="433"/>
      <c r="I1713" s="509"/>
      <c r="J1713" s="387"/>
      <c r="K1713" s="387"/>
      <c r="L1713" s="431"/>
      <c r="M1713" s="431"/>
      <c r="N1713" s="433"/>
      <c r="O1713" s="431"/>
    </row>
    <row r="1714" spans="1:15" x14ac:dyDescent="0.2">
      <c r="A1714" s="431"/>
      <c r="B1714" s="431"/>
      <c r="C1714" s="431"/>
      <c r="D1714" s="431"/>
      <c r="E1714" s="431"/>
      <c r="F1714" s="431"/>
      <c r="G1714" s="431"/>
      <c r="H1714" s="433"/>
      <c r="I1714" s="509"/>
      <c r="J1714" s="387"/>
      <c r="K1714" s="387"/>
      <c r="L1714" s="431"/>
      <c r="M1714" s="431"/>
      <c r="N1714" s="433"/>
      <c r="O1714" s="431"/>
    </row>
    <row r="1715" spans="1:15" x14ac:dyDescent="0.2">
      <c r="A1715" s="431"/>
      <c r="B1715" s="431"/>
      <c r="C1715" s="431"/>
      <c r="D1715" s="431"/>
      <c r="E1715" s="431"/>
      <c r="F1715" s="431"/>
      <c r="G1715" s="431"/>
      <c r="H1715" s="433"/>
      <c r="I1715" s="509"/>
      <c r="J1715" s="387"/>
      <c r="K1715" s="387"/>
      <c r="L1715" s="431"/>
      <c r="M1715" s="431"/>
      <c r="N1715" s="433"/>
      <c r="O1715" s="431"/>
    </row>
    <row r="1716" spans="1:15" x14ac:dyDescent="0.2">
      <c r="A1716" s="431"/>
      <c r="B1716" s="431"/>
      <c r="C1716" s="431"/>
      <c r="D1716" s="431"/>
      <c r="E1716" s="431"/>
      <c r="F1716" s="431"/>
      <c r="G1716" s="431"/>
      <c r="H1716" s="433"/>
      <c r="I1716" s="509"/>
      <c r="J1716" s="387"/>
      <c r="K1716" s="387"/>
      <c r="L1716" s="431"/>
      <c r="M1716" s="431"/>
      <c r="N1716" s="433"/>
      <c r="O1716" s="431"/>
    </row>
    <row r="1717" spans="1:15" x14ac:dyDescent="0.2">
      <c r="A1717" s="431"/>
      <c r="B1717" s="431"/>
      <c r="C1717" s="431"/>
      <c r="D1717" s="431"/>
      <c r="E1717" s="431"/>
      <c r="F1717" s="431"/>
      <c r="G1717" s="431"/>
      <c r="H1717" s="433"/>
      <c r="I1717" s="509"/>
      <c r="J1717" s="387"/>
      <c r="K1717" s="387"/>
      <c r="L1717" s="431"/>
      <c r="M1717" s="431"/>
      <c r="N1717" s="433"/>
      <c r="O1717" s="431"/>
    </row>
    <row r="1718" spans="1:15" x14ac:dyDescent="0.2">
      <c r="A1718" s="431"/>
      <c r="B1718" s="431"/>
      <c r="C1718" s="431"/>
      <c r="D1718" s="431"/>
      <c r="E1718" s="431"/>
      <c r="F1718" s="431"/>
      <c r="G1718" s="431"/>
      <c r="H1718" s="433"/>
      <c r="I1718" s="509"/>
      <c r="J1718" s="387"/>
      <c r="K1718" s="387"/>
      <c r="L1718" s="431"/>
      <c r="M1718" s="431"/>
      <c r="N1718" s="433"/>
      <c r="O1718" s="431"/>
    </row>
    <row r="1719" spans="1:15" x14ac:dyDescent="0.2">
      <c r="A1719" s="431"/>
      <c r="B1719" s="431"/>
      <c r="C1719" s="431"/>
      <c r="D1719" s="431"/>
      <c r="E1719" s="431"/>
      <c r="F1719" s="431"/>
      <c r="G1719" s="431"/>
      <c r="H1719" s="433"/>
      <c r="I1719" s="509"/>
      <c r="J1719" s="387"/>
      <c r="K1719" s="387"/>
      <c r="L1719" s="431"/>
      <c r="M1719" s="431"/>
      <c r="N1719" s="433"/>
      <c r="O1719" s="431"/>
    </row>
    <row r="1720" spans="1:15" x14ac:dyDescent="0.2">
      <c r="A1720" s="431"/>
      <c r="B1720" s="431"/>
      <c r="C1720" s="431"/>
      <c r="D1720" s="431"/>
      <c r="E1720" s="431"/>
      <c r="F1720" s="431"/>
      <c r="G1720" s="431"/>
      <c r="H1720" s="433"/>
      <c r="I1720" s="509"/>
      <c r="J1720" s="387"/>
      <c r="K1720" s="387"/>
      <c r="L1720" s="431"/>
      <c r="M1720" s="431"/>
      <c r="N1720" s="433"/>
      <c r="O1720" s="431"/>
    </row>
    <row r="1721" spans="1:15" x14ac:dyDescent="0.2">
      <c r="A1721" s="431"/>
      <c r="B1721" s="431"/>
      <c r="C1721" s="431"/>
      <c r="D1721" s="431"/>
      <c r="E1721" s="431"/>
      <c r="F1721" s="431"/>
      <c r="G1721" s="431"/>
      <c r="H1721" s="433"/>
      <c r="I1721" s="509"/>
      <c r="J1721" s="387"/>
      <c r="K1721" s="387"/>
      <c r="L1721" s="431"/>
      <c r="M1721" s="431"/>
      <c r="N1721" s="433"/>
      <c r="O1721" s="431"/>
    </row>
    <row r="1722" spans="1:15" x14ac:dyDescent="0.2">
      <c r="A1722" s="431"/>
      <c r="B1722" s="431"/>
      <c r="C1722" s="431"/>
      <c r="D1722" s="431"/>
      <c r="E1722" s="431"/>
      <c r="F1722" s="431"/>
      <c r="G1722" s="431"/>
      <c r="H1722" s="433"/>
      <c r="I1722" s="509"/>
      <c r="J1722" s="387"/>
      <c r="K1722" s="387"/>
      <c r="L1722" s="431"/>
      <c r="M1722" s="431"/>
      <c r="N1722" s="433"/>
      <c r="O1722" s="431"/>
    </row>
    <row r="1723" spans="1:15" x14ac:dyDescent="0.2">
      <c r="A1723" s="431"/>
      <c r="B1723" s="431"/>
      <c r="C1723" s="431"/>
      <c r="D1723" s="431"/>
      <c r="E1723" s="431"/>
      <c r="F1723" s="431"/>
      <c r="G1723" s="431"/>
      <c r="H1723" s="433"/>
      <c r="I1723" s="509"/>
      <c r="J1723" s="387"/>
      <c r="K1723" s="387"/>
      <c r="L1723" s="431"/>
      <c r="M1723" s="431"/>
      <c r="N1723" s="433"/>
      <c r="O1723" s="431"/>
    </row>
    <row r="1724" spans="1:15" x14ac:dyDescent="0.2">
      <c r="A1724" s="431"/>
      <c r="B1724" s="431"/>
      <c r="C1724" s="431"/>
      <c r="D1724" s="431"/>
      <c r="E1724" s="431"/>
      <c r="F1724" s="431"/>
      <c r="G1724" s="431"/>
      <c r="H1724" s="433"/>
      <c r="I1724" s="509"/>
      <c r="J1724" s="387"/>
      <c r="K1724" s="387"/>
      <c r="L1724" s="431"/>
      <c r="M1724" s="431"/>
      <c r="N1724" s="433"/>
      <c r="O1724" s="431"/>
    </row>
    <row r="1725" spans="1:15" x14ac:dyDescent="0.2">
      <c r="A1725" s="431"/>
      <c r="B1725" s="431"/>
      <c r="C1725" s="431"/>
      <c r="D1725" s="431"/>
      <c r="E1725" s="431"/>
      <c r="F1725" s="431"/>
      <c r="G1725" s="431"/>
      <c r="H1725" s="433"/>
      <c r="I1725" s="509"/>
      <c r="J1725" s="387"/>
      <c r="K1725" s="387"/>
      <c r="L1725" s="431"/>
      <c r="M1725" s="431"/>
      <c r="N1725" s="433"/>
      <c r="O1725" s="431"/>
    </row>
    <row r="1726" spans="1:15" x14ac:dyDescent="0.2">
      <c r="A1726" s="431"/>
      <c r="B1726" s="431"/>
      <c r="C1726" s="431"/>
      <c r="D1726" s="431"/>
      <c r="E1726" s="431"/>
      <c r="F1726" s="431"/>
      <c r="G1726" s="431"/>
      <c r="H1726" s="433"/>
      <c r="I1726" s="509"/>
      <c r="J1726" s="387"/>
      <c r="K1726" s="387"/>
      <c r="L1726" s="431"/>
      <c r="M1726" s="431"/>
      <c r="N1726" s="433"/>
      <c r="O1726" s="431"/>
    </row>
    <row r="1727" spans="1:15" x14ac:dyDescent="0.2">
      <c r="A1727" s="431"/>
      <c r="B1727" s="431"/>
      <c r="C1727" s="431"/>
      <c r="D1727" s="431"/>
      <c r="E1727" s="431"/>
      <c r="F1727" s="431"/>
      <c r="G1727" s="431"/>
      <c r="H1727" s="433"/>
      <c r="I1727" s="509"/>
      <c r="J1727" s="387"/>
      <c r="K1727" s="387"/>
      <c r="L1727" s="431"/>
      <c r="M1727" s="431"/>
      <c r="N1727" s="433"/>
      <c r="O1727" s="431"/>
    </row>
    <row r="1728" spans="1:15" x14ac:dyDescent="0.2">
      <c r="A1728" s="431"/>
      <c r="B1728" s="431"/>
      <c r="C1728" s="431"/>
      <c r="D1728" s="431"/>
      <c r="E1728" s="431"/>
      <c r="F1728" s="431"/>
      <c r="G1728" s="431"/>
      <c r="H1728" s="433"/>
      <c r="I1728" s="509"/>
      <c r="J1728" s="387"/>
      <c r="K1728" s="387"/>
      <c r="L1728" s="431"/>
      <c r="M1728" s="431"/>
      <c r="N1728" s="433"/>
      <c r="O1728" s="431"/>
    </row>
    <row r="1729" spans="1:15" x14ac:dyDescent="0.2">
      <c r="A1729" s="431"/>
      <c r="B1729" s="431"/>
      <c r="C1729" s="431"/>
      <c r="D1729" s="431"/>
      <c r="E1729" s="431"/>
      <c r="F1729" s="431"/>
      <c r="G1729" s="431"/>
      <c r="H1729" s="433"/>
      <c r="I1729" s="509"/>
      <c r="J1729" s="387"/>
      <c r="K1729" s="387"/>
      <c r="L1729" s="431"/>
      <c r="M1729" s="431"/>
      <c r="N1729" s="433"/>
      <c r="O1729" s="431"/>
    </row>
    <row r="1730" spans="1:15" x14ac:dyDescent="0.2">
      <c r="A1730" s="431"/>
      <c r="B1730" s="431"/>
      <c r="C1730" s="431"/>
      <c r="D1730" s="431"/>
      <c r="E1730" s="431"/>
      <c r="F1730" s="431"/>
      <c r="G1730" s="431"/>
      <c r="H1730" s="433"/>
      <c r="I1730" s="509"/>
      <c r="J1730" s="387"/>
      <c r="K1730" s="387"/>
      <c r="L1730" s="431"/>
      <c r="M1730" s="431"/>
      <c r="N1730" s="433"/>
      <c r="O1730" s="431"/>
    </row>
    <row r="1731" spans="1:15" x14ac:dyDescent="0.2">
      <c r="A1731" s="431"/>
      <c r="B1731" s="431"/>
      <c r="C1731" s="431"/>
      <c r="D1731" s="431"/>
      <c r="E1731" s="431"/>
      <c r="F1731" s="431"/>
      <c r="G1731" s="431"/>
      <c r="H1731" s="433"/>
      <c r="I1731" s="509"/>
      <c r="J1731" s="387"/>
      <c r="K1731" s="387"/>
      <c r="L1731" s="431"/>
      <c r="M1731" s="431"/>
      <c r="N1731" s="433"/>
      <c r="O1731" s="431"/>
    </row>
    <row r="1732" spans="1:15" x14ac:dyDescent="0.2">
      <c r="A1732" s="431"/>
      <c r="B1732" s="431"/>
      <c r="C1732" s="431"/>
      <c r="D1732" s="431"/>
      <c r="E1732" s="431"/>
      <c r="F1732" s="431"/>
      <c r="G1732" s="431"/>
      <c r="H1732" s="433"/>
      <c r="I1732" s="509"/>
      <c r="J1732" s="387"/>
      <c r="K1732" s="387"/>
      <c r="L1732" s="431"/>
      <c r="M1732" s="431"/>
      <c r="N1732" s="433"/>
      <c r="O1732" s="431"/>
    </row>
    <row r="1733" spans="1:15" x14ac:dyDescent="0.2">
      <c r="A1733" s="431"/>
      <c r="B1733" s="431"/>
      <c r="C1733" s="431"/>
      <c r="D1733" s="431"/>
      <c r="E1733" s="431"/>
      <c r="F1733" s="431"/>
      <c r="G1733" s="431"/>
      <c r="H1733" s="433"/>
      <c r="I1733" s="509"/>
      <c r="J1733" s="387"/>
      <c r="K1733" s="387"/>
      <c r="L1733" s="431"/>
      <c r="M1733" s="431"/>
      <c r="N1733" s="433"/>
      <c r="O1733" s="431"/>
    </row>
    <row r="1734" spans="1:15" x14ac:dyDescent="0.2">
      <c r="A1734" s="431"/>
      <c r="B1734" s="431"/>
      <c r="C1734" s="431"/>
      <c r="D1734" s="431"/>
      <c r="E1734" s="431"/>
      <c r="F1734" s="431"/>
      <c r="G1734" s="431"/>
      <c r="H1734" s="433"/>
      <c r="I1734" s="509"/>
      <c r="J1734" s="387"/>
      <c r="K1734" s="387"/>
      <c r="L1734" s="431"/>
      <c r="M1734" s="431"/>
      <c r="N1734" s="433"/>
      <c r="O1734" s="431"/>
    </row>
    <row r="1735" spans="1:15" x14ac:dyDescent="0.2">
      <c r="A1735" s="431"/>
      <c r="B1735" s="431"/>
      <c r="C1735" s="431"/>
      <c r="D1735" s="431"/>
      <c r="E1735" s="431"/>
      <c r="F1735" s="431"/>
      <c r="G1735" s="431"/>
      <c r="H1735" s="433"/>
      <c r="I1735" s="509"/>
      <c r="J1735" s="387"/>
      <c r="K1735" s="387"/>
      <c r="L1735" s="431"/>
      <c r="M1735" s="431"/>
      <c r="N1735" s="433"/>
      <c r="O1735" s="431"/>
    </row>
    <row r="1736" spans="1:15" x14ac:dyDescent="0.2">
      <c r="A1736" s="431"/>
      <c r="B1736" s="431"/>
      <c r="C1736" s="431"/>
      <c r="D1736" s="431"/>
      <c r="E1736" s="431"/>
      <c r="F1736" s="431"/>
      <c r="G1736" s="431"/>
      <c r="H1736" s="433"/>
      <c r="I1736" s="509"/>
      <c r="J1736" s="387"/>
      <c r="K1736" s="387"/>
      <c r="L1736" s="431"/>
      <c r="M1736" s="431"/>
      <c r="N1736" s="433"/>
      <c r="O1736" s="431"/>
    </row>
    <row r="1737" spans="1:15" x14ac:dyDescent="0.2">
      <c r="A1737" s="431"/>
      <c r="B1737" s="431"/>
      <c r="C1737" s="431"/>
      <c r="D1737" s="431"/>
      <c r="E1737" s="431"/>
      <c r="F1737" s="431"/>
      <c r="G1737" s="431"/>
      <c r="H1737" s="433"/>
      <c r="I1737" s="509"/>
      <c r="J1737" s="387"/>
      <c r="K1737" s="387"/>
      <c r="L1737" s="431"/>
      <c r="M1737" s="431"/>
      <c r="N1737" s="433"/>
      <c r="O1737" s="431"/>
    </row>
    <row r="1738" spans="1:15" x14ac:dyDescent="0.2">
      <c r="A1738" s="431"/>
      <c r="B1738" s="431"/>
      <c r="C1738" s="431"/>
      <c r="D1738" s="431"/>
      <c r="E1738" s="431"/>
      <c r="F1738" s="431"/>
      <c r="G1738" s="431"/>
      <c r="H1738" s="433"/>
      <c r="I1738" s="509"/>
      <c r="J1738" s="387"/>
      <c r="K1738" s="387"/>
      <c r="L1738" s="431"/>
      <c r="M1738" s="431"/>
      <c r="N1738" s="433"/>
      <c r="O1738" s="431"/>
    </row>
    <row r="1739" spans="1:15" x14ac:dyDescent="0.2">
      <c r="A1739" s="431"/>
      <c r="B1739" s="431"/>
      <c r="C1739" s="431"/>
      <c r="D1739" s="431"/>
      <c r="E1739" s="431"/>
      <c r="F1739" s="431"/>
      <c r="G1739" s="431"/>
      <c r="H1739" s="433"/>
      <c r="I1739" s="509"/>
      <c r="J1739" s="387"/>
      <c r="K1739" s="387"/>
      <c r="L1739" s="431"/>
      <c r="M1739" s="431"/>
      <c r="N1739" s="433"/>
      <c r="O1739" s="431"/>
    </row>
    <row r="1740" spans="1:15" x14ac:dyDescent="0.2">
      <c r="A1740" s="431"/>
      <c r="B1740" s="431"/>
      <c r="C1740" s="431"/>
      <c r="D1740" s="431"/>
      <c r="E1740" s="431"/>
      <c r="F1740" s="431"/>
      <c r="G1740" s="431"/>
      <c r="H1740" s="433"/>
      <c r="I1740" s="509"/>
      <c r="J1740" s="387"/>
      <c r="K1740" s="387"/>
      <c r="L1740" s="431"/>
      <c r="M1740" s="431"/>
      <c r="N1740" s="433"/>
      <c r="O1740" s="431"/>
    </row>
    <row r="1741" spans="1:15" x14ac:dyDescent="0.2">
      <c r="A1741" s="431"/>
      <c r="B1741" s="431"/>
      <c r="C1741" s="431"/>
      <c r="D1741" s="431"/>
      <c r="E1741" s="431"/>
      <c r="F1741" s="431"/>
      <c r="G1741" s="431"/>
      <c r="H1741" s="433"/>
      <c r="I1741" s="509"/>
      <c r="J1741" s="387"/>
      <c r="K1741" s="387"/>
      <c r="L1741" s="431"/>
      <c r="M1741" s="431"/>
      <c r="N1741" s="433"/>
      <c r="O1741" s="431"/>
    </row>
    <row r="1742" spans="1:15" x14ac:dyDescent="0.2">
      <c r="A1742" s="431"/>
      <c r="B1742" s="431"/>
      <c r="C1742" s="431"/>
      <c r="D1742" s="431"/>
      <c r="E1742" s="431"/>
      <c r="F1742" s="431"/>
      <c r="G1742" s="431"/>
      <c r="H1742" s="433"/>
      <c r="I1742" s="509"/>
      <c r="J1742" s="387"/>
      <c r="K1742" s="387"/>
      <c r="L1742" s="431"/>
      <c r="M1742" s="431"/>
      <c r="N1742" s="433"/>
      <c r="O1742" s="431"/>
    </row>
    <row r="1743" spans="1:15" x14ac:dyDescent="0.2">
      <c r="A1743" s="431"/>
      <c r="B1743" s="431"/>
      <c r="C1743" s="431"/>
      <c r="D1743" s="431"/>
      <c r="E1743" s="431"/>
      <c r="F1743" s="431"/>
      <c r="G1743" s="431"/>
      <c r="H1743" s="433"/>
      <c r="I1743" s="509"/>
      <c r="J1743" s="387"/>
      <c r="K1743" s="387"/>
      <c r="L1743" s="431"/>
      <c r="M1743" s="431"/>
      <c r="N1743" s="433"/>
      <c r="O1743" s="431"/>
    </row>
    <row r="1744" spans="1:15" x14ac:dyDescent="0.2">
      <c r="A1744" s="431"/>
      <c r="B1744" s="431"/>
      <c r="C1744" s="431"/>
      <c r="D1744" s="431"/>
      <c r="E1744" s="431"/>
      <c r="F1744" s="431"/>
      <c r="G1744" s="431"/>
      <c r="H1744" s="433"/>
      <c r="I1744" s="509"/>
      <c r="J1744" s="387"/>
      <c r="K1744" s="387"/>
      <c r="L1744" s="431"/>
      <c r="M1744" s="431"/>
      <c r="N1744" s="433"/>
      <c r="O1744" s="431"/>
    </row>
    <row r="1745" spans="1:15" x14ac:dyDescent="0.2">
      <c r="A1745" s="431"/>
      <c r="B1745" s="431"/>
      <c r="C1745" s="431"/>
      <c r="D1745" s="431"/>
      <c r="E1745" s="431"/>
      <c r="F1745" s="431"/>
      <c r="G1745" s="431"/>
      <c r="H1745" s="433"/>
      <c r="I1745" s="509"/>
      <c r="J1745" s="387"/>
      <c r="K1745" s="387"/>
      <c r="L1745" s="431"/>
      <c r="M1745" s="431"/>
      <c r="N1745" s="433"/>
      <c r="O1745" s="431"/>
    </row>
    <row r="1746" spans="1:15" x14ac:dyDescent="0.2">
      <c r="A1746" s="431"/>
      <c r="B1746" s="431"/>
      <c r="C1746" s="431"/>
      <c r="D1746" s="431"/>
      <c r="E1746" s="431"/>
      <c r="F1746" s="431"/>
      <c r="G1746" s="431"/>
      <c r="H1746" s="433"/>
      <c r="I1746" s="509"/>
      <c r="J1746" s="387"/>
      <c r="K1746" s="387"/>
      <c r="L1746" s="431"/>
      <c r="M1746" s="431"/>
      <c r="N1746" s="433"/>
      <c r="O1746" s="431"/>
    </row>
    <row r="1747" spans="1:15" x14ac:dyDescent="0.2">
      <c r="A1747" s="431"/>
      <c r="B1747" s="431"/>
      <c r="C1747" s="431"/>
      <c r="D1747" s="431"/>
      <c r="E1747" s="431"/>
      <c r="F1747" s="431"/>
      <c r="G1747" s="431"/>
      <c r="H1747" s="433"/>
      <c r="I1747" s="509"/>
      <c r="J1747" s="387"/>
      <c r="K1747" s="387"/>
      <c r="L1747" s="431"/>
      <c r="M1747" s="431"/>
      <c r="N1747" s="433"/>
      <c r="O1747" s="431"/>
    </row>
    <row r="1748" spans="1:15" x14ac:dyDescent="0.2">
      <c r="A1748" s="431"/>
      <c r="B1748" s="431"/>
      <c r="C1748" s="431"/>
      <c r="D1748" s="431"/>
      <c r="E1748" s="431"/>
      <c r="F1748" s="431"/>
      <c r="G1748" s="431"/>
      <c r="H1748" s="433"/>
      <c r="I1748" s="509"/>
      <c r="J1748" s="387"/>
      <c r="K1748" s="387"/>
      <c r="L1748" s="431"/>
      <c r="M1748" s="431"/>
      <c r="N1748" s="433"/>
      <c r="O1748" s="431"/>
    </row>
    <row r="1749" spans="1:15" x14ac:dyDescent="0.2">
      <c r="A1749" s="431"/>
      <c r="B1749" s="431"/>
      <c r="C1749" s="431"/>
      <c r="D1749" s="431"/>
      <c r="E1749" s="431"/>
      <c r="F1749" s="431"/>
      <c r="G1749" s="431"/>
      <c r="H1749" s="433"/>
      <c r="I1749" s="509"/>
      <c r="J1749" s="387"/>
      <c r="K1749" s="387"/>
      <c r="L1749" s="431"/>
      <c r="M1749" s="431"/>
      <c r="N1749" s="433"/>
      <c r="O1749" s="431"/>
    </row>
    <row r="1750" spans="1:15" x14ac:dyDescent="0.2">
      <c r="A1750" s="431"/>
      <c r="B1750" s="431"/>
      <c r="C1750" s="431"/>
      <c r="D1750" s="431"/>
      <c r="E1750" s="431"/>
      <c r="F1750" s="431"/>
      <c r="G1750" s="431"/>
      <c r="H1750" s="433"/>
      <c r="I1750" s="509"/>
      <c r="J1750" s="387"/>
      <c r="K1750" s="387"/>
      <c r="L1750" s="431"/>
      <c r="M1750" s="431"/>
      <c r="N1750" s="433"/>
      <c r="O1750" s="431"/>
    </row>
    <row r="1751" spans="1:15" x14ac:dyDescent="0.2">
      <c r="A1751" s="431"/>
      <c r="B1751" s="431"/>
      <c r="C1751" s="431"/>
      <c r="D1751" s="431"/>
      <c r="E1751" s="431"/>
      <c r="F1751" s="431"/>
      <c r="G1751" s="431"/>
      <c r="H1751" s="433"/>
      <c r="I1751" s="509"/>
      <c r="J1751" s="387"/>
      <c r="K1751" s="387"/>
      <c r="L1751" s="431"/>
      <c r="M1751" s="431"/>
      <c r="N1751" s="433"/>
      <c r="O1751" s="431"/>
    </row>
    <row r="1752" spans="1:15" x14ac:dyDescent="0.2">
      <c r="A1752" s="431"/>
      <c r="B1752" s="431"/>
      <c r="C1752" s="431"/>
      <c r="D1752" s="431"/>
      <c r="E1752" s="431"/>
      <c r="F1752" s="431"/>
      <c r="G1752" s="431"/>
      <c r="H1752" s="433"/>
      <c r="I1752" s="509"/>
      <c r="J1752" s="387"/>
      <c r="K1752" s="387"/>
      <c r="L1752" s="431"/>
      <c r="M1752" s="431"/>
      <c r="N1752" s="433"/>
      <c r="O1752" s="431"/>
    </row>
    <row r="1753" spans="1:15" x14ac:dyDescent="0.2">
      <c r="A1753" s="431"/>
      <c r="B1753" s="431"/>
      <c r="C1753" s="431"/>
      <c r="D1753" s="431"/>
      <c r="E1753" s="431"/>
      <c r="F1753" s="431"/>
      <c r="G1753" s="431"/>
      <c r="H1753" s="433"/>
      <c r="I1753" s="509"/>
      <c r="J1753" s="387"/>
      <c r="K1753" s="387"/>
      <c r="L1753" s="431"/>
      <c r="M1753" s="431"/>
      <c r="N1753" s="433"/>
      <c r="O1753" s="431"/>
    </row>
    <row r="1754" spans="1:15" x14ac:dyDescent="0.2">
      <c r="A1754" s="431"/>
      <c r="B1754" s="431"/>
      <c r="C1754" s="431"/>
      <c r="D1754" s="431"/>
      <c r="E1754" s="431"/>
      <c r="F1754" s="431"/>
      <c r="G1754" s="431"/>
      <c r="H1754" s="433"/>
      <c r="I1754" s="509"/>
      <c r="J1754" s="387"/>
      <c r="K1754" s="387"/>
      <c r="L1754" s="431"/>
      <c r="M1754" s="431"/>
      <c r="N1754" s="433"/>
      <c r="O1754" s="431"/>
    </row>
    <row r="1755" spans="1:15" x14ac:dyDescent="0.2">
      <c r="A1755" s="431"/>
      <c r="B1755" s="431"/>
      <c r="C1755" s="431"/>
      <c r="D1755" s="431"/>
      <c r="E1755" s="431"/>
      <c r="F1755" s="431"/>
      <c r="G1755" s="431"/>
      <c r="H1755" s="433"/>
      <c r="I1755" s="509"/>
      <c r="J1755" s="387"/>
      <c r="K1755" s="387"/>
      <c r="L1755" s="431"/>
      <c r="M1755" s="431"/>
      <c r="N1755" s="433"/>
      <c r="O1755" s="431"/>
    </row>
    <row r="1756" spans="1:15" x14ac:dyDescent="0.2">
      <c r="A1756" s="431"/>
      <c r="B1756" s="431"/>
      <c r="C1756" s="431"/>
      <c r="D1756" s="431"/>
      <c r="E1756" s="431"/>
      <c r="F1756" s="431"/>
      <c r="G1756" s="431"/>
      <c r="H1756" s="433"/>
      <c r="I1756" s="509"/>
      <c r="J1756" s="387"/>
      <c r="K1756" s="387"/>
      <c r="L1756" s="431"/>
      <c r="M1756" s="431"/>
      <c r="N1756" s="433"/>
      <c r="O1756" s="431"/>
    </row>
    <row r="1757" spans="1:15" x14ac:dyDescent="0.2">
      <c r="A1757" s="431"/>
      <c r="B1757" s="431"/>
      <c r="C1757" s="431"/>
      <c r="D1757" s="431"/>
      <c r="E1757" s="431"/>
      <c r="F1757" s="431"/>
      <c r="G1757" s="431"/>
      <c r="H1757" s="433"/>
      <c r="I1757" s="509"/>
      <c r="J1757" s="387"/>
      <c r="K1757" s="387"/>
      <c r="L1757" s="431"/>
      <c r="M1757" s="431"/>
      <c r="N1757" s="433"/>
      <c r="O1757" s="431"/>
    </row>
    <row r="1758" spans="1:15" x14ac:dyDescent="0.2">
      <c r="A1758" s="431"/>
      <c r="B1758" s="431"/>
      <c r="C1758" s="431"/>
      <c r="D1758" s="431"/>
      <c r="E1758" s="431"/>
      <c r="F1758" s="431"/>
      <c r="G1758" s="431"/>
      <c r="H1758" s="433"/>
      <c r="I1758" s="509"/>
      <c r="J1758" s="387"/>
      <c r="K1758" s="387"/>
      <c r="L1758" s="431"/>
      <c r="M1758" s="431"/>
      <c r="N1758" s="433"/>
      <c r="O1758" s="431"/>
    </row>
    <row r="1759" spans="1:15" x14ac:dyDescent="0.2">
      <c r="A1759" s="431"/>
      <c r="B1759" s="431"/>
      <c r="C1759" s="431"/>
      <c r="D1759" s="431"/>
      <c r="E1759" s="431"/>
      <c r="F1759" s="431"/>
      <c r="G1759" s="431"/>
      <c r="H1759" s="433"/>
      <c r="I1759" s="509"/>
      <c r="J1759" s="387"/>
      <c r="K1759" s="387"/>
      <c r="L1759" s="431"/>
      <c r="M1759" s="431"/>
      <c r="N1759" s="433"/>
      <c r="O1759" s="431"/>
    </row>
    <row r="1760" spans="1:15" x14ac:dyDescent="0.2">
      <c r="A1760" s="431"/>
      <c r="B1760" s="431"/>
      <c r="C1760" s="431"/>
      <c r="D1760" s="431"/>
      <c r="E1760" s="431"/>
      <c r="F1760" s="431"/>
      <c r="G1760" s="431"/>
      <c r="H1760" s="433"/>
      <c r="I1760" s="509"/>
      <c r="J1760" s="387"/>
      <c r="K1760" s="387"/>
      <c r="L1760" s="431"/>
      <c r="M1760" s="431"/>
      <c r="N1760" s="433"/>
      <c r="O1760" s="431"/>
    </row>
    <row r="1761" spans="1:15" x14ac:dyDescent="0.2">
      <c r="A1761" s="431"/>
      <c r="B1761" s="431"/>
      <c r="C1761" s="431"/>
      <c r="D1761" s="431"/>
      <c r="E1761" s="431"/>
      <c r="F1761" s="431"/>
      <c r="G1761" s="431"/>
      <c r="H1761" s="433"/>
      <c r="I1761" s="509"/>
      <c r="J1761" s="387"/>
      <c r="K1761" s="387"/>
      <c r="L1761" s="431"/>
      <c r="M1761" s="431"/>
      <c r="N1761" s="433"/>
      <c r="O1761" s="431"/>
    </row>
    <row r="1762" spans="1:15" x14ac:dyDescent="0.2">
      <c r="A1762" s="431"/>
      <c r="B1762" s="431"/>
      <c r="C1762" s="431"/>
      <c r="D1762" s="431"/>
      <c r="E1762" s="431"/>
      <c r="F1762" s="431"/>
      <c r="G1762" s="431"/>
      <c r="H1762" s="433"/>
      <c r="I1762" s="509"/>
      <c r="J1762" s="387"/>
      <c r="K1762" s="387"/>
      <c r="L1762" s="431"/>
      <c r="M1762" s="431"/>
      <c r="N1762" s="433"/>
      <c r="O1762" s="431"/>
    </row>
    <row r="1763" spans="1:15" x14ac:dyDescent="0.2">
      <c r="A1763" s="431"/>
      <c r="B1763" s="431"/>
      <c r="C1763" s="431"/>
      <c r="D1763" s="431"/>
      <c r="E1763" s="431"/>
      <c r="F1763" s="431"/>
      <c r="G1763" s="431"/>
      <c r="H1763" s="433"/>
      <c r="I1763" s="509"/>
      <c r="J1763" s="387"/>
      <c r="K1763" s="387"/>
      <c r="L1763" s="431"/>
      <c r="M1763" s="431"/>
      <c r="N1763" s="433"/>
      <c r="O1763" s="431"/>
    </row>
    <row r="1764" spans="1:15" x14ac:dyDescent="0.2">
      <c r="A1764" s="431"/>
      <c r="B1764" s="431"/>
      <c r="C1764" s="431"/>
      <c r="D1764" s="431"/>
      <c r="E1764" s="431"/>
      <c r="F1764" s="431"/>
      <c r="G1764" s="431"/>
      <c r="H1764" s="433"/>
      <c r="I1764" s="509"/>
      <c r="J1764" s="387"/>
      <c r="K1764" s="387"/>
      <c r="L1764" s="431"/>
      <c r="M1764" s="431"/>
      <c r="N1764" s="433"/>
      <c r="O1764" s="431"/>
    </row>
    <row r="1765" spans="1:15" x14ac:dyDescent="0.2">
      <c r="A1765" s="431"/>
      <c r="B1765" s="431"/>
      <c r="C1765" s="431"/>
      <c r="D1765" s="431"/>
      <c r="E1765" s="431"/>
      <c r="F1765" s="431"/>
      <c r="G1765" s="431"/>
      <c r="H1765" s="433"/>
      <c r="I1765" s="509"/>
      <c r="J1765" s="387"/>
      <c r="K1765" s="387"/>
      <c r="L1765" s="431"/>
      <c r="M1765" s="431"/>
      <c r="N1765" s="433"/>
      <c r="O1765" s="431"/>
    </row>
    <row r="1766" spans="1:15" x14ac:dyDescent="0.2">
      <c r="A1766" s="431"/>
      <c r="B1766" s="431"/>
      <c r="C1766" s="431"/>
      <c r="D1766" s="431"/>
      <c r="E1766" s="431"/>
      <c r="F1766" s="431"/>
      <c r="G1766" s="431"/>
      <c r="H1766" s="433"/>
      <c r="I1766" s="509"/>
      <c r="J1766" s="387"/>
      <c r="K1766" s="387"/>
      <c r="L1766" s="431"/>
      <c r="M1766" s="431"/>
      <c r="N1766" s="433"/>
      <c r="O1766" s="431"/>
    </row>
    <row r="1767" spans="1:15" x14ac:dyDescent="0.2">
      <c r="A1767" s="431"/>
      <c r="B1767" s="431"/>
      <c r="C1767" s="431"/>
      <c r="D1767" s="431"/>
      <c r="E1767" s="431"/>
      <c r="F1767" s="431"/>
      <c r="G1767" s="431"/>
      <c r="H1767" s="433"/>
      <c r="I1767" s="509"/>
      <c r="J1767" s="387"/>
      <c r="K1767" s="387"/>
      <c r="L1767" s="431"/>
      <c r="M1767" s="431"/>
      <c r="N1767" s="433"/>
      <c r="O1767" s="431"/>
    </row>
    <row r="1768" spans="1:15" x14ac:dyDescent="0.2">
      <c r="A1768" s="431"/>
      <c r="B1768" s="431"/>
      <c r="C1768" s="431"/>
      <c r="D1768" s="431"/>
      <c r="E1768" s="431"/>
      <c r="F1768" s="431"/>
      <c r="G1768" s="431"/>
      <c r="H1768" s="433"/>
      <c r="I1768" s="509"/>
      <c r="J1768" s="387"/>
      <c r="K1768" s="387"/>
      <c r="L1768" s="431"/>
      <c r="M1768" s="431"/>
      <c r="N1768" s="433"/>
      <c r="O1768" s="431"/>
    </row>
    <row r="1769" spans="1:15" x14ac:dyDescent="0.2">
      <c r="A1769" s="431"/>
      <c r="B1769" s="431"/>
      <c r="C1769" s="431"/>
      <c r="D1769" s="431"/>
      <c r="E1769" s="431"/>
      <c r="F1769" s="431"/>
      <c r="G1769" s="431"/>
      <c r="H1769" s="433"/>
      <c r="I1769" s="509"/>
      <c r="J1769" s="387"/>
      <c r="K1769" s="387"/>
      <c r="L1769" s="431"/>
      <c r="M1769" s="431"/>
      <c r="N1769" s="433"/>
      <c r="O1769" s="431"/>
    </row>
    <row r="1770" spans="1:15" x14ac:dyDescent="0.2">
      <c r="A1770" s="431"/>
      <c r="B1770" s="431"/>
      <c r="C1770" s="431"/>
      <c r="D1770" s="431"/>
      <c r="E1770" s="431"/>
      <c r="F1770" s="431"/>
      <c r="G1770" s="431"/>
      <c r="H1770" s="433"/>
      <c r="I1770" s="509"/>
      <c r="J1770" s="387"/>
      <c r="K1770" s="387"/>
      <c r="L1770" s="431"/>
      <c r="M1770" s="431"/>
      <c r="N1770" s="433"/>
      <c r="O1770" s="431"/>
    </row>
    <row r="1771" spans="1:15" x14ac:dyDescent="0.2">
      <c r="A1771" s="431"/>
      <c r="B1771" s="431"/>
      <c r="C1771" s="431"/>
      <c r="D1771" s="431"/>
      <c r="E1771" s="431"/>
      <c r="F1771" s="431"/>
      <c r="G1771" s="431"/>
      <c r="H1771" s="433"/>
      <c r="I1771" s="509"/>
      <c r="J1771" s="387"/>
      <c r="K1771" s="387"/>
      <c r="L1771" s="431"/>
      <c r="M1771" s="431"/>
      <c r="N1771" s="433"/>
      <c r="O1771" s="431"/>
    </row>
    <row r="1772" spans="1:15" x14ac:dyDescent="0.2">
      <c r="A1772" s="431"/>
      <c r="B1772" s="431"/>
      <c r="C1772" s="431"/>
      <c r="D1772" s="431"/>
      <c r="E1772" s="431"/>
      <c r="F1772" s="431"/>
      <c r="G1772" s="431"/>
      <c r="H1772" s="433"/>
      <c r="I1772" s="509"/>
      <c r="J1772" s="387"/>
      <c r="K1772" s="387"/>
      <c r="L1772" s="431"/>
      <c r="M1772" s="431"/>
      <c r="N1772" s="433"/>
      <c r="O1772" s="431"/>
    </row>
    <row r="1773" spans="1:15" x14ac:dyDescent="0.2">
      <c r="A1773" s="431"/>
      <c r="B1773" s="431"/>
      <c r="C1773" s="431"/>
      <c r="D1773" s="431"/>
      <c r="E1773" s="431"/>
      <c r="F1773" s="431"/>
      <c r="G1773" s="431"/>
      <c r="H1773" s="433"/>
      <c r="I1773" s="509"/>
      <c r="J1773" s="387"/>
      <c r="K1773" s="387"/>
      <c r="L1773" s="431"/>
      <c r="M1773" s="431"/>
      <c r="N1773" s="433"/>
      <c r="O1773" s="431"/>
    </row>
    <row r="1774" spans="1:15" x14ac:dyDescent="0.2">
      <c r="A1774" s="431"/>
      <c r="B1774" s="431"/>
      <c r="C1774" s="431"/>
      <c r="D1774" s="431"/>
      <c r="E1774" s="431"/>
      <c r="F1774" s="431"/>
      <c r="G1774" s="431"/>
      <c r="H1774" s="433"/>
      <c r="I1774" s="509"/>
      <c r="J1774" s="387"/>
      <c r="K1774" s="387"/>
      <c r="L1774" s="431"/>
      <c r="M1774" s="431"/>
      <c r="N1774" s="433"/>
      <c r="O1774" s="431"/>
    </row>
    <row r="1775" spans="1:15" x14ac:dyDescent="0.2">
      <c r="A1775" s="431"/>
      <c r="B1775" s="431"/>
      <c r="C1775" s="431"/>
      <c r="D1775" s="431"/>
      <c r="E1775" s="431"/>
      <c r="F1775" s="431"/>
      <c r="G1775" s="431"/>
      <c r="H1775" s="433"/>
      <c r="I1775" s="509"/>
      <c r="J1775" s="387"/>
      <c r="K1775" s="387"/>
      <c r="L1775" s="431"/>
      <c r="M1775" s="431"/>
      <c r="N1775" s="433"/>
      <c r="O1775" s="431"/>
    </row>
    <row r="1776" spans="1:15" x14ac:dyDescent="0.2">
      <c r="A1776" s="431"/>
      <c r="B1776" s="431"/>
      <c r="C1776" s="431"/>
      <c r="D1776" s="431"/>
      <c r="E1776" s="431"/>
      <c r="F1776" s="431"/>
      <c r="G1776" s="431"/>
      <c r="H1776" s="433"/>
      <c r="I1776" s="509"/>
      <c r="J1776" s="387"/>
      <c r="K1776" s="387"/>
      <c r="L1776" s="431"/>
      <c r="M1776" s="431"/>
      <c r="N1776" s="433"/>
      <c r="O1776" s="431"/>
    </row>
    <row r="1777" spans="1:15" x14ac:dyDescent="0.2">
      <c r="A1777" s="431"/>
      <c r="B1777" s="431"/>
      <c r="C1777" s="431"/>
      <c r="D1777" s="431"/>
      <c r="E1777" s="431"/>
      <c r="F1777" s="431"/>
      <c r="G1777" s="431"/>
      <c r="H1777" s="433"/>
      <c r="I1777" s="509"/>
      <c r="J1777" s="387"/>
      <c r="K1777" s="387"/>
      <c r="L1777" s="431"/>
      <c r="M1777" s="431"/>
      <c r="N1777" s="433"/>
      <c r="O1777" s="431"/>
    </row>
    <row r="1778" spans="1:15" x14ac:dyDescent="0.2">
      <c r="A1778" s="431"/>
      <c r="B1778" s="431"/>
      <c r="C1778" s="431"/>
      <c r="D1778" s="431"/>
      <c r="E1778" s="431"/>
      <c r="F1778" s="431"/>
      <c r="G1778" s="431"/>
      <c r="H1778" s="433"/>
      <c r="I1778" s="509"/>
      <c r="J1778" s="387"/>
      <c r="K1778" s="387"/>
      <c r="L1778" s="431"/>
      <c r="M1778" s="431"/>
      <c r="N1778" s="433"/>
      <c r="O1778" s="431"/>
    </row>
    <row r="1779" spans="1:15" x14ac:dyDescent="0.2">
      <c r="A1779" s="431"/>
      <c r="B1779" s="431"/>
      <c r="C1779" s="431"/>
      <c r="D1779" s="431"/>
      <c r="E1779" s="431"/>
      <c r="F1779" s="431"/>
      <c r="G1779" s="431"/>
      <c r="H1779" s="433"/>
      <c r="I1779" s="509"/>
      <c r="J1779" s="387"/>
      <c r="K1779" s="387"/>
      <c r="L1779" s="431"/>
      <c r="M1779" s="431"/>
      <c r="N1779" s="433"/>
      <c r="O1779" s="431"/>
    </row>
    <row r="1780" spans="1:15" x14ac:dyDescent="0.2">
      <c r="A1780" s="431"/>
      <c r="B1780" s="431"/>
      <c r="C1780" s="431"/>
      <c r="D1780" s="431"/>
      <c r="E1780" s="431"/>
      <c r="F1780" s="431"/>
      <c r="G1780" s="431"/>
      <c r="H1780" s="433"/>
      <c r="I1780" s="509"/>
      <c r="J1780" s="387"/>
      <c r="K1780" s="387"/>
      <c r="L1780" s="431"/>
      <c r="M1780" s="431"/>
      <c r="N1780" s="433"/>
      <c r="O1780" s="431"/>
    </row>
    <row r="1781" spans="1:15" x14ac:dyDescent="0.2">
      <c r="A1781" s="431"/>
      <c r="B1781" s="431"/>
      <c r="C1781" s="431"/>
      <c r="D1781" s="431"/>
      <c r="E1781" s="431"/>
      <c r="F1781" s="431"/>
      <c r="G1781" s="431"/>
      <c r="H1781" s="433"/>
      <c r="I1781" s="509"/>
      <c r="J1781" s="387"/>
      <c r="K1781" s="387"/>
      <c r="L1781" s="431"/>
      <c r="M1781" s="431"/>
      <c r="N1781" s="433"/>
      <c r="O1781" s="431"/>
    </row>
    <row r="1782" spans="1:15" x14ac:dyDescent="0.2">
      <c r="A1782" s="431"/>
      <c r="B1782" s="431"/>
      <c r="C1782" s="431"/>
      <c r="D1782" s="431"/>
      <c r="E1782" s="431"/>
      <c r="F1782" s="431"/>
      <c r="G1782" s="431"/>
      <c r="H1782" s="433"/>
      <c r="I1782" s="509"/>
      <c r="J1782" s="387"/>
      <c r="K1782" s="387"/>
      <c r="L1782" s="431"/>
      <c r="M1782" s="431"/>
      <c r="N1782" s="433"/>
      <c r="O1782" s="431"/>
    </row>
    <row r="1783" spans="1:15" x14ac:dyDescent="0.2">
      <c r="A1783" s="431"/>
      <c r="B1783" s="431"/>
      <c r="C1783" s="431"/>
      <c r="D1783" s="431"/>
      <c r="E1783" s="431"/>
      <c r="F1783" s="431"/>
      <c r="G1783" s="431"/>
      <c r="H1783" s="433"/>
      <c r="I1783" s="509"/>
      <c r="J1783" s="387"/>
      <c r="K1783" s="387"/>
      <c r="L1783" s="431"/>
      <c r="M1783" s="431"/>
      <c r="N1783" s="433"/>
      <c r="O1783" s="431"/>
    </row>
    <row r="1784" spans="1:15" x14ac:dyDescent="0.2">
      <c r="A1784" s="431"/>
      <c r="B1784" s="431"/>
      <c r="C1784" s="431"/>
      <c r="D1784" s="431"/>
      <c r="E1784" s="431"/>
      <c r="F1784" s="431"/>
      <c r="G1784" s="431"/>
      <c r="H1784" s="433"/>
      <c r="I1784" s="509"/>
      <c r="J1784" s="387"/>
      <c r="K1784" s="387"/>
      <c r="L1784" s="431"/>
      <c r="M1784" s="431"/>
      <c r="N1784" s="433"/>
      <c r="O1784" s="431"/>
    </row>
    <row r="1785" spans="1:15" x14ac:dyDescent="0.2">
      <c r="A1785" s="431"/>
      <c r="B1785" s="431"/>
      <c r="C1785" s="431"/>
      <c r="D1785" s="431"/>
      <c r="E1785" s="431"/>
      <c r="F1785" s="431"/>
      <c r="G1785" s="431"/>
      <c r="H1785" s="433"/>
      <c r="I1785" s="509"/>
      <c r="J1785" s="387"/>
      <c r="K1785" s="387"/>
      <c r="L1785" s="431"/>
      <c r="M1785" s="431"/>
      <c r="N1785" s="433"/>
      <c r="O1785" s="431"/>
    </row>
    <row r="1786" spans="1:15" x14ac:dyDescent="0.2">
      <c r="A1786" s="431"/>
      <c r="B1786" s="431"/>
      <c r="C1786" s="431"/>
      <c r="D1786" s="431"/>
      <c r="E1786" s="431"/>
      <c r="F1786" s="431"/>
      <c r="G1786" s="431"/>
      <c r="H1786" s="433"/>
      <c r="I1786" s="509"/>
      <c r="J1786" s="387"/>
      <c r="K1786" s="387"/>
      <c r="L1786" s="431"/>
      <c r="M1786" s="431"/>
      <c r="N1786" s="433"/>
      <c r="O1786" s="431"/>
    </row>
    <row r="1787" spans="1:15" x14ac:dyDescent="0.2">
      <c r="A1787" s="431"/>
      <c r="B1787" s="431"/>
      <c r="C1787" s="431"/>
      <c r="D1787" s="431"/>
      <c r="E1787" s="431"/>
      <c r="F1787" s="431"/>
      <c r="G1787" s="431"/>
      <c r="H1787" s="433"/>
      <c r="I1787" s="509"/>
      <c r="J1787" s="387"/>
      <c r="K1787" s="387"/>
      <c r="L1787" s="431"/>
      <c r="M1787" s="431"/>
      <c r="N1787" s="433"/>
      <c r="O1787" s="431"/>
    </row>
    <row r="1788" spans="1:15" x14ac:dyDescent="0.2">
      <c r="A1788" s="431"/>
      <c r="B1788" s="431"/>
      <c r="C1788" s="431"/>
      <c r="D1788" s="431"/>
      <c r="E1788" s="431"/>
      <c r="F1788" s="431"/>
      <c r="G1788" s="431"/>
      <c r="H1788" s="433"/>
      <c r="I1788" s="509"/>
      <c r="J1788" s="387"/>
      <c r="K1788" s="387"/>
      <c r="L1788" s="431"/>
      <c r="M1788" s="431"/>
      <c r="N1788" s="433"/>
      <c r="O1788" s="431"/>
    </row>
    <row r="1789" spans="1:15" x14ac:dyDescent="0.2">
      <c r="A1789" s="431"/>
      <c r="B1789" s="431"/>
      <c r="C1789" s="431"/>
      <c r="D1789" s="431"/>
      <c r="E1789" s="431"/>
      <c r="F1789" s="431"/>
      <c r="G1789" s="431"/>
      <c r="H1789" s="433"/>
      <c r="I1789" s="509"/>
      <c r="J1789" s="387"/>
      <c r="K1789" s="387"/>
      <c r="L1789" s="431"/>
      <c r="M1789" s="431"/>
      <c r="N1789" s="433"/>
      <c r="O1789" s="431"/>
    </row>
    <row r="1790" spans="1:15" x14ac:dyDescent="0.2">
      <c r="A1790" s="431"/>
      <c r="B1790" s="431"/>
      <c r="C1790" s="431"/>
      <c r="D1790" s="431"/>
      <c r="E1790" s="431"/>
      <c r="F1790" s="431"/>
      <c r="G1790" s="431"/>
      <c r="H1790" s="433"/>
      <c r="I1790" s="509"/>
      <c r="J1790" s="387"/>
      <c r="K1790" s="387"/>
      <c r="L1790" s="431"/>
      <c r="M1790" s="431"/>
      <c r="N1790" s="433"/>
      <c r="O1790" s="431"/>
    </row>
    <row r="1791" spans="1:15" x14ac:dyDescent="0.2">
      <c r="A1791" s="431"/>
      <c r="B1791" s="431"/>
      <c r="C1791" s="431"/>
      <c r="D1791" s="431"/>
      <c r="E1791" s="431"/>
      <c r="F1791" s="431"/>
      <c r="G1791" s="431"/>
      <c r="H1791" s="433"/>
      <c r="I1791" s="509"/>
      <c r="J1791" s="387"/>
      <c r="K1791" s="387"/>
      <c r="L1791" s="431"/>
      <c r="M1791" s="431"/>
      <c r="N1791" s="433"/>
      <c r="O1791" s="431"/>
    </row>
    <row r="1792" spans="1:15" x14ac:dyDescent="0.2">
      <c r="A1792" s="431"/>
      <c r="B1792" s="431"/>
      <c r="C1792" s="431"/>
      <c r="D1792" s="431"/>
      <c r="E1792" s="431"/>
      <c r="F1792" s="431"/>
      <c r="G1792" s="431"/>
      <c r="H1792" s="433"/>
      <c r="I1792" s="509"/>
      <c r="J1792" s="387"/>
      <c r="K1792" s="387"/>
      <c r="L1792" s="431"/>
      <c r="M1792" s="431"/>
      <c r="N1792" s="433"/>
      <c r="O1792" s="431"/>
    </row>
    <row r="1793" spans="1:15" x14ac:dyDescent="0.2">
      <c r="A1793" s="431"/>
      <c r="B1793" s="431"/>
      <c r="C1793" s="431"/>
      <c r="D1793" s="431"/>
      <c r="E1793" s="431"/>
      <c r="F1793" s="431"/>
      <c r="G1793" s="431"/>
      <c r="H1793" s="433"/>
      <c r="I1793" s="509"/>
      <c r="J1793" s="387"/>
      <c r="K1793" s="387"/>
      <c r="L1793" s="431"/>
      <c r="M1793" s="431"/>
      <c r="N1793" s="433"/>
      <c r="O1793" s="431"/>
    </row>
    <row r="1794" spans="1:15" x14ac:dyDescent="0.2">
      <c r="A1794" s="431"/>
      <c r="B1794" s="431"/>
      <c r="C1794" s="431"/>
      <c r="D1794" s="431"/>
      <c r="E1794" s="431"/>
      <c r="F1794" s="431"/>
      <c r="G1794" s="431"/>
      <c r="H1794" s="433"/>
      <c r="I1794" s="509"/>
      <c r="J1794" s="387"/>
      <c r="K1794" s="387"/>
      <c r="L1794" s="431"/>
      <c r="M1794" s="431"/>
      <c r="N1794" s="433"/>
      <c r="O1794" s="431"/>
    </row>
    <row r="1795" spans="1:15" x14ac:dyDescent="0.2">
      <c r="A1795" s="431"/>
      <c r="B1795" s="431"/>
      <c r="C1795" s="431"/>
      <c r="D1795" s="431"/>
      <c r="E1795" s="431"/>
      <c r="F1795" s="431"/>
      <c r="G1795" s="431"/>
      <c r="H1795" s="433"/>
      <c r="I1795" s="509"/>
      <c r="J1795" s="387"/>
      <c r="K1795" s="387"/>
      <c r="L1795" s="431"/>
      <c r="M1795" s="431"/>
      <c r="N1795" s="433"/>
      <c r="O1795" s="431"/>
    </row>
    <row r="1796" spans="1:15" x14ac:dyDescent="0.2">
      <c r="A1796" s="431"/>
      <c r="B1796" s="431"/>
      <c r="C1796" s="431"/>
      <c r="D1796" s="431"/>
      <c r="E1796" s="431"/>
      <c r="F1796" s="431"/>
      <c r="G1796" s="431"/>
      <c r="H1796" s="433"/>
      <c r="I1796" s="509"/>
      <c r="J1796" s="387"/>
      <c r="K1796" s="387"/>
      <c r="L1796" s="431"/>
      <c r="M1796" s="431"/>
      <c r="N1796" s="433"/>
      <c r="O1796" s="431"/>
    </row>
    <row r="1797" spans="1:15" x14ac:dyDescent="0.2">
      <c r="A1797" s="431"/>
      <c r="B1797" s="431"/>
      <c r="C1797" s="431"/>
      <c r="D1797" s="431"/>
      <c r="E1797" s="431"/>
      <c r="F1797" s="431"/>
      <c r="G1797" s="431"/>
      <c r="H1797" s="433"/>
      <c r="I1797" s="509"/>
      <c r="J1797" s="387"/>
      <c r="K1797" s="387"/>
      <c r="L1797" s="431"/>
      <c r="M1797" s="431"/>
      <c r="N1797" s="433"/>
      <c r="O1797" s="431"/>
    </row>
    <row r="1798" spans="1:15" x14ac:dyDescent="0.2">
      <c r="A1798" s="431"/>
      <c r="B1798" s="431"/>
      <c r="C1798" s="431"/>
      <c r="D1798" s="431"/>
      <c r="E1798" s="431"/>
      <c r="F1798" s="431"/>
      <c r="G1798" s="431"/>
      <c r="H1798" s="433"/>
      <c r="I1798" s="509"/>
      <c r="J1798" s="387"/>
      <c r="K1798" s="387"/>
      <c r="L1798" s="431"/>
      <c r="M1798" s="431"/>
      <c r="N1798" s="433"/>
      <c r="O1798" s="431"/>
    </row>
    <row r="1799" spans="1:15" x14ac:dyDescent="0.2">
      <c r="A1799" s="431"/>
      <c r="B1799" s="431"/>
      <c r="C1799" s="431"/>
      <c r="D1799" s="431"/>
      <c r="E1799" s="431"/>
      <c r="F1799" s="431"/>
      <c r="G1799" s="431"/>
      <c r="H1799" s="433"/>
      <c r="I1799" s="509"/>
      <c r="J1799" s="387"/>
      <c r="K1799" s="387"/>
      <c r="L1799" s="431"/>
      <c r="M1799" s="431"/>
      <c r="N1799" s="433"/>
      <c r="O1799" s="431"/>
    </row>
    <row r="1800" spans="1:15" x14ac:dyDescent="0.2">
      <c r="A1800" s="431"/>
      <c r="B1800" s="431"/>
      <c r="C1800" s="431"/>
      <c r="D1800" s="431"/>
      <c r="E1800" s="431"/>
      <c r="F1800" s="431"/>
      <c r="G1800" s="431"/>
      <c r="H1800" s="433"/>
      <c r="I1800" s="509"/>
      <c r="J1800" s="387"/>
      <c r="K1800" s="387"/>
      <c r="L1800" s="431"/>
      <c r="M1800" s="431"/>
      <c r="N1800" s="433"/>
      <c r="O1800" s="431"/>
    </row>
    <row r="1801" spans="1:15" x14ac:dyDescent="0.2">
      <c r="A1801" s="431"/>
      <c r="B1801" s="431"/>
      <c r="C1801" s="431"/>
      <c r="D1801" s="431"/>
      <c r="E1801" s="431"/>
      <c r="F1801" s="431"/>
      <c r="G1801" s="431"/>
      <c r="H1801" s="433"/>
      <c r="I1801" s="509"/>
      <c r="J1801" s="387"/>
      <c r="K1801" s="387"/>
      <c r="L1801" s="431"/>
      <c r="M1801" s="431"/>
      <c r="N1801" s="433"/>
      <c r="O1801" s="431"/>
    </row>
    <row r="1802" spans="1:15" x14ac:dyDescent="0.2">
      <c r="A1802" s="431"/>
      <c r="B1802" s="431"/>
      <c r="C1802" s="431"/>
      <c r="D1802" s="431"/>
      <c r="E1802" s="431"/>
      <c r="F1802" s="431"/>
      <c r="G1802" s="431"/>
      <c r="H1802" s="433"/>
      <c r="I1802" s="509"/>
      <c r="J1802" s="387"/>
      <c r="K1802" s="387"/>
      <c r="L1802" s="431"/>
      <c r="M1802" s="431"/>
      <c r="N1802" s="433"/>
      <c r="O1802" s="431"/>
    </row>
    <row r="1803" spans="1:15" x14ac:dyDescent="0.2">
      <c r="A1803" s="431"/>
      <c r="B1803" s="431"/>
      <c r="C1803" s="431"/>
      <c r="D1803" s="431"/>
      <c r="E1803" s="431"/>
      <c r="F1803" s="431"/>
      <c r="G1803" s="431"/>
      <c r="H1803" s="433"/>
      <c r="I1803" s="509"/>
      <c r="J1803" s="387"/>
      <c r="K1803" s="387"/>
      <c r="L1803" s="431"/>
      <c r="M1803" s="431"/>
      <c r="N1803" s="433"/>
      <c r="O1803" s="431"/>
    </row>
    <row r="1804" spans="1:15" x14ac:dyDescent="0.2">
      <c r="A1804" s="431"/>
      <c r="B1804" s="431"/>
      <c r="C1804" s="431"/>
      <c r="D1804" s="431"/>
      <c r="E1804" s="431"/>
      <c r="F1804" s="431"/>
      <c r="G1804" s="431"/>
      <c r="H1804" s="433"/>
      <c r="I1804" s="509"/>
      <c r="J1804" s="387"/>
      <c r="K1804" s="387"/>
      <c r="L1804" s="431"/>
      <c r="M1804" s="431"/>
      <c r="N1804" s="433"/>
      <c r="O1804" s="431"/>
    </row>
    <row r="1805" spans="1:15" x14ac:dyDescent="0.2">
      <c r="A1805" s="431"/>
      <c r="B1805" s="431"/>
      <c r="C1805" s="431"/>
      <c r="D1805" s="431"/>
      <c r="E1805" s="431"/>
      <c r="F1805" s="431"/>
      <c r="G1805" s="431"/>
      <c r="H1805" s="433"/>
      <c r="I1805" s="509"/>
      <c r="J1805" s="387"/>
      <c r="K1805" s="387"/>
      <c r="L1805" s="431"/>
      <c r="M1805" s="431"/>
      <c r="N1805" s="433"/>
      <c r="O1805" s="431"/>
    </row>
    <row r="1806" spans="1:15" x14ac:dyDescent="0.2">
      <c r="A1806" s="431"/>
      <c r="B1806" s="431"/>
      <c r="C1806" s="431"/>
      <c r="D1806" s="431"/>
      <c r="E1806" s="431"/>
      <c r="F1806" s="431"/>
      <c r="G1806" s="431"/>
      <c r="H1806" s="433"/>
      <c r="I1806" s="509"/>
      <c r="J1806" s="387"/>
      <c r="K1806" s="387"/>
      <c r="L1806" s="431"/>
      <c r="M1806" s="431"/>
      <c r="N1806" s="433"/>
      <c r="O1806" s="431"/>
    </row>
    <row r="1807" spans="1:15" x14ac:dyDescent="0.2">
      <c r="A1807" s="431"/>
      <c r="B1807" s="431"/>
      <c r="C1807" s="431"/>
      <c r="D1807" s="431"/>
      <c r="E1807" s="431"/>
      <c r="F1807" s="431"/>
      <c r="G1807" s="431"/>
      <c r="H1807" s="433"/>
      <c r="I1807" s="509"/>
      <c r="J1807" s="387"/>
      <c r="K1807" s="387"/>
      <c r="L1807" s="431"/>
      <c r="M1807" s="431"/>
      <c r="N1807" s="433"/>
      <c r="O1807" s="431"/>
    </row>
    <row r="1808" spans="1:15" x14ac:dyDescent="0.2">
      <c r="A1808" s="431"/>
      <c r="B1808" s="431"/>
      <c r="C1808" s="431"/>
      <c r="D1808" s="431"/>
      <c r="E1808" s="431"/>
      <c r="F1808" s="431"/>
      <c r="G1808" s="431"/>
      <c r="H1808" s="433"/>
      <c r="I1808" s="509"/>
      <c r="J1808" s="387"/>
      <c r="K1808" s="387"/>
      <c r="L1808" s="431"/>
      <c r="M1808" s="431"/>
      <c r="N1808" s="433"/>
      <c r="O1808" s="431"/>
    </row>
    <row r="1809" spans="1:15" x14ac:dyDescent="0.2">
      <c r="A1809" s="431"/>
      <c r="B1809" s="431"/>
      <c r="C1809" s="431"/>
      <c r="D1809" s="431"/>
      <c r="E1809" s="431"/>
      <c r="F1809" s="431"/>
      <c r="G1809" s="431"/>
      <c r="H1809" s="433"/>
      <c r="I1809" s="509"/>
      <c r="J1809" s="387"/>
      <c r="K1809" s="387"/>
      <c r="L1809" s="431"/>
      <c r="M1809" s="431"/>
      <c r="N1809" s="433"/>
      <c r="O1809" s="431"/>
    </row>
    <row r="1810" spans="1:15" x14ac:dyDescent="0.2">
      <c r="A1810" s="431"/>
      <c r="B1810" s="431"/>
      <c r="C1810" s="431"/>
      <c r="D1810" s="431"/>
      <c r="E1810" s="431"/>
      <c r="F1810" s="431"/>
      <c r="G1810" s="431"/>
      <c r="H1810" s="433"/>
      <c r="I1810" s="509"/>
      <c r="J1810" s="387"/>
      <c r="K1810" s="387"/>
      <c r="L1810" s="431"/>
      <c r="M1810" s="431"/>
      <c r="N1810" s="433"/>
      <c r="O1810" s="431"/>
    </row>
    <row r="1811" spans="1:15" x14ac:dyDescent="0.2">
      <c r="A1811" s="431"/>
      <c r="B1811" s="431"/>
      <c r="C1811" s="431"/>
      <c r="D1811" s="431"/>
      <c r="E1811" s="431"/>
      <c r="F1811" s="431"/>
      <c r="G1811" s="431"/>
      <c r="H1811" s="433"/>
      <c r="I1811" s="509"/>
      <c r="J1811" s="387"/>
      <c r="K1811" s="387"/>
      <c r="L1811" s="431"/>
      <c r="M1811" s="431"/>
      <c r="N1811" s="433"/>
      <c r="O1811" s="431"/>
    </row>
    <row r="1812" spans="1:15" x14ac:dyDescent="0.2">
      <c r="A1812" s="431"/>
      <c r="B1812" s="431"/>
      <c r="C1812" s="431"/>
      <c r="D1812" s="431"/>
      <c r="E1812" s="431"/>
      <c r="F1812" s="431"/>
      <c r="G1812" s="431"/>
      <c r="H1812" s="433"/>
      <c r="I1812" s="509"/>
      <c r="J1812" s="387"/>
      <c r="K1812" s="387"/>
      <c r="L1812" s="431"/>
      <c r="M1812" s="431"/>
      <c r="N1812" s="433"/>
      <c r="O1812" s="431"/>
    </row>
    <row r="1813" spans="1:15" x14ac:dyDescent="0.2">
      <c r="A1813" s="431"/>
      <c r="B1813" s="431"/>
      <c r="C1813" s="431"/>
      <c r="D1813" s="431"/>
      <c r="E1813" s="431"/>
      <c r="F1813" s="431"/>
      <c r="G1813" s="431"/>
      <c r="H1813" s="433"/>
      <c r="I1813" s="509"/>
      <c r="J1813" s="387"/>
      <c r="K1813" s="387"/>
      <c r="L1813" s="431"/>
      <c r="M1813" s="431"/>
      <c r="N1813" s="433"/>
      <c r="O1813" s="431"/>
    </row>
    <row r="1814" spans="1:15" x14ac:dyDescent="0.2">
      <c r="A1814" s="431"/>
      <c r="B1814" s="431"/>
      <c r="C1814" s="431"/>
      <c r="D1814" s="431"/>
      <c r="E1814" s="431"/>
      <c r="F1814" s="431"/>
      <c r="G1814" s="431"/>
      <c r="H1814" s="433"/>
      <c r="I1814" s="509"/>
      <c r="J1814" s="387"/>
      <c r="K1814" s="387"/>
      <c r="L1814" s="431"/>
      <c r="M1814" s="431"/>
      <c r="N1814" s="433"/>
      <c r="O1814" s="431"/>
    </row>
    <row r="1815" spans="1:15" x14ac:dyDescent="0.2">
      <c r="A1815" s="431"/>
      <c r="B1815" s="431"/>
      <c r="C1815" s="431"/>
      <c r="D1815" s="431"/>
      <c r="E1815" s="431"/>
      <c r="F1815" s="431"/>
      <c r="G1815" s="431"/>
      <c r="H1815" s="433"/>
      <c r="I1815" s="509"/>
      <c r="J1815" s="387"/>
      <c r="K1815" s="387"/>
      <c r="L1815" s="431"/>
      <c r="M1815" s="431"/>
      <c r="N1815" s="433"/>
      <c r="O1815" s="431"/>
    </row>
    <row r="1816" spans="1:15" x14ac:dyDescent="0.2">
      <c r="A1816" s="431"/>
      <c r="B1816" s="431"/>
      <c r="C1816" s="431"/>
      <c r="D1816" s="431"/>
      <c r="E1816" s="431"/>
      <c r="F1816" s="431"/>
      <c r="G1816" s="431"/>
      <c r="H1816" s="433"/>
      <c r="I1816" s="509"/>
      <c r="J1816" s="387"/>
      <c r="K1816" s="387"/>
      <c r="L1816" s="431"/>
      <c r="M1816" s="431"/>
      <c r="N1816" s="433"/>
      <c r="O1816" s="431"/>
    </row>
    <row r="1817" spans="1:15" x14ac:dyDescent="0.2">
      <c r="A1817" s="431"/>
      <c r="B1817" s="431"/>
      <c r="C1817" s="431"/>
      <c r="D1817" s="431"/>
      <c r="E1817" s="431"/>
      <c r="F1817" s="431"/>
      <c r="G1817" s="431"/>
      <c r="H1817" s="433"/>
      <c r="I1817" s="509"/>
      <c r="J1817" s="387"/>
      <c r="K1817" s="387"/>
      <c r="L1817" s="431"/>
      <c r="M1817" s="431"/>
      <c r="N1817" s="433"/>
      <c r="O1817" s="431"/>
    </row>
    <row r="1818" spans="1:15" x14ac:dyDescent="0.2">
      <c r="A1818" s="431"/>
      <c r="B1818" s="431"/>
      <c r="C1818" s="431"/>
      <c r="D1818" s="431"/>
      <c r="E1818" s="431"/>
      <c r="F1818" s="431"/>
      <c r="G1818" s="431"/>
      <c r="H1818" s="433"/>
      <c r="I1818" s="509"/>
      <c r="J1818" s="387"/>
      <c r="K1818" s="387"/>
      <c r="L1818" s="431"/>
      <c r="M1818" s="431"/>
      <c r="N1818" s="433"/>
      <c r="O1818" s="431"/>
    </row>
    <row r="1819" spans="1:15" x14ac:dyDescent="0.2">
      <c r="A1819" s="431"/>
      <c r="B1819" s="431"/>
      <c r="C1819" s="431"/>
      <c r="D1819" s="431"/>
      <c r="E1819" s="431"/>
      <c r="F1819" s="431"/>
      <c r="G1819" s="431"/>
      <c r="H1819" s="433"/>
      <c r="I1819" s="509"/>
      <c r="J1819" s="387"/>
      <c r="K1819" s="387"/>
      <c r="L1819" s="431"/>
      <c r="M1819" s="431"/>
      <c r="N1819" s="433"/>
      <c r="O1819" s="431"/>
    </row>
    <row r="1820" spans="1:15" x14ac:dyDescent="0.2">
      <c r="A1820" s="431"/>
      <c r="B1820" s="431"/>
      <c r="C1820" s="431"/>
      <c r="D1820" s="431"/>
      <c r="E1820" s="431"/>
      <c r="F1820" s="431"/>
      <c r="G1820" s="431"/>
      <c r="H1820" s="433"/>
      <c r="I1820" s="509"/>
      <c r="J1820" s="387"/>
      <c r="K1820" s="387"/>
      <c r="L1820" s="431"/>
      <c r="M1820" s="431"/>
      <c r="N1820" s="433"/>
      <c r="O1820" s="431"/>
    </row>
    <row r="1821" spans="1:15" x14ac:dyDescent="0.2">
      <c r="A1821" s="431"/>
      <c r="B1821" s="431"/>
      <c r="C1821" s="431"/>
      <c r="D1821" s="431"/>
      <c r="E1821" s="431"/>
      <c r="F1821" s="431"/>
      <c r="G1821" s="431"/>
      <c r="H1821" s="433"/>
      <c r="I1821" s="509"/>
      <c r="J1821" s="387"/>
      <c r="K1821" s="387"/>
      <c r="L1821" s="431"/>
      <c r="M1821" s="431"/>
      <c r="N1821" s="433"/>
      <c r="O1821" s="431"/>
    </row>
    <row r="1822" spans="1:15" x14ac:dyDescent="0.2">
      <c r="A1822" s="431"/>
      <c r="B1822" s="431"/>
      <c r="C1822" s="431"/>
      <c r="D1822" s="431"/>
      <c r="E1822" s="431"/>
      <c r="F1822" s="431"/>
      <c r="G1822" s="431"/>
      <c r="H1822" s="433"/>
      <c r="I1822" s="509"/>
      <c r="J1822" s="387"/>
      <c r="K1822" s="387"/>
      <c r="L1822" s="431"/>
      <c r="M1822" s="431"/>
      <c r="N1822" s="433"/>
      <c r="O1822" s="431"/>
    </row>
    <row r="1823" spans="1:15" x14ac:dyDescent="0.2">
      <c r="A1823" s="431"/>
      <c r="B1823" s="431"/>
      <c r="C1823" s="431"/>
      <c r="D1823" s="431"/>
      <c r="E1823" s="431"/>
      <c r="F1823" s="431"/>
      <c r="G1823" s="431"/>
      <c r="H1823" s="433"/>
      <c r="I1823" s="509"/>
      <c r="J1823" s="387"/>
      <c r="K1823" s="387"/>
      <c r="L1823" s="431"/>
      <c r="M1823" s="431"/>
      <c r="N1823" s="433"/>
      <c r="O1823" s="431"/>
    </row>
    <row r="1824" spans="1:15" x14ac:dyDescent="0.2">
      <c r="A1824" s="431"/>
      <c r="B1824" s="431"/>
      <c r="C1824" s="431"/>
      <c r="D1824" s="431"/>
      <c r="E1824" s="431"/>
      <c r="F1824" s="431"/>
      <c r="G1824" s="431"/>
      <c r="H1824" s="433"/>
      <c r="I1824" s="509"/>
      <c r="J1824" s="387"/>
      <c r="K1824" s="387"/>
      <c r="L1824" s="431"/>
      <c r="M1824" s="431"/>
      <c r="N1824" s="433"/>
      <c r="O1824" s="431"/>
    </row>
    <row r="1825" spans="1:15" x14ac:dyDescent="0.2">
      <c r="A1825" s="431"/>
      <c r="B1825" s="431"/>
      <c r="C1825" s="431"/>
      <c r="D1825" s="431"/>
      <c r="E1825" s="431"/>
      <c r="F1825" s="431"/>
      <c r="G1825" s="431"/>
      <c r="H1825" s="433"/>
      <c r="I1825" s="509"/>
      <c r="J1825" s="387"/>
      <c r="K1825" s="387"/>
      <c r="L1825" s="431"/>
      <c r="M1825" s="431"/>
      <c r="N1825" s="433"/>
      <c r="O1825" s="431"/>
    </row>
    <row r="1826" spans="1:15" x14ac:dyDescent="0.2">
      <c r="A1826" s="431"/>
      <c r="B1826" s="431"/>
      <c r="C1826" s="431"/>
      <c r="D1826" s="431"/>
      <c r="E1826" s="431"/>
      <c r="F1826" s="431"/>
      <c r="G1826" s="431"/>
      <c r="H1826" s="433"/>
      <c r="I1826" s="509"/>
      <c r="J1826" s="387"/>
      <c r="K1826" s="387"/>
      <c r="L1826" s="431"/>
      <c r="M1826" s="431"/>
      <c r="N1826" s="433"/>
      <c r="O1826" s="431"/>
    </row>
    <row r="1827" spans="1:15" x14ac:dyDescent="0.2">
      <c r="A1827" s="431"/>
      <c r="B1827" s="431"/>
      <c r="C1827" s="431"/>
      <c r="D1827" s="431"/>
      <c r="E1827" s="431"/>
      <c r="F1827" s="431"/>
      <c r="G1827" s="431"/>
      <c r="H1827" s="433"/>
      <c r="I1827" s="509"/>
      <c r="J1827" s="387"/>
      <c r="K1827" s="387"/>
      <c r="L1827" s="431"/>
      <c r="M1827" s="431"/>
      <c r="N1827" s="433"/>
      <c r="O1827" s="431"/>
    </row>
    <row r="1828" spans="1:15" x14ac:dyDescent="0.2">
      <c r="A1828" s="431"/>
      <c r="B1828" s="431"/>
      <c r="C1828" s="431"/>
      <c r="D1828" s="431"/>
      <c r="E1828" s="431"/>
      <c r="F1828" s="431"/>
      <c r="G1828" s="431"/>
      <c r="H1828" s="433"/>
      <c r="I1828" s="509"/>
      <c r="J1828" s="387"/>
      <c r="K1828" s="387"/>
      <c r="L1828" s="431"/>
      <c r="M1828" s="431"/>
      <c r="N1828" s="433"/>
      <c r="O1828" s="431"/>
    </row>
    <row r="1829" spans="1:15" x14ac:dyDescent="0.2">
      <c r="A1829" s="431"/>
      <c r="B1829" s="431"/>
      <c r="C1829" s="431"/>
      <c r="D1829" s="431"/>
      <c r="E1829" s="431"/>
      <c r="F1829" s="431"/>
      <c r="G1829" s="431"/>
      <c r="H1829" s="433"/>
      <c r="I1829" s="509"/>
      <c r="J1829" s="387"/>
      <c r="K1829" s="387"/>
      <c r="L1829" s="431"/>
      <c r="M1829" s="431"/>
      <c r="N1829" s="433"/>
      <c r="O1829" s="431"/>
    </row>
    <row r="1830" spans="1:15" x14ac:dyDescent="0.2">
      <c r="A1830" s="431"/>
      <c r="B1830" s="431"/>
      <c r="C1830" s="431"/>
      <c r="D1830" s="431"/>
      <c r="E1830" s="431"/>
      <c r="F1830" s="431"/>
      <c r="G1830" s="431"/>
      <c r="H1830" s="433"/>
      <c r="I1830" s="509"/>
      <c r="J1830" s="387"/>
      <c r="K1830" s="387"/>
      <c r="L1830" s="431"/>
      <c r="M1830" s="431"/>
      <c r="N1830" s="433"/>
      <c r="O1830" s="431"/>
    </row>
    <row r="1831" spans="1:15" x14ac:dyDescent="0.2">
      <c r="A1831" s="431"/>
      <c r="B1831" s="431"/>
      <c r="C1831" s="431"/>
      <c r="D1831" s="431"/>
      <c r="E1831" s="431"/>
      <c r="F1831" s="431"/>
      <c r="G1831" s="431"/>
      <c r="H1831" s="433"/>
      <c r="I1831" s="509"/>
      <c r="J1831" s="387"/>
      <c r="K1831" s="387"/>
      <c r="L1831" s="431"/>
      <c r="M1831" s="431"/>
      <c r="N1831" s="433"/>
      <c r="O1831" s="431"/>
    </row>
    <row r="1832" spans="1:15" x14ac:dyDescent="0.2">
      <c r="A1832" s="431"/>
      <c r="B1832" s="431"/>
      <c r="C1832" s="431"/>
      <c r="D1832" s="431"/>
      <c r="E1832" s="431"/>
      <c r="F1832" s="431"/>
      <c r="G1832" s="431"/>
      <c r="H1832" s="433"/>
      <c r="I1832" s="509"/>
      <c r="J1832" s="387"/>
      <c r="K1832" s="387"/>
      <c r="L1832" s="431"/>
      <c r="M1832" s="431"/>
      <c r="N1832" s="433"/>
      <c r="O1832" s="431"/>
    </row>
    <row r="1833" spans="1:15" x14ac:dyDescent="0.2">
      <c r="A1833" s="431"/>
      <c r="B1833" s="431"/>
      <c r="C1833" s="431"/>
      <c r="D1833" s="431"/>
      <c r="E1833" s="431"/>
      <c r="F1833" s="431"/>
      <c r="G1833" s="431"/>
      <c r="H1833" s="433"/>
      <c r="I1833" s="509"/>
      <c r="J1833" s="387"/>
      <c r="K1833" s="387"/>
      <c r="L1833" s="431"/>
      <c r="M1833" s="431"/>
      <c r="N1833" s="433"/>
      <c r="O1833" s="431"/>
    </row>
    <row r="1834" spans="1:15" x14ac:dyDescent="0.2">
      <c r="A1834" s="431"/>
      <c r="B1834" s="431"/>
      <c r="C1834" s="431"/>
      <c r="D1834" s="431"/>
      <c r="E1834" s="431"/>
      <c r="F1834" s="431"/>
      <c r="G1834" s="431"/>
      <c r="H1834" s="433"/>
      <c r="I1834" s="509"/>
      <c r="J1834" s="387"/>
      <c r="K1834" s="387"/>
      <c r="L1834" s="431"/>
      <c r="M1834" s="431"/>
      <c r="N1834" s="433"/>
      <c r="O1834" s="431"/>
    </row>
    <row r="1835" spans="1:15" x14ac:dyDescent="0.2">
      <c r="A1835" s="431"/>
      <c r="B1835" s="431"/>
      <c r="C1835" s="431"/>
      <c r="D1835" s="431"/>
      <c r="E1835" s="431"/>
      <c r="F1835" s="431"/>
      <c r="G1835" s="431"/>
      <c r="H1835" s="433"/>
      <c r="I1835" s="509"/>
      <c r="J1835" s="387"/>
      <c r="K1835" s="387"/>
      <c r="L1835" s="431"/>
      <c r="M1835" s="431"/>
      <c r="N1835" s="433"/>
      <c r="O1835" s="431"/>
    </row>
    <row r="1836" spans="1:15" x14ac:dyDescent="0.2">
      <c r="A1836" s="431"/>
      <c r="B1836" s="431"/>
      <c r="C1836" s="431"/>
      <c r="D1836" s="431"/>
      <c r="E1836" s="431"/>
      <c r="F1836" s="431"/>
      <c r="G1836" s="431"/>
      <c r="H1836" s="433"/>
      <c r="I1836" s="509"/>
      <c r="J1836" s="387"/>
      <c r="K1836" s="387"/>
      <c r="L1836" s="431"/>
      <c r="M1836" s="431"/>
      <c r="N1836" s="433"/>
      <c r="O1836" s="431"/>
    </row>
    <row r="1837" spans="1:15" x14ac:dyDescent="0.2">
      <c r="A1837" s="431"/>
      <c r="B1837" s="431"/>
      <c r="C1837" s="431"/>
      <c r="D1837" s="431"/>
      <c r="E1837" s="431"/>
      <c r="F1837" s="431"/>
      <c r="G1837" s="431"/>
      <c r="H1837" s="433"/>
      <c r="I1837" s="509"/>
      <c r="J1837" s="387"/>
      <c r="K1837" s="387"/>
      <c r="L1837" s="431"/>
      <c r="M1837" s="431"/>
      <c r="N1837" s="433"/>
      <c r="O1837" s="431"/>
    </row>
    <row r="1838" spans="1:15" x14ac:dyDescent="0.2">
      <c r="A1838" s="431"/>
      <c r="B1838" s="431"/>
      <c r="C1838" s="431"/>
      <c r="D1838" s="431"/>
      <c r="E1838" s="431"/>
      <c r="F1838" s="431"/>
      <c r="G1838" s="431"/>
      <c r="H1838" s="433"/>
      <c r="I1838" s="509"/>
      <c r="J1838" s="387"/>
      <c r="K1838" s="387"/>
      <c r="L1838" s="431"/>
      <c r="M1838" s="431"/>
      <c r="N1838" s="433"/>
      <c r="O1838" s="431"/>
    </row>
    <row r="1839" spans="1:15" x14ac:dyDescent="0.2">
      <c r="A1839" s="431"/>
      <c r="B1839" s="431"/>
      <c r="C1839" s="431"/>
      <c r="D1839" s="431"/>
      <c r="E1839" s="431"/>
      <c r="F1839" s="431"/>
      <c r="G1839" s="431"/>
      <c r="H1839" s="433"/>
      <c r="I1839" s="509"/>
      <c r="J1839" s="387"/>
      <c r="K1839" s="387"/>
      <c r="L1839" s="431"/>
      <c r="M1839" s="431"/>
      <c r="N1839" s="433"/>
      <c r="O1839" s="431"/>
    </row>
    <row r="1840" spans="1:15" x14ac:dyDescent="0.2">
      <c r="A1840" s="431"/>
      <c r="B1840" s="431"/>
      <c r="C1840" s="431"/>
      <c r="D1840" s="431"/>
      <c r="E1840" s="431"/>
      <c r="F1840" s="431"/>
      <c r="G1840" s="431"/>
      <c r="H1840" s="433"/>
      <c r="I1840" s="509"/>
      <c r="J1840" s="387"/>
      <c r="K1840" s="387"/>
      <c r="L1840" s="431"/>
      <c r="M1840" s="431"/>
      <c r="N1840" s="433"/>
      <c r="O1840" s="431"/>
    </row>
    <row r="1841" spans="1:15" x14ac:dyDescent="0.2">
      <c r="A1841" s="431"/>
      <c r="B1841" s="431"/>
      <c r="C1841" s="431"/>
      <c r="D1841" s="431"/>
      <c r="E1841" s="431"/>
      <c r="F1841" s="431"/>
      <c r="G1841" s="431"/>
      <c r="H1841" s="433"/>
      <c r="I1841" s="509"/>
      <c r="J1841" s="387"/>
      <c r="K1841" s="387"/>
      <c r="L1841" s="431"/>
      <c r="M1841" s="431"/>
      <c r="N1841" s="433"/>
      <c r="O1841" s="431"/>
    </row>
    <row r="1842" spans="1:15" x14ac:dyDescent="0.2">
      <c r="A1842" s="431"/>
      <c r="B1842" s="431"/>
      <c r="C1842" s="431"/>
      <c r="D1842" s="431"/>
      <c r="E1842" s="431"/>
      <c r="F1842" s="431"/>
      <c r="G1842" s="431"/>
      <c r="H1842" s="433"/>
      <c r="I1842" s="509"/>
      <c r="J1842" s="387"/>
      <c r="K1842" s="387"/>
      <c r="L1842" s="431"/>
      <c r="M1842" s="431"/>
      <c r="N1842" s="433"/>
      <c r="O1842" s="431"/>
    </row>
    <row r="1843" spans="1:15" x14ac:dyDescent="0.2">
      <c r="A1843" s="431"/>
      <c r="B1843" s="431"/>
      <c r="C1843" s="431"/>
      <c r="D1843" s="431"/>
      <c r="E1843" s="431"/>
      <c r="F1843" s="431"/>
      <c r="G1843" s="431"/>
      <c r="H1843" s="433"/>
      <c r="I1843" s="509"/>
      <c r="J1843" s="387"/>
      <c r="K1843" s="387"/>
      <c r="L1843" s="431"/>
      <c r="M1843" s="431"/>
      <c r="N1843" s="433"/>
      <c r="O1843" s="431"/>
    </row>
    <row r="1844" spans="1:15" x14ac:dyDescent="0.2">
      <c r="A1844" s="431"/>
      <c r="B1844" s="431"/>
      <c r="C1844" s="431"/>
      <c r="D1844" s="431"/>
      <c r="E1844" s="431"/>
      <c r="F1844" s="431"/>
      <c r="G1844" s="431"/>
      <c r="H1844" s="433"/>
      <c r="I1844" s="509"/>
      <c r="J1844" s="387"/>
      <c r="K1844" s="387"/>
      <c r="L1844" s="431"/>
      <c r="M1844" s="431"/>
      <c r="N1844" s="433"/>
      <c r="O1844" s="431"/>
    </row>
    <row r="1845" spans="1:15" x14ac:dyDescent="0.2">
      <c r="A1845" s="431"/>
      <c r="B1845" s="431"/>
      <c r="C1845" s="431"/>
      <c r="D1845" s="431"/>
      <c r="E1845" s="431"/>
      <c r="F1845" s="431"/>
      <c r="G1845" s="431"/>
      <c r="H1845" s="433"/>
      <c r="I1845" s="509"/>
      <c r="J1845" s="387"/>
      <c r="K1845" s="387"/>
      <c r="L1845" s="431"/>
      <c r="M1845" s="431"/>
      <c r="N1845" s="433"/>
      <c r="O1845" s="431"/>
    </row>
    <row r="1846" spans="1:15" x14ac:dyDescent="0.2">
      <c r="A1846" s="431"/>
      <c r="B1846" s="431"/>
      <c r="C1846" s="431"/>
      <c r="D1846" s="431"/>
      <c r="E1846" s="431"/>
      <c r="F1846" s="431"/>
      <c r="G1846" s="431"/>
      <c r="H1846" s="433"/>
      <c r="I1846" s="509"/>
      <c r="J1846" s="387"/>
      <c r="K1846" s="387"/>
      <c r="L1846" s="431"/>
      <c r="M1846" s="431"/>
      <c r="N1846" s="433"/>
      <c r="O1846" s="431"/>
    </row>
    <row r="1847" spans="1:15" x14ac:dyDescent="0.2">
      <c r="A1847" s="431"/>
      <c r="B1847" s="431"/>
      <c r="C1847" s="431"/>
      <c r="D1847" s="431"/>
      <c r="E1847" s="431"/>
      <c r="F1847" s="431"/>
      <c r="G1847" s="431"/>
      <c r="H1847" s="433"/>
      <c r="I1847" s="509"/>
      <c r="J1847" s="387"/>
      <c r="K1847" s="387"/>
      <c r="L1847" s="431"/>
      <c r="M1847" s="431"/>
      <c r="N1847" s="433"/>
      <c r="O1847" s="431"/>
    </row>
    <row r="1848" spans="1:15" x14ac:dyDescent="0.2">
      <c r="A1848" s="431"/>
      <c r="B1848" s="431"/>
      <c r="C1848" s="431"/>
      <c r="D1848" s="431"/>
      <c r="E1848" s="431"/>
      <c r="F1848" s="431"/>
      <c r="G1848" s="431"/>
      <c r="H1848" s="433"/>
      <c r="I1848" s="509"/>
      <c r="J1848" s="387"/>
      <c r="K1848" s="387"/>
      <c r="L1848" s="431"/>
      <c r="M1848" s="431"/>
      <c r="N1848" s="433"/>
      <c r="O1848" s="431"/>
    </row>
    <row r="1849" spans="1:15" x14ac:dyDescent="0.2">
      <c r="A1849" s="431"/>
      <c r="B1849" s="431"/>
      <c r="C1849" s="431"/>
      <c r="D1849" s="431"/>
      <c r="E1849" s="431"/>
      <c r="F1849" s="431"/>
      <c r="G1849" s="431"/>
      <c r="H1849" s="433"/>
      <c r="I1849" s="509"/>
      <c r="J1849" s="387"/>
      <c r="K1849" s="387"/>
      <c r="L1849" s="431"/>
      <c r="M1849" s="431"/>
      <c r="N1849" s="433"/>
      <c r="O1849" s="431"/>
    </row>
    <row r="1850" spans="1:15" x14ac:dyDescent="0.2">
      <c r="A1850" s="431"/>
      <c r="B1850" s="431"/>
      <c r="C1850" s="431"/>
      <c r="D1850" s="431"/>
      <c r="E1850" s="431"/>
      <c r="F1850" s="431"/>
      <c r="G1850" s="431"/>
      <c r="H1850" s="433"/>
      <c r="I1850" s="509"/>
      <c r="J1850" s="387"/>
      <c r="K1850" s="387"/>
      <c r="L1850" s="431"/>
      <c r="M1850" s="431"/>
      <c r="N1850" s="433"/>
      <c r="O1850" s="431"/>
    </row>
    <row r="1851" spans="1:15" x14ac:dyDescent="0.2">
      <c r="A1851" s="431"/>
      <c r="B1851" s="431"/>
      <c r="C1851" s="431"/>
      <c r="D1851" s="431"/>
      <c r="E1851" s="431"/>
      <c r="F1851" s="431"/>
      <c r="G1851" s="431"/>
      <c r="H1851" s="433"/>
      <c r="I1851" s="509"/>
      <c r="J1851" s="387"/>
      <c r="K1851" s="387"/>
      <c r="L1851" s="431"/>
      <c r="M1851" s="431"/>
      <c r="N1851" s="433"/>
      <c r="O1851" s="431"/>
    </row>
    <row r="1852" spans="1:15" x14ac:dyDescent="0.2">
      <c r="A1852" s="431"/>
      <c r="B1852" s="431"/>
      <c r="C1852" s="431"/>
      <c r="D1852" s="431"/>
      <c r="E1852" s="431"/>
      <c r="F1852" s="431"/>
      <c r="G1852" s="431"/>
      <c r="H1852" s="433"/>
      <c r="I1852" s="509"/>
      <c r="J1852" s="387"/>
      <c r="K1852" s="387"/>
      <c r="L1852" s="431"/>
      <c r="M1852" s="431"/>
      <c r="N1852" s="433"/>
      <c r="O1852" s="431"/>
    </row>
    <row r="1853" spans="1:15" x14ac:dyDescent="0.2">
      <c r="A1853" s="431"/>
      <c r="B1853" s="431"/>
      <c r="C1853" s="431"/>
      <c r="D1853" s="431"/>
      <c r="E1853" s="431"/>
      <c r="F1853" s="431"/>
      <c r="G1853" s="431"/>
      <c r="H1853" s="433"/>
      <c r="I1853" s="509"/>
      <c r="J1853" s="387"/>
      <c r="K1853" s="387"/>
      <c r="L1853" s="431"/>
      <c r="M1853" s="431"/>
      <c r="N1853" s="433"/>
      <c r="O1853" s="431"/>
    </row>
    <row r="1854" spans="1:15" x14ac:dyDescent="0.2">
      <c r="A1854" s="431"/>
      <c r="B1854" s="431"/>
      <c r="C1854" s="431"/>
      <c r="D1854" s="431"/>
      <c r="E1854" s="431"/>
      <c r="F1854" s="431"/>
      <c r="G1854" s="431"/>
      <c r="H1854" s="433"/>
      <c r="I1854" s="509"/>
      <c r="J1854" s="387"/>
      <c r="K1854" s="387"/>
      <c r="L1854" s="431"/>
      <c r="M1854" s="431"/>
      <c r="N1854" s="433"/>
      <c r="O1854" s="431"/>
    </row>
    <row r="1855" spans="1:15" x14ac:dyDescent="0.2">
      <c r="A1855" s="431"/>
      <c r="B1855" s="431"/>
      <c r="C1855" s="431"/>
      <c r="D1855" s="431"/>
      <c r="E1855" s="431"/>
      <c r="F1855" s="431"/>
      <c r="G1855" s="431"/>
      <c r="H1855" s="433"/>
      <c r="I1855" s="509"/>
      <c r="J1855" s="387"/>
      <c r="K1855" s="387"/>
      <c r="L1855" s="431"/>
      <c r="M1855" s="431"/>
      <c r="N1855" s="433"/>
      <c r="O1855" s="431"/>
    </row>
    <row r="1856" spans="1:15" x14ac:dyDescent="0.2">
      <c r="A1856" s="431"/>
      <c r="B1856" s="431"/>
      <c r="C1856" s="431"/>
      <c r="D1856" s="431"/>
      <c r="E1856" s="431"/>
      <c r="F1856" s="431"/>
      <c r="G1856" s="431"/>
      <c r="H1856" s="433"/>
      <c r="I1856" s="509"/>
      <c r="J1856" s="387"/>
      <c r="K1856" s="387"/>
      <c r="L1856" s="431"/>
      <c r="M1856" s="431"/>
      <c r="N1856" s="433"/>
      <c r="O1856" s="431"/>
    </row>
    <row r="1857" spans="1:15" x14ac:dyDescent="0.2">
      <c r="A1857" s="431"/>
      <c r="B1857" s="431"/>
      <c r="C1857" s="431"/>
      <c r="D1857" s="431"/>
      <c r="E1857" s="431"/>
      <c r="F1857" s="431"/>
      <c r="G1857" s="431"/>
      <c r="H1857" s="433"/>
      <c r="I1857" s="509"/>
      <c r="J1857" s="387"/>
      <c r="K1857" s="387"/>
      <c r="L1857" s="431"/>
      <c r="M1857" s="431"/>
      <c r="N1857" s="433"/>
      <c r="O1857" s="431"/>
    </row>
    <row r="1858" spans="1:15" x14ac:dyDescent="0.2">
      <c r="A1858" s="431"/>
      <c r="B1858" s="431"/>
      <c r="C1858" s="431"/>
      <c r="D1858" s="431"/>
      <c r="E1858" s="431"/>
      <c r="F1858" s="431"/>
      <c r="G1858" s="431"/>
      <c r="H1858" s="433"/>
      <c r="I1858" s="509"/>
      <c r="J1858" s="387"/>
      <c r="K1858" s="387"/>
      <c r="L1858" s="431"/>
      <c r="M1858" s="431"/>
      <c r="N1858" s="433"/>
      <c r="O1858" s="431"/>
    </row>
    <row r="1859" spans="1:15" x14ac:dyDescent="0.2">
      <c r="A1859" s="431"/>
      <c r="B1859" s="431"/>
      <c r="C1859" s="431"/>
      <c r="D1859" s="431"/>
      <c r="E1859" s="431"/>
      <c r="F1859" s="431"/>
      <c r="G1859" s="431"/>
      <c r="H1859" s="433"/>
      <c r="I1859" s="509"/>
      <c r="J1859" s="387"/>
      <c r="K1859" s="387"/>
      <c r="L1859" s="431"/>
      <c r="M1859" s="431"/>
      <c r="N1859" s="433"/>
      <c r="O1859" s="431"/>
    </row>
    <row r="1860" spans="1:15" x14ac:dyDescent="0.2">
      <c r="A1860" s="431"/>
      <c r="B1860" s="431"/>
      <c r="C1860" s="431"/>
      <c r="D1860" s="431"/>
      <c r="E1860" s="431"/>
      <c r="F1860" s="431"/>
      <c r="G1860" s="431"/>
      <c r="H1860" s="433"/>
      <c r="I1860" s="509"/>
      <c r="J1860" s="387"/>
      <c r="K1860" s="387"/>
      <c r="L1860" s="431"/>
      <c r="M1860" s="431"/>
      <c r="N1860" s="433"/>
      <c r="O1860" s="431"/>
    </row>
    <row r="1861" spans="1:15" x14ac:dyDescent="0.2">
      <c r="A1861" s="431"/>
      <c r="B1861" s="431"/>
      <c r="C1861" s="431"/>
      <c r="D1861" s="431"/>
      <c r="E1861" s="431"/>
      <c r="F1861" s="431"/>
      <c r="G1861" s="431"/>
      <c r="H1861" s="433"/>
      <c r="I1861" s="509"/>
      <c r="J1861" s="387"/>
      <c r="K1861" s="387"/>
      <c r="L1861" s="431"/>
      <c r="M1861" s="431"/>
      <c r="N1861" s="433"/>
      <c r="O1861" s="431"/>
    </row>
    <row r="1862" spans="1:15" x14ac:dyDescent="0.2">
      <c r="A1862" s="431"/>
      <c r="B1862" s="431"/>
      <c r="C1862" s="431"/>
      <c r="D1862" s="431"/>
      <c r="E1862" s="431"/>
      <c r="F1862" s="431"/>
      <c r="G1862" s="431"/>
      <c r="H1862" s="433"/>
      <c r="I1862" s="509"/>
      <c r="J1862" s="387"/>
      <c r="K1862" s="387"/>
      <c r="L1862" s="431"/>
      <c r="M1862" s="431"/>
      <c r="N1862" s="433"/>
      <c r="O1862" s="431"/>
    </row>
    <row r="1863" spans="1:15" x14ac:dyDescent="0.2">
      <c r="A1863" s="431"/>
      <c r="B1863" s="431"/>
      <c r="C1863" s="431"/>
      <c r="D1863" s="431"/>
      <c r="E1863" s="431"/>
      <c r="F1863" s="431"/>
      <c r="G1863" s="431"/>
      <c r="H1863" s="433"/>
      <c r="I1863" s="509"/>
      <c r="J1863" s="387"/>
      <c r="K1863" s="387"/>
      <c r="L1863" s="431"/>
      <c r="M1863" s="431"/>
      <c r="N1863" s="433"/>
      <c r="O1863" s="431"/>
    </row>
    <row r="1864" spans="1:15" x14ac:dyDescent="0.2">
      <c r="A1864" s="431"/>
      <c r="B1864" s="431"/>
      <c r="C1864" s="431"/>
      <c r="D1864" s="431"/>
      <c r="E1864" s="431"/>
      <c r="F1864" s="431"/>
      <c r="G1864" s="431"/>
      <c r="H1864" s="433"/>
      <c r="I1864" s="509"/>
      <c r="J1864" s="387"/>
      <c r="K1864" s="387"/>
      <c r="L1864" s="431"/>
      <c r="M1864" s="431"/>
      <c r="N1864" s="433"/>
      <c r="O1864" s="431"/>
    </row>
    <row r="1865" spans="1:15" x14ac:dyDescent="0.2">
      <c r="A1865" s="431"/>
      <c r="B1865" s="431"/>
      <c r="C1865" s="431"/>
      <c r="D1865" s="431"/>
      <c r="E1865" s="431"/>
      <c r="F1865" s="431"/>
      <c r="G1865" s="431"/>
      <c r="H1865" s="433"/>
      <c r="I1865" s="509"/>
      <c r="J1865" s="387"/>
      <c r="K1865" s="387"/>
      <c r="L1865" s="431"/>
      <c r="M1865" s="431"/>
      <c r="N1865" s="433"/>
      <c r="O1865" s="431"/>
    </row>
    <row r="1866" spans="1:15" x14ac:dyDescent="0.2">
      <c r="A1866" s="431"/>
      <c r="B1866" s="431"/>
      <c r="C1866" s="431"/>
      <c r="D1866" s="431"/>
      <c r="E1866" s="431"/>
      <c r="F1866" s="431"/>
      <c r="G1866" s="431"/>
      <c r="H1866" s="433"/>
      <c r="I1866" s="509"/>
      <c r="J1866" s="387"/>
      <c r="K1866" s="387"/>
      <c r="L1866" s="431"/>
      <c r="M1866" s="431"/>
      <c r="N1866" s="433"/>
      <c r="O1866" s="431"/>
    </row>
    <row r="1867" spans="1:15" x14ac:dyDescent="0.2">
      <c r="A1867" s="431"/>
      <c r="B1867" s="431"/>
      <c r="C1867" s="431"/>
      <c r="D1867" s="431"/>
      <c r="E1867" s="431"/>
      <c r="F1867" s="431"/>
      <c r="G1867" s="431"/>
      <c r="H1867" s="433"/>
      <c r="I1867" s="509"/>
      <c r="J1867" s="387"/>
      <c r="K1867" s="387"/>
      <c r="L1867" s="431"/>
      <c r="M1867" s="431"/>
      <c r="N1867" s="433"/>
      <c r="O1867" s="431"/>
    </row>
    <row r="1868" spans="1:15" x14ac:dyDescent="0.2">
      <c r="A1868" s="431"/>
      <c r="B1868" s="431"/>
      <c r="C1868" s="431"/>
      <c r="D1868" s="431"/>
      <c r="E1868" s="431"/>
      <c r="F1868" s="431"/>
      <c r="G1868" s="431"/>
      <c r="H1868" s="433"/>
      <c r="I1868" s="509"/>
      <c r="J1868" s="387"/>
      <c r="K1868" s="387"/>
      <c r="L1868" s="431"/>
      <c r="M1868" s="431"/>
      <c r="N1868" s="433"/>
      <c r="O1868" s="431"/>
    </row>
    <row r="1869" spans="1:15" x14ac:dyDescent="0.2">
      <c r="A1869" s="431"/>
      <c r="B1869" s="431"/>
      <c r="C1869" s="431"/>
      <c r="D1869" s="431"/>
      <c r="E1869" s="431"/>
      <c r="F1869" s="431"/>
      <c r="G1869" s="431"/>
      <c r="H1869" s="433"/>
      <c r="I1869" s="509"/>
      <c r="J1869" s="387"/>
      <c r="K1869" s="387"/>
      <c r="L1869" s="431"/>
      <c r="M1869" s="431"/>
      <c r="N1869" s="433"/>
      <c r="O1869" s="431"/>
    </row>
    <row r="1870" spans="1:15" x14ac:dyDescent="0.2">
      <c r="A1870" s="431"/>
      <c r="B1870" s="431"/>
      <c r="C1870" s="431"/>
      <c r="D1870" s="431"/>
      <c r="E1870" s="431"/>
      <c r="F1870" s="431"/>
      <c r="G1870" s="431"/>
      <c r="H1870" s="433"/>
      <c r="I1870" s="509"/>
      <c r="J1870" s="387"/>
      <c r="K1870" s="387"/>
      <c r="L1870" s="431"/>
      <c r="M1870" s="431"/>
      <c r="N1870" s="433"/>
      <c r="O1870" s="431"/>
    </row>
    <row r="1871" spans="1:15" x14ac:dyDescent="0.2">
      <c r="A1871" s="431"/>
      <c r="B1871" s="431"/>
      <c r="C1871" s="431"/>
      <c r="D1871" s="431"/>
      <c r="E1871" s="431"/>
      <c r="F1871" s="431"/>
      <c r="G1871" s="431"/>
      <c r="H1871" s="433"/>
      <c r="I1871" s="509"/>
      <c r="J1871" s="387"/>
      <c r="K1871" s="387"/>
      <c r="L1871" s="431"/>
      <c r="M1871" s="431"/>
      <c r="N1871" s="433"/>
      <c r="O1871" s="431"/>
    </row>
    <row r="1872" spans="1:15" x14ac:dyDescent="0.2">
      <c r="A1872" s="431"/>
      <c r="B1872" s="431"/>
      <c r="C1872" s="431"/>
      <c r="D1872" s="431"/>
      <c r="E1872" s="431"/>
      <c r="F1872" s="431"/>
      <c r="G1872" s="431"/>
      <c r="H1872" s="433"/>
      <c r="I1872" s="509"/>
      <c r="J1872" s="387"/>
      <c r="K1872" s="387"/>
      <c r="L1872" s="431"/>
      <c r="M1872" s="431"/>
      <c r="N1872" s="433"/>
      <c r="O1872" s="431"/>
    </row>
    <row r="1873" spans="1:15" x14ac:dyDescent="0.2">
      <c r="A1873" s="431"/>
      <c r="B1873" s="431"/>
      <c r="C1873" s="431"/>
      <c r="D1873" s="431"/>
      <c r="E1873" s="431"/>
      <c r="F1873" s="431"/>
      <c r="G1873" s="431"/>
      <c r="H1873" s="433"/>
      <c r="I1873" s="509"/>
      <c r="J1873" s="387"/>
      <c r="K1873" s="387"/>
      <c r="L1873" s="431"/>
      <c r="M1873" s="431"/>
      <c r="N1873" s="433"/>
      <c r="O1873" s="431"/>
    </row>
    <row r="1874" spans="1:15" x14ac:dyDescent="0.2">
      <c r="A1874" s="431"/>
      <c r="B1874" s="431"/>
      <c r="C1874" s="431"/>
      <c r="D1874" s="431"/>
      <c r="E1874" s="431"/>
      <c r="F1874" s="431"/>
      <c r="G1874" s="431"/>
      <c r="H1874" s="433"/>
      <c r="I1874" s="509"/>
      <c r="J1874" s="387"/>
      <c r="K1874" s="387"/>
      <c r="L1874" s="431"/>
      <c r="M1874" s="431"/>
      <c r="N1874" s="433"/>
      <c r="O1874" s="431"/>
    </row>
    <row r="1875" spans="1:15" x14ac:dyDescent="0.2">
      <c r="A1875" s="431"/>
      <c r="B1875" s="431"/>
      <c r="C1875" s="431"/>
      <c r="D1875" s="431"/>
      <c r="E1875" s="431"/>
      <c r="F1875" s="431"/>
      <c r="G1875" s="431"/>
      <c r="H1875" s="433"/>
      <c r="I1875" s="509"/>
      <c r="J1875" s="387"/>
      <c r="K1875" s="387"/>
      <c r="L1875" s="431"/>
      <c r="M1875" s="431"/>
      <c r="N1875" s="433"/>
      <c r="O1875" s="431"/>
    </row>
    <row r="1876" spans="1:15" x14ac:dyDescent="0.2">
      <c r="A1876" s="431"/>
      <c r="B1876" s="431"/>
      <c r="C1876" s="431"/>
      <c r="D1876" s="431"/>
      <c r="E1876" s="431"/>
      <c r="F1876" s="431"/>
      <c r="G1876" s="431"/>
      <c r="H1876" s="433"/>
      <c r="I1876" s="509"/>
      <c r="J1876" s="387"/>
      <c r="K1876" s="387"/>
      <c r="L1876" s="431"/>
      <c r="M1876" s="431"/>
      <c r="N1876" s="433"/>
      <c r="O1876" s="431"/>
    </row>
    <row r="1877" spans="1:15" x14ac:dyDescent="0.2">
      <c r="A1877" s="431"/>
      <c r="B1877" s="431"/>
      <c r="C1877" s="431"/>
      <c r="D1877" s="431"/>
      <c r="E1877" s="431"/>
      <c r="F1877" s="431"/>
      <c r="G1877" s="431"/>
      <c r="H1877" s="433"/>
      <c r="I1877" s="509"/>
      <c r="J1877" s="387"/>
      <c r="K1877" s="387"/>
      <c r="L1877" s="431"/>
      <c r="M1877" s="431"/>
      <c r="N1877" s="433"/>
      <c r="O1877" s="431"/>
    </row>
    <row r="1878" spans="1:15" x14ac:dyDescent="0.2">
      <c r="A1878" s="431"/>
      <c r="B1878" s="431"/>
      <c r="C1878" s="431"/>
      <c r="D1878" s="431"/>
      <c r="E1878" s="431"/>
      <c r="F1878" s="431"/>
      <c r="G1878" s="431"/>
      <c r="H1878" s="433"/>
      <c r="I1878" s="509"/>
      <c r="J1878" s="387"/>
      <c r="K1878" s="387"/>
      <c r="L1878" s="431"/>
      <c r="M1878" s="431"/>
      <c r="N1878" s="433"/>
      <c r="O1878" s="431"/>
    </row>
    <row r="1879" spans="1:15" x14ac:dyDescent="0.2">
      <c r="A1879" s="431"/>
      <c r="B1879" s="431"/>
      <c r="C1879" s="431"/>
      <c r="D1879" s="431"/>
      <c r="E1879" s="431"/>
      <c r="F1879" s="431"/>
      <c r="G1879" s="431"/>
      <c r="H1879" s="433"/>
      <c r="I1879" s="509"/>
      <c r="J1879" s="387"/>
      <c r="K1879" s="387"/>
      <c r="L1879" s="431"/>
      <c r="M1879" s="431"/>
      <c r="N1879" s="433"/>
      <c r="O1879" s="431"/>
    </row>
    <row r="1880" spans="1:15" x14ac:dyDescent="0.2">
      <c r="A1880" s="431"/>
      <c r="B1880" s="431"/>
      <c r="C1880" s="431"/>
      <c r="D1880" s="431"/>
      <c r="E1880" s="431"/>
      <c r="F1880" s="431"/>
      <c r="G1880" s="431"/>
      <c r="H1880" s="433"/>
      <c r="I1880" s="509"/>
      <c r="J1880" s="387"/>
      <c r="K1880" s="387"/>
      <c r="L1880" s="431"/>
      <c r="M1880" s="431"/>
      <c r="N1880" s="433"/>
      <c r="O1880" s="431"/>
    </row>
    <row r="1881" spans="1:15" x14ac:dyDescent="0.2">
      <c r="A1881" s="431"/>
      <c r="B1881" s="431"/>
      <c r="C1881" s="431"/>
      <c r="D1881" s="431"/>
      <c r="E1881" s="431"/>
      <c r="F1881" s="431"/>
      <c r="G1881" s="431"/>
      <c r="H1881" s="433"/>
      <c r="I1881" s="509"/>
      <c r="J1881" s="387"/>
      <c r="K1881" s="387"/>
      <c r="L1881" s="431"/>
      <c r="M1881" s="431"/>
      <c r="N1881" s="433"/>
      <c r="O1881" s="431"/>
    </row>
    <row r="1882" spans="1:15" x14ac:dyDescent="0.2">
      <c r="A1882" s="431"/>
      <c r="B1882" s="431"/>
      <c r="C1882" s="431"/>
      <c r="D1882" s="431"/>
      <c r="E1882" s="431"/>
      <c r="F1882" s="431"/>
      <c r="G1882" s="431"/>
      <c r="H1882" s="433"/>
      <c r="I1882" s="509"/>
      <c r="J1882" s="387"/>
      <c r="K1882" s="387"/>
      <c r="L1882" s="431"/>
      <c r="M1882" s="431"/>
      <c r="N1882" s="433"/>
      <c r="O1882" s="431"/>
    </row>
    <row r="1883" spans="1:15" x14ac:dyDescent="0.2">
      <c r="A1883" s="431"/>
      <c r="B1883" s="431"/>
      <c r="C1883" s="431"/>
      <c r="D1883" s="431"/>
      <c r="E1883" s="431"/>
      <c r="F1883" s="431"/>
      <c r="G1883" s="431"/>
      <c r="H1883" s="433"/>
      <c r="I1883" s="509"/>
      <c r="J1883" s="387"/>
      <c r="K1883" s="387"/>
      <c r="L1883" s="431"/>
      <c r="M1883" s="431"/>
      <c r="N1883" s="433"/>
      <c r="O1883" s="431"/>
    </row>
    <row r="1884" spans="1:15" x14ac:dyDescent="0.2">
      <c r="A1884" s="431"/>
      <c r="B1884" s="431"/>
      <c r="C1884" s="431"/>
      <c r="D1884" s="431"/>
      <c r="E1884" s="431"/>
      <c r="F1884" s="431"/>
      <c r="G1884" s="431"/>
      <c r="H1884" s="433"/>
      <c r="I1884" s="509"/>
      <c r="J1884" s="387"/>
      <c r="K1884" s="387"/>
      <c r="L1884" s="431"/>
      <c r="M1884" s="431"/>
      <c r="N1884" s="433"/>
      <c r="O1884" s="431"/>
    </row>
    <row r="1885" spans="1:15" x14ac:dyDescent="0.2">
      <c r="A1885" s="431"/>
      <c r="B1885" s="431"/>
      <c r="C1885" s="431"/>
      <c r="D1885" s="431"/>
      <c r="E1885" s="431"/>
      <c r="F1885" s="431"/>
      <c r="G1885" s="431"/>
      <c r="H1885" s="433"/>
      <c r="I1885" s="509"/>
      <c r="J1885" s="387"/>
      <c r="K1885" s="387"/>
      <c r="L1885" s="431"/>
      <c r="M1885" s="431"/>
      <c r="N1885" s="433"/>
      <c r="O1885" s="431"/>
    </row>
    <row r="1886" spans="1:15" x14ac:dyDescent="0.2">
      <c r="A1886" s="431"/>
      <c r="B1886" s="431"/>
      <c r="C1886" s="431"/>
      <c r="D1886" s="431"/>
      <c r="E1886" s="431"/>
      <c r="F1886" s="431"/>
      <c r="G1886" s="431"/>
      <c r="H1886" s="433"/>
      <c r="I1886" s="509"/>
      <c r="J1886" s="387"/>
      <c r="K1886" s="387"/>
      <c r="L1886" s="431"/>
      <c r="M1886" s="431"/>
      <c r="N1886" s="433"/>
      <c r="O1886" s="431"/>
    </row>
    <row r="1887" spans="1:15" x14ac:dyDescent="0.2">
      <c r="A1887" s="431"/>
      <c r="B1887" s="431"/>
      <c r="C1887" s="431"/>
      <c r="D1887" s="431"/>
      <c r="E1887" s="431"/>
      <c r="F1887" s="431"/>
      <c r="G1887" s="431"/>
      <c r="H1887" s="433"/>
      <c r="I1887" s="509"/>
      <c r="J1887" s="387"/>
      <c r="K1887" s="387"/>
      <c r="L1887" s="431"/>
      <c r="M1887" s="431"/>
      <c r="N1887" s="433"/>
      <c r="O1887" s="431"/>
    </row>
    <row r="1888" spans="1:15" x14ac:dyDescent="0.2">
      <c r="A1888" s="431"/>
      <c r="B1888" s="431"/>
      <c r="C1888" s="431"/>
      <c r="D1888" s="431"/>
      <c r="E1888" s="431"/>
      <c r="F1888" s="431"/>
      <c r="G1888" s="431"/>
      <c r="H1888" s="433"/>
      <c r="I1888" s="509"/>
      <c r="J1888" s="387"/>
      <c r="K1888" s="387"/>
      <c r="L1888" s="431"/>
      <c r="M1888" s="431"/>
      <c r="N1888" s="433"/>
      <c r="O1888" s="431"/>
    </row>
    <row r="1889" spans="1:15" x14ac:dyDescent="0.2">
      <c r="A1889" s="431"/>
      <c r="B1889" s="431"/>
      <c r="C1889" s="431"/>
      <c r="D1889" s="431"/>
      <c r="E1889" s="431"/>
      <c r="F1889" s="431"/>
      <c r="G1889" s="431"/>
      <c r="H1889" s="433"/>
      <c r="I1889" s="509"/>
      <c r="J1889" s="387"/>
      <c r="K1889" s="387"/>
      <c r="L1889" s="431"/>
      <c r="M1889" s="431"/>
      <c r="N1889" s="433"/>
      <c r="O1889" s="431"/>
    </row>
    <row r="1890" spans="1:15" x14ac:dyDescent="0.2">
      <c r="A1890" s="431"/>
      <c r="B1890" s="431"/>
      <c r="C1890" s="431"/>
      <c r="D1890" s="431"/>
      <c r="E1890" s="431"/>
      <c r="F1890" s="431"/>
      <c r="G1890" s="431"/>
      <c r="H1890" s="433"/>
      <c r="I1890" s="509"/>
      <c r="J1890" s="387"/>
      <c r="K1890" s="387"/>
      <c r="L1890" s="431"/>
      <c r="M1890" s="431"/>
      <c r="N1890" s="433"/>
      <c r="O1890" s="431"/>
    </row>
    <row r="1891" spans="1:15" x14ac:dyDescent="0.2">
      <c r="A1891" s="431"/>
      <c r="B1891" s="431"/>
      <c r="C1891" s="431"/>
      <c r="D1891" s="431"/>
      <c r="E1891" s="431"/>
      <c r="F1891" s="431"/>
      <c r="G1891" s="431"/>
      <c r="H1891" s="433"/>
      <c r="I1891" s="509"/>
      <c r="J1891" s="387"/>
      <c r="K1891" s="387"/>
      <c r="L1891" s="431"/>
      <c r="M1891" s="431"/>
      <c r="N1891" s="433"/>
      <c r="O1891" s="431"/>
    </row>
    <row r="1892" spans="1:15" x14ac:dyDescent="0.2">
      <c r="A1892" s="431"/>
      <c r="B1892" s="431"/>
      <c r="C1892" s="431"/>
      <c r="D1892" s="431"/>
      <c r="E1892" s="431"/>
      <c r="F1892" s="431"/>
      <c r="G1892" s="431"/>
      <c r="H1892" s="433"/>
      <c r="I1892" s="509"/>
      <c r="J1892" s="387"/>
      <c r="K1892" s="387"/>
      <c r="L1892" s="431"/>
      <c r="M1892" s="431"/>
      <c r="N1892" s="433"/>
      <c r="O1892" s="431"/>
    </row>
    <row r="1893" spans="1:15" x14ac:dyDescent="0.2">
      <c r="A1893" s="431"/>
      <c r="B1893" s="431"/>
      <c r="C1893" s="431"/>
      <c r="D1893" s="431"/>
      <c r="E1893" s="431"/>
      <c r="F1893" s="431"/>
      <c r="G1893" s="431"/>
      <c r="H1893" s="433"/>
      <c r="I1893" s="509"/>
      <c r="J1893" s="387"/>
      <c r="K1893" s="387"/>
      <c r="L1893" s="431"/>
      <c r="M1893" s="431"/>
      <c r="N1893" s="433"/>
      <c r="O1893" s="431"/>
    </row>
    <row r="1894" spans="1:15" x14ac:dyDescent="0.2">
      <c r="A1894" s="431"/>
      <c r="B1894" s="431"/>
      <c r="C1894" s="431"/>
      <c r="D1894" s="431"/>
      <c r="E1894" s="431"/>
      <c r="F1894" s="431"/>
      <c r="G1894" s="431"/>
      <c r="H1894" s="433"/>
      <c r="I1894" s="509"/>
      <c r="J1894" s="387"/>
      <c r="K1894" s="387"/>
      <c r="L1894" s="431"/>
      <c r="M1894" s="431"/>
      <c r="N1894" s="433"/>
      <c r="O1894" s="431"/>
    </row>
    <row r="1895" spans="1:15" x14ac:dyDescent="0.2">
      <c r="A1895" s="431"/>
      <c r="B1895" s="431"/>
      <c r="C1895" s="431"/>
      <c r="D1895" s="431"/>
      <c r="E1895" s="431"/>
      <c r="F1895" s="431"/>
      <c r="G1895" s="431"/>
      <c r="H1895" s="433"/>
      <c r="I1895" s="509"/>
      <c r="J1895" s="387"/>
      <c r="K1895" s="387"/>
      <c r="L1895" s="431"/>
      <c r="M1895" s="431"/>
      <c r="N1895" s="433"/>
      <c r="O1895" s="431"/>
    </row>
    <row r="1896" spans="1:15" x14ac:dyDescent="0.2">
      <c r="A1896" s="431"/>
      <c r="B1896" s="431"/>
      <c r="C1896" s="431"/>
      <c r="D1896" s="431"/>
      <c r="E1896" s="431"/>
      <c r="F1896" s="431"/>
      <c r="G1896" s="431"/>
      <c r="H1896" s="433"/>
      <c r="I1896" s="509"/>
      <c r="J1896" s="387"/>
      <c r="K1896" s="387"/>
      <c r="L1896" s="431"/>
      <c r="M1896" s="431"/>
      <c r="N1896" s="433"/>
      <c r="O1896" s="431"/>
    </row>
    <row r="1897" spans="1:15" x14ac:dyDescent="0.2">
      <c r="A1897" s="431"/>
      <c r="B1897" s="431"/>
      <c r="C1897" s="431"/>
      <c r="D1897" s="431"/>
      <c r="E1897" s="431"/>
      <c r="F1897" s="431"/>
      <c r="G1897" s="431"/>
      <c r="H1897" s="433"/>
      <c r="I1897" s="509"/>
      <c r="J1897" s="387"/>
      <c r="K1897" s="387"/>
      <c r="L1897" s="431"/>
      <c r="M1897" s="431"/>
      <c r="N1897" s="433"/>
      <c r="O1897" s="431"/>
    </row>
    <row r="1898" spans="1:15" x14ac:dyDescent="0.2">
      <c r="A1898" s="431"/>
      <c r="B1898" s="431"/>
      <c r="C1898" s="431"/>
      <c r="D1898" s="431"/>
      <c r="E1898" s="431"/>
      <c r="F1898" s="431"/>
      <c r="G1898" s="431"/>
      <c r="H1898" s="433"/>
      <c r="I1898" s="509"/>
      <c r="J1898" s="387"/>
      <c r="K1898" s="387"/>
      <c r="L1898" s="431"/>
      <c r="M1898" s="431"/>
      <c r="N1898" s="433"/>
      <c r="O1898" s="431"/>
    </row>
    <row r="1899" spans="1:15" x14ac:dyDescent="0.2">
      <c r="A1899" s="431"/>
      <c r="B1899" s="431"/>
      <c r="C1899" s="431"/>
      <c r="D1899" s="431"/>
      <c r="E1899" s="431"/>
      <c r="F1899" s="431"/>
      <c r="G1899" s="431"/>
      <c r="H1899" s="433"/>
      <c r="I1899" s="509"/>
      <c r="J1899" s="387"/>
      <c r="K1899" s="387"/>
      <c r="L1899" s="431"/>
      <c r="M1899" s="431"/>
      <c r="N1899" s="433"/>
      <c r="O1899" s="431"/>
    </row>
    <row r="1900" spans="1:15" x14ac:dyDescent="0.2">
      <c r="A1900" s="431"/>
      <c r="B1900" s="431"/>
      <c r="C1900" s="431"/>
      <c r="D1900" s="431"/>
      <c r="E1900" s="431"/>
      <c r="F1900" s="431"/>
      <c r="G1900" s="431"/>
      <c r="H1900" s="433"/>
      <c r="I1900" s="509"/>
      <c r="J1900" s="387"/>
      <c r="K1900" s="387"/>
      <c r="L1900" s="431"/>
      <c r="M1900" s="431"/>
      <c r="N1900" s="433"/>
      <c r="O1900" s="431"/>
    </row>
    <row r="1901" spans="1:15" x14ac:dyDescent="0.2">
      <c r="A1901" s="431"/>
      <c r="B1901" s="431"/>
      <c r="C1901" s="431"/>
      <c r="D1901" s="431"/>
      <c r="E1901" s="431"/>
      <c r="F1901" s="431"/>
      <c r="G1901" s="431"/>
      <c r="H1901" s="433"/>
      <c r="I1901" s="509"/>
      <c r="J1901" s="387"/>
      <c r="K1901" s="387"/>
      <c r="L1901" s="431"/>
      <c r="M1901" s="431"/>
      <c r="N1901" s="433"/>
      <c r="O1901" s="431"/>
    </row>
    <row r="1902" spans="1:15" x14ac:dyDescent="0.2">
      <c r="A1902" s="431"/>
      <c r="B1902" s="431"/>
      <c r="C1902" s="431"/>
      <c r="D1902" s="431"/>
      <c r="E1902" s="431"/>
      <c r="F1902" s="431"/>
      <c r="G1902" s="431"/>
      <c r="H1902" s="433"/>
      <c r="I1902" s="509"/>
      <c r="J1902" s="387"/>
      <c r="K1902" s="387"/>
      <c r="L1902" s="431"/>
      <c r="M1902" s="431"/>
      <c r="N1902" s="433"/>
      <c r="O1902" s="431"/>
    </row>
    <row r="1903" spans="1:15" x14ac:dyDescent="0.2">
      <c r="A1903" s="431"/>
      <c r="B1903" s="431"/>
      <c r="C1903" s="431"/>
      <c r="D1903" s="431"/>
      <c r="E1903" s="431"/>
      <c r="F1903" s="431"/>
      <c r="G1903" s="431"/>
      <c r="H1903" s="433"/>
      <c r="I1903" s="509"/>
      <c r="J1903" s="387"/>
      <c r="K1903" s="387"/>
      <c r="L1903" s="431"/>
      <c r="M1903" s="431"/>
      <c r="N1903" s="433"/>
      <c r="O1903" s="431"/>
    </row>
    <row r="1904" spans="1:15" x14ac:dyDescent="0.2">
      <c r="A1904" s="431"/>
      <c r="B1904" s="431"/>
      <c r="C1904" s="431"/>
      <c r="D1904" s="431"/>
      <c r="E1904" s="431"/>
      <c r="F1904" s="431"/>
      <c r="G1904" s="431"/>
      <c r="H1904" s="433"/>
      <c r="I1904" s="509"/>
      <c r="J1904" s="387"/>
      <c r="K1904" s="387"/>
      <c r="L1904" s="431"/>
      <c r="M1904" s="431"/>
      <c r="N1904" s="433"/>
      <c r="O1904" s="431"/>
    </row>
    <row r="1905" spans="1:15" x14ac:dyDescent="0.2">
      <c r="A1905" s="431"/>
      <c r="B1905" s="431"/>
      <c r="C1905" s="431"/>
      <c r="D1905" s="431"/>
      <c r="E1905" s="431"/>
      <c r="F1905" s="431"/>
      <c r="G1905" s="431"/>
      <c r="H1905" s="433"/>
      <c r="I1905" s="509"/>
      <c r="J1905" s="387"/>
      <c r="K1905" s="387"/>
      <c r="L1905" s="431"/>
      <c r="M1905" s="431"/>
      <c r="N1905" s="433"/>
      <c r="O1905" s="431"/>
    </row>
    <row r="1906" spans="1:15" x14ac:dyDescent="0.2">
      <c r="A1906" s="431"/>
      <c r="B1906" s="431"/>
      <c r="C1906" s="431"/>
      <c r="D1906" s="431"/>
      <c r="E1906" s="431"/>
      <c r="F1906" s="431"/>
      <c r="G1906" s="431"/>
      <c r="H1906" s="433"/>
      <c r="I1906" s="509"/>
      <c r="J1906" s="387"/>
      <c r="K1906" s="387"/>
      <c r="L1906" s="431"/>
      <c r="M1906" s="431"/>
      <c r="N1906" s="433"/>
      <c r="O1906" s="431"/>
    </row>
    <row r="1907" spans="1:15" x14ac:dyDescent="0.2">
      <c r="A1907" s="431"/>
      <c r="B1907" s="431"/>
      <c r="C1907" s="431"/>
      <c r="D1907" s="431"/>
      <c r="E1907" s="431"/>
      <c r="F1907" s="431"/>
      <c r="G1907" s="431"/>
      <c r="H1907" s="433"/>
      <c r="I1907" s="509"/>
      <c r="J1907" s="387"/>
      <c r="K1907" s="387"/>
      <c r="L1907" s="431"/>
      <c r="M1907" s="431"/>
      <c r="N1907" s="433"/>
      <c r="O1907" s="431"/>
    </row>
    <row r="1908" spans="1:15" x14ac:dyDescent="0.2">
      <c r="A1908" s="431"/>
      <c r="B1908" s="431"/>
      <c r="C1908" s="431"/>
      <c r="D1908" s="431"/>
      <c r="E1908" s="431"/>
      <c r="F1908" s="431"/>
      <c r="G1908" s="431"/>
      <c r="H1908" s="433"/>
      <c r="I1908" s="509"/>
      <c r="J1908" s="387"/>
      <c r="K1908" s="387"/>
      <c r="L1908" s="431"/>
      <c r="M1908" s="431"/>
      <c r="N1908" s="433"/>
      <c r="O1908" s="431"/>
    </row>
    <row r="1909" spans="1:15" x14ac:dyDescent="0.2">
      <c r="A1909" s="431"/>
      <c r="B1909" s="431"/>
      <c r="C1909" s="431"/>
      <c r="D1909" s="431"/>
      <c r="E1909" s="431"/>
      <c r="F1909" s="431"/>
      <c r="G1909" s="431"/>
      <c r="H1909" s="433"/>
      <c r="I1909" s="509"/>
      <c r="J1909" s="387"/>
      <c r="K1909" s="387"/>
      <c r="L1909" s="431"/>
      <c r="M1909" s="431"/>
      <c r="N1909" s="433"/>
      <c r="O1909" s="431"/>
    </row>
    <row r="1910" spans="1:15" x14ac:dyDescent="0.2">
      <c r="A1910" s="431"/>
      <c r="B1910" s="431"/>
      <c r="C1910" s="431"/>
      <c r="D1910" s="431"/>
      <c r="E1910" s="431"/>
      <c r="F1910" s="431"/>
      <c r="G1910" s="431"/>
      <c r="H1910" s="433"/>
      <c r="I1910" s="509"/>
      <c r="J1910" s="387"/>
      <c r="K1910" s="387"/>
      <c r="L1910" s="431"/>
      <c r="M1910" s="431"/>
      <c r="N1910" s="433"/>
      <c r="O1910" s="431"/>
    </row>
    <row r="1911" spans="1:15" x14ac:dyDescent="0.2">
      <c r="A1911" s="431"/>
      <c r="B1911" s="431"/>
      <c r="C1911" s="431"/>
      <c r="D1911" s="431"/>
      <c r="E1911" s="431"/>
      <c r="F1911" s="431"/>
      <c r="G1911" s="431"/>
      <c r="H1911" s="433"/>
      <c r="I1911" s="509"/>
      <c r="J1911" s="387"/>
      <c r="K1911" s="387"/>
      <c r="L1911" s="431"/>
      <c r="M1911" s="431"/>
      <c r="N1911" s="433"/>
      <c r="O1911" s="431"/>
    </row>
    <row r="1912" spans="1:15" x14ac:dyDescent="0.2">
      <c r="A1912" s="431"/>
      <c r="B1912" s="431"/>
      <c r="C1912" s="431"/>
      <c r="D1912" s="431"/>
      <c r="E1912" s="431"/>
      <c r="F1912" s="431"/>
      <c r="G1912" s="431"/>
      <c r="H1912" s="433"/>
      <c r="I1912" s="509"/>
      <c r="J1912" s="387"/>
      <c r="K1912" s="387"/>
      <c r="L1912" s="431"/>
      <c r="M1912" s="431"/>
      <c r="N1912" s="433"/>
      <c r="O1912" s="431"/>
    </row>
    <row r="1913" spans="1:15" x14ac:dyDescent="0.2">
      <c r="A1913" s="431"/>
      <c r="B1913" s="431"/>
      <c r="C1913" s="431"/>
      <c r="D1913" s="431"/>
      <c r="E1913" s="431"/>
      <c r="F1913" s="431"/>
      <c r="G1913" s="431"/>
      <c r="H1913" s="433"/>
      <c r="I1913" s="509"/>
      <c r="J1913" s="387"/>
      <c r="K1913" s="387"/>
      <c r="L1913" s="431"/>
      <c r="M1913" s="431"/>
      <c r="N1913" s="433"/>
      <c r="O1913" s="431"/>
    </row>
    <row r="1914" spans="1:15" x14ac:dyDescent="0.2">
      <c r="A1914" s="431"/>
      <c r="B1914" s="431"/>
      <c r="C1914" s="431"/>
      <c r="D1914" s="431"/>
      <c r="E1914" s="431"/>
      <c r="F1914" s="431"/>
      <c r="G1914" s="431"/>
      <c r="H1914" s="433"/>
      <c r="I1914" s="509"/>
      <c r="J1914" s="387"/>
      <c r="K1914" s="387"/>
      <c r="L1914" s="431"/>
      <c r="M1914" s="431"/>
      <c r="N1914" s="433"/>
      <c r="O1914" s="431"/>
    </row>
    <row r="1915" spans="1:15" x14ac:dyDescent="0.2">
      <c r="A1915" s="431"/>
      <c r="B1915" s="431"/>
      <c r="C1915" s="431"/>
      <c r="D1915" s="431"/>
      <c r="E1915" s="431"/>
      <c r="F1915" s="431"/>
      <c r="G1915" s="431"/>
      <c r="H1915" s="433"/>
      <c r="I1915" s="509"/>
      <c r="J1915" s="387"/>
      <c r="K1915" s="387"/>
      <c r="L1915" s="431"/>
      <c r="M1915" s="431"/>
      <c r="N1915" s="433"/>
      <c r="O1915" s="431"/>
    </row>
    <row r="1916" spans="1:15" x14ac:dyDescent="0.2">
      <c r="A1916" s="431"/>
      <c r="B1916" s="431"/>
      <c r="C1916" s="431"/>
      <c r="D1916" s="431"/>
      <c r="E1916" s="431"/>
      <c r="F1916" s="431"/>
      <c r="G1916" s="431"/>
      <c r="H1916" s="433"/>
      <c r="I1916" s="509"/>
      <c r="J1916" s="387"/>
      <c r="K1916" s="387"/>
      <c r="L1916" s="431"/>
      <c r="M1916" s="431"/>
      <c r="N1916" s="433"/>
      <c r="O1916" s="431"/>
    </row>
    <row r="1917" spans="1:15" x14ac:dyDescent="0.2">
      <c r="A1917" s="431"/>
      <c r="B1917" s="431"/>
      <c r="C1917" s="431"/>
      <c r="D1917" s="431"/>
      <c r="E1917" s="431"/>
      <c r="F1917" s="431"/>
      <c r="G1917" s="431"/>
      <c r="H1917" s="433"/>
      <c r="I1917" s="509"/>
      <c r="J1917" s="387"/>
      <c r="K1917" s="387"/>
      <c r="L1917" s="431"/>
      <c r="M1917" s="431"/>
      <c r="N1917" s="433"/>
      <c r="O1917" s="431"/>
    </row>
    <row r="1918" spans="1:15" x14ac:dyDescent="0.2">
      <c r="A1918" s="431"/>
      <c r="B1918" s="431"/>
      <c r="C1918" s="431"/>
      <c r="D1918" s="431"/>
      <c r="E1918" s="431"/>
      <c r="F1918" s="431"/>
      <c r="G1918" s="431"/>
      <c r="H1918" s="433"/>
      <c r="I1918" s="509"/>
      <c r="J1918" s="387"/>
      <c r="K1918" s="387"/>
      <c r="L1918" s="431"/>
      <c r="M1918" s="431"/>
      <c r="N1918" s="433"/>
      <c r="O1918" s="431"/>
    </row>
    <row r="1919" spans="1:15" x14ac:dyDescent="0.2">
      <c r="A1919" s="431"/>
      <c r="B1919" s="431"/>
      <c r="C1919" s="431"/>
      <c r="D1919" s="431"/>
      <c r="E1919" s="431"/>
      <c r="F1919" s="431"/>
      <c r="G1919" s="431"/>
      <c r="H1919" s="433"/>
      <c r="I1919" s="509"/>
      <c r="J1919" s="387"/>
      <c r="K1919" s="387"/>
      <c r="L1919" s="431"/>
      <c r="M1919" s="431"/>
      <c r="N1919" s="433"/>
      <c r="O1919" s="431"/>
    </row>
    <row r="1920" spans="1:15" x14ac:dyDescent="0.2">
      <c r="A1920" s="431"/>
      <c r="B1920" s="431"/>
      <c r="C1920" s="431"/>
      <c r="D1920" s="431"/>
      <c r="E1920" s="431"/>
      <c r="F1920" s="431"/>
      <c r="G1920" s="431"/>
      <c r="H1920" s="433"/>
      <c r="I1920" s="509"/>
      <c r="J1920" s="387"/>
      <c r="K1920" s="387"/>
      <c r="L1920" s="431"/>
      <c r="M1920" s="431"/>
      <c r="N1920" s="433"/>
      <c r="O1920" s="431"/>
    </row>
    <row r="1921" spans="1:15" x14ac:dyDescent="0.2">
      <c r="A1921" s="431"/>
      <c r="B1921" s="431"/>
      <c r="C1921" s="431"/>
      <c r="D1921" s="431"/>
      <c r="E1921" s="431"/>
      <c r="F1921" s="431"/>
      <c r="G1921" s="431"/>
      <c r="H1921" s="433"/>
      <c r="I1921" s="509"/>
      <c r="J1921" s="387"/>
      <c r="K1921" s="387"/>
      <c r="L1921" s="431"/>
      <c r="M1921" s="431"/>
      <c r="N1921" s="433"/>
      <c r="O1921" s="431"/>
    </row>
    <row r="1922" spans="1:15" x14ac:dyDescent="0.2">
      <c r="A1922" s="431"/>
      <c r="B1922" s="431"/>
      <c r="C1922" s="431"/>
      <c r="D1922" s="431"/>
      <c r="E1922" s="431"/>
      <c r="F1922" s="431"/>
      <c r="G1922" s="431"/>
      <c r="H1922" s="433"/>
      <c r="I1922" s="509"/>
      <c r="J1922" s="387"/>
      <c r="K1922" s="387"/>
      <c r="L1922" s="431"/>
      <c r="M1922" s="431"/>
      <c r="N1922" s="433"/>
      <c r="O1922" s="431"/>
    </row>
    <row r="1923" spans="1:15" x14ac:dyDescent="0.2">
      <c r="A1923" s="431"/>
      <c r="B1923" s="431"/>
      <c r="C1923" s="431"/>
      <c r="D1923" s="431"/>
      <c r="E1923" s="431"/>
      <c r="F1923" s="431"/>
      <c r="G1923" s="431"/>
      <c r="H1923" s="433"/>
      <c r="I1923" s="509"/>
      <c r="J1923" s="387"/>
      <c r="K1923" s="387"/>
      <c r="L1923" s="431"/>
      <c r="M1923" s="431"/>
      <c r="N1923" s="433"/>
      <c r="O1923" s="431"/>
    </row>
    <row r="1924" spans="1:15" x14ac:dyDescent="0.2">
      <c r="A1924" s="431"/>
      <c r="B1924" s="431"/>
      <c r="C1924" s="431"/>
      <c r="D1924" s="431"/>
      <c r="E1924" s="431"/>
      <c r="F1924" s="431"/>
      <c r="G1924" s="431"/>
      <c r="H1924" s="433"/>
      <c r="I1924" s="509"/>
      <c r="J1924" s="387"/>
      <c r="K1924" s="387"/>
      <c r="L1924" s="431"/>
      <c r="M1924" s="431"/>
      <c r="N1924" s="433"/>
      <c r="O1924" s="431"/>
    </row>
    <row r="1925" spans="1:15" x14ac:dyDescent="0.2">
      <c r="A1925" s="431"/>
      <c r="B1925" s="431"/>
      <c r="C1925" s="431"/>
      <c r="D1925" s="431"/>
      <c r="E1925" s="431"/>
      <c r="F1925" s="431"/>
      <c r="G1925" s="431"/>
      <c r="H1925" s="433"/>
      <c r="I1925" s="509"/>
      <c r="J1925" s="387"/>
      <c r="K1925" s="387"/>
      <c r="L1925" s="431"/>
      <c r="M1925" s="431"/>
      <c r="N1925" s="433"/>
      <c r="O1925" s="431"/>
    </row>
    <row r="1926" spans="1:15" x14ac:dyDescent="0.2">
      <c r="A1926" s="431"/>
      <c r="B1926" s="431"/>
      <c r="C1926" s="431"/>
      <c r="D1926" s="431"/>
      <c r="E1926" s="431"/>
      <c r="F1926" s="431"/>
      <c r="G1926" s="431"/>
      <c r="H1926" s="433"/>
      <c r="I1926" s="509"/>
      <c r="J1926" s="387"/>
      <c r="K1926" s="387"/>
      <c r="L1926" s="431"/>
      <c r="M1926" s="431"/>
      <c r="N1926" s="433"/>
      <c r="O1926" s="431"/>
    </row>
    <row r="1927" spans="1:15" x14ac:dyDescent="0.2">
      <c r="A1927" s="431"/>
      <c r="B1927" s="431"/>
      <c r="C1927" s="431"/>
      <c r="D1927" s="431"/>
      <c r="E1927" s="431"/>
      <c r="F1927" s="431"/>
      <c r="G1927" s="431"/>
      <c r="H1927" s="433"/>
      <c r="I1927" s="509"/>
      <c r="J1927" s="387"/>
      <c r="K1927" s="387"/>
      <c r="L1927" s="431"/>
      <c r="M1927" s="431"/>
      <c r="N1927" s="433"/>
      <c r="O1927" s="431"/>
    </row>
    <row r="1928" spans="1:15" x14ac:dyDescent="0.2">
      <c r="A1928" s="431"/>
      <c r="B1928" s="431"/>
      <c r="C1928" s="431"/>
      <c r="D1928" s="431"/>
      <c r="E1928" s="431"/>
      <c r="F1928" s="431"/>
      <c r="G1928" s="431"/>
      <c r="H1928" s="433"/>
      <c r="I1928" s="509"/>
      <c r="J1928" s="387"/>
      <c r="K1928" s="387"/>
      <c r="L1928" s="431"/>
      <c r="M1928" s="431"/>
      <c r="N1928" s="433"/>
      <c r="O1928" s="431"/>
    </row>
    <row r="1929" spans="1:15" x14ac:dyDescent="0.2">
      <c r="A1929" s="431"/>
      <c r="B1929" s="431"/>
      <c r="C1929" s="431"/>
      <c r="D1929" s="431"/>
      <c r="E1929" s="431"/>
      <c r="F1929" s="431"/>
      <c r="G1929" s="431"/>
      <c r="H1929" s="433"/>
      <c r="I1929" s="509"/>
      <c r="J1929" s="387"/>
      <c r="K1929" s="387"/>
      <c r="L1929" s="431"/>
      <c r="M1929" s="431"/>
      <c r="N1929" s="433"/>
      <c r="O1929" s="431"/>
    </row>
    <row r="1930" spans="1:15" x14ac:dyDescent="0.2">
      <c r="A1930" s="431"/>
      <c r="B1930" s="431"/>
      <c r="C1930" s="431"/>
      <c r="D1930" s="431"/>
      <c r="E1930" s="431"/>
      <c r="F1930" s="431"/>
      <c r="G1930" s="431"/>
      <c r="H1930" s="433"/>
      <c r="I1930" s="509"/>
      <c r="J1930" s="387"/>
      <c r="K1930" s="387"/>
      <c r="L1930" s="431"/>
      <c r="M1930" s="431"/>
      <c r="N1930" s="433"/>
      <c r="O1930" s="431"/>
    </row>
    <row r="1931" spans="1:15" x14ac:dyDescent="0.2">
      <c r="A1931" s="431"/>
      <c r="B1931" s="431"/>
      <c r="C1931" s="431"/>
      <c r="D1931" s="431"/>
      <c r="E1931" s="431"/>
      <c r="F1931" s="431"/>
      <c r="G1931" s="431"/>
      <c r="H1931" s="433"/>
      <c r="I1931" s="509"/>
      <c r="J1931" s="387"/>
      <c r="K1931" s="387"/>
      <c r="L1931" s="431"/>
      <c r="M1931" s="431"/>
      <c r="N1931" s="433"/>
      <c r="O1931" s="431"/>
    </row>
    <row r="1932" spans="1:15" x14ac:dyDescent="0.2">
      <c r="A1932" s="431"/>
      <c r="B1932" s="431"/>
      <c r="C1932" s="431"/>
      <c r="D1932" s="431"/>
      <c r="E1932" s="431"/>
      <c r="F1932" s="431"/>
      <c r="G1932" s="431"/>
      <c r="H1932" s="433"/>
      <c r="I1932" s="509"/>
      <c r="J1932" s="387"/>
      <c r="K1932" s="387"/>
      <c r="L1932" s="431"/>
      <c r="M1932" s="431"/>
      <c r="N1932" s="433"/>
      <c r="O1932" s="431"/>
    </row>
    <row r="1933" spans="1:15" x14ac:dyDescent="0.2">
      <c r="A1933" s="431"/>
      <c r="B1933" s="431"/>
      <c r="C1933" s="431"/>
      <c r="D1933" s="431"/>
      <c r="E1933" s="431"/>
      <c r="F1933" s="431"/>
      <c r="G1933" s="431"/>
      <c r="H1933" s="433"/>
      <c r="I1933" s="509"/>
      <c r="J1933" s="387"/>
      <c r="K1933" s="387"/>
      <c r="L1933" s="431"/>
      <c r="M1933" s="431"/>
      <c r="N1933" s="433"/>
      <c r="O1933" s="431"/>
    </row>
    <row r="1934" spans="1:15" x14ac:dyDescent="0.2">
      <c r="A1934" s="431"/>
      <c r="B1934" s="431"/>
      <c r="C1934" s="431"/>
      <c r="D1934" s="431"/>
      <c r="E1934" s="431"/>
      <c r="F1934" s="431"/>
      <c r="G1934" s="431"/>
      <c r="H1934" s="433"/>
      <c r="I1934" s="509"/>
      <c r="J1934" s="387"/>
      <c r="K1934" s="387"/>
      <c r="L1934" s="431"/>
      <c r="M1934" s="431"/>
      <c r="N1934" s="433"/>
      <c r="O1934" s="431"/>
    </row>
    <row r="1935" spans="1:15" x14ac:dyDescent="0.2">
      <c r="A1935" s="431"/>
      <c r="B1935" s="431"/>
      <c r="C1935" s="431"/>
      <c r="D1935" s="431"/>
      <c r="E1935" s="431"/>
      <c r="F1935" s="431"/>
      <c r="G1935" s="431"/>
      <c r="H1935" s="433"/>
      <c r="I1935" s="509"/>
      <c r="J1935" s="387"/>
      <c r="K1935" s="387"/>
      <c r="L1935" s="431"/>
      <c r="M1935" s="431"/>
      <c r="N1935" s="433"/>
      <c r="O1935" s="431"/>
    </row>
    <row r="1936" spans="1:15" x14ac:dyDescent="0.2">
      <c r="A1936" s="431"/>
      <c r="B1936" s="431"/>
      <c r="C1936" s="431"/>
      <c r="D1936" s="431"/>
      <c r="E1936" s="431"/>
      <c r="F1936" s="431"/>
      <c r="G1936" s="431"/>
      <c r="H1936" s="433"/>
      <c r="I1936" s="509"/>
      <c r="J1936" s="387"/>
      <c r="K1936" s="387"/>
      <c r="L1936" s="431"/>
      <c r="M1936" s="431"/>
      <c r="N1936" s="433"/>
      <c r="O1936" s="431"/>
    </row>
    <row r="1937" spans="1:15" x14ac:dyDescent="0.2">
      <c r="A1937" s="431"/>
      <c r="B1937" s="431"/>
      <c r="C1937" s="431"/>
      <c r="D1937" s="431"/>
      <c r="E1937" s="431"/>
      <c r="F1937" s="431"/>
      <c r="G1937" s="431"/>
      <c r="H1937" s="433"/>
      <c r="I1937" s="509"/>
      <c r="J1937" s="387"/>
      <c r="K1937" s="387"/>
      <c r="L1937" s="431"/>
      <c r="M1937" s="431"/>
      <c r="N1937" s="433"/>
      <c r="O1937" s="431"/>
    </row>
    <row r="1938" spans="1:15" x14ac:dyDescent="0.2">
      <c r="A1938" s="431"/>
      <c r="B1938" s="431"/>
      <c r="C1938" s="431"/>
      <c r="D1938" s="431"/>
      <c r="E1938" s="431"/>
      <c r="F1938" s="431"/>
      <c r="G1938" s="431"/>
      <c r="H1938" s="433"/>
      <c r="I1938" s="509"/>
      <c r="J1938" s="387"/>
      <c r="K1938" s="387"/>
      <c r="L1938" s="431"/>
      <c r="M1938" s="431"/>
      <c r="N1938" s="433"/>
      <c r="O1938" s="431"/>
    </row>
    <row r="1939" spans="1:15" x14ac:dyDescent="0.2">
      <c r="A1939" s="431"/>
      <c r="B1939" s="431"/>
      <c r="C1939" s="431"/>
      <c r="D1939" s="431"/>
      <c r="E1939" s="431"/>
      <c r="F1939" s="431"/>
      <c r="G1939" s="431"/>
      <c r="H1939" s="433"/>
      <c r="I1939" s="509"/>
      <c r="J1939" s="387"/>
      <c r="K1939" s="387"/>
      <c r="L1939" s="431"/>
      <c r="M1939" s="431"/>
      <c r="N1939" s="433"/>
      <c r="O1939" s="431"/>
    </row>
    <row r="1940" spans="1:15" x14ac:dyDescent="0.2">
      <c r="A1940" s="431"/>
      <c r="B1940" s="431"/>
      <c r="C1940" s="431"/>
      <c r="D1940" s="431"/>
      <c r="E1940" s="431"/>
      <c r="F1940" s="431"/>
      <c r="G1940" s="431"/>
      <c r="H1940" s="433"/>
      <c r="I1940" s="509"/>
      <c r="J1940" s="387"/>
      <c r="K1940" s="387"/>
      <c r="L1940" s="431"/>
      <c r="M1940" s="431"/>
      <c r="N1940" s="433"/>
      <c r="O1940" s="431"/>
    </row>
    <row r="1941" spans="1:15" x14ac:dyDescent="0.2">
      <c r="A1941" s="431"/>
      <c r="B1941" s="431"/>
      <c r="C1941" s="431"/>
      <c r="D1941" s="431"/>
      <c r="E1941" s="431"/>
      <c r="F1941" s="431"/>
      <c r="G1941" s="431"/>
      <c r="H1941" s="433"/>
      <c r="I1941" s="509"/>
      <c r="J1941" s="387"/>
      <c r="K1941" s="387"/>
      <c r="L1941" s="431"/>
      <c r="M1941" s="431"/>
      <c r="N1941" s="433"/>
      <c r="O1941" s="431"/>
    </row>
    <row r="1942" spans="1:15" x14ac:dyDescent="0.2">
      <c r="A1942" s="431"/>
      <c r="B1942" s="431"/>
      <c r="C1942" s="431"/>
      <c r="D1942" s="431"/>
      <c r="E1942" s="431"/>
      <c r="F1942" s="431"/>
      <c r="G1942" s="431"/>
      <c r="H1942" s="433"/>
      <c r="I1942" s="509"/>
      <c r="J1942" s="387"/>
      <c r="K1942" s="387"/>
      <c r="L1942" s="431"/>
      <c r="M1942" s="431"/>
      <c r="N1942" s="433"/>
      <c r="O1942" s="431"/>
    </row>
    <row r="1943" spans="1:15" x14ac:dyDescent="0.2">
      <c r="A1943" s="431"/>
      <c r="B1943" s="431"/>
      <c r="C1943" s="431"/>
      <c r="D1943" s="431"/>
      <c r="E1943" s="431"/>
      <c r="F1943" s="431"/>
      <c r="G1943" s="431"/>
      <c r="H1943" s="433"/>
      <c r="I1943" s="509"/>
      <c r="J1943" s="387"/>
      <c r="K1943" s="387"/>
      <c r="L1943" s="431"/>
      <c r="M1943" s="431"/>
      <c r="N1943" s="433"/>
      <c r="O1943" s="431"/>
    </row>
    <row r="1944" spans="1:15" x14ac:dyDescent="0.2">
      <c r="A1944" s="431"/>
      <c r="B1944" s="431"/>
      <c r="C1944" s="431"/>
      <c r="D1944" s="431"/>
      <c r="E1944" s="431"/>
      <c r="F1944" s="431"/>
      <c r="G1944" s="431"/>
      <c r="H1944" s="433"/>
      <c r="I1944" s="509"/>
      <c r="J1944" s="387"/>
      <c r="K1944" s="387"/>
      <c r="L1944" s="431"/>
      <c r="M1944" s="431"/>
      <c r="N1944" s="433"/>
      <c r="O1944" s="431"/>
    </row>
    <row r="1945" spans="1:15" x14ac:dyDescent="0.2">
      <c r="A1945" s="431"/>
      <c r="B1945" s="431"/>
      <c r="C1945" s="431"/>
      <c r="D1945" s="431"/>
      <c r="E1945" s="431"/>
      <c r="F1945" s="431"/>
      <c r="G1945" s="431"/>
      <c r="H1945" s="433"/>
      <c r="I1945" s="509"/>
      <c r="J1945" s="387"/>
      <c r="K1945" s="387"/>
      <c r="L1945" s="431"/>
      <c r="M1945" s="431"/>
      <c r="N1945" s="433"/>
      <c r="O1945" s="431"/>
    </row>
    <row r="1946" spans="1:15" x14ac:dyDescent="0.2">
      <c r="A1946" s="431"/>
      <c r="B1946" s="431"/>
      <c r="C1946" s="431"/>
      <c r="D1946" s="431"/>
      <c r="E1946" s="431"/>
      <c r="F1946" s="431"/>
      <c r="G1946" s="431"/>
      <c r="H1946" s="433"/>
      <c r="I1946" s="509"/>
      <c r="J1946" s="387"/>
      <c r="K1946" s="387"/>
      <c r="L1946" s="431"/>
      <c r="M1946" s="431"/>
      <c r="N1946" s="433"/>
      <c r="O1946" s="431"/>
    </row>
    <row r="1947" spans="1:15" x14ac:dyDescent="0.2">
      <c r="A1947" s="431"/>
      <c r="B1947" s="431"/>
      <c r="C1947" s="431"/>
      <c r="D1947" s="431"/>
      <c r="E1947" s="431"/>
      <c r="F1947" s="431"/>
      <c r="G1947" s="431"/>
      <c r="H1947" s="433"/>
      <c r="I1947" s="509"/>
      <c r="J1947" s="387"/>
      <c r="K1947" s="387"/>
      <c r="L1947" s="431"/>
      <c r="M1947" s="431"/>
      <c r="N1947" s="433"/>
      <c r="O1947" s="431"/>
    </row>
    <row r="1948" spans="1:15" x14ac:dyDescent="0.2">
      <c r="A1948" s="431"/>
      <c r="B1948" s="431"/>
      <c r="C1948" s="431"/>
      <c r="D1948" s="431"/>
      <c r="E1948" s="431"/>
      <c r="F1948" s="431"/>
      <c r="G1948" s="431"/>
      <c r="H1948" s="433"/>
      <c r="I1948" s="509"/>
      <c r="J1948" s="387"/>
      <c r="K1948" s="387"/>
      <c r="L1948" s="431"/>
      <c r="M1948" s="431"/>
      <c r="N1948" s="433"/>
      <c r="O1948" s="431"/>
    </row>
    <row r="1949" spans="1:15" x14ac:dyDescent="0.2">
      <c r="A1949" s="431"/>
      <c r="B1949" s="431"/>
      <c r="C1949" s="431"/>
      <c r="D1949" s="431"/>
      <c r="E1949" s="431"/>
      <c r="F1949" s="431"/>
      <c r="G1949" s="431"/>
      <c r="H1949" s="433"/>
      <c r="I1949" s="509"/>
      <c r="J1949" s="387"/>
      <c r="K1949" s="387"/>
      <c r="L1949" s="431"/>
      <c r="M1949" s="431"/>
      <c r="N1949" s="433"/>
      <c r="O1949" s="431"/>
    </row>
    <row r="1950" spans="1:15" x14ac:dyDescent="0.2">
      <c r="A1950" s="431"/>
      <c r="B1950" s="431"/>
      <c r="C1950" s="431"/>
      <c r="D1950" s="431"/>
      <c r="E1950" s="431"/>
      <c r="F1950" s="431"/>
      <c r="G1950" s="431"/>
      <c r="H1950" s="433"/>
      <c r="I1950" s="509"/>
      <c r="J1950" s="387"/>
      <c r="K1950" s="387"/>
      <c r="L1950" s="431"/>
      <c r="M1950" s="431"/>
      <c r="N1950" s="433"/>
      <c r="O1950" s="431"/>
    </row>
    <row r="1951" spans="1:15" x14ac:dyDescent="0.2">
      <c r="A1951" s="431"/>
      <c r="B1951" s="431"/>
      <c r="C1951" s="431"/>
      <c r="D1951" s="431"/>
      <c r="E1951" s="431"/>
      <c r="F1951" s="431"/>
      <c r="G1951" s="431"/>
      <c r="H1951" s="433"/>
      <c r="I1951" s="509"/>
      <c r="J1951" s="387"/>
      <c r="K1951" s="387"/>
      <c r="L1951" s="431"/>
      <c r="M1951" s="431"/>
      <c r="N1951" s="433"/>
      <c r="O1951" s="431"/>
    </row>
    <row r="1952" spans="1:15" x14ac:dyDescent="0.2">
      <c r="A1952" s="431"/>
      <c r="B1952" s="431"/>
      <c r="C1952" s="431"/>
      <c r="D1952" s="431"/>
      <c r="E1952" s="431"/>
      <c r="F1952" s="431"/>
      <c r="G1952" s="431"/>
      <c r="H1952" s="433"/>
      <c r="I1952" s="509"/>
      <c r="J1952" s="387"/>
      <c r="K1952" s="387"/>
      <c r="L1952" s="431"/>
      <c r="M1952" s="431"/>
      <c r="N1952" s="433"/>
      <c r="O1952" s="431"/>
    </row>
    <row r="1953" spans="1:15" x14ac:dyDescent="0.2">
      <c r="A1953" s="431"/>
      <c r="B1953" s="431"/>
      <c r="C1953" s="431"/>
      <c r="D1953" s="431"/>
      <c r="E1953" s="431"/>
      <c r="F1953" s="431"/>
      <c r="G1953" s="431"/>
      <c r="H1953" s="433"/>
      <c r="I1953" s="509"/>
      <c r="J1953" s="387"/>
      <c r="K1953" s="387"/>
      <c r="L1953" s="431"/>
      <c r="M1953" s="431"/>
      <c r="N1953" s="433"/>
      <c r="O1953" s="431"/>
    </row>
    <row r="1954" spans="1:15" x14ac:dyDescent="0.2">
      <c r="A1954" s="431"/>
      <c r="B1954" s="431"/>
      <c r="C1954" s="431"/>
      <c r="D1954" s="431"/>
      <c r="E1954" s="431"/>
      <c r="F1954" s="431"/>
      <c r="G1954" s="431"/>
      <c r="H1954" s="433"/>
      <c r="I1954" s="509"/>
      <c r="J1954" s="387"/>
      <c r="K1954" s="387"/>
      <c r="L1954" s="431"/>
      <c r="M1954" s="431"/>
      <c r="N1954" s="433"/>
      <c r="O1954" s="431"/>
    </row>
    <row r="1955" spans="1:15" x14ac:dyDescent="0.2">
      <c r="A1955" s="431"/>
      <c r="B1955" s="431"/>
      <c r="C1955" s="431"/>
      <c r="D1955" s="431"/>
      <c r="E1955" s="431"/>
      <c r="F1955" s="431"/>
      <c r="G1955" s="431"/>
      <c r="H1955" s="433"/>
      <c r="I1955" s="509"/>
      <c r="J1955" s="387"/>
      <c r="K1955" s="387"/>
      <c r="L1955" s="431"/>
      <c r="M1955" s="431"/>
      <c r="N1955" s="433"/>
      <c r="O1955" s="431"/>
    </row>
    <row r="1956" spans="1:15" x14ac:dyDescent="0.2">
      <c r="A1956" s="431"/>
      <c r="B1956" s="431"/>
      <c r="C1956" s="431"/>
      <c r="D1956" s="431"/>
      <c r="E1956" s="431"/>
      <c r="F1956" s="431"/>
      <c r="G1956" s="431"/>
      <c r="H1956" s="433"/>
      <c r="I1956" s="509"/>
      <c r="J1956" s="387"/>
      <c r="K1956" s="387"/>
      <c r="L1956" s="431"/>
      <c r="M1956" s="431"/>
      <c r="N1956" s="433"/>
      <c r="O1956" s="431"/>
    </row>
    <row r="1957" spans="1:15" x14ac:dyDescent="0.2">
      <c r="A1957" s="431"/>
      <c r="B1957" s="431"/>
      <c r="C1957" s="431"/>
      <c r="D1957" s="431"/>
      <c r="E1957" s="431"/>
      <c r="F1957" s="431"/>
      <c r="G1957" s="431"/>
      <c r="H1957" s="433"/>
      <c r="I1957" s="509"/>
      <c r="J1957" s="387"/>
      <c r="K1957" s="387"/>
      <c r="L1957" s="431"/>
      <c r="M1957" s="431"/>
      <c r="N1957" s="433"/>
      <c r="O1957" s="431"/>
    </row>
    <row r="1958" spans="1:15" x14ac:dyDescent="0.2">
      <c r="A1958" s="431"/>
      <c r="B1958" s="431"/>
      <c r="C1958" s="431"/>
      <c r="D1958" s="431"/>
      <c r="E1958" s="431"/>
      <c r="F1958" s="431"/>
      <c r="G1958" s="431"/>
      <c r="H1958" s="433"/>
      <c r="I1958" s="509"/>
      <c r="J1958" s="387"/>
      <c r="K1958" s="387"/>
      <c r="L1958" s="431"/>
      <c r="M1958" s="431"/>
      <c r="N1958" s="433"/>
      <c r="O1958" s="431"/>
    </row>
    <row r="1959" spans="1:15" x14ac:dyDescent="0.2">
      <c r="A1959" s="431"/>
      <c r="B1959" s="431"/>
      <c r="C1959" s="431"/>
      <c r="D1959" s="431"/>
      <c r="E1959" s="431"/>
      <c r="F1959" s="431"/>
      <c r="G1959" s="431"/>
      <c r="H1959" s="433"/>
      <c r="I1959" s="509"/>
      <c r="J1959" s="387"/>
      <c r="K1959" s="387"/>
      <c r="L1959" s="431"/>
      <c r="M1959" s="431"/>
      <c r="N1959" s="433"/>
      <c r="O1959" s="431"/>
    </row>
    <row r="1960" spans="1:15" x14ac:dyDescent="0.2">
      <c r="A1960" s="431"/>
      <c r="B1960" s="431"/>
      <c r="C1960" s="431"/>
      <c r="D1960" s="431"/>
      <c r="E1960" s="431"/>
      <c r="F1960" s="431"/>
      <c r="G1960" s="431"/>
      <c r="H1960" s="433"/>
      <c r="I1960" s="509"/>
      <c r="J1960" s="387"/>
      <c r="K1960" s="387"/>
      <c r="L1960" s="431"/>
      <c r="M1960" s="431"/>
      <c r="N1960" s="433"/>
      <c r="O1960" s="431"/>
    </row>
    <row r="1961" spans="1:15" x14ac:dyDescent="0.2">
      <c r="A1961" s="431"/>
      <c r="B1961" s="431"/>
      <c r="C1961" s="431"/>
      <c r="D1961" s="431"/>
      <c r="E1961" s="431"/>
      <c r="F1961" s="431"/>
      <c r="G1961" s="431"/>
      <c r="H1961" s="433"/>
      <c r="I1961" s="509"/>
      <c r="J1961" s="387"/>
      <c r="K1961" s="387"/>
      <c r="L1961" s="431"/>
      <c r="M1961" s="431"/>
      <c r="N1961" s="433"/>
      <c r="O1961" s="431"/>
    </row>
    <row r="1962" spans="1:15" x14ac:dyDescent="0.2">
      <c r="A1962" s="431"/>
      <c r="B1962" s="431"/>
      <c r="C1962" s="431"/>
      <c r="D1962" s="431"/>
      <c r="E1962" s="431"/>
      <c r="F1962" s="431"/>
      <c r="G1962" s="431"/>
      <c r="H1962" s="433"/>
      <c r="I1962" s="509"/>
      <c r="J1962" s="387"/>
      <c r="K1962" s="387"/>
      <c r="L1962" s="431"/>
      <c r="M1962" s="431"/>
      <c r="N1962" s="433"/>
      <c r="O1962" s="431"/>
    </row>
    <row r="1963" spans="1:15" x14ac:dyDescent="0.2">
      <c r="A1963" s="431"/>
      <c r="B1963" s="431"/>
      <c r="C1963" s="431"/>
      <c r="D1963" s="431"/>
      <c r="E1963" s="431"/>
      <c r="F1963" s="431"/>
      <c r="G1963" s="431"/>
      <c r="H1963" s="433"/>
      <c r="I1963" s="509"/>
      <c r="J1963" s="387"/>
      <c r="K1963" s="387"/>
      <c r="L1963" s="431"/>
      <c r="M1963" s="431"/>
      <c r="N1963" s="433"/>
      <c r="O1963" s="431"/>
    </row>
    <row r="1964" spans="1:15" x14ac:dyDescent="0.2">
      <c r="A1964" s="431"/>
      <c r="B1964" s="431"/>
      <c r="C1964" s="431"/>
      <c r="D1964" s="431"/>
      <c r="E1964" s="431"/>
      <c r="F1964" s="431"/>
      <c r="G1964" s="431"/>
      <c r="H1964" s="433"/>
      <c r="I1964" s="509"/>
      <c r="J1964" s="387"/>
      <c r="K1964" s="387"/>
      <c r="L1964" s="431"/>
      <c r="M1964" s="431"/>
      <c r="N1964" s="433"/>
      <c r="O1964" s="431"/>
    </row>
    <row r="1965" spans="1:15" x14ac:dyDescent="0.2">
      <c r="A1965" s="431"/>
      <c r="B1965" s="431"/>
      <c r="C1965" s="431"/>
      <c r="D1965" s="431"/>
      <c r="E1965" s="431"/>
      <c r="F1965" s="431"/>
      <c r="G1965" s="431"/>
      <c r="H1965" s="433"/>
      <c r="I1965" s="509"/>
      <c r="J1965" s="387"/>
      <c r="K1965" s="387"/>
      <c r="L1965" s="431"/>
      <c r="M1965" s="431"/>
      <c r="N1965" s="433"/>
      <c r="O1965" s="431"/>
    </row>
    <row r="1966" spans="1:15" x14ac:dyDescent="0.2">
      <c r="A1966" s="431"/>
      <c r="B1966" s="431"/>
      <c r="C1966" s="431"/>
      <c r="D1966" s="431"/>
      <c r="E1966" s="431"/>
      <c r="F1966" s="431"/>
      <c r="G1966" s="431"/>
      <c r="H1966" s="433"/>
      <c r="I1966" s="509"/>
      <c r="J1966" s="387"/>
      <c r="K1966" s="387"/>
      <c r="L1966" s="431"/>
      <c r="M1966" s="431"/>
      <c r="N1966" s="433"/>
      <c r="O1966" s="431"/>
    </row>
    <row r="1967" spans="1:15" x14ac:dyDescent="0.2">
      <c r="A1967" s="431"/>
      <c r="B1967" s="431"/>
      <c r="C1967" s="431"/>
      <c r="D1967" s="431"/>
      <c r="E1967" s="431"/>
      <c r="F1967" s="431"/>
      <c r="G1967" s="431"/>
      <c r="H1967" s="433"/>
      <c r="I1967" s="509"/>
      <c r="J1967" s="387"/>
      <c r="K1967" s="387"/>
      <c r="L1967" s="431"/>
      <c r="M1967" s="431"/>
      <c r="N1967" s="433"/>
      <c r="O1967" s="431"/>
    </row>
    <row r="1968" spans="1:15" x14ac:dyDescent="0.2">
      <c r="A1968" s="431"/>
      <c r="B1968" s="431"/>
      <c r="C1968" s="431"/>
      <c r="D1968" s="431"/>
      <c r="E1968" s="431"/>
      <c r="F1968" s="431"/>
      <c r="G1968" s="431"/>
      <c r="H1968" s="433"/>
      <c r="I1968" s="509"/>
      <c r="J1968" s="387"/>
      <c r="K1968" s="387"/>
      <c r="L1968" s="431"/>
      <c r="M1968" s="431"/>
      <c r="N1968" s="433"/>
      <c r="O1968" s="431"/>
    </row>
    <row r="1969" spans="1:15" x14ac:dyDescent="0.2">
      <c r="A1969" s="431"/>
      <c r="B1969" s="431"/>
      <c r="C1969" s="431"/>
      <c r="D1969" s="431"/>
      <c r="E1969" s="431"/>
      <c r="F1969" s="431"/>
      <c r="G1969" s="431"/>
      <c r="H1969" s="433"/>
      <c r="I1969" s="509"/>
      <c r="J1969" s="387"/>
      <c r="K1969" s="387"/>
      <c r="L1969" s="431"/>
      <c r="M1969" s="431"/>
      <c r="N1969" s="433"/>
      <c r="O1969" s="431"/>
    </row>
    <row r="1970" spans="1:15" x14ac:dyDescent="0.2">
      <c r="A1970" s="431"/>
      <c r="B1970" s="431"/>
      <c r="C1970" s="431"/>
      <c r="D1970" s="431"/>
      <c r="E1970" s="431"/>
      <c r="F1970" s="431"/>
      <c r="G1970" s="431"/>
      <c r="H1970" s="433"/>
      <c r="I1970" s="509"/>
      <c r="J1970" s="387"/>
      <c r="K1970" s="387"/>
      <c r="L1970" s="431"/>
      <c r="M1970" s="431"/>
      <c r="N1970" s="433"/>
      <c r="O1970" s="431"/>
    </row>
    <row r="1971" spans="1:15" x14ac:dyDescent="0.2">
      <c r="A1971" s="431"/>
      <c r="B1971" s="431"/>
      <c r="C1971" s="431"/>
      <c r="D1971" s="431"/>
      <c r="E1971" s="431"/>
      <c r="F1971" s="431"/>
      <c r="G1971" s="431"/>
      <c r="H1971" s="433"/>
      <c r="I1971" s="509"/>
      <c r="J1971" s="387"/>
      <c r="K1971" s="387"/>
      <c r="L1971" s="431"/>
      <c r="M1971" s="431"/>
      <c r="N1971" s="433"/>
      <c r="O1971" s="431"/>
    </row>
    <row r="1972" spans="1:15" x14ac:dyDescent="0.2">
      <c r="A1972" s="431"/>
      <c r="B1972" s="431"/>
      <c r="C1972" s="431"/>
      <c r="D1972" s="431"/>
      <c r="E1972" s="431"/>
      <c r="F1972" s="431"/>
      <c r="G1972" s="431"/>
      <c r="H1972" s="433"/>
      <c r="I1972" s="509"/>
      <c r="J1972" s="387"/>
      <c r="K1972" s="387"/>
      <c r="L1972" s="431"/>
      <c r="M1972" s="431"/>
      <c r="N1972" s="433"/>
      <c r="O1972" s="431"/>
    </row>
    <row r="1973" spans="1:15" x14ac:dyDescent="0.2">
      <c r="A1973" s="431"/>
      <c r="B1973" s="431"/>
      <c r="C1973" s="431"/>
      <c r="D1973" s="431"/>
      <c r="E1973" s="431"/>
      <c r="F1973" s="431"/>
      <c r="G1973" s="431"/>
      <c r="H1973" s="433"/>
      <c r="I1973" s="509"/>
      <c r="J1973" s="387"/>
      <c r="K1973" s="387"/>
      <c r="L1973" s="431"/>
      <c r="M1973" s="431"/>
      <c r="N1973" s="433"/>
      <c r="O1973" s="431"/>
    </row>
    <row r="1974" spans="1:15" x14ac:dyDescent="0.2">
      <c r="A1974" s="431"/>
      <c r="B1974" s="431"/>
      <c r="C1974" s="431"/>
      <c r="D1974" s="431"/>
      <c r="E1974" s="431"/>
      <c r="F1974" s="431"/>
      <c r="G1974" s="431"/>
      <c r="H1974" s="433"/>
      <c r="I1974" s="509"/>
      <c r="J1974" s="387"/>
      <c r="K1974" s="387"/>
      <c r="L1974" s="431"/>
      <c r="M1974" s="431"/>
      <c r="N1974" s="433"/>
      <c r="O1974" s="431"/>
    </row>
    <row r="1975" spans="1:15" x14ac:dyDescent="0.2">
      <c r="A1975" s="431"/>
      <c r="B1975" s="431"/>
      <c r="C1975" s="431"/>
      <c r="D1975" s="431"/>
      <c r="E1975" s="431"/>
      <c r="F1975" s="431"/>
      <c r="G1975" s="431"/>
      <c r="H1975" s="433"/>
      <c r="I1975" s="509"/>
      <c r="J1975" s="387"/>
      <c r="K1975" s="387"/>
      <c r="L1975" s="431"/>
      <c r="M1975" s="431"/>
      <c r="N1975" s="433"/>
      <c r="O1975" s="431"/>
    </row>
    <row r="1976" spans="1:15" x14ac:dyDescent="0.2">
      <c r="A1976" s="431"/>
      <c r="B1976" s="431"/>
      <c r="C1976" s="431"/>
      <c r="D1976" s="431"/>
      <c r="E1976" s="431"/>
      <c r="F1976" s="431"/>
      <c r="G1976" s="431"/>
      <c r="H1976" s="433"/>
      <c r="I1976" s="509"/>
      <c r="J1976" s="387"/>
      <c r="K1976" s="387"/>
      <c r="L1976" s="431"/>
      <c r="M1976" s="431"/>
      <c r="N1976" s="433"/>
      <c r="O1976" s="431"/>
    </row>
    <row r="1977" spans="1:15" x14ac:dyDescent="0.2">
      <c r="A1977" s="431"/>
      <c r="B1977" s="431"/>
      <c r="C1977" s="431"/>
      <c r="D1977" s="431"/>
      <c r="E1977" s="431"/>
      <c r="F1977" s="431"/>
      <c r="G1977" s="431"/>
      <c r="H1977" s="433"/>
      <c r="I1977" s="509"/>
      <c r="J1977" s="387"/>
      <c r="K1977" s="387"/>
      <c r="L1977" s="431"/>
      <c r="M1977" s="431"/>
      <c r="N1977" s="433"/>
      <c r="O1977" s="431"/>
    </row>
    <row r="1978" spans="1:15" x14ac:dyDescent="0.2">
      <c r="A1978" s="431"/>
      <c r="B1978" s="431"/>
      <c r="C1978" s="431"/>
      <c r="D1978" s="431"/>
      <c r="E1978" s="431"/>
      <c r="F1978" s="431"/>
      <c r="G1978" s="431"/>
      <c r="H1978" s="433"/>
      <c r="I1978" s="509"/>
      <c r="J1978" s="387"/>
      <c r="K1978" s="387"/>
      <c r="L1978" s="431"/>
      <c r="M1978" s="431"/>
      <c r="N1978" s="433"/>
      <c r="O1978" s="431"/>
    </row>
    <row r="1979" spans="1:15" x14ac:dyDescent="0.2">
      <c r="A1979" s="431"/>
      <c r="B1979" s="431"/>
      <c r="C1979" s="431"/>
      <c r="D1979" s="431"/>
      <c r="E1979" s="431"/>
      <c r="F1979" s="431"/>
      <c r="G1979" s="431"/>
      <c r="H1979" s="433"/>
      <c r="I1979" s="509"/>
      <c r="J1979" s="387"/>
      <c r="K1979" s="387"/>
      <c r="L1979" s="431"/>
      <c r="M1979" s="431"/>
      <c r="N1979" s="433"/>
      <c r="O1979" s="431"/>
    </row>
    <row r="1980" spans="1:15" x14ac:dyDescent="0.2">
      <c r="A1980" s="431"/>
      <c r="B1980" s="431"/>
      <c r="C1980" s="431"/>
      <c r="D1980" s="431"/>
      <c r="E1980" s="431"/>
      <c r="F1980" s="431"/>
      <c r="G1980" s="431"/>
      <c r="H1980" s="433"/>
      <c r="I1980" s="509"/>
      <c r="J1980" s="387"/>
      <c r="K1980" s="387"/>
      <c r="L1980" s="431"/>
      <c r="M1980" s="431"/>
      <c r="N1980" s="433"/>
      <c r="O1980" s="431"/>
    </row>
    <row r="1981" spans="1:15" x14ac:dyDescent="0.2">
      <c r="A1981" s="431"/>
      <c r="B1981" s="431"/>
      <c r="C1981" s="431"/>
      <c r="D1981" s="431"/>
      <c r="E1981" s="431"/>
      <c r="F1981" s="431"/>
      <c r="G1981" s="431"/>
      <c r="H1981" s="433"/>
      <c r="I1981" s="509"/>
      <c r="J1981" s="387"/>
      <c r="K1981" s="387"/>
      <c r="L1981" s="431"/>
      <c r="M1981" s="431"/>
      <c r="N1981" s="433"/>
      <c r="O1981" s="431"/>
    </row>
    <row r="1982" spans="1:15" x14ac:dyDescent="0.2">
      <c r="A1982" s="431"/>
      <c r="B1982" s="431"/>
      <c r="C1982" s="431"/>
      <c r="D1982" s="431"/>
      <c r="E1982" s="431"/>
      <c r="F1982" s="431"/>
      <c r="G1982" s="431"/>
      <c r="H1982" s="433"/>
      <c r="I1982" s="509"/>
      <c r="J1982" s="387"/>
      <c r="K1982" s="387"/>
      <c r="L1982" s="431"/>
      <c r="M1982" s="431"/>
      <c r="N1982" s="433"/>
      <c r="O1982" s="431"/>
    </row>
    <row r="1983" spans="1:15" x14ac:dyDescent="0.2">
      <c r="A1983" s="431"/>
      <c r="B1983" s="431"/>
      <c r="C1983" s="431"/>
      <c r="D1983" s="431"/>
      <c r="E1983" s="431"/>
      <c r="F1983" s="431"/>
      <c r="G1983" s="431"/>
      <c r="H1983" s="433"/>
      <c r="I1983" s="509"/>
      <c r="J1983" s="387"/>
      <c r="K1983" s="387"/>
      <c r="L1983" s="431"/>
      <c r="M1983" s="431"/>
      <c r="N1983" s="433"/>
      <c r="O1983" s="431"/>
    </row>
    <row r="1984" spans="1:15" x14ac:dyDescent="0.2">
      <c r="A1984" s="431"/>
      <c r="B1984" s="431"/>
      <c r="C1984" s="431"/>
      <c r="D1984" s="431"/>
      <c r="E1984" s="431"/>
      <c r="F1984" s="431"/>
      <c r="G1984" s="431"/>
      <c r="H1984" s="433"/>
      <c r="I1984" s="509"/>
      <c r="J1984" s="387"/>
      <c r="K1984" s="387"/>
      <c r="L1984" s="431"/>
      <c r="M1984" s="431"/>
      <c r="N1984" s="433"/>
      <c r="O1984" s="431"/>
    </row>
    <row r="1985" spans="1:15" x14ac:dyDescent="0.2">
      <c r="A1985" s="431"/>
      <c r="B1985" s="431"/>
      <c r="C1985" s="431"/>
      <c r="D1985" s="431"/>
      <c r="E1985" s="431"/>
      <c r="F1985" s="431"/>
      <c r="G1985" s="431"/>
      <c r="H1985" s="433"/>
      <c r="I1985" s="509"/>
      <c r="J1985" s="387"/>
      <c r="K1985" s="387"/>
      <c r="L1985" s="431"/>
      <c r="M1985" s="431"/>
      <c r="N1985" s="433"/>
      <c r="O1985" s="431"/>
    </row>
    <row r="1986" spans="1:15" x14ac:dyDescent="0.2">
      <c r="A1986" s="431"/>
      <c r="B1986" s="431"/>
      <c r="C1986" s="431"/>
      <c r="D1986" s="431"/>
      <c r="E1986" s="431"/>
      <c r="F1986" s="431"/>
      <c r="G1986" s="431"/>
      <c r="H1986" s="433"/>
      <c r="I1986" s="509"/>
      <c r="J1986" s="387"/>
      <c r="K1986" s="387"/>
      <c r="L1986" s="431"/>
      <c r="M1986" s="431"/>
      <c r="N1986" s="433"/>
      <c r="O1986" s="431"/>
    </row>
    <row r="1987" spans="1:15" x14ac:dyDescent="0.2">
      <c r="A1987" s="431"/>
      <c r="B1987" s="431"/>
      <c r="C1987" s="431"/>
      <c r="D1987" s="431"/>
      <c r="E1987" s="431"/>
      <c r="F1987" s="431"/>
      <c r="G1987" s="431"/>
      <c r="H1987" s="433"/>
      <c r="I1987" s="509"/>
      <c r="J1987" s="387"/>
      <c r="K1987" s="387"/>
      <c r="L1987" s="431"/>
      <c r="M1987" s="431"/>
      <c r="N1987" s="433"/>
      <c r="O1987" s="431"/>
    </row>
    <row r="1988" spans="1:15" x14ac:dyDescent="0.2">
      <c r="A1988" s="431"/>
      <c r="B1988" s="431"/>
      <c r="C1988" s="431"/>
      <c r="D1988" s="431"/>
      <c r="E1988" s="431"/>
      <c r="F1988" s="431"/>
      <c r="G1988" s="431"/>
      <c r="H1988" s="433"/>
      <c r="I1988" s="509"/>
      <c r="J1988" s="387"/>
      <c r="K1988" s="387"/>
      <c r="L1988" s="431"/>
      <c r="M1988" s="431"/>
      <c r="N1988" s="433"/>
      <c r="O1988" s="431"/>
    </row>
    <row r="1989" spans="1:15" x14ac:dyDescent="0.2">
      <c r="A1989" s="431"/>
      <c r="B1989" s="431"/>
      <c r="C1989" s="431"/>
      <c r="D1989" s="431"/>
      <c r="E1989" s="431"/>
      <c r="F1989" s="431"/>
      <c r="G1989" s="431"/>
      <c r="H1989" s="433"/>
      <c r="I1989" s="509"/>
      <c r="J1989" s="387"/>
      <c r="K1989" s="387"/>
      <c r="L1989" s="431"/>
      <c r="M1989" s="431"/>
      <c r="N1989" s="433"/>
      <c r="O1989" s="431"/>
    </row>
    <row r="1990" spans="1:15" x14ac:dyDescent="0.2">
      <c r="A1990" s="431"/>
      <c r="B1990" s="431"/>
      <c r="C1990" s="431"/>
      <c r="D1990" s="431"/>
      <c r="E1990" s="431"/>
      <c r="F1990" s="431"/>
      <c r="G1990" s="431"/>
      <c r="H1990" s="433"/>
      <c r="I1990" s="509"/>
      <c r="J1990" s="387"/>
      <c r="K1990" s="387"/>
      <c r="L1990" s="431"/>
      <c r="M1990" s="431"/>
      <c r="N1990" s="433"/>
      <c r="O1990" s="431"/>
    </row>
    <row r="1991" spans="1:15" x14ac:dyDescent="0.2">
      <c r="A1991" s="431"/>
      <c r="B1991" s="431"/>
      <c r="C1991" s="431"/>
      <c r="D1991" s="431"/>
      <c r="E1991" s="431"/>
      <c r="F1991" s="431"/>
      <c r="G1991" s="431"/>
      <c r="H1991" s="433"/>
      <c r="I1991" s="509"/>
      <c r="J1991" s="387"/>
      <c r="K1991" s="387"/>
      <c r="L1991" s="431"/>
      <c r="M1991" s="431"/>
      <c r="N1991" s="433"/>
      <c r="O1991" s="431"/>
    </row>
    <row r="1992" spans="1:15" x14ac:dyDescent="0.2">
      <c r="A1992" s="431"/>
      <c r="B1992" s="431"/>
      <c r="C1992" s="431"/>
      <c r="D1992" s="431"/>
      <c r="E1992" s="431"/>
      <c r="F1992" s="431"/>
      <c r="G1992" s="431"/>
      <c r="H1992" s="433"/>
      <c r="I1992" s="509"/>
      <c r="J1992" s="387"/>
      <c r="K1992" s="387"/>
      <c r="L1992" s="431"/>
      <c r="M1992" s="431"/>
      <c r="N1992" s="433"/>
      <c r="O1992" s="431"/>
    </row>
    <row r="1993" spans="1:15" x14ac:dyDescent="0.2">
      <c r="A1993" s="431"/>
      <c r="B1993" s="431"/>
      <c r="C1993" s="431"/>
      <c r="D1993" s="431"/>
      <c r="E1993" s="431"/>
      <c r="F1993" s="431"/>
      <c r="G1993" s="431"/>
      <c r="H1993" s="433"/>
      <c r="I1993" s="509"/>
      <c r="J1993" s="387"/>
      <c r="K1993" s="387"/>
      <c r="L1993" s="431"/>
      <c r="M1993" s="431"/>
      <c r="N1993" s="433"/>
      <c r="O1993" s="431"/>
    </row>
    <row r="1994" spans="1:15" x14ac:dyDescent="0.2">
      <c r="A1994" s="431"/>
      <c r="B1994" s="431"/>
      <c r="C1994" s="431"/>
      <c r="D1994" s="431"/>
      <c r="E1994" s="431"/>
      <c r="F1994" s="431"/>
      <c r="G1994" s="431"/>
      <c r="H1994" s="433"/>
      <c r="I1994" s="509"/>
      <c r="J1994" s="387"/>
      <c r="K1994" s="387"/>
      <c r="L1994" s="431"/>
      <c r="M1994" s="431"/>
      <c r="N1994" s="433"/>
      <c r="O1994" s="431"/>
    </row>
    <row r="1995" spans="1:15" x14ac:dyDescent="0.2">
      <c r="A1995" s="431"/>
      <c r="B1995" s="431"/>
      <c r="C1995" s="431"/>
      <c r="D1995" s="431"/>
      <c r="E1995" s="431"/>
      <c r="F1995" s="431"/>
      <c r="G1995" s="431"/>
      <c r="H1995" s="433"/>
      <c r="I1995" s="509"/>
      <c r="J1995" s="387"/>
      <c r="K1995" s="387"/>
      <c r="L1995" s="431"/>
      <c r="M1995" s="431"/>
      <c r="N1995" s="433"/>
      <c r="O1995" s="431"/>
    </row>
    <row r="1996" spans="1:15" x14ac:dyDescent="0.2">
      <c r="A1996" s="431"/>
      <c r="B1996" s="431"/>
      <c r="C1996" s="431"/>
      <c r="D1996" s="431"/>
      <c r="E1996" s="431"/>
      <c r="F1996" s="431"/>
      <c r="G1996" s="431"/>
      <c r="H1996" s="433"/>
      <c r="I1996" s="509"/>
      <c r="J1996" s="387"/>
      <c r="K1996" s="387"/>
      <c r="L1996" s="431"/>
      <c r="M1996" s="431"/>
      <c r="N1996" s="433"/>
      <c r="O1996" s="431"/>
    </row>
    <row r="1997" spans="1:15" x14ac:dyDescent="0.2">
      <c r="A1997" s="431"/>
      <c r="B1997" s="431"/>
      <c r="C1997" s="431"/>
      <c r="D1997" s="431"/>
      <c r="E1997" s="431"/>
      <c r="F1997" s="431"/>
      <c r="G1997" s="431"/>
      <c r="H1997" s="433"/>
      <c r="I1997" s="509"/>
      <c r="J1997" s="387"/>
      <c r="K1997" s="387"/>
      <c r="L1997" s="431"/>
      <c r="M1997" s="431"/>
      <c r="N1997" s="433"/>
      <c r="O1997" s="431"/>
    </row>
    <row r="1998" spans="1:15" x14ac:dyDescent="0.2">
      <c r="A1998" s="431"/>
      <c r="B1998" s="431"/>
      <c r="C1998" s="431"/>
      <c r="D1998" s="431"/>
      <c r="E1998" s="431"/>
      <c r="F1998" s="431"/>
      <c r="G1998" s="431"/>
      <c r="H1998" s="433"/>
      <c r="I1998" s="509"/>
      <c r="J1998" s="387"/>
      <c r="K1998" s="387"/>
      <c r="L1998" s="431"/>
      <c r="M1998" s="431"/>
      <c r="N1998" s="433"/>
      <c r="O1998" s="431"/>
    </row>
    <row r="1999" spans="1:15" x14ac:dyDescent="0.2">
      <c r="A1999" s="431"/>
      <c r="B1999" s="431"/>
      <c r="C1999" s="431"/>
      <c r="D1999" s="431"/>
      <c r="E1999" s="431"/>
      <c r="F1999" s="431"/>
      <c r="G1999" s="431"/>
      <c r="H1999" s="433"/>
      <c r="I1999" s="509"/>
      <c r="J1999" s="387"/>
      <c r="K1999" s="387"/>
      <c r="L1999" s="431"/>
      <c r="M1999" s="431"/>
      <c r="N1999" s="433"/>
      <c r="O1999" s="431"/>
    </row>
    <row r="2000" spans="1:15" x14ac:dyDescent="0.2">
      <c r="A2000" s="431"/>
      <c r="B2000" s="431"/>
      <c r="C2000" s="431"/>
      <c r="D2000" s="431"/>
      <c r="E2000" s="431"/>
      <c r="F2000" s="431"/>
      <c r="G2000" s="431"/>
      <c r="H2000" s="433"/>
      <c r="I2000" s="509"/>
      <c r="J2000" s="387"/>
      <c r="K2000" s="387"/>
      <c r="L2000" s="431"/>
      <c r="M2000" s="431"/>
      <c r="N2000" s="433"/>
      <c r="O2000" s="431"/>
    </row>
    <row r="2001" spans="1:15" x14ac:dyDescent="0.2">
      <c r="A2001" s="431"/>
      <c r="B2001" s="431"/>
      <c r="C2001" s="431"/>
      <c r="D2001" s="431"/>
      <c r="E2001" s="431"/>
      <c r="F2001" s="431"/>
      <c r="G2001" s="431"/>
      <c r="H2001" s="433"/>
      <c r="I2001" s="509"/>
      <c r="J2001" s="387"/>
      <c r="K2001" s="387"/>
      <c r="L2001" s="431"/>
      <c r="M2001" s="431"/>
      <c r="N2001" s="433"/>
      <c r="O2001" s="431"/>
    </row>
    <row r="2002" spans="1:15" x14ac:dyDescent="0.2">
      <c r="A2002" s="431"/>
      <c r="B2002" s="431"/>
      <c r="C2002" s="431"/>
      <c r="D2002" s="431"/>
      <c r="E2002" s="431"/>
      <c r="F2002" s="431"/>
      <c r="G2002" s="431"/>
      <c r="H2002" s="433"/>
      <c r="I2002" s="509"/>
      <c r="J2002" s="387"/>
      <c r="K2002" s="387"/>
      <c r="L2002" s="431"/>
      <c r="M2002" s="431"/>
      <c r="N2002" s="433"/>
      <c r="O2002" s="431"/>
    </row>
    <row r="2003" spans="1:15" x14ac:dyDescent="0.2">
      <c r="A2003" s="431"/>
      <c r="B2003" s="431"/>
      <c r="C2003" s="431"/>
      <c r="D2003" s="431"/>
      <c r="E2003" s="431"/>
      <c r="F2003" s="431"/>
      <c r="G2003" s="431"/>
      <c r="H2003" s="433"/>
      <c r="I2003" s="509"/>
      <c r="J2003" s="387"/>
      <c r="K2003" s="387"/>
      <c r="L2003" s="431"/>
      <c r="M2003" s="431"/>
      <c r="N2003" s="433"/>
      <c r="O2003" s="431"/>
    </row>
    <row r="2004" spans="1:15" x14ac:dyDescent="0.2">
      <c r="A2004" s="431"/>
      <c r="B2004" s="431"/>
      <c r="C2004" s="431"/>
      <c r="D2004" s="431"/>
      <c r="E2004" s="431"/>
      <c r="F2004" s="431"/>
      <c r="G2004" s="431"/>
      <c r="H2004" s="433"/>
      <c r="I2004" s="509"/>
      <c r="J2004" s="387"/>
      <c r="K2004" s="387"/>
      <c r="L2004" s="431"/>
      <c r="M2004" s="431"/>
      <c r="N2004" s="433"/>
      <c r="O2004" s="431"/>
    </row>
    <row r="2005" spans="1:15" x14ac:dyDescent="0.2">
      <c r="A2005" s="431"/>
      <c r="B2005" s="431"/>
      <c r="C2005" s="431"/>
      <c r="D2005" s="431"/>
      <c r="E2005" s="431"/>
      <c r="F2005" s="431"/>
      <c r="G2005" s="431"/>
      <c r="H2005" s="433"/>
      <c r="I2005" s="509"/>
      <c r="J2005" s="387"/>
      <c r="K2005" s="387"/>
      <c r="L2005" s="431"/>
      <c r="M2005" s="431"/>
      <c r="N2005" s="433"/>
      <c r="O2005" s="431"/>
    </row>
    <row r="2006" spans="1:15" x14ac:dyDescent="0.2">
      <c r="A2006" s="431"/>
      <c r="B2006" s="431"/>
      <c r="C2006" s="431"/>
      <c r="D2006" s="431"/>
      <c r="E2006" s="431"/>
      <c r="F2006" s="431"/>
      <c r="G2006" s="431"/>
      <c r="H2006" s="433"/>
      <c r="I2006" s="509"/>
      <c r="J2006" s="387"/>
      <c r="K2006" s="387"/>
      <c r="L2006" s="431"/>
      <c r="M2006" s="431"/>
      <c r="N2006" s="433"/>
      <c r="O2006" s="431"/>
    </row>
    <row r="2007" spans="1:15" x14ac:dyDescent="0.2">
      <c r="A2007" s="431"/>
      <c r="B2007" s="431"/>
      <c r="C2007" s="431"/>
      <c r="D2007" s="431"/>
      <c r="E2007" s="431"/>
      <c r="F2007" s="431"/>
      <c r="G2007" s="431"/>
      <c r="H2007" s="433"/>
      <c r="I2007" s="509"/>
      <c r="J2007" s="387"/>
      <c r="K2007" s="387"/>
      <c r="L2007" s="431"/>
      <c r="M2007" s="431"/>
      <c r="N2007" s="433"/>
      <c r="O2007" s="431"/>
    </row>
    <row r="2008" spans="1:15" x14ac:dyDescent="0.2">
      <c r="A2008" s="431"/>
      <c r="B2008" s="431"/>
      <c r="C2008" s="431"/>
      <c r="D2008" s="431"/>
      <c r="E2008" s="431"/>
      <c r="F2008" s="431"/>
      <c r="G2008" s="431"/>
      <c r="H2008" s="433"/>
      <c r="I2008" s="509"/>
      <c r="J2008" s="387"/>
      <c r="K2008" s="387"/>
      <c r="L2008" s="431"/>
      <c r="M2008" s="431"/>
      <c r="N2008" s="433"/>
      <c r="O2008" s="431"/>
    </row>
    <row r="2009" spans="1:15" x14ac:dyDescent="0.2">
      <c r="A2009" s="431"/>
      <c r="B2009" s="431"/>
      <c r="C2009" s="431"/>
      <c r="D2009" s="431"/>
      <c r="E2009" s="431"/>
      <c r="F2009" s="431"/>
      <c r="G2009" s="431"/>
      <c r="H2009" s="433"/>
      <c r="I2009" s="509"/>
      <c r="J2009" s="387"/>
      <c r="K2009" s="387"/>
      <c r="L2009" s="431"/>
      <c r="M2009" s="431"/>
      <c r="N2009" s="433"/>
      <c r="O2009" s="431"/>
    </row>
    <row r="2010" spans="1:15" x14ac:dyDescent="0.2">
      <c r="A2010" s="431"/>
      <c r="B2010" s="431"/>
      <c r="C2010" s="431"/>
      <c r="D2010" s="431"/>
      <c r="E2010" s="431"/>
      <c r="F2010" s="431"/>
      <c r="G2010" s="431"/>
      <c r="H2010" s="433"/>
      <c r="I2010" s="509"/>
      <c r="J2010" s="387"/>
      <c r="K2010" s="387"/>
      <c r="L2010" s="431"/>
      <c r="M2010" s="431"/>
      <c r="N2010" s="433"/>
      <c r="O2010" s="431"/>
    </row>
    <row r="2011" spans="1:15" x14ac:dyDescent="0.2">
      <c r="A2011" s="431"/>
      <c r="B2011" s="431"/>
      <c r="C2011" s="431"/>
      <c r="D2011" s="431"/>
      <c r="E2011" s="431"/>
      <c r="F2011" s="431"/>
      <c r="G2011" s="431"/>
      <c r="H2011" s="433"/>
      <c r="I2011" s="509"/>
      <c r="J2011" s="387"/>
      <c r="K2011" s="387"/>
      <c r="L2011" s="431"/>
      <c r="M2011" s="431"/>
      <c r="N2011" s="433"/>
      <c r="O2011" s="431"/>
    </row>
    <row r="2012" spans="1:15" x14ac:dyDescent="0.2">
      <c r="A2012" s="431"/>
      <c r="B2012" s="431"/>
      <c r="C2012" s="431"/>
      <c r="D2012" s="431"/>
      <c r="E2012" s="431"/>
      <c r="F2012" s="431"/>
      <c r="G2012" s="431"/>
      <c r="H2012" s="433"/>
      <c r="I2012" s="509"/>
      <c r="J2012" s="387"/>
      <c r="K2012" s="387"/>
      <c r="L2012" s="431"/>
      <c r="M2012" s="431"/>
      <c r="N2012" s="433"/>
      <c r="O2012" s="431"/>
    </row>
    <row r="2013" spans="1:15" x14ac:dyDescent="0.2">
      <c r="A2013" s="431"/>
      <c r="B2013" s="431"/>
      <c r="C2013" s="431"/>
      <c r="D2013" s="431"/>
      <c r="E2013" s="431"/>
      <c r="F2013" s="431"/>
      <c r="G2013" s="431"/>
      <c r="H2013" s="433"/>
      <c r="I2013" s="509"/>
      <c r="J2013" s="387"/>
      <c r="K2013" s="387"/>
      <c r="L2013" s="431"/>
      <c r="M2013" s="431"/>
      <c r="N2013" s="433"/>
      <c r="O2013" s="431"/>
    </row>
    <row r="2014" spans="1:15" x14ac:dyDescent="0.2">
      <c r="A2014" s="431"/>
      <c r="B2014" s="431"/>
      <c r="C2014" s="431"/>
      <c r="D2014" s="431"/>
      <c r="E2014" s="431"/>
      <c r="F2014" s="431"/>
      <c r="G2014" s="431"/>
      <c r="H2014" s="433"/>
      <c r="I2014" s="509"/>
      <c r="J2014" s="387"/>
      <c r="K2014" s="387"/>
      <c r="L2014" s="431"/>
      <c r="M2014" s="431"/>
      <c r="N2014" s="433"/>
      <c r="O2014" s="431"/>
    </row>
    <row r="2015" spans="1:15" x14ac:dyDescent="0.2">
      <c r="A2015" s="431"/>
      <c r="B2015" s="431"/>
      <c r="C2015" s="431"/>
      <c r="D2015" s="431"/>
      <c r="E2015" s="431"/>
      <c r="F2015" s="431"/>
      <c r="G2015" s="431"/>
      <c r="H2015" s="433"/>
      <c r="I2015" s="509"/>
      <c r="J2015" s="387"/>
      <c r="K2015" s="387"/>
      <c r="L2015" s="431"/>
      <c r="M2015" s="431"/>
      <c r="N2015" s="433"/>
      <c r="O2015" s="431"/>
    </row>
    <row r="2016" spans="1:15" x14ac:dyDescent="0.2">
      <c r="A2016" s="431"/>
      <c r="B2016" s="431"/>
      <c r="C2016" s="431"/>
      <c r="D2016" s="431"/>
      <c r="E2016" s="431"/>
      <c r="F2016" s="431"/>
      <c r="G2016" s="431"/>
      <c r="H2016" s="433"/>
      <c r="I2016" s="509"/>
      <c r="J2016" s="387"/>
      <c r="K2016" s="387"/>
      <c r="L2016" s="431"/>
      <c r="M2016" s="431"/>
      <c r="N2016" s="433"/>
      <c r="O2016" s="431"/>
    </row>
    <row r="2017" spans="1:15" x14ac:dyDescent="0.2">
      <c r="A2017" s="431"/>
      <c r="B2017" s="431"/>
      <c r="C2017" s="431"/>
      <c r="D2017" s="431"/>
      <c r="E2017" s="431"/>
      <c r="F2017" s="431"/>
      <c r="G2017" s="431"/>
      <c r="H2017" s="433"/>
      <c r="I2017" s="509"/>
      <c r="J2017" s="387"/>
      <c r="K2017" s="387"/>
      <c r="L2017" s="431"/>
      <c r="M2017" s="431"/>
      <c r="N2017" s="433"/>
      <c r="O2017" s="431"/>
    </row>
    <row r="2018" spans="1:15" x14ac:dyDescent="0.2">
      <c r="A2018" s="431"/>
      <c r="B2018" s="431"/>
      <c r="C2018" s="431"/>
      <c r="D2018" s="431"/>
      <c r="E2018" s="431"/>
      <c r="F2018" s="431"/>
      <c r="G2018" s="431"/>
      <c r="H2018" s="433"/>
      <c r="I2018" s="509"/>
      <c r="J2018" s="387"/>
      <c r="K2018" s="387"/>
      <c r="L2018" s="431"/>
      <c r="M2018" s="431"/>
      <c r="N2018" s="433"/>
      <c r="O2018" s="431"/>
    </row>
    <row r="2019" spans="1:15" x14ac:dyDescent="0.2">
      <c r="A2019" s="431"/>
      <c r="B2019" s="431"/>
      <c r="C2019" s="431"/>
      <c r="D2019" s="431"/>
      <c r="E2019" s="431"/>
      <c r="F2019" s="431"/>
      <c r="G2019" s="431"/>
      <c r="H2019" s="433"/>
      <c r="I2019" s="509"/>
      <c r="J2019" s="387"/>
      <c r="K2019" s="387"/>
      <c r="L2019" s="431"/>
      <c r="M2019" s="431"/>
      <c r="N2019" s="433"/>
      <c r="O2019" s="431"/>
    </row>
    <row r="2020" spans="1:15" x14ac:dyDescent="0.2">
      <c r="A2020" s="431"/>
      <c r="B2020" s="431"/>
      <c r="C2020" s="431"/>
      <c r="D2020" s="431"/>
      <c r="E2020" s="431"/>
      <c r="F2020" s="431"/>
      <c r="G2020" s="431"/>
      <c r="H2020" s="433"/>
      <c r="I2020" s="509"/>
      <c r="J2020" s="387"/>
      <c r="K2020" s="387"/>
      <c r="L2020" s="431"/>
      <c r="M2020" s="431"/>
      <c r="N2020" s="433"/>
      <c r="O2020" s="431"/>
    </row>
    <row r="2021" spans="1:15" x14ac:dyDescent="0.2">
      <c r="A2021" s="431"/>
      <c r="B2021" s="431"/>
      <c r="C2021" s="431"/>
      <c r="D2021" s="431"/>
      <c r="E2021" s="431"/>
      <c r="F2021" s="431"/>
      <c r="G2021" s="431"/>
      <c r="H2021" s="433"/>
      <c r="I2021" s="509"/>
      <c r="J2021" s="387"/>
      <c r="K2021" s="387"/>
      <c r="L2021" s="431"/>
      <c r="M2021" s="431"/>
      <c r="N2021" s="433"/>
      <c r="O2021" s="431"/>
    </row>
    <row r="2022" spans="1:15" x14ac:dyDescent="0.2">
      <c r="A2022" s="431"/>
      <c r="B2022" s="431"/>
      <c r="C2022" s="431"/>
      <c r="D2022" s="431"/>
      <c r="E2022" s="431"/>
      <c r="F2022" s="431"/>
      <c r="G2022" s="431"/>
      <c r="H2022" s="433"/>
      <c r="I2022" s="509"/>
      <c r="J2022" s="387"/>
      <c r="K2022" s="387"/>
      <c r="L2022" s="431"/>
      <c r="M2022" s="431"/>
      <c r="N2022" s="433"/>
      <c r="O2022" s="431"/>
    </row>
    <row r="2023" spans="1:15" x14ac:dyDescent="0.2">
      <c r="A2023" s="431"/>
      <c r="B2023" s="431"/>
      <c r="C2023" s="431"/>
      <c r="D2023" s="431"/>
      <c r="E2023" s="431"/>
      <c r="F2023" s="431"/>
      <c r="G2023" s="431"/>
      <c r="H2023" s="433"/>
      <c r="I2023" s="509"/>
      <c r="J2023" s="387"/>
      <c r="K2023" s="387"/>
      <c r="L2023" s="431"/>
      <c r="M2023" s="431"/>
      <c r="N2023" s="433"/>
      <c r="O2023" s="431"/>
    </row>
    <row r="2024" spans="1:15" x14ac:dyDescent="0.2">
      <c r="A2024" s="431"/>
      <c r="B2024" s="431"/>
      <c r="C2024" s="431"/>
      <c r="D2024" s="431"/>
      <c r="E2024" s="431"/>
      <c r="F2024" s="431"/>
      <c r="G2024" s="431"/>
      <c r="H2024" s="433"/>
      <c r="I2024" s="509"/>
      <c r="J2024" s="387"/>
      <c r="K2024" s="387"/>
      <c r="L2024" s="431"/>
      <c r="M2024" s="431"/>
      <c r="N2024" s="433"/>
      <c r="O2024" s="431"/>
    </row>
    <row r="2025" spans="1:15" x14ac:dyDescent="0.2">
      <c r="A2025" s="431"/>
      <c r="B2025" s="431"/>
      <c r="C2025" s="431"/>
      <c r="D2025" s="431"/>
      <c r="E2025" s="431"/>
      <c r="F2025" s="431"/>
      <c r="G2025" s="431"/>
      <c r="H2025" s="433"/>
      <c r="I2025" s="509"/>
      <c r="J2025" s="387"/>
      <c r="K2025" s="387"/>
      <c r="L2025" s="431"/>
      <c r="M2025" s="431"/>
      <c r="N2025" s="433"/>
      <c r="O2025" s="431"/>
    </row>
    <row r="2026" spans="1:15" x14ac:dyDescent="0.2">
      <c r="A2026" s="431"/>
      <c r="B2026" s="431"/>
      <c r="C2026" s="431"/>
      <c r="D2026" s="431"/>
      <c r="E2026" s="431"/>
      <c r="F2026" s="431"/>
      <c r="G2026" s="431"/>
      <c r="H2026" s="433"/>
      <c r="I2026" s="509"/>
      <c r="J2026" s="387"/>
      <c r="K2026" s="387"/>
      <c r="L2026" s="431"/>
      <c r="M2026" s="431"/>
      <c r="N2026" s="433"/>
      <c r="O2026" s="431"/>
    </row>
    <row r="2027" spans="1:15" x14ac:dyDescent="0.2">
      <c r="A2027" s="431"/>
      <c r="B2027" s="431"/>
      <c r="C2027" s="431"/>
      <c r="D2027" s="431"/>
      <c r="E2027" s="431"/>
      <c r="F2027" s="431"/>
      <c r="G2027" s="431"/>
      <c r="H2027" s="433"/>
      <c r="I2027" s="509"/>
      <c r="J2027" s="387"/>
      <c r="K2027" s="387"/>
      <c r="L2027" s="431"/>
      <c r="M2027" s="431"/>
      <c r="N2027" s="433"/>
      <c r="O2027" s="431"/>
    </row>
    <row r="2028" spans="1:15" x14ac:dyDescent="0.2">
      <c r="A2028" s="431"/>
      <c r="B2028" s="431"/>
      <c r="C2028" s="431"/>
      <c r="D2028" s="431"/>
      <c r="E2028" s="431"/>
      <c r="F2028" s="431"/>
      <c r="G2028" s="431"/>
      <c r="H2028" s="433"/>
      <c r="I2028" s="509"/>
      <c r="J2028" s="387"/>
      <c r="K2028" s="387"/>
      <c r="L2028" s="431"/>
      <c r="M2028" s="431"/>
      <c r="N2028" s="433"/>
      <c r="O2028" s="431"/>
    </row>
    <row r="2029" spans="1:15" x14ac:dyDescent="0.2">
      <c r="A2029" s="431"/>
      <c r="B2029" s="431"/>
      <c r="C2029" s="431"/>
      <c r="D2029" s="431"/>
      <c r="E2029" s="431"/>
      <c r="F2029" s="431"/>
      <c r="G2029" s="431"/>
      <c r="H2029" s="433"/>
      <c r="I2029" s="509"/>
      <c r="J2029" s="387"/>
      <c r="K2029" s="387"/>
      <c r="L2029" s="431"/>
      <c r="M2029" s="431"/>
      <c r="N2029" s="433"/>
      <c r="O2029" s="431"/>
    </row>
    <row r="2030" spans="1:15" x14ac:dyDescent="0.2">
      <c r="A2030" s="431"/>
      <c r="B2030" s="431"/>
      <c r="C2030" s="431"/>
      <c r="D2030" s="431"/>
      <c r="E2030" s="431"/>
      <c r="F2030" s="431"/>
      <c r="G2030" s="431"/>
      <c r="H2030" s="433"/>
      <c r="I2030" s="509"/>
      <c r="J2030" s="387"/>
      <c r="K2030" s="387"/>
      <c r="L2030" s="431"/>
      <c r="M2030" s="431"/>
      <c r="N2030" s="433"/>
      <c r="O2030" s="431"/>
    </row>
    <row r="2031" spans="1:15" x14ac:dyDescent="0.2">
      <c r="A2031" s="431"/>
      <c r="B2031" s="431"/>
      <c r="C2031" s="431"/>
      <c r="D2031" s="431"/>
      <c r="E2031" s="431"/>
      <c r="F2031" s="431"/>
      <c r="G2031" s="431"/>
      <c r="H2031" s="433"/>
      <c r="I2031" s="509"/>
      <c r="J2031" s="387"/>
      <c r="K2031" s="387"/>
      <c r="L2031" s="431"/>
      <c r="M2031" s="431"/>
      <c r="N2031" s="433"/>
      <c r="O2031" s="431"/>
    </row>
    <row r="2032" spans="1:15" x14ac:dyDescent="0.2">
      <c r="A2032" s="431"/>
      <c r="B2032" s="431"/>
      <c r="C2032" s="431"/>
      <c r="D2032" s="431"/>
      <c r="E2032" s="431"/>
      <c r="F2032" s="431"/>
      <c r="G2032" s="431"/>
      <c r="H2032" s="433"/>
      <c r="I2032" s="509"/>
      <c r="J2032" s="387"/>
      <c r="K2032" s="387"/>
      <c r="L2032" s="431"/>
      <c r="M2032" s="431"/>
      <c r="N2032" s="433"/>
      <c r="O2032" s="431"/>
    </row>
    <row r="2033" spans="1:15" x14ac:dyDescent="0.2">
      <c r="A2033" s="431"/>
      <c r="B2033" s="431"/>
      <c r="C2033" s="431"/>
      <c r="D2033" s="431"/>
      <c r="E2033" s="431"/>
      <c r="F2033" s="431"/>
      <c r="G2033" s="431"/>
      <c r="H2033" s="433"/>
      <c r="I2033" s="509"/>
      <c r="J2033" s="387"/>
      <c r="K2033" s="387"/>
      <c r="L2033" s="431"/>
      <c r="M2033" s="431"/>
      <c r="N2033" s="433"/>
      <c r="O2033" s="431"/>
    </row>
    <row r="2034" spans="1:15" x14ac:dyDescent="0.2">
      <c r="A2034" s="431"/>
      <c r="B2034" s="431"/>
      <c r="C2034" s="431"/>
      <c r="D2034" s="431"/>
      <c r="E2034" s="431"/>
      <c r="F2034" s="431"/>
      <c r="G2034" s="431"/>
      <c r="H2034" s="433"/>
      <c r="I2034" s="509"/>
      <c r="J2034" s="387"/>
      <c r="K2034" s="387"/>
      <c r="L2034" s="431"/>
      <c r="M2034" s="431"/>
      <c r="N2034" s="433"/>
      <c r="O2034" s="431"/>
    </row>
    <row r="2035" spans="1:15" x14ac:dyDescent="0.2">
      <c r="A2035" s="431"/>
      <c r="B2035" s="431"/>
      <c r="C2035" s="431"/>
      <c r="D2035" s="431"/>
      <c r="E2035" s="431"/>
      <c r="F2035" s="431"/>
      <c r="G2035" s="431"/>
      <c r="H2035" s="433"/>
      <c r="I2035" s="509"/>
      <c r="J2035" s="387"/>
      <c r="K2035" s="387"/>
      <c r="L2035" s="431"/>
      <c r="M2035" s="431"/>
      <c r="N2035" s="433"/>
      <c r="O2035" s="431"/>
    </row>
    <row r="2036" spans="1:15" x14ac:dyDescent="0.2">
      <c r="A2036" s="431"/>
      <c r="B2036" s="431"/>
      <c r="C2036" s="431"/>
      <c r="D2036" s="431"/>
      <c r="E2036" s="431"/>
      <c r="F2036" s="431"/>
      <c r="G2036" s="431"/>
      <c r="H2036" s="433"/>
      <c r="I2036" s="509"/>
      <c r="J2036" s="387"/>
      <c r="K2036" s="387"/>
      <c r="L2036" s="431"/>
      <c r="M2036" s="431"/>
      <c r="N2036" s="433"/>
      <c r="O2036" s="431"/>
    </row>
    <row r="2037" spans="1:15" x14ac:dyDescent="0.2">
      <c r="A2037" s="431"/>
      <c r="B2037" s="431"/>
      <c r="C2037" s="431"/>
      <c r="D2037" s="431"/>
      <c r="E2037" s="431"/>
      <c r="F2037" s="431"/>
      <c r="G2037" s="431"/>
      <c r="H2037" s="433"/>
      <c r="I2037" s="509"/>
      <c r="J2037" s="387"/>
      <c r="K2037" s="387"/>
      <c r="L2037" s="431"/>
      <c r="M2037" s="431"/>
      <c r="N2037" s="433"/>
      <c r="O2037" s="431"/>
    </row>
    <row r="2038" spans="1:15" x14ac:dyDescent="0.2">
      <c r="A2038" s="431"/>
      <c r="B2038" s="431"/>
      <c r="C2038" s="431"/>
      <c r="D2038" s="431"/>
      <c r="E2038" s="431"/>
      <c r="F2038" s="431"/>
      <c r="G2038" s="431"/>
      <c r="H2038" s="433"/>
      <c r="I2038" s="509"/>
      <c r="J2038" s="387"/>
      <c r="K2038" s="387"/>
      <c r="L2038" s="431"/>
      <c r="M2038" s="431"/>
      <c r="N2038" s="433"/>
      <c r="O2038" s="431"/>
    </row>
    <row r="2039" spans="1:15" x14ac:dyDescent="0.2">
      <c r="A2039" s="431"/>
      <c r="B2039" s="431"/>
      <c r="C2039" s="431"/>
      <c r="D2039" s="431"/>
      <c r="E2039" s="431"/>
      <c r="F2039" s="431"/>
      <c r="G2039" s="431"/>
      <c r="H2039" s="433"/>
      <c r="I2039" s="509"/>
      <c r="J2039" s="387"/>
      <c r="K2039" s="387"/>
      <c r="L2039" s="431"/>
      <c r="M2039" s="431"/>
      <c r="N2039" s="433"/>
      <c r="O2039" s="431"/>
    </row>
    <row r="2040" spans="1:15" x14ac:dyDescent="0.2">
      <c r="A2040" s="431"/>
      <c r="B2040" s="431"/>
      <c r="C2040" s="431"/>
      <c r="D2040" s="431"/>
      <c r="E2040" s="431"/>
      <c r="F2040" s="431"/>
      <c r="G2040" s="431"/>
      <c r="H2040" s="433"/>
      <c r="I2040" s="509"/>
      <c r="J2040" s="387"/>
      <c r="K2040" s="387"/>
      <c r="L2040" s="431"/>
      <c r="M2040" s="431"/>
      <c r="N2040" s="433"/>
      <c r="O2040" s="431"/>
    </row>
    <row r="2041" spans="1:15" x14ac:dyDescent="0.2">
      <c r="A2041" s="431"/>
      <c r="B2041" s="431"/>
      <c r="C2041" s="431"/>
      <c r="D2041" s="431"/>
      <c r="E2041" s="431"/>
      <c r="F2041" s="431"/>
      <c r="G2041" s="431"/>
      <c r="H2041" s="433"/>
      <c r="I2041" s="509"/>
      <c r="J2041" s="387"/>
      <c r="K2041" s="387"/>
      <c r="L2041" s="431"/>
      <c r="M2041" s="431"/>
      <c r="N2041" s="433"/>
      <c r="O2041" s="431"/>
    </row>
    <row r="2042" spans="1:15" x14ac:dyDescent="0.2">
      <c r="A2042" s="431"/>
      <c r="B2042" s="431"/>
      <c r="C2042" s="431"/>
      <c r="D2042" s="431"/>
      <c r="E2042" s="431"/>
      <c r="F2042" s="431"/>
      <c r="G2042" s="431"/>
      <c r="H2042" s="433"/>
      <c r="I2042" s="509"/>
      <c r="J2042" s="387"/>
      <c r="K2042" s="387"/>
      <c r="L2042" s="431"/>
      <c r="M2042" s="431"/>
      <c r="N2042" s="433"/>
      <c r="O2042" s="431"/>
    </row>
    <row r="2043" spans="1:15" x14ac:dyDescent="0.2">
      <c r="A2043" s="431"/>
      <c r="B2043" s="431"/>
      <c r="C2043" s="431"/>
      <c r="D2043" s="431"/>
      <c r="E2043" s="431"/>
      <c r="F2043" s="431"/>
      <c r="G2043" s="431"/>
      <c r="H2043" s="433"/>
      <c r="I2043" s="509"/>
      <c r="J2043" s="387"/>
      <c r="K2043" s="387"/>
      <c r="L2043" s="431"/>
      <c r="M2043" s="431"/>
      <c r="N2043" s="433"/>
      <c r="O2043" s="431"/>
    </row>
    <row r="2044" spans="1:15" x14ac:dyDescent="0.2">
      <c r="A2044" s="431"/>
      <c r="B2044" s="431"/>
      <c r="C2044" s="431"/>
      <c r="D2044" s="431"/>
      <c r="E2044" s="431"/>
      <c r="F2044" s="431"/>
      <c r="G2044" s="431"/>
      <c r="H2044" s="433"/>
      <c r="I2044" s="509"/>
      <c r="J2044" s="387"/>
      <c r="K2044" s="387"/>
      <c r="L2044" s="431"/>
      <c r="M2044" s="431"/>
      <c r="N2044" s="433"/>
      <c r="O2044" s="431"/>
    </row>
    <row r="2045" spans="1:15" x14ac:dyDescent="0.2">
      <c r="A2045" s="431"/>
      <c r="B2045" s="431"/>
      <c r="C2045" s="431"/>
      <c r="D2045" s="431"/>
      <c r="E2045" s="431"/>
      <c r="F2045" s="431"/>
      <c r="G2045" s="431"/>
      <c r="H2045" s="433"/>
      <c r="I2045" s="509"/>
      <c r="J2045" s="387"/>
      <c r="K2045" s="387"/>
      <c r="L2045" s="431"/>
      <c r="M2045" s="431"/>
      <c r="N2045" s="433"/>
      <c r="O2045" s="431"/>
    </row>
    <row r="2046" spans="1:15" x14ac:dyDescent="0.2">
      <c r="A2046" s="431"/>
      <c r="B2046" s="431"/>
      <c r="C2046" s="431"/>
      <c r="D2046" s="431"/>
      <c r="E2046" s="431"/>
      <c r="F2046" s="431"/>
      <c r="G2046" s="431"/>
      <c r="H2046" s="433"/>
      <c r="I2046" s="509"/>
      <c r="J2046" s="387"/>
      <c r="K2046" s="387"/>
      <c r="L2046" s="431"/>
      <c r="M2046" s="431"/>
      <c r="N2046" s="433"/>
      <c r="O2046" s="431"/>
    </row>
    <row r="2047" spans="1:15" x14ac:dyDescent="0.2">
      <c r="A2047" s="431"/>
      <c r="B2047" s="431"/>
      <c r="C2047" s="431"/>
      <c r="D2047" s="431"/>
      <c r="E2047" s="431"/>
      <c r="F2047" s="431"/>
      <c r="G2047" s="431"/>
      <c r="H2047" s="433"/>
      <c r="I2047" s="509"/>
      <c r="J2047" s="387"/>
      <c r="K2047" s="387"/>
      <c r="L2047" s="431"/>
      <c r="M2047" s="431"/>
      <c r="N2047" s="433"/>
      <c r="O2047" s="431"/>
    </row>
    <row r="2048" spans="1:15" x14ac:dyDescent="0.2">
      <c r="A2048" s="431"/>
      <c r="B2048" s="431"/>
      <c r="C2048" s="431"/>
      <c r="D2048" s="431"/>
      <c r="E2048" s="431"/>
      <c r="F2048" s="431"/>
      <c r="G2048" s="431"/>
      <c r="H2048" s="433"/>
      <c r="I2048" s="509"/>
      <c r="J2048" s="387"/>
      <c r="K2048" s="387"/>
      <c r="L2048" s="431"/>
      <c r="M2048" s="431"/>
      <c r="N2048" s="433"/>
      <c r="O2048" s="431"/>
    </row>
    <row r="2049" spans="1:15" x14ac:dyDescent="0.2">
      <c r="A2049" s="431"/>
      <c r="B2049" s="431"/>
      <c r="C2049" s="431"/>
      <c r="D2049" s="431"/>
      <c r="E2049" s="431"/>
      <c r="F2049" s="431"/>
      <c r="G2049" s="431"/>
      <c r="H2049" s="433"/>
      <c r="I2049" s="509"/>
      <c r="J2049" s="387"/>
      <c r="K2049" s="387"/>
      <c r="L2049" s="431"/>
      <c r="M2049" s="431"/>
      <c r="N2049" s="433"/>
      <c r="O2049" s="431"/>
    </row>
    <row r="2050" spans="1:15" x14ac:dyDescent="0.2">
      <c r="A2050" s="431"/>
      <c r="B2050" s="431"/>
      <c r="C2050" s="431"/>
      <c r="D2050" s="431"/>
      <c r="E2050" s="431"/>
      <c r="F2050" s="431"/>
      <c r="G2050" s="431"/>
      <c r="H2050" s="433"/>
      <c r="I2050" s="509"/>
      <c r="J2050" s="387"/>
      <c r="K2050" s="387"/>
      <c r="L2050" s="431"/>
      <c r="M2050" s="431"/>
      <c r="N2050" s="433"/>
      <c r="O2050" s="431"/>
    </row>
    <row r="2051" spans="1:15" x14ac:dyDescent="0.2">
      <c r="A2051" s="431"/>
      <c r="B2051" s="431"/>
      <c r="C2051" s="431"/>
      <c r="D2051" s="431"/>
      <c r="E2051" s="431"/>
      <c r="F2051" s="431"/>
      <c r="G2051" s="431"/>
      <c r="H2051" s="433"/>
      <c r="I2051" s="509"/>
      <c r="J2051" s="387"/>
      <c r="K2051" s="387"/>
      <c r="L2051" s="431"/>
      <c r="M2051" s="431"/>
      <c r="N2051" s="433"/>
      <c r="O2051" s="431"/>
    </row>
    <row r="2052" spans="1:15" x14ac:dyDescent="0.2">
      <c r="A2052" s="431"/>
      <c r="B2052" s="431"/>
      <c r="C2052" s="431"/>
      <c r="D2052" s="431"/>
      <c r="E2052" s="431"/>
      <c r="F2052" s="431"/>
      <c r="G2052" s="431"/>
      <c r="H2052" s="433"/>
      <c r="I2052" s="509"/>
      <c r="J2052" s="387"/>
      <c r="K2052" s="387"/>
      <c r="L2052" s="431"/>
      <c r="M2052" s="431"/>
      <c r="N2052" s="433"/>
      <c r="O2052" s="431"/>
    </row>
    <row r="2053" spans="1:15" x14ac:dyDescent="0.2">
      <c r="A2053" s="431"/>
      <c r="B2053" s="431"/>
      <c r="C2053" s="431"/>
      <c r="D2053" s="431"/>
      <c r="E2053" s="431"/>
      <c r="F2053" s="431"/>
      <c r="G2053" s="431"/>
      <c r="H2053" s="433"/>
      <c r="I2053" s="509"/>
      <c r="J2053" s="387"/>
      <c r="K2053" s="387"/>
      <c r="L2053" s="431"/>
      <c r="M2053" s="431"/>
      <c r="N2053" s="433"/>
      <c r="O2053" s="431"/>
    </row>
    <row r="2054" spans="1:15" x14ac:dyDescent="0.2">
      <c r="A2054" s="431"/>
      <c r="B2054" s="431"/>
      <c r="C2054" s="431"/>
      <c r="D2054" s="431"/>
      <c r="E2054" s="431"/>
      <c r="F2054" s="431"/>
      <c r="G2054" s="431"/>
      <c r="H2054" s="433"/>
      <c r="I2054" s="509"/>
      <c r="J2054" s="387"/>
      <c r="K2054" s="387"/>
      <c r="L2054" s="431"/>
      <c r="M2054" s="431"/>
      <c r="N2054" s="433"/>
      <c r="O2054" s="431"/>
    </row>
    <row r="2055" spans="1:15" x14ac:dyDescent="0.2">
      <c r="A2055" s="431"/>
      <c r="B2055" s="431"/>
      <c r="C2055" s="431"/>
      <c r="D2055" s="431"/>
      <c r="E2055" s="431"/>
      <c r="F2055" s="431"/>
      <c r="G2055" s="431"/>
      <c r="H2055" s="433"/>
      <c r="I2055" s="509"/>
      <c r="J2055" s="387"/>
      <c r="K2055" s="387"/>
      <c r="L2055" s="431"/>
      <c r="M2055" s="431"/>
      <c r="N2055" s="433"/>
      <c r="O2055" s="431"/>
    </row>
    <row r="2056" spans="1:15" x14ac:dyDescent="0.2">
      <c r="A2056" s="431"/>
      <c r="B2056" s="431"/>
      <c r="C2056" s="431"/>
      <c r="D2056" s="431"/>
      <c r="E2056" s="431"/>
      <c r="F2056" s="431"/>
      <c r="G2056" s="431"/>
      <c r="H2056" s="433"/>
      <c r="I2056" s="509"/>
      <c r="J2056" s="387"/>
      <c r="K2056" s="387"/>
      <c r="L2056" s="431"/>
      <c r="M2056" s="431"/>
      <c r="N2056" s="433"/>
      <c r="O2056" s="431"/>
    </row>
    <row r="2057" spans="1:15" x14ac:dyDescent="0.2">
      <c r="A2057" s="431"/>
      <c r="B2057" s="431"/>
      <c r="C2057" s="431"/>
      <c r="D2057" s="431"/>
      <c r="E2057" s="431"/>
      <c r="F2057" s="431"/>
      <c r="G2057" s="431"/>
      <c r="H2057" s="433"/>
      <c r="I2057" s="509"/>
      <c r="J2057" s="387"/>
      <c r="K2057" s="387"/>
      <c r="L2057" s="431"/>
      <c r="M2057" s="431"/>
      <c r="N2057" s="433"/>
      <c r="O2057" s="431"/>
    </row>
    <row r="2058" spans="1:15" x14ac:dyDescent="0.2">
      <c r="A2058" s="431"/>
      <c r="B2058" s="431"/>
      <c r="C2058" s="431"/>
      <c r="D2058" s="431"/>
      <c r="E2058" s="431"/>
      <c r="F2058" s="431"/>
      <c r="G2058" s="431"/>
      <c r="H2058" s="433"/>
      <c r="I2058" s="509"/>
      <c r="J2058" s="387"/>
      <c r="K2058" s="387"/>
      <c r="L2058" s="431"/>
      <c r="M2058" s="431"/>
      <c r="N2058" s="433"/>
      <c r="O2058" s="431"/>
    </row>
    <row r="2059" spans="1:15" x14ac:dyDescent="0.2">
      <c r="A2059" s="431"/>
      <c r="B2059" s="431"/>
      <c r="C2059" s="431"/>
      <c r="D2059" s="431"/>
      <c r="E2059" s="431"/>
      <c r="F2059" s="431"/>
      <c r="G2059" s="431"/>
      <c r="H2059" s="433"/>
      <c r="I2059" s="509"/>
      <c r="J2059" s="387"/>
      <c r="K2059" s="387"/>
      <c r="L2059" s="431"/>
      <c r="M2059" s="431"/>
      <c r="N2059" s="433"/>
      <c r="O2059" s="431"/>
    </row>
    <row r="2060" spans="1:15" x14ac:dyDescent="0.2">
      <c r="A2060" s="431"/>
      <c r="B2060" s="431"/>
      <c r="C2060" s="431"/>
      <c r="D2060" s="431"/>
      <c r="E2060" s="431"/>
      <c r="F2060" s="431"/>
      <c r="G2060" s="431"/>
      <c r="H2060" s="433"/>
      <c r="I2060" s="509"/>
      <c r="J2060" s="387"/>
      <c r="K2060" s="387"/>
      <c r="L2060" s="431"/>
      <c r="M2060" s="431"/>
      <c r="N2060" s="433"/>
      <c r="O2060" s="431"/>
    </row>
    <row r="2061" spans="1:15" x14ac:dyDescent="0.2">
      <c r="A2061" s="431"/>
      <c r="B2061" s="431"/>
      <c r="C2061" s="431"/>
      <c r="D2061" s="431"/>
      <c r="E2061" s="431"/>
      <c r="F2061" s="431"/>
      <c r="G2061" s="431"/>
      <c r="H2061" s="433"/>
      <c r="I2061" s="509"/>
      <c r="J2061" s="387"/>
      <c r="K2061" s="387"/>
      <c r="L2061" s="431"/>
      <c r="M2061" s="431"/>
      <c r="N2061" s="433"/>
      <c r="O2061" s="431"/>
    </row>
    <row r="2062" spans="1:15" x14ac:dyDescent="0.2">
      <c r="A2062" s="431"/>
      <c r="B2062" s="431"/>
      <c r="C2062" s="431"/>
      <c r="D2062" s="431"/>
      <c r="E2062" s="431"/>
      <c r="F2062" s="431"/>
      <c r="G2062" s="431"/>
      <c r="H2062" s="433"/>
      <c r="I2062" s="509"/>
      <c r="J2062" s="387"/>
      <c r="K2062" s="387"/>
      <c r="L2062" s="431"/>
      <c r="M2062" s="431"/>
      <c r="N2062" s="433"/>
      <c r="O2062" s="431"/>
    </row>
    <row r="2063" spans="1:15" x14ac:dyDescent="0.2">
      <c r="A2063" s="431"/>
      <c r="B2063" s="431"/>
      <c r="C2063" s="431"/>
      <c r="D2063" s="431"/>
      <c r="E2063" s="431"/>
      <c r="F2063" s="431"/>
      <c r="G2063" s="431"/>
      <c r="H2063" s="433"/>
      <c r="I2063" s="509"/>
      <c r="J2063" s="387"/>
      <c r="K2063" s="387"/>
      <c r="L2063" s="431"/>
      <c r="M2063" s="431"/>
      <c r="N2063" s="433"/>
      <c r="O2063" s="431"/>
    </row>
    <row r="2064" spans="1:15" x14ac:dyDescent="0.2">
      <c r="A2064" s="431"/>
      <c r="B2064" s="431"/>
      <c r="C2064" s="431"/>
      <c r="D2064" s="431"/>
      <c r="E2064" s="431"/>
      <c r="F2064" s="431"/>
      <c r="G2064" s="431"/>
      <c r="H2064" s="433"/>
      <c r="I2064" s="509"/>
      <c r="J2064" s="387"/>
      <c r="K2064" s="387"/>
      <c r="L2064" s="431"/>
      <c r="M2064" s="431"/>
      <c r="N2064" s="433"/>
      <c r="O2064" s="431"/>
    </row>
    <row r="2065" spans="1:15" x14ac:dyDescent="0.2">
      <c r="A2065" s="431"/>
      <c r="B2065" s="431"/>
      <c r="C2065" s="431"/>
      <c r="D2065" s="431"/>
      <c r="E2065" s="431"/>
      <c r="F2065" s="431"/>
      <c r="G2065" s="431"/>
      <c r="H2065" s="433"/>
      <c r="I2065" s="509"/>
      <c r="J2065" s="387"/>
      <c r="K2065" s="387"/>
      <c r="L2065" s="431"/>
      <c r="M2065" s="431"/>
      <c r="N2065" s="433"/>
      <c r="O2065" s="431"/>
    </row>
    <row r="2066" spans="1:15" x14ac:dyDescent="0.2">
      <c r="A2066" s="431"/>
      <c r="B2066" s="431"/>
      <c r="C2066" s="431"/>
      <c r="D2066" s="431"/>
      <c r="E2066" s="431"/>
      <c r="F2066" s="431"/>
      <c r="G2066" s="431"/>
      <c r="H2066" s="433"/>
      <c r="I2066" s="509"/>
      <c r="J2066" s="387"/>
      <c r="K2066" s="387"/>
      <c r="L2066" s="431"/>
      <c r="M2066" s="431"/>
      <c r="N2066" s="433"/>
      <c r="O2066" s="431"/>
    </row>
    <row r="2067" spans="1:15" x14ac:dyDescent="0.2">
      <c r="A2067" s="431"/>
      <c r="B2067" s="431"/>
      <c r="C2067" s="431"/>
      <c r="D2067" s="431"/>
      <c r="E2067" s="431"/>
      <c r="F2067" s="431"/>
      <c r="G2067" s="431"/>
      <c r="H2067" s="433"/>
      <c r="I2067" s="509"/>
      <c r="J2067" s="387"/>
      <c r="K2067" s="387"/>
      <c r="L2067" s="431"/>
      <c r="M2067" s="431"/>
      <c r="N2067" s="433"/>
      <c r="O2067" s="431"/>
    </row>
    <row r="2068" spans="1:15" x14ac:dyDescent="0.2">
      <c r="A2068" s="431"/>
      <c r="B2068" s="431"/>
      <c r="C2068" s="431"/>
      <c r="D2068" s="431"/>
      <c r="E2068" s="431"/>
      <c r="F2068" s="431"/>
      <c r="G2068" s="431"/>
      <c r="H2068" s="433"/>
      <c r="I2068" s="509"/>
      <c r="J2068" s="387"/>
      <c r="K2068" s="387"/>
      <c r="L2068" s="431"/>
      <c r="M2068" s="431"/>
      <c r="N2068" s="433"/>
      <c r="O2068" s="431"/>
    </row>
    <row r="2069" spans="1:15" x14ac:dyDescent="0.2">
      <c r="A2069" s="431"/>
      <c r="B2069" s="431"/>
      <c r="C2069" s="431"/>
      <c r="D2069" s="431"/>
      <c r="E2069" s="431"/>
      <c r="F2069" s="431"/>
      <c r="G2069" s="431"/>
      <c r="H2069" s="433"/>
      <c r="I2069" s="509"/>
      <c r="J2069" s="387"/>
      <c r="K2069" s="387"/>
      <c r="L2069" s="431"/>
      <c r="M2069" s="431"/>
      <c r="N2069" s="433"/>
      <c r="O2069" s="431"/>
    </row>
    <row r="2070" spans="1:15" x14ac:dyDescent="0.2">
      <c r="A2070" s="431"/>
      <c r="B2070" s="431"/>
      <c r="C2070" s="431"/>
      <c r="D2070" s="431"/>
      <c r="E2070" s="431"/>
      <c r="F2070" s="431"/>
      <c r="G2070" s="431"/>
      <c r="H2070" s="433"/>
      <c r="I2070" s="509"/>
      <c r="J2070" s="387"/>
      <c r="K2070" s="387"/>
      <c r="L2070" s="431"/>
      <c r="M2070" s="431"/>
      <c r="N2070" s="433"/>
      <c r="O2070" s="431"/>
    </row>
    <row r="2071" spans="1:15" x14ac:dyDescent="0.2">
      <c r="A2071" s="431"/>
      <c r="B2071" s="431"/>
      <c r="C2071" s="431"/>
      <c r="D2071" s="431"/>
      <c r="E2071" s="431"/>
      <c r="F2071" s="431"/>
      <c r="G2071" s="431"/>
      <c r="H2071" s="433"/>
      <c r="I2071" s="509"/>
      <c r="J2071" s="387"/>
      <c r="K2071" s="387"/>
      <c r="L2071" s="431"/>
      <c r="M2071" s="431"/>
      <c r="N2071" s="433"/>
      <c r="O2071" s="431"/>
    </row>
    <row r="2072" spans="1:15" x14ac:dyDescent="0.2">
      <c r="A2072" s="431"/>
      <c r="B2072" s="431"/>
      <c r="C2072" s="431"/>
      <c r="D2072" s="431"/>
      <c r="E2072" s="431"/>
      <c r="F2072" s="431"/>
      <c r="G2072" s="431"/>
      <c r="H2072" s="433"/>
      <c r="I2072" s="509"/>
      <c r="J2072" s="387"/>
      <c r="K2072" s="387"/>
      <c r="L2072" s="431"/>
      <c r="M2072" s="431"/>
      <c r="N2072" s="433"/>
      <c r="O2072" s="431"/>
    </row>
    <row r="2073" spans="1:15" x14ac:dyDescent="0.2">
      <c r="A2073" s="431"/>
      <c r="B2073" s="431"/>
      <c r="C2073" s="431"/>
      <c r="D2073" s="431"/>
      <c r="E2073" s="431"/>
      <c r="F2073" s="431"/>
      <c r="G2073" s="431"/>
      <c r="H2073" s="433"/>
      <c r="I2073" s="509"/>
      <c r="J2073" s="387"/>
      <c r="K2073" s="387"/>
      <c r="L2073" s="431"/>
      <c r="M2073" s="431"/>
      <c r="N2073" s="433"/>
      <c r="O2073" s="431"/>
    </row>
    <row r="2074" spans="1:15" x14ac:dyDescent="0.2">
      <c r="A2074" s="431"/>
      <c r="B2074" s="431"/>
      <c r="C2074" s="431"/>
      <c r="D2074" s="431"/>
      <c r="E2074" s="431"/>
      <c r="F2074" s="431"/>
      <c r="G2074" s="431"/>
      <c r="H2074" s="433"/>
      <c r="I2074" s="509"/>
      <c r="J2074" s="387"/>
      <c r="K2074" s="387"/>
      <c r="L2074" s="431"/>
      <c r="M2074" s="431"/>
      <c r="N2074" s="433"/>
      <c r="O2074" s="431"/>
    </row>
    <row r="2075" spans="1:15" x14ac:dyDescent="0.2">
      <c r="A2075" s="431"/>
      <c r="B2075" s="431"/>
      <c r="C2075" s="431"/>
      <c r="D2075" s="431"/>
      <c r="E2075" s="431"/>
      <c r="F2075" s="431"/>
      <c r="G2075" s="431"/>
      <c r="H2075" s="433"/>
      <c r="I2075" s="509"/>
      <c r="J2075" s="387"/>
      <c r="K2075" s="387"/>
      <c r="L2075" s="431"/>
      <c r="M2075" s="431"/>
      <c r="N2075" s="433"/>
      <c r="O2075" s="431"/>
    </row>
    <row r="2076" spans="1:15" x14ac:dyDescent="0.2">
      <c r="A2076" s="431"/>
      <c r="B2076" s="431"/>
      <c r="C2076" s="431"/>
      <c r="D2076" s="431"/>
      <c r="E2076" s="431"/>
      <c r="F2076" s="431"/>
      <c r="G2076" s="431"/>
      <c r="H2076" s="433"/>
      <c r="I2076" s="509"/>
      <c r="J2076" s="387"/>
      <c r="K2076" s="387"/>
      <c r="L2076" s="431"/>
      <c r="M2076" s="431"/>
      <c r="N2076" s="433"/>
      <c r="O2076" s="431"/>
    </row>
    <row r="2077" spans="1:15" x14ac:dyDescent="0.2">
      <c r="A2077" s="431"/>
      <c r="B2077" s="431"/>
      <c r="C2077" s="431"/>
      <c r="D2077" s="431"/>
      <c r="E2077" s="431"/>
      <c r="F2077" s="431"/>
      <c r="G2077" s="431"/>
      <c r="H2077" s="433"/>
      <c r="I2077" s="509"/>
      <c r="J2077" s="387"/>
      <c r="K2077" s="387"/>
      <c r="L2077" s="431"/>
      <c r="M2077" s="431"/>
      <c r="N2077" s="433"/>
      <c r="O2077" s="431"/>
    </row>
    <row r="2078" spans="1:15" x14ac:dyDescent="0.2">
      <c r="A2078" s="431"/>
      <c r="B2078" s="431"/>
      <c r="C2078" s="431"/>
      <c r="D2078" s="431"/>
      <c r="E2078" s="431"/>
      <c r="F2078" s="431"/>
      <c r="G2078" s="431"/>
      <c r="H2078" s="433"/>
      <c r="I2078" s="509"/>
      <c r="J2078" s="387"/>
      <c r="K2078" s="387"/>
      <c r="L2078" s="431"/>
      <c r="M2078" s="431"/>
      <c r="N2078" s="433"/>
      <c r="O2078" s="431"/>
    </row>
    <row r="2079" spans="1:15" x14ac:dyDescent="0.2">
      <c r="A2079" s="431"/>
      <c r="B2079" s="431"/>
      <c r="C2079" s="431"/>
      <c r="D2079" s="431"/>
      <c r="E2079" s="431"/>
      <c r="F2079" s="431"/>
      <c r="G2079" s="431"/>
      <c r="H2079" s="433"/>
      <c r="I2079" s="509"/>
      <c r="J2079" s="387"/>
      <c r="K2079" s="387"/>
      <c r="L2079" s="431"/>
      <c r="M2079" s="431"/>
      <c r="N2079" s="433"/>
      <c r="O2079" s="431"/>
    </row>
    <row r="2080" spans="1:15" x14ac:dyDescent="0.2">
      <c r="A2080" s="431"/>
      <c r="B2080" s="431"/>
      <c r="C2080" s="431"/>
      <c r="D2080" s="431"/>
      <c r="E2080" s="431"/>
      <c r="F2080" s="431"/>
      <c r="G2080" s="431"/>
      <c r="H2080" s="433"/>
      <c r="I2080" s="509"/>
      <c r="J2080" s="387"/>
      <c r="K2080" s="387"/>
      <c r="L2080" s="431"/>
      <c r="M2080" s="431"/>
      <c r="N2080" s="433"/>
      <c r="O2080" s="431"/>
    </row>
    <row r="2081" spans="1:15" x14ac:dyDescent="0.2">
      <c r="A2081" s="431"/>
      <c r="B2081" s="431"/>
      <c r="C2081" s="431"/>
      <c r="D2081" s="431"/>
      <c r="E2081" s="431"/>
      <c r="F2081" s="431"/>
      <c r="G2081" s="431"/>
      <c r="H2081" s="433"/>
      <c r="I2081" s="509"/>
      <c r="J2081" s="387"/>
      <c r="K2081" s="387"/>
      <c r="L2081" s="431"/>
      <c r="M2081" s="431"/>
      <c r="N2081" s="433"/>
      <c r="O2081" s="431"/>
    </row>
    <row r="2082" spans="1:15" x14ac:dyDescent="0.2">
      <c r="A2082" s="431"/>
      <c r="B2082" s="431"/>
      <c r="C2082" s="431"/>
      <c r="D2082" s="431"/>
      <c r="E2082" s="431"/>
      <c r="F2082" s="431"/>
      <c r="G2082" s="431"/>
      <c r="H2082" s="433"/>
      <c r="I2082" s="509"/>
      <c r="J2082" s="387"/>
      <c r="K2082" s="387"/>
      <c r="L2082" s="431"/>
      <c r="M2082" s="431"/>
      <c r="N2082" s="433"/>
      <c r="O2082" s="431"/>
    </row>
    <row r="2083" spans="1:15" x14ac:dyDescent="0.2">
      <c r="A2083" s="431"/>
      <c r="B2083" s="431"/>
      <c r="C2083" s="431"/>
      <c r="D2083" s="431"/>
      <c r="E2083" s="431"/>
      <c r="F2083" s="431"/>
      <c r="G2083" s="431"/>
      <c r="H2083" s="433"/>
      <c r="I2083" s="509"/>
      <c r="J2083" s="387"/>
      <c r="K2083" s="387"/>
      <c r="L2083" s="431"/>
      <c r="M2083" s="431"/>
      <c r="N2083" s="433"/>
      <c r="O2083" s="431"/>
    </row>
    <row r="2084" spans="1:15" x14ac:dyDescent="0.2">
      <c r="A2084" s="431"/>
      <c r="B2084" s="431"/>
      <c r="C2084" s="431"/>
      <c r="D2084" s="431"/>
      <c r="E2084" s="431"/>
      <c r="F2084" s="431"/>
      <c r="G2084" s="431"/>
      <c r="H2084" s="433"/>
      <c r="I2084" s="509"/>
      <c r="J2084" s="387"/>
      <c r="K2084" s="387"/>
      <c r="L2084" s="431"/>
      <c r="M2084" s="431"/>
      <c r="N2084" s="433"/>
      <c r="O2084" s="431"/>
    </row>
    <row r="2085" spans="1:15" x14ac:dyDescent="0.2">
      <c r="A2085" s="431"/>
      <c r="B2085" s="431"/>
      <c r="C2085" s="431"/>
      <c r="D2085" s="431"/>
      <c r="E2085" s="431"/>
      <c r="F2085" s="431"/>
      <c r="G2085" s="431"/>
      <c r="H2085" s="433"/>
      <c r="I2085" s="509"/>
      <c r="J2085" s="387"/>
      <c r="K2085" s="387"/>
      <c r="L2085" s="431"/>
      <c r="M2085" s="431"/>
      <c r="N2085" s="433"/>
      <c r="O2085" s="431"/>
    </row>
    <row r="2086" spans="1:15" x14ac:dyDescent="0.2">
      <c r="A2086" s="431"/>
      <c r="B2086" s="431"/>
      <c r="C2086" s="431"/>
      <c r="D2086" s="431"/>
      <c r="E2086" s="431"/>
      <c r="F2086" s="431"/>
      <c r="G2086" s="431"/>
      <c r="H2086" s="433"/>
      <c r="I2086" s="509"/>
      <c r="J2086" s="387"/>
      <c r="K2086" s="387"/>
      <c r="L2086" s="431"/>
      <c r="M2086" s="431"/>
      <c r="N2086" s="433"/>
      <c r="O2086" s="431"/>
    </row>
    <row r="2087" spans="1:15" x14ac:dyDescent="0.2">
      <c r="A2087" s="431"/>
      <c r="B2087" s="431"/>
      <c r="C2087" s="431"/>
      <c r="D2087" s="431"/>
      <c r="E2087" s="431"/>
      <c r="F2087" s="431"/>
      <c r="G2087" s="431"/>
      <c r="H2087" s="433"/>
      <c r="I2087" s="509"/>
      <c r="J2087" s="387"/>
      <c r="K2087" s="387"/>
      <c r="L2087" s="431"/>
      <c r="M2087" s="431"/>
      <c r="N2087" s="433"/>
      <c r="O2087" s="431"/>
    </row>
    <row r="2088" spans="1:15" x14ac:dyDescent="0.2">
      <c r="A2088" s="431"/>
      <c r="B2088" s="431"/>
      <c r="C2088" s="431"/>
      <c r="D2088" s="431"/>
      <c r="E2088" s="431"/>
      <c r="F2088" s="431"/>
      <c r="G2088" s="431"/>
      <c r="H2088" s="433"/>
      <c r="I2088" s="509"/>
      <c r="J2088" s="387"/>
      <c r="K2088" s="387"/>
      <c r="L2088" s="431"/>
      <c r="M2088" s="431"/>
      <c r="N2088" s="433"/>
      <c r="O2088" s="431"/>
    </row>
    <row r="2089" spans="1:15" x14ac:dyDescent="0.2">
      <c r="A2089" s="431"/>
      <c r="B2089" s="431"/>
      <c r="C2089" s="431"/>
      <c r="D2089" s="431"/>
      <c r="E2089" s="431"/>
      <c r="F2089" s="431"/>
      <c r="G2089" s="431"/>
      <c r="H2089" s="433"/>
      <c r="I2089" s="509"/>
      <c r="J2089" s="387"/>
      <c r="K2089" s="387"/>
      <c r="L2089" s="431"/>
      <c r="M2089" s="431"/>
      <c r="N2089" s="433"/>
      <c r="O2089" s="431"/>
    </row>
    <row r="2090" spans="1:15" x14ac:dyDescent="0.2">
      <c r="A2090" s="431"/>
      <c r="B2090" s="431"/>
      <c r="C2090" s="431"/>
      <c r="D2090" s="431"/>
      <c r="E2090" s="431"/>
      <c r="F2090" s="431"/>
      <c r="G2090" s="431"/>
      <c r="H2090" s="433"/>
      <c r="I2090" s="509"/>
      <c r="J2090" s="387"/>
      <c r="K2090" s="387"/>
      <c r="L2090" s="431"/>
      <c r="M2090" s="431"/>
      <c r="N2090" s="433"/>
      <c r="O2090" s="431"/>
    </row>
    <row r="2091" spans="1:15" x14ac:dyDescent="0.2">
      <c r="A2091" s="431"/>
      <c r="B2091" s="431"/>
      <c r="C2091" s="431"/>
      <c r="D2091" s="431"/>
      <c r="E2091" s="431"/>
      <c r="F2091" s="431"/>
      <c r="G2091" s="431"/>
      <c r="H2091" s="433"/>
      <c r="I2091" s="509"/>
      <c r="J2091" s="387"/>
      <c r="K2091" s="387"/>
      <c r="L2091" s="431"/>
      <c r="M2091" s="431"/>
      <c r="N2091" s="433"/>
      <c r="O2091" s="431"/>
    </row>
    <row r="2092" spans="1:15" x14ac:dyDescent="0.2">
      <c r="A2092" s="431"/>
      <c r="B2092" s="431"/>
      <c r="C2092" s="431"/>
      <c r="D2092" s="431"/>
      <c r="E2092" s="431"/>
      <c r="F2092" s="431"/>
      <c r="G2092" s="431"/>
      <c r="H2092" s="433"/>
      <c r="I2092" s="509"/>
      <c r="J2092" s="387"/>
      <c r="K2092" s="387"/>
      <c r="L2092" s="431"/>
      <c r="M2092" s="431"/>
      <c r="N2092" s="433"/>
      <c r="O2092" s="431"/>
    </row>
    <row r="2093" spans="1:15" x14ac:dyDescent="0.2">
      <c r="A2093" s="431"/>
      <c r="B2093" s="431"/>
      <c r="C2093" s="431"/>
      <c r="D2093" s="431"/>
      <c r="E2093" s="431"/>
      <c r="F2093" s="431"/>
      <c r="G2093" s="431"/>
      <c r="H2093" s="433"/>
      <c r="I2093" s="509"/>
      <c r="J2093" s="387"/>
      <c r="K2093" s="387"/>
      <c r="L2093" s="431"/>
      <c r="M2093" s="431"/>
      <c r="N2093" s="433"/>
      <c r="O2093" s="431"/>
    </row>
    <row r="2094" spans="1:15" x14ac:dyDescent="0.2">
      <c r="A2094" s="431"/>
      <c r="B2094" s="431"/>
      <c r="C2094" s="431"/>
      <c r="D2094" s="431"/>
      <c r="E2094" s="431"/>
      <c r="F2094" s="431"/>
      <c r="G2094" s="431"/>
      <c r="H2094" s="433"/>
      <c r="I2094" s="509"/>
      <c r="J2094" s="387"/>
      <c r="K2094" s="387"/>
      <c r="L2094" s="431"/>
      <c r="M2094" s="431"/>
      <c r="N2094" s="433"/>
      <c r="O2094" s="431"/>
    </row>
    <row r="2095" spans="1:15" x14ac:dyDescent="0.2">
      <c r="A2095" s="431"/>
      <c r="B2095" s="431"/>
      <c r="C2095" s="431"/>
      <c r="D2095" s="431"/>
      <c r="E2095" s="431"/>
      <c r="F2095" s="431"/>
      <c r="G2095" s="431"/>
      <c r="H2095" s="433"/>
      <c r="I2095" s="509"/>
      <c r="J2095" s="387"/>
      <c r="K2095" s="387"/>
      <c r="L2095" s="431"/>
      <c r="M2095" s="431"/>
      <c r="N2095" s="433"/>
      <c r="O2095" s="431"/>
    </row>
    <row r="2096" spans="1:15" x14ac:dyDescent="0.2">
      <c r="A2096" s="431"/>
      <c r="B2096" s="431"/>
      <c r="C2096" s="431"/>
      <c r="D2096" s="431"/>
      <c r="E2096" s="431"/>
      <c r="F2096" s="431"/>
      <c r="G2096" s="431"/>
      <c r="H2096" s="433"/>
      <c r="I2096" s="509"/>
      <c r="J2096" s="387"/>
      <c r="K2096" s="387"/>
      <c r="L2096" s="431"/>
      <c r="M2096" s="431"/>
      <c r="N2096" s="433"/>
      <c r="O2096" s="431"/>
    </row>
    <row r="2097" spans="1:15" x14ac:dyDescent="0.2">
      <c r="A2097" s="431"/>
      <c r="B2097" s="431"/>
      <c r="C2097" s="431"/>
      <c r="D2097" s="431"/>
      <c r="E2097" s="431"/>
      <c r="F2097" s="431"/>
      <c r="G2097" s="431"/>
      <c r="H2097" s="433"/>
      <c r="I2097" s="509"/>
      <c r="J2097" s="387"/>
      <c r="K2097" s="387"/>
      <c r="L2097" s="431"/>
      <c r="M2097" s="431"/>
      <c r="N2097" s="433"/>
      <c r="O2097" s="431"/>
    </row>
    <row r="2098" spans="1:15" x14ac:dyDescent="0.2">
      <c r="A2098" s="431"/>
      <c r="B2098" s="431"/>
      <c r="C2098" s="431"/>
      <c r="D2098" s="431"/>
      <c r="E2098" s="431"/>
      <c r="F2098" s="431"/>
      <c r="G2098" s="431"/>
      <c r="H2098" s="433"/>
      <c r="I2098" s="509"/>
      <c r="J2098" s="387"/>
      <c r="K2098" s="387"/>
      <c r="L2098" s="431"/>
      <c r="M2098" s="431"/>
      <c r="N2098" s="433"/>
      <c r="O2098" s="431"/>
    </row>
    <row r="2099" spans="1:15" x14ac:dyDescent="0.2">
      <c r="A2099" s="431"/>
      <c r="B2099" s="431"/>
      <c r="C2099" s="431"/>
      <c r="D2099" s="431"/>
      <c r="E2099" s="431"/>
      <c r="F2099" s="431"/>
      <c r="G2099" s="431"/>
      <c r="H2099" s="433"/>
      <c r="I2099" s="509"/>
      <c r="J2099" s="387"/>
      <c r="K2099" s="387"/>
      <c r="L2099" s="431"/>
      <c r="M2099" s="431"/>
      <c r="N2099" s="433"/>
      <c r="O2099" s="431"/>
    </row>
    <row r="2100" spans="1:15" x14ac:dyDescent="0.2">
      <c r="A2100" s="431"/>
      <c r="B2100" s="431"/>
      <c r="C2100" s="431"/>
      <c r="D2100" s="431"/>
      <c r="E2100" s="431"/>
      <c r="F2100" s="431"/>
      <c r="G2100" s="431"/>
      <c r="H2100" s="433"/>
      <c r="I2100" s="509"/>
      <c r="J2100" s="387"/>
      <c r="K2100" s="387"/>
      <c r="L2100" s="431"/>
      <c r="M2100" s="431"/>
      <c r="N2100" s="433"/>
      <c r="O2100" s="431"/>
    </row>
    <row r="2101" spans="1:15" x14ac:dyDescent="0.2">
      <c r="A2101" s="431"/>
      <c r="B2101" s="431"/>
      <c r="C2101" s="431"/>
      <c r="D2101" s="431"/>
      <c r="E2101" s="431"/>
      <c r="F2101" s="431"/>
      <c r="G2101" s="431"/>
      <c r="H2101" s="433"/>
      <c r="I2101" s="509"/>
      <c r="J2101" s="387"/>
      <c r="K2101" s="387"/>
      <c r="L2101" s="431"/>
      <c r="M2101" s="431"/>
      <c r="N2101" s="433"/>
      <c r="O2101" s="431"/>
    </row>
    <row r="2102" spans="1:15" x14ac:dyDescent="0.2">
      <c r="A2102" s="431"/>
      <c r="B2102" s="431"/>
      <c r="C2102" s="431"/>
      <c r="D2102" s="431"/>
      <c r="E2102" s="431"/>
      <c r="F2102" s="431"/>
      <c r="G2102" s="431"/>
      <c r="H2102" s="433"/>
      <c r="I2102" s="509"/>
      <c r="J2102" s="387"/>
      <c r="K2102" s="387"/>
      <c r="L2102" s="431"/>
      <c r="M2102" s="431"/>
      <c r="N2102" s="433"/>
      <c r="O2102" s="431"/>
    </row>
    <row r="2103" spans="1:15" x14ac:dyDescent="0.2">
      <c r="A2103" s="431"/>
      <c r="B2103" s="431"/>
      <c r="C2103" s="431"/>
      <c r="D2103" s="431"/>
      <c r="E2103" s="431"/>
      <c r="F2103" s="431"/>
      <c r="G2103" s="431"/>
      <c r="H2103" s="433"/>
      <c r="I2103" s="509"/>
      <c r="J2103" s="387"/>
      <c r="K2103" s="387"/>
      <c r="L2103" s="431"/>
      <c r="M2103" s="431"/>
      <c r="N2103" s="433"/>
      <c r="O2103" s="431"/>
    </row>
    <row r="2104" spans="1:15" x14ac:dyDescent="0.2">
      <c r="A2104" s="431"/>
      <c r="B2104" s="431"/>
      <c r="C2104" s="431"/>
      <c r="D2104" s="431"/>
      <c r="E2104" s="431"/>
      <c r="F2104" s="431"/>
      <c r="G2104" s="431"/>
      <c r="H2104" s="433"/>
      <c r="I2104" s="509"/>
      <c r="J2104" s="387"/>
      <c r="K2104" s="387"/>
      <c r="L2104" s="431"/>
      <c r="M2104" s="431"/>
      <c r="N2104" s="433"/>
      <c r="O2104" s="431"/>
    </row>
    <row r="2105" spans="1:15" x14ac:dyDescent="0.2">
      <c r="A2105" s="431"/>
      <c r="B2105" s="431"/>
      <c r="C2105" s="431"/>
      <c r="D2105" s="431"/>
      <c r="E2105" s="431"/>
      <c r="F2105" s="431"/>
      <c r="G2105" s="431"/>
      <c r="H2105" s="433"/>
      <c r="I2105" s="509"/>
      <c r="J2105" s="387"/>
      <c r="K2105" s="387"/>
      <c r="L2105" s="431"/>
      <c r="M2105" s="431"/>
      <c r="N2105" s="433"/>
      <c r="O2105" s="431"/>
    </row>
    <row r="2106" spans="1:15" x14ac:dyDescent="0.2">
      <c r="A2106" s="431"/>
      <c r="B2106" s="431"/>
      <c r="C2106" s="431"/>
      <c r="D2106" s="431"/>
      <c r="E2106" s="431"/>
      <c r="F2106" s="431"/>
      <c r="G2106" s="431"/>
      <c r="H2106" s="433"/>
      <c r="I2106" s="509"/>
      <c r="J2106" s="387"/>
      <c r="K2106" s="387"/>
      <c r="L2106" s="431"/>
      <c r="M2106" s="431"/>
      <c r="N2106" s="433"/>
      <c r="O2106" s="431"/>
    </row>
    <row r="2107" spans="1:15" x14ac:dyDescent="0.2">
      <c r="A2107" s="431"/>
      <c r="B2107" s="431"/>
      <c r="C2107" s="431"/>
      <c r="D2107" s="431"/>
      <c r="E2107" s="431"/>
      <c r="F2107" s="431"/>
      <c r="G2107" s="431"/>
      <c r="H2107" s="433"/>
      <c r="I2107" s="509"/>
      <c r="J2107" s="387"/>
      <c r="K2107" s="387"/>
      <c r="L2107" s="431"/>
      <c r="M2107" s="431"/>
      <c r="N2107" s="433"/>
      <c r="O2107" s="431"/>
    </row>
    <row r="2108" spans="1:15" x14ac:dyDescent="0.2">
      <c r="A2108" s="431"/>
      <c r="B2108" s="431"/>
      <c r="C2108" s="431"/>
      <c r="D2108" s="431"/>
      <c r="E2108" s="431"/>
      <c r="F2108" s="431"/>
      <c r="G2108" s="431"/>
      <c r="H2108" s="433"/>
      <c r="I2108" s="509"/>
      <c r="J2108" s="387"/>
      <c r="K2108" s="387"/>
      <c r="L2108" s="431"/>
      <c r="M2108" s="431"/>
      <c r="N2108" s="433"/>
      <c r="O2108" s="431"/>
    </row>
    <row r="2109" spans="1:15" x14ac:dyDescent="0.2">
      <c r="A2109" s="431"/>
      <c r="B2109" s="431"/>
      <c r="C2109" s="431"/>
      <c r="D2109" s="431"/>
      <c r="E2109" s="431"/>
      <c r="F2109" s="431"/>
      <c r="G2109" s="431"/>
      <c r="H2109" s="433"/>
      <c r="I2109" s="509"/>
      <c r="J2109" s="387"/>
      <c r="K2109" s="387"/>
      <c r="L2109" s="431"/>
      <c r="M2109" s="431"/>
      <c r="N2109" s="433"/>
      <c r="O2109" s="431"/>
    </row>
    <row r="2110" spans="1:15" x14ac:dyDescent="0.2">
      <c r="A2110" s="431"/>
      <c r="B2110" s="431"/>
      <c r="C2110" s="431"/>
      <c r="D2110" s="431"/>
      <c r="E2110" s="431"/>
      <c r="F2110" s="431"/>
      <c r="G2110" s="431"/>
      <c r="H2110" s="433"/>
      <c r="I2110" s="509"/>
      <c r="J2110" s="387"/>
      <c r="K2110" s="387"/>
      <c r="L2110" s="431"/>
      <c r="M2110" s="431"/>
      <c r="N2110" s="433"/>
      <c r="O2110" s="431"/>
    </row>
    <row r="2111" spans="1:15" x14ac:dyDescent="0.2">
      <c r="A2111" s="431"/>
      <c r="B2111" s="431"/>
      <c r="C2111" s="431"/>
      <c r="D2111" s="431"/>
      <c r="E2111" s="431"/>
      <c r="F2111" s="431"/>
      <c r="G2111" s="431"/>
      <c r="H2111" s="433"/>
      <c r="I2111" s="509"/>
      <c r="J2111" s="387"/>
      <c r="K2111" s="387"/>
      <c r="L2111" s="431"/>
      <c r="M2111" s="431"/>
      <c r="N2111" s="433"/>
      <c r="O2111" s="431"/>
    </row>
    <row r="2112" spans="1:15" x14ac:dyDescent="0.2">
      <c r="A2112" s="431"/>
      <c r="B2112" s="431"/>
      <c r="C2112" s="431"/>
      <c r="D2112" s="431"/>
      <c r="E2112" s="431"/>
      <c r="F2112" s="431"/>
      <c r="G2112" s="431"/>
      <c r="H2112" s="433"/>
      <c r="I2112" s="509"/>
      <c r="J2112" s="387"/>
      <c r="K2112" s="387"/>
      <c r="L2112" s="431"/>
      <c r="M2112" s="431"/>
      <c r="N2112" s="433"/>
      <c r="O2112" s="431"/>
    </row>
    <row r="2113" spans="1:15" x14ac:dyDescent="0.2">
      <c r="A2113" s="431"/>
      <c r="B2113" s="431"/>
      <c r="C2113" s="431"/>
      <c r="D2113" s="431"/>
      <c r="E2113" s="431"/>
      <c r="F2113" s="431"/>
      <c r="G2113" s="431"/>
      <c r="H2113" s="433"/>
      <c r="I2113" s="509"/>
      <c r="J2113" s="387"/>
      <c r="K2113" s="387"/>
      <c r="L2113" s="431"/>
      <c r="M2113" s="431"/>
      <c r="N2113" s="433"/>
      <c r="O2113" s="431"/>
    </row>
    <row r="2114" spans="1:15" x14ac:dyDescent="0.2">
      <c r="A2114" s="431"/>
      <c r="B2114" s="431"/>
      <c r="C2114" s="431"/>
      <c r="D2114" s="431"/>
      <c r="E2114" s="431"/>
      <c r="F2114" s="431"/>
      <c r="G2114" s="431"/>
      <c r="H2114" s="433"/>
      <c r="I2114" s="509"/>
      <c r="J2114" s="387"/>
      <c r="K2114" s="387"/>
      <c r="L2114" s="431"/>
      <c r="M2114" s="431"/>
      <c r="N2114" s="433"/>
      <c r="O2114" s="431"/>
    </row>
    <row r="2115" spans="1:15" x14ac:dyDescent="0.2">
      <c r="A2115" s="431"/>
      <c r="B2115" s="431"/>
      <c r="C2115" s="431"/>
      <c r="D2115" s="431"/>
      <c r="E2115" s="431"/>
      <c r="F2115" s="431"/>
      <c r="G2115" s="431"/>
      <c r="H2115" s="433"/>
      <c r="I2115" s="509"/>
      <c r="J2115" s="387"/>
      <c r="K2115" s="387"/>
      <c r="L2115" s="431"/>
      <c r="M2115" s="431"/>
      <c r="N2115" s="433"/>
      <c r="O2115" s="431"/>
    </row>
    <row r="2116" spans="1:15" x14ac:dyDescent="0.2">
      <c r="A2116" s="431"/>
      <c r="B2116" s="431"/>
      <c r="C2116" s="431"/>
      <c r="D2116" s="431"/>
      <c r="E2116" s="431"/>
      <c r="F2116" s="431"/>
      <c r="G2116" s="431"/>
      <c r="H2116" s="433"/>
      <c r="I2116" s="509"/>
      <c r="J2116" s="387"/>
      <c r="K2116" s="387"/>
      <c r="L2116" s="431"/>
      <c r="M2116" s="431"/>
      <c r="N2116" s="433"/>
      <c r="O2116" s="431"/>
    </row>
    <row r="2117" spans="1:15" x14ac:dyDescent="0.2">
      <c r="A2117" s="431"/>
      <c r="B2117" s="431"/>
      <c r="C2117" s="431"/>
      <c r="D2117" s="431"/>
      <c r="E2117" s="431"/>
      <c r="F2117" s="431"/>
      <c r="G2117" s="431"/>
      <c r="H2117" s="433"/>
      <c r="I2117" s="509"/>
      <c r="J2117" s="387"/>
      <c r="K2117" s="387"/>
      <c r="L2117" s="431"/>
      <c r="M2117" s="431"/>
      <c r="N2117" s="433"/>
      <c r="O2117" s="431"/>
    </row>
    <row r="2118" spans="1:15" x14ac:dyDescent="0.2">
      <c r="A2118" s="431"/>
      <c r="B2118" s="431"/>
      <c r="C2118" s="431"/>
      <c r="D2118" s="431"/>
      <c r="E2118" s="431"/>
      <c r="F2118" s="431"/>
      <c r="G2118" s="431"/>
      <c r="H2118" s="433"/>
      <c r="I2118" s="509"/>
      <c r="J2118" s="387"/>
      <c r="K2118" s="387"/>
      <c r="L2118" s="431"/>
      <c r="M2118" s="431"/>
      <c r="N2118" s="433"/>
      <c r="O2118" s="431"/>
    </row>
    <row r="2119" spans="1:15" x14ac:dyDescent="0.2">
      <c r="A2119" s="431"/>
      <c r="B2119" s="431"/>
      <c r="C2119" s="431"/>
      <c r="D2119" s="431"/>
      <c r="E2119" s="431"/>
      <c r="F2119" s="431"/>
      <c r="G2119" s="431"/>
      <c r="H2119" s="433"/>
      <c r="I2119" s="509"/>
      <c r="J2119" s="387"/>
      <c r="K2119" s="387"/>
      <c r="L2119" s="431"/>
      <c r="M2119" s="431"/>
      <c r="N2119" s="433"/>
      <c r="O2119" s="431"/>
    </row>
    <row r="2120" spans="1:15" x14ac:dyDescent="0.2">
      <c r="A2120" s="431"/>
      <c r="B2120" s="431"/>
      <c r="C2120" s="431"/>
      <c r="D2120" s="431"/>
      <c r="E2120" s="431"/>
      <c r="F2120" s="431"/>
      <c r="G2120" s="431"/>
      <c r="H2120" s="433"/>
      <c r="I2120" s="509"/>
      <c r="J2120" s="387"/>
      <c r="K2120" s="387"/>
      <c r="L2120" s="431"/>
      <c r="M2120" s="431"/>
      <c r="N2120" s="433"/>
      <c r="O2120" s="431"/>
    </row>
    <row r="2121" spans="1:15" x14ac:dyDescent="0.2">
      <c r="A2121" s="431"/>
      <c r="B2121" s="431"/>
      <c r="C2121" s="431"/>
      <c r="D2121" s="431"/>
      <c r="E2121" s="431"/>
      <c r="F2121" s="431"/>
      <c r="G2121" s="431"/>
      <c r="H2121" s="433"/>
      <c r="I2121" s="509"/>
      <c r="J2121" s="387"/>
      <c r="K2121" s="387"/>
      <c r="L2121" s="431"/>
      <c r="M2121" s="431"/>
      <c r="N2121" s="433"/>
      <c r="O2121" s="431"/>
    </row>
    <row r="2122" spans="1:15" x14ac:dyDescent="0.2">
      <c r="A2122" s="431"/>
      <c r="B2122" s="431"/>
      <c r="C2122" s="431"/>
      <c r="D2122" s="431"/>
      <c r="E2122" s="431"/>
      <c r="F2122" s="431"/>
      <c r="G2122" s="431"/>
      <c r="H2122" s="433"/>
      <c r="I2122" s="509"/>
      <c r="J2122" s="387"/>
      <c r="K2122" s="387"/>
      <c r="L2122" s="431"/>
      <c r="M2122" s="431"/>
      <c r="N2122" s="433"/>
      <c r="O2122" s="431"/>
    </row>
    <row r="2123" spans="1:15" x14ac:dyDescent="0.2">
      <c r="A2123" s="431"/>
      <c r="B2123" s="431"/>
      <c r="C2123" s="431"/>
      <c r="D2123" s="431"/>
      <c r="E2123" s="431"/>
      <c r="F2123" s="431"/>
      <c r="G2123" s="431"/>
      <c r="H2123" s="433"/>
      <c r="I2123" s="509"/>
      <c r="J2123" s="387"/>
      <c r="K2123" s="387"/>
      <c r="L2123" s="431"/>
      <c r="M2123" s="431"/>
      <c r="N2123" s="433"/>
      <c r="O2123" s="431"/>
    </row>
    <row r="2124" spans="1:15" x14ac:dyDescent="0.2">
      <c r="A2124" s="431"/>
      <c r="B2124" s="431"/>
      <c r="C2124" s="431"/>
      <c r="D2124" s="431"/>
      <c r="E2124" s="431"/>
      <c r="F2124" s="431"/>
      <c r="G2124" s="431"/>
      <c r="H2124" s="433"/>
      <c r="I2124" s="509"/>
      <c r="J2124" s="387"/>
      <c r="K2124" s="387"/>
      <c r="L2124" s="431"/>
      <c r="M2124" s="431"/>
      <c r="N2124" s="433"/>
      <c r="O2124" s="431"/>
    </row>
    <row r="2125" spans="1:15" x14ac:dyDescent="0.2">
      <c r="A2125" s="431"/>
      <c r="B2125" s="431"/>
      <c r="C2125" s="431"/>
      <c r="D2125" s="431"/>
      <c r="E2125" s="431"/>
      <c r="F2125" s="431"/>
      <c r="G2125" s="431"/>
      <c r="H2125" s="433"/>
      <c r="I2125" s="509"/>
      <c r="J2125" s="387"/>
      <c r="K2125" s="387"/>
      <c r="L2125" s="431"/>
      <c r="M2125" s="431"/>
      <c r="N2125" s="433"/>
      <c r="O2125" s="431"/>
    </row>
    <row r="2126" spans="1:15" x14ac:dyDescent="0.2">
      <c r="A2126" s="431"/>
      <c r="B2126" s="431"/>
      <c r="C2126" s="431"/>
      <c r="D2126" s="431"/>
      <c r="E2126" s="431"/>
      <c r="F2126" s="431"/>
      <c r="G2126" s="431"/>
      <c r="H2126" s="433"/>
      <c r="I2126" s="509"/>
      <c r="J2126" s="387"/>
      <c r="K2126" s="387"/>
      <c r="L2126" s="431"/>
      <c r="M2126" s="431"/>
      <c r="N2126" s="433"/>
      <c r="O2126" s="431"/>
    </row>
    <row r="2127" spans="1:15" x14ac:dyDescent="0.2">
      <c r="A2127" s="431"/>
      <c r="B2127" s="431"/>
      <c r="C2127" s="431"/>
      <c r="D2127" s="431"/>
      <c r="E2127" s="431"/>
      <c r="F2127" s="431"/>
      <c r="G2127" s="431"/>
      <c r="H2127" s="433"/>
      <c r="I2127" s="509"/>
      <c r="J2127" s="387"/>
      <c r="K2127" s="387"/>
      <c r="L2127" s="431"/>
      <c r="M2127" s="431"/>
      <c r="N2127" s="433"/>
      <c r="O2127" s="431"/>
    </row>
    <row r="2128" spans="1:15" x14ac:dyDescent="0.2">
      <c r="A2128" s="431"/>
      <c r="B2128" s="431"/>
      <c r="C2128" s="431"/>
      <c r="D2128" s="431"/>
      <c r="E2128" s="431"/>
      <c r="F2128" s="431"/>
      <c r="G2128" s="431"/>
      <c r="H2128" s="433"/>
      <c r="I2128" s="509"/>
      <c r="J2128" s="387"/>
      <c r="K2128" s="387"/>
      <c r="L2128" s="431"/>
      <c r="M2128" s="431"/>
      <c r="N2128" s="433"/>
      <c r="O2128" s="431"/>
    </row>
    <row r="2129" spans="1:15" x14ac:dyDescent="0.2">
      <c r="A2129" s="431"/>
      <c r="B2129" s="431"/>
      <c r="C2129" s="431"/>
      <c r="D2129" s="431"/>
      <c r="E2129" s="431"/>
      <c r="F2129" s="431"/>
      <c r="G2129" s="431"/>
      <c r="H2129" s="433"/>
      <c r="I2129" s="509"/>
      <c r="J2129" s="387"/>
      <c r="K2129" s="387"/>
      <c r="L2129" s="431"/>
      <c r="M2129" s="431"/>
      <c r="N2129" s="433"/>
      <c r="O2129" s="431"/>
    </row>
    <row r="2130" spans="1:15" x14ac:dyDescent="0.2">
      <c r="A2130" s="431"/>
      <c r="B2130" s="431"/>
      <c r="C2130" s="431"/>
      <c r="D2130" s="431"/>
      <c r="E2130" s="431"/>
      <c r="F2130" s="431"/>
      <c r="G2130" s="431"/>
      <c r="H2130" s="433"/>
      <c r="I2130" s="509"/>
      <c r="J2130" s="387"/>
      <c r="K2130" s="387"/>
      <c r="L2130" s="431"/>
      <c r="M2130" s="431"/>
      <c r="N2130" s="433"/>
      <c r="O2130" s="431"/>
    </row>
    <row r="2131" spans="1:15" x14ac:dyDescent="0.2">
      <c r="A2131" s="431"/>
      <c r="B2131" s="431"/>
      <c r="C2131" s="431"/>
      <c r="D2131" s="431"/>
      <c r="E2131" s="431"/>
      <c r="F2131" s="431"/>
      <c r="G2131" s="431"/>
      <c r="H2131" s="433"/>
      <c r="I2131" s="509"/>
      <c r="J2131" s="387"/>
      <c r="K2131" s="387"/>
      <c r="L2131" s="431"/>
      <c r="M2131" s="431"/>
      <c r="N2131" s="433"/>
      <c r="O2131" s="431"/>
    </row>
    <row r="2132" spans="1:15" x14ac:dyDescent="0.2">
      <c r="A2132" s="431"/>
      <c r="B2132" s="431"/>
      <c r="C2132" s="431"/>
      <c r="D2132" s="431"/>
      <c r="E2132" s="431"/>
      <c r="F2132" s="431"/>
      <c r="G2132" s="431"/>
      <c r="H2132" s="433"/>
      <c r="I2132" s="509"/>
      <c r="J2132" s="387"/>
      <c r="K2132" s="387"/>
      <c r="L2132" s="431"/>
      <c r="M2132" s="431"/>
      <c r="N2132" s="433"/>
      <c r="O2132" s="431"/>
    </row>
    <row r="2133" spans="1:15" x14ac:dyDescent="0.2">
      <c r="A2133" s="431"/>
      <c r="B2133" s="431"/>
      <c r="C2133" s="431"/>
      <c r="D2133" s="431"/>
      <c r="E2133" s="431"/>
      <c r="F2133" s="431"/>
      <c r="G2133" s="431"/>
      <c r="H2133" s="433"/>
      <c r="I2133" s="509"/>
      <c r="J2133" s="387"/>
      <c r="K2133" s="387"/>
      <c r="L2133" s="431"/>
      <c r="M2133" s="431"/>
      <c r="N2133" s="433"/>
      <c r="O2133" s="431"/>
    </row>
    <row r="2134" spans="1:15" x14ac:dyDescent="0.2">
      <c r="A2134" s="431"/>
      <c r="B2134" s="431"/>
      <c r="C2134" s="431"/>
      <c r="D2134" s="431"/>
      <c r="E2134" s="431"/>
      <c r="F2134" s="431"/>
      <c r="G2134" s="431"/>
      <c r="H2134" s="433"/>
      <c r="I2134" s="509"/>
      <c r="J2134" s="387"/>
      <c r="K2134" s="387"/>
      <c r="L2134" s="431"/>
      <c r="M2134" s="431"/>
      <c r="N2134" s="433"/>
      <c r="O2134" s="431"/>
    </row>
    <row r="2135" spans="1:15" x14ac:dyDescent="0.2">
      <c r="A2135" s="431"/>
      <c r="B2135" s="431"/>
      <c r="C2135" s="431"/>
      <c r="D2135" s="431"/>
      <c r="E2135" s="431"/>
      <c r="F2135" s="431"/>
      <c r="G2135" s="431"/>
      <c r="H2135" s="433"/>
      <c r="I2135" s="509"/>
      <c r="J2135" s="387"/>
      <c r="K2135" s="387"/>
      <c r="L2135" s="431"/>
      <c r="M2135" s="431"/>
      <c r="N2135" s="433"/>
      <c r="O2135" s="431"/>
    </row>
    <row r="2136" spans="1:15" x14ac:dyDescent="0.2">
      <c r="A2136" s="431"/>
      <c r="B2136" s="431"/>
      <c r="C2136" s="431"/>
      <c r="D2136" s="431"/>
      <c r="E2136" s="431"/>
      <c r="F2136" s="431"/>
      <c r="G2136" s="431"/>
      <c r="H2136" s="433"/>
      <c r="I2136" s="509"/>
      <c r="J2136" s="387"/>
      <c r="K2136" s="387"/>
      <c r="L2136" s="431"/>
      <c r="M2136" s="431"/>
      <c r="N2136" s="433"/>
      <c r="O2136" s="431"/>
    </row>
    <row r="2137" spans="1:15" x14ac:dyDescent="0.2">
      <c r="A2137" s="431"/>
      <c r="B2137" s="431"/>
      <c r="C2137" s="431"/>
      <c r="D2137" s="431"/>
      <c r="E2137" s="431"/>
      <c r="F2137" s="431"/>
      <c r="G2137" s="431"/>
      <c r="H2137" s="433"/>
      <c r="I2137" s="509"/>
      <c r="J2137" s="387"/>
      <c r="K2137" s="387"/>
      <c r="L2137" s="431"/>
      <c r="M2137" s="431"/>
      <c r="N2137" s="433"/>
      <c r="O2137" s="431"/>
    </row>
    <row r="2138" spans="1:15" x14ac:dyDescent="0.2">
      <c r="A2138" s="431"/>
      <c r="B2138" s="431"/>
      <c r="C2138" s="431"/>
      <c r="D2138" s="431"/>
      <c r="E2138" s="431"/>
      <c r="F2138" s="431"/>
      <c r="G2138" s="431"/>
      <c r="H2138" s="433"/>
      <c r="I2138" s="509"/>
      <c r="J2138" s="387"/>
      <c r="K2138" s="387"/>
      <c r="L2138" s="431"/>
      <c r="M2138" s="431"/>
      <c r="N2138" s="433"/>
      <c r="O2138" s="431"/>
    </row>
    <row r="2139" spans="1:15" x14ac:dyDescent="0.2">
      <c r="A2139" s="431"/>
      <c r="B2139" s="431"/>
      <c r="C2139" s="431"/>
      <c r="D2139" s="431"/>
      <c r="E2139" s="431"/>
      <c r="F2139" s="431"/>
      <c r="G2139" s="431"/>
      <c r="H2139" s="433"/>
      <c r="I2139" s="509"/>
      <c r="J2139" s="387"/>
      <c r="K2139" s="387"/>
      <c r="L2139" s="431"/>
      <c r="M2139" s="431"/>
      <c r="N2139" s="433"/>
      <c r="O2139" s="431"/>
    </row>
    <row r="2140" spans="1:15" x14ac:dyDescent="0.2">
      <c r="A2140" s="431"/>
      <c r="B2140" s="431"/>
      <c r="C2140" s="431"/>
      <c r="D2140" s="431"/>
      <c r="E2140" s="431"/>
      <c r="F2140" s="431"/>
      <c r="G2140" s="431"/>
      <c r="H2140" s="433"/>
      <c r="I2140" s="509"/>
      <c r="J2140" s="387"/>
      <c r="K2140" s="387"/>
      <c r="L2140" s="431"/>
      <c r="M2140" s="431"/>
      <c r="N2140" s="433"/>
      <c r="O2140" s="431"/>
    </row>
    <row r="2141" spans="1:15" x14ac:dyDescent="0.2">
      <c r="A2141" s="431"/>
      <c r="B2141" s="431"/>
      <c r="C2141" s="431"/>
      <c r="D2141" s="431"/>
      <c r="E2141" s="431"/>
      <c r="F2141" s="431"/>
      <c r="G2141" s="431"/>
      <c r="H2141" s="433"/>
      <c r="I2141" s="509"/>
      <c r="J2141" s="387"/>
      <c r="K2141" s="387"/>
      <c r="L2141" s="431"/>
      <c r="M2141" s="431"/>
      <c r="N2141" s="433"/>
      <c r="O2141" s="431"/>
    </row>
    <row r="2142" spans="1:15" x14ac:dyDescent="0.2">
      <c r="A2142" s="431"/>
      <c r="B2142" s="431"/>
      <c r="C2142" s="431"/>
      <c r="D2142" s="431"/>
      <c r="E2142" s="431"/>
      <c r="F2142" s="431"/>
      <c r="G2142" s="431"/>
      <c r="H2142" s="433"/>
      <c r="I2142" s="509"/>
      <c r="J2142" s="387"/>
      <c r="K2142" s="387"/>
      <c r="L2142" s="431"/>
      <c r="M2142" s="431"/>
      <c r="N2142" s="433"/>
      <c r="O2142" s="431"/>
    </row>
    <row r="2143" spans="1:15" x14ac:dyDescent="0.2">
      <c r="A2143" s="431"/>
      <c r="B2143" s="431"/>
      <c r="C2143" s="431"/>
      <c r="D2143" s="431"/>
      <c r="E2143" s="431"/>
      <c r="F2143" s="431"/>
      <c r="G2143" s="431"/>
      <c r="H2143" s="433"/>
      <c r="I2143" s="509"/>
      <c r="J2143" s="387"/>
      <c r="K2143" s="387"/>
      <c r="L2143" s="431"/>
      <c r="M2143" s="431"/>
      <c r="N2143" s="433"/>
      <c r="O2143" s="431"/>
    </row>
    <row r="2144" spans="1:15" x14ac:dyDescent="0.2">
      <c r="A2144" s="431"/>
      <c r="B2144" s="431"/>
      <c r="C2144" s="431"/>
      <c r="D2144" s="431"/>
      <c r="E2144" s="431"/>
      <c r="F2144" s="431"/>
      <c r="G2144" s="431"/>
      <c r="H2144" s="433"/>
      <c r="I2144" s="509"/>
      <c r="J2144" s="387"/>
      <c r="K2144" s="387"/>
      <c r="L2144" s="431"/>
      <c r="M2144" s="431"/>
      <c r="N2144" s="433"/>
      <c r="O2144" s="431"/>
    </row>
    <row r="2145" spans="1:15" x14ac:dyDescent="0.2">
      <c r="A2145" s="431"/>
      <c r="B2145" s="431"/>
      <c r="C2145" s="431"/>
      <c r="D2145" s="431"/>
      <c r="E2145" s="431"/>
      <c r="F2145" s="431"/>
      <c r="G2145" s="431"/>
      <c r="H2145" s="433"/>
      <c r="I2145" s="509"/>
      <c r="J2145" s="387"/>
      <c r="K2145" s="387"/>
      <c r="L2145" s="431"/>
      <c r="M2145" s="431"/>
      <c r="N2145" s="433"/>
      <c r="O2145" s="431"/>
    </row>
    <row r="2146" spans="1:15" x14ac:dyDescent="0.2">
      <c r="A2146" s="431"/>
      <c r="B2146" s="431"/>
      <c r="C2146" s="431"/>
      <c r="D2146" s="431"/>
      <c r="E2146" s="431"/>
      <c r="F2146" s="431"/>
      <c r="G2146" s="431"/>
      <c r="H2146" s="433"/>
      <c r="I2146" s="509"/>
      <c r="J2146" s="387"/>
      <c r="K2146" s="387"/>
      <c r="L2146" s="431"/>
      <c r="M2146" s="431"/>
      <c r="N2146" s="433"/>
      <c r="O2146" s="431"/>
    </row>
    <row r="2147" spans="1:15" x14ac:dyDescent="0.2">
      <c r="A2147" s="431"/>
      <c r="B2147" s="431"/>
      <c r="C2147" s="431"/>
      <c r="D2147" s="431"/>
      <c r="E2147" s="431"/>
      <c r="F2147" s="431"/>
      <c r="G2147" s="431"/>
      <c r="H2147" s="433"/>
      <c r="I2147" s="509"/>
      <c r="J2147" s="387"/>
      <c r="K2147" s="387"/>
      <c r="L2147" s="431"/>
      <c r="M2147" s="431"/>
      <c r="N2147" s="433"/>
      <c r="O2147" s="431"/>
    </row>
    <row r="2148" spans="1:15" x14ac:dyDescent="0.2">
      <c r="A2148" s="431"/>
      <c r="B2148" s="431"/>
      <c r="C2148" s="431"/>
      <c r="D2148" s="431"/>
      <c r="E2148" s="431"/>
      <c r="F2148" s="431"/>
      <c r="G2148" s="431"/>
      <c r="H2148" s="433"/>
      <c r="I2148" s="509"/>
      <c r="J2148" s="387"/>
      <c r="K2148" s="387"/>
      <c r="L2148" s="431"/>
      <c r="M2148" s="431"/>
      <c r="N2148" s="433"/>
      <c r="O2148" s="431"/>
    </row>
    <row r="2149" spans="1:15" x14ac:dyDescent="0.2">
      <c r="A2149" s="431"/>
      <c r="B2149" s="431"/>
      <c r="C2149" s="431"/>
      <c r="D2149" s="431"/>
      <c r="E2149" s="431"/>
      <c r="F2149" s="431"/>
      <c r="G2149" s="431"/>
      <c r="H2149" s="433"/>
      <c r="I2149" s="509"/>
      <c r="J2149" s="387"/>
      <c r="K2149" s="387"/>
      <c r="L2149" s="431"/>
      <c r="M2149" s="431"/>
      <c r="N2149" s="433"/>
      <c r="O2149" s="431"/>
    </row>
    <row r="2150" spans="1:15" x14ac:dyDescent="0.2">
      <c r="A2150" s="431"/>
      <c r="B2150" s="431"/>
      <c r="C2150" s="431"/>
      <c r="D2150" s="431"/>
      <c r="E2150" s="431"/>
      <c r="F2150" s="431"/>
      <c r="G2150" s="431"/>
      <c r="H2150" s="433"/>
      <c r="I2150" s="509"/>
      <c r="J2150" s="387"/>
      <c r="K2150" s="387"/>
      <c r="L2150" s="431"/>
      <c r="M2150" s="431"/>
      <c r="N2150" s="433"/>
      <c r="O2150" s="431"/>
    </row>
    <row r="2151" spans="1:15" x14ac:dyDescent="0.2">
      <c r="A2151" s="431"/>
      <c r="B2151" s="431"/>
      <c r="C2151" s="431"/>
      <c r="D2151" s="431"/>
      <c r="E2151" s="431"/>
      <c r="F2151" s="431"/>
      <c r="G2151" s="431"/>
      <c r="H2151" s="433"/>
      <c r="I2151" s="509"/>
      <c r="J2151" s="387"/>
      <c r="K2151" s="387"/>
      <c r="L2151" s="431"/>
      <c r="M2151" s="431"/>
      <c r="N2151" s="433"/>
      <c r="O2151" s="431"/>
    </row>
    <row r="2152" spans="1:15" x14ac:dyDescent="0.2">
      <c r="A2152" s="431"/>
      <c r="B2152" s="431"/>
      <c r="C2152" s="431"/>
      <c r="D2152" s="431"/>
      <c r="E2152" s="431"/>
      <c r="F2152" s="431"/>
      <c r="G2152" s="431"/>
      <c r="H2152" s="433"/>
      <c r="I2152" s="509"/>
      <c r="J2152" s="387"/>
      <c r="K2152" s="387"/>
      <c r="L2152" s="431"/>
      <c r="M2152" s="431"/>
      <c r="N2152" s="433"/>
      <c r="O2152" s="431"/>
    </row>
    <row r="2153" spans="1:15" x14ac:dyDescent="0.2">
      <c r="A2153" s="431"/>
      <c r="B2153" s="431"/>
      <c r="C2153" s="431"/>
      <c r="D2153" s="431"/>
      <c r="E2153" s="431"/>
      <c r="F2153" s="431"/>
      <c r="G2153" s="431"/>
      <c r="H2153" s="433"/>
      <c r="I2153" s="509"/>
      <c r="J2153" s="387"/>
      <c r="K2153" s="387"/>
      <c r="L2153" s="431"/>
      <c r="M2153" s="431"/>
      <c r="N2153" s="433"/>
      <c r="O2153" s="431"/>
    </row>
    <row r="2154" spans="1:15" x14ac:dyDescent="0.2">
      <c r="A2154" s="431"/>
      <c r="B2154" s="431"/>
      <c r="C2154" s="431"/>
      <c r="D2154" s="431"/>
      <c r="E2154" s="431"/>
      <c r="F2154" s="431"/>
      <c r="G2154" s="431"/>
      <c r="H2154" s="433"/>
      <c r="I2154" s="509"/>
      <c r="J2154" s="387"/>
      <c r="K2154" s="387"/>
      <c r="L2154" s="431"/>
      <c r="M2154" s="431"/>
      <c r="N2154" s="433"/>
      <c r="O2154" s="431"/>
    </row>
    <row r="2155" spans="1:15" x14ac:dyDescent="0.2">
      <c r="A2155" s="431"/>
      <c r="B2155" s="431"/>
      <c r="C2155" s="431"/>
      <c r="D2155" s="431"/>
      <c r="E2155" s="431"/>
      <c r="F2155" s="431"/>
      <c r="G2155" s="431"/>
      <c r="H2155" s="433"/>
      <c r="I2155" s="509"/>
      <c r="J2155" s="387"/>
      <c r="K2155" s="387"/>
      <c r="L2155" s="431"/>
      <c r="M2155" s="431"/>
      <c r="N2155" s="433"/>
      <c r="O2155" s="431"/>
    </row>
    <row r="2156" spans="1:15" x14ac:dyDescent="0.2">
      <c r="A2156" s="431"/>
      <c r="B2156" s="431"/>
      <c r="C2156" s="431"/>
      <c r="D2156" s="431"/>
      <c r="E2156" s="431"/>
      <c r="F2156" s="431"/>
      <c r="G2156" s="431"/>
      <c r="H2156" s="433"/>
      <c r="I2156" s="509"/>
      <c r="J2156" s="387"/>
      <c r="K2156" s="387"/>
      <c r="L2156" s="431"/>
      <c r="M2156" s="431"/>
      <c r="N2156" s="433"/>
      <c r="O2156" s="431"/>
    </row>
    <row r="2157" spans="1:15" x14ac:dyDescent="0.2">
      <c r="A2157" s="431"/>
      <c r="B2157" s="431"/>
      <c r="C2157" s="431"/>
      <c r="D2157" s="431"/>
      <c r="E2157" s="431"/>
      <c r="F2157" s="431"/>
      <c r="G2157" s="431"/>
      <c r="H2157" s="433"/>
      <c r="I2157" s="509"/>
      <c r="J2157" s="387"/>
      <c r="K2157" s="387"/>
      <c r="L2157" s="431"/>
      <c r="M2157" s="431"/>
      <c r="N2157" s="433"/>
      <c r="O2157" s="431"/>
    </row>
    <row r="2158" spans="1:15" x14ac:dyDescent="0.2">
      <c r="A2158" s="431"/>
      <c r="B2158" s="431"/>
      <c r="C2158" s="431"/>
      <c r="D2158" s="431"/>
      <c r="E2158" s="431"/>
      <c r="F2158" s="431"/>
      <c r="G2158" s="431"/>
      <c r="H2158" s="433"/>
      <c r="I2158" s="509"/>
      <c r="J2158" s="387"/>
      <c r="K2158" s="387"/>
      <c r="L2158" s="431"/>
      <c r="M2158" s="431"/>
      <c r="N2158" s="433"/>
      <c r="O2158" s="431"/>
    </row>
    <row r="2159" spans="1:15" x14ac:dyDescent="0.2">
      <c r="A2159" s="431"/>
      <c r="B2159" s="431"/>
      <c r="C2159" s="431"/>
      <c r="D2159" s="431"/>
      <c r="E2159" s="431"/>
      <c r="F2159" s="431"/>
      <c r="G2159" s="431"/>
      <c r="H2159" s="433"/>
      <c r="I2159" s="509"/>
      <c r="J2159" s="387"/>
      <c r="K2159" s="387"/>
      <c r="L2159" s="431"/>
      <c r="M2159" s="431"/>
      <c r="N2159" s="433"/>
      <c r="O2159" s="431"/>
    </row>
    <row r="2160" spans="1:15" x14ac:dyDescent="0.2">
      <c r="A2160" s="431"/>
      <c r="B2160" s="431"/>
      <c r="C2160" s="431"/>
      <c r="D2160" s="431"/>
      <c r="E2160" s="431"/>
      <c r="F2160" s="431"/>
      <c r="G2160" s="431"/>
      <c r="H2160" s="433"/>
      <c r="I2160" s="509"/>
      <c r="J2160" s="387"/>
      <c r="K2160" s="387"/>
      <c r="L2160" s="431"/>
      <c r="M2160" s="431"/>
      <c r="N2160" s="433"/>
      <c r="O2160" s="431"/>
    </row>
    <row r="2161" spans="1:15" x14ac:dyDescent="0.2">
      <c r="A2161" s="431"/>
      <c r="B2161" s="431"/>
      <c r="C2161" s="431"/>
      <c r="D2161" s="431"/>
      <c r="E2161" s="431"/>
      <c r="F2161" s="431"/>
      <c r="G2161" s="431"/>
      <c r="H2161" s="433"/>
      <c r="I2161" s="509"/>
      <c r="J2161" s="387"/>
      <c r="K2161" s="387"/>
      <c r="L2161" s="431"/>
      <c r="M2161" s="431"/>
      <c r="N2161" s="433"/>
      <c r="O2161" s="431"/>
    </row>
    <row r="2162" spans="1:15" x14ac:dyDescent="0.2">
      <c r="A2162" s="431"/>
      <c r="B2162" s="431"/>
      <c r="C2162" s="431"/>
      <c r="D2162" s="431"/>
      <c r="E2162" s="431"/>
      <c r="F2162" s="431"/>
      <c r="G2162" s="431"/>
      <c r="H2162" s="433"/>
      <c r="I2162" s="509"/>
      <c r="J2162" s="387"/>
      <c r="K2162" s="387"/>
      <c r="L2162" s="431"/>
      <c r="M2162" s="431"/>
      <c r="N2162" s="433"/>
      <c r="O2162" s="431"/>
    </row>
    <row r="2163" spans="1:15" x14ac:dyDescent="0.2">
      <c r="A2163" s="431"/>
      <c r="B2163" s="431"/>
      <c r="C2163" s="431"/>
      <c r="D2163" s="431"/>
      <c r="E2163" s="431"/>
      <c r="F2163" s="431"/>
      <c r="G2163" s="431"/>
      <c r="H2163" s="433"/>
      <c r="I2163" s="509"/>
      <c r="J2163" s="387"/>
      <c r="K2163" s="387"/>
      <c r="L2163" s="431"/>
      <c r="M2163" s="431"/>
      <c r="N2163" s="433"/>
      <c r="O2163" s="431"/>
    </row>
    <row r="2164" spans="1:15" x14ac:dyDescent="0.2">
      <c r="A2164" s="431"/>
      <c r="B2164" s="431"/>
      <c r="C2164" s="431"/>
      <c r="D2164" s="431"/>
      <c r="E2164" s="431"/>
      <c r="F2164" s="431"/>
      <c r="G2164" s="431"/>
      <c r="H2164" s="433"/>
      <c r="I2164" s="509"/>
      <c r="J2164" s="387"/>
      <c r="K2164" s="387"/>
      <c r="L2164" s="431"/>
      <c r="M2164" s="431"/>
      <c r="N2164" s="433"/>
      <c r="O2164" s="431"/>
    </row>
    <row r="2165" spans="1:15" x14ac:dyDescent="0.2">
      <c r="A2165" s="431"/>
      <c r="B2165" s="431"/>
      <c r="C2165" s="431"/>
      <c r="D2165" s="431"/>
      <c r="E2165" s="431"/>
      <c r="F2165" s="431"/>
      <c r="G2165" s="431"/>
      <c r="H2165" s="433"/>
      <c r="I2165" s="509"/>
      <c r="J2165" s="387"/>
      <c r="K2165" s="387"/>
      <c r="L2165" s="431"/>
      <c r="M2165" s="431"/>
      <c r="N2165" s="433"/>
      <c r="O2165" s="431"/>
    </row>
    <row r="2166" spans="1:15" x14ac:dyDescent="0.2">
      <c r="A2166" s="431"/>
      <c r="B2166" s="431"/>
      <c r="C2166" s="431"/>
      <c r="D2166" s="431"/>
      <c r="E2166" s="431"/>
      <c r="F2166" s="431"/>
      <c r="G2166" s="431"/>
      <c r="H2166" s="433"/>
      <c r="I2166" s="509"/>
      <c r="J2166" s="387"/>
      <c r="K2166" s="387"/>
      <c r="L2166" s="431"/>
      <c r="M2166" s="431"/>
      <c r="N2166" s="433"/>
      <c r="O2166" s="431"/>
    </row>
    <row r="2167" spans="1:15" x14ac:dyDescent="0.2">
      <c r="A2167" s="431"/>
      <c r="B2167" s="431"/>
      <c r="C2167" s="431"/>
      <c r="D2167" s="431"/>
      <c r="E2167" s="431"/>
      <c r="F2167" s="431"/>
      <c r="G2167" s="431"/>
      <c r="H2167" s="433"/>
      <c r="I2167" s="509"/>
      <c r="J2167" s="387"/>
      <c r="K2167" s="387"/>
      <c r="L2167" s="431"/>
      <c r="M2167" s="431"/>
      <c r="N2167" s="433"/>
      <c r="O2167" s="431"/>
    </row>
    <row r="2168" spans="1:15" x14ac:dyDescent="0.2">
      <c r="A2168" s="431"/>
      <c r="B2168" s="431"/>
      <c r="C2168" s="431"/>
      <c r="D2168" s="431"/>
      <c r="E2168" s="431"/>
      <c r="F2168" s="431"/>
      <c r="G2168" s="431"/>
      <c r="H2168" s="433"/>
      <c r="I2168" s="509"/>
      <c r="J2168" s="387"/>
      <c r="K2168" s="387"/>
      <c r="L2168" s="431"/>
      <c r="M2168" s="431"/>
      <c r="N2168" s="433"/>
      <c r="O2168" s="431"/>
    </row>
    <row r="2169" spans="1:15" x14ac:dyDescent="0.2">
      <c r="A2169" s="431"/>
      <c r="B2169" s="431"/>
      <c r="C2169" s="431"/>
      <c r="D2169" s="431"/>
      <c r="E2169" s="431"/>
      <c r="F2169" s="431"/>
      <c r="G2169" s="431"/>
      <c r="H2169" s="433"/>
      <c r="I2169" s="509"/>
      <c r="J2169" s="387"/>
      <c r="K2169" s="387"/>
      <c r="L2169" s="431"/>
      <c r="M2169" s="431"/>
      <c r="N2169" s="433"/>
      <c r="O2169" s="431"/>
    </row>
    <row r="2170" spans="1:15" x14ac:dyDescent="0.2">
      <c r="A2170" s="431"/>
      <c r="B2170" s="431"/>
      <c r="C2170" s="431"/>
      <c r="D2170" s="431"/>
      <c r="E2170" s="431"/>
      <c r="F2170" s="431"/>
      <c r="G2170" s="431"/>
      <c r="H2170" s="433"/>
      <c r="I2170" s="509"/>
      <c r="J2170" s="387"/>
      <c r="K2170" s="387"/>
      <c r="L2170" s="431"/>
      <c r="M2170" s="431"/>
      <c r="N2170" s="433"/>
      <c r="O2170" s="431"/>
    </row>
    <row r="2171" spans="1:15" x14ac:dyDescent="0.2">
      <c r="A2171" s="431"/>
      <c r="B2171" s="431"/>
      <c r="C2171" s="431"/>
      <c r="D2171" s="431"/>
      <c r="E2171" s="431"/>
      <c r="F2171" s="431"/>
      <c r="G2171" s="431"/>
      <c r="H2171" s="433"/>
      <c r="I2171" s="509"/>
      <c r="J2171" s="387"/>
      <c r="K2171" s="387"/>
      <c r="L2171" s="431"/>
      <c r="M2171" s="431"/>
      <c r="N2171" s="433"/>
      <c r="O2171" s="431"/>
    </row>
    <row r="2172" spans="1:15" x14ac:dyDescent="0.2">
      <c r="A2172" s="431"/>
      <c r="B2172" s="431"/>
      <c r="C2172" s="431"/>
      <c r="D2172" s="431"/>
      <c r="E2172" s="431"/>
      <c r="F2172" s="431"/>
      <c r="G2172" s="431"/>
      <c r="H2172" s="433"/>
      <c r="I2172" s="509"/>
      <c r="J2172" s="387"/>
      <c r="K2172" s="387"/>
      <c r="L2172" s="431"/>
      <c r="M2172" s="431"/>
      <c r="N2172" s="433"/>
      <c r="O2172" s="431"/>
    </row>
    <row r="2173" spans="1:15" x14ac:dyDescent="0.2">
      <c r="A2173" s="431"/>
      <c r="B2173" s="431"/>
      <c r="C2173" s="431"/>
      <c r="D2173" s="431"/>
      <c r="E2173" s="431"/>
      <c r="F2173" s="431"/>
      <c r="G2173" s="431"/>
      <c r="H2173" s="433"/>
      <c r="I2173" s="509"/>
      <c r="J2173" s="387"/>
      <c r="K2173" s="387"/>
      <c r="L2173" s="431"/>
      <c r="M2173" s="431"/>
      <c r="N2173" s="433"/>
      <c r="O2173" s="431"/>
    </row>
    <row r="2174" spans="1:15" x14ac:dyDescent="0.2">
      <c r="A2174" s="431"/>
      <c r="B2174" s="431"/>
      <c r="C2174" s="431"/>
      <c r="D2174" s="431"/>
      <c r="E2174" s="431"/>
      <c r="F2174" s="431"/>
      <c r="G2174" s="431"/>
      <c r="H2174" s="433"/>
      <c r="I2174" s="509"/>
      <c r="J2174" s="387"/>
      <c r="K2174" s="387"/>
      <c r="L2174" s="431"/>
      <c r="M2174" s="431"/>
      <c r="N2174" s="433"/>
      <c r="O2174" s="431"/>
    </row>
    <row r="2175" spans="1:15" x14ac:dyDescent="0.2">
      <c r="A2175" s="431"/>
      <c r="B2175" s="431"/>
      <c r="C2175" s="431"/>
      <c r="D2175" s="431"/>
      <c r="E2175" s="431"/>
      <c r="F2175" s="431"/>
      <c r="G2175" s="431"/>
      <c r="H2175" s="433"/>
      <c r="I2175" s="509"/>
      <c r="J2175" s="387"/>
      <c r="K2175" s="387"/>
      <c r="L2175" s="431"/>
      <c r="M2175" s="431"/>
      <c r="N2175" s="433"/>
      <c r="O2175" s="431"/>
    </row>
    <row r="2176" spans="1:15" x14ac:dyDescent="0.2">
      <c r="A2176" s="431"/>
      <c r="B2176" s="431"/>
      <c r="C2176" s="431"/>
      <c r="D2176" s="431"/>
      <c r="E2176" s="431"/>
      <c r="F2176" s="431"/>
      <c r="G2176" s="431"/>
      <c r="H2176" s="433"/>
      <c r="I2176" s="509"/>
      <c r="J2176" s="387"/>
      <c r="K2176" s="387"/>
      <c r="L2176" s="431"/>
      <c r="M2176" s="431"/>
      <c r="N2176" s="433"/>
      <c r="O2176" s="431"/>
    </row>
    <row r="2177" spans="1:15" x14ac:dyDescent="0.2">
      <c r="A2177" s="431"/>
      <c r="B2177" s="431"/>
      <c r="C2177" s="431"/>
      <c r="D2177" s="431"/>
      <c r="E2177" s="431"/>
      <c r="F2177" s="431"/>
      <c r="G2177" s="431"/>
      <c r="H2177" s="433"/>
      <c r="I2177" s="509"/>
      <c r="J2177" s="387"/>
      <c r="K2177" s="387"/>
      <c r="L2177" s="431"/>
      <c r="M2177" s="431"/>
      <c r="N2177" s="433"/>
      <c r="O2177" s="431"/>
    </row>
    <row r="2178" spans="1:15" x14ac:dyDescent="0.2">
      <c r="A2178" s="431"/>
      <c r="B2178" s="431"/>
      <c r="C2178" s="431"/>
      <c r="D2178" s="431"/>
      <c r="E2178" s="431"/>
      <c r="F2178" s="431"/>
      <c r="G2178" s="431"/>
      <c r="H2178" s="433"/>
      <c r="I2178" s="509"/>
      <c r="J2178" s="387"/>
      <c r="K2178" s="387"/>
      <c r="L2178" s="431"/>
      <c r="M2178" s="431"/>
      <c r="N2178" s="433"/>
      <c r="O2178" s="431"/>
    </row>
    <row r="2179" spans="1:15" x14ac:dyDescent="0.2">
      <c r="A2179" s="431"/>
      <c r="B2179" s="431"/>
      <c r="C2179" s="431"/>
      <c r="D2179" s="431"/>
      <c r="E2179" s="431"/>
      <c r="F2179" s="431"/>
      <c r="G2179" s="431"/>
      <c r="H2179" s="433"/>
      <c r="I2179" s="509"/>
      <c r="J2179" s="387"/>
      <c r="K2179" s="387"/>
      <c r="L2179" s="431"/>
      <c r="M2179" s="431"/>
      <c r="N2179" s="433"/>
      <c r="O2179" s="431"/>
    </row>
    <row r="2180" spans="1:15" x14ac:dyDescent="0.2">
      <c r="A2180" s="431"/>
      <c r="B2180" s="431"/>
      <c r="C2180" s="431"/>
      <c r="D2180" s="431"/>
      <c r="E2180" s="431"/>
      <c r="F2180" s="431"/>
      <c r="G2180" s="431"/>
      <c r="H2180" s="433"/>
      <c r="I2180" s="509"/>
      <c r="J2180" s="387"/>
      <c r="K2180" s="387"/>
      <c r="L2180" s="431"/>
      <c r="M2180" s="431"/>
      <c r="N2180" s="433"/>
      <c r="O2180" s="431"/>
    </row>
    <row r="2181" spans="1:15" x14ac:dyDescent="0.2">
      <c r="A2181" s="431"/>
      <c r="B2181" s="431"/>
      <c r="C2181" s="431"/>
      <c r="D2181" s="431"/>
      <c r="E2181" s="431"/>
      <c r="F2181" s="431"/>
      <c r="G2181" s="431"/>
      <c r="H2181" s="433"/>
      <c r="I2181" s="509"/>
      <c r="J2181" s="387"/>
      <c r="K2181" s="387"/>
      <c r="L2181" s="431"/>
      <c r="M2181" s="431"/>
      <c r="N2181" s="433"/>
      <c r="O2181" s="431"/>
    </row>
    <row r="2182" spans="1:15" x14ac:dyDescent="0.2">
      <c r="A2182" s="431"/>
      <c r="B2182" s="431"/>
      <c r="C2182" s="431"/>
      <c r="D2182" s="431"/>
      <c r="E2182" s="431"/>
      <c r="F2182" s="431"/>
      <c r="G2182" s="431"/>
      <c r="H2182" s="433"/>
      <c r="I2182" s="509"/>
      <c r="J2182" s="387"/>
      <c r="K2182" s="387"/>
      <c r="L2182" s="431"/>
      <c r="M2182" s="431"/>
      <c r="N2182" s="433"/>
      <c r="O2182" s="431"/>
    </row>
    <row r="2183" spans="1:15" x14ac:dyDescent="0.2">
      <c r="A2183" s="431"/>
      <c r="B2183" s="431"/>
      <c r="C2183" s="431"/>
      <c r="D2183" s="431"/>
      <c r="E2183" s="431"/>
      <c r="F2183" s="431"/>
      <c r="G2183" s="431"/>
      <c r="H2183" s="433"/>
      <c r="I2183" s="509"/>
      <c r="J2183" s="387"/>
      <c r="K2183" s="387"/>
      <c r="L2183" s="431"/>
      <c r="M2183" s="431"/>
      <c r="N2183" s="433"/>
      <c r="O2183" s="431"/>
    </row>
    <row r="2184" spans="1:15" x14ac:dyDescent="0.2">
      <c r="A2184" s="431"/>
      <c r="B2184" s="431"/>
      <c r="C2184" s="431"/>
      <c r="D2184" s="431"/>
      <c r="E2184" s="431"/>
      <c r="F2184" s="431"/>
      <c r="G2184" s="431"/>
      <c r="H2184" s="433"/>
      <c r="I2184" s="509"/>
      <c r="J2184" s="387"/>
      <c r="K2184" s="387"/>
      <c r="L2184" s="431"/>
      <c r="M2184" s="431"/>
      <c r="N2184" s="433"/>
      <c r="O2184" s="431"/>
    </row>
    <row r="2185" spans="1:15" x14ac:dyDescent="0.2">
      <c r="A2185" s="431"/>
      <c r="B2185" s="431"/>
      <c r="C2185" s="431"/>
      <c r="D2185" s="431"/>
      <c r="E2185" s="431"/>
      <c r="F2185" s="431"/>
      <c r="G2185" s="431"/>
      <c r="H2185" s="433"/>
      <c r="I2185" s="509"/>
      <c r="J2185" s="387"/>
      <c r="K2185" s="387"/>
      <c r="L2185" s="431"/>
      <c r="M2185" s="431"/>
      <c r="N2185" s="433"/>
      <c r="O2185" s="431"/>
    </row>
    <row r="2186" spans="1:15" x14ac:dyDescent="0.2">
      <c r="A2186" s="431"/>
      <c r="B2186" s="431"/>
      <c r="C2186" s="431"/>
      <c r="D2186" s="431"/>
      <c r="E2186" s="431"/>
      <c r="F2186" s="431"/>
      <c r="G2186" s="431"/>
      <c r="H2186" s="433"/>
      <c r="I2186" s="509"/>
      <c r="J2186" s="387"/>
      <c r="K2186" s="387"/>
      <c r="L2186" s="431"/>
      <c r="M2186" s="431"/>
      <c r="N2186" s="433"/>
      <c r="O2186" s="431"/>
    </row>
    <row r="2187" spans="1:15" x14ac:dyDescent="0.2">
      <c r="A2187" s="431"/>
      <c r="B2187" s="431"/>
      <c r="C2187" s="431"/>
      <c r="D2187" s="431"/>
      <c r="E2187" s="431"/>
      <c r="F2187" s="431"/>
      <c r="G2187" s="431"/>
      <c r="H2187" s="433"/>
      <c r="I2187" s="509"/>
      <c r="J2187" s="387"/>
      <c r="K2187" s="387"/>
      <c r="L2187" s="431"/>
      <c r="M2187" s="431"/>
      <c r="N2187" s="433"/>
      <c r="O2187" s="431"/>
    </row>
    <row r="2188" spans="1:15" x14ac:dyDescent="0.2">
      <c r="A2188" s="431"/>
      <c r="B2188" s="431"/>
      <c r="C2188" s="431"/>
      <c r="D2188" s="431"/>
      <c r="E2188" s="431"/>
      <c r="F2188" s="431"/>
      <c r="G2188" s="431"/>
      <c r="H2188" s="433"/>
      <c r="I2188" s="509"/>
      <c r="J2188" s="387"/>
      <c r="K2188" s="387"/>
      <c r="L2188" s="431"/>
      <c r="M2188" s="431"/>
      <c r="N2188" s="433"/>
      <c r="O2188" s="431"/>
    </row>
    <row r="2189" spans="1:15" x14ac:dyDescent="0.2">
      <c r="A2189" s="431"/>
      <c r="B2189" s="431"/>
      <c r="C2189" s="431"/>
      <c r="D2189" s="431"/>
      <c r="E2189" s="431"/>
      <c r="F2189" s="431"/>
      <c r="G2189" s="431"/>
      <c r="H2189" s="433"/>
      <c r="I2189" s="509"/>
      <c r="J2189" s="387"/>
      <c r="K2189" s="387"/>
      <c r="L2189" s="431"/>
      <c r="M2189" s="431"/>
      <c r="N2189" s="433"/>
      <c r="O2189" s="431"/>
    </row>
    <row r="2190" spans="1:15" x14ac:dyDescent="0.2">
      <c r="A2190" s="431"/>
      <c r="B2190" s="431"/>
      <c r="C2190" s="431"/>
      <c r="D2190" s="431"/>
      <c r="E2190" s="431"/>
      <c r="F2190" s="431"/>
      <c r="G2190" s="431"/>
      <c r="H2190" s="433"/>
      <c r="I2190" s="509"/>
      <c r="J2190" s="387"/>
      <c r="K2190" s="387"/>
      <c r="L2190" s="431"/>
      <c r="M2190" s="431"/>
      <c r="N2190" s="433"/>
      <c r="O2190" s="431"/>
    </row>
    <row r="2191" spans="1:15" x14ac:dyDescent="0.2">
      <c r="A2191" s="431"/>
      <c r="B2191" s="431"/>
      <c r="C2191" s="431"/>
      <c r="D2191" s="431"/>
      <c r="E2191" s="431"/>
      <c r="F2191" s="431"/>
      <c r="G2191" s="431"/>
      <c r="H2191" s="433"/>
      <c r="I2191" s="509"/>
      <c r="J2191" s="387"/>
      <c r="K2191" s="387"/>
      <c r="L2191" s="431"/>
      <c r="M2191" s="431"/>
      <c r="N2191" s="433"/>
      <c r="O2191" s="431"/>
    </row>
    <row r="2192" spans="1:15" x14ac:dyDescent="0.2">
      <c r="A2192" s="431"/>
      <c r="B2192" s="431"/>
      <c r="C2192" s="431"/>
      <c r="D2192" s="431"/>
      <c r="E2192" s="431"/>
      <c r="F2192" s="431"/>
      <c r="G2192" s="431"/>
      <c r="H2192" s="433"/>
      <c r="I2192" s="509"/>
      <c r="J2192" s="387"/>
      <c r="K2192" s="387"/>
      <c r="L2192" s="431"/>
      <c r="M2192" s="431"/>
      <c r="N2192" s="433"/>
      <c r="O2192" s="431"/>
    </row>
    <row r="2193" spans="1:15" x14ac:dyDescent="0.2">
      <c r="A2193" s="431"/>
      <c r="B2193" s="431"/>
      <c r="C2193" s="431"/>
      <c r="D2193" s="431"/>
      <c r="E2193" s="431"/>
      <c r="F2193" s="431"/>
      <c r="G2193" s="431"/>
      <c r="H2193" s="433"/>
      <c r="I2193" s="509"/>
      <c r="J2193" s="387"/>
      <c r="K2193" s="387"/>
      <c r="L2193" s="431"/>
      <c r="M2193" s="431"/>
      <c r="N2193" s="433"/>
      <c r="O2193" s="431"/>
    </row>
    <row r="2194" spans="1:15" x14ac:dyDescent="0.2">
      <c r="A2194" s="431"/>
      <c r="B2194" s="431"/>
      <c r="C2194" s="431"/>
      <c r="D2194" s="431"/>
      <c r="E2194" s="431"/>
      <c r="F2194" s="431"/>
      <c r="G2194" s="431"/>
      <c r="H2194" s="433"/>
      <c r="I2194" s="509"/>
      <c r="J2194" s="387"/>
      <c r="K2194" s="387"/>
      <c r="L2194" s="431"/>
      <c r="M2194" s="431"/>
      <c r="N2194" s="433"/>
      <c r="O2194" s="431"/>
    </row>
    <row r="2195" spans="1:15" x14ac:dyDescent="0.2">
      <c r="A2195" s="431"/>
      <c r="B2195" s="431"/>
      <c r="C2195" s="431"/>
      <c r="D2195" s="431"/>
      <c r="E2195" s="431"/>
      <c r="F2195" s="431"/>
      <c r="G2195" s="431"/>
      <c r="H2195" s="433"/>
      <c r="I2195" s="509"/>
      <c r="J2195" s="387"/>
      <c r="K2195" s="387"/>
      <c r="L2195" s="431"/>
      <c r="M2195" s="431"/>
      <c r="N2195" s="433"/>
      <c r="O2195" s="431"/>
    </row>
    <row r="2196" spans="1:15" x14ac:dyDescent="0.2">
      <c r="A2196" s="431"/>
      <c r="B2196" s="431"/>
      <c r="C2196" s="431"/>
      <c r="D2196" s="431"/>
      <c r="E2196" s="431"/>
      <c r="F2196" s="431"/>
      <c r="G2196" s="431"/>
      <c r="H2196" s="433"/>
      <c r="I2196" s="509"/>
      <c r="J2196" s="387"/>
      <c r="K2196" s="387"/>
      <c r="L2196" s="431"/>
      <c r="M2196" s="431"/>
      <c r="N2196" s="433"/>
      <c r="O2196" s="431"/>
    </row>
    <row r="2197" spans="1:15" x14ac:dyDescent="0.2">
      <c r="A2197" s="431"/>
      <c r="B2197" s="431"/>
      <c r="C2197" s="431"/>
      <c r="D2197" s="431"/>
      <c r="E2197" s="431"/>
      <c r="F2197" s="431"/>
      <c r="G2197" s="431"/>
      <c r="H2197" s="433"/>
      <c r="I2197" s="509"/>
      <c r="J2197" s="387"/>
      <c r="K2197" s="387"/>
      <c r="L2197" s="431"/>
      <c r="M2197" s="431"/>
      <c r="N2197" s="433"/>
      <c r="O2197" s="431"/>
    </row>
    <row r="2198" spans="1:15" x14ac:dyDescent="0.2">
      <c r="A2198" s="431"/>
      <c r="B2198" s="431"/>
      <c r="C2198" s="431"/>
      <c r="D2198" s="431"/>
      <c r="E2198" s="431"/>
      <c r="F2198" s="431"/>
      <c r="G2198" s="431"/>
      <c r="H2198" s="433"/>
      <c r="I2198" s="509"/>
      <c r="J2198" s="387"/>
      <c r="K2198" s="387"/>
      <c r="L2198" s="431"/>
      <c r="M2198" s="431"/>
      <c r="N2198" s="433"/>
      <c r="O2198" s="431"/>
    </row>
    <row r="2199" spans="1:15" x14ac:dyDescent="0.2">
      <c r="A2199" s="431"/>
      <c r="B2199" s="431"/>
      <c r="C2199" s="431"/>
      <c r="D2199" s="431"/>
      <c r="E2199" s="431"/>
      <c r="F2199" s="431"/>
      <c r="G2199" s="431"/>
      <c r="H2199" s="433"/>
      <c r="I2199" s="509"/>
      <c r="J2199" s="387"/>
      <c r="K2199" s="387"/>
      <c r="L2199" s="431"/>
      <c r="M2199" s="431"/>
      <c r="N2199" s="433"/>
      <c r="O2199" s="431"/>
    </row>
    <row r="2200" spans="1:15" x14ac:dyDescent="0.2">
      <c r="A2200" s="431"/>
      <c r="B2200" s="431"/>
      <c r="C2200" s="431"/>
      <c r="D2200" s="431"/>
      <c r="E2200" s="431"/>
      <c r="F2200" s="431"/>
      <c r="G2200" s="431"/>
      <c r="H2200" s="433"/>
      <c r="I2200" s="509"/>
      <c r="J2200" s="387"/>
      <c r="K2200" s="387"/>
      <c r="L2200" s="431"/>
      <c r="M2200" s="431"/>
      <c r="N2200" s="433"/>
      <c r="O2200" s="431"/>
    </row>
    <row r="2201" spans="1:15" x14ac:dyDescent="0.2">
      <c r="A2201" s="431"/>
      <c r="B2201" s="431"/>
      <c r="C2201" s="431"/>
      <c r="D2201" s="431"/>
      <c r="E2201" s="431"/>
      <c r="F2201" s="431"/>
      <c r="G2201" s="431"/>
      <c r="H2201" s="433"/>
      <c r="I2201" s="509"/>
      <c r="J2201" s="387"/>
      <c r="K2201" s="387"/>
      <c r="L2201" s="431"/>
      <c r="M2201" s="431"/>
      <c r="N2201" s="433"/>
      <c r="O2201" s="431"/>
    </row>
    <row r="2202" spans="1:15" x14ac:dyDescent="0.2">
      <c r="A2202" s="431"/>
      <c r="B2202" s="431"/>
      <c r="C2202" s="431"/>
      <c r="D2202" s="431"/>
      <c r="E2202" s="431"/>
      <c r="F2202" s="431"/>
      <c r="G2202" s="431"/>
      <c r="H2202" s="433"/>
      <c r="I2202" s="509"/>
      <c r="J2202" s="387"/>
      <c r="K2202" s="387"/>
      <c r="L2202" s="431"/>
      <c r="M2202" s="431"/>
      <c r="N2202" s="433"/>
      <c r="O2202" s="431"/>
    </row>
    <row r="2203" spans="1:15" x14ac:dyDescent="0.2">
      <c r="A2203" s="431"/>
      <c r="B2203" s="431"/>
      <c r="C2203" s="431"/>
      <c r="D2203" s="431"/>
      <c r="E2203" s="431"/>
      <c r="F2203" s="431"/>
      <c r="G2203" s="431"/>
      <c r="H2203" s="433"/>
      <c r="I2203" s="509"/>
      <c r="J2203" s="387"/>
      <c r="K2203" s="387"/>
      <c r="L2203" s="431"/>
      <c r="M2203" s="431"/>
      <c r="N2203" s="433"/>
      <c r="O2203" s="431"/>
    </row>
    <row r="2204" spans="1:15" x14ac:dyDescent="0.2">
      <c r="A2204" s="431"/>
      <c r="B2204" s="431"/>
      <c r="C2204" s="431"/>
      <c r="D2204" s="431"/>
      <c r="E2204" s="431"/>
      <c r="F2204" s="431"/>
      <c r="G2204" s="431"/>
      <c r="H2204" s="433"/>
      <c r="I2204" s="509"/>
      <c r="J2204" s="387"/>
      <c r="K2204" s="387"/>
      <c r="L2204" s="431"/>
      <c r="M2204" s="431"/>
      <c r="N2204" s="433"/>
      <c r="O2204" s="431"/>
    </row>
    <row r="2205" spans="1:15" x14ac:dyDescent="0.2">
      <c r="A2205" s="431"/>
      <c r="B2205" s="431"/>
      <c r="C2205" s="431"/>
      <c r="D2205" s="431"/>
      <c r="E2205" s="431"/>
      <c r="F2205" s="431"/>
      <c r="G2205" s="431"/>
      <c r="H2205" s="433"/>
      <c r="I2205" s="509"/>
      <c r="J2205" s="387"/>
      <c r="K2205" s="387"/>
      <c r="L2205" s="431"/>
      <c r="M2205" s="431"/>
      <c r="N2205" s="433"/>
      <c r="O2205" s="431"/>
    </row>
    <row r="2206" spans="1:15" x14ac:dyDescent="0.2">
      <c r="A2206" s="431"/>
      <c r="B2206" s="431"/>
      <c r="C2206" s="431"/>
      <c r="D2206" s="431"/>
      <c r="E2206" s="431"/>
      <c r="F2206" s="431"/>
      <c r="G2206" s="431"/>
      <c r="H2206" s="433"/>
      <c r="I2206" s="509"/>
      <c r="J2206" s="387"/>
      <c r="K2206" s="387"/>
      <c r="L2206" s="431"/>
      <c r="M2206" s="431"/>
      <c r="N2206" s="433"/>
      <c r="O2206" s="431"/>
    </row>
    <row r="2207" spans="1:15" x14ac:dyDescent="0.2">
      <c r="A2207" s="431"/>
      <c r="B2207" s="431"/>
      <c r="C2207" s="431"/>
      <c r="D2207" s="431"/>
      <c r="E2207" s="431"/>
      <c r="F2207" s="431"/>
      <c r="G2207" s="431"/>
      <c r="H2207" s="433"/>
      <c r="I2207" s="509"/>
      <c r="J2207" s="387"/>
      <c r="K2207" s="387"/>
      <c r="L2207" s="431"/>
      <c r="M2207" s="431"/>
      <c r="N2207" s="433"/>
      <c r="O2207" s="431"/>
    </row>
    <row r="2208" spans="1:15" x14ac:dyDescent="0.2">
      <c r="A2208" s="431"/>
      <c r="B2208" s="431"/>
      <c r="C2208" s="431"/>
      <c r="D2208" s="431"/>
      <c r="E2208" s="431"/>
      <c r="F2208" s="431"/>
      <c r="G2208" s="431"/>
      <c r="H2208" s="433"/>
      <c r="I2208" s="509"/>
      <c r="J2208" s="387"/>
      <c r="K2208" s="387"/>
      <c r="L2208" s="431"/>
      <c r="M2208" s="431"/>
      <c r="N2208" s="433"/>
      <c r="O2208" s="431"/>
    </row>
    <row r="2209" spans="1:15" x14ac:dyDescent="0.2">
      <c r="A2209" s="431"/>
      <c r="B2209" s="431"/>
      <c r="C2209" s="431"/>
      <c r="D2209" s="431"/>
      <c r="E2209" s="431"/>
      <c r="F2209" s="431"/>
      <c r="G2209" s="431"/>
      <c r="H2209" s="433"/>
      <c r="I2209" s="509"/>
      <c r="J2209" s="387"/>
      <c r="K2209" s="387"/>
      <c r="L2209" s="431"/>
      <c r="M2209" s="431"/>
      <c r="N2209" s="433"/>
      <c r="O2209" s="431"/>
    </row>
    <row r="2210" spans="1:15" x14ac:dyDescent="0.2">
      <c r="A2210" s="431"/>
      <c r="B2210" s="431"/>
      <c r="C2210" s="431"/>
      <c r="D2210" s="431"/>
      <c r="E2210" s="431"/>
      <c r="F2210" s="431"/>
      <c r="G2210" s="431"/>
      <c r="H2210" s="433"/>
      <c r="I2210" s="509"/>
      <c r="J2210" s="387"/>
      <c r="K2210" s="387"/>
      <c r="L2210" s="431"/>
      <c r="M2210" s="431"/>
      <c r="N2210" s="433"/>
      <c r="O2210" s="431"/>
    </row>
    <row r="2211" spans="1:15" x14ac:dyDescent="0.2">
      <c r="A2211" s="431"/>
      <c r="B2211" s="431"/>
      <c r="C2211" s="431"/>
      <c r="D2211" s="431"/>
      <c r="E2211" s="431"/>
      <c r="F2211" s="431"/>
      <c r="G2211" s="431"/>
      <c r="H2211" s="433"/>
      <c r="I2211" s="509"/>
      <c r="J2211" s="387"/>
      <c r="K2211" s="387"/>
      <c r="L2211" s="431"/>
      <c r="M2211" s="431"/>
      <c r="N2211" s="433"/>
      <c r="O2211" s="431"/>
    </row>
    <row r="2212" spans="1:15" x14ac:dyDescent="0.2">
      <c r="A2212" s="431"/>
      <c r="B2212" s="431"/>
      <c r="C2212" s="431"/>
      <c r="D2212" s="431"/>
      <c r="E2212" s="431"/>
      <c r="F2212" s="431"/>
      <c r="G2212" s="431"/>
      <c r="H2212" s="433"/>
      <c r="I2212" s="509"/>
      <c r="J2212" s="387"/>
      <c r="K2212" s="387"/>
      <c r="L2212" s="431"/>
      <c r="M2212" s="431"/>
      <c r="N2212" s="433"/>
      <c r="O2212" s="431"/>
    </row>
    <row r="2213" spans="1:15" x14ac:dyDescent="0.2">
      <c r="A2213" s="431"/>
      <c r="B2213" s="431"/>
      <c r="C2213" s="431"/>
      <c r="D2213" s="431"/>
      <c r="E2213" s="431"/>
      <c r="F2213" s="431"/>
      <c r="G2213" s="431"/>
      <c r="H2213" s="433"/>
      <c r="I2213" s="509"/>
      <c r="J2213" s="387"/>
      <c r="K2213" s="387"/>
      <c r="L2213" s="431"/>
      <c r="M2213" s="431"/>
      <c r="N2213" s="433"/>
      <c r="O2213" s="431"/>
    </row>
    <row r="2214" spans="1:15" x14ac:dyDescent="0.2">
      <c r="A2214" s="431"/>
      <c r="B2214" s="431"/>
      <c r="C2214" s="431"/>
      <c r="D2214" s="431"/>
      <c r="E2214" s="431"/>
      <c r="F2214" s="431"/>
      <c r="G2214" s="431"/>
      <c r="H2214" s="433"/>
      <c r="I2214" s="509"/>
      <c r="J2214" s="387"/>
      <c r="K2214" s="387"/>
      <c r="L2214" s="431"/>
      <c r="M2214" s="431"/>
      <c r="N2214" s="433"/>
      <c r="O2214" s="431"/>
    </row>
    <row r="2215" spans="1:15" x14ac:dyDescent="0.2">
      <c r="A2215" s="431"/>
      <c r="B2215" s="431"/>
      <c r="C2215" s="431"/>
      <c r="D2215" s="431"/>
      <c r="E2215" s="431"/>
      <c r="F2215" s="431"/>
      <c r="G2215" s="431"/>
      <c r="H2215" s="433"/>
      <c r="I2215" s="509"/>
      <c r="J2215" s="387"/>
      <c r="K2215" s="387"/>
      <c r="L2215" s="431"/>
      <c r="M2215" s="431"/>
      <c r="N2215" s="433"/>
      <c r="O2215" s="431"/>
    </row>
    <row r="2216" spans="1:15" x14ac:dyDescent="0.2">
      <c r="A2216" s="431"/>
      <c r="B2216" s="431"/>
      <c r="C2216" s="431"/>
      <c r="D2216" s="431"/>
      <c r="E2216" s="431"/>
      <c r="F2216" s="431"/>
      <c r="G2216" s="431"/>
      <c r="H2216" s="433"/>
      <c r="I2216" s="509"/>
      <c r="J2216" s="387"/>
      <c r="K2216" s="387"/>
      <c r="L2216" s="431"/>
      <c r="M2216" s="431"/>
      <c r="N2216" s="433"/>
      <c r="O2216" s="431"/>
    </row>
    <row r="2217" spans="1:15" x14ac:dyDescent="0.2">
      <c r="A2217" s="431"/>
      <c r="B2217" s="431"/>
      <c r="C2217" s="431"/>
      <c r="D2217" s="431"/>
      <c r="E2217" s="431"/>
      <c r="F2217" s="431"/>
      <c r="G2217" s="431"/>
      <c r="H2217" s="433"/>
      <c r="I2217" s="509"/>
      <c r="J2217" s="387"/>
      <c r="K2217" s="387"/>
      <c r="L2217" s="431"/>
      <c r="M2217" s="431"/>
      <c r="N2217" s="433"/>
      <c r="O2217" s="431"/>
    </row>
    <row r="2218" spans="1:15" x14ac:dyDescent="0.2">
      <c r="A2218" s="431"/>
      <c r="B2218" s="431"/>
      <c r="C2218" s="431"/>
      <c r="D2218" s="431"/>
      <c r="E2218" s="431"/>
      <c r="F2218" s="431"/>
      <c r="G2218" s="431"/>
      <c r="H2218" s="433"/>
      <c r="I2218" s="509"/>
      <c r="J2218" s="387"/>
      <c r="K2218" s="387"/>
      <c r="L2218" s="431"/>
      <c r="M2218" s="431"/>
      <c r="N2218" s="433"/>
      <c r="O2218" s="431"/>
    </row>
    <row r="2219" spans="1:15" x14ac:dyDescent="0.2">
      <c r="A2219" s="431"/>
      <c r="B2219" s="431"/>
      <c r="C2219" s="431"/>
      <c r="D2219" s="431"/>
      <c r="E2219" s="431"/>
      <c r="F2219" s="431"/>
      <c r="G2219" s="431"/>
      <c r="H2219" s="433"/>
      <c r="I2219" s="509"/>
      <c r="J2219" s="387"/>
      <c r="K2219" s="387"/>
      <c r="L2219" s="431"/>
      <c r="M2219" s="431"/>
      <c r="N2219" s="433"/>
      <c r="O2219" s="431"/>
    </row>
    <row r="2220" spans="1:15" x14ac:dyDescent="0.2">
      <c r="A2220" s="431"/>
      <c r="B2220" s="431"/>
      <c r="C2220" s="431"/>
      <c r="D2220" s="431"/>
      <c r="E2220" s="431"/>
      <c r="F2220" s="431"/>
      <c r="G2220" s="431"/>
      <c r="H2220" s="433"/>
      <c r="I2220" s="509"/>
      <c r="J2220" s="387"/>
      <c r="K2220" s="387"/>
      <c r="L2220" s="431"/>
      <c r="M2220" s="431"/>
      <c r="N2220" s="433"/>
      <c r="O2220" s="431"/>
    </row>
    <row r="2221" spans="1:15" x14ac:dyDescent="0.2">
      <c r="A2221" s="431"/>
      <c r="B2221" s="431"/>
      <c r="C2221" s="431"/>
      <c r="D2221" s="431"/>
      <c r="E2221" s="431"/>
      <c r="F2221" s="431"/>
      <c r="G2221" s="431"/>
      <c r="H2221" s="433"/>
      <c r="I2221" s="509"/>
      <c r="J2221" s="387"/>
      <c r="K2221" s="387"/>
      <c r="L2221" s="431"/>
      <c r="M2221" s="431"/>
      <c r="N2221" s="433"/>
      <c r="O2221" s="431"/>
    </row>
    <row r="2222" spans="1:15" x14ac:dyDescent="0.2">
      <c r="A2222" s="431"/>
      <c r="B2222" s="431"/>
      <c r="C2222" s="431"/>
      <c r="D2222" s="431"/>
      <c r="E2222" s="431"/>
      <c r="F2222" s="431"/>
      <c r="G2222" s="431"/>
      <c r="H2222" s="433"/>
      <c r="I2222" s="509"/>
      <c r="J2222" s="387"/>
      <c r="K2222" s="387"/>
      <c r="L2222" s="431"/>
      <c r="M2222" s="431"/>
      <c r="N2222" s="433"/>
      <c r="O2222" s="431"/>
    </row>
    <row r="2223" spans="1:15" x14ac:dyDescent="0.2">
      <c r="A2223" s="431"/>
      <c r="B2223" s="431"/>
      <c r="C2223" s="431"/>
      <c r="D2223" s="431"/>
      <c r="E2223" s="431"/>
      <c r="F2223" s="431"/>
      <c r="G2223" s="431"/>
      <c r="H2223" s="433"/>
      <c r="I2223" s="509"/>
      <c r="J2223" s="387"/>
      <c r="K2223" s="387"/>
      <c r="L2223" s="431"/>
      <c r="M2223" s="431"/>
      <c r="N2223" s="433"/>
      <c r="O2223" s="431"/>
    </row>
    <row r="2224" spans="1:15" x14ac:dyDescent="0.2">
      <c r="A2224" s="431"/>
      <c r="B2224" s="431"/>
      <c r="C2224" s="431"/>
      <c r="D2224" s="431"/>
      <c r="E2224" s="431"/>
      <c r="F2224" s="431"/>
      <c r="G2224" s="431"/>
      <c r="H2224" s="433"/>
      <c r="I2224" s="509"/>
      <c r="J2224" s="387"/>
      <c r="K2224" s="387"/>
      <c r="L2224" s="431"/>
      <c r="M2224" s="431"/>
      <c r="N2224" s="433"/>
      <c r="O2224" s="431"/>
    </row>
    <row r="2225" spans="1:15" x14ac:dyDescent="0.2">
      <c r="A2225" s="431"/>
      <c r="B2225" s="431"/>
      <c r="C2225" s="431"/>
      <c r="D2225" s="431"/>
      <c r="E2225" s="431"/>
      <c r="F2225" s="431"/>
      <c r="G2225" s="431"/>
      <c r="H2225" s="433"/>
      <c r="I2225" s="509"/>
      <c r="J2225" s="387"/>
      <c r="K2225" s="387"/>
      <c r="L2225" s="431"/>
      <c r="M2225" s="431"/>
      <c r="N2225" s="433"/>
      <c r="O2225" s="431"/>
    </row>
    <row r="2226" spans="1:15" x14ac:dyDescent="0.2">
      <c r="A2226" s="431"/>
      <c r="B2226" s="431"/>
      <c r="C2226" s="431"/>
      <c r="D2226" s="431"/>
      <c r="E2226" s="431"/>
      <c r="F2226" s="431"/>
      <c r="G2226" s="431"/>
      <c r="H2226" s="433"/>
      <c r="I2226" s="509"/>
      <c r="J2226" s="387"/>
      <c r="K2226" s="387"/>
      <c r="L2226" s="431"/>
      <c r="M2226" s="431"/>
      <c r="N2226" s="433"/>
      <c r="O2226" s="431"/>
    </row>
    <row r="2227" spans="1:15" x14ac:dyDescent="0.2">
      <c r="A2227" s="431"/>
      <c r="B2227" s="431"/>
      <c r="C2227" s="431"/>
      <c r="D2227" s="431"/>
      <c r="E2227" s="431"/>
      <c r="F2227" s="431"/>
      <c r="G2227" s="431"/>
      <c r="H2227" s="433"/>
      <c r="I2227" s="509"/>
      <c r="J2227" s="387"/>
      <c r="K2227" s="387"/>
      <c r="L2227" s="431"/>
      <c r="M2227" s="431"/>
      <c r="N2227" s="433"/>
      <c r="O2227" s="431"/>
    </row>
    <row r="2228" spans="1:15" x14ac:dyDescent="0.2">
      <c r="A2228" s="431"/>
      <c r="B2228" s="431"/>
      <c r="C2228" s="431"/>
      <c r="D2228" s="431"/>
      <c r="E2228" s="431"/>
      <c r="F2228" s="431"/>
      <c r="G2228" s="431"/>
      <c r="H2228" s="433"/>
      <c r="I2228" s="509"/>
      <c r="J2228" s="387"/>
      <c r="K2228" s="387"/>
      <c r="L2228" s="431"/>
      <c r="M2228" s="431"/>
      <c r="N2228" s="433"/>
      <c r="O2228" s="431"/>
    </row>
    <row r="2229" spans="1:15" x14ac:dyDescent="0.2">
      <c r="A2229" s="431"/>
      <c r="B2229" s="431"/>
      <c r="C2229" s="431"/>
      <c r="D2229" s="431"/>
      <c r="E2229" s="431"/>
      <c r="F2229" s="431"/>
      <c r="G2229" s="431"/>
      <c r="H2229" s="433"/>
      <c r="I2229" s="509"/>
      <c r="J2229" s="387"/>
      <c r="K2229" s="387"/>
      <c r="L2229" s="431"/>
      <c r="M2229" s="431"/>
      <c r="N2229" s="433"/>
      <c r="O2229" s="431"/>
    </row>
    <row r="2230" spans="1:15" x14ac:dyDescent="0.2">
      <c r="A2230" s="431"/>
      <c r="B2230" s="431"/>
      <c r="C2230" s="431"/>
      <c r="D2230" s="431"/>
      <c r="E2230" s="431"/>
      <c r="F2230" s="431"/>
      <c r="G2230" s="431"/>
      <c r="H2230" s="433"/>
      <c r="I2230" s="509"/>
      <c r="J2230" s="387"/>
      <c r="K2230" s="387"/>
      <c r="L2230" s="431"/>
      <c r="M2230" s="431"/>
      <c r="N2230" s="433"/>
      <c r="O2230" s="431"/>
    </row>
    <row r="2231" spans="1:15" x14ac:dyDescent="0.2">
      <c r="A2231" s="431"/>
      <c r="B2231" s="431"/>
      <c r="C2231" s="431"/>
      <c r="D2231" s="431"/>
      <c r="E2231" s="431"/>
      <c r="F2231" s="431"/>
      <c r="G2231" s="431"/>
      <c r="H2231" s="433"/>
      <c r="I2231" s="509"/>
      <c r="J2231" s="387"/>
      <c r="K2231" s="387"/>
      <c r="L2231" s="431"/>
      <c r="M2231" s="431"/>
      <c r="N2231" s="433"/>
      <c r="O2231" s="431"/>
    </row>
    <row r="2232" spans="1:15" x14ac:dyDescent="0.2">
      <c r="A2232" s="431"/>
      <c r="B2232" s="431"/>
      <c r="C2232" s="431"/>
      <c r="D2232" s="431"/>
      <c r="E2232" s="431"/>
      <c r="F2232" s="431"/>
      <c r="G2232" s="431"/>
      <c r="H2232" s="433"/>
      <c r="I2232" s="509"/>
      <c r="J2232" s="387"/>
      <c r="K2232" s="387"/>
      <c r="L2232" s="431"/>
      <c r="M2232" s="431"/>
      <c r="N2232" s="433"/>
      <c r="O2232" s="431"/>
    </row>
    <row r="2233" spans="1:15" x14ac:dyDescent="0.2">
      <c r="A2233" s="431"/>
      <c r="B2233" s="431"/>
      <c r="C2233" s="431"/>
      <c r="D2233" s="431"/>
      <c r="E2233" s="431"/>
      <c r="F2233" s="431"/>
      <c r="G2233" s="431"/>
      <c r="H2233" s="433"/>
      <c r="I2233" s="509"/>
      <c r="J2233" s="387"/>
      <c r="K2233" s="387"/>
      <c r="L2233" s="431"/>
      <c r="M2233" s="431"/>
      <c r="N2233" s="433"/>
      <c r="O2233" s="431"/>
    </row>
    <row r="2234" spans="1:15" x14ac:dyDescent="0.2">
      <c r="A2234" s="431"/>
      <c r="B2234" s="431"/>
      <c r="C2234" s="431"/>
      <c r="D2234" s="431"/>
      <c r="E2234" s="431"/>
      <c r="F2234" s="431"/>
      <c r="G2234" s="431"/>
      <c r="H2234" s="433"/>
      <c r="I2234" s="509"/>
      <c r="J2234" s="387"/>
      <c r="K2234" s="387"/>
      <c r="L2234" s="431"/>
      <c r="M2234" s="431"/>
      <c r="N2234" s="433"/>
      <c r="O2234" s="431"/>
    </row>
    <row r="2235" spans="1:15" x14ac:dyDescent="0.2">
      <c r="A2235" s="431"/>
      <c r="B2235" s="431"/>
      <c r="C2235" s="431"/>
      <c r="D2235" s="431"/>
      <c r="E2235" s="431"/>
      <c r="F2235" s="431"/>
      <c r="G2235" s="431"/>
      <c r="H2235" s="433"/>
      <c r="I2235" s="509"/>
      <c r="J2235" s="387"/>
      <c r="K2235" s="387"/>
      <c r="L2235" s="431"/>
      <c r="M2235" s="431"/>
      <c r="N2235" s="433"/>
      <c r="O2235" s="431"/>
    </row>
    <row r="2236" spans="1:15" x14ac:dyDescent="0.2">
      <c r="A2236" s="431"/>
      <c r="B2236" s="431"/>
      <c r="C2236" s="431"/>
      <c r="D2236" s="431"/>
      <c r="E2236" s="431"/>
      <c r="F2236" s="431"/>
      <c r="G2236" s="431"/>
      <c r="H2236" s="433"/>
      <c r="I2236" s="509"/>
      <c r="J2236" s="387"/>
      <c r="K2236" s="387"/>
      <c r="L2236" s="431"/>
      <c r="M2236" s="431"/>
      <c r="N2236" s="433"/>
      <c r="O2236" s="431"/>
    </row>
    <row r="2237" spans="1:15" x14ac:dyDescent="0.2">
      <c r="A2237" s="431"/>
      <c r="B2237" s="431"/>
      <c r="C2237" s="431"/>
      <c r="D2237" s="431"/>
      <c r="E2237" s="431"/>
      <c r="F2237" s="431"/>
      <c r="G2237" s="431"/>
      <c r="H2237" s="433"/>
      <c r="I2237" s="509"/>
      <c r="J2237" s="387"/>
      <c r="K2237" s="387"/>
      <c r="L2237" s="431"/>
      <c r="M2237" s="431"/>
      <c r="N2237" s="433"/>
      <c r="O2237" s="431"/>
    </row>
    <row r="2238" spans="1:15" x14ac:dyDescent="0.2">
      <c r="A2238" s="431"/>
      <c r="B2238" s="431"/>
      <c r="C2238" s="431"/>
      <c r="D2238" s="431"/>
      <c r="E2238" s="431"/>
      <c r="F2238" s="431"/>
      <c r="G2238" s="431"/>
      <c r="H2238" s="433"/>
      <c r="I2238" s="509"/>
      <c r="J2238" s="387"/>
      <c r="K2238" s="387"/>
      <c r="L2238" s="431"/>
      <c r="M2238" s="431"/>
      <c r="N2238" s="433"/>
      <c r="O2238" s="431"/>
    </row>
    <row r="2239" spans="1:15" x14ac:dyDescent="0.2">
      <c r="A2239" s="431"/>
      <c r="B2239" s="431"/>
      <c r="C2239" s="431"/>
      <c r="D2239" s="431"/>
      <c r="E2239" s="431"/>
      <c r="F2239" s="431"/>
      <c r="G2239" s="431"/>
      <c r="H2239" s="433"/>
      <c r="I2239" s="509"/>
      <c r="J2239" s="387"/>
      <c r="K2239" s="387"/>
      <c r="L2239" s="431"/>
      <c r="M2239" s="431"/>
      <c r="N2239" s="433"/>
      <c r="O2239" s="431"/>
    </row>
    <row r="2240" spans="1:15" x14ac:dyDescent="0.2">
      <c r="A2240" s="431"/>
      <c r="B2240" s="431"/>
      <c r="C2240" s="431"/>
      <c r="D2240" s="431"/>
      <c r="E2240" s="431"/>
      <c r="F2240" s="431"/>
      <c r="G2240" s="431"/>
      <c r="H2240" s="433"/>
      <c r="I2240" s="509"/>
      <c r="J2240" s="387"/>
      <c r="K2240" s="387"/>
      <c r="L2240" s="431"/>
      <c r="M2240" s="431"/>
      <c r="N2240" s="433"/>
      <c r="O2240" s="431"/>
    </row>
    <row r="2241" spans="1:15" x14ac:dyDescent="0.2">
      <c r="A2241" s="431"/>
      <c r="B2241" s="431"/>
      <c r="C2241" s="431"/>
      <c r="D2241" s="431"/>
      <c r="E2241" s="431"/>
      <c r="F2241" s="431"/>
      <c r="G2241" s="431"/>
      <c r="H2241" s="433"/>
      <c r="I2241" s="509"/>
      <c r="J2241" s="387"/>
      <c r="K2241" s="387"/>
      <c r="L2241" s="431"/>
      <c r="M2241" s="431"/>
      <c r="N2241" s="433"/>
      <c r="O2241" s="431"/>
    </row>
    <row r="2242" spans="1:15" x14ac:dyDescent="0.2">
      <c r="A2242" s="431"/>
      <c r="B2242" s="431"/>
      <c r="C2242" s="431"/>
      <c r="D2242" s="431"/>
      <c r="E2242" s="431"/>
      <c r="F2242" s="431"/>
      <c r="G2242" s="431"/>
      <c r="H2242" s="433"/>
      <c r="I2242" s="509"/>
      <c r="J2242" s="387"/>
      <c r="K2242" s="387"/>
      <c r="L2242" s="431"/>
      <c r="M2242" s="431"/>
      <c r="N2242" s="433"/>
      <c r="O2242" s="431"/>
    </row>
    <row r="2243" spans="1:15" x14ac:dyDescent="0.2">
      <c r="A2243" s="431"/>
      <c r="B2243" s="431"/>
      <c r="C2243" s="431"/>
      <c r="D2243" s="431"/>
      <c r="E2243" s="431"/>
      <c r="F2243" s="431"/>
      <c r="G2243" s="431"/>
      <c r="H2243" s="433"/>
      <c r="I2243" s="509"/>
      <c r="J2243" s="387"/>
      <c r="K2243" s="387"/>
      <c r="L2243" s="431"/>
      <c r="M2243" s="431"/>
      <c r="N2243" s="433"/>
      <c r="O2243" s="431"/>
    </row>
    <row r="2244" spans="1:15" x14ac:dyDescent="0.2">
      <c r="A2244" s="431"/>
      <c r="B2244" s="431"/>
      <c r="C2244" s="431"/>
      <c r="D2244" s="431"/>
      <c r="E2244" s="431"/>
      <c r="F2244" s="431"/>
      <c r="G2244" s="431"/>
      <c r="H2244" s="433"/>
      <c r="I2244" s="509"/>
      <c r="J2244" s="387"/>
      <c r="K2244" s="387"/>
      <c r="L2244" s="431"/>
      <c r="M2244" s="431"/>
      <c r="N2244" s="433"/>
      <c r="O2244" s="431"/>
    </row>
    <row r="2245" spans="1:15" x14ac:dyDescent="0.2">
      <c r="A2245" s="431"/>
      <c r="B2245" s="431"/>
      <c r="C2245" s="431"/>
      <c r="D2245" s="431"/>
      <c r="E2245" s="431"/>
      <c r="F2245" s="431"/>
      <c r="G2245" s="431"/>
      <c r="H2245" s="433"/>
      <c r="I2245" s="509"/>
      <c r="J2245" s="387"/>
      <c r="K2245" s="387"/>
      <c r="L2245" s="431"/>
      <c r="M2245" s="431"/>
      <c r="N2245" s="433"/>
      <c r="O2245" s="431"/>
    </row>
    <row r="2246" spans="1:15" x14ac:dyDescent="0.2">
      <c r="A2246" s="431"/>
      <c r="B2246" s="431"/>
      <c r="C2246" s="431"/>
      <c r="D2246" s="431"/>
      <c r="E2246" s="431"/>
      <c r="F2246" s="431"/>
      <c r="G2246" s="431"/>
      <c r="H2246" s="433"/>
      <c r="I2246" s="509"/>
      <c r="J2246" s="387"/>
      <c r="K2246" s="387"/>
      <c r="L2246" s="431"/>
      <c r="M2246" s="431"/>
      <c r="N2246" s="433"/>
      <c r="O2246" s="431"/>
    </row>
    <row r="2247" spans="1:15" x14ac:dyDescent="0.2">
      <c r="A2247" s="431"/>
      <c r="B2247" s="431"/>
      <c r="C2247" s="431"/>
      <c r="D2247" s="431"/>
      <c r="E2247" s="431"/>
      <c r="F2247" s="431"/>
      <c r="G2247" s="431"/>
      <c r="H2247" s="433"/>
      <c r="I2247" s="509"/>
      <c r="J2247" s="387"/>
      <c r="K2247" s="387"/>
      <c r="L2247" s="431"/>
      <c r="M2247" s="431"/>
      <c r="N2247" s="433"/>
      <c r="O2247" s="431"/>
    </row>
    <row r="2248" spans="1:15" x14ac:dyDescent="0.2">
      <c r="A2248" s="431"/>
      <c r="B2248" s="431"/>
      <c r="C2248" s="431"/>
      <c r="D2248" s="431"/>
      <c r="E2248" s="431"/>
      <c r="F2248" s="431"/>
      <c r="G2248" s="431"/>
      <c r="H2248" s="433"/>
      <c r="I2248" s="509"/>
      <c r="J2248" s="387"/>
      <c r="K2248" s="387"/>
      <c r="L2248" s="431"/>
      <c r="M2248" s="431"/>
      <c r="N2248" s="433"/>
      <c r="O2248" s="431"/>
    </row>
    <row r="2249" spans="1:15" x14ac:dyDescent="0.2">
      <c r="A2249" s="431"/>
      <c r="B2249" s="431"/>
      <c r="C2249" s="431"/>
      <c r="D2249" s="431"/>
      <c r="E2249" s="431"/>
      <c r="F2249" s="431"/>
      <c r="G2249" s="431"/>
      <c r="H2249" s="433"/>
      <c r="I2249" s="509"/>
      <c r="J2249" s="387"/>
      <c r="K2249" s="387"/>
      <c r="L2249" s="431"/>
      <c r="M2249" s="431"/>
      <c r="N2249" s="433"/>
      <c r="O2249" s="431"/>
    </row>
    <row r="2250" spans="1:15" x14ac:dyDescent="0.2">
      <c r="A2250" s="431"/>
      <c r="B2250" s="431"/>
      <c r="C2250" s="431"/>
      <c r="D2250" s="431"/>
      <c r="E2250" s="431"/>
      <c r="F2250" s="431"/>
      <c r="G2250" s="431"/>
      <c r="H2250" s="433"/>
      <c r="I2250" s="509"/>
      <c r="J2250" s="387"/>
      <c r="K2250" s="387"/>
      <c r="L2250" s="431"/>
      <c r="M2250" s="431"/>
      <c r="N2250" s="433"/>
      <c r="O2250" s="431"/>
    </row>
    <row r="2251" spans="1:15" x14ac:dyDescent="0.2">
      <c r="A2251" s="431"/>
      <c r="B2251" s="431"/>
      <c r="C2251" s="431"/>
      <c r="D2251" s="431"/>
      <c r="E2251" s="431"/>
      <c r="F2251" s="431"/>
      <c r="G2251" s="431"/>
      <c r="H2251" s="433"/>
      <c r="I2251" s="509"/>
      <c r="J2251" s="387"/>
      <c r="K2251" s="387"/>
      <c r="L2251" s="431"/>
      <c r="M2251" s="431"/>
      <c r="N2251" s="433"/>
      <c r="O2251" s="431"/>
    </row>
    <row r="2252" spans="1:15" x14ac:dyDescent="0.2">
      <c r="A2252" s="431"/>
      <c r="B2252" s="431"/>
      <c r="C2252" s="431"/>
      <c r="D2252" s="431"/>
      <c r="E2252" s="431"/>
      <c r="F2252" s="431"/>
      <c r="G2252" s="431"/>
      <c r="H2252" s="433"/>
      <c r="I2252" s="509"/>
      <c r="J2252" s="387"/>
      <c r="K2252" s="387"/>
      <c r="L2252" s="431"/>
      <c r="M2252" s="431"/>
      <c r="N2252" s="433"/>
      <c r="O2252" s="431"/>
    </row>
    <row r="2253" spans="1:15" x14ac:dyDescent="0.2">
      <c r="A2253" s="431"/>
      <c r="B2253" s="431"/>
      <c r="C2253" s="431"/>
      <c r="D2253" s="431"/>
      <c r="E2253" s="431"/>
      <c r="F2253" s="431"/>
      <c r="G2253" s="431"/>
      <c r="H2253" s="433"/>
      <c r="I2253" s="509"/>
      <c r="J2253" s="387"/>
      <c r="K2253" s="387"/>
      <c r="L2253" s="431"/>
      <c r="M2253" s="431"/>
      <c r="N2253" s="433"/>
      <c r="O2253" s="431"/>
    </row>
    <row r="2254" spans="1:15" x14ac:dyDescent="0.2">
      <c r="A2254" s="431"/>
      <c r="B2254" s="431"/>
      <c r="C2254" s="431"/>
      <c r="D2254" s="431"/>
      <c r="E2254" s="431"/>
      <c r="F2254" s="431"/>
      <c r="G2254" s="431"/>
      <c r="H2254" s="433"/>
      <c r="I2254" s="509"/>
      <c r="J2254" s="387"/>
      <c r="K2254" s="387"/>
      <c r="L2254" s="431"/>
      <c r="M2254" s="431"/>
      <c r="N2254" s="433"/>
      <c r="O2254" s="431"/>
    </row>
    <row r="2255" spans="1:15" x14ac:dyDescent="0.2">
      <c r="A2255" s="431"/>
      <c r="B2255" s="431"/>
      <c r="C2255" s="431"/>
      <c r="D2255" s="431"/>
      <c r="E2255" s="431"/>
      <c r="F2255" s="431"/>
      <c r="G2255" s="431"/>
      <c r="H2255" s="433"/>
      <c r="I2255" s="509"/>
      <c r="J2255" s="387"/>
      <c r="K2255" s="387"/>
      <c r="L2255" s="431"/>
      <c r="M2255" s="431"/>
      <c r="N2255" s="433"/>
      <c r="O2255" s="431"/>
    </row>
    <row r="2256" spans="1:15" x14ac:dyDescent="0.2">
      <c r="A2256" s="431"/>
      <c r="B2256" s="431"/>
      <c r="C2256" s="431"/>
      <c r="D2256" s="431"/>
      <c r="E2256" s="431"/>
      <c r="F2256" s="431"/>
      <c r="G2256" s="431"/>
      <c r="H2256" s="433"/>
      <c r="I2256" s="509"/>
      <c r="J2256" s="387"/>
      <c r="K2256" s="387"/>
      <c r="L2256" s="431"/>
      <c r="M2256" s="431"/>
      <c r="N2256" s="433"/>
      <c r="O2256" s="431"/>
    </row>
    <row r="2257" spans="1:15" x14ac:dyDescent="0.2">
      <c r="A2257" s="431"/>
      <c r="B2257" s="431"/>
      <c r="C2257" s="431"/>
      <c r="D2257" s="431"/>
      <c r="E2257" s="431"/>
      <c r="F2257" s="431"/>
      <c r="G2257" s="431"/>
      <c r="H2257" s="433"/>
      <c r="I2257" s="509"/>
      <c r="J2257" s="387"/>
      <c r="K2257" s="387"/>
      <c r="L2257" s="431"/>
      <c r="M2257" s="431"/>
      <c r="N2257" s="433"/>
      <c r="O2257" s="431"/>
    </row>
    <row r="2258" spans="1:15" x14ac:dyDescent="0.2">
      <c r="A2258" s="431"/>
      <c r="B2258" s="431"/>
      <c r="C2258" s="431"/>
      <c r="D2258" s="431"/>
      <c r="E2258" s="431"/>
      <c r="F2258" s="431"/>
      <c r="G2258" s="431"/>
      <c r="H2258" s="433"/>
      <c r="I2258" s="509"/>
      <c r="J2258" s="387"/>
      <c r="K2258" s="387"/>
      <c r="L2258" s="431"/>
      <c r="M2258" s="431"/>
      <c r="N2258" s="433"/>
      <c r="O2258" s="431"/>
    </row>
    <row r="2259" spans="1:15" x14ac:dyDescent="0.2">
      <c r="A2259" s="431"/>
      <c r="B2259" s="431"/>
      <c r="C2259" s="431"/>
      <c r="D2259" s="431"/>
      <c r="E2259" s="431"/>
      <c r="F2259" s="431"/>
      <c r="G2259" s="431"/>
      <c r="H2259" s="433"/>
      <c r="I2259" s="509"/>
      <c r="J2259" s="387"/>
      <c r="K2259" s="387"/>
      <c r="L2259" s="431"/>
      <c r="M2259" s="431"/>
      <c r="N2259" s="433"/>
      <c r="O2259" s="431"/>
    </row>
    <row r="2260" spans="1:15" x14ac:dyDescent="0.2">
      <c r="A2260" s="431"/>
      <c r="B2260" s="431"/>
      <c r="C2260" s="431"/>
      <c r="D2260" s="431"/>
      <c r="E2260" s="431"/>
      <c r="F2260" s="431"/>
      <c r="G2260" s="431"/>
      <c r="H2260" s="433"/>
      <c r="I2260" s="509"/>
      <c r="J2260" s="387"/>
      <c r="K2260" s="387"/>
      <c r="L2260" s="431"/>
      <c r="M2260" s="431"/>
      <c r="N2260" s="433"/>
      <c r="O2260" s="431"/>
    </row>
    <row r="2261" spans="1:15" x14ac:dyDescent="0.2">
      <c r="A2261" s="431"/>
      <c r="B2261" s="431"/>
      <c r="C2261" s="431"/>
      <c r="D2261" s="431"/>
      <c r="E2261" s="431"/>
      <c r="F2261" s="431"/>
      <c r="G2261" s="431"/>
      <c r="H2261" s="433"/>
      <c r="I2261" s="509"/>
      <c r="J2261" s="387"/>
      <c r="K2261" s="387"/>
      <c r="L2261" s="431"/>
      <c r="M2261" s="431"/>
      <c r="N2261" s="433"/>
      <c r="O2261" s="431"/>
    </row>
    <row r="2262" spans="1:15" x14ac:dyDescent="0.2">
      <c r="A2262" s="431"/>
      <c r="B2262" s="431"/>
      <c r="C2262" s="431"/>
      <c r="D2262" s="431"/>
      <c r="E2262" s="431"/>
      <c r="F2262" s="431"/>
      <c r="G2262" s="431"/>
      <c r="H2262" s="433"/>
      <c r="I2262" s="509"/>
      <c r="J2262" s="387"/>
      <c r="K2262" s="387"/>
      <c r="L2262" s="431"/>
      <c r="M2262" s="431"/>
      <c r="N2262" s="433"/>
      <c r="O2262" s="431"/>
    </row>
    <row r="2263" spans="1:15" x14ac:dyDescent="0.2">
      <c r="A2263" s="431"/>
      <c r="B2263" s="431"/>
      <c r="C2263" s="431"/>
      <c r="D2263" s="431"/>
      <c r="E2263" s="431"/>
      <c r="F2263" s="431"/>
      <c r="G2263" s="431"/>
      <c r="H2263" s="433"/>
      <c r="I2263" s="509"/>
      <c r="J2263" s="387"/>
      <c r="K2263" s="387"/>
      <c r="L2263" s="431"/>
      <c r="M2263" s="431"/>
      <c r="N2263" s="433"/>
      <c r="O2263" s="431"/>
    </row>
    <row r="2264" spans="1:15" x14ac:dyDescent="0.2">
      <c r="A2264" s="431"/>
      <c r="B2264" s="431"/>
      <c r="C2264" s="431"/>
      <c r="D2264" s="431"/>
      <c r="E2264" s="431"/>
      <c r="F2264" s="431"/>
      <c r="G2264" s="431"/>
      <c r="H2264" s="433"/>
      <c r="I2264" s="509"/>
      <c r="J2264" s="387"/>
      <c r="K2264" s="387"/>
      <c r="L2264" s="431"/>
      <c r="M2264" s="431"/>
      <c r="N2264" s="433"/>
      <c r="O2264" s="431"/>
    </row>
    <row r="2265" spans="1:15" x14ac:dyDescent="0.2">
      <c r="A2265" s="431"/>
      <c r="B2265" s="431"/>
      <c r="C2265" s="431"/>
      <c r="D2265" s="431"/>
      <c r="E2265" s="431"/>
      <c r="F2265" s="431"/>
      <c r="G2265" s="431"/>
      <c r="H2265" s="433"/>
      <c r="I2265" s="509"/>
      <c r="J2265" s="387"/>
      <c r="K2265" s="387"/>
      <c r="L2265" s="431"/>
      <c r="M2265" s="431"/>
      <c r="N2265" s="433"/>
      <c r="O2265" s="431"/>
    </row>
    <row r="2266" spans="1:15" x14ac:dyDescent="0.2">
      <c r="A2266" s="431"/>
      <c r="B2266" s="431"/>
      <c r="C2266" s="431"/>
      <c r="D2266" s="431"/>
      <c r="E2266" s="431"/>
      <c r="F2266" s="431"/>
      <c r="G2266" s="431"/>
      <c r="H2266" s="433"/>
      <c r="I2266" s="509"/>
      <c r="J2266" s="387"/>
      <c r="K2266" s="387"/>
      <c r="L2266" s="431"/>
      <c r="M2266" s="431"/>
      <c r="N2266" s="433"/>
      <c r="O2266" s="431"/>
    </row>
    <row r="2267" spans="1:15" x14ac:dyDescent="0.2">
      <c r="A2267" s="431"/>
      <c r="B2267" s="431"/>
      <c r="C2267" s="431"/>
      <c r="D2267" s="431"/>
      <c r="E2267" s="431"/>
      <c r="F2267" s="431"/>
      <c r="G2267" s="431"/>
      <c r="H2267" s="433"/>
      <c r="I2267" s="509"/>
      <c r="J2267" s="387"/>
      <c r="K2267" s="387"/>
      <c r="L2267" s="431"/>
      <c r="M2267" s="431"/>
      <c r="N2267" s="433"/>
      <c r="O2267" s="431"/>
    </row>
    <row r="2268" spans="1:15" x14ac:dyDescent="0.2">
      <c r="A2268" s="431"/>
      <c r="B2268" s="431"/>
      <c r="C2268" s="431"/>
      <c r="D2268" s="431"/>
      <c r="E2268" s="431"/>
      <c r="F2268" s="431"/>
      <c r="G2268" s="431"/>
      <c r="H2268" s="433"/>
      <c r="I2268" s="509"/>
      <c r="J2268" s="387"/>
      <c r="K2268" s="387"/>
      <c r="L2268" s="431"/>
      <c r="M2268" s="431"/>
      <c r="N2268" s="433"/>
      <c r="O2268" s="431"/>
    </row>
    <row r="2269" spans="1:15" x14ac:dyDescent="0.2">
      <c r="A2269" s="431"/>
      <c r="B2269" s="431"/>
      <c r="C2269" s="431"/>
      <c r="D2269" s="431"/>
      <c r="E2269" s="431"/>
      <c r="F2269" s="431"/>
      <c r="G2269" s="431"/>
      <c r="H2269" s="433"/>
      <c r="I2269" s="509"/>
      <c r="J2269" s="387"/>
      <c r="K2269" s="387"/>
      <c r="L2269" s="431"/>
      <c r="M2269" s="431"/>
      <c r="N2269" s="433"/>
      <c r="O2269" s="431"/>
    </row>
    <row r="2270" spans="1:15" x14ac:dyDescent="0.2">
      <c r="A2270" s="431"/>
      <c r="B2270" s="431"/>
      <c r="C2270" s="431"/>
      <c r="D2270" s="431"/>
      <c r="E2270" s="431"/>
      <c r="F2270" s="431"/>
      <c r="G2270" s="431"/>
      <c r="H2270" s="433"/>
      <c r="I2270" s="509"/>
      <c r="J2270" s="387"/>
      <c r="K2270" s="387"/>
      <c r="L2270" s="431"/>
      <c r="M2270" s="431"/>
      <c r="N2270" s="433"/>
      <c r="O2270" s="431"/>
    </row>
    <row r="2271" spans="1:15" x14ac:dyDescent="0.2">
      <c r="A2271" s="431"/>
      <c r="B2271" s="431"/>
      <c r="C2271" s="431"/>
      <c r="D2271" s="431"/>
      <c r="E2271" s="431"/>
      <c r="F2271" s="431"/>
      <c r="G2271" s="431"/>
      <c r="H2271" s="433"/>
      <c r="I2271" s="509"/>
      <c r="J2271" s="387"/>
      <c r="K2271" s="387"/>
      <c r="L2271" s="431"/>
      <c r="M2271" s="431"/>
      <c r="N2271" s="433"/>
      <c r="O2271" s="431"/>
    </row>
    <row r="2272" spans="1:15" x14ac:dyDescent="0.2">
      <c r="A2272" s="431"/>
      <c r="B2272" s="431"/>
      <c r="C2272" s="431"/>
      <c r="D2272" s="431"/>
      <c r="E2272" s="431"/>
      <c r="F2272" s="431"/>
      <c r="G2272" s="431"/>
      <c r="H2272" s="433"/>
      <c r="I2272" s="509"/>
      <c r="J2272" s="387"/>
      <c r="K2272" s="387"/>
      <c r="L2272" s="431"/>
      <c r="M2272" s="431"/>
      <c r="N2272" s="433"/>
      <c r="O2272" s="431"/>
    </row>
    <row r="2273" spans="1:15" x14ac:dyDescent="0.2">
      <c r="A2273" s="431"/>
      <c r="B2273" s="431"/>
      <c r="C2273" s="431"/>
      <c r="D2273" s="431"/>
      <c r="E2273" s="431"/>
      <c r="F2273" s="431"/>
      <c r="G2273" s="431"/>
      <c r="H2273" s="433"/>
      <c r="I2273" s="509"/>
      <c r="J2273" s="387"/>
      <c r="K2273" s="387"/>
      <c r="L2273" s="431"/>
      <c r="M2273" s="431"/>
      <c r="N2273" s="433"/>
      <c r="O2273" s="431"/>
    </row>
    <row r="2274" spans="1:15" x14ac:dyDescent="0.2">
      <c r="A2274" s="431"/>
      <c r="B2274" s="431"/>
      <c r="C2274" s="431"/>
      <c r="D2274" s="431"/>
      <c r="E2274" s="431"/>
      <c r="F2274" s="431"/>
      <c r="G2274" s="431"/>
      <c r="H2274" s="433"/>
      <c r="I2274" s="509"/>
      <c r="J2274" s="387"/>
      <c r="K2274" s="387"/>
      <c r="L2274" s="431"/>
      <c r="M2274" s="431"/>
      <c r="N2274" s="433"/>
      <c r="O2274" s="431"/>
    </row>
    <row r="2275" spans="1:15" x14ac:dyDescent="0.2">
      <c r="A2275" s="431"/>
      <c r="B2275" s="431"/>
      <c r="C2275" s="431"/>
      <c r="D2275" s="431"/>
      <c r="E2275" s="431"/>
      <c r="F2275" s="431"/>
      <c r="G2275" s="431"/>
      <c r="H2275" s="433"/>
      <c r="I2275" s="509"/>
      <c r="J2275" s="387"/>
      <c r="K2275" s="387"/>
      <c r="L2275" s="431"/>
      <c r="M2275" s="431"/>
      <c r="N2275" s="433"/>
      <c r="O2275" s="431"/>
    </row>
    <row r="2276" spans="1:15" x14ac:dyDescent="0.2">
      <c r="A2276" s="431"/>
      <c r="B2276" s="431"/>
      <c r="C2276" s="431"/>
      <c r="D2276" s="431"/>
      <c r="E2276" s="431"/>
      <c r="F2276" s="431"/>
      <c r="G2276" s="431"/>
      <c r="H2276" s="433"/>
      <c r="I2276" s="509"/>
      <c r="J2276" s="387"/>
      <c r="K2276" s="387"/>
      <c r="L2276" s="431"/>
      <c r="M2276" s="431"/>
      <c r="N2276" s="433"/>
      <c r="O2276" s="431"/>
    </row>
    <row r="2277" spans="1:15" x14ac:dyDescent="0.2">
      <c r="A2277" s="431"/>
      <c r="B2277" s="431"/>
      <c r="C2277" s="431"/>
      <c r="D2277" s="431"/>
      <c r="E2277" s="431"/>
      <c r="F2277" s="431"/>
      <c r="G2277" s="431"/>
      <c r="H2277" s="433"/>
      <c r="I2277" s="509"/>
      <c r="J2277" s="387"/>
      <c r="K2277" s="387"/>
      <c r="L2277" s="431"/>
      <c r="M2277" s="431"/>
      <c r="N2277" s="433"/>
      <c r="O2277" s="431"/>
    </row>
    <row r="2278" spans="1:15" x14ac:dyDescent="0.2">
      <c r="A2278" s="431"/>
      <c r="B2278" s="431"/>
      <c r="C2278" s="431"/>
      <c r="D2278" s="431"/>
      <c r="E2278" s="431"/>
      <c r="F2278" s="431"/>
      <c r="G2278" s="431"/>
      <c r="H2278" s="433"/>
      <c r="I2278" s="509"/>
      <c r="J2278" s="387"/>
      <c r="K2278" s="387"/>
      <c r="L2278" s="431"/>
      <c r="M2278" s="431"/>
      <c r="N2278" s="433"/>
      <c r="O2278" s="431"/>
    </row>
    <row r="2279" spans="1:15" x14ac:dyDescent="0.2">
      <c r="A2279" s="431"/>
      <c r="B2279" s="431"/>
      <c r="C2279" s="431"/>
      <c r="D2279" s="431"/>
      <c r="E2279" s="431"/>
      <c r="F2279" s="431"/>
      <c r="G2279" s="431"/>
      <c r="H2279" s="433"/>
      <c r="I2279" s="509"/>
      <c r="J2279" s="387"/>
      <c r="K2279" s="387"/>
      <c r="L2279" s="431"/>
      <c r="M2279" s="431"/>
      <c r="N2279" s="433"/>
      <c r="O2279" s="431"/>
    </row>
    <row r="2280" spans="1:15" x14ac:dyDescent="0.2">
      <c r="A2280" s="431"/>
      <c r="B2280" s="431"/>
      <c r="C2280" s="431"/>
      <c r="D2280" s="431"/>
      <c r="E2280" s="431"/>
      <c r="F2280" s="431"/>
      <c r="G2280" s="431"/>
      <c r="H2280" s="433"/>
      <c r="I2280" s="509"/>
      <c r="J2280" s="387"/>
      <c r="K2280" s="387"/>
      <c r="L2280" s="431"/>
      <c r="M2280" s="431"/>
      <c r="N2280" s="433"/>
      <c r="O2280" s="431"/>
    </row>
    <row r="2281" spans="1:15" x14ac:dyDescent="0.2">
      <c r="A2281" s="431"/>
      <c r="B2281" s="431"/>
      <c r="C2281" s="431"/>
      <c r="D2281" s="431"/>
      <c r="E2281" s="431"/>
      <c r="F2281" s="431"/>
      <c r="G2281" s="431"/>
      <c r="H2281" s="433"/>
      <c r="I2281" s="509"/>
      <c r="J2281" s="387"/>
      <c r="K2281" s="387"/>
      <c r="L2281" s="431"/>
      <c r="M2281" s="431"/>
      <c r="N2281" s="433"/>
      <c r="O2281" s="431"/>
    </row>
    <row r="2282" spans="1:15" x14ac:dyDescent="0.2">
      <c r="A2282" s="431"/>
      <c r="B2282" s="431"/>
      <c r="C2282" s="431"/>
      <c r="D2282" s="431"/>
      <c r="E2282" s="431"/>
      <c r="F2282" s="431"/>
      <c r="G2282" s="431"/>
      <c r="H2282" s="433"/>
      <c r="I2282" s="509"/>
      <c r="J2282" s="387"/>
      <c r="K2282" s="387"/>
      <c r="L2282" s="431"/>
      <c r="M2282" s="431"/>
      <c r="N2282" s="433"/>
      <c r="O2282" s="431"/>
    </row>
    <row r="2283" spans="1:15" x14ac:dyDescent="0.2">
      <c r="A2283" s="431"/>
      <c r="B2283" s="431"/>
      <c r="C2283" s="431"/>
      <c r="D2283" s="431"/>
      <c r="E2283" s="431"/>
      <c r="F2283" s="431"/>
      <c r="G2283" s="431"/>
      <c r="H2283" s="433"/>
      <c r="I2283" s="509"/>
      <c r="J2283" s="387"/>
      <c r="K2283" s="387"/>
      <c r="L2283" s="431"/>
      <c r="M2283" s="431"/>
      <c r="N2283" s="433"/>
      <c r="O2283" s="431"/>
    </row>
    <row r="2284" spans="1:15" x14ac:dyDescent="0.2">
      <c r="A2284" s="431"/>
      <c r="B2284" s="431"/>
      <c r="C2284" s="431"/>
      <c r="D2284" s="431"/>
      <c r="E2284" s="431"/>
      <c r="F2284" s="431"/>
      <c r="G2284" s="431"/>
      <c r="H2284" s="433"/>
      <c r="I2284" s="509"/>
      <c r="J2284" s="387"/>
      <c r="K2284" s="387"/>
      <c r="L2284" s="431"/>
      <c r="M2284" s="431"/>
      <c r="N2284" s="433"/>
      <c r="O2284" s="431"/>
    </row>
    <row r="2285" spans="1:15" x14ac:dyDescent="0.2">
      <c r="A2285" s="431"/>
      <c r="B2285" s="431"/>
      <c r="C2285" s="431"/>
      <c r="D2285" s="431"/>
      <c r="E2285" s="431"/>
      <c r="F2285" s="431"/>
      <c r="G2285" s="431"/>
      <c r="H2285" s="433"/>
      <c r="I2285" s="509"/>
      <c r="J2285" s="387"/>
      <c r="K2285" s="387"/>
      <c r="L2285" s="431"/>
      <c r="M2285" s="431"/>
      <c r="N2285" s="433"/>
      <c r="O2285" s="431"/>
    </row>
    <row r="2286" spans="1:15" x14ac:dyDescent="0.2">
      <c r="A2286" s="431"/>
      <c r="B2286" s="431"/>
      <c r="C2286" s="431"/>
      <c r="D2286" s="431"/>
      <c r="E2286" s="431"/>
      <c r="F2286" s="431"/>
      <c r="G2286" s="431"/>
      <c r="H2286" s="433"/>
      <c r="I2286" s="509"/>
      <c r="J2286" s="387"/>
      <c r="K2286" s="387"/>
      <c r="L2286" s="431"/>
      <c r="M2286" s="431"/>
      <c r="N2286" s="433"/>
      <c r="O2286" s="431"/>
    </row>
    <row r="2287" spans="1:15" x14ac:dyDescent="0.2">
      <c r="A2287" s="431"/>
      <c r="B2287" s="431"/>
      <c r="C2287" s="431"/>
      <c r="D2287" s="431"/>
      <c r="E2287" s="431"/>
      <c r="F2287" s="431"/>
      <c r="G2287" s="431"/>
      <c r="H2287" s="433"/>
      <c r="I2287" s="509"/>
      <c r="J2287" s="387"/>
      <c r="K2287" s="387"/>
      <c r="L2287" s="431"/>
      <c r="M2287" s="431"/>
      <c r="N2287" s="433"/>
      <c r="O2287" s="431"/>
    </row>
    <row r="2288" spans="1:15" x14ac:dyDescent="0.2">
      <c r="A2288" s="431"/>
      <c r="B2288" s="431"/>
      <c r="C2288" s="431"/>
      <c r="D2288" s="431"/>
      <c r="E2288" s="431"/>
      <c r="F2288" s="431"/>
      <c r="G2288" s="431"/>
      <c r="H2288" s="433"/>
      <c r="I2288" s="509"/>
      <c r="J2288" s="387"/>
      <c r="K2288" s="387"/>
      <c r="L2288" s="431"/>
      <c r="M2288" s="431"/>
      <c r="N2288" s="433"/>
      <c r="O2288" s="431"/>
    </row>
    <row r="2289" spans="1:15" x14ac:dyDescent="0.2">
      <c r="A2289" s="431"/>
      <c r="B2289" s="431"/>
      <c r="C2289" s="431"/>
      <c r="D2289" s="431"/>
      <c r="E2289" s="431"/>
      <c r="F2289" s="431"/>
      <c r="G2289" s="431"/>
      <c r="H2289" s="433"/>
      <c r="I2289" s="509"/>
      <c r="J2289" s="387"/>
      <c r="K2289" s="387"/>
      <c r="L2289" s="431"/>
      <c r="M2289" s="431"/>
      <c r="N2289" s="433"/>
      <c r="O2289" s="431"/>
    </row>
    <row r="2290" spans="1:15" x14ac:dyDescent="0.2">
      <c r="A2290" s="431"/>
      <c r="B2290" s="431"/>
      <c r="C2290" s="431"/>
      <c r="D2290" s="431"/>
      <c r="E2290" s="431"/>
      <c r="F2290" s="431"/>
      <c r="G2290" s="431"/>
      <c r="H2290" s="433"/>
      <c r="I2290" s="509"/>
      <c r="J2290" s="387"/>
      <c r="K2290" s="387"/>
      <c r="L2290" s="431"/>
      <c r="M2290" s="431"/>
      <c r="N2290" s="433"/>
      <c r="O2290" s="431"/>
    </row>
    <row r="2291" spans="1:15" x14ac:dyDescent="0.2">
      <c r="A2291" s="431"/>
      <c r="B2291" s="431"/>
      <c r="C2291" s="431"/>
      <c r="D2291" s="431"/>
      <c r="E2291" s="431"/>
      <c r="F2291" s="431"/>
      <c r="G2291" s="431"/>
      <c r="H2291" s="433"/>
      <c r="I2291" s="509"/>
      <c r="J2291" s="387"/>
      <c r="K2291" s="387"/>
      <c r="L2291" s="431"/>
      <c r="M2291" s="431"/>
      <c r="N2291" s="433"/>
      <c r="O2291" s="431"/>
    </row>
    <row r="2292" spans="1:15" x14ac:dyDescent="0.2">
      <c r="A2292" s="431"/>
      <c r="B2292" s="431"/>
      <c r="C2292" s="431"/>
      <c r="D2292" s="431"/>
      <c r="E2292" s="431"/>
      <c r="F2292" s="431"/>
      <c r="G2292" s="431"/>
      <c r="H2292" s="433"/>
      <c r="I2292" s="509"/>
      <c r="J2292" s="387"/>
      <c r="K2292" s="387"/>
      <c r="L2292" s="431"/>
      <c r="M2292" s="431"/>
      <c r="N2292" s="433"/>
      <c r="O2292" s="431"/>
    </row>
    <row r="2293" spans="1:15" x14ac:dyDescent="0.2">
      <c r="A2293" s="431"/>
      <c r="B2293" s="431"/>
      <c r="C2293" s="431"/>
      <c r="D2293" s="431"/>
      <c r="E2293" s="431"/>
      <c r="F2293" s="431"/>
      <c r="G2293" s="431"/>
      <c r="H2293" s="433"/>
      <c r="I2293" s="509"/>
      <c r="J2293" s="387"/>
      <c r="K2293" s="387"/>
      <c r="L2293" s="431"/>
      <c r="M2293" s="431"/>
      <c r="N2293" s="433"/>
      <c r="O2293" s="431"/>
    </row>
    <row r="2294" spans="1:15" x14ac:dyDescent="0.2">
      <c r="A2294" s="431"/>
      <c r="B2294" s="431"/>
      <c r="C2294" s="431"/>
      <c r="D2294" s="431"/>
      <c r="E2294" s="431"/>
      <c r="F2294" s="431"/>
      <c r="G2294" s="431"/>
      <c r="H2294" s="433"/>
      <c r="I2294" s="509"/>
      <c r="J2294" s="387"/>
      <c r="K2294" s="387"/>
      <c r="L2294" s="431"/>
      <c r="M2294" s="431"/>
      <c r="N2294" s="433"/>
      <c r="O2294" s="431"/>
    </row>
    <row r="2295" spans="1:15" x14ac:dyDescent="0.2">
      <c r="A2295" s="431"/>
      <c r="B2295" s="431"/>
      <c r="C2295" s="431"/>
      <c r="D2295" s="431"/>
      <c r="E2295" s="431"/>
      <c r="F2295" s="431"/>
      <c r="G2295" s="431"/>
      <c r="H2295" s="433"/>
      <c r="I2295" s="509"/>
      <c r="J2295" s="387"/>
      <c r="K2295" s="387"/>
      <c r="L2295" s="431"/>
      <c r="M2295" s="431"/>
      <c r="N2295" s="433"/>
      <c r="O2295" s="431"/>
    </row>
    <row r="2296" spans="1:15" x14ac:dyDescent="0.2">
      <c r="A2296" s="431"/>
      <c r="B2296" s="431"/>
      <c r="C2296" s="431"/>
      <c r="D2296" s="431"/>
      <c r="E2296" s="431"/>
      <c r="F2296" s="431"/>
      <c r="G2296" s="431"/>
      <c r="H2296" s="433"/>
      <c r="I2296" s="509"/>
      <c r="J2296" s="387"/>
      <c r="K2296" s="387"/>
      <c r="L2296" s="431"/>
      <c r="M2296" s="431"/>
      <c r="N2296" s="433"/>
      <c r="O2296" s="431"/>
    </row>
    <row r="2297" spans="1:15" x14ac:dyDescent="0.2">
      <c r="A2297" s="431"/>
      <c r="B2297" s="431"/>
      <c r="C2297" s="431"/>
      <c r="D2297" s="431"/>
      <c r="E2297" s="431"/>
      <c r="F2297" s="431"/>
      <c r="G2297" s="431"/>
      <c r="H2297" s="433"/>
      <c r="I2297" s="509"/>
      <c r="J2297" s="387"/>
      <c r="K2297" s="387"/>
      <c r="L2297" s="431"/>
      <c r="M2297" s="431"/>
      <c r="N2297" s="433"/>
      <c r="O2297" s="431"/>
    </row>
    <row r="2298" spans="1:15" x14ac:dyDescent="0.2">
      <c r="A2298" s="431"/>
      <c r="B2298" s="431"/>
      <c r="C2298" s="431"/>
      <c r="D2298" s="431"/>
      <c r="E2298" s="431"/>
      <c r="F2298" s="431"/>
      <c r="G2298" s="431"/>
      <c r="H2298" s="433"/>
      <c r="I2298" s="509"/>
      <c r="J2298" s="387"/>
      <c r="K2298" s="387"/>
      <c r="L2298" s="431"/>
      <c r="M2298" s="431"/>
      <c r="N2298" s="433"/>
      <c r="O2298" s="431"/>
    </row>
    <row r="2299" spans="1:15" x14ac:dyDescent="0.2">
      <c r="A2299" s="431"/>
      <c r="B2299" s="431"/>
      <c r="C2299" s="431"/>
      <c r="D2299" s="431"/>
      <c r="E2299" s="431"/>
      <c r="F2299" s="431"/>
      <c r="G2299" s="431"/>
      <c r="H2299" s="433"/>
      <c r="I2299" s="509"/>
      <c r="J2299" s="387"/>
      <c r="K2299" s="387"/>
      <c r="L2299" s="431"/>
      <c r="M2299" s="431"/>
      <c r="N2299" s="433"/>
      <c r="O2299" s="431"/>
    </row>
    <row r="2300" spans="1:15" x14ac:dyDescent="0.2">
      <c r="A2300" s="431"/>
      <c r="B2300" s="431"/>
      <c r="C2300" s="431"/>
      <c r="D2300" s="431"/>
      <c r="E2300" s="431"/>
      <c r="F2300" s="431"/>
      <c r="G2300" s="431"/>
      <c r="H2300" s="433"/>
      <c r="I2300" s="509"/>
      <c r="J2300" s="387"/>
      <c r="K2300" s="387"/>
      <c r="L2300" s="431"/>
      <c r="M2300" s="431"/>
      <c r="N2300" s="433"/>
      <c r="O2300" s="431"/>
    </row>
    <row r="2301" spans="1:15" x14ac:dyDescent="0.2">
      <c r="A2301" s="431"/>
      <c r="B2301" s="431"/>
      <c r="C2301" s="431"/>
      <c r="D2301" s="431"/>
      <c r="E2301" s="431"/>
      <c r="F2301" s="431"/>
      <c r="G2301" s="431"/>
      <c r="H2301" s="433"/>
      <c r="I2301" s="509"/>
      <c r="J2301" s="387"/>
      <c r="K2301" s="387"/>
      <c r="L2301" s="431"/>
      <c r="M2301" s="431"/>
      <c r="N2301" s="433"/>
      <c r="O2301" s="431"/>
    </row>
    <row r="2302" spans="1:15" x14ac:dyDescent="0.2">
      <c r="A2302" s="431"/>
      <c r="B2302" s="431"/>
      <c r="C2302" s="431"/>
      <c r="D2302" s="431"/>
      <c r="E2302" s="431"/>
      <c r="F2302" s="431"/>
      <c r="G2302" s="431"/>
      <c r="H2302" s="433"/>
      <c r="I2302" s="509"/>
      <c r="J2302" s="387"/>
      <c r="K2302" s="387"/>
      <c r="L2302" s="431"/>
      <c r="M2302" s="431"/>
      <c r="N2302" s="433"/>
      <c r="O2302" s="431"/>
    </row>
    <row r="2303" spans="1:15" x14ac:dyDescent="0.2">
      <c r="A2303" s="431"/>
      <c r="B2303" s="431"/>
      <c r="C2303" s="431"/>
      <c r="D2303" s="431"/>
      <c r="E2303" s="431"/>
      <c r="F2303" s="431"/>
      <c r="G2303" s="431"/>
      <c r="H2303" s="433"/>
      <c r="I2303" s="509"/>
      <c r="J2303" s="387"/>
      <c r="K2303" s="387"/>
      <c r="L2303" s="431"/>
      <c r="M2303" s="431"/>
      <c r="N2303" s="433"/>
      <c r="O2303" s="431"/>
    </row>
    <row r="2304" spans="1:15" x14ac:dyDescent="0.2">
      <c r="A2304" s="431"/>
      <c r="B2304" s="431"/>
      <c r="C2304" s="431"/>
      <c r="D2304" s="431"/>
      <c r="E2304" s="431"/>
      <c r="F2304" s="431"/>
      <c r="G2304" s="431"/>
      <c r="H2304" s="433"/>
      <c r="I2304" s="509"/>
      <c r="J2304" s="387"/>
      <c r="K2304" s="387"/>
      <c r="L2304" s="431"/>
      <c r="M2304" s="431"/>
      <c r="N2304" s="433"/>
      <c r="O2304" s="431"/>
    </row>
    <row r="2305" spans="1:15" x14ac:dyDescent="0.2">
      <c r="A2305" s="431"/>
      <c r="B2305" s="431"/>
      <c r="C2305" s="431"/>
      <c r="D2305" s="431"/>
      <c r="E2305" s="431"/>
      <c r="F2305" s="431"/>
      <c r="G2305" s="431"/>
      <c r="H2305" s="433"/>
      <c r="I2305" s="509"/>
      <c r="J2305" s="387"/>
      <c r="K2305" s="387"/>
      <c r="L2305" s="431"/>
      <c r="M2305" s="431"/>
      <c r="N2305" s="433"/>
      <c r="O2305" s="431"/>
    </row>
    <row r="2306" spans="1:15" x14ac:dyDescent="0.2">
      <c r="A2306" s="431"/>
      <c r="B2306" s="431"/>
      <c r="C2306" s="431"/>
      <c r="D2306" s="431"/>
      <c r="E2306" s="431"/>
      <c r="F2306" s="431"/>
      <c r="G2306" s="431"/>
      <c r="H2306" s="433"/>
      <c r="I2306" s="509"/>
      <c r="J2306" s="387"/>
      <c r="K2306" s="387"/>
      <c r="L2306" s="431"/>
      <c r="M2306" s="431"/>
      <c r="N2306" s="433"/>
      <c r="O2306" s="431"/>
    </row>
    <row r="2307" spans="1:15" x14ac:dyDescent="0.2">
      <c r="A2307" s="431"/>
      <c r="B2307" s="431"/>
      <c r="C2307" s="431"/>
      <c r="D2307" s="431"/>
      <c r="E2307" s="431"/>
      <c r="F2307" s="431"/>
      <c r="G2307" s="431"/>
      <c r="H2307" s="433"/>
      <c r="I2307" s="509"/>
      <c r="J2307" s="387"/>
      <c r="K2307" s="387"/>
      <c r="L2307" s="431"/>
      <c r="M2307" s="431"/>
      <c r="N2307" s="433"/>
      <c r="O2307" s="431"/>
    </row>
    <row r="2308" spans="1:15" x14ac:dyDescent="0.2">
      <c r="A2308" s="431"/>
      <c r="B2308" s="431"/>
      <c r="C2308" s="431"/>
      <c r="D2308" s="431"/>
      <c r="E2308" s="431"/>
      <c r="F2308" s="431"/>
      <c r="G2308" s="431"/>
      <c r="H2308" s="433"/>
      <c r="I2308" s="509"/>
      <c r="J2308" s="387"/>
      <c r="K2308" s="387"/>
      <c r="L2308" s="431"/>
      <c r="M2308" s="431"/>
      <c r="N2308" s="433"/>
      <c r="O2308" s="431"/>
    </row>
    <row r="2309" spans="1:15" x14ac:dyDescent="0.2">
      <c r="A2309" s="431"/>
      <c r="B2309" s="431"/>
      <c r="C2309" s="431"/>
      <c r="D2309" s="431"/>
      <c r="E2309" s="431"/>
      <c r="F2309" s="431"/>
      <c r="G2309" s="431"/>
      <c r="H2309" s="433"/>
      <c r="I2309" s="509"/>
      <c r="J2309" s="387"/>
      <c r="K2309" s="387"/>
      <c r="L2309" s="431"/>
      <c r="M2309" s="431"/>
      <c r="N2309" s="433"/>
      <c r="O2309" s="431"/>
    </row>
    <row r="2310" spans="1:15" x14ac:dyDescent="0.2">
      <c r="A2310" s="431"/>
      <c r="B2310" s="431"/>
      <c r="C2310" s="431"/>
      <c r="D2310" s="431"/>
      <c r="E2310" s="431"/>
      <c r="F2310" s="431"/>
      <c r="G2310" s="431"/>
      <c r="H2310" s="433"/>
      <c r="I2310" s="509"/>
      <c r="J2310" s="387"/>
      <c r="K2310" s="387"/>
      <c r="L2310" s="431"/>
      <c r="M2310" s="431"/>
      <c r="N2310" s="433"/>
      <c r="O2310" s="431"/>
    </row>
    <row r="2311" spans="1:15" x14ac:dyDescent="0.2">
      <c r="A2311" s="431"/>
      <c r="B2311" s="431"/>
      <c r="C2311" s="431"/>
      <c r="D2311" s="431"/>
      <c r="E2311" s="431"/>
      <c r="F2311" s="431"/>
      <c r="G2311" s="431"/>
      <c r="H2311" s="433"/>
      <c r="I2311" s="509"/>
      <c r="J2311" s="387"/>
      <c r="K2311" s="387"/>
      <c r="L2311" s="431"/>
      <c r="M2311" s="431"/>
      <c r="N2311" s="433"/>
      <c r="O2311" s="431"/>
    </row>
    <row r="2312" spans="1:15" x14ac:dyDescent="0.2">
      <c r="A2312" s="431"/>
      <c r="B2312" s="431"/>
      <c r="C2312" s="431"/>
      <c r="D2312" s="431"/>
      <c r="E2312" s="431"/>
      <c r="F2312" s="431"/>
      <c r="G2312" s="431"/>
      <c r="H2312" s="433"/>
      <c r="I2312" s="509"/>
      <c r="J2312" s="387"/>
      <c r="K2312" s="387"/>
      <c r="L2312" s="431"/>
      <c r="M2312" s="431"/>
      <c r="N2312" s="433"/>
      <c r="O2312" s="431"/>
    </row>
    <row r="2313" spans="1:15" x14ac:dyDescent="0.2">
      <c r="A2313" s="431"/>
      <c r="B2313" s="431"/>
      <c r="C2313" s="431"/>
      <c r="D2313" s="431"/>
      <c r="E2313" s="431"/>
      <c r="F2313" s="431"/>
      <c r="G2313" s="431"/>
      <c r="H2313" s="433"/>
      <c r="I2313" s="509"/>
      <c r="J2313" s="387"/>
      <c r="K2313" s="387"/>
      <c r="L2313" s="431"/>
      <c r="M2313" s="431"/>
      <c r="N2313" s="433"/>
      <c r="O2313" s="431"/>
    </row>
    <row r="2314" spans="1:15" x14ac:dyDescent="0.2">
      <c r="A2314" s="431"/>
      <c r="B2314" s="431"/>
      <c r="C2314" s="431"/>
      <c r="D2314" s="431"/>
      <c r="E2314" s="431"/>
      <c r="F2314" s="431"/>
      <c r="G2314" s="431"/>
      <c r="H2314" s="433"/>
      <c r="I2314" s="509"/>
      <c r="J2314" s="387"/>
      <c r="K2314" s="387"/>
      <c r="L2314" s="431"/>
      <c r="M2314" s="431"/>
      <c r="N2314" s="433"/>
      <c r="O2314" s="431"/>
    </row>
    <row r="2315" spans="1:15" x14ac:dyDescent="0.2">
      <c r="A2315" s="431"/>
      <c r="B2315" s="431"/>
      <c r="C2315" s="431"/>
      <c r="D2315" s="431"/>
      <c r="E2315" s="431"/>
      <c r="F2315" s="431"/>
      <c r="G2315" s="431"/>
      <c r="H2315" s="433"/>
      <c r="I2315" s="509"/>
      <c r="J2315" s="387"/>
      <c r="K2315" s="387"/>
      <c r="L2315" s="431"/>
      <c r="M2315" s="431"/>
      <c r="N2315" s="433"/>
      <c r="O2315" s="431"/>
    </row>
    <row r="2316" spans="1:15" x14ac:dyDescent="0.2">
      <c r="A2316" s="431"/>
      <c r="B2316" s="431"/>
      <c r="C2316" s="431"/>
      <c r="D2316" s="431"/>
      <c r="E2316" s="431"/>
      <c r="F2316" s="431"/>
      <c r="G2316" s="431"/>
      <c r="H2316" s="433"/>
      <c r="I2316" s="509"/>
      <c r="J2316" s="387"/>
      <c r="K2316" s="387"/>
      <c r="L2316" s="431"/>
      <c r="M2316" s="431"/>
      <c r="N2316" s="433"/>
      <c r="O2316" s="431"/>
    </row>
    <row r="2317" spans="1:15" x14ac:dyDescent="0.2">
      <c r="A2317" s="431"/>
      <c r="B2317" s="431"/>
      <c r="C2317" s="431"/>
      <c r="D2317" s="431"/>
      <c r="E2317" s="431"/>
      <c r="F2317" s="431"/>
      <c r="G2317" s="431"/>
      <c r="H2317" s="433"/>
      <c r="I2317" s="509"/>
      <c r="J2317" s="387"/>
      <c r="K2317" s="387"/>
      <c r="L2317" s="431"/>
      <c r="M2317" s="431"/>
      <c r="N2317" s="433"/>
      <c r="O2317" s="431"/>
    </row>
    <row r="2318" spans="1:15" x14ac:dyDescent="0.2">
      <c r="A2318" s="431"/>
      <c r="B2318" s="431"/>
      <c r="C2318" s="431"/>
      <c r="D2318" s="431"/>
      <c r="E2318" s="431"/>
      <c r="F2318" s="431"/>
      <c r="G2318" s="431"/>
      <c r="H2318" s="433"/>
      <c r="I2318" s="509"/>
      <c r="J2318" s="387"/>
      <c r="K2318" s="387"/>
      <c r="L2318" s="431"/>
      <c r="M2318" s="431"/>
      <c r="N2318" s="433"/>
      <c r="O2318" s="431"/>
    </row>
    <row r="2319" spans="1:15" x14ac:dyDescent="0.2">
      <c r="A2319" s="431"/>
      <c r="B2319" s="431"/>
      <c r="C2319" s="431"/>
      <c r="D2319" s="431"/>
      <c r="E2319" s="431"/>
      <c r="F2319" s="431"/>
      <c r="G2319" s="431"/>
      <c r="H2319" s="433"/>
      <c r="I2319" s="509"/>
      <c r="J2319" s="387"/>
      <c r="K2319" s="387"/>
      <c r="L2319" s="431"/>
      <c r="M2319" s="431"/>
      <c r="N2319" s="433"/>
      <c r="O2319" s="431"/>
    </row>
    <row r="2320" spans="1:15" x14ac:dyDescent="0.2">
      <c r="A2320" s="431"/>
      <c r="B2320" s="431"/>
      <c r="C2320" s="431"/>
      <c r="D2320" s="431"/>
      <c r="E2320" s="431"/>
      <c r="F2320" s="431"/>
      <c r="G2320" s="431"/>
      <c r="H2320" s="433"/>
      <c r="I2320" s="509"/>
      <c r="J2320" s="387"/>
      <c r="K2320" s="387"/>
      <c r="L2320" s="431"/>
      <c r="M2320" s="431"/>
      <c r="N2320" s="433"/>
      <c r="O2320" s="431"/>
    </row>
    <row r="2321" spans="1:15" x14ac:dyDescent="0.2">
      <c r="A2321" s="431"/>
      <c r="B2321" s="431"/>
      <c r="C2321" s="431"/>
      <c r="D2321" s="431"/>
      <c r="E2321" s="431"/>
      <c r="F2321" s="431"/>
      <c r="G2321" s="431"/>
      <c r="H2321" s="433"/>
      <c r="I2321" s="509"/>
      <c r="J2321" s="387"/>
      <c r="K2321" s="387"/>
      <c r="L2321" s="431"/>
      <c r="M2321" s="431"/>
      <c r="N2321" s="433"/>
      <c r="O2321" s="431"/>
    </row>
    <row r="2322" spans="1:15" x14ac:dyDescent="0.2">
      <c r="A2322" s="431"/>
      <c r="B2322" s="431"/>
      <c r="C2322" s="431"/>
      <c r="D2322" s="431"/>
      <c r="E2322" s="431"/>
      <c r="F2322" s="431"/>
      <c r="G2322" s="431"/>
      <c r="H2322" s="433"/>
      <c r="I2322" s="509"/>
      <c r="J2322" s="387"/>
      <c r="K2322" s="387"/>
      <c r="L2322" s="431"/>
      <c r="M2322" s="431"/>
      <c r="N2322" s="433"/>
      <c r="O2322" s="431"/>
    </row>
    <row r="2323" spans="1:15" x14ac:dyDescent="0.2">
      <c r="A2323" s="431"/>
      <c r="B2323" s="431"/>
      <c r="C2323" s="431"/>
      <c r="D2323" s="431"/>
      <c r="E2323" s="431"/>
      <c r="F2323" s="431"/>
      <c r="G2323" s="431"/>
      <c r="H2323" s="433"/>
      <c r="I2323" s="509"/>
      <c r="J2323" s="387"/>
      <c r="K2323" s="387"/>
      <c r="L2323" s="431"/>
      <c r="M2323" s="431"/>
      <c r="N2323" s="433"/>
      <c r="O2323" s="431"/>
    </row>
    <row r="2324" spans="1:15" x14ac:dyDescent="0.2">
      <c r="A2324" s="431"/>
      <c r="B2324" s="431"/>
      <c r="C2324" s="431"/>
      <c r="D2324" s="431"/>
      <c r="E2324" s="431"/>
      <c r="F2324" s="431"/>
      <c r="G2324" s="431"/>
      <c r="H2324" s="433"/>
      <c r="I2324" s="509"/>
      <c r="J2324" s="387"/>
      <c r="K2324" s="387"/>
      <c r="L2324" s="431"/>
      <c r="M2324" s="431"/>
      <c r="N2324" s="433"/>
      <c r="O2324" s="431"/>
    </row>
    <row r="2325" spans="1:15" x14ac:dyDescent="0.2">
      <c r="A2325" s="431"/>
      <c r="B2325" s="431"/>
      <c r="C2325" s="431"/>
      <c r="D2325" s="431"/>
      <c r="E2325" s="431"/>
      <c r="F2325" s="431"/>
      <c r="G2325" s="431"/>
      <c r="H2325" s="433"/>
      <c r="I2325" s="509"/>
      <c r="J2325" s="387"/>
      <c r="K2325" s="387"/>
      <c r="L2325" s="431"/>
      <c r="M2325" s="431"/>
      <c r="N2325" s="433"/>
      <c r="O2325" s="431"/>
    </row>
    <row r="2326" spans="1:15" x14ac:dyDescent="0.2">
      <c r="A2326" s="431"/>
      <c r="B2326" s="431"/>
      <c r="C2326" s="431"/>
      <c r="D2326" s="431"/>
      <c r="E2326" s="431"/>
      <c r="F2326" s="431"/>
      <c r="G2326" s="431"/>
      <c r="H2326" s="433"/>
      <c r="I2326" s="509"/>
      <c r="J2326" s="387"/>
      <c r="K2326" s="387"/>
      <c r="L2326" s="431"/>
      <c r="M2326" s="431"/>
      <c r="N2326" s="433"/>
      <c r="O2326" s="431"/>
    </row>
    <row r="2327" spans="1:15" x14ac:dyDescent="0.2">
      <c r="A2327" s="431"/>
      <c r="B2327" s="431"/>
      <c r="C2327" s="431"/>
      <c r="D2327" s="431"/>
      <c r="E2327" s="431"/>
      <c r="F2327" s="431"/>
      <c r="G2327" s="431"/>
      <c r="H2327" s="433"/>
      <c r="I2327" s="509"/>
      <c r="J2327" s="387"/>
      <c r="K2327" s="387"/>
      <c r="L2327" s="431"/>
      <c r="M2327" s="431"/>
      <c r="N2327" s="433"/>
      <c r="O2327" s="431"/>
    </row>
    <row r="2328" spans="1:15" x14ac:dyDescent="0.2">
      <c r="A2328" s="431"/>
      <c r="B2328" s="431"/>
      <c r="C2328" s="431"/>
      <c r="D2328" s="431"/>
      <c r="E2328" s="431"/>
      <c r="F2328" s="431"/>
      <c r="G2328" s="431"/>
      <c r="H2328" s="433"/>
      <c r="I2328" s="509"/>
      <c r="J2328" s="387"/>
      <c r="K2328" s="387"/>
      <c r="L2328" s="431"/>
      <c r="M2328" s="431"/>
      <c r="N2328" s="433"/>
      <c r="O2328" s="431"/>
    </row>
    <row r="2329" spans="1:15" x14ac:dyDescent="0.2">
      <c r="A2329" s="431"/>
      <c r="B2329" s="431"/>
      <c r="C2329" s="431"/>
      <c r="D2329" s="431"/>
      <c r="E2329" s="431"/>
      <c r="F2329" s="431"/>
      <c r="G2329" s="431"/>
      <c r="H2329" s="433"/>
      <c r="I2329" s="509"/>
      <c r="J2329" s="387"/>
      <c r="K2329" s="387"/>
      <c r="L2329" s="431"/>
      <c r="M2329" s="431"/>
      <c r="N2329" s="433"/>
      <c r="O2329" s="431"/>
    </row>
    <row r="2330" spans="1:15" x14ac:dyDescent="0.2">
      <c r="A2330" s="431"/>
      <c r="B2330" s="431"/>
      <c r="C2330" s="431"/>
      <c r="D2330" s="431"/>
      <c r="E2330" s="431"/>
      <c r="F2330" s="431"/>
      <c r="G2330" s="431"/>
      <c r="H2330" s="433"/>
      <c r="I2330" s="509"/>
      <c r="J2330" s="387"/>
      <c r="K2330" s="387"/>
      <c r="L2330" s="431"/>
      <c r="M2330" s="431"/>
      <c r="N2330" s="433"/>
      <c r="O2330" s="431"/>
    </row>
    <row r="2331" spans="1:15" x14ac:dyDescent="0.2">
      <c r="A2331" s="431"/>
      <c r="B2331" s="431"/>
      <c r="C2331" s="431"/>
      <c r="D2331" s="431"/>
      <c r="E2331" s="431"/>
      <c r="F2331" s="431"/>
      <c r="G2331" s="431"/>
      <c r="H2331" s="433"/>
      <c r="I2331" s="509"/>
      <c r="J2331" s="387"/>
      <c r="K2331" s="387"/>
      <c r="L2331" s="431"/>
      <c r="M2331" s="431"/>
      <c r="N2331" s="433"/>
      <c r="O2331" s="431"/>
    </row>
    <row r="2332" spans="1:15" x14ac:dyDescent="0.2">
      <c r="A2332" s="431"/>
      <c r="B2332" s="431"/>
      <c r="C2332" s="431"/>
      <c r="D2332" s="431"/>
      <c r="E2332" s="431"/>
      <c r="F2332" s="431"/>
      <c r="G2332" s="431"/>
      <c r="H2332" s="433"/>
      <c r="I2332" s="509"/>
      <c r="J2332" s="387"/>
      <c r="K2332" s="387"/>
      <c r="L2332" s="431"/>
      <c r="M2332" s="431"/>
      <c r="N2332" s="433"/>
      <c r="O2332" s="431"/>
    </row>
    <row r="2333" spans="1:15" x14ac:dyDescent="0.2">
      <c r="A2333" s="431"/>
      <c r="B2333" s="431"/>
      <c r="C2333" s="431"/>
      <c r="D2333" s="431"/>
      <c r="E2333" s="431"/>
      <c r="F2333" s="431"/>
      <c r="G2333" s="431"/>
      <c r="H2333" s="433"/>
      <c r="I2333" s="509"/>
      <c r="J2333" s="387"/>
      <c r="K2333" s="387"/>
      <c r="L2333" s="431"/>
      <c r="M2333" s="431"/>
      <c r="N2333" s="433"/>
      <c r="O2333" s="431"/>
    </row>
    <row r="2334" spans="1:15" x14ac:dyDescent="0.2">
      <c r="A2334" s="431"/>
      <c r="B2334" s="431"/>
      <c r="C2334" s="431"/>
      <c r="D2334" s="431"/>
      <c r="E2334" s="431"/>
      <c r="F2334" s="431"/>
      <c r="G2334" s="431"/>
      <c r="H2334" s="433"/>
      <c r="I2334" s="509"/>
      <c r="J2334" s="387"/>
      <c r="K2334" s="387"/>
      <c r="L2334" s="431"/>
      <c r="M2334" s="431"/>
      <c r="N2334" s="433"/>
      <c r="O2334" s="431"/>
    </row>
    <row r="2335" spans="1:15" x14ac:dyDescent="0.2">
      <c r="A2335" s="431"/>
      <c r="B2335" s="431"/>
      <c r="C2335" s="431"/>
      <c r="D2335" s="431"/>
      <c r="E2335" s="431"/>
      <c r="F2335" s="431"/>
      <c r="G2335" s="431"/>
      <c r="H2335" s="433"/>
      <c r="I2335" s="509"/>
      <c r="J2335" s="387"/>
      <c r="K2335" s="387"/>
      <c r="L2335" s="431"/>
      <c r="M2335" s="431"/>
      <c r="N2335" s="433"/>
      <c r="O2335" s="431"/>
    </row>
    <row r="2336" spans="1:15" x14ac:dyDescent="0.2">
      <c r="A2336" s="431"/>
      <c r="B2336" s="431"/>
      <c r="C2336" s="431"/>
      <c r="D2336" s="431"/>
      <c r="E2336" s="431"/>
      <c r="F2336" s="431"/>
      <c r="G2336" s="431"/>
      <c r="H2336" s="433"/>
      <c r="I2336" s="509"/>
      <c r="J2336" s="387"/>
      <c r="K2336" s="387"/>
      <c r="L2336" s="431"/>
      <c r="M2336" s="431"/>
      <c r="N2336" s="433"/>
      <c r="O2336" s="431"/>
    </row>
    <row r="2337" spans="1:15" x14ac:dyDescent="0.2">
      <c r="A2337" s="431"/>
      <c r="B2337" s="431"/>
      <c r="C2337" s="431"/>
      <c r="D2337" s="431"/>
      <c r="E2337" s="431"/>
      <c r="F2337" s="431"/>
      <c r="G2337" s="431"/>
      <c r="H2337" s="433"/>
      <c r="I2337" s="509"/>
      <c r="J2337" s="387"/>
      <c r="K2337" s="387"/>
      <c r="L2337" s="431"/>
      <c r="M2337" s="431"/>
      <c r="N2337" s="433"/>
      <c r="O2337" s="431"/>
    </row>
    <row r="2338" spans="1:15" x14ac:dyDescent="0.2">
      <c r="A2338" s="431"/>
      <c r="B2338" s="431"/>
      <c r="C2338" s="431"/>
      <c r="D2338" s="431"/>
      <c r="E2338" s="431"/>
      <c r="F2338" s="431"/>
      <c r="G2338" s="431"/>
      <c r="H2338" s="433"/>
      <c r="I2338" s="509"/>
      <c r="J2338" s="387"/>
      <c r="K2338" s="387"/>
      <c r="L2338" s="431"/>
      <c r="M2338" s="431"/>
      <c r="N2338" s="433"/>
      <c r="O2338" s="431"/>
    </row>
    <row r="2339" spans="1:15" x14ac:dyDescent="0.2">
      <c r="A2339" s="431"/>
      <c r="B2339" s="431"/>
      <c r="C2339" s="431"/>
      <c r="D2339" s="431"/>
      <c r="E2339" s="431"/>
      <c r="F2339" s="431"/>
      <c r="G2339" s="431"/>
      <c r="H2339" s="433"/>
      <c r="I2339" s="509"/>
      <c r="J2339" s="387"/>
      <c r="K2339" s="387"/>
      <c r="L2339" s="431"/>
      <c r="M2339" s="431"/>
      <c r="N2339" s="433"/>
      <c r="O2339" s="431"/>
    </row>
    <row r="2340" spans="1:15" x14ac:dyDescent="0.2">
      <c r="A2340" s="431"/>
      <c r="B2340" s="431"/>
      <c r="C2340" s="431"/>
      <c r="D2340" s="431"/>
      <c r="E2340" s="431"/>
      <c r="F2340" s="431"/>
      <c r="G2340" s="431"/>
      <c r="H2340" s="433"/>
      <c r="I2340" s="509"/>
      <c r="J2340" s="387"/>
      <c r="K2340" s="387"/>
      <c r="L2340" s="431"/>
      <c r="M2340" s="431"/>
      <c r="N2340" s="433"/>
      <c r="O2340" s="431"/>
    </row>
    <row r="2341" spans="1:15" x14ac:dyDescent="0.2">
      <c r="A2341" s="431"/>
      <c r="B2341" s="431"/>
      <c r="C2341" s="431"/>
      <c r="D2341" s="431"/>
      <c r="E2341" s="431"/>
      <c r="F2341" s="431"/>
      <c r="G2341" s="431"/>
      <c r="H2341" s="433"/>
      <c r="I2341" s="509"/>
      <c r="J2341" s="387"/>
      <c r="K2341" s="387"/>
      <c r="L2341" s="431"/>
      <c r="M2341" s="431"/>
      <c r="N2341" s="433"/>
      <c r="O2341" s="431"/>
    </row>
    <row r="2342" spans="1:15" x14ac:dyDescent="0.2">
      <c r="A2342" s="431"/>
      <c r="B2342" s="431"/>
      <c r="C2342" s="431"/>
      <c r="D2342" s="431"/>
      <c r="E2342" s="431"/>
      <c r="F2342" s="431"/>
      <c r="G2342" s="431"/>
      <c r="H2342" s="433"/>
      <c r="I2342" s="509"/>
      <c r="J2342" s="387"/>
      <c r="K2342" s="387"/>
      <c r="L2342" s="431"/>
      <c r="M2342" s="431"/>
      <c r="N2342" s="433"/>
      <c r="O2342" s="431"/>
    </row>
    <row r="2343" spans="1:15" x14ac:dyDescent="0.2">
      <c r="A2343" s="431"/>
      <c r="B2343" s="431"/>
      <c r="C2343" s="431"/>
      <c r="D2343" s="431"/>
      <c r="E2343" s="431"/>
      <c r="F2343" s="431"/>
      <c r="G2343" s="431"/>
      <c r="H2343" s="433"/>
      <c r="I2343" s="509"/>
      <c r="J2343" s="387"/>
      <c r="K2343" s="387"/>
      <c r="L2343" s="431"/>
      <c r="M2343" s="431"/>
      <c r="N2343" s="433"/>
      <c r="O2343" s="431"/>
    </row>
    <row r="2344" spans="1:15" x14ac:dyDescent="0.2">
      <c r="A2344" s="431"/>
      <c r="B2344" s="431"/>
      <c r="C2344" s="431"/>
      <c r="D2344" s="431"/>
      <c r="E2344" s="431"/>
      <c r="F2344" s="431"/>
      <c r="G2344" s="431"/>
      <c r="H2344" s="433"/>
      <c r="I2344" s="509"/>
      <c r="J2344" s="387"/>
      <c r="K2344" s="387"/>
      <c r="L2344" s="431"/>
      <c r="M2344" s="431"/>
      <c r="N2344" s="433"/>
      <c r="O2344" s="431"/>
    </row>
    <row r="2345" spans="1:15" x14ac:dyDescent="0.2">
      <c r="A2345" s="431"/>
      <c r="B2345" s="431"/>
      <c r="C2345" s="431"/>
      <c r="D2345" s="431"/>
      <c r="E2345" s="431"/>
      <c r="F2345" s="431"/>
      <c r="G2345" s="431"/>
      <c r="H2345" s="433"/>
      <c r="I2345" s="509"/>
      <c r="J2345" s="387"/>
      <c r="K2345" s="387"/>
      <c r="L2345" s="431"/>
      <c r="M2345" s="431"/>
      <c r="N2345" s="433"/>
      <c r="O2345" s="431"/>
    </row>
    <row r="2346" spans="1:15" x14ac:dyDescent="0.2">
      <c r="A2346" s="431"/>
      <c r="B2346" s="431"/>
      <c r="C2346" s="431"/>
      <c r="D2346" s="431"/>
      <c r="E2346" s="431"/>
      <c r="F2346" s="431"/>
      <c r="G2346" s="431"/>
      <c r="H2346" s="433"/>
      <c r="I2346" s="509"/>
      <c r="J2346" s="387"/>
      <c r="K2346" s="387"/>
      <c r="L2346" s="431"/>
      <c r="M2346" s="431"/>
      <c r="N2346" s="433"/>
      <c r="O2346" s="431"/>
    </row>
    <row r="2347" spans="1:15" x14ac:dyDescent="0.2">
      <c r="A2347" s="431"/>
      <c r="B2347" s="431"/>
      <c r="C2347" s="431"/>
      <c r="D2347" s="431"/>
      <c r="E2347" s="431"/>
      <c r="F2347" s="431"/>
      <c r="G2347" s="431"/>
      <c r="H2347" s="433"/>
      <c r="I2347" s="509"/>
      <c r="J2347" s="387"/>
      <c r="K2347" s="387"/>
      <c r="L2347" s="431"/>
      <c r="M2347" s="431"/>
      <c r="N2347" s="433"/>
      <c r="O2347" s="431"/>
    </row>
    <row r="2348" spans="1:15" x14ac:dyDescent="0.2">
      <c r="A2348" s="431"/>
      <c r="B2348" s="431"/>
      <c r="C2348" s="431"/>
      <c r="D2348" s="431"/>
      <c r="E2348" s="431"/>
      <c r="F2348" s="431"/>
      <c r="G2348" s="431"/>
      <c r="H2348" s="433"/>
      <c r="I2348" s="509"/>
      <c r="J2348" s="387"/>
      <c r="K2348" s="387"/>
      <c r="L2348" s="431"/>
      <c r="M2348" s="431"/>
      <c r="N2348" s="433"/>
      <c r="O2348" s="431"/>
    </row>
    <row r="2349" spans="1:15" x14ac:dyDescent="0.2">
      <c r="A2349" s="431"/>
      <c r="B2349" s="431"/>
      <c r="C2349" s="431"/>
      <c r="D2349" s="431"/>
      <c r="E2349" s="431"/>
      <c r="F2349" s="431"/>
      <c r="G2349" s="431"/>
      <c r="H2349" s="433"/>
      <c r="I2349" s="509"/>
      <c r="J2349" s="387"/>
      <c r="K2349" s="387"/>
      <c r="L2349" s="431"/>
      <c r="M2349" s="431"/>
      <c r="N2349" s="433"/>
      <c r="O2349" s="431"/>
    </row>
    <row r="2350" spans="1:15" x14ac:dyDescent="0.2">
      <c r="A2350" s="431"/>
      <c r="B2350" s="431"/>
      <c r="C2350" s="431"/>
      <c r="D2350" s="431"/>
      <c r="E2350" s="431"/>
      <c r="F2350" s="431"/>
      <c r="G2350" s="431"/>
      <c r="H2350" s="433"/>
      <c r="I2350" s="509"/>
      <c r="J2350" s="387"/>
      <c r="K2350" s="387"/>
      <c r="L2350" s="431"/>
      <c r="M2350" s="431"/>
      <c r="N2350" s="433"/>
      <c r="O2350" s="431"/>
    </row>
    <row r="2351" spans="1:15" x14ac:dyDescent="0.2">
      <c r="A2351" s="431"/>
      <c r="B2351" s="431"/>
      <c r="C2351" s="431"/>
      <c r="D2351" s="431"/>
      <c r="E2351" s="431"/>
      <c r="F2351" s="431"/>
      <c r="G2351" s="431"/>
      <c r="H2351" s="433"/>
      <c r="I2351" s="509"/>
      <c r="J2351" s="387"/>
      <c r="K2351" s="387"/>
      <c r="L2351" s="431"/>
      <c r="M2351" s="431"/>
      <c r="N2351" s="433"/>
      <c r="O2351" s="431"/>
    </row>
    <row r="2352" spans="1:15" x14ac:dyDescent="0.2">
      <c r="A2352" s="431"/>
      <c r="B2352" s="431"/>
      <c r="C2352" s="431"/>
      <c r="D2352" s="431"/>
      <c r="E2352" s="431"/>
      <c r="F2352" s="431"/>
      <c r="G2352" s="431"/>
      <c r="H2352" s="433"/>
      <c r="I2352" s="509"/>
      <c r="J2352" s="387"/>
      <c r="K2352" s="387"/>
      <c r="L2352" s="431"/>
      <c r="M2352" s="431"/>
      <c r="N2352" s="433"/>
      <c r="O2352" s="431"/>
    </row>
    <row r="2353" spans="1:15" x14ac:dyDescent="0.2">
      <c r="A2353" s="431"/>
      <c r="B2353" s="431"/>
      <c r="C2353" s="431"/>
      <c r="D2353" s="431"/>
      <c r="E2353" s="431"/>
      <c r="F2353" s="431"/>
      <c r="G2353" s="431"/>
      <c r="H2353" s="433"/>
      <c r="I2353" s="509"/>
      <c r="J2353" s="387"/>
      <c r="K2353" s="387"/>
      <c r="L2353" s="431"/>
      <c r="M2353" s="431"/>
      <c r="N2353" s="433"/>
      <c r="O2353" s="431"/>
    </row>
    <row r="2354" spans="1:15" x14ac:dyDescent="0.2">
      <c r="A2354" s="431"/>
      <c r="B2354" s="431"/>
      <c r="C2354" s="431"/>
      <c r="D2354" s="431"/>
      <c r="E2354" s="431"/>
      <c r="F2354" s="431"/>
      <c r="G2354" s="431"/>
      <c r="H2354" s="433"/>
      <c r="I2354" s="509"/>
      <c r="J2354" s="387"/>
      <c r="K2354" s="387"/>
      <c r="L2354" s="431"/>
      <c r="M2354" s="431"/>
      <c r="N2354" s="433"/>
      <c r="O2354" s="431"/>
    </row>
    <row r="2355" spans="1:15" x14ac:dyDescent="0.2">
      <c r="A2355" s="431"/>
      <c r="B2355" s="431"/>
      <c r="C2355" s="431"/>
      <c r="D2355" s="431"/>
      <c r="E2355" s="431"/>
      <c r="F2355" s="431"/>
      <c r="G2355" s="431"/>
      <c r="H2355" s="433"/>
      <c r="I2355" s="509"/>
      <c r="J2355" s="387"/>
      <c r="K2355" s="387"/>
      <c r="L2355" s="431"/>
      <c r="M2355" s="431"/>
      <c r="N2355" s="433"/>
      <c r="O2355" s="431"/>
    </row>
    <row r="2356" spans="1:15" x14ac:dyDescent="0.2">
      <c r="A2356" s="431"/>
      <c r="B2356" s="431"/>
      <c r="C2356" s="431"/>
      <c r="D2356" s="431"/>
      <c r="E2356" s="431"/>
      <c r="F2356" s="431"/>
      <c r="G2356" s="431"/>
      <c r="H2356" s="433"/>
      <c r="I2356" s="509"/>
      <c r="J2356" s="387"/>
      <c r="K2356" s="387"/>
      <c r="L2356" s="431"/>
      <c r="M2356" s="431"/>
      <c r="N2356" s="433"/>
      <c r="O2356" s="431"/>
    </row>
    <row r="2357" spans="1:15" x14ac:dyDescent="0.2">
      <c r="A2357" s="431"/>
      <c r="B2357" s="431"/>
      <c r="C2357" s="431"/>
      <c r="D2357" s="431"/>
      <c r="E2357" s="431"/>
      <c r="F2357" s="431"/>
      <c r="G2357" s="431"/>
      <c r="H2357" s="433"/>
      <c r="I2357" s="509"/>
      <c r="J2357" s="387"/>
      <c r="K2357" s="387"/>
      <c r="L2357" s="431"/>
      <c r="M2357" s="431"/>
      <c r="N2357" s="433"/>
      <c r="O2357" s="431"/>
    </row>
    <row r="2358" spans="1:15" x14ac:dyDescent="0.2">
      <c r="A2358" s="431"/>
      <c r="B2358" s="431"/>
      <c r="C2358" s="431"/>
      <c r="D2358" s="431"/>
      <c r="E2358" s="431"/>
      <c r="F2358" s="431"/>
      <c r="G2358" s="431"/>
      <c r="H2358" s="433"/>
      <c r="I2358" s="509"/>
      <c r="J2358" s="387"/>
      <c r="K2358" s="387"/>
      <c r="L2358" s="431"/>
      <c r="M2358" s="431"/>
      <c r="N2358" s="433"/>
      <c r="O2358" s="431"/>
    </row>
    <row r="2359" spans="1:15" x14ac:dyDescent="0.2">
      <c r="A2359" s="431"/>
      <c r="B2359" s="431"/>
      <c r="C2359" s="431"/>
      <c r="D2359" s="431"/>
      <c r="E2359" s="431"/>
      <c r="F2359" s="431"/>
      <c r="G2359" s="431"/>
      <c r="H2359" s="433"/>
      <c r="I2359" s="509"/>
      <c r="J2359" s="387"/>
      <c r="K2359" s="387"/>
      <c r="L2359" s="431"/>
      <c r="M2359" s="431"/>
      <c r="N2359" s="433"/>
      <c r="O2359" s="431"/>
    </row>
    <row r="2360" spans="1:15" x14ac:dyDescent="0.2">
      <c r="A2360" s="431"/>
      <c r="B2360" s="431"/>
      <c r="C2360" s="431"/>
      <c r="D2360" s="431"/>
      <c r="E2360" s="431"/>
      <c r="F2360" s="431"/>
      <c r="G2360" s="431"/>
      <c r="H2360" s="433"/>
      <c r="I2360" s="509"/>
      <c r="J2360" s="387"/>
      <c r="K2360" s="387"/>
      <c r="L2360" s="431"/>
      <c r="M2360" s="431"/>
      <c r="N2360" s="433"/>
      <c r="O2360" s="431"/>
    </row>
    <row r="2361" spans="1:15" x14ac:dyDescent="0.2">
      <c r="A2361" s="431"/>
      <c r="B2361" s="431"/>
      <c r="C2361" s="431"/>
      <c r="D2361" s="431"/>
      <c r="E2361" s="431"/>
      <c r="F2361" s="431"/>
      <c r="G2361" s="431"/>
      <c r="H2361" s="433"/>
      <c r="I2361" s="509"/>
      <c r="J2361" s="387"/>
      <c r="K2361" s="387"/>
      <c r="L2361" s="431"/>
      <c r="M2361" s="431"/>
      <c r="N2361" s="433"/>
      <c r="O2361" s="431"/>
    </row>
    <row r="2362" spans="1:15" x14ac:dyDescent="0.2">
      <c r="A2362" s="431"/>
      <c r="B2362" s="431"/>
      <c r="C2362" s="431"/>
      <c r="D2362" s="431"/>
      <c r="E2362" s="431"/>
      <c r="F2362" s="431"/>
      <c r="G2362" s="431"/>
      <c r="H2362" s="433"/>
      <c r="I2362" s="509"/>
      <c r="J2362" s="387"/>
      <c r="K2362" s="387"/>
      <c r="L2362" s="431"/>
      <c r="M2362" s="431"/>
      <c r="N2362" s="433"/>
      <c r="O2362" s="431"/>
    </row>
    <row r="2363" spans="1:15" x14ac:dyDescent="0.2">
      <c r="A2363" s="431"/>
      <c r="B2363" s="431"/>
      <c r="C2363" s="431"/>
      <c r="D2363" s="431"/>
      <c r="E2363" s="431"/>
      <c r="F2363" s="431"/>
      <c r="G2363" s="431"/>
      <c r="H2363" s="433"/>
      <c r="I2363" s="509"/>
      <c r="J2363" s="387"/>
      <c r="K2363" s="387"/>
      <c r="L2363" s="431"/>
      <c r="M2363" s="431"/>
      <c r="N2363" s="433"/>
      <c r="O2363" s="431"/>
    </row>
    <row r="2364" spans="1:15" x14ac:dyDescent="0.2">
      <c r="A2364" s="431"/>
      <c r="B2364" s="431"/>
      <c r="C2364" s="431"/>
      <c r="D2364" s="431"/>
      <c r="E2364" s="431"/>
      <c r="F2364" s="431"/>
      <c r="G2364" s="431"/>
      <c r="H2364" s="433"/>
      <c r="I2364" s="509"/>
      <c r="J2364" s="387"/>
      <c r="K2364" s="387"/>
      <c r="L2364" s="431"/>
      <c r="M2364" s="431"/>
      <c r="N2364" s="433"/>
      <c r="O2364" s="431"/>
    </row>
    <row r="2365" spans="1:15" x14ac:dyDescent="0.2">
      <c r="A2365" s="431"/>
      <c r="B2365" s="431"/>
      <c r="C2365" s="431"/>
      <c r="D2365" s="431"/>
      <c r="E2365" s="431"/>
      <c r="F2365" s="431"/>
      <c r="G2365" s="431"/>
      <c r="H2365" s="433"/>
      <c r="I2365" s="509"/>
      <c r="J2365" s="387"/>
      <c r="K2365" s="387"/>
      <c r="L2365" s="431"/>
      <c r="M2365" s="431"/>
      <c r="N2365" s="433"/>
      <c r="O2365" s="431"/>
    </row>
    <row r="2366" spans="1:15" x14ac:dyDescent="0.2">
      <c r="A2366" s="431"/>
      <c r="B2366" s="431"/>
      <c r="C2366" s="431"/>
      <c r="D2366" s="431"/>
      <c r="E2366" s="431"/>
      <c r="F2366" s="431"/>
      <c r="G2366" s="431"/>
      <c r="H2366" s="433"/>
      <c r="I2366" s="509"/>
      <c r="J2366" s="387"/>
      <c r="K2366" s="387"/>
      <c r="L2366" s="431"/>
      <c r="M2366" s="431"/>
      <c r="N2366" s="433"/>
      <c r="O2366" s="431"/>
    </row>
    <row r="2367" spans="1:15" x14ac:dyDescent="0.2">
      <c r="A2367" s="431"/>
      <c r="B2367" s="431"/>
      <c r="C2367" s="431"/>
      <c r="D2367" s="431"/>
      <c r="E2367" s="431"/>
      <c r="F2367" s="431"/>
      <c r="G2367" s="431"/>
      <c r="H2367" s="433"/>
      <c r="I2367" s="509"/>
      <c r="J2367" s="387"/>
      <c r="K2367" s="387"/>
      <c r="L2367" s="431"/>
      <c r="M2367" s="431"/>
      <c r="N2367" s="433"/>
      <c r="O2367" s="431"/>
    </row>
    <row r="2368" spans="1:15" x14ac:dyDescent="0.2">
      <c r="A2368" s="431"/>
      <c r="B2368" s="431"/>
      <c r="C2368" s="431"/>
      <c r="D2368" s="431"/>
      <c r="E2368" s="431"/>
      <c r="F2368" s="431"/>
      <c r="G2368" s="431"/>
      <c r="H2368" s="433"/>
      <c r="I2368" s="509"/>
      <c r="J2368" s="387"/>
      <c r="K2368" s="387"/>
      <c r="L2368" s="431"/>
      <c r="M2368" s="431"/>
      <c r="N2368" s="433"/>
      <c r="O2368" s="431"/>
    </row>
    <row r="2369" spans="1:15" x14ac:dyDescent="0.2">
      <c r="A2369" s="431"/>
      <c r="B2369" s="431"/>
      <c r="C2369" s="431"/>
      <c r="D2369" s="431"/>
      <c r="E2369" s="431"/>
      <c r="F2369" s="431"/>
      <c r="G2369" s="431"/>
      <c r="H2369" s="433"/>
      <c r="I2369" s="509"/>
      <c r="J2369" s="387"/>
      <c r="K2369" s="387"/>
      <c r="L2369" s="431"/>
      <c r="M2369" s="431"/>
      <c r="N2369" s="433"/>
      <c r="O2369" s="431"/>
    </row>
    <row r="2370" spans="1:15" x14ac:dyDescent="0.2">
      <c r="A2370" s="431"/>
      <c r="B2370" s="431"/>
      <c r="C2370" s="431"/>
      <c r="D2370" s="431"/>
      <c r="E2370" s="431"/>
      <c r="F2370" s="431"/>
      <c r="G2370" s="431"/>
      <c r="H2370" s="433"/>
      <c r="I2370" s="509"/>
      <c r="J2370" s="387"/>
      <c r="K2370" s="387"/>
      <c r="L2370" s="431"/>
      <c r="M2370" s="431"/>
      <c r="N2370" s="433"/>
      <c r="O2370" s="431"/>
    </row>
    <row r="2371" spans="1:15" x14ac:dyDescent="0.2">
      <c r="A2371" s="431"/>
      <c r="B2371" s="431"/>
      <c r="C2371" s="431"/>
      <c r="D2371" s="431"/>
      <c r="E2371" s="431"/>
      <c r="F2371" s="431"/>
      <c r="G2371" s="431"/>
      <c r="H2371" s="433"/>
      <c r="I2371" s="509"/>
      <c r="J2371" s="387"/>
      <c r="K2371" s="387"/>
      <c r="L2371" s="431"/>
      <c r="M2371" s="431"/>
      <c r="N2371" s="433"/>
      <c r="O2371" s="431"/>
    </row>
    <row r="2372" spans="1:15" x14ac:dyDescent="0.2">
      <c r="A2372" s="431"/>
      <c r="B2372" s="431"/>
      <c r="C2372" s="431"/>
      <c r="D2372" s="431"/>
      <c r="E2372" s="431"/>
      <c r="F2372" s="431"/>
      <c r="G2372" s="431"/>
      <c r="H2372" s="433"/>
      <c r="I2372" s="509"/>
      <c r="J2372" s="387"/>
      <c r="K2372" s="387"/>
      <c r="L2372" s="431"/>
      <c r="M2372" s="431"/>
      <c r="N2372" s="433"/>
      <c r="O2372" s="431"/>
    </row>
    <row r="2373" spans="1:15" x14ac:dyDescent="0.2">
      <c r="A2373" s="431"/>
      <c r="B2373" s="431"/>
      <c r="C2373" s="431"/>
      <c r="D2373" s="431"/>
      <c r="E2373" s="431"/>
      <c r="F2373" s="431"/>
      <c r="G2373" s="431"/>
      <c r="H2373" s="433"/>
      <c r="I2373" s="509"/>
      <c r="J2373" s="387"/>
      <c r="K2373" s="387"/>
      <c r="L2373" s="431"/>
      <c r="M2373" s="431"/>
      <c r="N2373" s="433"/>
      <c r="O2373" s="431"/>
    </row>
    <row r="2374" spans="1:15" x14ac:dyDescent="0.2">
      <c r="A2374" s="431"/>
      <c r="B2374" s="431"/>
      <c r="C2374" s="431"/>
      <c r="D2374" s="431"/>
      <c r="E2374" s="431"/>
      <c r="F2374" s="431"/>
      <c r="G2374" s="431"/>
      <c r="H2374" s="433"/>
      <c r="I2374" s="509"/>
      <c r="J2374" s="387"/>
      <c r="K2374" s="387"/>
      <c r="L2374" s="431"/>
      <c r="M2374" s="431"/>
      <c r="N2374" s="433"/>
      <c r="O2374" s="431"/>
    </row>
    <row r="2375" spans="1:15" x14ac:dyDescent="0.2">
      <c r="A2375" s="431"/>
      <c r="B2375" s="431"/>
      <c r="C2375" s="431"/>
      <c r="D2375" s="431"/>
      <c r="E2375" s="431"/>
      <c r="F2375" s="431"/>
      <c r="G2375" s="431"/>
      <c r="H2375" s="433"/>
      <c r="I2375" s="509"/>
      <c r="J2375" s="387"/>
      <c r="K2375" s="387"/>
      <c r="L2375" s="431"/>
      <c r="M2375" s="431"/>
      <c r="N2375" s="433"/>
      <c r="O2375" s="431"/>
    </row>
    <row r="2376" spans="1:15" x14ac:dyDescent="0.2">
      <c r="A2376" s="431"/>
      <c r="B2376" s="431"/>
      <c r="C2376" s="431"/>
      <c r="D2376" s="431"/>
      <c r="E2376" s="431"/>
      <c r="F2376" s="431"/>
      <c r="G2376" s="431"/>
      <c r="H2376" s="433"/>
      <c r="I2376" s="509"/>
      <c r="J2376" s="387"/>
      <c r="K2376" s="387"/>
      <c r="L2376" s="431"/>
      <c r="M2376" s="431"/>
      <c r="N2376" s="433"/>
      <c r="O2376" s="431"/>
    </row>
    <row r="2377" spans="1:15" x14ac:dyDescent="0.2">
      <c r="A2377" s="431"/>
      <c r="B2377" s="431"/>
      <c r="C2377" s="431"/>
      <c r="D2377" s="431"/>
      <c r="E2377" s="431"/>
      <c r="F2377" s="431"/>
      <c r="G2377" s="431"/>
      <c r="H2377" s="433"/>
      <c r="I2377" s="509"/>
      <c r="J2377" s="387"/>
      <c r="K2377" s="387"/>
      <c r="L2377" s="431"/>
      <c r="M2377" s="431"/>
      <c r="N2377" s="433"/>
      <c r="O2377" s="431"/>
    </row>
    <row r="2378" spans="1:15" x14ac:dyDescent="0.2">
      <c r="A2378" s="431"/>
      <c r="B2378" s="431"/>
      <c r="C2378" s="431"/>
      <c r="D2378" s="431"/>
      <c r="E2378" s="431"/>
      <c r="F2378" s="431"/>
      <c r="G2378" s="431"/>
      <c r="H2378" s="433"/>
      <c r="I2378" s="509"/>
      <c r="J2378" s="387"/>
      <c r="K2378" s="387"/>
      <c r="L2378" s="431"/>
      <c r="M2378" s="431"/>
      <c r="N2378" s="433"/>
      <c r="O2378" s="431"/>
    </row>
    <row r="2379" spans="1:15" x14ac:dyDescent="0.2">
      <c r="A2379" s="431"/>
      <c r="B2379" s="431"/>
      <c r="C2379" s="431"/>
      <c r="D2379" s="431"/>
      <c r="E2379" s="431"/>
      <c r="F2379" s="431"/>
      <c r="G2379" s="431"/>
      <c r="H2379" s="433"/>
      <c r="I2379" s="509"/>
      <c r="J2379" s="387"/>
      <c r="K2379" s="387"/>
      <c r="L2379" s="431"/>
      <c r="M2379" s="431"/>
      <c r="N2379" s="433"/>
      <c r="O2379" s="431"/>
    </row>
    <row r="2380" spans="1:15" x14ac:dyDescent="0.2">
      <c r="A2380" s="431"/>
      <c r="B2380" s="431"/>
      <c r="C2380" s="431"/>
      <c r="D2380" s="431"/>
      <c r="E2380" s="431"/>
      <c r="F2380" s="431"/>
      <c r="G2380" s="431"/>
      <c r="H2380" s="433"/>
      <c r="I2380" s="509"/>
      <c r="J2380" s="387"/>
      <c r="K2380" s="387"/>
      <c r="L2380" s="431"/>
      <c r="M2380" s="431"/>
      <c r="N2380" s="433"/>
      <c r="O2380" s="431"/>
    </row>
    <row r="2381" spans="1:15" x14ac:dyDescent="0.2">
      <c r="A2381" s="431"/>
      <c r="B2381" s="431"/>
      <c r="C2381" s="431"/>
      <c r="D2381" s="431"/>
      <c r="E2381" s="431"/>
      <c r="F2381" s="431"/>
      <c r="G2381" s="431"/>
      <c r="H2381" s="433"/>
      <c r="I2381" s="509"/>
      <c r="J2381" s="387"/>
      <c r="K2381" s="387"/>
      <c r="L2381" s="431"/>
      <c r="M2381" s="431"/>
      <c r="N2381" s="433"/>
      <c r="O2381" s="431"/>
    </row>
    <row r="2382" spans="1:15" x14ac:dyDescent="0.2">
      <c r="A2382" s="431"/>
      <c r="B2382" s="431"/>
      <c r="C2382" s="431"/>
      <c r="D2382" s="431"/>
      <c r="E2382" s="431"/>
      <c r="F2382" s="431"/>
      <c r="G2382" s="431"/>
      <c r="H2382" s="433"/>
      <c r="I2382" s="509"/>
      <c r="J2382" s="387"/>
      <c r="K2382" s="387"/>
      <c r="L2382" s="431"/>
      <c r="M2382" s="431"/>
      <c r="N2382" s="433"/>
      <c r="O2382" s="431"/>
    </row>
    <row r="2383" spans="1:15" x14ac:dyDescent="0.2">
      <c r="A2383" s="431"/>
      <c r="B2383" s="431"/>
      <c r="C2383" s="431"/>
      <c r="D2383" s="431"/>
      <c r="E2383" s="431"/>
      <c r="F2383" s="431"/>
      <c r="G2383" s="431"/>
      <c r="H2383" s="433"/>
      <c r="I2383" s="509"/>
      <c r="J2383" s="387"/>
      <c r="K2383" s="387"/>
      <c r="L2383" s="431"/>
      <c r="M2383" s="431"/>
      <c r="N2383" s="433"/>
      <c r="O2383" s="431"/>
    </row>
    <row r="2384" spans="1:15" x14ac:dyDescent="0.2">
      <c r="A2384" s="431"/>
      <c r="B2384" s="431"/>
      <c r="C2384" s="431"/>
      <c r="D2384" s="431"/>
      <c r="E2384" s="431"/>
      <c r="F2384" s="431"/>
      <c r="G2384" s="431"/>
      <c r="H2384" s="433"/>
      <c r="I2384" s="509"/>
      <c r="J2384" s="387"/>
      <c r="K2384" s="387"/>
      <c r="L2384" s="431"/>
      <c r="M2384" s="431"/>
      <c r="N2384" s="433"/>
      <c r="O2384" s="431"/>
    </row>
    <row r="2385" spans="1:15" x14ac:dyDescent="0.2">
      <c r="A2385" s="431"/>
      <c r="B2385" s="431"/>
      <c r="C2385" s="431"/>
      <c r="D2385" s="431"/>
      <c r="E2385" s="431"/>
      <c r="F2385" s="431"/>
      <c r="G2385" s="431"/>
      <c r="H2385" s="433"/>
      <c r="I2385" s="509"/>
      <c r="J2385" s="387"/>
      <c r="K2385" s="387"/>
      <c r="L2385" s="431"/>
      <c r="M2385" s="431"/>
      <c r="N2385" s="433"/>
      <c r="O2385" s="431"/>
    </row>
    <row r="2386" spans="1:15" x14ac:dyDescent="0.2">
      <c r="A2386" s="431"/>
      <c r="B2386" s="431"/>
      <c r="C2386" s="431"/>
      <c r="D2386" s="431"/>
      <c r="E2386" s="431"/>
      <c r="F2386" s="431"/>
      <c r="G2386" s="431"/>
      <c r="H2386" s="433"/>
      <c r="I2386" s="509"/>
      <c r="J2386" s="387"/>
      <c r="K2386" s="387"/>
      <c r="L2386" s="431"/>
      <c r="M2386" s="431"/>
      <c r="N2386" s="433"/>
      <c r="O2386" s="431"/>
    </row>
    <row r="2387" spans="1:15" x14ac:dyDescent="0.2">
      <c r="A2387" s="431"/>
      <c r="B2387" s="431"/>
      <c r="C2387" s="431"/>
      <c r="D2387" s="431"/>
      <c r="E2387" s="431"/>
      <c r="F2387" s="431"/>
      <c r="G2387" s="431"/>
      <c r="H2387" s="433"/>
      <c r="I2387" s="509"/>
      <c r="J2387" s="387"/>
      <c r="K2387" s="387"/>
      <c r="L2387" s="431"/>
      <c r="M2387" s="431"/>
      <c r="N2387" s="433"/>
      <c r="O2387" s="431"/>
    </row>
    <row r="2388" spans="1:15" x14ac:dyDescent="0.2">
      <c r="A2388" s="431"/>
      <c r="B2388" s="431"/>
      <c r="C2388" s="431"/>
      <c r="D2388" s="431"/>
      <c r="E2388" s="431"/>
      <c r="F2388" s="431"/>
      <c r="G2388" s="431"/>
      <c r="H2388" s="433"/>
      <c r="I2388" s="509"/>
      <c r="J2388" s="387"/>
      <c r="K2388" s="387"/>
      <c r="L2388" s="431"/>
      <c r="M2388" s="431"/>
      <c r="N2388" s="433"/>
      <c r="O2388" s="431"/>
    </row>
    <row r="2389" spans="1:15" x14ac:dyDescent="0.2">
      <c r="A2389" s="431"/>
      <c r="B2389" s="431"/>
      <c r="C2389" s="431"/>
      <c r="D2389" s="431"/>
      <c r="E2389" s="431"/>
      <c r="F2389" s="431"/>
      <c r="G2389" s="431"/>
      <c r="H2389" s="433"/>
      <c r="I2389" s="509"/>
      <c r="J2389" s="387"/>
      <c r="K2389" s="387"/>
      <c r="L2389" s="431"/>
      <c r="M2389" s="431"/>
      <c r="N2389" s="433"/>
      <c r="O2389" s="431"/>
    </row>
    <row r="2390" spans="1:15" x14ac:dyDescent="0.2">
      <c r="A2390" s="431"/>
      <c r="B2390" s="431"/>
      <c r="C2390" s="431"/>
      <c r="D2390" s="431"/>
      <c r="E2390" s="431"/>
      <c r="F2390" s="431"/>
      <c r="G2390" s="431"/>
      <c r="H2390" s="433"/>
      <c r="I2390" s="509"/>
      <c r="J2390" s="387"/>
      <c r="K2390" s="387"/>
      <c r="L2390" s="431"/>
      <c r="M2390" s="431"/>
      <c r="N2390" s="433"/>
      <c r="O2390" s="431"/>
    </row>
    <row r="2391" spans="1:15" x14ac:dyDescent="0.2">
      <c r="A2391" s="431"/>
      <c r="B2391" s="431"/>
      <c r="C2391" s="431"/>
      <c r="D2391" s="431"/>
      <c r="E2391" s="431"/>
      <c r="F2391" s="431"/>
      <c r="G2391" s="431"/>
      <c r="H2391" s="433"/>
      <c r="I2391" s="509"/>
      <c r="J2391" s="387"/>
      <c r="K2391" s="387"/>
      <c r="L2391" s="431"/>
      <c r="M2391" s="431"/>
      <c r="N2391" s="433"/>
      <c r="O2391" s="431"/>
    </row>
    <row r="2392" spans="1:15" x14ac:dyDescent="0.2">
      <c r="A2392" s="431"/>
      <c r="B2392" s="431"/>
      <c r="C2392" s="431"/>
      <c r="D2392" s="431"/>
      <c r="E2392" s="431"/>
      <c r="F2392" s="431"/>
      <c r="G2392" s="431"/>
      <c r="H2392" s="433"/>
      <c r="I2392" s="509"/>
      <c r="J2392" s="387"/>
      <c r="K2392" s="387"/>
      <c r="L2392" s="431"/>
      <c r="M2392" s="431"/>
      <c r="N2392" s="433"/>
      <c r="O2392" s="431"/>
    </row>
    <row r="2393" spans="1:15" x14ac:dyDescent="0.2">
      <c r="A2393" s="431"/>
      <c r="B2393" s="431"/>
      <c r="C2393" s="431"/>
      <c r="D2393" s="431"/>
      <c r="E2393" s="431"/>
      <c r="F2393" s="431"/>
      <c r="G2393" s="431"/>
      <c r="H2393" s="433"/>
      <c r="I2393" s="509"/>
      <c r="J2393" s="387"/>
      <c r="K2393" s="387"/>
      <c r="L2393" s="431"/>
      <c r="M2393" s="431"/>
      <c r="N2393" s="433"/>
      <c r="O2393" s="431"/>
    </row>
    <row r="2394" spans="1:15" x14ac:dyDescent="0.2">
      <c r="A2394" s="431"/>
      <c r="B2394" s="431"/>
      <c r="C2394" s="431"/>
      <c r="D2394" s="431"/>
      <c r="E2394" s="431"/>
      <c r="F2394" s="431"/>
      <c r="G2394" s="431"/>
      <c r="H2394" s="433"/>
      <c r="I2394" s="509"/>
      <c r="J2394" s="387"/>
      <c r="K2394" s="387"/>
      <c r="L2394" s="431"/>
      <c r="M2394" s="431"/>
      <c r="N2394" s="433"/>
      <c r="O2394" s="431"/>
    </row>
    <row r="2395" spans="1:15" x14ac:dyDescent="0.2">
      <c r="A2395" s="431"/>
      <c r="B2395" s="431"/>
      <c r="C2395" s="431"/>
      <c r="D2395" s="431"/>
      <c r="E2395" s="431"/>
      <c r="F2395" s="431"/>
      <c r="G2395" s="431"/>
      <c r="H2395" s="433"/>
      <c r="I2395" s="509"/>
      <c r="J2395" s="387"/>
      <c r="K2395" s="387"/>
      <c r="L2395" s="431"/>
      <c r="M2395" s="431"/>
      <c r="N2395" s="433"/>
      <c r="O2395" s="431"/>
    </row>
    <row r="2396" spans="1:15" x14ac:dyDescent="0.2">
      <c r="A2396" s="431"/>
      <c r="B2396" s="431"/>
      <c r="C2396" s="431"/>
      <c r="D2396" s="431"/>
      <c r="E2396" s="431"/>
      <c r="F2396" s="431"/>
      <c r="G2396" s="431"/>
      <c r="H2396" s="433"/>
      <c r="I2396" s="509"/>
      <c r="J2396" s="387"/>
      <c r="K2396" s="387"/>
      <c r="L2396" s="431"/>
      <c r="M2396" s="431"/>
      <c r="N2396" s="433"/>
      <c r="O2396" s="431"/>
    </row>
    <row r="2397" spans="1:15" x14ac:dyDescent="0.2">
      <c r="A2397" s="431"/>
      <c r="B2397" s="431"/>
      <c r="C2397" s="431"/>
      <c r="D2397" s="431"/>
      <c r="E2397" s="431"/>
      <c r="F2397" s="431"/>
      <c r="G2397" s="431"/>
      <c r="H2397" s="433"/>
      <c r="I2397" s="509"/>
      <c r="J2397" s="387"/>
      <c r="K2397" s="387"/>
      <c r="L2397" s="431"/>
      <c r="M2397" s="431"/>
      <c r="N2397" s="433"/>
      <c r="O2397" s="431"/>
    </row>
    <row r="2398" spans="1:15" x14ac:dyDescent="0.2">
      <c r="A2398" s="431"/>
      <c r="B2398" s="431"/>
      <c r="C2398" s="431"/>
      <c r="D2398" s="431"/>
      <c r="E2398" s="431"/>
      <c r="F2398" s="431"/>
      <c r="G2398" s="431"/>
      <c r="H2398" s="433"/>
      <c r="I2398" s="509"/>
      <c r="J2398" s="387"/>
      <c r="K2398" s="387"/>
      <c r="L2398" s="431"/>
      <c r="M2398" s="431"/>
      <c r="N2398" s="433"/>
      <c r="O2398" s="431"/>
    </row>
    <row r="2399" spans="1:15" x14ac:dyDescent="0.2">
      <c r="A2399" s="431"/>
      <c r="B2399" s="431"/>
      <c r="C2399" s="431"/>
      <c r="D2399" s="431"/>
      <c r="E2399" s="431"/>
      <c r="F2399" s="431"/>
      <c r="G2399" s="431"/>
      <c r="H2399" s="433"/>
      <c r="I2399" s="509"/>
      <c r="J2399" s="387"/>
      <c r="K2399" s="387"/>
      <c r="L2399" s="431"/>
      <c r="M2399" s="431"/>
      <c r="N2399" s="433"/>
      <c r="O2399" s="431"/>
    </row>
    <row r="2400" spans="1:15" x14ac:dyDescent="0.2">
      <c r="A2400" s="431"/>
      <c r="B2400" s="431"/>
      <c r="C2400" s="431"/>
      <c r="D2400" s="431"/>
      <c r="E2400" s="431"/>
      <c r="F2400" s="431"/>
      <c r="G2400" s="431"/>
      <c r="H2400" s="433"/>
      <c r="I2400" s="509"/>
      <c r="J2400" s="387"/>
      <c r="K2400" s="387"/>
      <c r="L2400" s="431"/>
      <c r="M2400" s="431"/>
      <c r="N2400" s="433"/>
      <c r="O2400" s="431"/>
    </row>
    <row r="2401" spans="1:15" x14ac:dyDescent="0.2">
      <c r="A2401" s="431"/>
      <c r="B2401" s="431"/>
      <c r="C2401" s="431"/>
      <c r="D2401" s="431"/>
      <c r="E2401" s="431"/>
      <c r="F2401" s="431"/>
      <c r="G2401" s="431"/>
      <c r="H2401" s="433"/>
      <c r="I2401" s="509"/>
      <c r="J2401" s="387"/>
      <c r="K2401" s="387"/>
      <c r="L2401" s="431"/>
      <c r="M2401" s="431"/>
      <c r="N2401" s="433"/>
      <c r="O2401" s="431"/>
    </row>
    <row r="2402" spans="1:15" x14ac:dyDescent="0.2">
      <c r="A2402" s="431"/>
      <c r="B2402" s="431"/>
      <c r="C2402" s="431"/>
      <c r="D2402" s="431"/>
      <c r="E2402" s="431"/>
      <c r="F2402" s="431"/>
      <c r="G2402" s="431"/>
      <c r="H2402" s="433"/>
      <c r="I2402" s="509"/>
      <c r="J2402" s="387"/>
      <c r="K2402" s="387"/>
      <c r="L2402" s="431"/>
      <c r="M2402" s="431"/>
      <c r="N2402" s="433"/>
      <c r="O2402" s="431"/>
    </row>
    <row r="2403" spans="1:15" x14ac:dyDescent="0.2">
      <c r="A2403" s="431"/>
      <c r="B2403" s="431"/>
      <c r="C2403" s="431"/>
      <c r="D2403" s="431"/>
      <c r="E2403" s="431"/>
      <c r="F2403" s="431"/>
      <c r="G2403" s="431"/>
      <c r="H2403" s="433"/>
      <c r="I2403" s="509"/>
      <c r="J2403" s="387"/>
      <c r="K2403" s="387"/>
      <c r="L2403" s="431"/>
      <c r="M2403" s="431"/>
      <c r="N2403" s="433"/>
      <c r="O2403" s="431"/>
    </row>
    <row r="2404" spans="1:15" x14ac:dyDescent="0.2">
      <c r="A2404" s="431"/>
      <c r="B2404" s="431"/>
      <c r="C2404" s="431"/>
      <c r="D2404" s="431"/>
      <c r="E2404" s="431"/>
      <c r="F2404" s="431"/>
      <c r="G2404" s="431"/>
      <c r="H2404" s="433"/>
      <c r="I2404" s="509"/>
      <c r="J2404" s="387"/>
      <c r="K2404" s="387"/>
      <c r="L2404" s="431"/>
      <c r="M2404" s="431"/>
      <c r="N2404" s="433"/>
      <c r="O2404" s="431"/>
    </row>
    <row r="2405" spans="1:15" x14ac:dyDescent="0.2">
      <c r="A2405" s="431"/>
      <c r="B2405" s="431"/>
      <c r="C2405" s="431"/>
      <c r="D2405" s="431"/>
      <c r="E2405" s="431"/>
      <c r="F2405" s="431"/>
      <c r="G2405" s="431"/>
      <c r="H2405" s="433"/>
      <c r="I2405" s="509"/>
      <c r="J2405" s="387"/>
      <c r="K2405" s="387"/>
      <c r="L2405" s="431"/>
      <c r="M2405" s="431"/>
      <c r="N2405" s="433"/>
      <c r="O2405" s="431"/>
    </row>
    <row r="2406" spans="1:15" x14ac:dyDescent="0.2">
      <c r="A2406" s="431"/>
      <c r="B2406" s="431"/>
      <c r="C2406" s="431"/>
      <c r="D2406" s="431"/>
      <c r="E2406" s="431"/>
      <c r="F2406" s="431"/>
      <c r="G2406" s="431"/>
      <c r="H2406" s="433"/>
      <c r="I2406" s="509"/>
      <c r="J2406" s="387"/>
      <c r="K2406" s="387"/>
      <c r="L2406" s="431"/>
      <c r="M2406" s="431"/>
      <c r="N2406" s="433"/>
      <c r="O2406" s="431"/>
    </row>
    <row r="2407" spans="1:15" x14ac:dyDescent="0.2">
      <c r="A2407" s="431"/>
      <c r="B2407" s="431"/>
      <c r="C2407" s="431"/>
      <c r="D2407" s="431"/>
      <c r="E2407" s="431"/>
      <c r="F2407" s="431"/>
      <c r="G2407" s="431"/>
      <c r="H2407" s="433"/>
      <c r="I2407" s="509"/>
      <c r="J2407" s="387"/>
      <c r="K2407" s="387"/>
      <c r="L2407" s="431"/>
      <c r="M2407" s="431"/>
      <c r="N2407" s="433"/>
      <c r="O2407" s="431"/>
    </row>
    <row r="2408" spans="1:15" x14ac:dyDescent="0.2">
      <c r="A2408" s="431"/>
      <c r="B2408" s="431"/>
      <c r="C2408" s="431"/>
      <c r="D2408" s="431"/>
      <c r="E2408" s="431"/>
      <c r="F2408" s="431"/>
      <c r="G2408" s="431"/>
      <c r="H2408" s="433"/>
      <c r="I2408" s="509"/>
      <c r="J2408" s="387"/>
      <c r="K2408" s="387"/>
      <c r="L2408" s="431"/>
      <c r="M2408" s="431"/>
      <c r="N2408" s="433"/>
      <c r="O2408" s="431"/>
    </row>
    <row r="2409" spans="1:15" x14ac:dyDescent="0.2">
      <c r="A2409" s="431"/>
      <c r="B2409" s="431"/>
      <c r="C2409" s="431"/>
      <c r="D2409" s="431"/>
      <c r="E2409" s="431"/>
      <c r="F2409" s="431"/>
      <c r="G2409" s="431"/>
      <c r="H2409" s="433"/>
      <c r="I2409" s="509"/>
      <c r="J2409" s="387"/>
      <c r="K2409" s="387"/>
      <c r="L2409" s="431"/>
      <c r="M2409" s="431"/>
      <c r="N2409" s="433"/>
      <c r="O2409" s="431"/>
    </row>
    <row r="2410" spans="1:15" x14ac:dyDescent="0.2">
      <c r="A2410" s="431"/>
      <c r="B2410" s="431"/>
      <c r="C2410" s="431"/>
      <c r="D2410" s="431"/>
      <c r="E2410" s="431"/>
      <c r="F2410" s="431"/>
      <c r="G2410" s="431"/>
      <c r="H2410" s="433"/>
      <c r="I2410" s="509"/>
      <c r="J2410" s="387"/>
      <c r="K2410" s="387"/>
      <c r="L2410" s="431"/>
      <c r="M2410" s="431"/>
      <c r="N2410" s="433"/>
      <c r="O2410" s="431"/>
    </row>
    <row r="2411" spans="1:15" x14ac:dyDescent="0.2">
      <c r="A2411" s="431"/>
      <c r="B2411" s="431"/>
      <c r="C2411" s="431"/>
      <c r="D2411" s="431"/>
      <c r="E2411" s="431"/>
      <c r="F2411" s="431"/>
      <c r="G2411" s="431"/>
      <c r="H2411" s="433"/>
      <c r="I2411" s="509"/>
      <c r="J2411" s="387"/>
      <c r="K2411" s="387"/>
      <c r="L2411" s="431"/>
      <c r="M2411" s="431"/>
      <c r="N2411" s="433"/>
      <c r="O2411" s="431"/>
    </row>
    <row r="2412" spans="1:15" x14ac:dyDescent="0.2">
      <c r="A2412" s="431"/>
      <c r="B2412" s="431"/>
      <c r="C2412" s="431"/>
      <c r="D2412" s="431"/>
      <c r="E2412" s="431"/>
      <c r="F2412" s="431"/>
      <c r="G2412" s="431"/>
      <c r="H2412" s="433"/>
      <c r="I2412" s="509"/>
      <c r="J2412" s="387"/>
      <c r="K2412" s="387"/>
      <c r="L2412" s="431"/>
      <c r="M2412" s="431"/>
      <c r="N2412" s="433"/>
      <c r="O2412" s="431"/>
    </row>
    <row r="2413" spans="1:15" x14ac:dyDescent="0.2">
      <c r="A2413" s="431"/>
      <c r="B2413" s="431"/>
      <c r="C2413" s="431"/>
      <c r="D2413" s="431"/>
      <c r="E2413" s="431"/>
      <c r="F2413" s="431"/>
      <c r="G2413" s="431"/>
      <c r="H2413" s="433"/>
      <c r="I2413" s="509"/>
      <c r="J2413" s="387"/>
      <c r="K2413" s="387"/>
      <c r="L2413" s="431"/>
      <c r="M2413" s="431"/>
      <c r="N2413" s="433"/>
      <c r="O2413" s="431"/>
    </row>
    <row r="2414" spans="1:15" x14ac:dyDescent="0.2">
      <c r="A2414" s="431"/>
      <c r="B2414" s="431"/>
      <c r="C2414" s="431"/>
      <c r="D2414" s="431"/>
      <c r="E2414" s="431"/>
      <c r="F2414" s="431"/>
      <c r="G2414" s="431"/>
      <c r="H2414" s="433"/>
      <c r="I2414" s="509"/>
      <c r="J2414" s="387"/>
      <c r="K2414" s="387"/>
      <c r="L2414" s="431"/>
      <c r="M2414" s="431"/>
      <c r="N2414" s="433"/>
      <c r="O2414" s="431"/>
    </row>
    <row r="2415" spans="1:15" x14ac:dyDescent="0.2">
      <c r="A2415" s="431"/>
      <c r="B2415" s="431"/>
      <c r="C2415" s="431"/>
      <c r="D2415" s="431"/>
      <c r="E2415" s="431"/>
      <c r="F2415" s="431"/>
      <c r="G2415" s="431"/>
      <c r="H2415" s="433"/>
      <c r="I2415" s="509"/>
      <c r="J2415" s="387"/>
      <c r="K2415" s="387"/>
      <c r="L2415" s="431"/>
      <c r="M2415" s="431"/>
      <c r="N2415" s="433"/>
      <c r="O2415" s="431"/>
    </row>
    <row r="2416" spans="1:15" x14ac:dyDescent="0.2">
      <c r="A2416" s="431"/>
      <c r="B2416" s="431"/>
      <c r="C2416" s="431"/>
      <c r="D2416" s="431"/>
      <c r="E2416" s="431"/>
      <c r="F2416" s="431"/>
      <c r="G2416" s="431"/>
      <c r="H2416" s="433"/>
      <c r="I2416" s="509"/>
      <c r="J2416" s="387"/>
      <c r="K2416" s="387"/>
      <c r="L2416" s="431"/>
      <c r="M2416" s="431"/>
      <c r="N2416" s="433"/>
      <c r="O2416" s="431"/>
    </row>
    <row r="2417" spans="1:15" x14ac:dyDescent="0.2">
      <c r="A2417" s="431"/>
      <c r="B2417" s="431"/>
      <c r="C2417" s="431"/>
      <c r="D2417" s="431"/>
      <c r="E2417" s="431"/>
      <c r="F2417" s="431"/>
      <c r="G2417" s="431"/>
      <c r="H2417" s="433"/>
      <c r="I2417" s="509"/>
      <c r="J2417" s="387"/>
      <c r="K2417" s="387"/>
      <c r="L2417" s="431"/>
      <c r="M2417" s="431"/>
      <c r="N2417" s="433"/>
      <c r="O2417" s="431"/>
    </row>
    <row r="2418" spans="1:15" x14ac:dyDescent="0.2">
      <c r="A2418" s="431"/>
      <c r="B2418" s="431"/>
      <c r="C2418" s="431"/>
      <c r="D2418" s="431"/>
      <c r="E2418" s="431"/>
      <c r="F2418" s="431"/>
      <c r="G2418" s="431"/>
      <c r="H2418" s="433"/>
      <c r="I2418" s="509"/>
      <c r="J2418" s="387"/>
      <c r="K2418" s="387"/>
      <c r="L2418" s="431"/>
      <c r="M2418" s="431"/>
      <c r="N2418" s="433"/>
      <c r="O2418" s="431"/>
    </row>
    <row r="2419" spans="1:15" x14ac:dyDescent="0.2">
      <c r="A2419" s="431"/>
      <c r="B2419" s="431"/>
      <c r="C2419" s="431"/>
      <c r="D2419" s="431"/>
      <c r="E2419" s="431"/>
      <c r="F2419" s="431"/>
      <c r="G2419" s="431"/>
      <c r="H2419" s="433"/>
      <c r="I2419" s="509"/>
      <c r="J2419" s="387"/>
      <c r="K2419" s="387"/>
      <c r="L2419" s="431"/>
      <c r="M2419" s="431"/>
      <c r="N2419" s="433"/>
      <c r="O2419" s="431"/>
    </row>
    <row r="2420" spans="1:15" x14ac:dyDescent="0.2">
      <c r="A2420" s="431"/>
      <c r="B2420" s="431"/>
      <c r="C2420" s="431"/>
      <c r="D2420" s="431"/>
      <c r="E2420" s="431"/>
      <c r="F2420" s="431"/>
      <c r="G2420" s="431"/>
      <c r="H2420" s="433"/>
      <c r="I2420" s="509"/>
      <c r="J2420" s="387"/>
      <c r="K2420" s="387"/>
      <c r="L2420" s="431"/>
      <c r="M2420" s="431"/>
      <c r="N2420" s="433"/>
      <c r="O2420" s="431"/>
    </row>
    <row r="2421" spans="1:15" x14ac:dyDescent="0.2">
      <c r="A2421" s="431"/>
      <c r="B2421" s="431"/>
      <c r="C2421" s="431"/>
      <c r="D2421" s="431"/>
      <c r="E2421" s="431"/>
      <c r="F2421" s="431"/>
      <c r="G2421" s="431"/>
      <c r="H2421" s="433"/>
      <c r="I2421" s="509"/>
      <c r="J2421" s="387"/>
      <c r="K2421" s="387"/>
      <c r="L2421" s="431"/>
      <c r="M2421" s="431"/>
      <c r="N2421" s="433"/>
      <c r="O2421" s="431"/>
    </row>
    <row r="2422" spans="1:15" x14ac:dyDescent="0.2">
      <c r="A2422" s="431"/>
      <c r="B2422" s="431"/>
      <c r="C2422" s="431"/>
      <c r="D2422" s="431"/>
      <c r="E2422" s="431"/>
      <c r="F2422" s="431"/>
      <c r="G2422" s="431"/>
      <c r="H2422" s="433"/>
      <c r="I2422" s="509"/>
      <c r="J2422" s="387"/>
      <c r="K2422" s="387"/>
      <c r="L2422" s="431"/>
      <c r="M2422" s="431"/>
      <c r="N2422" s="433"/>
      <c r="O2422" s="431"/>
    </row>
    <row r="2423" spans="1:15" x14ac:dyDescent="0.2">
      <c r="A2423" s="431"/>
      <c r="B2423" s="431"/>
      <c r="C2423" s="431"/>
      <c r="D2423" s="431"/>
      <c r="E2423" s="431"/>
      <c r="F2423" s="431"/>
      <c r="G2423" s="431"/>
      <c r="H2423" s="433"/>
      <c r="I2423" s="509"/>
      <c r="J2423" s="387"/>
      <c r="K2423" s="387"/>
      <c r="L2423" s="431"/>
      <c r="M2423" s="431"/>
      <c r="N2423" s="433"/>
      <c r="O2423" s="431"/>
    </row>
    <row r="2424" spans="1:15" x14ac:dyDescent="0.2">
      <c r="A2424" s="431"/>
      <c r="B2424" s="431"/>
      <c r="C2424" s="431"/>
      <c r="D2424" s="431"/>
      <c r="E2424" s="431"/>
      <c r="F2424" s="431"/>
      <c r="G2424" s="431"/>
      <c r="H2424" s="433"/>
      <c r="I2424" s="509"/>
      <c r="J2424" s="387"/>
      <c r="K2424" s="387"/>
      <c r="L2424" s="431"/>
      <c r="M2424" s="431"/>
      <c r="N2424" s="433"/>
      <c r="O2424" s="431"/>
    </row>
    <row r="2425" spans="1:15" x14ac:dyDescent="0.2">
      <c r="A2425" s="431"/>
      <c r="B2425" s="431"/>
      <c r="C2425" s="431"/>
      <c r="D2425" s="431"/>
      <c r="E2425" s="431"/>
      <c r="F2425" s="431"/>
      <c r="G2425" s="431"/>
      <c r="H2425" s="433"/>
      <c r="I2425" s="509"/>
      <c r="J2425" s="387"/>
      <c r="K2425" s="387"/>
      <c r="L2425" s="431"/>
      <c r="M2425" s="431"/>
      <c r="N2425" s="433"/>
      <c r="O2425" s="431"/>
    </row>
    <row r="2426" spans="1:15" x14ac:dyDescent="0.2">
      <c r="A2426" s="431"/>
      <c r="B2426" s="431"/>
      <c r="C2426" s="431"/>
      <c r="D2426" s="431"/>
      <c r="E2426" s="431"/>
      <c r="F2426" s="431"/>
      <c r="G2426" s="431"/>
      <c r="H2426" s="433"/>
      <c r="I2426" s="509"/>
      <c r="J2426" s="387"/>
      <c r="K2426" s="387"/>
      <c r="L2426" s="431"/>
      <c r="M2426" s="431"/>
      <c r="N2426" s="433"/>
      <c r="O2426" s="431"/>
    </row>
    <row r="2427" spans="1:15" x14ac:dyDescent="0.2">
      <c r="A2427" s="431"/>
      <c r="B2427" s="431"/>
      <c r="C2427" s="431"/>
      <c r="D2427" s="431"/>
      <c r="E2427" s="431"/>
      <c r="F2427" s="431"/>
      <c r="G2427" s="431"/>
      <c r="H2427" s="433"/>
      <c r="I2427" s="509"/>
      <c r="J2427" s="387"/>
      <c r="K2427" s="387"/>
      <c r="L2427" s="431"/>
      <c r="M2427" s="431"/>
      <c r="N2427" s="433"/>
      <c r="O2427" s="431"/>
    </row>
    <row r="2428" spans="1:15" x14ac:dyDescent="0.2">
      <c r="A2428" s="431"/>
      <c r="B2428" s="431"/>
      <c r="C2428" s="431"/>
      <c r="D2428" s="431"/>
      <c r="E2428" s="431"/>
      <c r="F2428" s="431"/>
      <c r="G2428" s="431"/>
      <c r="H2428" s="433"/>
      <c r="I2428" s="509"/>
      <c r="J2428" s="387"/>
      <c r="K2428" s="387"/>
      <c r="L2428" s="431"/>
      <c r="M2428" s="431"/>
      <c r="N2428" s="433"/>
      <c r="O2428" s="431"/>
    </row>
    <row r="2429" spans="1:15" x14ac:dyDescent="0.2">
      <c r="A2429" s="431"/>
      <c r="B2429" s="431"/>
      <c r="C2429" s="431"/>
      <c r="D2429" s="431"/>
      <c r="E2429" s="431"/>
      <c r="F2429" s="431"/>
      <c r="G2429" s="431"/>
      <c r="H2429" s="433"/>
      <c r="I2429" s="509"/>
      <c r="J2429" s="387"/>
      <c r="K2429" s="387"/>
      <c r="L2429" s="431"/>
      <c r="M2429" s="431"/>
      <c r="N2429" s="433"/>
      <c r="O2429" s="431"/>
    </row>
    <row r="2430" spans="1:15" x14ac:dyDescent="0.2">
      <c r="A2430" s="431"/>
      <c r="B2430" s="431"/>
      <c r="C2430" s="431"/>
      <c r="D2430" s="431"/>
      <c r="E2430" s="431"/>
      <c r="F2430" s="431"/>
      <c r="G2430" s="431"/>
      <c r="H2430" s="433"/>
      <c r="I2430" s="509"/>
      <c r="J2430" s="387"/>
      <c r="K2430" s="387"/>
      <c r="L2430" s="431"/>
      <c r="M2430" s="431"/>
      <c r="N2430" s="433"/>
      <c r="O2430" s="431"/>
    </row>
    <row r="2431" spans="1:15" x14ac:dyDescent="0.2">
      <c r="A2431" s="431"/>
      <c r="B2431" s="431"/>
      <c r="C2431" s="431"/>
      <c r="D2431" s="431"/>
      <c r="E2431" s="431"/>
      <c r="F2431" s="431"/>
      <c r="G2431" s="431"/>
      <c r="H2431" s="433"/>
      <c r="I2431" s="509"/>
      <c r="J2431" s="387"/>
      <c r="K2431" s="387"/>
      <c r="L2431" s="431"/>
      <c r="M2431" s="431"/>
      <c r="N2431" s="433"/>
      <c r="O2431" s="431"/>
    </row>
    <row r="2432" spans="1:15" x14ac:dyDescent="0.2">
      <c r="A2432" s="431"/>
      <c r="B2432" s="431"/>
      <c r="C2432" s="431"/>
      <c r="D2432" s="431"/>
      <c r="E2432" s="431"/>
      <c r="F2432" s="431"/>
      <c r="G2432" s="431"/>
      <c r="H2432" s="433"/>
      <c r="I2432" s="509"/>
      <c r="J2432" s="387"/>
      <c r="K2432" s="387"/>
      <c r="L2432" s="431"/>
      <c r="M2432" s="431"/>
      <c r="N2432" s="433"/>
      <c r="O2432" s="431"/>
    </row>
    <row r="2433" spans="1:15" x14ac:dyDescent="0.2">
      <c r="A2433" s="431"/>
      <c r="B2433" s="431"/>
      <c r="C2433" s="431"/>
      <c r="D2433" s="431"/>
      <c r="E2433" s="431"/>
      <c r="F2433" s="431"/>
      <c r="G2433" s="431"/>
      <c r="H2433" s="433"/>
      <c r="I2433" s="509"/>
      <c r="J2433" s="387"/>
      <c r="K2433" s="387"/>
      <c r="L2433" s="431"/>
      <c r="M2433" s="431"/>
      <c r="N2433" s="433"/>
      <c r="O2433" s="431"/>
    </row>
    <row r="2434" spans="1:15" x14ac:dyDescent="0.2">
      <c r="A2434" s="431"/>
      <c r="B2434" s="431"/>
      <c r="C2434" s="431"/>
      <c r="D2434" s="431"/>
      <c r="E2434" s="431"/>
      <c r="F2434" s="431"/>
      <c r="G2434" s="431"/>
      <c r="H2434" s="433"/>
      <c r="I2434" s="509"/>
      <c r="J2434" s="387"/>
      <c r="K2434" s="387"/>
      <c r="L2434" s="431"/>
      <c r="M2434" s="431"/>
      <c r="N2434" s="433"/>
      <c r="O2434" s="431"/>
    </row>
    <row r="2435" spans="1:15" x14ac:dyDescent="0.2">
      <c r="A2435" s="431"/>
      <c r="B2435" s="431"/>
      <c r="C2435" s="431"/>
      <c r="D2435" s="431"/>
      <c r="E2435" s="431"/>
      <c r="F2435" s="431"/>
      <c r="G2435" s="431"/>
      <c r="H2435" s="433"/>
      <c r="I2435" s="509"/>
      <c r="J2435" s="387"/>
      <c r="K2435" s="387"/>
      <c r="L2435" s="431"/>
      <c r="M2435" s="431"/>
      <c r="N2435" s="433"/>
      <c r="O2435" s="431"/>
    </row>
    <row r="2436" spans="1:15" x14ac:dyDescent="0.2">
      <c r="A2436" s="431"/>
      <c r="B2436" s="431"/>
      <c r="C2436" s="431"/>
      <c r="D2436" s="431"/>
      <c r="E2436" s="431"/>
      <c r="F2436" s="431"/>
      <c r="G2436" s="431"/>
      <c r="H2436" s="433"/>
      <c r="I2436" s="509"/>
      <c r="J2436" s="387"/>
      <c r="K2436" s="387"/>
      <c r="L2436" s="431"/>
      <c r="M2436" s="431"/>
      <c r="N2436" s="433"/>
      <c r="O2436" s="431"/>
    </row>
    <row r="2437" spans="1:15" x14ac:dyDescent="0.2">
      <c r="A2437" s="431"/>
      <c r="B2437" s="431"/>
      <c r="C2437" s="431"/>
      <c r="D2437" s="431"/>
      <c r="E2437" s="431"/>
      <c r="F2437" s="431"/>
      <c r="G2437" s="431"/>
      <c r="H2437" s="433"/>
      <c r="I2437" s="509"/>
      <c r="J2437" s="387"/>
      <c r="K2437" s="387"/>
      <c r="L2437" s="431"/>
      <c r="M2437" s="431"/>
      <c r="N2437" s="433"/>
      <c r="O2437" s="431"/>
    </row>
    <row r="2438" spans="1:15" x14ac:dyDescent="0.2">
      <c r="A2438" s="431"/>
      <c r="B2438" s="431"/>
      <c r="C2438" s="431"/>
      <c r="D2438" s="431"/>
      <c r="E2438" s="431"/>
      <c r="F2438" s="431"/>
      <c r="G2438" s="431"/>
      <c r="H2438" s="433"/>
      <c r="I2438" s="509"/>
      <c r="J2438" s="387"/>
      <c r="K2438" s="387"/>
      <c r="L2438" s="431"/>
      <c r="M2438" s="431"/>
      <c r="N2438" s="433"/>
      <c r="O2438" s="431"/>
    </row>
    <row r="2439" spans="1:15" x14ac:dyDescent="0.2">
      <c r="A2439" s="431"/>
      <c r="B2439" s="431"/>
      <c r="C2439" s="431"/>
      <c r="D2439" s="431"/>
      <c r="E2439" s="431"/>
      <c r="F2439" s="431"/>
      <c r="G2439" s="431"/>
      <c r="H2439" s="433"/>
      <c r="I2439" s="509"/>
      <c r="J2439" s="387"/>
      <c r="K2439" s="387"/>
      <c r="L2439" s="431"/>
      <c r="M2439" s="431"/>
      <c r="N2439" s="433"/>
      <c r="O2439" s="431"/>
    </row>
    <row r="2440" spans="1:15" x14ac:dyDescent="0.2">
      <c r="A2440" s="431"/>
      <c r="B2440" s="431"/>
      <c r="C2440" s="431"/>
      <c r="D2440" s="431"/>
      <c r="E2440" s="431"/>
      <c r="F2440" s="431"/>
      <c r="G2440" s="431"/>
      <c r="H2440" s="433"/>
      <c r="I2440" s="509"/>
      <c r="J2440" s="387"/>
      <c r="K2440" s="387"/>
      <c r="L2440" s="431"/>
      <c r="M2440" s="431"/>
      <c r="N2440" s="433"/>
      <c r="O2440" s="431"/>
    </row>
    <row r="2441" spans="1:15" x14ac:dyDescent="0.2">
      <c r="A2441" s="431"/>
      <c r="B2441" s="431"/>
      <c r="C2441" s="431"/>
      <c r="D2441" s="431"/>
      <c r="E2441" s="431"/>
      <c r="F2441" s="431"/>
      <c r="G2441" s="431"/>
      <c r="H2441" s="433"/>
      <c r="I2441" s="509"/>
      <c r="J2441" s="387"/>
      <c r="K2441" s="387"/>
      <c r="L2441" s="431"/>
      <c r="M2441" s="431"/>
      <c r="N2441" s="433"/>
      <c r="O2441" s="431"/>
    </row>
    <row r="2442" spans="1:15" x14ac:dyDescent="0.2">
      <c r="A2442" s="431"/>
      <c r="B2442" s="431"/>
      <c r="C2442" s="431"/>
      <c r="D2442" s="431"/>
      <c r="E2442" s="431"/>
      <c r="F2442" s="431"/>
      <c r="G2442" s="431"/>
      <c r="H2442" s="433"/>
      <c r="I2442" s="509"/>
      <c r="J2442" s="387"/>
      <c r="K2442" s="387"/>
      <c r="L2442" s="431"/>
      <c r="M2442" s="431"/>
      <c r="N2442" s="433"/>
      <c r="O2442" s="431"/>
    </row>
    <row r="2443" spans="1:15" x14ac:dyDescent="0.2">
      <c r="A2443" s="431"/>
      <c r="B2443" s="431"/>
      <c r="C2443" s="431"/>
      <c r="D2443" s="431"/>
      <c r="E2443" s="431"/>
      <c r="F2443" s="431"/>
      <c r="G2443" s="431"/>
      <c r="H2443" s="433"/>
      <c r="I2443" s="509"/>
      <c r="J2443" s="387"/>
      <c r="K2443" s="387"/>
      <c r="L2443" s="431"/>
      <c r="M2443" s="431"/>
      <c r="N2443" s="433"/>
      <c r="O2443" s="431"/>
    </row>
    <row r="2444" spans="1:15" x14ac:dyDescent="0.2">
      <c r="A2444" s="431"/>
      <c r="B2444" s="431"/>
      <c r="C2444" s="431"/>
      <c r="D2444" s="431"/>
      <c r="E2444" s="431"/>
      <c r="F2444" s="431"/>
      <c r="G2444" s="431"/>
      <c r="H2444" s="433"/>
      <c r="I2444" s="509"/>
      <c r="J2444" s="387"/>
      <c r="K2444" s="387"/>
      <c r="L2444" s="431"/>
      <c r="M2444" s="431"/>
      <c r="N2444" s="433"/>
      <c r="O2444" s="431"/>
    </row>
    <row r="2445" spans="1:15" x14ac:dyDescent="0.2">
      <c r="A2445" s="431"/>
      <c r="B2445" s="431"/>
      <c r="C2445" s="431"/>
      <c r="D2445" s="431"/>
      <c r="E2445" s="431"/>
      <c r="F2445" s="431"/>
      <c r="G2445" s="431"/>
      <c r="H2445" s="433"/>
      <c r="I2445" s="509"/>
      <c r="J2445" s="387"/>
      <c r="K2445" s="387"/>
      <c r="L2445" s="431"/>
      <c r="M2445" s="431"/>
      <c r="N2445" s="433"/>
      <c r="O2445" s="431"/>
    </row>
    <row r="2446" spans="1:15" x14ac:dyDescent="0.2">
      <c r="A2446" s="431"/>
      <c r="B2446" s="431"/>
      <c r="C2446" s="431"/>
      <c r="D2446" s="431"/>
      <c r="E2446" s="431"/>
      <c r="F2446" s="431"/>
      <c r="G2446" s="431"/>
      <c r="H2446" s="433"/>
      <c r="I2446" s="509"/>
      <c r="J2446" s="387"/>
      <c r="K2446" s="387"/>
      <c r="L2446" s="431"/>
      <c r="M2446" s="431"/>
      <c r="N2446" s="433"/>
      <c r="O2446" s="431"/>
    </row>
    <row r="2447" spans="1:15" x14ac:dyDescent="0.2">
      <c r="A2447" s="431"/>
      <c r="B2447" s="431"/>
      <c r="C2447" s="431"/>
      <c r="D2447" s="431"/>
      <c r="E2447" s="431"/>
      <c r="F2447" s="431"/>
      <c r="G2447" s="431"/>
      <c r="H2447" s="433"/>
      <c r="I2447" s="509"/>
      <c r="J2447" s="387"/>
      <c r="K2447" s="387"/>
      <c r="L2447" s="431"/>
      <c r="M2447" s="431"/>
      <c r="N2447" s="433"/>
      <c r="O2447" s="431"/>
    </row>
    <row r="2448" spans="1:15" x14ac:dyDescent="0.2">
      <c r="A2448" s="431"/>
      <c r="B2448" s="431"/>
      <c r="C2448" s="431"/>
      <c r="D2448" s="431"/>
      <c r="E2448" s="431"/>
      <c r="F2448" s="431"/>
      <c r="G2448" s="431"/>
      <c r="H2448" s="433"/>
      <c r="I2448" s="509"/>
      <c r="J2448" s="387"/>
      <c r="K2448" s="387"/>
      <c r="L2448" s="431"/>
      <c r="M2448" s="431"/>
      <c r="N2448" s="433"/>
      <c r="O2448" s="431"/>
    </row>
    <row r="2449" spans="1:15" x14ac:dyDescent="0.2">
      <c r="A2449" s="431"/>
      <c r="B2449" s="431"/>
      <c r="C2449" s="431"/>
      <c r="D2449" s="431"/>
      <c r="E2449" s="431"/>
      <c r="F2449" s="431"/>
      <c r="G2449" s="431"/>
      <c r="H2449" s="433"/>
      <c r="I2449" s="509"/>
      <c r="J2449" s="387"/>
      <c r="K2449" s="387"/>
      <c r="L2449" s="431"/>
      <c r="M2449" s="431"/>
      <c r="N2449" s="433"/>
      <c r="O2449" s="431"/>
    </row>
    <row r="2450" spans="1:15" x14ac:dyDescent="0.2">
      <c r="A2450" s="431"/>
      <c r="B2450" s="431"/>
      <c r="C2450" s="431"/>
      <c r="D2450" s="431"/>
      <c r="E2450" s="431"/>
      <c r="F2450" s="431"/>
      <c r="G2450" s="431"/>
      <c r="H2450" s="433"/>
      <c r="I2450" s="509"/>
      <c r="J2450" s="387"/>
      <c r="K2450" s="387"/>
      <c r="L2450" s="431"/>
      <c r="M2450" s="431"/>
      <c r="N2450" s="433"/>
      <c r="O2450" s="431"/>
    </row>
    <row r="2451" spans="1:15" x14ac:dyDescent="0.2">
      <c r="A2451" s="431"/>
      <c r="B2451" s="431"/>
      <c r="C2451" s="431"/>
      <c r="D2451" s="431"/>
      <c r="E2451" s="431"/>
      <c r="F2451" s="431"/>
      <c r="G2451" s="431"/>
      <c r="H2451" s="433"/>
      <c r="I2451" s="509"/>
      <c r="J2451" s="387"/>
      <c r="K2451" s="387"/>
      <c r="L2451" s="431"/>
      <c r="M2451" s="431"/>
      <c r="N2451" s="433"/>
      <c r="O2451" s="431"/>
    </row>
    <row r="2452" spans="1:15" x14ac:dyDescent="0.2">
      <c r="A2452" s="431"/>
      <c r="B2452" s="431"/>
      <c r="C2452" s="431"/>
      <c r="D2452" s="431"/>
      <c r="E2452" s="431"/>
      <c r="F2452" s="431"/>
      <c r="G2452" s="431"/>
      <c r="H2452" s="433"/>
      <c r="I2452" s="509"/>
      <c r="J2452" s="387"/>
      <c r="K2452" s="387"/>
      <c r="L2452" s="431"/>
      <c r="M2452" s="431"/>
      <c r="N2452" s="433"/>
      <c r="O2452" s="431"/>
    </row>
    <row r="2453" spans="1:15" x14ac:dyDescent="0.2">
      <c r="A2453" s="431"/>
      <c r="B2453" s="431"/>
      <c r="C2453" s="431"/>
      <c r="D2453" s="431"/>
      <c r="E2453" s="431"/>
      <c r="F2453" s="431"/>
      <c r="G2453" s="431"/>
      <c r="H2453" s="433"/>
      <c r="I2453" s="509"/>
      <c r="J2453" s="387"/>
      <c r="K2453" s="387"/>
      <c r="L2453" s="431"/>
      <c r="M2453" s="431"/>
      <c r="N2453" s="433"/>
      <c r="O2453" s="431"/>
    </row>
    <row r="2454" spans="1:15" x14ac:dyDescent="0.2">
      <c r="A2454" s="431"/>
      <c r="B2454" s="431"/>
      <c r="C2454" s="431"/>
      <c r="D2454" s="431"/>
      <c r="E2454" s="431"/>
      <c r="F2454" s="431"/>
      <c r="G2454" s="431"/>
      <c r="H2454" s="433"/>
      <c r="I2454" s="509"/>
      <c r="J2454" s="387"/>
      <c r="K2454" s="387"/>
      <c r="L2454" s="431"/>
      <c r="M2454" s="431"/>
      <c r="N2454" s="433"/>
      <c r="O2454" s="431"/>
    </row>
    <row r="2455" spans="1:15" x14ac:dyDescent="0.2">
      <c r="A2455" s="431"/>
      <c r="B2455" s="431"/>
      <c r="C2455" s="431"/>
      <c r="D2455" s="431"/>
      <c r="E2455" s="431"/>
      <c r="F2455" s="431"/>
      <c r="G2455" s="431"/>
      <c r="H2455" s="433"/>
      <c r="I2455" s="509"/>
      <c r="J2455" s="387"/>
      <c r="K2455" s="387"/>
      <c r="L2455" s="431"/>
      <c r="M2455" s="431"/>
      <c r="N2455" s="433"/>
      <c r="O2455" s="431"/>
    </row>
    <row r="2456" spans="1:15" x14ac:dyDescent="0.2">
      <c r="A2456" s="431"/>
      <c r="B2456" s="431"/>
      <c r="C2456" s="431"/>
      <c r="D2456" s="431"/>
      <c r="E2456" s="431"/>
      <c r="F2456" s="431"/>
      <c r="G2456" s="431"/>
      <c r="H2456" s="433"/>
      <c r="I2456" s="509"/>
      <c r="J2456" s="387"/>
      <c r="K2456" s="387"/>
      <c r="L2456" s="431"/>
      <c r="M2456" s="431"/>
      <c r="N2456" s="433"/>
      <c r="O2456" s="431"/>
    </row>
    <row r="2457" spans="1:15" x14ac:dyDescent="0.2">
      <c r="A2457" s="431"/>
      <c r="B2457" s="431"/>
      <c r="C2457" s="431"/>
      <c r="D2457" s="431"/>
      <c r="E2457" s="431"/>
      <c r="F2457" s="431"/>
      <c r="G2457" s="431"/>
      <c r="H2457" s="433"/>
      <c r="I2457" s="509"/>
      <c r="J2457" s="387"/>
      <c r="K2457" s="387"/>
      <c r="L2457" s="431"/>
      <c r="M2457" s="431"/>
      <c r="N2457" s="433"/>
      <c r="O2457" s="431"/>
    </row>
    <row r="2458" spans="1:15" x14ac:dyDescent="0.2">
      <c r="A2458" s="431"/>
      <c r="B2458" s="431"/>
      <c r="C2458" s="431"/>
      <c r="D2458" s="431"/>
      <c r="E2458" s="431"/>
      <c r="F2458" s="431"/>
      <c r="G2458" s="431"/>
      <c r="H2458" s="433"/>
      <c r="I2458" s="509"/>
      <c r="J2458" s="387"/>
      <c r="K2458" s="387"/>
      <c r="L2458" s="431"/>
      <c r="M2458" s="431"/>
      <c r="N2458" s="433"/>
      <c r="O2458" s="431"/>
    </row>
    <row r="2459" spans="1:15" x14ac:dyDescent="0.2">
      <c r="A2459" s="431"/>
      <c r="B2459" s="431"/>
      <c r="C2459" s="431"/>
      <c r="D2459" s="431"/>
      <c r="E2459" s="431"/>
      <c r="F2459" s="431"/>
      <c r="G2459" s="431"/>
      <c r="H2459" s="433"/>
      <c r="I2459" s="509"/>
      <c r="J2459" s="387"/>
      <c r="K2459" s="387"/>
      <c r="L2459" s="431"/>
      <c r="M2459" s="431"/>
      <c r="N2459" s="433"/>
      <c r="O2459" s="431"/>
    </row>
    <row r="2460" spans="1:15" x14ac:dyDescent="0.2">
      <c r="A2460" s="431"/>
      <c r="B2460" s="431"/>
      <c r="C2460" s="431"/>
      <c r="D2460" s="431"/>
      <c r="E2460" s="431"/>
      <c r="F2460" s="431"/>
      <c r="G2460" s="431"/>
      <c r="H2460" s="433"/>
      <c r="I2460" s="509"/>
      <c r="J2460" s="387"/>
      <c r="K2460" s="387"/>
      <c r="L2460" s="431"/>
      <c r="M2460" s="431"/>
      <c r="N2460" s="433"/>
      <c r="O2460" s="431"/>
    </row>
    <row r="2461" spans="1:15" x14ac:dyDescent="0.2">
      <c r="A2461" s="431"/>
      <c r="B2461" s="431"/>
      <c r="C2461" s="431"/>
      <c r="D2461" s="431"/>
      <c r="E2461" s="431"/>
      <c r="F2461" s="431"/>
      <c r="G2461" s="431"/>
      <c r="H2461" s="433"/>
      <c r="I2461" s="509"/>
      <c r="J2461" s="387"/>
      <c r="K2461" s="387"/>
      <c r="L2461" s="431"/>
      <c r="M2461" s="431"/>
      <c r="N2461" s="433"/>
      <c r="O2461" s="431"/>
    </row>
    <row r="2462" spans="1:15" x14ac:dyDescent="0.2">
      <c r="A2462" s="431"/>
      <c r="B2462" s="431"/>
      <c r="C2462" s="431"/>
      <c r="D2462" s="431"/>
      <c r="E2462" s="431"/>
      <c r="F2462" s="431"/>
      <c r="G2462" s="431"/>
      <c r="H2462" s="433"/>
      <c r="I2462" s="509"/>
      <c r="J2462" s="387"/>
      <c r="K2462" s="387"/>
      <c r="L2462" s="431"/>
      <c r="M2462" s="431"/>
      <c r="N2462" s="433"/>
      <c r="O2462" s="431"/>
    </row>
    <row r="2463" spans="1:15" x14ac:dyDescent="0.2">
      <c r="A2463" s="431"/>
      <c r="B2463" s="431"/>
      <c r="C2463" s="431"/>
      <c r="D2463" s="431"/>
      <c r="E2463" s="431"/>
      <c r="F2463" s="431"/>
      <c r="G2463" s="431"/>
      <c r="H2463" s="433"/>
      <c r="I2463" s="509"/>
      <c r="J2463" s="387"/>
      <c r="K2463" s="387"/>
      <c r="L2463" s="431"/>
      <c r="M2463" s="431"/>
      <c r="N2463" s="433"/>
      <c r="O2463" s="431"/>
    </row>
    <row r="2464" spans="1:15" x14ac:dyDescent="0.2">
      <c r="A2464" s="431"/>
      <c r="B2464" s="431"/>
      <c r="C2464" s="431"/>
      <c r="D2464" s="431"/>
      <c r="E2464" s="431"/>
      <c r="F2464" s="431"/>
      <c r="G2464" s="431"/>
      <c r="H2464" s="433"/>
      <c r="I2464" s="509"/>
      <c r="J2464" s="387"/>
      <c r="K2464" s="387"/>
      <c r="L2464" s="431"/>
      <c r="M2464" s="431"/>
      <c r="N2464" s="433"/>
      <c r="O2464" s="431"/>
    </row>
    <row r="2465" spans="1:15" x14ac:dyDescent="0.2">
      <c r="A2465" s="431"/>
      <c r="B2465" s="431"/>
      <c r="C2465" s="431"/>
      <c r="D2465" s="431"/>
      <c r="E2465" s="431"/>
      <c r="F2465" s="431"/>
      <c r="G2465" s="431"/>
      <c r="H2465" s="433"/>
      <c r="I2465" s="509"/>
      <c r="J2465" s="387"/>
      <c r="K2465" s="387"/>
      <c r="L2465" s="431"/>
      <c r="M2465" s="431"/>
      <c r="N2465" s="433"/>
      <c r="O2465" s="431"/>
    </row>
    <row r="2466" spans="1:15" x14ac:dyDescent="0.2">
      <c r="A2466" s="431"/>
      <c r="B2466" s="431"/>
      <c r="C2466" s="431"/>
      <c r="D2466" s="431"/>
      <c r="E2466" s="431"/>
      <c r="F2466" s="431"/>
      <c r="G2466" s="431"/>
      <c r="H2466" s="433"/>
      <c r="I2466" s="509"/>
      <c r="J2466" s="387"/>
      <c r="K2466" s="387"/>
      <c r="L2466" s="431"/>
      <c r="M2466" s="431"/>
      <c r="N2466" s="433"/>
      <c r="O2466" s="431"/>
    </row>
    <row r="2467" spans="1:15" x14ac:dyDescent="0.2">
      <c r="A2467" s="431"/>
      <c r="B2467" s="431"/>
      <c r="C2467" s="431"/>
      <c r="D2467" s="431"/>
      <c r="E2467" s="431"/>
      <c r="F2467" s="431"/>
      <c r="G2467" s="431"/>
      <c r="H2467" s="433"/>
      <c r="I2467" s="509"/>
      <c r="J2467" s="387"/>
      <c r="K2467" s="387"/>
      <c r="L2467" s="431"/>
      <c r="M2467" s="431"/>
      <c r="N2467" s="433"/>
      <c r="O2467" s="431"/>
    </row>
    <row r="2468" spans="1:15" x14ac:dyDescent="0.2">
      <c r="A2468" s="431"/>
      <c r="B2468" s="431"/>
      <c r="C2468" s="431"/>
      <c r="D2468" s="431"/>
      <c r="E2468" s="431"/>
      <c r="F2468" s="431"/>
      <c r="G2468" s="431"/>
      <c r="H2468" s="433"/>
      <c r="I2468" s="509"/>
      <c r="J2468" s="387"/>
      <c r="K2468" s="387"/>
      <c r="L2468" s="431"/>
      <c r="M2468" s="431"/>
      <c r="N2468" s="433"/>
      <c r="O2468" s="431"/>
    </row>
    <row r="2469" spans="1:15" x14ac:dyDescent="0.2">
      <c r="A2469" s="431"/>
      <c r="B2469" s="431"/>
      <c r="C2469" s="431"/>
      <c r="D2469" s="431"/>
      <c r="E2469" s="431"/>
      <c r="F2469" s="431"/>
      <c r="G2469" s="431"/>
      <c r="H2469" s="433"/>
      <c r="I2469" s="509"/>
      <c r="J2469" s="387"/>
      <c r="K2469" s="387"/>
      <c r="L2469" s="431"/>
      <c r="M2469" s="431"/>
      <c r="N2469" s="433"/>
      <c r="O2469" s="431"/>
    </row>
    <row r="2470" spans="1:15" x14ac:dyDescent="0.2">
      <c r="A2470" s="431"/>
      <c r="B2470" s="431"/>
      <c r="C2470" s="431"/>
      <c r="D2470" s="431"/>
      <c r="E2470" s="431"/>
      <c r="F2470" s="431"/>
      <c r="G2470" s="431"/>
      <c r="H2470" s="433"/>
      <c r="I2470" s="509"/>
      <c r="J2470" s="387"/>
      <c r="K2470" s="387"/>
      <c r="L2470" s="431"/>
      <c r="M2470" s="431"/>
      <c r="N2470" s="433"/>
      <c r="O2470" s="431"/>
    </row>
    <row r="2471" spans="1:15" x14ac:dyDescent="0.2">
      <c r="A2471" s="431"/>
      <c r="B2471" s="431"/>
      <c r="C2471" s="431"/>
      <c r="D2471" s="431"/>
      <c r="E2471" s="431"/>
      <c r="F2471" s="431"/>
      <c r="G2471" s="431"/>
      <c r="H2471" s="433"/>
      <c r="I2471" s="509"/>
      <c r="J2471" s="387"/>
      <c r="K2471" s="387"/>
      <c r="L2471" s="431"/>
      <c r="M2471" s="431"/>
      <c r="N2471" s="433"/>
      <c r="O2471" s="431"/>
    </row>
    <row r="2472" spans="1:15" x14ac:dyDescent="0.2">
      <c r="A2472" s="431"/>
      <c r="B2472" s="431"/>
      <c r="C2472" s="431"/>
      <c r="D2472" s="431"/>
      <c r="E2472" s="431"/>
      <c r="F2472" s="431"/>
      <c r="G2472" s="431"/>
      <c r="H2472" s="433"/>
      <c r="I2472" s="509"/>
      <c r="J2472" s="387"/>
      <c r="K2472" s="387"/>
      <c r="L2472" s="431"/>
      <c r="M2472" s="431"/>
      <c r="N2472" s="433"/>
      <c r="O2472" s="431"/>
    </row>
    <row r="2473" spans="1:15" x14ac:dyDescent="0.2">
      <c r="A2473" s="431"/>
      <c r="B2473" s="431"/>
      <c r="C2473" s="431"/>
      <c r="D2473" s="431"/>
      <c r="E2473" s="431"/>
      <c r="F2473" s="431"/>
      <c r="G2473" s="431"/>
      <c r="H2473" s="433"/>
      <c r="I2473" s="509"/>
      <c r="J2473" s="387"/>
      <c r="K2473" s="387"/>
      <c r="L2473" s="431"/>
      <c r="M2473" s="431"/>
      <c r="N2473" s="433"/>
      <c r="O2473" s="431"/>
    </row>
    <row r="2474" spans="1:15" x14ac:dyDescent="0.2">
      <c r="A2474" s="431"/>
      <c r="B2474" s="431"/>
      <c r="C2474" s="431"/>
      <c r="D2474" s="431"/>
      <c r="E2474" s="431"/>
      <c r="F2474" s="431"/>
      <c r="G2474" s="431"/>
      <c r="H2474" s="433"/>
      <c r="I2474" s="509"/>
      <c r="J2474" s="387"/>
      <c r="K2474" s="387"/>
      <c r="L2474" s="431"/>
      <c r="M2474" s="431"/>
      <c r="N2474" s="433"/>
      <c r="O2474" s="431"/>
    </row>
    <row r="2475" spans="1:15" x14ac:dyDescent="0.2">
      <c r="A2475" s="431"/>
      <c r="B2475" s="431"/>
      <c r="C2475" s="431"/>
      <c r="D2475" s="431"/>
      <c r="E2475" s="431"/>
      <c r="F2475" s="431"/>
      <c r="G2475" s="431"/>
      <c r="H2475" s="433"/>
      <c r="I2475" s="509"/>
      <c r="J2475" s="387"/>
      <c r="K2475" s="387"/>
      <c r="L2475" s="431"/>
      <c r="M2475" s="431"/>
      <c r="N2475" s="433"/>
      <c r="O2475" s="431"/>
    </row>
    <row r="2476" spans="1:15" x14ac:dyDescent="0.2">
      <c r="A2476" s="431"/>
      <c r="B2476" s="431"/>
      <c r="C2476" s="431"/>
      <c r="D2476" s="431"/>
      <c r="E2476" s="431"/>
      <c r="F2476" s="431"/>
      <c r="G2476" s="431"/>
      <c r="H2476" s="433"/>
      <c r="I2476" s="509"/>
      <c r="J2476" s="387"/>
      <c r="K2476" s="387"/>
      <c r="L2476" s="431"/>
      <c r="M2476" s="431"/>
      <c r="N2476" s="433"/>
      <c r="O2476" s="431"/>
    </row>
    <row r="2477" spans="1:15" x14ac:dyDescent="0.2">
      <c r="A2477" s="431"/>
      <c r="B2477" s="431"/>
      <c r="C2477" s="431"/>
      <c r="D2477" s="431"/>
      <c r="E2477" s="431"/>
      <c r="F2477" s="431"/>
      <c r="G2477" s="431"/>
      <c r="H2477" s="433"/>
      <c r="I2477" s="509"/>
      <c r="J2477" s="387"/>
      <c r="K2477" s="387"/>
      <c r="L2477" s="431"/>
      <c r="M2477" s="431"/>
      <c r="N2477" s="433"/>
      <c r="O2477" s="431"/>
    </row>
    <row r="2478" spans="1:15" x14ac:dyDescent="0.2">
      <c r="A2478" s="431"/>
      <c r="B2478" s="431"/>
      <c r="C2478" s="431"/>
      <c r="D2478" s="431"/>
      <c r="E2478" s="431"/>
      <c r="F2478" s="431"/>
      <c r="G2478" s="431"/>
      <c r="H2478" s="433"/>
      <c r="I2478" s="509"/>
      <c r="J2478" s="387"/>
      <c r="K2478" s="387"/>
      <c r="L2478" s="431"/>
      <c r="M2478" s="431"/>
      <c r="N2478" s="433"/>
      <c r="O2478" s="431"/>
    </row>
    <row r="2479" spans="1:15" x14ac:dyDescent="0.2">
      <c r="A2479" s="431"/>
      <c r="B2479" s="431"/>
      <c r="C2479" s="431"/>
      <c r="D2479" s="431"/>
      <c r="E2479" s="431"/>
      <c r="F2479" s="431"/>
      <c r="G2479" s="431"/>
      <c r="H2479" s="433"/>
      <c r="I2479" s="509"/>
      <c r="J2479" s="387"/>
      <c r="K2479" s="387"/>
      <c r="L2479" s="431"/>
      <c r="M2479" s="431"/>
      <c r="N2479" s="433"/>
      <c r="O2479" s="431"/>
    </row>
    <row r="2480" spans="1:15" x14ac:dyDescent="0.2">
      <c r="A2480" s="431"/>
      <c r="B2480" s="431"/>
      <c r="C2480" s="431"/>
      <c r="D2480" s="431"/>
      <c r="E2480" s="431"/>
      <c r="F2480" s="431"/>
      <c r="G2480" s="431"/>
      <c r="H2480" s="433"/>
      <c r="I2480" s="509"/>
      <c r="J2480" s="387"/>
      <c r="K2480" s="387"/>
      <c r="L2480" s="431"/>
      <c r="M2480" s="431"/>
      <c r="N2480" s="433"/>
      <c r="O2480" s="431"/>
    </row>
    <row r="2481" spans="1:15" x14ac:dyDescent="0.2">
      <c r="A2481" s="431"/>
      <c r="B2481" s="431"/>
      <c r="C2481" s="431"/>
      <c r="D2481" s="431"/>
      <c r="E2481" s="431"/>
      <c r="F2481" s="431"/>
      <c r="G2481" s="431"/>
      <c r="H2481" s="433"/>
      <c r="I2481" s="509"/>
      <c r="J2481" s="387"/>
      <c r="K2481" s="387"/>
      <c r="L2481" s="431"/>
      <c r="M2481" s="431"/>
      <c r="N2481" s="433"/>
      <c r="O2481" s="431"/>
    </row>
    <row r="2482" spans="1:15" x14ac:dyDescent="0.2">
      <c r="A2482" s="431"/>
      <c r="B2482" s="431"/>
      <c r="C2482" s="431"/>
      <c r="D2482" s="431"/>
      <c r="E2482" s="431"/>
      <c r="F2482" s="431"/>
      <c r="G2482" s="431"/>
      <c r="H2482" s="433"/>
      <c r="I2482" s="509"/>
      <c r="J2482" s="387"/>
      <c r="K2482" s="387"/>
      <c r="L2482" s="431"/>
      <c r="M2482" s="431"/>
      <c r="N2482" s="433"/>
      <c r="O2482" s="431"/>
    </row>
    <row r="2483" spans="1:15" x14ac:dyDescent="0.2">
      <c r="A2483" s="431"/>
      <c r="B2483" s="431"/>
      <c r="C2483" s="431"/>
      <c r="D2483" s="431"/>
      <c r="E2483" s="431"/>
      <c r="F2483" s="431"/>
      <c r="G2483" s="431"/>
      <c r="H2483" s="433"/>
      <c r="I2483" s="509"/>
      <c r="J2483" s="387"/>
      <c r="K2483" s="387"/>
      <c r="L2483" s="431"/>
      <c r="M2483" s="431"/>
      <c r="N2483" s="433"/>
      <c r="O2483" s="431"/>
    </row>
    <row r="2484" spans="1:15" x14ac:dyDescent="0.2">
      <c r="A2484" s="431"/>
      <c r="B2484" s="431"/>
      <c r="C2484" s="431"/>
      <c r="D2484" s="431"/>
      <c r="E2484" s="431"/>
      <c r="F2484" s="431"/>
      <c r="G2484" s="431"/>
      <c r="H2484" s="433"/>
      <c r="I2484" s="509"/>
      <c r="J2484" s="387"/>
      <c r="K2484" s="387"/>
      <c r="L2484" s="431"/>
      <c r="M2484" s="431"/>
      <c r="N2484" s="433"/>
      <c r="O2484" s="431"/>
    </row>
    <row r="2485" spans="1:15" x14ac:dyDescent="0.2">
      <c r="A2485" s="431"/>
      <c r="B2485" s="431"/>
      <c r="C2485" s="431"/>
      <c r="D2485" s="431"/>
      <c r="E2485" s="431"/>
      <c r="F2485" s="431"/>
      <c r="G2485" s="431"/>
      <c r="H2485" s="433"/>
      <c r="I2485" s="509"/>
      <c r="J2485" s="387"/>
      <c r="K2485" s="387"/>
      <c r="L2485" s="431"/>
      <c r="M2485" s="431"/>
      <c r="N2485" s="433"/>
      <c r="O2485" s="431"/>
    </row>
    <row r="2486" spans="1:15" x14ac:dyDescent="0.2">
      <c r="A2486" s="431"/>
      <c r="B2486" s="431"/>
      <c r="C2486" s="431"/>
      <c r="D2486" s="431"/>
      <c r="E2486" s="431"/>
      <c r="F2486" s="431"/>
      <c r="G2486" s="431"/>
      <c r="H2486" s="433"/>
      <c r="I2486" s="509"/>
      <c r="J2486" s="387"/>
      <c r="K2486" s="387"/>
      <c r="L2486" s="431"/>
      <c r="M2486" s="431"/>
      <c r="N2486" s="433"/>
      <c r="O2486" s="431"/>
    </row>
    <row r="2487" spans="1:15" x14ac:dyDescent="0.2">
      <c r="A2487" s="431"/>
      <c r="B2487" s="431"/>
      <c r="C2487" s="431"/>
      <c r="D2487" s="431"/>
      <c r="E2487" s="431"/>
      <c r="F2487" s="431"/>
      <c r="G2487" s="431"/>
      <c r="H2487" s="433"/>
      <c r="I2487" s="509"/>
      <c r="J2487" s="387"/>
      <c r="K2487" s="387"/>
      <c r="L2487" s="431"/>
      <c r="M2487" s="431"/>
      <c r="N2487" s="433"/>
      <c r="O2487" s="431"/>
    </row>
    <row r="2488" spans="1:15" x14ac:dyDescent="0.2">
      <c r="A2488" s="431"/>
      <c r="B2488" s="431"/>
      <c r="C2488" s="431"/>
      <c r="D2488" s="431"/>
      <c r="E2488" s="431"/>
      <c r="F2488" s="431"/>
      <c r="G2488" s="431"/>
      <c r="H2488" s="433"/>
      <c r="I2488" s="509"/>
      <c r="J2488" s="387"/>
      <c r="K2488" s="387"/>
      <c r="L2488" s="431"/>
      <c r="M2488" s="431"/>
      <c r="N2488" s="433"/>
      <c r="O2488" s="431"/>
    </row>
    <row r="2489" spans="1:15" x14ac:dyDescent="0.2">
      <c r="A2489" s="431"/>
      <c r="B2489" s="431"/>
      <c r="C2489" s="431"/>
      <c r="D2489" s="431"/>
      <c r="E2489" s="431"/>
      <c r="F2489" s="431"/>
      <c r="G2489" s="431"/>
      <c r="H2489" s="433"/>
      <c r="I2489" s="509"/>
      <c r="J2489" s="387"/>
      <c r="K2489" s="387"/>
      <c r="L2489" s="431"/>
      <c r="M2489" s="431"/>
      <c r="N2489" s="433"/>
      <c r="O2489" s="431"/>
    </row>
    <row r="2490" spans="1:15" x14ac:dyDescent="0.2">
      <c r="A2490" s="431"/>
      <c r="B2490" s="431"/>
      <c r="C2490" s="431"/>
      <c r="D2490" s="431"/>
      <c r="E2490" s="431"/>
      <c r="F2490" s="431"/>
      <c r="G2490" s="431"/>
      <c r="H2490" s="433"/>
      <c r="I2490" s="509"/>
      <c r="J2490" s="387"/>
      <c r="K2490" s="387"/>
      <c r="L2490" s="431"/>
      <c r="M2490" s="431"/>
      <c r="N2490" s="433"/>
      <c r="O2490" s="431"/>
    </row>
    <row r="2491" spans="1:15" x14ac:dyDescent="0.2">
      <c r="A2491" s="431"/>
      <c r="B2491" s="431"/>
      <c r="C2491" s="431"/>
      <c r="D2491" s="431"/>
      <c r="E2491" s="431"/>
      <c r="F2491" s="431"/>
      <c r="G2491" s="431"/>
      <c r="H2491" s="433"/>
      <c r="I2491" s="509"/>
      <c r="J2491" s="387"/>
      <c r="K2491" s="387"/>
      <c r="L2491" s="431"/>
      <c r="M2491" s="431"/>
      <c r="N2491" s="433"/>
      <c r="O2491" s="431"/>
    </row>
    <row r="2492" spans="1:15" x14ac:dyDescent="0.2">
      <c r="A2492" s="431"/>
      <c r="B2492" s="431"/>
      <c r="C2492" s="431"/>
      <c r="D2492" s="431"/>
      <c r="E2492" s="431"/>
      <c r="F2492" s="431"/>
      <c r="G2492" s="431"/>
      <c r="H2492" s="433"/>
      <c r="I2492" s="509"/>
      <c r="J2492" s="387"/>
      <c r="K2492" s="387"/>
      <c r="L2492" s="431"/>
      <c r="M2492" s="431"/>
      <c r="N2492" s="433"/>
      <c r="O2492" s="431"/>
    </row>
    <row r="2493" spans="1:15" x14ac:dyDescent="0.2">
      <c r="A2493" s="431"/>
      <c r="B2493" s="431"/>
      <c r="C2493" s="431"/>
      <c r="D2493" s="431"/>
      <c r="E2493" s="431"/>
      <c r="F2493" s="431"/>
      <c r="G2493" s="431"/>
      <c r="H2493" s="433"/>
      <c r="I2493" s="509"/>
      <c r="J2493" s="387"/>
      <c r="K2493" s="387"/>
      <c r="L2493" s="431"/>
      <c r="M2493" s="431"/>
      <c r="N2493" s="433"/>
      <c r="O2493" s="431"/>
    </row>
    <row r="2494" spans="1:15" x14ac:dyDescent="0.2">
      <c r="A2494" s="431"/>
      <c r="B2494" s="431"/>
      <c r="C2494" s="431"/>
      <c r="D2494" s="431"/>
      <c r="E2494" s="431"/>
      <c r="F2494" s="431"/>
      <c r="G2494" s="431"/>
      <c r="H2494" s="433"/>
      <c r="I2494" s="509"/>
      <c r="J2494" s="387"/>
      <c r="K2494" s="387"/>
      <c r="L2494" s="431"/>
      <c r="M2494" s="431"/>
      <c r="N2494" s="433"/>
      <c r="O2494" s="431"/>
    </row>
    <row r="2495" spans="1:15" x14ac:dyDescent="0.2">
      <c r="A2495" s="431"/>
      <c r="B2495" s="431"/>
      <c r="C2495" s="431"/>
      <c r="D2495" s="431"/>
      <c r="E2495" s="431"/>
      <c r="F2495" s="431"/>
      <c r="G2495" s="431"/>
      <c r="H2495" s="433"/>
      <c r="I2495" s="509"/>
      <c r="J2495" s="387"/>
      <c r="K2495" s="387"/>
      <c r="L2495" s="431"/>
      <c r="M2495" s="431"/>
      <c r="N2495" s="433"/>
      <c r="O2495" s="431"/>
    </row>
    <row r="2496" spans="1:15" x14ac:dyDescent="0.2">
      <c r="A2496" s="431"/>
      <c r="B2496" s="431"/>
      <c r="C2496" s="431"/>
      <c r="D2496" s="431"/>
      <c r="E2496" s="431"/>
      <c r="F2496" s="431"/>
      <c r="G2496" s="431"/>
      <c r="H2496" s="433"/>
      <c r="I2496" s="509"/>
      <c r="J2496" s="387"/>
      <c r="K2496" s="387"/>
      <c r="L2496" s="431"/>
      <c r="M2496" s="431"/>
      <c r="N2496" s="433"/>
      <c r="O2496" s="431"/>
    </row>
    <row r="2497" spans="1:15" x14ac:dyDescent="0.2">
      <c r="A2497" s="431"/>
      <c r="B2497" s="431"/>
      <c r="C2497" s="431"/>
      <c r="D2497" s="431"/>
      <c r="E2497" s="431"/>
      <c r="F2497" s="431"/>
      <c r="G2497" s="431"/>
      <c r="H2497" s="433"/>
      <c r="I2497" s="509"/>
      <c r="J2497" s="387"/>
      <c r="K2497" s="387"/>
      <c r="L2497" s="431"/>
      <c r="M2497" s="431"/>
      <c r="N2497" s="433"/>
      <c r="O2497" s="431"/>
    </row>
    <row r="2498" spans="1:15" x14ac:dyDescent="0.2">
      <c r="A2498" s="431"/>
      <c r="B2498" s="431"/>
      <c r="C2498" s="431"/>
      <c r="D2498" s="431"/>
      <c r="E2498" s="431"/>
      <c r="F2498" s="431"/>
      <c r="G2498" s="431"/>
      <c r="H2498" s="433"/>
      <c r="I2498" s="509"/>
      <c r="J2498" s="387"/>
      <c r="K2498" s="387"/>
      <c r="L2498" s="431"/>
      <c r="M2498" s="431"/>
      <c r="N2498" s="433"/>
      <c r="O2498" s="431"/>
    </row>
    <row r="2499" spans="1:15" x14ac:dyDescent="0.2">
      <c r="A2499" s="431"/>
      <c r="B2499" s="431"/>
      <c r="C2499" s="431"/>
      <c r="D2499" s="431"/>
      <c r="E2499" s="431"/>
      <c r="F2499" s="431"/>
      <c r="G2499" s="431"/>
      <c r="H2499" s="433"/>
      <c r="I2499" s="509"/>
      <c r="J2499" s="387"/>
      <c r="K2499" s="387"/>
      <c r="L2499" s="431"/>
      <c r="M2499" s="431"/>
      <c r="N2499" s="433"/>
      <c r="O2499" s="431"/>
    </row>
    <row r="2500" spans="1:15" x14ac:dyDescent="0.2">
      <c r="A2500" s="431"/>
      <c r="B2500" s="431"/>
      <c r="C2500" s="431"/>
      <c r="D2500" s="431"/>
      <c r="E2500" s="431"/>
      <c r="F2500" s="431"/>
      <c r="G2500" s="431"/>
      <c r="H2500" s="433"/>
      <c r="I2500" s="509"/>
      <c r="J2500" s="387"/>
      <c r="K2500" s="387"/>
      <c r="L2500" s="431"/>
      <c r="M2500" s="431"/>
      <c r="N2500" s="433"/>
      <c r="O2500" s="431"/>
    </row>
    <row r="2501" spans="1:15" x14ac:dyDescent="0.2">
      <c r="A2501" s="431"/>
      <c r="B2501" s="431"/>
      <c r="C2501" s="431"/>
      <c r="D2501" s="431"/>
      <c r="E2501" s="431"/>
      <c r="F2501" s="431"/>
      <c r="G2501" s="431"/>
      <c r="H2501" s="433"/>
      <c r="I2501" s="509"/>
      <c r="J2501" s="387"/>
      <c r="K2501" s="387"/>
      <c r="L2501" s="431"/>
      <c r="M2501" s="431"/>
      <c r="N2501" s="433"/>
      <c r="O2501" s="431"/>
    </row>
    <row r="2502" spans="1:15" x14ac:dyDescent="0.2">
      <c r="A2502" s="431"/>
      <c r="B2502" s="431"/>
      <c r="C2502" s="431"/>
      <c r="D2502" s="431"/>
      <c r="E2502" s="431"/>
      <c r="F2502" s="431"/>
      <c r="G2502" s="431"/>
      <c r="H2502" s="433"/>
      <c r="I2502" s="509"/>
      <c r="J2502" s="387"/>
      <c r="K2502" s="387"/>
      <c r="L2502" s="431"/>
      <c r="M2502" s="431"/>
      <c r="N2502" s="433"/>
      <c r="O2502" s="431"/>
    </row>
    <row r="2503" spans="1:15" x14ac:dyDescent="0.2">
      <c r="A2503" s="431"/>
      <c r="B2503" s="431"/>
      <c r="C2503" s="431"/>
      <c r="D2503" s="431"/>
      <c r="E2503" s="431"/>
      <c r="F2503" s="431"/>
      <c r="G2503" s="431"/>
      <c r="H2503" s="433"/>
      <c r="I2503" s="509"/>
      <c r="J2503" s="387"/>
      <c r="K2503" s="387"/>
      <c r="L2503" s="431"/>
      <c r="M2503" s="431"/>
      <c r="N2503" s="433"/>
      <c r="O2503" s="431"/>
    </row>
    <row r="2504" spans="1:15" x14ac:dyDescent="0.2">
      <c r="A2504" s="431"/>
      <c r="B2504" s="431"/>
      <c r="C2504" s="431"/>
      <c r="D2504" s="431"/>
      <c r="E2504" s="431"/>
      <c r="F2504" s="431"/>
      <c r="G2504" s="431"/>
      <c r="H2504" s="433"/>
      <c r="I2504" s="509"/>
      <c r="J2504" s="387"/>
      <c r="K2504" s="387"/>
      <c r="L2504" s="431"/>
      <c r="M2504" s="431"/>
      <c r="N2504" s="433"/>
      <c r="O2504" s="431"/>
    </row>
    <row r="2505" spans="1:15" x14ac:dyDescent="0.2">
      <c r="A2505" s="431"/>
      <c r="B2505" s="431"/>
      <c r="C2505" s="431"/>
      <c r="D2505" s="431"/>
      <c r="E2505" s="431"/>
      <c r="F2505" s="431"/>
      <c r="G2505" s="431"/>
      <c r="H2505" s="433"/>
      <c r="I2505" s="509"/>
      <c r="J2505" s="387"/>
      <c r="K2505" s="387"/>
      <c r="L2505" s="431"/>
      <c r="M2505" s="431"/>
      <c r="N2505" s="433"/>
      <c r="O2505" s="431"/>
    </row>
    <row r="2506" spans="1:15" x14ac:dyDescent="0.2">
      <c r="A2506" s="431"/>
      <c r="B2506" s="431"/>
      <c r="C2506" s="431"/>
      <c r="D2506" s="431"/>
      <c r="E2506" s="431"/>
      <c r="F2506" s="431"/>
      <c r="G2506" s="431"/>
      <c r="H2506" s="433"/>
      <c r="I2506" s="509"/>
      <c r="J2506" s="387"/>
      <c r="K2506" s="387"/>
      <c r="L2506" s="431"/>
      <c r="M2506" s="431"/>
      <c r="N2506" s="433"/>
      <c r="O2506" s="431"/>
    </row>
    <row r="2507" spans="1:15" x14ac:dyDescent="0.2">
      <c r="A2507" s="431"/>
      <c r="B2507" s="431"/>
      <c r="C2507" s="431"/>
      <c r="D2507" s="431"/>
      <c r="E2507" s="431"/>
      <c r="F2507" s="431"/>
      <c r="G2507" s="431"/>
      <c r="H2507" s="433"/>
      <c r="I2507" s="509"/>
      <c r="J2507" s="387"/>
      <c r="K2507" s="387"/>
      <c r="L2507" s="431"/>
      <c r="M2507" s="431"/>
      <c r="N2507" s="433"/>
      <c r="O2507" s="431"/>
    </row>
    <row r="2508" spans="1:15" x14ac:dyDescent="0.2">
      <c r="A2508" s="431"/>
      <c r="B2508" s="431"/>
      <c r="C2508" s="431"/>
      <c r="D2508" s="431"/>
      <c r="E2508" s="431"/>
      <c r="F2508" s="431"/>
      <c r="G2508" s="431"/>
      <c r="H2508" s="433"/>
      <c r="I2508" s="509"/>
      <c r="J2508" s="387"/>
      <c r="K2508" s="387"/>
      <c r="L2508" s="431"/>
      <c r="M2508" s="431"/>
      <c r="N2508" s="433"/>
      <c r="O2508" s="431"/>
    </row>
    <row r="2509" spans="1:15" x14ac:dyDescent="0.2">
      <c r="A2509" s="431"/>
      <c r="B2509" s="431"/>
      <c r="C2509" s="431"/>
      <c r="D2509" s="431"/>
      <c r="E2509" s="431"/>
      <c r="F2509" s="431"/>
      <c r="G2509" s="431"/>
      <c r="H2509" s="433"/>
      <c r="I2509" s="509"/>
      <c r="J2509" s="387"/>
      <c r="K2509" s="387"/>
      <c r="L2509" s="431"/>
      <c r="M2509" s="431"/>
      <c r="N2509" s="433"/>
      <c r="O2509" s="431"/>
    </row>
    <row r="2510" spans="1:15" x14ac:dyDescent="0.2">
      <c r="A2510" s="431"/>
      <c r="B2510" s="431"/>
      <c r="C2510" s="431"/>
      <c r="D2510" s="431"/>
      <c r="E2510" s="431"/>
      <c r="F2510" s="431"/>
      <c r="G2510" s="431"/>
      <c r="H2510" s="433"/>
      <c r="I2510" s="509"/>
      <c r="J2510" s="387"/>
      <c r="K2510" s="387"/>
      <c r="L2510" s="431"/>
      <c r="M2510" s="431"/>
      <c r="N2510" s="433"/>
      <c r="O2510" s="431"/>
    </row>
    <row r="2511" spans="1:15" x14ac:dyDescent="0.2">
      <c r="A2511" s="431"/>
      <c r="B2511" s="431"/>
      <c r="C2511" s="431"/>
      <c r="D2511" s="431"/>
      <c r="E2511" s="431"/>
      <c r="F2511" s="431"/>
      <c r="G2511" s="431"/>
      <c r="H2511" s="433"/>
      <c r="I2511" s="509"/>
      <c r="J2511" s="387"/>
      <c r="K2511" s="387"/>
      <c r="L2511" s="431"/>
      <c r="M2511" s="431"/>
      <c r="N2511" s="433"/>
      <c r="O2511" s="431"/>
    </row>
    <row r="2512" spans="1:15" x14ac:dyDescent="0.2">
      <c r="A2512" s="431"/>
      <c r="B2512" s="431"/>
      <c r="C2512" s="431"/>
      <c r="D2512" s="431"/>
      <c r="E2512" s="431"/>
      <c r="F2512" s="431"/>
      <c r="G2512" s="431"/>
      <c r="H2512" s="433"/>
      <c r="I2512" s="509"/>
      <c r="J2512" s="387"/>
      <c r="K2512" s="387"/>
      <c r="L2512" s="431"/>
      <c r="M2512" s="431"/>
      <c r="N2512" s="433"/>
      <c r="O2512" s="431"/>
    </row>
    <row r="2513" spans="1:15" x14ac:dyDescent="0.2">
      <c r="A2513" s="431"/>
      <c r="B2513" s="431"/>
      <c r="C2513" s="431"/>
      <c r="D2513" s="431"/>
      <c r="E2513" s="431"/>
      <c r="F2513" s="431"/>
      <c r="G2513" s="431"/>
      <c r="H2513" s="433"/>
      <c r="I2513" s="509"/>
      <c r="J2513" s="387"/>
      <c r="K2513" s="387"/>
      <c r="L2513" s="431"/>
      <c r="M2513" s="431"/>
      <c r="N2513" s="433"/>
      <c r="O2513" s="431"/>
    </row>
    <row r="2514" spans="1:15" x14ac:dyDescent="0.2">
      <c r="A2514" s="431"/>
      <c r="B2514" s="431"/>
      <c r="C2514" s="431"/>
      <c r="D2514" s="431"/>
      <c r="E2514" s="431"/>
      <c r="F2514" s="431"/>
      <c r="G2514" s="431"/>
      <c r="H2514" s="433"/>
      <c r="I2514" s="509"/>
      <c r="J2514" s="387"/>
      <c r="K2514" s="387"/>
      <c r="L2514" s="431"/>
      <c r="M2514" s="431"/>
      <c r="N2514" s="433"/>
      <c r="O2514" s="431"/>
    </row>
    <row r="2515" spans="1:15" x14ac:dyDescent="0.2">
      <c r="A2515" s="431"/>
      <c r="B2515" s="431"/>
      <c r="C2515" s="431"/>
      <c r="D2515" s="431"/>
      <c r="E2515" s="431"/>
      <c r="F2515" s="431"/>
      <c r="G2515" s="431"/>
      <c r="H2515" s="433"/>
      <c r="I2515" s="509"/>
      <c r="J2515" s="387"/>
      <c r="K2515" s="387"/>
      <c r="L2515" s="431"/>
      <c r="M2515" s="431"/>
      <c r="N2515" s="433"/>
      <c r="O2515" s="431"/>
    </row>
    <row r="2516" spans="1:15" x14ac:dyDescent="0.2">
      <c r="A2516" s="431"/>
      <c r="B2516" s="431"/>
      <c r="C2516" s="431"/>
      <c r="D2516" s="431"/>
      <c r="E2516" s="431"/>
      <c r="F2516" s="431"/>
      <c r="G2516" s="431"/>
      <c r="H2516" s="433"/>
      <c r="I2516" s="509"/>
      <c r="J2516" s="387"/>
      <c r="K2516" s="387"/>
      <c r="L2516" s="431"/>
      <c r="M2516" s="431"/>
      <c r="N2516" s="433"/>
      <c r="O2516" s="431"/>
    </row>
    <row r="2517" spans="1:15" x14ac:dyDescent="0.2">
      <c r="A2517" s="431"/>
      <c r="B2517" s="431"/>
      <c r="C2517" s="431"/>
      <c r="D2517" s="431"/>
      <c r="E2517" s="431"/>
      <c r="F2517" s="431"/>
      <c r="G2517" s="431"/>
      <c r="H2517" s="433"/>
      <c r="I2517" s="509"/>
      <c r="J2517" s="387"/>
      <c r="K2517" s="387"/>
      <c r="L2517" s="431"/>
      <c r="M2517" s="431"/>
      <c r="N2517" s="433"/>
      <c r="O2517" s="431"/>
    </row>
    <row r="2518" spans="1:15" x14ac:dyDescent="0.2">
      <c r="A2518" s="431"/>
      <c r="B2518" s="431"/>
      <c r="C2518" s="431"/>
      <c r="D2518" s="431"/>
      <c r="E2518" s="431"/>
      <c r="F2518" s="431"/>
      <c r="G2518" s="431"/>
      <c r="H2518" s="433"/>
      <c r="I2518" s="509"/>
      <c r="J2518" s="387"/>
      <c r="K2518" s="387"/>
      <c r="L2518" s="431"/>
      <c r="M2518" s="431"/>
      <c r="N2518" s="433"/>
      <c r="O2518" s="431"/>
    </row>
    <row r="2519" spans="1:15" x14ac:dyDescent="0.2">
      <c r="A2519" s="431"/>
      <c r="B2519" s="431"/>
      <c r="C2519" s="431"/>
      <c r="D2519" s="431"/>
      <c r="E2519" s="431"/>
      <c r="F2519" s="431"/>
      <c r="G2519" s="431"/>
      <c r="H2519" s="433"/>
      <c r="I2519" s="509"/>
      <c r="J2519" s="387"/>
      <c r="K2519" s="387"/>
      <c r="L2519" s="431"/>
      <c r="M2519" s="431"/>
      <c r="N2519" s="433"/>
      <c r="O2519" s="431"/>
    </row>
    <row r="2520" spans="1:15" x14ac:dyDescent="0.2">
      <c r="A2520" s="431"/>
      <c r="B2520" s="431"/>
      <c r="C2520" s="431"/>
      <c r="D2520" s="431"/>
      <c r="E2520" s="431"/>
      <c r="F2520" s="431"/>
      <c r="G2520" s="431"/>
      <c r="H2520" s="433"/>
      <c r="I2520" s="509"/>
      <c r="J2520" s="387"/>
      <c r="K2520" s="387"/>
      <c r="L2520" s="431"/>
      <c r="M2520" s="431"/>
      <c r="N2520" s="433"/>
      <c r="O2520" s="431"/>
    </row>
    <row r="2521" spans="1:15" x14ac:dyDescent="0.2">
      <c r="A2521" s="431"/>
      <c r="B2521" s="431"/>
      <c r="C2521" s="431"/>
      <c r="D2521" s="431"/>
      <c r="E2521" s="431"/>
      <c r="F2521" s="431"/>
      <c r="G2521" s="431"/>
      <c r="H2521" s="433"/>
      <c r="I2521" s="509"/>
      <c r="J2521" s="387"/>
      <c r="K2521" s="387"/>
      <c r="L2521" s="431"/>
      <c r="M2521" s="431"/>
      <c r="N2521" s="433"/>
      <c r="O2521" s="431"/>
    </row>
    <row r="2522" spans="1:15" x14ac:dyDescent="0.2">
      <c r="A2522" s="431"/>
      <c r="B2522" s="431"/>
      <c r="C2522" s="431"/>
      <c r="D2522" s="431"/>
      <c r="E2522" s="431"/>
      <c r="F2522" s="431"/>
      <c r="G2522" s="431"/>
      <c r="H2522" s="433"/>
      <c r="I2522" s="509"/>
      <c r="J2522" s="387"/>
      <c r="K2522" s="387"/>
      <c r="L2522" s="431"/>
      <c r="M2522" s="431"/>
      <c r="N2522" s="433"/>
      <c r="O2522" s="431"/>
    </row>
    <row r="2523" spans="1:15" x14ac:dyDescent="0.2">
      <c r="A2523" s="431"/>
      <c r="B2523" s="431"/>
      <c r="C2523" s="431"/>
      <c r="D2523" s="431"/>
      <c r="E2523" s="431"/>
      <c r="F2523" s="431"/>
      <c r="G2523" s="431"/>
      <c r="H2523" s="433"/>
      <c r="I2523" s="509"/>
      <c r="J2523" s="387"/>
      <c r="K2523" s="387"/>
      <c r="L2523" s="431"/>
      <c r="M2523" s="431"/>
      <c r="N2523" s="433"/>
      <c r="O2523" s="431"/>
    </row>
    <row r="2524" spans="1:15" x14ac:dyDescent="0.2">
      <c r="A2524" s="431"/>
      <c r="B2524" s="431"/>
      <c r="C2524" s="431"/>
      <c r="D2524" s="431"/>
      <c r="E2524" s="431"/>
      <c r="F2524" s="431"/>
      <c r="G2524" s="431"/>
      <c r="H2524" s="433"/>
      <c r="I2524" s="509"/>
      <c r="J2524" s="387"/>
      <c r="K2524" s="387"/>
      <c r="L2524" s="431"/>
      <c r="M2524" s="431"/>
      <c r="N2524" s="433"/>
      <c r="O2524" s="431"/>
    </row>
    <row r="2525" spans="1:15" x14ac:dyDescent="0.2">
      <c r="A2525" s="431"/>
      <c r="B2525" s="431"/>
      <c r="C2525" s="431"/>
      <c r="D2525" s="431"/>
      <c r="E2525" s="431"/>
      <c r="F2525" s="431"/>
      <c r="G2525" s="431"/>
      <c r="H2525" s="433"/>
      <c r="I2525" s="509"/>
      <c r="J2525" s="387"/>
      <c r="K2525" s="387"/>
      <c r="L2525" s="431"/>
      <c r="M2525" s="431"/>
      <c r="N2525" s="433"/>
      <c r="O2525" s="431"/>
    </row>
    <row r="2526" spans="1:15" x14ac:dyDescent="0.2">
      <c r="A2526" s="431"/>
      <c r="B2526" s="431"/>
      <c r="C2526" s="431"/>
      <c r="D2526" s="431"/>
      <c r="E2526" s="431"/>
      <c r="F2526" s="431"/>
      <c r="G2526" s="431"/>
      <c r="H2526" s="433"/>
      <c r="I2526" s="509"/>
      <c r="J2526" s="387"/>
      <c r="K2526" s="387"/>
      <c r="L2526" s="431"/>
      <c r="M2526" s="431"/>
      <c r="N2526" s="433"/>
      <c r="O2526" s="431"/>
    </row>
    <row r="2527" spans="1:15" x14ac:dyDescent="0.2">
      <c r="A2527" s="431"/>
      <c r="B2527" s="431"/>
      <c r="C2527" s="431"/>
      <c r="D2527" s="431"/>
      <c r="E2527" s="431"/>
      <c r="F2527" s="431"/>
      <c r="G2527" s="431"/>
      <c r="H2527" s="433"/>
      <c r="I2527" s="509"/>
      <c r="J2527" s="387"/>
      <c r="K2527" s="387"/>
      <c r="L2527" s="431"/>
      <c r="M2527" s="431"/>
      <c r="N2527" s="433"/>
      <c r="O2527" s="431"/>
    </row>
    <row r="2528" spans="1:15" x14ac:dyDescent="0.2">
      <c r="A2528" s="431"/>
      <c r="B2528" s="431"/>
      <c r="C2528" s="431"/>
      <c r="D2528" s="431"/>
      <c r="E2528" s="431"/>
      <c r="F2528" s="431"/>
      <c r="G2528" s="431"/>
      <c r="H2528" s="433"/>
      <c r="I2528" s="509"/>
      <c r="J2528" s="387"/>
      <c r="K2528" s="387"/>
      <c r="L2528" s="431"/>
      <c r="M2528" s="431"/>
      <c r="N2528" s="433"/>
      <c r="O2528" s="431"/>
    </row>
    <row r="2529" spans="1:15" x14ac:dyDescent="0.2">
      <c r="A2529" s="431"/>
      <c r="B2529" s="431"/>
      <c r="C2529" s="431"/>
      <c r="D2529" s="431"/>
      <c r="E2529" s="431"/>
      <c r="F2529" s="431"/>
      <c r="G2529" s="431"/>
      <c r="H2529" s="433"/>
      <c r="I2529" s="509"/>
      <c r="J2529" s="387"/>
      <c r="K2529" s="387"/>
      <c r="L2529" s="431"/>
      <c r="M2529" s="431"/>
      <c r="N2529" s="433"/>
      <c r="O2529" s="431"/>
    </row>
    <row r="2530" spans="1:15" x14ac:dyDescent="0.2">
      <c r="A2530" s="431"/>
      <c r="B2530" s="431"/>
      <c r="C2530" s="431"/>
      <c r="D2530" s="431"/>
      <c r="E2530" s="431"/>
      <c r="F2530" s="431"/>
      <c r="G2530" s="431"/>
      <c r="H2530" s="433"/>
      <c r="I2530" s="509"/>
      <c r="J2530" s="387"/>
      <c r="K2530" s="387"/>
      <c r="L2530" s="431"/>
      <c r="M2530" s="431"/>
      <c r="N2530" s="433"/>
      <c r="O2530" s="431"/>
    </row>
    <row r="2531" spans="1:15" x14ac:dyDescent="0.2">
      <c r="A2531" s="431"/>
      <c r="B2531" s="431"/>
      <c r="C2531" s="431"/>
      <c r="D2531" s="431"/>
      <c r="E2531" s="431"/>
      <c r="F2531" s="431"/>
      <c r="G2531" s="431"/>
      <c r="H2531" s="433"/>
      <c r="I2531" s="509"/>
      <c r="J2531" s="387"/>
      <c r="K2531" s="387"/>
      <c r="L2531" s="431"/>
      <c r="M2531" s="431"/>
      <c r="N2531" s="433"/>
      <c r="O2531" s="431"/>
    </row>
    <row r="2532" spans="1:15" x14ac:dyDescent="0.2">
      <c r="A2532" s="431"/>
      <c r="B2532" s="431"/>
      <c r="C2532" s="431"/>
      <c r="D2532" s="431"/>
      <c r="E2532" s="431"/>
      <c r="F2532" s="431"/>
      <c r="G2532" s="431"/>
      <c r="H2532" s="433"/>
      <c r="I2532" s="509"/>
      <c r="J2532" s="387"/>
      <c r="K2532" s="387"/>
      <c r="L2532" s="431"/>
      <c r="M2532" s="431"/>
      <c r="N2532" s="433"/>
      <c r="O2532" s="431"/>
    </row>
    <row r="2533" spans="1:15" x14ac:dyDescent="0.2">
      <c r="A2533" s="431"/>
      <c r="B2533" s="431"/>
      <c r="C2533" s="431"/>
      <c r="D2533" s="431"/>
      <c r="E2533" s="431"/>
      <c r="F2533" s="431"/>
      <c r="G2533" s="431"/>
      <c r="H2533" s="433"/>
      <c r="I2533" s="509"/>
      <c r="J2533" s="387"/>
      <c r="K2533" s="387"/>
      <c r="L2533" s="431"/>
      <c r="M2533" s="431"/>
      <c r="N2533" s="433"/>
      <c r="O2533" s="431"/>
    </row>
    <row r="2534" spans="1:15" x14ac:dyDescent="0.2">
      <c r="A2534" s="431"/>
      <c r="B2534" s="431"/>
      <c r="C2534" s="431"/>
      <c r="D2534" s="431"/>
      <c r="E2534" s="431"/>
      <c r="F2534" s="431"/>
      <c r="G2534" s="431"/>
      <c r="H2534" s="433"/>
      <c r="I2534" s="509"/>
      <c r="J2534" s="387"/>
      <c r="K2534" s="387"/>
      <c r="L2534" s="431"/>
      <c r="M2534" s="431"/>
      <c r="N2534" s="433"/>
      <c r="O2534" s="431"/>
    </row>
    <row r="2535" spans="1:15" x14ac:dyDescent="0.2">
      <c r="A2535" s="431"/>
      <c r="B2535" s="431"/>
      <c r="C2535" s="431"/>
      <c r="D2535" s="431"/>
      <c r="E2535" s="431"/>
      <c r="F2535" s="431"/>
      <c r="G2535" s="431"/>
      <c r="H2535" s="433"/>
      <c r="I2535" s="509"/>
      <c r="J2535" s="387"/>
      <c r="K2535" s="387"/>
      <c r="L2535" s="431"/>
      <c r="M2535" s="431"/>
      <c r="N2535" s="433"/>
      <c r="O2535" s="431"/>
    </row>
    <row r="2536" spans="1:15" x14ac:dyDescent="0.2">
      <c r="A2536" s="431"/>
      <c r="B2536" s="431"/>
      <c r="C2536" s="431"/>
      <c r="D2536" s="431"/>
      <c r="E2536" s="431"/>
      <c r="F2536" s="431"/>
      <c r="G2536" s="431"/>
      <c r="H2536" s="433"/>
      <c r="I2536" s="509"/>
      <c r="J2536" s="387"/>
      <c r="K2536" s="387"/>
      <c r="L2536" s="431"/>
      <c r="M2536" s="431"/>
      <c r="N2536" s="433"/>
      <c r="O2536" s="431"/>
    </row>
    <row r="2537" spans="1:15" x14ac:dyDescent="0.2">
      <c r="A2537" s="431"/>
      <c r="B2537" s="431"/>
      <c r="C2537" s="431"/>
      <c r="D2537" s="431"/>
      <c r="E2537" s="431"/>
      <c r="F2537" s="431"/>
      <c r="G2537" s="431"/>
      <c r="H2537" s="433"/>
      <c r="I2537" s="509"/>
      <c r="J2537" s="387"/>
      <c r="K2537" s="387"/>
      <c r="L2537" s="431"/>
      <c r="M2537" s="431"/>
      <c r="N2537" s="433"/>
      <c r="O2537" s="431"/>
    </row>
    <row r="2538" spans="1:15" x14ac:dyDescent="0.2">
      <c r="A2538" s="431"/>
      <c r="B2538" s="431"/>
      <c r="C2538" s="431"/>
      <c r="D2538" s="431"/>
      <c r="E2538" s="431"/>
      <c r="F2538" s="431"/>
      <c r="G2538" s="431"/>
      <c r="H2538" s="433"/>
      <c r="I2538" s="509"/>
      <c r="J2538" s="387"/>
      <c r="K2538" s="387"/>
      <c r="L2538" s="431"/>
      <c r="M2538" s="431"/>
      <c r="N2538" s="433"/>
      <c r="O2538" s="431"/>
    </row>
    <row r="2539" spans="1:15" x14ac:dyDescent="0.2">
      <c r="A2539" s="431"/>
      <c r="B2539" s="431"/>
      <c r="C2539" s="431"/>
      <c r="D2539" s="431"/>
      <c r="E2539" s="431"/>
      <c r="F2539" s="431"/>
      <c r="G2539" s="431"/>
      <c r="H2539" s="433"/>
      <c r="I2539" s="509"/>
      <c r="J2539" s="387"/>
      <c r="K2539" s="387"/>
      <c r="L2539" s="431"/>
      <c r="M2539" s="431"/>
      <c r="N2539" s="433"/>
      <c r="O2539" s="431"/>
    </row>
    <row r="2540" spans="1:15" x14ac:dyDescent="0.2">
      <c r="A2540" s="431"/>
      <c r="B2540" s="431"/>
      <c r="C2540" s="431"/>
      <c r="D2540" s="431"/>
      <c r="E2540" s="431"/>
      <c r="F2540" s="431"/>
      <c r="G2540" s="431"/>
      <c r="H2540" s="433"/>
      <c r="I2540" s="509"/>
      <c r="J2540" s="387"/>
      <c r="K2540" s="387"/>
      <c r="L2540" s="431"/>
      <c r="M2540" s="431"/>
      <c r="N2540" s="433"/>
      <c r="O2540" s="431"/>
    </row>
    <row r="2541" spans="1:15" x14ac:dyDescent="0.2">
      <c r="A2541" s="431"/>
      <c r="B2541" s="431"/>
      <c r="C2541" s="431"/>
      <c r="D2541" s="431"/>
      <c r="E2541" s="431"/>
      <c r="F2541" s="431"/>
      <c r="G2541" s="431"/>
      <c r="H2541" s="433"/>
      <c r="I2541" s="509"/>
      <c r="J2541" s="387"/>
      <c r="K2541" s="387"/>
      <c r="L2541" s="431"/>
      <c r="M2541" s="431"/>
      <c r="N2541" s="433"/>
      <c r="O2541" s="431"/>
    </row>
    <row r="2542" spans="1:15" x14ac:dyDescent="0.2">
      <c r="A2542" s="431"/>
      <c r="B2542" s="431"/>
      <c r="C2542" s="431"/>
      <c r="D2542" s="431"/>
      <c r="E2542" s="431"/>
      <c r="F2542" s="431"/>
      <c r="G2542" s="431"/>
      <c r="H2542" s="433"/>
      <c r="I2542" s="509"/>
      <c r="J2542" s="387"/>
      <c r="K2542" s="387"/>
      <c r="L2542" s="431"/>
      <c r="M2542" s="431"/>
      <c r="N2542" s="433"/>
      <c r="O2542" s="431"/>
    </row>
    <row r="2543" spans="1:15" x14ac:dyDescent="0.2">
      <c r="A2543" s="431"/>
      <c r="B2543" s="431"/>
      <c r="C2543" s="431"/>
      <c r="D2543" s="431"/>
      <c r="E2543" s="431"/>
      <c r="F2543" s="431"/>
      <c r="G2543" s="431"/>
      <c r="H2543" s="433"/>
      <c r="I2543" s="509"/>
      <c r="J2543" s="387"/>
      <c r="K2543" s="387"/>
      <c r="L2543" s="431"/>
      <c r="M2543" s="431"/>
      <c r="N2543" s="433"/>
      <c r="O2543" s="431"/>
    </row>
    <row r="2544" spans="1:15" x14ac:dyDescent="0.2">
      <c r="A2544" s="431"/>
      <c r="B2544" s="431"/>
      <c r="C2544" s="431"/>
      <c r="D2544" s="431"/>
      <c r="E2544" s="431"/>
      <c r="F2544" s="431"/>
      <c r="G2544" s="431"/>
      <c r="H2544" s="433"/>
      <c r="I2544" s="509"/>
      <c r="J2544" s="387"/>
      <c r="K2544" s="387"/>
      <c r="L2544" s="431"/>
      <c r="M2544" s="431"/>
      <c r="N2544" s="433"/>
      <c r="O2544" s="431"/>
    </row>
    <row r="2545" spans="1:15" x14ac:dyDescent="0.2">
      <c r="A2545" s="431"/>
      <c r="B2545" s="431"/>
      <c r="C2545" s="431"/>
      <c r="D2545" s="431"/>
      <c r="E2545" s="431"/>
      <c r="F2545" s="431"/>
      <c r="G2545" s="431"/>
      <c r="H2545" s="433"/>
      <c r="I2545" s="509"/>
      <c r="J2545" s="387"/>
      <c r="K2545" s="387"/>
      <c r="L2545" s="431"/>
      <c r="M2545" s="431"/>
      <c r="N2545" s="433"/>
      <c r="O2545" s="431"/>
    </row>
    <row r="2546" spans="1:15" x14ac:dyDescent="0.2">
      <c r="A2546" s="431"/>
      <c r="B2546" s="431"/>
      <c r="C2546" s="431"/>
      <c r="D2546" s="431"/>
      <c r="E2546" s="431"/>
      <c r="F2546" s="431"/>
      <c r="G2546" s="431"/>
      <c r="H2546" s="433"/>
      <c r="I2546" s="509"/>
      <c r="J2546" s="387"/>
      <c r="K2546" s="387"/>
      <c r="L2546" s="431"/>
      <c r="M2546" s="431"/>
      <c r="N2546" s="433"/>
      <c r="O2546" s="431"/>
    </row>
    <row r="2547" spans="1:15" x14ac:dyDescent="0.2">
      <c r="A2547" s="431"/>
      <c r="B2547" s="431"/>
      <c r="C2547" s="431"/>
      <c r="D2547" s="431"/>
      <c r="E2547" s="431"/>
      <c r="F2547" s="431"/>
      <c r="G2547" s="431"/>
      <c r="H2547" s="433"/>
      <c r="I2547" s="509"/>
      <c r="J2547" s="387"/>
      <c r="K2547" s="387"/>
      <c r="L2547" s="431"/>
      <c r="M2547" s="431"/>
      <c r="N2547" s="433"/>
      <c r="O2547" s="431"/>
    </row>
    <row r="2548" spans="1:15" x14ac:dyDescent="0.2">
      <c r="A2548" s="431"/>
      <c r="B2548" s="431"/>
      <c r="C2548" s="431"/>
      <c r="D2548" s="431"/>
      <c r="E2548" s="431"/>
      <c r="F2548" s="431"/>
      <c r="G2548" s="431"/>
      <c r="H2548" s="433"/>
      <c r="I2548" s="509"/>
      <c r="J2548" s="387"/>
      <c r="K2548" s="387"/>
      <c r="L2548" s="431"/>
      <c r="M2548" s="431"/>
      <c r="N2548" s="433"/>
      <c r="O2548" s="431"/>
    </row>
    <row r="2549" spans="1:15" x14ac:dyDescent="0.2">
      <c r="A2549" s="431"/>
      <c r="B2549" s="431"/>
      <c r="C2549" s="431"/>
      <c r="D2549" s="431"/>
      <c r="E2549" s="431"/>
      <c r="F2549" s="431"/>
      <c r="G2549" s="431"/>
      <c r="H2549" s="433"/>
      <c r="I2549" s="509"/>
      <c r="J2549" s="387"/>
      <c r="K2549" s="387"/>
      <c r="L2549" s="431"/>
      <c r="M2549" s="431"/>
      <c r="N2549" s="433"/>
      <c r="O2549" s="431"/>
    </row>
    <row r="2550" spans="1:15" x14ac:dyDescent="0.2">
      <c r="A2550" s="431"/>
      <c r="B2550" s="431"/>
      <c r="C2550" s="431"/>
      <c r="D2550" s="431"/>
      <c r="E2550" s="431"/>
      <c r="F2550" s="431"/>
      <c r="G2550" s="431"/>
      <c r="H2550" s="433"/>
      <c r="I2550" s="509"/>
      <c r="J2550" s="387"/>
      <c r="K2550" s="387"/>
      <c r="L2550" s="431"/>
      <c r="M2550" s="431"/>
      <c r="N2550" s="433"/>
      <c r="O2550" s="431"/>
    </row>
    <row r="2551" spans="1:15" x14ac:dyDescent="0.2">
      <c r="A2551" s="431"/>
      <c r="B2551" s="431"/>
      <c r="C2551" s="431"/>
      <c r="D2551" s="431"/>
      <c r="E2551" s="431"/>
      <c r="F2551" s="431"/>
      <c r="G2551" s="431"/>
      <c r="H2551" s="433"/>
      <c r="I2551" s="509"/>
      <c r="J2551" s="387"/>
      <c r="K2551" s="387"/>
      <c r="L2551" s="431"/>
      <c r="M2551" s="431"/>
      <c r="N2551" s="433"/>
      <c r="O2551" s="431"/>
    </row>
    <row r="2552" spans="1:15" x14ac:dyDescent="0.2">
      <c r="A2552" s="431"/>
      <c r="B2552" s="431"/>
      <c r="C2552" s="431"/>
      <c r="D2552" s="431"/>
      <c r="E2552" s="431"/>
      <c r="F2552" s="431"/>
      <c r="G2552" s="431"/>
      <c r="H2552" s="433"/>
      <c r="I2552" s="509"/>
      <c r="J2552" s="387"/>
      <c r="K2552" s="387"/>
      <c r="L2552" s="431"/>
      <c r="M2552" s="431"/>
      <c r="N2552" s="433"/>
      <c r="O2552" s="431"/>
    </row>
    <row r="2553" spans="1:15" x14ac:dyDescent="0.2">
      <c r="A2553" s="431"/>
      <c r="B2553" s="431"/>
      <c r="C2553" s="431"/>
      <c r="D2553" s="431"/>
      <c r="E2553" s="431"/>
      <c r="F2553" s="431"/>
      <c r="G2553" s="431"/>
      <c r="H2553" s="433"/>
      <c r="I2553" s="509"/>
      <c r="J2553" s="387"/>
      <c r="K2553" s="387"/>
      <c r="L2553" s="431"/>
      <c r="M2553" s="431"/>
      <c r="N2553" s="433"/>
      <c r="O2553" s="431"/>
    </row>
    <row r="2554" spans="1:15" x14ac:dyDescent="0.2">
      <c r="A2554" s="431"/>
      <c r="B2554" s="431"/>
      <c r="C2554" s="431"/>
      <c r="D2554" s="431"/>
      <c r="E2554" s="431"/>
      <c r="F2554" s="431"/>
      <c r="G2554" s="431"/>
      <c r="H2554" s="433"/>
      <c r="I2554" s="509"/>
      <c r="J2554" s="387"/>
      <c r="K2554" s="387"/>
      <c r="L2554" s="431"/>
      <c r="M2554" s="431"/>
      <c r="N2554" s="433"/>
      <c r="O2554" s="431"/>
    </row>
    <row r="2555" spans="1:15" x14ac:dyDescent="0.2">
      <c r="A2555" s="431"/>
      <c r="B2555" s="431"/>
      <c r="C2555" s="431"/>
      <c r="D2555" s="431"/>
      <c r="E2555" s="431"/>
      <c r="F2555" s="431"/>
      <c r="G2555" s="431"/>
      <c r="H2555" s="433"/>
      <c r="I2555" s="509"/>
      <c r="J2555" s="387"/>
      <c r="K2555" s="387"/>
      <c r="L2555" s="431"/>
      <c r="M2555" s="431"/>
      <c r="N2555" s="433"/>
      <c r="O2555" s="431"/>
    </row>
    <row r="2556" spans="1:15" x14ac:dyDescent="0.2">
      <c r="A2556" s="431"/>
      <c r="B2556" s="431"/>
      <c r="C2556" s="431"/>
      <c r="D2556" s="431"/>
      <c r="E2556" s="431"/>
      <c r="F2556" s="431"/>
      <c r="G2556" s="431"/>
      <c r="H2556" s="433"/>
      <c r="I2556" s="509"/>
      <c r="J2556" s="387"/>
      <c r="K2556" s="387"/>
      <c r="L2556" s="431"/>
      <c r="M2556" s="431"/>
      <c r="N2556" s="433"/>
      <c r="O2556" s="431"/>
    </row>
    <row r="2557" spans="1:15" x14ac:dyDescent="0.2">
      <c r="A2557" s="431"/>
      <c r="B2557" s="431"/>
      <c r="C2557" s="431"/>
      <c r="D2557" s="431"/>
      <c r="E2557" s="431"/>
      <c r="F2557" s="431"/>
      <c r="G2557" s="431"/>
      <c r="H2557" s="433"/>
      <c r="I2557" s="509"/>
      <c r="J2557" s="387"/>
      <c r="K2557" s="387"/>
      <c r="L2557" s="431"/>
      <c r="M2557" s="431"/>
      <c r="N2557" s="433"/>
      <c r="O2557" s="431"/>
    </row>
    <row r="2558" spans="1:15" x14ac:dyDescent="0.2">
      <c r="A2558" s="431"/>
      <c r="B2558" s="431"/>
      <c r="C2558" s="431"/>
      <c r="D2558" s="431"/>
      <c r="E2558" s="431"/>
      <c r="F2558" s="431"/>
      <c r="G2558" s="431"/>
      <c r="H2558" s="433"/>
      <c r="I2558" s="509"/>
      <c r="J2558" s="387"/>
      <c r="K2558" s="387"/>
      <c r="L2558" s="431"/>
      <c r="M2558" s="431"/>
      <c r="N2558" s="433"/>
      <c r="O2558" s="431"/>
    </row>
    <row r="2559" spans="1:15" x14ac:dyDescent="0.2">
      <c r="A2559" s="431"/>
      <c r="B2559" s="431"/>
      <c r="C2559" s="431"/>
      <c r="D2559" s="431"/>
      <c r="E2559" s="431"/>
      <c r="F2559" s="431"/>
      <c r="G2559" s="431"/>
      <c r="H2559" s="433"/>
      <c r="I2559" s="509"/>
      <c r="J2559" s="387"/>
      <c r="K2559" s="387"/>
      <c r="L2559" s="431"/>
      <c r="M2559" s="431"/>
      <c r="N2559" s="433"/>
      <c r="O2559" s="431"/>
    </row>
    <row r="2560" spans="1:15" x14ac:dyDescent="0.2">
      <c r="A2560" s="431"/>
      <c r="B2560" s="431"/>
      <c r="C2560" s="431"/>
      <c r="D2560" s="431"/>
      <c r="E2560" s="431"/>
      <c r="F2560" s="431"/>
      <c r="G2560" s="431"/>
      <c r="H2560" s="433"/>
      <c r="I2560" s="509"/>
      <c r="J2560" s="387"/>
      <c r="K2560" s="387"/>
      <c r="L2560" s="431"/>
      <c r="M2560" s="431"/>
      <c r="N2560" s="433"/>
      <c r="O2560" s="431"/>
    </row>
    <row r="2561" spans="1:15" x14ac:dyDescent="0.2">
      <c r="A2561" s="431"/>
      <c r="B2561" s="431"/>
      <c r="C2561" s="431"/>
      <c r="D2561" s="431"/>
      <c r="E2561" s="431"/>
      <c r="F2561" s="431"/>
      <c r="G2561" s="431"/>
      <c r="H2561" s="433"/>
      <c r="I2561" s="509"/>
      <c r="J2561" s="387"/>
      <c r="K2561" s="387"/>
      <c r="L2561" s="431"/>
      <c r="M2561" s="431"/>
      <c r="N2561" s="433"/>
      <c r="O2561" s="431"/>
    </row>
    <row r="2562" spans="1:15" x14ac:dyDescent="0.2">
      <c r="A2562" s="431"/>
      <c r="B2562" s="431"/>
      <c r="C2562" s="431"/>
      <c r="D2562" s="431"/>
      <c r="E2562" s="431"/>
      <c r="F2562" s="431"/>
      <c r="G2562" s="431"/>
      <c r="H2562" s="433"/>
      <c r="I2562" s="509"/>
      <c r="J2562" s="387"/>
      <c r="K2562" s="387"/>
      <c r="L2562" s="431"/>
      <c r="M2562" s="431"/>
      <c r="N2562" s="433"/>
      <c r="O2562" s="431"/>
    </row>
    <row r="2563" spans="1:15" x14ac:dyDescent="0.2">
      <c r="A2563" s="431"/>
      <c r="B2563" s="431"/>
      <c r="C2563" s="431"/>
      <c r="D2563" s="431"/>
      <c r="E2563" s="431"/>
      <c r="F2563" s="431"/>
      <c r="G2563" s="431"/>
      <c r="H2563" s="433"/>
      <c r="I2563" s="509"/>
      <c r="J2563" s="387"/>
      <c r="K2563" s="387"/>
      <c r="L2563" s="431"/>
      <c r="M2563" s="431"/>
      <c r="N2563" s="433"/>
      <c r="O2563" s="431"/>
    </row>
    <row r="2564" spans="1:15" x14ac:dyDescent="0.2">
      <c r="A2564" s="431"/>
      <c r="B2564" s="431"/>
      <c r="C2564" s="431"/>
      <c r="D2564" s="431"/>
      <c r="E2564" s="431"/>
      <c r="F2564" s="431"/>
      <c r="G2564" s="431"/>
      <c r="H2564" s="433"/>
      <c r="I2564" s="509"/>
      <c r="J2564" s="387"/>
      <c r="K2564" s="387"/>
      <c r="L2564" s="431"/>
      <c r="M2564" s="431"/>
      <c r="N2564" s="433"/>
      <c r="O2564" s="431"/>
    </row>
    <row r="2565" spans="1:15" x14ac:dyDescent="0.2">
      <c r="A2565" s="431"/>
      <c r="B2565" s="431"/>
      <c r="C2565" s="431"/>
      <c r="D2565" s="431"/>
      <c r="E2565" s="431"/>
      <c r="F2565" s="431"/>
      <c r="G2565" s="431"/>
      <c r="H2565" s="433"/>
      <c r="I2565" s="509"/>
      <c r="J2565" s="387"/>
      <c r="K2565" s="387"/>
      <c r="L2565" s="431"/>
      <c r="M2565" s="431"/>
      <c r="N2565" s="433"/>
      <c r="O2565" s="431"/>
    </row>
    <row r="2566" spans="1:15" x14ac:dyDescent="0.2">
      <c r="A2566" s="431"/>
      <c r="B2566" s="431"/>
      <c r="C2566" s="431"/>
      <c r="D2566" s="431"/>
      <c r="E2566" s="431"/>
      <c r="F2566" s="431"/>
      <c r="G2566" s="431"/>
      <c r="H2566" s="433"/>
      <c r="I2566" s="509"/>
      <c r="J2566" s="387"/>
      <c r="K2566" s="387"/>
      <c r="L2566" s="431"/>
      <c r="M2566" s="431"/>
      <c r="N2566" s="433"/>
      <c r="O2566" s="431"/>
    </row>
    <row r="2567" spans="1:15" x14ac:dyDescent="0.2">
      <c r="A2567" s="431"/>
      <c r="B2567" s="431"/>
      <c r="C2567" s="431"/>
      <c r="D2567" s="431"/>
      <c r="E2567" s="431"/>
      <c r="F2567" s="431"/>
      <c r="G2567" s="431"/>
      <c r="H2567" s="433"/>
      <c r="I2567" s="509"/>
      <c r="J2567" s="387"/>
      <c r="K2567" s="387"/>
      <c r="L2567" s="431"/>
      <c r="M2567" s="431"/>
      <c r="N2567" s="433"/>
      <c r="O2567" s="431"/>
    </row>
    <row r="2568" spans="1:15" x14ac:dyDescent="0.2">
      <c r="A2568" s="431"/>
      <c r="B2568" s="431"/>
      <c r="C2568" s="431"/>
      <c r="D2568" s="431"/>
      <c r="E2568" s="431"/>
      <c r="F2568" s="431"/>
      <c r="G2568" s="431"/>
      <c r="H2568" s="433"/>
      <c r="I2568" s="509"/>
      <c r="J2568" s="387"/>
      <c r="K2568" s="387"/>
      <c r="L2568" s="431"/>
      <c r="M2568" s="431"/>
      <c r="N2568" s="433"/>
      <c r="O2568" s="431"/>
    </row>
    <row r="2569" spans="1:15" x14ac:dyDescent="0.2">
      <c r="A2569" s="431"/>
      <c r="B2569" s="431"/>
      <c r="C2569" s="431"/>
      <c r="D2569" s="431"/>
      <c r="E2569" s="431"/>
      <c r="F2569" s="431"/>
      <c r="G2569" s="431"/>
      <c r="H2569" s="433"/>
      <c r="I2569" s="509"/>
      <c r="J2569" s="387"/>
      <c r="K2569" s="387"/>
      <c r="L2569" s="431"/>
      <c r="M2569" s="431"/>
      <c r="N2569" s="433"/>
      <c r="O2569" s="431"/>
    </row>
    <row r="2570" spans="1:15" x14ac:dyDescent="0.2">
      <c r="A2570" s="431"/>
      <c r="B2570" s="431"/>
      <c r="C2570" s="431"/>
      <c r="D2570" s="431"/>
      <c r="E2570" s="431"/>
      <c r="F2570" s="431"/>
      <c r="G2570" s="431"/>
      <c r="H2570" s="433"/>
      <c r="I2570" s="509"/>
      <c r="J2570" s="387"/>
      <c r="K2570" s="387"/>
      <c r="L2570" s="431"/>
      <c r="M2570" s="431"/>
      <c r="N2570" s="433"/>
      <c r="O2570" s="431"/>
    </row>
    <row r="2571" spans="1:15" x14ac:dyDescent="0.2">
      <c r="A2571" s="431"/>
      <c r="B2571" s="431"/>
      <c r="C2571" s="431"/>
      <c r="D2571" s="431"/>
      <c r="E2571" s="431"/>
      <c r="F2571" s="431"/>
      <c r="G2571" s="431"/>
      <c r="H2571" s="433"/>
      <c r="I2571" s="509"/>
      <c r="J2571" s="387"/>
      <c r="K2571" s="387"/>
      <c r="L2571" s="431"/>
      <c r="M2571" s="431"/>
      <c r="N2571" s="433"/>
      <c r="O2571" s="431"/>
    </row>
    <row r="2572" spans="1:15" x14ac:dyDescent="0.2">
      <c r="A2572" s="431"/>
      <c r="B2572" s="431"/>
      <c r="C2572" s="431"/>
      <c r="D2572" s="431"/>
      <c r="E2572" s="431"/>
      <c r="F2572" s="431"/>
      <c r="G2572" s="431"/>
      <c r="H2572" s="433"/>
      <c r="I2572" s="509"/>
      <c r="J2572" s="387"/>
      <c r="K2572" s="387"/>
      <c r="L2572" s="431"/>
      <c r="M2572" s="431"/>
      <c r="N2572" s="433"/>
      <c r="O2572" s="431"/>
    </row>
    <row r="2573" spans="1:15" x14ac:dyDescent="0.2">
      <c r="A2573" s="431"/>
      <c r="B2573" s="431"/>
      <c r="C2573" s="431"/>
      <c r="D2573" s="431"/>
      <c r="E2573" s="431"/>
      <c r="F2573" s="431"/>
      <c r="G2573" s="431"/>
      <c r="H2573" s="433"/>
      <c r="I2573" s="509"/>
      <c r="J2573" s="387"/>
      <c r="K2573" s="387"/>
      <c r="L2573" s="431"/>
      <c r="M2573" s="431"/>
      <c r="N2573" s="433"/>
      <c r="O2573" s="431"/>
    </row>
    <row r="2574" spans="1:15" x14ac:dyDescent="0.2">
      <c r="A2574" s="431"/>
      <c r="B2574" s="431"/>
      <c r="C2574" s="431"/>
      <c r="D2574" s="431"/>
      <c r="E2574" s="431"/>
      <c r="F2574" s="431"/>
      <c r="G2574" s="431"/>
      <c r="H2574" s="433"/>
      <c r="I2574" s="509"/>
      <c r="J2574" s="387"/>
      <c r="K2574" s="387"/>
      <c r="L2574" s="431"/>
      <c r="M2574" s="431"/>
      <c r="N2574" s="433"/>
      <c r="O2574" s="431"/>
    </row>
    <row r="2575" spans="1:15" x14ac:dyDescent="0.2">
      <c r="A2575" s="431"/>
      <c r="B2575" s="431"/>
      <c r="C2575" s="431"/>
      <c r="D2575" s="431"/>
      <c r="E2575" s="431"/>
      <c r="F2575" s="431"/>
      <c r="G2575" s="431"/>
      <c r="H2575" s="433"/>
      <c r="I2575" s="509"/>
      <c r="J2575" s="387"/>
      <c r="K2575" s="387"/>
      <c r="L2575" s="431"/>
      <c r="M2575" s="431"/>
      <c r="N2575" s="433"/>
      <c r="O2575" s="431"/>
    </row>
    <row r="2576" spans="1:15" x14ac:dyDescent="0.2">
      <c r="A2576" s="431"/>
      <c r="B2576" s="431"/>
      <c r="C2576" s="431"/>
      <c r="D2576" s="431"/>
      <c r="E2576" s="431"/>
      <c r="F2576" s="431"/>
      <c r="G2576" s="431"/>
      <c r="H2576" s="433"/>
      <c r="I2576" s="509"/>
      <c r="J2576" s="387"/>
      <c r="K2576" s="387"/>
      <c r="L2576" s="431"/>
      <c r="M2576" s="431"/>
      <c r="N2576" s="433"/>
      <c r="O2576" s="431"/>
    </row>
    <row r="2577" spans="1:15" x14ac:dyDescent="0.2">
      <c r="A2577" s="431"/>
      <c r="B2577" s="431"/>
      <c r="C2577" s="431"/>
      <c r="D2577" s="431"/>
      <c r="E2577" s="431"/>
      <c r="F2577" s="431"/>
      <c r="G2577" s="431"/>
      <c r="H2577" s="433"/>
      <c r="I2577" s="509"/>
      <c r="J2577" s="387"/>
      <c r="K2577" s="387"/>
      <c r="L2577" s="431"/>
      <c r="M2577" s="431"/>
      <c r="N2577" s="433"/>
      <c r="O2577" s="431"/>
    </row>
    <row r="2578" spans="1:15" x14ac:dyDescent="0.2">
      <c r="A2578" s="431"/>
      <c r="B2578" s="431"/>
      <c r="C2578" s="431"/>
      <c r="D2578" s="431"/>
      <c r="E2578" s="431"/>
      <c r="F2578" s="431"/>
      <c r="G2578" s="431"/>
      <c r="H2578" s="433"/>
      <c r="I2578" s="509"/>
      <c r="J2578" s="387"/>
      <c r="K2578" s="387"/>
      <c r="L2578" s="431"/>
      <c r="M2578" s="431"/>
      <c r="N2578" s="433"/>
      <c r="O2578" s="431"/>
    </row>
    <row r="2579" spans="1:15" x14ac:dyDescent="0.2">
      <c r="A2579" s="431"/>
      <c r="B2579" s="431"/>
      <c r="C2579" s="431"/>
      <c r="D2579" s="431"/>
      <c r="E2579" s="431"/>
      <c r="F2579" s="431"/>
      <c r="G2579" s="431"/>
      <c r="H2579" s="433"/>
      <c r="I2579" s="509"/>
      <c r="J2579" s="387"/>
      <c r="K2579" s="387"/>
      <c r="L2579" s="431"/>
      <c r="M2579" s="431"/>
      <c r="N2579" s="433"/>
      <c r="O2579" s="431"/>
    </row>
    <row r="2580" spans="1:15" x14ac:dyDescent="0.2">
      <c r="A2580" s="431"/>
      <c r="B2580" s="431"/>
      <c r="C2580" s="431"/>
      <c r="D2580" s="431"/>
      <c r="E2580" s="431"/>
      <c r="F2580" s="431"/>
      <c r="G2580" s="431"/>
      <c r="H2580" s="433"/>
      <c r="I2580" s="509"/>
      <c r="J2580" s="387"/>
      <c r="K2580" s="387"/>
      <c r="L2580" s="431"/>
      <c r="M2580" s="431"/>
      <c r="N2580" s="433"/>
      <c r="O2580" s="431"/>
    </row>
    <row r="2581" spans="1:15" x14ac:dyDescent="0.2">
      <c r="A2581" s="431"/>
      <c r="B2581" s="431"/>
      <c r="C2581" s="431"/>
      <c r="D2581" s="431"/>
      <c r="E2581" s="431"/>
      <c r="F2581" s="431"/>
      <c r="G2581" s="431"/>
      <c r="H2581" s="433"/>
      <c r="I2581" s="509"/>
      <c r="J2581" s="387"/>
      <c r="K2581" s="387"/>
      <c r="L2581" s="431"/>
      <c r="M2581" s="431"/>
      <c r="N2581" s="433"/>
      <c r="O2581" s="431"/>
    </row>
    <row r="2582" spans="1:15" x14ac:dyDescent="0.2">
      <c r="A2582" s="431"/>
      <c r="B2582" s="431"/>
      <c r="C2582" s="431"/>
      <c r="D2582" s="431"/>
      <c r="E2582" s="431"/>
      <c r="F2582" s="431"/>
      <c r="G2582" s="431"/>
      <c r="H2582" s="433"/>
      <c r="I2582" s="509"/>
      <c r="J2582" s="387"/>
      <c r="K2582" s="387"/>
      <c r="L2582" s="431"/>
      <c r="M2582" s="431"/>
      <c r="N2582" s="433"/>
      <c r="O2582" s="431"/>
    </row>
    <row r="2583" spans="1:15" x14ac:dyDescent="0.2">
      <c r="A2583" s="431"/>
      <c r="B2583" s="431"/>
      <c r="C2583" s="431"/>
      <c r="D2583" s="431"/>
      <c r="E2583" s="431"/>
      <c r="F2583" s="431"/>
      <c r="G2583" s="431"/>
      <c r="H2583" s="433"/>
      <c r="I2583" s="509"/>
      <c r="J2583" s="387"/>
      <c r="K2583" s="387"/>
      <c r="L2583" s="431"/>
      <c r="M2583" s="431"/>
      <c r="N2583" s="433"/>
      <c r="O2583" s="431"/>
    </row>
    <row r="2584" spans="1:15" x14ac:dyDescent="0.2">
      <c r="A2584" s="431"/>
      <c r="B2584" s="431"/>
      <c r="C2584" s="431"/>
      <c r="D2584" s="431"/>
      <c r="E2584" s="431"/>
      <c r="F2584" s="431"/>
      <c r="G2584" s="431"/>
      <c r="H2584" s="433"/>
      <c r="I2584" s="509"/>
      <c r="J2584" s="387"/>
      <c r="K2584" s="387"/>
      <c r="L2584" s="431"/>
      <c r="M2584" s="431"/>
      <c r="N2584" s="433"/>
      <c r="O2584" s="431"/>
    </row>
    <row r="2585" spans="1:15" x14ac:dyDescent="0.2">
      <c r="A2585" s="431"/>
      <c r="B2585" s="431"/>
      <c r="C2585" s="431"/>
      <c r="D2585" s="431"/>
      <c r="E2585" s="431"/>
      <c r="F2585" s="431"/>
      <c r="G2585" s="431"/>
      <c r="H2585" s="433"/>
      <c r="I2585" s="509"/>
      <c r="J2585" s="387"/>
      <c r="K2585" s="387"/>
      <c r="L2585" s="431"/>
      <c r="M2585" s="431"/>
      <c r="N2585" s="433"/>
      <c r="O2585" s="431"/>
    </row>
    <row r="2586" spans="1:15" x14ac:dyDescent="0.2">
      <c r="A2586" s="431"/>
      <c r="B2586" s="431"/>
      <c r="C2586" s="431"/>
      <c r="D2586" s="431"/>
      <c r="E2586" s="431"/>
      <c r="F2586" s="431"/>
      <c r="G2586" s="431"/>
      <c r="H2586" s="433"/>
      <c r="I2586" s="509"/>
      <c r="J2586" s="387"/>
      <c r="K2586" s="387"/>
      <c r="L2586" s="431"/>
      <c r="M2586" s="431"/>
      <c r="N2586" s="433"/>
      <c r="O2586" s="431"/>
    </row>
    <row r="2587" spans="1:15" x14ac:dyDescent="0.2">
      <c r="A2587" s="431"/>
      <c r="B2587" s="431"/>
      <c r="C2587" s="431"/>
      <c r="D2587" s="431"/>
      <c r="E2587" s="431"/>
      <c r="F2587" s="431"/>
      <c r="G2587" s="431"/>
      <c r="H2587" s="433"/>
      <c r="I2587" s="509"/>
      <c r="J2587" s="387"/>
      <c r="K2587" s="387"/>
      <c r="L2587" s="431"/>
      <c r="M2587" s="431"/>
      <c r="N2587" s="433"/>
      <c r="O2587" s="431"/>
    </row>
    <row r="2588" spans="1:15" x14ac:dyDescent="0.2">
      <c r="A2588" s="431"/>
      <c r="B2588" s="431"/>
      <c r="C2588" s="431"/>
      <c r="D2588" s="431"/>
      <c r="E2588" s="431"/>
      <c r="F2588" s="431"/>
      <c r="G2588" s="431"/>
      <c r="H2588" s="433"/>
      <c r="I2588" s="509"/>
      <c r="J2588" s="387"/>
      <c r="K2588" s="387"/>
      <c r="L2588" s="431"/>
      <c r="M2588" s="431"/>
      <c r="N2588" s="433"/>
      <c r="O2588" s="431"/>
    </row>
    <row r="2589" spans="1:15" x14ac:dyDescent="0.2">
      <c r="A2589" s="431"/>
      <c r="B2589" s="431"/>
      <c r="C2589" s="431"/>
      <c r="D2589" s="431"/>
      <c r="E2589" s="431"/>
      <c r="F2589" s="431"/>
      <c r="G2589" s="431"/>
      <c r="H2589" s="433"/>
      <c r="I2589" s="509"/>
      <c r="J2589" s="387"/>
      <c r="K2589" s="387"/>
      <c r="L2589" s="431"/>
      <c r="M2589" s="431"/>
      <c r="N2589" s="433"/>
      <c r="O2589" s="431"/>
    </row>
    <row r="2590" spans="1:15" x14ac:dyDescent="0.2">
      <c r="A2590" s="431"/>
      <c r="B2590" s="431"/>
      <c r="C2590" s="431"/>
      <c r="D2590" s="431"/>
      <c r="E2590" s="431"/>
      <c r="F2590" s="431"/>
      <c r="G2590" s="431"/>
      <c r="H2590" s="433"/>
      <c r="I2590" s="509"/>
      <c r="J2590" s="387"/>
      <c r="K2590" s="387"/>
      <c r="L2590" s="431"/>
      <c r="M2590" s="431"/>
      <c r="N2590" s="433"/>
      <c r="O2590" s="431"/>
    </row>
    <row r="2591" spans="1:15" x14ac:dyDescent="0.2">
      <c r="A2591" s="431"/>
      <c r="B2591" s="431"/>
      <c r="C2591" s="431"/>
      <c r="D2591" s="431"/>
      <c r="E2591" s="431"/>
      <c r="F2591" s="431"/>
      <c r="G2591" s="431"/>
      <c r="H2591" s="433"/>
      <c r="I2591" s="509"/>
      <c r="J2591" s="387"/>
      <c r="K2591" s="387"/>
      <c r="L2591" s="431"/>
      <c r="M2591" s="431"/>
      <c r="N2591" s="433"/>
      <c r="O2591" s="431"/>
    </row>
    <row r="2592" spans="1:15" x14ac:dyDescent="0.2">
      <c r="A2592" s="431"/>
      <c r="B2592" s="431"/>
      <c r="C2592" s="431"/>
      <c r="D2592" s="431"/>
      <c r="E2592" s="431"/>
      <c r="F2592" s="431"/>
      <c r="G2592" s="431"/>
      <c r="H2592" s="433"/>
      <c r="I2592" s="509"/>
      <c r="J2592" s="387"/>
      <c r="K2592" s="387"/>
      <c r="L2592" s="431"/>
      <c r="M2592" s="431"/>
      <c r="N2592" s="433"/>
      <c r="O2592" s="431"/>
    </row>
    <row r="2593" spans="1:15" x14ac:dyDescent="0.2">
      <c r="A2593" s="431"/>
      <c r="B2593" s="431"/>
      <c r="C2593" s="431"/>
      <c r="D2593" s="431"/>
      <c r="E2593" s="431"/>
      <c r="F2593" s="431"/>
      <c r="G2593" s="431"/>
      <c r="H2593" s="433"/>
      <c r="I2593" s="509"/>
      <c r="J2593" s="387"/>
      <c r="K2593" s="387"/>
      <c r="L2593" s="431"/>
      <c r="M2593" s="431"/>
      <c r="N2593" s="433"/>
      <c r="O2593" s="431"/>
    </row>
    <row r="2594" spans="1:15" x14ac:dyDescent="0.2">
      <c r="A2594" s="431"/>
      <c r="B2594" s="431"/>
      <c r="C2594" s="431"/>
      <c r="D2594" s="431"/>
      <c r="E2594" s="431"/>
      <c r="F2594" s="431"/>
      <c r="G2594" s="431"/>
      <c r="H2594" s="433"/>
      <c r="I2594" s="509"/>
      <c r="J2594" s="387"/>
      <c r="K2594" s="387"/>
      <c r="L2594" s="431"/>
      <c r="M2594" s="431"/>
      <c r="N2594" s="433"/>
      <c r="O2594" s="431"/>
    </row>
    <row r="2595" spans="1:15" x14ac:dyDescent="0.2">
      <c r="A2595" s="431"/>
      <c r="B2595" s="431"/>
      <c r="C2595" s="431"/>
      <c r="D2595" s="431"/>
      <c r="E2595" s="431"/>
      <c r="F2595" s="431"/>
      <c r="G2595" s="431"/>
      <c r="H2595" s="433"/>
      <c r="I2595" s="509"/>
      <c r="J2595" s="387"/>
      <c r="K2595" s="387"/>
      <c r="L2595" s="431"/>
      <c r="M2595" s="431"/>
      <c r="N2595" s="433"/>
      <c r="O2595" s="431"/>
    </row>
    <row r="2596" spans="1:15" x14ac:dyDescent="0.2">
      <c r="A2596" s="431"/>
      <c r="B2596" s="431"/>
      <c r="C2596" s="431"/>
      <c r="D2596" s="431"/>
      <c r="E2596" s="431"/>
      <c r="F2596" s="431"/>
      <c r="G2596" s="431"/>
      <c r="H2596" s="433"/>
      <c r="I2596" s="509"/>
      <c r="J2596" s="387"/>
      <c r="K2596" s="387"/>
      <c r="L2596" s="431"/>
      <c r="M2596" s="431"/>
      <c r="N2596" s="433"/>
      <c r="O2596" s="431"/>
    </row>
    <row r="2597" spans="1:15" x14ac:dyDescent="0.2">
      <c r="A2597" s="431"/>
      <c r="B2597" s="431"/>
      <c r="C2597" s="431"/>
      <c r="D2597" s="431"/>
      <c r="E2597" s="431"/>
      <c r="F2597" s="431"/>
      <c r="G2597" s="431"/>
      <c r="H2597" s="433"/>
      <c r="I2597" s="509"/>
      <c r="J2597" s="387"/>
      <c r="K2597" s="387"/>
      <c r="L2597" s="431"/>
      <c r="M2597" s="431"/>
      <c r="N2597" s="433"/>
      <c r="O2597" s="431"/>
    </row>
    <row r="2598" spans="1:15" x14ac:dyDescent="0.2">
      <c r="A2598" s="431"/>
      <c r="B2598" s="431"/>
      <c r="C2598" s="431"/>
      <c r="D2598" s="431"/>
      <c r="E2598" s="431"/>
      <c r="F2598" s="431"/>
      <c r="G2598" s="431"/>
      <c r="H2598" s="433"/>
      <c r="I2598" s="509"/>
      <c r="J2598" s="387"/>
      <c r="K2598" s="387"/>
      <c r="L2598" s="431"/>
      <c r="M2598" s="431"/>
      <c r="N2598" s="433"/>
      <c r="O2598" s="431"/>
    </row>
    <row r="2599" spans="1:15" x14ac:dyDescent="0.2">
      <c r="A2599" s="431"/>
      <c r="B2599" s="431"/>
      <c r="C2599" s="431"/>
      <c r="D2599" s="431"/>
      <c r="E2599" s="431"/>
      <c r="F2599" s="431"/>
      <c r="G2599" s="431"/>
      <c r="H2599" s="433"/>
      <c r="I2599" s="509"/>
      <c r="J2599" s="387"/>
      <c r="K2599" s="387"/>
      <c r="L2599" s="431"/>
      <c r="M2599" s="431"/>
      <c r="N2599" s="433"/>
      <c r="O2599" s="431"/>
    </row>
    <row r="2600" spans="1:15" x14ac:dyDescent="0.2">
      <c r="A2600" s="431"/>
      <c r="B2600" s="431"/>
      <c r="C2600" s="431"/>
      <c r="D2600" s="431"/>
      <c r="E2600" s="431"/>
      <c r="F2600" s="431"/>
      <c r="G2600" s="431"/>
      <c r="H2600" s="433"/>
      <c r="I2600" s="509"/>
      <c r="J2600" s="387"/>
      <c r="K2600" s="387"/>
      <c r="L2600" s="431"/>
      <c r="M2600" s="431"/>
      <c r="N2600" s="433"/>
      <c r="O2600" s="431"/>
    </row>
    <row r="2601" spans="1:15" x14ac:dyDescent="0.2">
      <c r="A2601" s="431"/>
      <c r="B2601" s="431"/>
      <c r="C2601" s="431"/>
      <c r="D2601" s="431"/>
      <c r="E2601" s="431"/>
      <c r="F2601" s="431"/>
      <c r="G2601" s="431"/>
      <c r="H2601" s="433"/>
      <c r="I2601" s="509"/>
      <c r="J2601" s="387"/>
      <c r="K2601" s="387"/>
      <c r="L2601" s="431"/>
      <c r="M2601" s="431"/>
      <c r="N2601" s="433"/>
      <c r="O2601" s="431"/>
    </row>
    <row r="2602" spans="1:15" x14ac:dyDescent="0.2">
      <c r="A2602" s="431"/>
      <c r="B2602" s="431"/>
      <c r="C2602" s="431"/>
      <c r="D2602" s="431"/>
      <c r="E2602" s="431"/>
      <c r="F2602" s="431"/>
      <c r="G2602" s="431"/>
      <c r="H2602" s="433"/>
      <c r="I2602" s="509"/>
      <c r="J2602" s="387"/>
      <c r="K2602" s="387"/>
      <c r="L2602" s="431"/>
      <c r="M2602" s="431"/>
      <c r="N2602" s="433"/>
      <c r="O2602" s="431"/>
    </row>
    <row r="2603" spans="1:15" x14ac:dyDescent="0.2">
      <c r="A2603" s="431"/>
      <c r="B2603" s="431"/>
      <c r="C2603" s="431"/>
      <c r="D2603" s="431"/>
      <c r="E2603" s="431"/>
      <c r="F2603" s="431"/>
      <c r="G2603" s="431"/>
      <c r="H2603" s="433"/>
      <c r="I2603" s="509"/>
      <c r="J2603" s="387"/>
      <c r="K2603" s="387"/>
      <c r="L2603" s="431"/>
      <c r="M2603" s="431"/>
      <c r="N2603" s="433"/>
      <c r="O2603" s="431"/>
    </row>
    <row r="2604" spans="1:15" x14ac:dyDescent="0.2">
      <c r="A2604" s="431"/>
      <c r="B2604" s="431"/>
      <c r="C2604" s="431"/>
      <c r="D2604" s="431"/>
      <c r="E2604" s="431"/>
      <c r="F2604" s="431"/>
      <c r="G2604" s="431"/>
      <c r="H2604" s="433"/>
      <c r="I2604" s="509"/>
      <c r="J2604" s="387"/>
      <c r="K2604" s="387"/>
      <c r="L2604" s="431"/>
      <c r="M2604" s="431"/>
      <c r="N2604" s="433"/>
      <c r="O2604" s="431"/>
    </row>
    <row r="2605" spans="1:15" x14ac:dyDescent="0.2">
      <c r="A2605" s="431"/>
      <c r="B2605" s="431"/>
      <c r="C2605" s="431"/>
      <c r="D2605" s="431"/>
      <c r="E2605" s="431"/>
      <c r="F2605" s="431"/>
      <c r="G2605" s="431"/>
      <c r="H2605" s="433"/>
      <c r="I2605" s="509"/>
      <c r="J2605" s="387"/>
      <c r="K2605" s="387"/>
      <c r="L2605" s="431"/>
      <c r="M2605" s="431"/>
      <c r="N2605" s="433"/>
      <c r="O2605" s="431"/>
    </row>
    <row r="2606" spans="1:15" x14ac:dyDescent="0.2">
      <c r="A2606" s="431"/>
      <c r="B2606" s="431"/>
      <c r="C2606" s="431"/>
      <c r="D2606" s="431"/>
      <c r="E2606" s="431"/>
      <c r="F2606" s="431"/>
      <c r="G2606" s="431"/>
      <c r="H2606" s="433"/>
      <c r="I2606" s="509"/>
      <c r="J2606" s="387"/>
      <c r="K2606" s="387"/>
      <c r="L2606" s="431"/>
      <c r="M2606" s="431"/>
      <c r="N2606" s="433"/>
      <c r="O2606" s="431"/>
    </row>
    <row r="2607" spans="1:15" x14ac:dyDescent="0.2">
      <c r="A2607" s="431"/>
      <c r="B2607" s="431"/>
      <c r="C2607" s="431"/>
      <c r="D2607" s="431"/>
      <c r="E2607" s="431"/>
      <c r="F2607" s="431"/>
      <c r="G2607" s="431"/>
      <c r="H2607" s="433"/>
      <c r="I2607" s="509"/>
      <c r="J2607" s="387"/>
      <c r="K2607" s="387"/>
      <c r="L2607" s="431"/>
      <c r="M2607" s="431"/>
      <c r="N2607" s="433"/>
      <c r="O2607" s="431"/>
    </row>
    <row r="2608" spans="1:15" x14ac:dyDescent="0.2">
      <c r="A2608" s="431"/>
      <c r="B2608" s="431"/>
      <c r="C2608" s="431"/>
      <c r="D2608" s="431"/>
      <c r="E2608" s="431"/>
      <c r="F2608" s="431"/>
      <c r="G2608" s="431"/>
      <c r="H2608" s="433"/>
      <c r="I2608" s="509"/>
      <c r="J2608" s="387"/>
      <c r="K2608" s="387"/>
      <c r="L2608" s="431"/>
      <c r="M2608" s="431"/>
      <c r="N2608" s="433"/>
      <c r="O2608" s="431"/>
    </row>
    <row r="2609" spans="1:15" x14ac:dyDescent="0.2">
      <c r="A2609" s="431"/>
      <c r="B2609" s="431"/>
      <c r="C2609" s="431"/>
      <c r="D2609" s="431"/>
      <c r="E2609" s="431"/>
      <c r="F2609" s="431"/>
      <c r="G2609" s="431"/>
      <c r="H2609" s="433"/>
      <c r="I2609" s="509"/>
      <c r="J2609" s="387"/>
      <c r="K2609" s="387"/>
      <c r="L2609" s="431"/>
      <c r="M2609" s="431"/>
      <c r="N2609" s="433"/>
      <c r="O2609" s="431"/>
    </row>
    <row r="2610" spans="1:15" x14ac:dyDescent="0.2">
      <c r="A2610" s="431"/>
      <c r="B2610" s="431"/>
      <c r="C2610" s="431"/>
      <c r="D2610" s="431"/>
      <c r="E2610" s="431"/>
      <c r="F2610" s="431"/>
      <c r="G2610" s="431"/>
      <c r="H2610" s="433"/>
      <c r="I2610" s="509"/>
      <c r="J2610" s="387"/>
      <c r="K2610" s="387"/>
      <c r="L2610" s="431"/>
      <c r="M2610" s="431"/>
      <c r="N2610" s="433"/>
      <c r="O2610" s="431"/>
    </row>
    <row r="2611" spans="1:15" x14ac:dyDescent="0.2">
      <c r="A2611" s="431"/>
      <c r="B2611" s="431"/>
      <c r="C2611" s="431"/>
      <c r="D2611" s="431"/>
      <c r="E2611" s="431"/>
      <c r="F2611" s="431"/>
      <c r="G2611" s="431"/>
      <c r="H2611" s="433"/>
      <c r="I2611" s="509"/>
      <c r="J2611" s="387"/>
      <c r="K2611" s="387"/>
      <c r="L2611" s="431"/>
      <c r="M2611" s="431"/>
      <c r="N2611" s="433"/>
      <c r="O2611" s="431"/>
    </row>
    <row r="2612" spans="1:15" x14ac:dyDescent="0.2">
      <c r="A2612" s="431"/>
      <c r="B2612" s="431"/>
      <c r="C2612" s="431"/>
      <c r="D2612" s="431"/>
      <c r="E2612" s="431"/>
      <c r="F2612" s="431"/>
      <c r="G2612" s="431"/>
      <c r="H2612" s="433"/>
      <c r="I2612" s="509"/>
      <c r="J2612" s="387"/>
      <c r="K2612" s="387"/>
      <c r="L2612" s="431"/>
      <c r="M2612" s="431"/>
      <c r="N2612" s="433"/>
      <c r="O2612" s="431"/>
    </row>
    <row r="2613" spans="1:15" x14ac:dyDescent="0.2">
      <c r="A2613" s="431"/>
      <c r="B2613" s="431"/>
      <c r="C2613" s="431"/>
      <c r="D2613" s="431"/>
      <c r="E2613" s="431"/>
      <c r="F2613" s="431"/>
      <c r="G2613" s="431"/>
      <c r="H2613" s="433"/>
      <c r="I2613" s="509"/>
      <c r="J2613" s="387"/>
      <c r="K2613" s="387"/>
      <c r="L2613" s="431"/>
      <c r="M2613" s="431"/>
      <c r="N2613" s="433"/>
      <c r="O2613" s="431"/>
    </row>
    <row r="2614" spans="1:15" x14ac:dyDescent="0.2">
      <c r="A2614" s="431"/>
      <c r="B2614" s="431"/>
      <c r="C2614" s="431"/>
      <c r="D2614" s="431"/>
      <c r="E2614" s="431"/>
      <c r="F2614" s="431"/>
      <c r="G2614" s="431"/>
      <c r="H2614" s="433"/>
      <c r="I2614" s="509"/>
      <c r="J2614" s="387"/>
      <c r="K2614" s="387"/>
      <c r="L2614" s="431"/>
      <c r="M2614" s="431"/>
      <c r="N2614" s="433"/>
      <c r="O2614" s="431"/>
    </row>
    <row r="2615" spans="1:15" x14ac:dyDescent="0.2">
      <c r="A2615" s="431"/>
      <c r="B2615" s="431"/>
      <c r="C2615" s="431"/>
      <c r="D2615" s="431"/>
      <c r="E2615" s="431"/>
      <c r="F2615" s="431"/>
      <c r="G2615" s="431"/>
      <c r="H2615" s="433"/>
      <c r="I2615" s="509"/>
      <c r="J2615" s="387"/>
      <c r="K2615" s="387"/>
      <c r="L2615" s="431"/>
      <c r="M2615" s="431"/>
      <c r="N2615" s="433"/>
      <c r="O2615" s="431"/>
    </row>
    <row r="2616" spans="1:15" x14ac:dyDescent="0.2">
      <c r="A2616" s="431"/>
      <c r="B2616" s="431"/>
      <c r="C2616" s="431"/>
      <c r="D2616" s="431"/>
      <c r="E2616" s="431"/>
      <c r="F2616" s="431"/>
      <c r="G2616" s="431"/>
      <c r="H2616" s="433"/>
      <c r="I2616" s="509"/>
      <c r="J2616" s="387"/>
      <c r="K2616" s="387"/>
      <c r="L2616" s="431"/>
      <c r="M2616" s="431"/>
      <c r="N2616" s="433"/>
      <c r="O2616" s="431"/>
    </row>
    <row r="2617" spans="1:15" x14ac:dyDescent="0.2">
      <c r="A2617" s="431"/>
      <c r="B2617" s="431"/>
      <c r="C2617" s="431"/>
      <c r="D2617" s="431"/>
      <c r="E2617" s="431"/>
      <c r="F2617" s="431"/>
      <c r="G2617" s="431"/>
      <c r="H2617" s="433"/>
      <c r="I2617" s="509"/>
      <c r="J2617" s="387"/>
      <c r="K2617" s="387"/>
      <c r="L2617" s="431"/>
      <c r="M2617" s="431"/>
      <c r="N2617" s="433"/>
      <c r="O2617" s="431"/>
    </row>
    <row r="2618" spans="1:15" x14ac:dyDescent="0.2">
      <c r="A2618" s="431"/>
      <c r="B2618" s="431"/>
      <c r="C2618" s="431"/>
      <c r="D2618" s="431"/>
      <c r="E2618" s="431"/>
      <c r="F2618" s="431"/>
      <c r="G2618" s="431"/>
      <c r="H2618" s="433"/>
      <c r="I2618" s="509"/>
      <c r="J2618" s="387"/>
      <c r="K2618" s="387"/>
      <c r="L2618" s="431"/>
      <c r="M2618" s="431"/>
      <c r="N2618" s="433"/>
      <c r="O2618" s="431"/>
    </row>
    <row r="2619" spans="1:15" x14ac:dyDescent="0.2">
      <c r="A2619" s="431"/>
      <c r="B2619" s="431"/>
      <c r="C2619" s="431"/>
      <c r="D2619" s="431"/>
      <c r="E2619" s="431"/>
      <c r="F2619" s="431"/>
      <c r="G2619" s="431"/>
      <c r="H2619" s="433"/>
      <c r="I2619" s="509"/>
      <c r="J2619" s="387"/>
      <c r="K2619" s="387"/>
      <c r="L2619" s="431"/>
      <c r="M2619" s="431"/>
      <c r="N2619" s="433"/>
      <c r="O2619" s="431"/>
    </row>
    <row r="2620" spans="1:15" x14ac:dyDescent="0.2">
      <c r="A2620" s="431"/>
      <c r="B2620" s="431"/>
      <c r="C2620" s="431"/>
      <c r="D2620" s="431"/>
      <c r="E2620" s="431"/>
      <c r="F2620" s="431"/>
      <c r="G2620" s="431"/>
      <c r="H2620" s="433"/>
      <c r="I2620" s="509"/>
      <c r="J2620" s="387"/>
      <c r="K2620" s="387"/>
      <c r="L2620" s="431"/>
      <c r="M2620" s="431"/>
      <c r="N2620" s="433"/>
      <c r="O2620" s="431"/>
    </row>
    <row r="2621" spans="1:15" x14ac:dyDescent="0.2">
      <c r="A2621" s="431"/>
      <c r="B2621" s="431"/>
      <c r="C2621" s="431"/>
      <c r="D2621" s="431"/>
      <c r="E2621" s="431"/>
      <c r="F2621" s="431"/>
      <c r="G2621" s="431"/>
      <c r="H2621" s="433"/>
      <c r="I2621" s="509"/>
      <c r="J2621" s="387"/>
      <c r="K2621" s="387"/>
      <c r="L2621" s="431"/>
      <c r="M2621" s="431"/>
      <c r="N2621" s="433"/>
      <c r="O2621" s="431"/>
    </row>
    <row r="2622" spans="1:15" x14ac:dyDescent="0.2">
      <c r="A2622" s="431"/>
      <c r="B2622" s="431"/>
      <c r="C2622" s="431"/>
      <c r="D2622" s="431"/>
      <c r="E2622" s="431"/>
      <c r="F2622" s="431"/>
      <c r="G2622" s="431"/>
      <c r="H2622" s="433"/>
      <c r="I2622" s="509"/>
      <c r="J2622" s="387"/>
      <c r="K2622" s="387"/>
      <c r="L2622" s="431"/>
      <c r="M2622" s="431"/>
      <c r="N2622" s="433"/>
      <c r="O2622" s="431"/>
    </row>
    <row r="2623" spans="1:15" x14ac:dyDescent="0.2">
      <c r="A2623" s="431"/>
      <c r="B2623" s="431"/>
      <c r="C2623" s="431"/>
      <c r="D2623" s="431"/>
      <c r="E2623" s="431"/>
      <c r="F2623" s="431"/>
      <c r="G2623" s="431"/>
      <c r="H2623" s="433"/>
      <c r="I2623" s="509"/>
      <c r="J2623" s="387"/>
      <c r="K2623" s="387"/>
      <c r="L2623" s="431"/>
      <c r="M2623" s="431"/>
      <c r="N2623" s="433"/>
      <c r="O2623" s="431"/>
    </row>
    <row r="2624" spans="1:15" x14ac:dyDescent="0.2">
      <c r="A2624" s="431"/>
      <c r="B2624" s="431"/>
      <c r="C2624" s="431"/>
      <c r="D2624" s="431"/>
      <c r="E2624" s="431"/>
      <c r="F2624" s="431"/>
      <c r="G2624" s="431"/>
      <c r="H2624" s="433"/>
      <c r="I2624" s="509"/>
      <c r="J2624" s="387"/>
      <c r="K2624" s="387"/>
      <c r="L2624" s="431"/>
      <c r="M2624" s="431"/>
      <c r="N2624" s="433"/>
      <c r="O2624" s="431"/>
    </row>
    <row r="2625" spans="1:15" x14ac:dyDescent="0.2">
      <c r="A2625" s="431"/>
      <c r="B2625" s="431"/>
      <c r="C2625" s="431"/>
      <c r="D2625" s="431"/>
      <c r="E2625" s="431"/>
      <c r="F2625" s="431"/>
      <c r="G2625" s="431"/>
      <c r="H2625" s="433"/>
      <c r="I2625" s="509"/>
      <c r="J2625" s="387"/>
      <c r="K2625" s="387"/>
      <c r="L2625" s="431"/>
      <c r="M2625" s="431"/>
      <c r="N2625" s="433"/>
      <c r="O2625" s="431"/>
    </row>
    <row r="2626" spans="1:15" x14ac:dyDescent="0.2">
      <c r="A2626" s="431"/>
      <c r="B2626" s="431"/>
      <c r="C2626" s="431"/>
      <c r="D2626" s="431"/>
      <c r="E2626" s="431"/>
      <c r="F2626" s="431"/>
      <c r="G2626" s="431"/>
      <c r="H2626" s="433"/>
      <c r="I2626" s="509"/>
      <c r="J2626" s="387"/>
      <c r="K2626" s="387"/>
      <c r="L2626" s="431"/>
      <c r="M2626" s="431"/>
      <c r="N2626" s="433"/>
      <c r="O2626" s="431"/>
    </row>
    <row r="2627" spans="1:15" x14ac:dyDescent="0.2">
      <c r="A2627" s="431"/>
      <c r="B2627" s="431"/>
      <c r="C2627" s="431"/>
      <c r="D2627" s="431"/>
      <c r="E2627" s="431"/>
      <c r="F2627" s="431"/>
      <c r="G2627" s="431"/>
      <c r="H2627" s="433"/>
      <c r="I2627" s="509"/>
      <c r="J2627" s="387"/>
      <c r="K2627" s="387"/>
      <c r="L2627" s="431"/>
      <c r="M2627" s="431"/>
      <c r="N2627" s="433"/>
      <c r="O2627" s="431"/>
    </row>
    <row r="2628" spans="1:15" x14ac:dyDescent="0.2">
      <c r="A2628" s="431"/>
      <c r="B2628" s="431"/>
      <c r="C2628" s="431"/>
      <c r="D2628" s="431"/>
      <c r="E2628" s="431"/>
      <c r="F2628" s="431"/>
      <c r="G2628" s="431"/>
      <c r="H2628" s="433"/>
      <c r="I2628" s="509"/>
      <c r="J2628" s="387"/>
      <c r="K2628" s="387"/>
      <c r="L2628" s="431"/>
      <c r="M2628" s="431"/>
      <c r="N2628" s="433"/>
      <c r="O2628" s="431"/>
    </row>
    <row r="2629" spans="1:15" x14ac:dyDescent="0.2">
      <c r="A2629" s="431"/>
      <c r="B2629" s="431"/>
      <c r="C2629" s="431"/>
      <c r="D2629" s="431"/>
      <c r="E2629" s="431"/>
      <c r="F2629" s="431"/>
      <c r="G2629" s="431"/>
      <c r="H2629" s="433"/>
      <c r="I2629" s="509"/>
      <c r="J2629" s="387"/>
      <c r="K2629" s="387"/>
      <c r="L2629" s="431"/>
      <c r="M2629" s="431"/>
      <c r="N2629" s="433"/>
      <c r="O2629" s="431"/>
    </row>
    <row r="2630" spans="1:15" x14ac:dyDescent="0.2">
      <c r="A2630" s="431"/>
      <c r="B2630" s="431"/>
      <c r="C2630" s="431"/>
      <c r="D2630" s="431"/>
      <c r="E2630" s="431"/>
      <c r="F2630" s="431"/>
      <c r="G2630" s="431"/>
      <c r="H2630" s="433"/>
      <c r="I2630" s="509"/>
      <c r="J2630" s="387"/>
      <c r="K2630" s="387"/>
      <c r="L2630" s="431"/>
      <c r="M2630" s="431"/>
      <c r="N2630" s="433"/>
      <c r="O2630" s="431"/>
    </row>
    <row r="2631" spans="1:15" x14ac:dyDescent="0.2">
      <c r="A2631" s="431"/>
      <c r="B2631" s="431"/>
      <c r="C2631" s="431"/>
      <c r="D2631" s="431"/>
      <c r="E2631" s="431"/>
      <c r="F2631" s="431"/>
      <c r="G2631" s="431"/>
      <c r="H2631" s="433"/>
      <c r="I2631" s="509"/>
      <c r="J2631" s="387"/>
      <c r="K2631" s="387"/>
      <c r="L2631" s="431"/>
      <c r="M2631" s="431"/>
      <c r="N2631" s="433"/>
      <c r="O2631" s="431"/>
    </row>
    <row r="2632" spans="1:15" x14ac:dyDescent="0.2">
      <c r="A2632" s="431"/>
      <c r="B2632" s="431"/>
      <c r="C2632" s="431"/>
      <c r="D2632" s="431"/>
      <c r="E2632" s="431"/>
      <c r="F2632" s="431"/>
      <c r="G2632" s="431"/>
      <c r="H2632" s="433"/>
      <c r="I2632" s="509"/>
      <c r="J2632" s="387"/>
      <c r="K2632" s="387"/>
      <c r="L2632" s="431"/>
      <c r="M2632" s="431"/>
      <c r="N2632" s="433"/>
      <c r="O2632" s="431"/>
    </row>
    <row r="2633" spans="1:15" x14ac:dyDescent="0.2">
      <c r="A2633" s="431"/>
      <c r="B2633" s="431"/>
      <c r="C2633" s="431"/>
      <c r="D2633" s="431"/>
      <c r="E2633" s="431"/>
      <c r="F2633" s="431"/>
      <c r="G2633" s="431"/>
      <c r="H2633" s="433"/>
      <c r="I2633" s="509"/>
      <c r="J2633" s="387"/>
      <c r="K2633" s="387"/>
      <c r="L2633" s="431"/>
      <c r="M2633" s="431"/>
      <c r="N2633" s="433"/>
      <c r="O2633" s="431"/>
    </row>
    <row r="2634" spans="1:15" x14ac:dyDescent="0.2">
      <c r="A2634" s="431"/>
      <c r="B2634" s="431"/>
      <c r="C2634" s="431"/>
      <c r="D2634" s="431"/>
      <c r="E2634" s="431"/>
      <c r="F2634" s="431"/>
      <c r="G2634" s="431"/>
      <c r="H2634" s="433"/>
      <c r="I2634" s="509"/>
      <c r="J2634" s="387"/>
      <c r="K2634" s="387"/>
      <c r="L2634" s="431"/>
      <c r="M2634" s="431"/>
      <c r="N2634" s="433"/>
      <c r="O2634" s="431"/>
    </row>
    <row r="2635" spans="1:15" x14ac:dyDescent="0.2">
      <c r="A2635" s="431"/>
      <c r="B2635" s="431"/>
      <c r="C2635" s="431"/>
      <c r="D2635" s="431"/>
      <c r="E2635" s="431"/>
      <c r="F2635" s="431"/>
      <c r="G2635" s="431"/>
      <c r="H2635" s="433"/>
      <c r="I2635" s="509"/>
      <c r="J2635" s="387"/>
      <c r="K2635" s="387"/>
      <c r="L2635" s="431"/>
      <c r="M2635" s="431"/>
      <c r="N2635" s="433"/>
      <c r="O2635" s="431"/>
    </row>
    <row r="2636" spans="1:15" x14ac:dyDescent="0.2">
      <c r="A2636" s="431"/>
      <c r="B2636" s="431"/>
      <c r="C2636" s="431"/>
      <c r="D2636" s="431"/>
      <c r="E2636" s="431"/>
      <c r="F2636" s="431"/>
      <c r="G2636" s="431"/>
      <c r="H2636" s="433"/>
      <c r="I2636" s="509"/>
      <c r="J2636" s="387"/>
      <c r="K2636" s="387"/>
      <c r="L2636" s="431"/>
      <c r="M2636" s="431"/>
      <c r="N2636" s="433"/>
      <c r="O2636" s="431"/>
    </row>
    <row r="2637" spans="1:15" x14ac:dyDescent="0.2">
      <c r="A2637" s="431"/>
      <c r="B2637" s="431"/>
      <c r="C2637" s="431"/>
      <c r="D2637" s="431"/>
      <c r="E2637" s="431"/>
      <c r="F2637" s="431"/>
      <c r="G2637" s="431"/>
      <c r="H2637" s="433"/>
      <c r="I2637" s="509"/>
      <c r="J2637" s="387"/>
      <c r="K2637" s="387"/>
      <c r="L2637" s="431"/>
      <c r="M2637" s="431"/>
      <c r="N2637" s="433"/>
      <c r="O2637" s="431"/>
    </row>
    <row r="2638" spans="1:15" x14ac:dyDescent="0.2">
      <c r="A2638" s="431"/>
      <c r="B2638" s="431"/>
      <c r="C2638" s="431"/>
      <c r="D2638" s="431"/>
      <c r="E2638" s="431"/>
      <c r="F2638" s="431"/>
      <c r="G2638" s="431"/>
      <c r="H2638" s="433"/>
      <c r="I2638" s="509"/>
      <c r="J2638" s="387"/>
      <c r="K2638" s="387"/>
      <c r="L2638" s="431"/>
      <c r="M2638" s="431"/>
      <c r="N2638" s="433"/>
      <c r="O2638" s="431"/>
    </row>
    <row r="2639" spans="1:15" x14ac:dyDescent="0.2">
      <c r="A2639" s="431"/>
      <c r="B2639" s="431"/>
      <c r="C2639" s="431"/>
      <c r="D2639" s="431"/>
      <c r="E2639" s="431"/>
      <c r="F2639" s="431"/>
      <c r="G2639" s="431"/>
      <c r="H2639" s="433"/>
      <c r="I2639" s="509"/>
      <c r="J2639" s="387"/>
      <c r="K2639" s="387"/>
      <c r="L2639" s="431"/>
      <c r="M2639" s="431"/>
      <c r="N2639" s="433"/>
      <c r="O2639" s="431"/>
    </row>
    <row r="2640" spans="1:15" x14ac:dyDescent="0.2">
      <c r="A2640" s="431"/>
      <c r="B2640" s="431"/>
      <c r="C2640" s="431"/>
      <c r="D2640" s="431"/>
      <c r="E2640" s="431"/>
      <c r="F2640" s="431"/>
      <c r="G2640" s="431"/>
      <c r="H2640" s="433"/>
      <c r="I2640" s="509"/>
      <c r="J2640" s="387"/>
      <c r="K2640" s="387"/>
      <c r="L2640" s="431"/>
      <c r="M2640" s="431"/>
      <c r="N2640" s="433"/>
      <c r="O2640" s="431"/>
    </row>
    <row r="2641" spans="1:15" x14ac:dyDescent="0.2">
      <c r="A2641" s="431"/>
      <c r="B2641" s="431"/>
      <c r="C2641" s="431"/>
      <c r="D2641" s="431"/>
      <c r="E2641" s="431"/>
      <c r="F2641" s="431"/>
      <c r="G2641" s="431"/>
      <c r="H2641" s="433"/>
      <c r="I2641" s="509"/>
      <c r="J2641" s="387"/>
      <c r="K2641" s="387"/>
      <c r="L2641" s="431"/>
      <c r="M2641" s="431"/>
      <c r="N2641" s="433"/>
      <c r="O2641" s="431"/>
    </row>
    <row r="2642" spans="1:15" x14ac:dyDescent="0.2">
      <c r="A2642" s="431"/>
      <c r="B2642" s="431"/>
      <c r="C2642" s="431"/>
      <c r="D2642" s="431"/>
      <c r="E2642" s="431"/>
      <c r="F2642" s="431"/>
      <c r="G2642" s="431"/>
      <c r="H2642" s="433"/>
      <c r="I2642" s="509"/>
      <c r="J2642" s="387"/>
      <c r="K2642" s="387"/>
      <c r="L2642" s="431"/>
      <c r="M2642" s="431"/>
      <c r="N2642" s="433"/>
      <c r="O2642" s="431"/>
    </row>
    <row r="2643" spans="1:15" x14ac:dyDescent="0.2">
      <c r="A2643" s="431"/>
      <c r="B2643" s="431"/>
      <c r="C2643" s="431"/>
      <c r="D2643" s="431"/>
      <c r="E2643" s="431"/>
      <c r="F2643" s="431"/>
      <c r="G2643" s="431"/>
      <c r="H2643" s="433"/>
      <c r="I2643" s="509"/>
      <c r="J2643" s="387"/>
      <c r="K2643" s="387"/>
      <c r="L2643" s="431"/>
      <c r="M2643" s="431"/>
      <c r="N2643" s="433"/>
      <c r="O2643" s="431"/>
    </row>
    <row r="2644" spans="1:15" x14ac:dyDescent="0.2">
      <c r="A2644" s="431"/>
      <c r="B2644" s="431"/>
      <c r="C2644" s="431"/>
      <c r="D2644" s="431"/>
      <c r="E2644" s="431"/>
      <c r="F2644" s="431"/>
      <c r="G2644" s="431"/>
      <c r="H2644" s="433"/>
      <c r="I2644" s="509"/>
      <c r="J2644" s="387"/>
      <c r="K2644" s="387"/>
      <c r="L2644" s="431"/>
      <c r="M2644" s="431"/>
      <c r="N2644" s="433"/>
      <c r="O2644" s="431"/>
    </row>
    <row r="2645" spans="1:15" x14ac:dyDescent="0.2">
      <c r="A2645" s="431"/>
      <c r="B2645" s="431"/>
      <c r="C2645" s="431"/>
      <c r="D2645" s="431"/>
      <c r="E2645" s="431"/>
      <c r="F2645" s="431"/>
      <c r="G2645" s="431"/>
      <c r="H2645" s="433"/>
      <c r="I2645" s="509"/>
      <c r="J2645" s="387"/>
      <c r="K2645" s="387"/>
      <c r="L2645" s="431"/>
      <c r="M2645" s="431"/>
      <c r="N2645" s="433"/>
      <c r="O2645" s="431"/>
    </row>
    <row r="2646" spans="1:15" x14ac:dyDescent="0.2">
      <c r="A2646" s="431"/>
      <c r="B2646" s="431"/>
      <c r="C2646" s="431"/>
      <c r="D2646" s="431"/>
      <c r="E2646" s="431"/>
      <c r="F2646" s="431"/>
      <c r="G2646" s="431"/>
      <c r="H2646" s="433"/>
      <c r="I2646" s="509"/>
      <c r="J2646" s="387"/>
      <c r="K2646" s="387"/>
      <c r="L2646" s="431"/>
      <c r="M2646" s="431"/>
      <c r="N2646" s="433"/>
      <c r="O2646" s="431"/>
    </row>
    <row r="2647" spans="1:15" x14ac:dyDescent="0.2">
      <c r="A2647" s="431"/>
      <c r="B2647" s="431"/>
      <c r="C2647" s="431"/>
      <c r="D2647" s="431"/>
      <c r="E2647" s="431"/>
      <c r="F2647" s="431"/>
      <c r="G2647" s="431"/>
      <c r="H2647" s="433"/>
      <c r="I2647" s="509"/>
      <c r="J2647" s="387"/>
      <c r="K2647" s="387"/>
      <c r="L2647" s="431"/>
      <c r="M2647" s="431"/>
      <c r="N2647" s="433"/>
      <c r="O2647" s="431"/>
    </row>
    <row r="2648" spans="1:15" x14ac:dyDescent="0.2">
      <c r="A2648" s="431"/>
      <c r="B2648" s="431"/>
      <c r="C2648" s="431"/>
      <c r="D2648" s="431"/>
      <c r="E2648" s="431"/>
      <c r="F2648" s="431"/>
      <c r="G2648" s="431"/>
      <c r="H2648" s="433"/>
      <c r="I2648" s="509"/>
      <c r="J2648" s="387"/>
      <c r="K2648" s="387"/>
      <c r="L2648" s="431"/>
      <c r="M2648" s="431"/>
      <c r="N2648" s="433"/>
      <c r="O2648" s="431"/>
    </row>
    <row r="2649" spans="1:15" x14ac:dyDescent="0.2">
      <c r="A2649" s="431"/>
      <c r="B2649" s="431"/>
      <c r="C2649" s="431"/>
      <c r="D2649" s="431"/>
      <c r="E2649" s="431"/>
      <c r="F2649" s="431"/>
      <c r="G2649" s="431"/>
      <c r="H2649" s="433"/>
      <c r="I2649" s="509"/>
      <c r="J2649" s="387"/>
      <c r="K2649" s="387"/>
      <c r="L2649" s="431"/>
      <c r="M2649" s="431"/>
      <c r="N2649" s="433"/>
      <c r="O2649" s="431"/>
    </row>
    <row r="2650" spans="1:15" x14ac:dyDescent="0.2">
      <c r="A2650" s="431"/>
      <c r="B2650" s="431"/>
      <c r="C2650" s="431"/>
      <c r="D2650" s="431"/>
      <c r="E2650" s="431"/>
      <c r="F2650" s="431"/>
      <c r="G2650" s="431"/>
      <c r="H2650" s="433"/>
      <c r="I2650" s="509"/>
      <c r="J2650" s="387"/>
      <c r="K2650" s="387"/>
      <c r="L2650" s="431"/>
      <c r="M2650" s="431"/>
      <c r="N2650" s="433"/>
      <c r="O2650" s="431"/>
    </row>
    <row r="2651" spans="1:15" x14ac:dyDescent="0.2">
      <c r="A2651" s="431"/>
      <c r="B2651" s="431"/>
      <c r="C2651" s="431"/>
      <c r="D2651" s="431"/>
      <c r="E2651" s="431"/>
      <c r="F2651" s="431"/>
      <c r="G2651" s="431"/>
      <c r="H2651" s="433"/>
      <c r="I2651" s="509"/>
      <c r="J2651" s="387"/>
      <c r="K2651" s="387"/>
      <c r="L2651" s="431"/>
      <c r="M2651" s="431"/>
      <c r="N2651" s="433"/>
      <c r="O2651" s="431"/>
    </row>
    <row r="2652" spans="1:15" x14ac:dyDescent="0.2">
      <c r="A2652" s="431"/>
      <c r="B2652" s="431"/>
      <c r="C2652" s="431"/>
      <c r="D2652" s="431"/>
      <c r="E2652" s="431"/>
      <c r="F2652" s="431"/>
      <c r="G2652" s="431"/>
      <c r="H2652" s="433"/>
      <c r="I2652" s="509"/>
      <c r="J2652" s="387"/>
      <c r="K2652" s="387"/>
      <c r="L2652" s="431"/>
      <c r="M2652" s="431"/>
      <c r="N2652" s="433"/>
      <c r="O2652" s="431"/>
    </row>
    <row r="2653" spans="1:15" x14ac:dyDescent="0.2">
      <c r="A2653" s="431"/>
      <c r="B2653" s="431"/>
      <c r="C2653" s="431"/>
      <c r="D2653" s="431"/>
      <c r="E2653" s="431"/>
      <c r="F2653" s="431"/>
      <c r="G2653" s="431"/>
      <c r="H2653" s="433"/>
      <c r="I2653" s="509"/>
      <c r="J2653" s="387"/>
      <c r="K2653" s="387"/>
      <c r="L2653" s="431"/>
      <c r="M2653" s="431"/>
      <c r="N2653" s="433"/>
      <c r="O2653" s="431"/>
    </row>
    <row r="2654" spans="1:15" x14ac:dyDescent="0.2">
      <c r="A2654" s="431"/>
      <c r="B2654" s="431"/>
      <c r="C2654" s="431"/>
      <c r="D2654" s="431"/>
      <c r="E2654" s="431"/>
      <c r="F2654" s="431"/>
      <c r="G2654" s="431"/>
      <c r="H2654" s="433"/>
      <c r="I2654" s="509"/>
      <c r="J2654" s="387"/>
      <c r="K2654" s="387"/>
      <c r="L2654" s="431"/>
      <c r="M2654" s="431"/>
      <c r="N2654" s="433"/>
      <c r="O2654" s="431"/>
    </row>
    <row r="2655" spans="1:15" x14ac:dyDescent="0.2">
      <c r="A2655" s="431"/>
      <c r="B2655" s="431"/>
      <c r="C2655" s="431"/>
      <c r="D2655" s="431"/>
      <c r="E2655" s="431"/>
      <c r="F2655" s="431"/>
      <c r="G2655" s="431"/>
      <c r="H2655" s="433"/>
      <c r="I2655" s="509"/>
      <c r="J2655" s="387"/>
      <c r="K2655" s="387"/>
      <c r="L2655" s="431"/>
      <c r="M2655" s="431"/>
      <c r="N2655" s="433"/>
      <c r="O2655" s="431"/>
    </row>
    <row r="2656" spans="1:15" x14ac:dyDescent="0.2">
      <c r="A2656" s="431"/>
      <c r="B2656" s="431"/>
      <c r="C2656" s="431"/>
      <c r="D2656" s="431"/>
      <c r="E2656" s="431"/>
      <c r="F2656" s="431"/>
      <c r="G2656" s="431"/>
      <c r="H2656" s="433"/>
      <c r="I2656" s="509"/>
      <c r="J2656" s="387"/>
      <c r="K2656" s="387"/>
      <c r="L2656" s="431"/>
      <c r="M2656" s="431"/>
      <c r="N2656" s="433"/>
      <c r="O2656" s="431"/>
    </row>
    <row r="2657" spans="1:15" x14ac:dyDescent="0.2">
      <c r="A2657" s="431"/>
      <c r="B2657" s="431"/>
      <c r="C2657" s="431"/>
      <c r="D2657" s="431"/>
      <c r="E2657" s="431"/>
      <c r="F2657" s="431"/>
      <c r="G2657" s="431"/>
      <c r="H2657" s="433"/>
      <c r="I2657" s="509"/>
      <c r="J2657" s="387"/>
      <c r="K2657" s="387"/>
      <c r="L2657" s="431"/>
      <c r="M2657" s="431"/>
      <c r="N2657" s="433"/>
      <c r="O2657" s="431"/>
    </row>
    <row r="2658" spans="1:15" x14ac:dyDescent="0.2">
      <c r="A2658" s="431"/>
      <c r="B2658" s="431"/>
      <c r="C2658" s="431"/>
      <c r="D2658" s="431"/>
      <c r="E2658" s="431"/>
      <c r="F2658" s="431"/>
      <c r="G2658" s="431"/>
      <c r="H2658" s="433"/>
      <c r="I2658" s="509"/>
      <c r="J2658" s="387"/>
      <c r="K2658" s="387"/>
      <c r="L2658" s="431"/>
      <c r="M2658" s="431"/>
      <c r="N2658" s="433"/>
      <c r="O2658" s="431"/>
    </row>
    <row r="2659" spans="1:15" x14ac:dyDescent="0.2">
      <c r="A2659" s="431"/>
      <c r="B2659" s="431"/>
      <c r="C2659" s="431"/>
      <c r="D2659" s="431"/>
      <c r="E2659" s="431"/>
      <c r="F2659" s="431"/>
      <c r="G2659" s="431"/>
      <c r="H2659" s="433"/>
      <c r="I2659" s="509"/>
      <c r="J2659" s="387"/>
      <c r="K2659" s="387"/>
      <c r="L2659" s="431"/>
      <c r="M2659" s="431"/>
      <c r="N2659" s="433"/>
      <c r="O2659" s="431"/>
    </row>
    <row r="2660" spans="1:15" x14ac:dyDescent="0.2">
      <c r="A2660" s="431"/>
      <c r="B2660" s="431"/>
      <c r="C2660" s="431"/>
      <c r="D2660" s="431"/>
      <c r="E2660" s="431"/>
      <c r="F2660" s="431"/>
      <c r="G2660" s="431"/>
      <c r="H2660" s="433"/>
      <c r="I2660" s="509"/>
      <c r="J2660" s="387"/>
      <c r="K2660" s="387"/>
      <c r="L2660" s="431"/>
      <c r="M2660" s="431"/>
      <c r="N2660" s="433"/>
      <c r="O2660" s="431"/>
    </row>
    <row r="2661" spans="1:15" x14ac:dyDescent="0.2">
      <c r="A2661" s="431"/>
      <c r="B2661" s="431"/>
      <c r="C2661" s="431"/>
      <c r="D2661" s="431"/>
      <c r="E2661" s="431"/>
      <c r="F2661" s="431"/>
      <c r="G2661" s="431"/>
      <c r="H2661" s="433"/>
      <c r="I2661" s="509"/>
      <c r="J2661" s="387"/>
      <c r="K2661" s="387"/>
      <c r="L2661" s="431"/>
      <c r="M2661" s="431"/>
      <c r="N2661" s="433"/>
      <c r="O2661" s="431"/>
    </row>
    <row r="2662" spans="1:15" x14ac:dyDescent="0.2">
      <c r="A2662" s="431"/>
      <c r="B2662" s="431"/>
      <c r="C2662" s="431"/>
      <c r="D2662" s="431"/>
      <c r="E2662" s="431"/>
      <c r="F2662" s="431"/>
      <c r="G2662" s="431"/>
      <c r="H2662" s="433"/>
      <c r="I2662" s="509"/>
      <c r="J2662" s="387"/>
      <c r="K2662" s="387"/>
      <c r="L2662" s="431"/>
      <c r="M2662" s="431"/>
      <c r="N2662" s="433"/>
      <c r="O2662" s="431"/>
    </row>
    <row r="2663" spans="1:15" x14ac:dyDescent="0.2">
      <c r="A2663" s="431"/>
      <c r="B2663" s="431"/>
      <c r="C2663" s="431"/>
      <c r="D2663" s="431"/>
      <c r="E2663" s="431"/>
      <c r="F2663" s="431"/>
      <c r="G2663" s="431"/>
      <c r="H2663" s="433"/>
      <c r="I2663" s="509"/>
      <c r="J2663" s="387"/>
      <c r="K2663" s="387"/>
      <c r="L2663" s="431"/>
      <c r="M2663" s="431"/>
      <c r="N2663" s="433"/>
      <c r="O2663" s="431"/>
    </row>
    <row r="2664" spans="1:15" x14ac:dyDescent="0.2">
      <c r="A2664" s="431"/>
      <c r="B2664" s="431"/>
      <c r="C2664" s="431"/>
      <c r="D2664" s="431"/>
      <c r="E2664" s="431"/>
      <c r="F2664" s="431"/>
      <c r="G2664" s="431"/>
      <c r="H2664" s="433"/>
      <c r="I2664" s="509"/>
      <c r="J2664" s="387"/>
      <c r="K2664" s="387"/>
      <c r="L2664" s="431"/>
      <c r="M2664" s="431"/>
      <c r="N2664" s="433"/>
      <c r="O2664" s="431"/>
    </row>
    <row r="2665" spans="1:15" x14ac:dyDescent="0.2">
      <c r="A2665" s="431"/>
      <c r="B2665" s="431"/>
      <c r="C2665" s="431"/>
      <c r="D2665" s="431"/>
      <c r="E2665" s="431"/>
      <c r="F2665" s="431"/>
      <c r="G2665" s="431"/>
      <c r="H2665" s="433"/>
      <c r="I2665" s="509"/>
      <c r="J2665" s="387"/>
      <c r="K2665" s="387"/>
      <c r="L2665" s="431"/>
      <c r="M2665" s="431"/>
      <c r="N2665" s="433"/>
      <c r="O2665" s="431"/>
    </row>
    <row r="2666" spans="1:15" x14ac:dyDescent="0.2">
      <c r="A2666" s="431"/>
      <c r="B2666" s="431"/>
      <c r="C2666" s="431"/>
      <c r="D2666" s="431"/>
      <c r="E2666" s="431"/>
      <c r="F2666" s="431"/>
      <c r="G2666" s="431"/>
      <c r="H2666" s="433"/>
      <c r="I2666" s="509"/>
      <c r="J2666" s="387"/>
      <c r="K2666" s="387"/>
      <c r="L2666" s="431"/>
      <c r="M2666" s="431"/>
      <c r="N2666" s="433"/>
      <c r="O2666" s="431"/>
    </row>
    <row r="2667" spans="1:15" x14ac:dyDescent="0.2">
      <c r="A2667" s="431"/>
      <c r="B2667" s="431"/>
      <c r="C2667" s="431"/>
      <c r="D2667" s="431"/>
      <c r="E2667" s="431"/>
      <c r="F2667" s="431"/>
      <c r="G2667" s="431"/>
      <c r="H2667" s="433"/>
      <c r="I2667" s="509"/>
      <c r="J2667" s="387"/>
      <c r="K2667" s="387"/>
      <c r="L2667" s="431"/>
      <c r="M2667" s="431"/>
      <c r="N2667" s="433"/>
      <c r="O2667" s="431"/>
    </row>
    <row r="2668" spans="1:15" x14ac:dyDescent="0.2">
      <c r="A2668" s="431"/>
      <c r="B2668" s="431"/>
      <c r="C2668" s="431"/>
      <c r="D2668" s="431"/>
      <c r="E2668" s="431"/>
      <c r="F2668" s="431"/>
      <c r="G2668" s="431"/>
      <c r="H2668" s="433"/>
      <c r="I2668" s="509"/>
      <c r="J2668" s="387"/>
      <c r="K2668" s="387"/>
      <c r="L2668" s="431"/>
      <c r="M2668" s="431"/>
      <c r="N2668" s="433"/>
      <c r="O2668" s="431"/>
    </row>
    <row r="2669" spans="1:15" x14ac:dyDescent="0.2">
      <c r="A2669" s="431"/>
      <c r="B2669" s="431"/>
      <c r="C2669" s="431"/>
      <c r="D2669" s="431"/>
      <c r="E2669" s="431"/>
      <c r="F2669" s="431"/>
      <c r="G2669" s="431"/>
      <c r="H2669" s="433"/>
      <c r="I2669" s="509"/>
      <c r="J2669" s="387"/>
      <c r="K2669" s="387"/>
      <c r="L2669" s="431"/>
      <c r="M2669" s="431"/>
      <c r="N2669" s="433"/>
      <c r="O2669" s="431"/>
    </row>
    <row r="2670" spans="1:15" x14ac:dyDescent="0.2">
      <c r="A2670" s="431"/>
      <c r="B2670" s="431"/>
      <c r="C2670" s="431"/>
      <c r="D2670" s="431"/>
      <c r="E2670" s="431"/>
      <c r="F2670" s="431"/>
      <c r="G2670" s="431"/>
      <c r="H2670" s="433"/>
      <c r="I2670" s="509"/>
      <c r="J2670" s="387"/>
      <c r="K2670" s="387"/>
      <c r="L2670" s="431"/>
      <c r="M2670" s="431"/>
      <c r="N2670" s="433"/>
      <c r="O2670" s="431"/>
    </row>
    <row r="2671" spans="1:15" x14ac:dyDescent="0.2">
      <c r="A2671" s="431"/>
      <c r="B2671" s="431"/>
      <c r="C2671" s="431"/>
      <c r="D2671" s="431"/>
      <c r="E2671" s="431"/>
      <c r="F2671" s="431"/>
      <c r="G2671" s="431"/>
      <c r="H2671" s="433"/>
      <c r="I2671" s="509"/>
      <c r="J2671" s="387"/>
      <c r="K2671" s="387"/>
      <c r="L2671" s="431"/>
      <c r="M2671" s="431"/>
      <c r="N2671" s="433"/>
      <c r="O2671" s="431"/>
    </row>
    <row r="2672" spans="1:15" x14ac:dyDescent="0.2">
      <c r="A2672" s="431"/>
      <c r="B2672" s="431"/>
      <c r="C2672" s="431"/>
      <c r="D2672" s="431"/>
      <c r="E2672" s="431"/>
      <c r="F2672" s="431"/>
      <c r="G2672" s="431"/>
      <c r="H2672" s="433"/>
      <c r="I2672" s="509"/>
      <c r="J2672" s="387"/>
      <c r="K2672" s="387"/>
      <c r="L2672" s="431"/>
      <c r="M2672" s="431"/>
      <c r="N2672" s="433"/>
      <c r="O2672" s="431"/>
    </row>
    <row r="2673" spans="1:15" x14ac:dyDescent="0.2">
      <c r="A2673" s="431"/>
      <c r="B2673" s="431"/>
      <c r="C2673" s="431"/>
      <c r="D2673" s="431"/>
      <c r="E2673" s="431"/>
      <c r="F2673" s="431"/>
      <c r="G2673" s="431"/>
      <c r="H2673" s="433"/>
      <c r="I2673" s="509"/>
      <c r="J2673" s="387"/>
      <c r="K2673" s="387"/>
      <c r="L2673" s="431"/>
      <c r="M2673" s="431"/>
      <c r="N2673" s="433"/>
      <c r="O2673" s="431"/>
    </row>
    <row r="2674" spans="1:15" x14ac:dyDescent="0.2">
      <c r="A2674" s="431"/>
      <c r="B2674" s="431"/>
      <c r="C2674" s="431"/>
      <c r="D2674" s="431"/>
      <c r="E2674" s="431"/>
      <c r="F2674" s="431"/>
      <c r="G2674" s="431"/>
      <c r="H2674" s="433"/>
      <c r="I2674" s="509"/>
      <c r="J2674" s="387"/>
      <c r="K2674" s="387"/>
      <c r="L2674" s="431"/>
      <c r="M2674" s="431"/>
      <c r="N2674" s="433"/>
      <c r="O2674" s="431"/>
    </row>
    <row r="2675" spans="1:15" x14ac:dyDescent="0.2">
      <c r="A2675" s="431"/>
      <c r="B2675" s="431"/>
      <c r="C2675" s="431"/>
      <c r="D2675" s="431"/>
      <c r="E2675" s="431"/>
      <c r="F2675" s="431"/>
      <c r="G2675" s="431"/>
      <c r="H2675" s="433"/>
      <c r="I2675" s="509"/>
      <c r="J2675" s="387"/>
      <c r="K2675" s="387"/>
      <c r="L2675" s="431"/>
      <c r="M2675" s="431"/>
      <c r="N2675" s="433"/>
      <c r="O2675" s="431"/>
    </row>
    <row r="2676" spans="1:15" x14ac:dyDescent="0.2">
      <c r="A2676" s="431"/>
      <c r="B2676" s="431"/>
      <c r="C2676" s="431"/>
      <c r="D2676" s="431"/>
      <c r="E2676" s="431"/>
      <c r="F2676" s="431"/>
      <c r="G2676" s="431"/>
      <c r="H2676" s="433"/>
      <c r="I2676" s="509"/>
      <c r="J2676" s="387"/>
      <c r="K2676" s="387"/>
      <c r="L2676" s="431"/>
      <c r="M2676" s="431"/>
      <c r="N2676" s="433"/>
      <c r="O2676" s="431"/>
    </row>
    <row r="2677" spans="1:15" x14ac:dyDescent="0.2">
      <c r="A2677" s="431"/>
      <c r="B2677" s="431"/>
      <c r="C2677" s="431"/>
      <c r="D2677" s="431"/>
      <c r="E2677" s="431"/>
      <c r="F2677" s="431"/>
      <c r="G2677" s="431"/>
      <c r="H2677" s="433"/>
      <c r="I2677" s="509"/>
      <c r="J2677" s="387"/>
      <c r="K2677" s="387"/>
      <c r="L2677" s="431"/>
      <c r="M2677" s="431"/>
      <c r="N2677" s="433"/>
      <c r="O2677" s="431"/>
    </row>
    <row r="2678" spans="1:15" x14ac:dyDescent="0.2">
      <c r="A2678" s="431"/>
      <c r="B2678" s="431"/>
      <c r="C2678" s="431"/>
      <c r="D2678" s="431"/>
      <c r="E2678" s="431"/>
      <c r="F2678" s="431"/>
      <c r="G2678" s="431"/>
      <c r="H2678" s="433"/>
      <c r="I2678" s="509"/>
      <c r="J2678" s="387"/>
      <c r="K2678" s="387"/>
      <c r="L2678" s="431"/>
      <c r="M2678" s="431"/>
      <c r="N2678" s="433"/>
      <c r="O2678" s="431"/>
    </row>
    <row r="2679" spans="1:15" x14ac:dyDescent="0.2">
      <c r="A2679" s="431"/>
      <c r="B2679" s="431"/>
      <c r="C2679" s="431"/>
      <c r="D2679" s="431"/>
      <c r="E2679" s="431"/>
      <c r="F2679" s="431"/>
      <c r="G2679" s="431"/>
      <c r="H2679" s="433"/>
      <c r="I2679" s="509"/>
      <c r="J2679" s="387"/>
      <c r="K2679" s="387"/>
      <c r="L2679" s="431"/>
      <c r="M2679" s="431"/>
      <c r="N2679" s="433"/>
      <c r="O2679" s="431"/>
    </row>
    <row r="2680" spans="1:15" x14ac:dyDescent="0.2">
      <c r="A2680" s="431"/>
      <c r="B2680" s="431"/>
      <c r="C2680" s="431"/>
      <c r="D2680" s="431"/>
      <c r="E2680" s="431"/>
      <c r="F2680" s="431"/>
      <c r="G2680" s="431"/>
      <c r="H2680" s="433"/>
      <c r="I2680" s="509"/>
      <c r="J2680" s="387"/>
      <c r="K2680" s="387"/>
      <c r="L2680" s="431"/>
      <c r="M2680" s="431"/>
      <c r="N2680" s="433"/>
      <c r="O2680" s="431"/>
    </row>
    <row r="2681" spans="1:15" x14ac:dyDescent="0.2">
      <c r="A2681" s="431"/>
      <c r="B2681" s="431"/>
      <c r="C2681" s="431"/>
      <c r="D2681" s="431"/>
      <c r="E2681" s="431"/>
      <c r="F2681" s="431"/>
      <c r="G2681" s="431"/>
      <c r="H2681" s="433"/>
      <c r="I2681" s="509"/>
      <c r="J2681" s="387"/>
      <c r="K2681" s="387"/>
      <c r="L2681" s="431"/>
      <c r="M2681" s="431"/>
      <c r="N2681" s="433"/>
      <c r="O2681" s="431"/>
    </row>
    <row r="2682" spans="1:15" x14ac:dyDescent="0.2">
      <c r="A2682" s="431"/>
      <c r="B2682" s="431"/>
      <c r="C2682" s="431"/>
      <c r="D2682" s="431"/>
      <c r="E2682" s="431"/>
      <c r="F2682" s="431"/>
      <c r="G2682" s="431"/>
      <c r="H2682" s="433"/>
      <c r="I2682" s="509"/>
      <c r="J2682" s="387"/>
      <c r="K2682" s="387"/>
      <c r="L2682" s="431"/>
      <c r="M2682" s="431"/>
      <c r="N2682" s="433"/>
      <c r="O2682" s="431"/>
    </row>
    <row r="2683" spans="1:15" x14ac:dyDescent="0.2">
      <c r="A2683" s="431"/>
      <c r="B2683" s="431"/>
      <c r="C2683" s="431"/>
      <c r="D2683" s="431"/>
      <c r="E2683" s="431"/>
      <c r="F2683" s="431"/>
      <c r="G2683" s="431"/>
      <c r="H2683" s="433"/>
      <c r="I2683" s="509"/>
      <c r="J2683" s="387"/>
      <c r="K2683" s="387"/>
      <c r="L2683" s="431"/>
      <c r="M2683" s="431"/>
      <c r="N2683" s="433"/>
      <c r="O2683" s="431"/>
    </row>
    <row r="2684" spans="1:15" x14ac:dyDescent="0.2">
      <c r="A2684" s="431"/>
      <c r="B2684" s="431"/>
      <c r="C2684" s="431"/>
      <c r="D2684" s="431"/>
      <c r="E2684" s="431"/>
      <c r="F2684" s="431"/>
      <c r="G2684" s="431"/>
      <c r="H2684" s="433"/>
      <c r="I2684" s="509"/>
      <c r="J2684" s="387"/>
      <c r="K2684" s="387"/>
      <c r="L2684" s="431"/>
      <c r="M2684" s="431"/>
      <c r="N2684" s="433"/>
      <c r="O2684" s="431"/>
    </row>
    <row r="2685" spans="1:15" x14ac:dyDescent="0.2">
      <c r="A2685" s="431"/>
      <c r="B2685" s="431"/>
      <c r="C2685" s="431"/>
      <c r="D2685" s="431"/>
      <c r="E2685" s="431"/>
      <c r="F2685" s="431"/>
      <c r="G2685" s="431"/>
      <c r="H2685" s="433"/>
      <c r="I2685" s="509"/>
      <c r="J2685" s="387"/>
      <c r="K2685" s="387"/>
      <c r="L2685" s="431"/>
      <c r="M2685" s="431"/>
      <c r="N2685" s="433"/>
      <c r="O2685" s="431"/>
    </row>
    <row r="2686" spans="1:15" x14ac:dyDescent="0.2">
      <c r="A2686" s="431"/>
      <c r="B2686" s="431"/>
      <c r="C2686" s="431"/>
      <c r="D2686" s="431"/>
      <c r="E2686" s="431"/>
      <c r="F2686" s="431"/>
      <c r="G2686" s="431"/>
      <c r="H2686" s="433"/>
      <c r="I2686" s="509"/>
      <c r="J2686" s="387"/>
      <c r="K2686" s="387"/>
      <c r="L2686" s="431"/>
      <c r="M2686" s="431"/>
      <c r="N2686" s="433"/>
      <c r="O2686" s="431"/>
    </row>
    <row r="2687" spans="1:15" x14ac:dyDescent="0.2">
      <c r="A2687" s="431"/>
      <c r="B2687" s="431"/>
      <c r="C2687" s="431"/>
      <c r="D2687" s="431"/>
      <c r="E2687" s="431"/>
      <c r="F2687" s="431"/>
      <c r="G2687" s="431"/>
      <c r="H2687" s="433"/>
      <c r="I2687" s="509"/>
      <c r="J2687" s="387"/>
      <c r="K2687" s="387"/>
      <c r="L2687" s="431"/>
      <c r="M2687" s="431"/>
      <c r="N2687" s="433"/>
      <c r="O2687" s="431"/>
    </row>
    <row r="2688" spans="1:15" x14ac:dyDescent="0.2">
      <c r="A2688" s="431"/>
      <c r="B2688" s="431"/>
      <c r="C2688" s="431"/>
      <c r="D2688" s="431"/>
      <c r="E2688" s="431"/>
      <c r="F2688" s="431"/>
      <c r="G2688" s="431"/>
      <c r="H2688" s="433"/>
      <c r="I2688" s="509"/>
      <c r="J2688" s="387"/>
      <c r="K2688" s="387"/>
      <c r="L2688" s="431"/>
      <c r="M2688" s="431"/>
      <c r="N2688" s="433"/>
      <c r="O2688" s="431"/>
    </row>
    <row r="2689" spans="1:15" x14ac:dyDescent="0.2">
      <c r="A2689" s="431"/>
      <c r="B2689" s="431"/>
      <c r="C2689" s="431"/>
      <c r="D2689" s="431"/>
      <c r="E2689" s="431"/>
      <c r="F2689" s="431"/>
      <c r="G2689" s="431"/>
      <c r="H2689" s="433"/>
      <c r="I2689" s="509"/>
      <c r="J2689" s="387"/>
      <c r="K2689" s="387"/>
      <c r="L2689" s="431"/>
      <c r="M2689" s="431"/>
      <c r="N2689" s="433"/>
      <c r="O2689" s="431"/>
    </row>
    <row r="2690" spans="1:15" x14ac:dyDescent="0.2">
      <c r="A2690" s="431"/>
      <c r="B2690" s="431"/>
      <c r="C2690" s="431"/>
      <c r="D2690" s="431"/>
      <c r="E2690" s="431"/>
      <c r="F2690" s="431"/>
      <c r="G2690" s="431"/>
      <c r="H2690" s="433"/>
      <c r="I2690" s="509"/>
      <c r="J2690" s="387"/>
      <c r="K2690" s="387"/>
      <c r="L2690" s="431"/>
      <c r="M2690" s="431"/>
      <c r="N2690" s="433"/>
      <c r="O2690" s="431"/>
    </row>
    <row r="2691" spans="1:15" x14ac:dyDescent="0.2">
      <c r="A2691" s="431"/>
      <c r="B2691" s="431"/>
      <c r="C2691" s="431"/>
      <c r="D2691" s="431"/>
      <c r="E2691" s="431"/>
      <c r="F2691" s="431"/>
      <c r="G2691" s="431"/>
      <c r="H2691" s="433"/>
      <c r="I2691" s="509"/>
      <c r="J2691" s="387"/>
      <c r="K2691" s="387"/>
      <c r="L2691" s="431"/>
      <c r="M2691" s="431"/>
      <c r="N2691" s="433"/>
      <c r="O2691" s="431"/>
    </row>
    <row r="2692" spans="1:15" x14ac:dyDescent="0.2">
      <c r="A2692" s="431"/>
      <c r="B2692" s="431"/>
      <c r="C2692" s="431"/>
      <c r="D2692" s="431"/>
      <c r="E2692" s="431"/>
      <c r="F2692" s="431"/>
      <c r="G2692" s="431"/>
      <c r="H2692" s="433"/>
      <c r="I2692" s="509"/>
      <c r="J2692" s="387"/>
      <c r="K2692" s="387"/>
      <c r="L2692" s="431"/>
      <c r="M2692" s="431"/>
      <c r="N2692" s="433"/>
      <c r="O2692" s="431"/>
    </row>
    <row r="2693" spans="1:15" x14ac:dyDescent="0.2">
      <c r="A2693" s="431"/>
      <c r="B2693" s="431"/>
      <c r="C2693" s="431"/>
      <c r="D2693" s="431"/>
      <c r="E2693" s="431"/>
      <c r="F2693" s="431"/>
      <c r="G2693" s="431"/>
      <c r="H2693" s="433"/>
      <c r="I2693" s="509"/>
      <c r="J2693" s="387"/>
      <c r="K2693" s="387"/>
      <c r="L2693" s="431"/>
      <c r="M2693" s="431"/>
      <c r="N2693" s="433"/>
      <c r="O2693" s="431"/>
    </row>
    <row r="2694" spans="1:15" x14ac:dyDescent="0.2">
      <c r="A2694" s="431"/>
      <c r="B2694" s="431"/>
      <c r="C2694" s="431"/>
      <c r="D2694" s="431"/>
      <c r="E2694" s="431"/>
      <c r="F2694" s="431"/>
      <c r="G2694" s="431"/>
      <c r="H2694" s="433"/>
      <c r="I2694" s="509"/>
      <c r="J2694" s="387"/>
      <c r="K2694" s="387"/>
      <c r="L2694" s="431"/>
      <c r="M2694" s="431"/>
      <c r="N2694" s="433"/>
      <c r="O2694" s="431"/>
    </row>
    <row r="2695" spans="1:15" x14ac:dyDescent="0.2">
      <c r="A2695" s="431"/>
      <c r="B2695" s="431"/>
      <c r="C2695" s="431"/>
      <c r="D2695" s="431"/>
      <c r="E2695" s="431"/>
      <c r="F2695" s="431"/>
      <c r="G2695" s="431"/>
      <c r="H2695" s="433"/>
      <c r="I2695" s="509"/>
      <c r="J2695" s="387"/>
      <c r="K2695" s="387"/>
      <c r="L2695" s="431"/>
      <c r="M2695" s="431"/>
      <c r="N2695" s="433"/>
      <c r="O2695" s="431"/>
    </row>
    <row r="2696" spans="1:15" x14ac:dyDescent="0.2">
      <c r="A2696" s="431"/>
      <c r="B2696" s="431"/>
      <c r="C2696" s="431"/>
      <c r="D2696" s="431"/>
      <c r="E2696" s="431"/>
      <c r="F2696" s="431"/>
      <c r="G2696" s="431"/>
      <c r="H2696" s="433"/>
      <c r="I2696" s="509"/>
      <c r="J2696" s="387"/>
      <c r="K2696" s="387"/>
      <c r="L2696" s="431"/>
      <c r="M2696" s="431"/>
      <c r="N2696" s="433"/>
      <c r="O2696" s="431"/>
    </row>
    <row r="2697" spans="1:15" x14ac:dyDescent="0.2">
      <c r="A2697" s="431"/>
      <c r="B2697" s="431"/>
      <c r="C2697" s="431"/>
      <c r="D2697" s="431"/>
      <c r="E2697" s="431"/>
      <c r="F2697" s="431"/>
      <c r="G2697" s="431"/>
      <c r="H2697" s="433"/>
      <c r="I2697" s="509"/>
      <c r="J2697" s="387"/>
      <c r="K2697" s="387"/>
      <c r="L2697" s="431"/>
      <c r="M2697" s="431"/>
      <c r="N2697" s="433"/>
      <c r="O2697" s="431"/>
    </row>
    <row r="2698" spans="1:15" x14ac:dyDescent="0.2">
      <c r="A2698" s="431"/>
      <c r="B2698" s="431"/>
      <c r="C2698" s="431"/>
      <c r="D2698" s="431"/>
      <c r="E2698" s="431"/>
      <c r="F2698" s="431"/>
      <c r="G2698" s="431"/>
      <c r="H2698" s="433"/>
      <c r="I2698" s="509"/>
      <c r="J2698" s="387"/>
      <c r="K2698" s="387"/>
      <c r="L2698" s="431"/>
      <c r="M2698" s="431"/>
      <c r="N2698" s="433"/>
      <c r="O2698" s="431"/>
    </row>
    <row r="2699" spans="1:15" x14ac:dyDescent="0.2">
      <c r="A2699" s="431"/>
      <c r="B2699" s="431"/>
      <c r="C2699" s="431"/>
      <c r="D2699" s="431"/>
      <c r="E2699" s="431"/>
      <c r="F2699" s="431"/>
      <c r="G2699" s="431"/>
      <c r="H2699" s="433"/>
      <c r="I2699" s="509"/>
      <c r="J2699" s="387"/>
      <c r="K2699" s="387"/>
      <c r="L2699" s="431"/>
      <c r="M2699" s="431"/>
      <c r="N2699" s="433"/>
      <c r="O2699" s="431"/>
    </row>
    <row r="2700" spans="1:15" x14ac:dyDescent="0.2">
      <c r="A2700" s="431"/>
      <c r="B2700" s="431"/>
      <c r="C2700" s="431"/>
      <c r="D2700" s="431"/>
      <c r="E2700" s="431"/>
      <c r="F2700" s="431"/>
      <c r="G2700" s="431"/>
      <c r="H2700" s="433"/>
      <c r="I2700" s="509"/>
      <c r="J2700" s="387"/>
      <c r="K2700" s="387"/>
      <c r="L2700" s="431"/>
      <c r="M2700" s="431"/>
      <c r="N2700" s="433"/>
      <c r="O2700" s="431"/>
    </row>
    <row r="2701" spans="1:15" x14ac:dyDescent="0.2">
      <c r="A2701" s="431"/>
      <c r="B2701" s="431"/>
      <c r="C2701" s="431"/>
      <c r="D2701" s="431"/>
      <c r="E2701" s="431"/>
      <c r="F2701" s="431"/>
      <c r="G2701" s="431"/>
      <c r="H2701" s="433"/>
      <c r="I2701" s="509"/>
      <c r="J2701" s="387"/>
      <c r="K2701" s="387"/>
      <c r="L2701" s="431"/>
      <c r="M2701" s="431"/>
      <c r="N2701" s="433"/>
      <c r="O2701" s="431"/>
    </row>
    <row r="2702" spans="1:15" x14ac:dyDescent="0.2">
      <c r="A2702" s="431"/>
      <c r="B2702" s="431"/>
      <c r="C2702" s="431"/>
      <c r="D2702" s="431"/>
      <c r="E2702" s="431"/>
      <c r="F2702" s="431"/>
      <c r="G2702" s="431"/>
      <c r="H2702" s="433"/>
      <c r="I2702" s="509"/>
      <c r="J2702" s="387"/>
      <c r="K2702" s="387"/>
      <c r="L2702" s="431"/>
      <c r="M2702" s="431"/>
      <c r="N2702" s="433"/>
      <c r="O2702" s="431"/>
    </row>
    <row r="2703" spans="1:15" x14ac:dyDescent="0.2">
      <c r="A2703" s="431"/>
      <c r="B2703" s="431"/>
      <c r="C2703" s="431"/>
      <c r="D2703" s="431"/>
      <c r="E2703" s="431"/>
      <c r="F2703" s="431"/>
      <c r="G2703" s="431"/>
      <c r="H2703" s="433"/>
      <c r="I2703" s="509"/>
      <c r="J2703" s="387"/>
      <c r="K2703" s="387"/>
      <c r="L2703" s="431"/>
      <c r="M2703" s="431"/>
      <c r="N2703" s="433"/>
      <c r="O2703" s="431"/>
    </row>
    <row r="2704" spans="1:15" x14ac:dyDescent="0.2">
      <c r="A2704" s="431"/>
      <c r="B2704" s="431"/>
      <c r="C2704" s="431"/>
      <c r="D2704" s="431"/>
      <c r="E2704" s="431"/>
      <c r="F2704" s="431"/>
      <c r="G2704" s="431"/>
      <c r="H2704" s="433"/>
      <c r="I2704" s="509"/>
      <c r="J2704" s="387"/>
      <c r="K2704" s="387"/>
      <c r="L2704" s="431"/>
      <c r="M2704" s="431"/>
      <c r="N2704" s="433"/>
      <c r="O2704" s="431"/>
    </row>
    <row r="2705" spans="1:15" x14ac:dyDescent="0.2">
      <c r="A2705" s="431"/>
      <c r="B2705" s="431"/>
      <c r="C2705" s="431"/>
      <c r="D2705" s="431"/>
      <c r="E2705" s="431"/>
      <c r="F2705" s="431"/>
      <c r="G2705" s="431"/>
      <c r="H2705" s="433"/>
      <c r="I2705" s="509"/>
      <c r="J2705" s="387"/>
      <c r="K2705" s="387"/>
      <c r="L2705" s="431"/>
      <c r="M2705" s="431"/>
      <c r="N2705" s="433"/>
      <c r="O2705" s="431"/>
    </row>
    <row r="2706" spans="1:15" x14ac:dyDescent="0.2">
      <c r="A2706" s="431"/>
      <c r="B2706" s="431"/>
      <c r="C2706" s="431"/>
      <c r="D2706" s="431"/>
      <c r="E2706" s="431"/>
      <c r="F2706" s="431"/>
      <c r="G2706" s="431"/>
      <c r="H2706" s="433"/>
      <c r="I2706" s="509"/>
      <c r="J2706" s="387"/>
      <c r="K2706" s="387"/>
      <c r="L2706" s="431"/>
      <c r="M2706" s="431"/>
      <c r="N2706" s="433"/>
      <c r="O2706" s="431"/>
    </row>
    <row r="2707" spans="1:15" x14ac:dyDescent="0.2">
      <c r="A2707" s="431"/>
      <c r="B2707" s="431"/>
      <c r="C2707" s="431"/>
      <c r="D2707" s="431"/>
      <c r="E2707" s="431"/>
      <c r="F2707" s="431"/>
      <c r="G2707" s="431"/>
      <c r="H2707" s="433"/>
      <c r="I2707" s="509"/>
      <c r="J2707" s="387"/>
      <c r="K2707" s="387"/>
      <c r="L2707" s="431"/>
      <c r="M2707" s="431"/>
      <c r="N2707" s="433"/>
      <c r="O2707" s="431"/>
    </row>
    <row r="2708" spans="1:15" x14ac:dyDescent="0.2">
      <c r="A2708" s="431"/>
      <c r="B2708" s="431"/>
      <c r="C2708" s="431"/>
      <c r="D2708" s="431"/>
      <c r="E2708" s="431"/>
      <c r="F2708" s="431"/>
      <c r="G2708" s="431"/>
      <c r="H2708" s="433"/>
      <c r="I2708" s="509"/>
      <c r="J2708" s="387"/>
      <c r="K2708" s="387"/>
      <c r="L2708" s="431"/>
      <c r="M2708" s="431"/>
      <c r="N2708" s="433"/>
      <c r="O2708" s="431"/>
    </row>
    <row r="2709" spans="1:15" x14ac:dyDescent="0.2">
      <c r="A2709" s="431"/>
      <c r="B2709" s="431"/>
      <c r="C2709" s="431"/>
      <c r="D2709" s="431"/>
      <c r="E2709" s="431"/>
      <c r="F2709" s="431"/>
      <c r="G2709" s="431"/>
      <c r="H2709" s="433"/>
      <c r="I2709" s="509"/>
      <c r="J2709" s="387"/>
      <c r="K2709" s="387"/>
      <c r="L2709" s="431"/>
      <c r="M2709" s="431"/>
      <c r="N2709" s="433"/>
      <c r="O2709" s="431"/>
    </row>
    <row r="2710" spans="1:15" x14ac:dyDescent="0.2">
      <c r="A2710" s="431"/>
      <c r="B2710" s="431"/>
      <c r="C2710" s="431"/>
      <c r="D2710" s="431"/>
      <c r="E2710" s="431"/>
      <c r="F2710" s="431"/>
      <c r="G2710" s="431"/>
      <c r="H2710" s="433"/>
      <c r="I2710" s="509"/>
      <c r="J2710" s="387"/>
      <c r="K2710" s="387"/>
      <c r="L2710" s="431"/>
      <c r="M2710" s="431"/>
      <c r="N2710" s="433"/>
      <c r="O2710" s="431"/>
    </row>
    <row r="2711" spans="1:15" x14ac:dyDescent="0.2">
      <c r="A2711" s="431"/>
      <c r="B2711" s="431"/>
      <c r="C2711" s="431"/>
      <c r="D2711" s="431"/>
      <c r="E2711" s="431"/>
      <c r="F2711" s="431"/>
      <c r="G2711" s="431"/>
      <c r="H2711" s="433"/>
      <c r="I2711" s="509"/>
      <c r="J2711" s="387"/>
      <c r="K2711" s="387"/>
      <c r="L2711" s="431"/>
      <c r="M2711" s="431"/>
      <c r="N2711" s="433"/>
      <c r="O2711" s="431"/>
    </row>
    <row r="2712" spans="1:15" x14ac:dyDescent="0.2">
      <c r="A2712" s="431"/>
      <c r="B2712" s="431"/>
      <c r="C2712" s="431"/>
      <c r="D2712" s="431"/>
      <c r="E2712" s="431"/>
      <c r="F2712" s="431"/>
      <c r="G2712" s="431"/>
      <c r="H2712" s="433"/>
      <c r="I2712" s="509"/>
      <c r="J2712" s="387"/>
      <c r="K2712" s="387"/>
      <c r="L2712" s="431"/>
      <c r="M2712" s="431"/>
      <c r="N2712" s="433"/>
      <c r="O2712" s="431"/>
    </row>
    <row r="2713" spans="1:15" x14ac:dyDescent="0.2">
      <c r="A2713" s="431"/>
      <c r="B2713" s="431"/>
      <c r="C2713" s="431"/>
      <c r="D2713" s="431"/>
      <c r="E2713" s="431"/>
      <c r="F2713" s="431"/>
      <c r="G2713" s="431"/>
      <c r="H2713" s="433"/>
      <c r="I2713" s="509"/>
      <c r="J2713" s="387"/>
      <c r="K2713" s="387"/>
      <c r="L2713" s="431"/>
      <c r="M2713" s="431"/>
      <c r="N2713" s="433"/>
      <c r="O2713" s="431"/>
    </row>
    <row r="2714" spans="1:15" x14ac:dyDescent="0.2">
      <c r="A2714" s="431"/>
      <c r="B2714" s="431"/>
      <c r="C2714" s="431"/>
      <c r="D2714" s="431"/>
      <c r="E2714" s="431"/>
      <c r="F2714" s="431"/>
      <c r="G2714" s="431"/>
      <c r="H2714" s="433"/>
      <c r="I2714" s="509"/>
      <c r="J2714" s="387"/>
      <c r="K2714" s="387"/>
      <c r="L2714" s="431"/>
      <c r="M2714" s="431"/>
      <c r="N2714" s="433"/>
      <c r="O2714" s="431"/>
    </row>
    <row r="2715" spans="1:15" x14ac:dyDescent="0.2">
      <c r="A2715" s="431"/>
      <c r="B2715" s="431"/>
      <c r="C2715" s="431"/>
      <c r="D2715" s="431"/>
      <c r="E2715" s="431"/>
      <c r="F2715" s="431"/>
      <c r="G2715" s="431"/>
      <c r="H2715" s="433"/>
      <c r="I2715" s="509"/>
      <c r="J2715" s="387"/>
      <c r="K2715" s="387"/>
      <c r="L2715" s="431"/>
      <c r="M2715" s="431"/>
      <c r="N2715" s="433"/>
      <c r="O2715" s="431"/>
    </row>
    <row r="2716" spans="1:15" x14ac:dyDescent="0.2">
      <c r="A2716" s="431"/>
      <c r="B2716" s="431"/>
      <c r="C2716" s="431"/>
      <c r="D2716" s="431"/>
      <c r="E2716" s="431"/>
      <c r="F2716" s="431"/>
      <c r="G2716" s="431"/>
      <c r="H2716" s="433"/>
      <c r="I2716" s="509"/>
      <c r="J2716" s="387"/>
      <c r="K2716" s="387"/>
      <c r="L2716" s="431"/>
      <c r="M2716" s="431"/>
      <c r="N2716" s="433"/>
      <c r="O2716" s="431"/>
    </row>
    <row r="2717" spans="1:15" x14ac:dyDescent="0.2">
      <c r="A2717" s="431"/>
      <c r="B2717" s="431"/>
      <c r="C2717" s="431"/>
      <c r="D2717" s="431"/>
      <c r="E2717" s="431"/>
      <c r="F2717" s="431"/>
      <c r="G2717" s="431"/>
      <c r="H2717" s="433"/>
      <c r="I2717" s="509"/>
      <c r="J2717" s="387"/>
      <c r="K2717" s="387"/>
      <c r="L2717" s="431"/>
      <c r="M2717" s="431"/>
      <c r="N2717" s="433"/>
      <c r="O2717" s="431"/>
    </row>
    <row r="2718" spans="1:15" x14ac:dyDescent="0.2">
      <c r="A2718" s="431"/>
      <c r="B2718" s="431"/>
      <c r="C2718" s="431"/>
      <c r="D2718" s="431"/>
      <c r="E2718" s="431"/>
      <c r="F2718" s="431"/>
      <c r="G2718" s="431"/>
      <c r="H2718" s="433"/>
      <c r="I2718" s="509"/>
      <c r="J2718" s="387"/>
      <c r="K2718" s="387"/>
      <c r="L2718" s="431"/>
      <c r="M2718" s="431"/>
      <c r="N2718" s="433"/>
      <c r="O2718" s="431"/>
    </row>
    <row r="2719" spans="1:15" x14ac:dyDescent="0.2">
      <c r="A2719" s="431"/>
      <c r="B2719" s="431"/>
      <c r="C2719" s="431"/>
      <c r="D2719" s="431"/>
      <c r="E2719" s="431"/>
      <c r="F2719" s="431"/>
      <c r="G2719" s="431"/>
      <c r="H2719" s="433"/>
      <c r="I2719" s="509"/>
      <c r="J2719" s="387"/>
      <c r="K2719" s="387"/>
      <c r="L2719" s="431"/>
      <c r="M2719" s="431"/>
      <c r="N2719" s="433"/>
      <c r="O2719" s="431"/>
    </row>
    <row r="2720" spans="1:15" x14ac:dyDescent="0.2">
      <c r="A2720" s="431"/>
      <c r="B2720" s="431"/>
      <c r="C2720" s="431"/>
      <c r="D2720" s="431"/>
      <c r="E2720" s="431"/>
      <c r="F2720" s="431"/>
      <c r="G2720" s="431"/>
      <c r="H2720" s="433"/>
      <c r="I2720" s="509"/>
      <c r="J2720" s="387"/>
      <c r="K2720" s="387"/>
      <c r="L2720" s="431"/>
      <c r="M2720" s="431"/>
      <c r="N2720" s="433"/>
      <c r="O2720" s="431"/>
    </row>
    <row r="2721" spans="1:15" x14ac:dyDescent="0.2">
      <c r="A2721" s="431"/>
      <c r="B2721" s="431"/>
      <c r="C2721" s="431"/>
      <c r="D2721" s="431"/>
      <c r="E2721" s="431"/>
      <c r="F2721" s="431"/>
      <c r="G2721" s="431"/>
      <c r="H2721" s="433"/>
      <c r="I2721" s="509"/>
      <c r="J2721" s="387"/>
      <c r="K2721" s="387"/>
      <c r="L2721" s="431"/>
      <c r="M2721" s="431"/>
      <c r="N2721" s="433"/>
      <c r="O2721" s="431"/>
    </row>
    <row r="2722" spans="1:15" x14ac:dyDescent="0.2">
      <c r="A2722" s="431"/>
      <c r="B2722" s="431"/>
      <c r="C2722" s="431"/>
      <c r="D2722" s="431"/>
      <c r="E2722" s="431"/>
      <c r="F2722" s="431"/>
      <c r="G2722" s="431"/>
      <c r="H2722" s="433"/>
      <c r="I2722" s="509"/>
      <c r="J2722" s="387"/>
      <c r="K2722" s="387"/>
      <c r="L2722" s="431"/>
      <c r="M2722" s="431"/>
      <c r="N2722" s="433"/>
      <c r="O2722" s="431"/>
    </row>
    <row r="2723" spans="1:15" x14ac:dyDescent="0.2">
      <c r="A2723" s="431"/>
      <c r="B2723" s="431"/>
      <c r="C2723" s="431"/>
      <c r="D2723" s="431"/>
      <c r="E2723" s="431"/>
      <c r="F2723" s="431"/>
      <c r="G2723" s="431"/>
      <c r="H2723" s="433"/>
      <c r="I2723" s="509"/>
      <c r="J2723" s="387"/>
      <c r="K2723" s="387"/>
      <c r="L2723" s="431"/>
      <c r="M2723" s="431"/>
      <c r="N2723" s="433"/>
      <c r="O2723" s="431"/>
    </row>
    <row r="2724" spans="1:15" x14ac:dyDescent="0.2">
      <c r="A2724" s="431"/>
      <c r="B2724" s="431"/>
      <c r="C2724" s="431"/>
      <c r="D2724" s="431"/>
      <c r="E2724" s="431"/>
      <c r="F2724" s="431"/>
      <c r="G2724" s="431"/>
      <c r="H2724" s="433"/>
      <c r="I2724" s="509"/>
      <c r="J2724" s="387"/>
      <c r="K2724" s="387"/>
      <c r="L2724" s="431"/>
      <c r="M2724" s="431"/>
      <c r="N2724" s="433"/>
      <c r="O2724" s="431"/>
    </row>
    <row r="2725" spans="1:15" x14ac:dyDescent="0.2">
      <c r="A2725" s="431"/>
      <c r="B2725" s="431"/>
      <c r="C2725" s="431"/>
      <c r="D2725" s="431"/>
      <c r="E2725" s="431"/>
      <c r="F2725" s="431"/>
      <c r="G2725" s="431"/>
      <c r="H2725" s="433"/>
      <c r="I2725" s="509"/>
      <c r="J2725" s="387"/>
      <c r="K2725" s="387"/>
      <c r="L2725" s="431"/>
      <c r="M2725" s="431"/>
      <c r="N2725" s="433"/>
      <c r="O2725" s="431"/>
    </row>
    <row r="2726" spans="1:15" x14ac:dyDescent="0.2">
      <c r="A2726" s="431"/>
      <c r="B2726" s="431"/>
      <c r="C2726" s="431"/>
      <c r="D2726" s="431"/>
      <c r="E2726" s="431"/>
      <c r="F2726" s="431"/>
      <c r="G2726" s="431"/>
      <c r="H2726" s="433"/>
      <c r="I2726" s="509"/>
      <c r="J2726" s="387"/>
      <c r="K2726" s="387"/>
      <c r="L2726" s="431"/>
      <c r="M2726" s="431"/>
      <c r="N2726" s="433"/>
      <c r="O2726" s="431"/>
    </row>
    <row r="2727" spans="1:15" x14ac:dyDescent="0.2">
      <c r="A2727" s="431"/>
      <c r="B2727" s="431"/>
      <c r="C2727" s="431"/>
      <c r="D2727" s="431"/>
      <c r="E2727" s="431"/>
      <c r="F2727" s="431"/>
      <c r="G2727" s="431"/>
      <c r="H2727" s="433"/>
      <c r="I2727" s="509"/>
      <c r="J2727" s="387"/>
      <c r="K2727" s="387"/>
      <c r="L2727" s="431"/>
      <c r="M2727" s="431"/>
      <c r="N2727" s="433"/>
      <c r="O2727" s="431"/>
    </row>
    <row r="2728" spans="1:15" x14ac:dyDescent="0.2">
      <c r="A2728" s="431"/>
      <c r="B2728" s="431"/>
      <c r="C2728" s="431"/>
      <c r="D2728" s="431"/>
      <c r="E2728" s="431"/>
      <c r="F2728" s="431"/>
      <c r="G2728" s="431"/>
      <c r="H2728" s="433"/>
      <c r="I2728" s="509"/>
      <c r="J2728" s="387"/>
      <c r="K2728" s="387"/>
      <c r="L2728" s="431"/>
      <c r="M2728" s="431"/>
      <c r="N2728" s="433"/>
      <c r="O2728" s="431"/>
    </row>
    <row r="2729" spans="1:15" x14ac:dyDescent="0.2">
      <c r="A2729" s="431"/>
      <c r="B2729" s="431"/>
      <c r="C2729" s="431"/>
      <c r="D2729" s="431"/>
      <c r="E2729" s="431"/>
      <c r="F2729" s="431"/>
      <c r="G2729" s="431"/>
      <c r="H2729" s="433"/>
      <c r="I2729" s="509"/>
      <c r="J2729" s="387"/>
      <c r="K2729" s="387"/>
      <c r="L2729" s="431"/>
      <c r="M2729" s="431"/>
      <c r="N2729" s="433"/>
      <c r="O2729" s="431"/>
    </row>
    <row r="2730" spans="1:15" x14ac:dyDescent="0.2">
      <c r="A2730" s="431"/>
      <c r="B2730" s="431"/>
      <c r="C2730" s="431"/>
      <c r="D2730" s="431"/>
      <c r="E2730" s="431"/>
      <c r="F2730" s="431"/>
      <c r="G2730" s="431"/>
      <c r="H2730" s="433"/>
      <c r="I2730" s="509"/>
      <c r="J2730" s="387"/>
      <c r="K2730" s="387"/>
      <c r="L2730" s="431"/>
      <c r="M2730" s="431"/>
      <c r="N2730" s="433"/>
      <c r="O2730" s="431"/>
    </row>
    <row r="2731" spans="1:15" x14ac:dyDescent="0.2">
      <c r="A2731" s="431"/>
      <c r="B2731" s="431"/>
      <c r="C2731" s="431"/>
      <c r="D2731" s="431"/>
      <c r="E2731" s="431"/>
      <c r="F2731" s="431"/>
      <c r="G2731" s="431"/>
      <c r="H2731" s="433"/>
      <c r="I2731" s="509"/>
      <c r="J2731" s="387"/>
      <c r="K2731" s="387"/>
      <c r="L2731" s="431"/>
      <c r="M2731" s="431"/>
      <c r="N2731" s="433"/>
      <c r="O2731" s="431"/>
    </row>
    <row r="2732" spans="1:15" x14ac:dyDescent="0.2">
      <c r="A2732" s="431"/>
      <c r="B2732" s="431"/>
      <c r="C2732" s="431"/>
      <c r="D2732" s="431"/>
      <c r="E2732" s="431"/>
      <c r="F2732" s="431"/>
      <c r="G2732" s="431"/>
      <c r="H2732" s="433"/>
      <c r="I2732" s="509"/>
      <c r="J2732" s="387"/>
      <c r="K2732" s="387"/>
      <c r="L2732" s="431"/>
      <c r="M2732" s="431"/>
      <c r="N2732" s="433"/>
      <c r="O2732" s="431"/>
    </row>
    <row r="2733" spans="1:15" x14ac:dyDescent="0.2">
      <c r="A2733" s="431"/>
      <c r="B2733" s="431"/>
      <c r="C2733" s="431"/>
      <c r="D2733" s="431"/>
      <c r="E2733" s="431"/>
      <c r="F2733" s="431"/>
      <c r="G2733" s="431"/>
      <c r="H2733" s="433"/>
      <c r="I2733" s="509"/>
      <c r="J2733" s="387"/>
      <c r="K2733" s="387"/>
      <c r="L2733" s="431"/>
      <c r="M2733" s="431"/>
      <c r="N2733" s="433"/>
      <c r="O2733" s="431"/>
    </row>
    <row r="2734" spans="1:15" x14ac:dyDescent="0.2">
      <c r="A2734" s="431"/>
      <c r="B2734" s="431"/>
      <c r="C2734" s="431"/>
      <c r="D2734" s="431"/>
      <c r="E2734" s="431"/>
      <c r="F2734" s="431"/>
      <c r="G2734" s="431"/>
      <c r="H2734" s="433"/>
      <c r="I2734" s="509"/>
      <c r="J2734" s="387"/>
      <c r="K2734" s="387"/>
      <c r="L2734" s="431"/>
      <c r="M2734" s="431"/>
      <c r="N2734" s="433"/>
      <c r="O2734" s="431"/>
    </row>
    <row r="2735" spans="1:15" x14ac:dyDescent="0.2">
      <c r="A2735" s="431"/>
      <c r="B2735" s="431"/>
      <c r="C2735" s="431"/>
      <c r="D2735" s="431"/>
      <c r="E2735" s="431"/>
      <c r="F2735" s="431"/>
      <c r="G2735" s="431"/>
      <c r="H2735" s="433"/>
      <c r="I2735" s="509"/>
      <c r="J2735" s="387"/>
      <c r="K2735" s="387"/>
      <c r="L2735" s="431"/>
      <c r="M2735" s="431"/>
      <c r="N2735" s="433"/>
      <c r="O2735" s="431"/>
    </row>
    <row r="2736" spans="1:15" x14ac:dyDescent="0.2">
      <c r="A2736" s="431"/>
      <c r="B2736" s="431"/>
      <c r="C2736" s="431"/>
      <c r="D2736" s="431"/>
      <c r="E2736" s="431"/>
      <c r="F2736" s="431"/>
      <c r="G2736" s="431"/>
      <c r="H2736" s="433"/>
      <c r="I2736" s="509"/>
      <c r="J2736" s="387"/>
      <c r="K2736" s="387"/>
      <c r="L2736" s="431"/>
      <c r="M2736" s="431"/>
      <c r="N2736" s="433"/>
      <c r="O2736" s="431"/>
    </row>
    <row r="2737" spans="1:15" x14ac:dyDescent="0.2">
      <c r="A2737" s="431"/>
      <c r="B2737" s="431"/>
      <c r="C2737" s="431"/>
      <c r="D2737" s="431"/>
      <c r="E2737" s="431"/>
      <c r="F2737" s="431"/>
      <c r="G2737" s="431"/>
      <c r="H2737" s="433"/>
      <c r="I2737" s="509"/>
      <c r="J2737" s="387"/>
      <c r="K2737" s="387"/>
      <c r="L2737" s="431"/>
      <c r="M2737" s="431"/>
      <c r="N2737" s="433"/>
      <c r="O2737" s="431"/>
    </row>
    <row r="2738" spans="1:15" x14ac:dyDescent="0.2">
      <c r="A2738" s="431"/>
      <c r="B2738" s="431"/>
      <c r="C2738" s="431"/>
      <c r="D2738" s="431"/>
      <c r="E2738" s="431"/>
      <c r="F2738" s="431"/>
      <c r="G2738" s="431"/>
      <c r="H2738" s="433"/>
      <c r="I2738" s="509"/>
      <c r="J2738" s="387"/>
      <c r="K2738" s="387"/>
      <c r="L2738" s="431"/>
      <c r="M2738" s="431"/>
      <c r="N2738" s="433"/>
      <c r="O2738" s="431"/>
    </row>
    <row r="2739" spans="1:15" x14ac:dyDescent="0.2">
      <c r="A2739" s="431"/>
      <c r="B2739" s="431"/>
      <c r="C2739" s="431"/>
      <c r="D2739" s="431"/>
      <c r="E2739" s="431"/>
      <c r="F2739" s="431"/>
      <c r="G2739" s="431"/>
      <c r="H2739" s="433"/>
      <c r="I2739" s="509"/>
      <c r="J2739" s="387"/>
      <c r="K2739" s="387"/>
      <c r="L2739" s="431"/>
      <c r="M2739" s="431"/>
      <c r="N2739" s="433"/>
      <c r="O2739" s="431"/>
    </row>
    <row r="2740" spans="1:15" x14ac:dyDescent="0.2">
      <c r="A2740" s="431"/>
      <c r="B2740" s="431"/>
      <c r="C2740" s="431"/>
      <c r="D2740" s="431"/>
      <c r="E2740" s="431"/>
      <c r="F2740" s="431"/>
      <c r="G2740" s="431"/>
      <c r="H2740" s="433"/>
      <c r="I2740" s="509"/>
      <c r="J2740" s="387"/>
      <c r="K2740" s="387"/>
      <c r="L2740" s="431"/>
      <c r="M2740" s="431"/>
      <c r="N2740" s="433"/>
      <c r="O2740" s="431"/>
    </row>
    <row r="2741" spans="1:15" x14ac:dyDescent="0.2">
      <c r="A2741" s="431"/>
      <c r="B2741" s="431"/>
      <c r="C2741" s="431"/>
      <c r="D2741" s="431"/>
      <c r="E2741" s="431"/>
      <c r="F2741" s="431"/>
      <c r="G2741" s="431"/>
      <c r="H2741" s="433"/>
      <c r="I2741" s="509"/>
      <c r="J2741" s="387"/>
      <c r="K2741" s="387"/>
      <c r="L2741" s="431"/>
      <c r="M2741" s="431"/>
      <c r="N2741" s="433"/>
      <c r="O2741" s="431"/>
    </row>
    <row r="2742" spans="1:15" x14ac:dyDescent="0.2">
      <c r="A2742" s="431"/>
      <c r="B2742" s="431"/>
      <c r="C2742" s="431"/>
      <c r="D2742" s="431"/>
      <c r="E2742" s="431"/>
      <c r="F2742" s="431"/>
      <c r="G2742" s="431"/>
      <c r="H2742" s="433"/>
      <c r="I2742" s="509"/>
      <c r="J2742" s="387"/>
      <c r="K2742" s="387"/>
      <c r="L2742" s="431"/>
      <c r="M2742" s="431"/>
      <c r="N2742" s="433"/>
      <c r="O2742" s="431"/>
    </row>
    <row r="2743" spans="1:15" x14ac:dyDescent="0.2">
      <c r="A2743" s="431"/>
      <c r="B2743" s="431"/>
      <c r="C2743" s="431"/>
      <c r="D2743" s="431"/>
      <c r="E2743" s="431"/>
      <c r="F2743" s="431"/>
      <c r="G2743" s="431"/>
      <c r="H2743" s="433"/>
      <c r="I2743" s="509"/>
      <c r="J2743" s="387"/>
      <c r="K2743" s="387"/>
      <c r="L2743" s="431"/>
      <c r="M2743" s="431"/>
      <c r="N2743" s="433"/>
      <c r="O2743" s="431"/>
    </row>
    <row r="2744" spans="1:15" x14ac:dyDescent="0.2">
      <c r="A2744" s="431"/>
      <c r="B2744" s="431"/>
      <c r="C2744" s="431"/>
      <c r="D2744" s="431"/>
      <c r="E2744" s="431"/>
      <c r="F2744" s="431"/>
      <c r="G2744" s="431"/>
      <c r="H2744" s="433"/>
      <c r="I2744" s="509"/>
      <c r="J2744" s="387"/>
      <c r="K2744" s="387"/>
      <c r="L2744" s="431"/>
      <c r="M2744" s="431"/>
      <c r="N2744" s="433"/>
      <c r="O2744" s="431"/>
    </row>
    <row r="2745" spans="1:15" x14ac:dyDescent="0.2">
      <c r="A2745" s="431"/>
      <c r="B2745" s="431"/>
      <c r="C2745" s="431"/>
      <c r="D2745" s="431"/>
      <c r="E2745" s="431"/>
      <c r="F2745" s="431"/>
      <c r="G2745" s="431"/>
      <c r="H2745" s="433"/>
      <c r="I2745" s="509"/>
      <c r="J2745" s="387"/>
      <c r="K2745" s="387"/>
      <c r="L2745" s="431"/>
      <c r="M2745" s="431"/>
      <c r="N2745" s="433"/>
      <c r="O2745" s="431"/>
    </row>
    <row r="2746" spans="1:15" x14ac:dyDescent="0.2">
      <c r="A2746" s="431"/>
      <c r="B2746" s="431"/>
      <c r="C2746" s="431"/>
      <c r="D2746" s="431"/>
      <c r="E2746" s="431"/>
      <c r="F2746" s="431"/>
      <c r="G2746" s="431"/>
      <c r="H2746" s="433"/>
      <c r="I2746" s="509"/>
      <c r="J2746" s="387"/>
      <c r="K2746" s="387"/>
      <c r="L2746" s="431"/>
      <c r="M2746" s="431"/>
      <c r="N2746" s="433"/>
      <c r="O2746" s="431"/>
    </row>
    <row r="2747" spans="1:15" x14ac:dyDescent="0.2">
      <c r="A2747" s="431"/>
      <c r="B2747" s="431"/>
      <c r="C2747" s="431"/>
      <c r="D2747" s="431"/>
      <c r="E2747" s="431"/>
      <c r="F2747" s="431"/>
      <c r="G2747" s="431"/>
      <c r="H2747" s="433"/>
      <c r="I2747" s="509"/>
      <c r="J2747" s="387"/>
      <c r="K2747" s="387"/>
      <c r="L2747" s="431"/>
      <c r="M2747" s="431"/>
      <c r="N2747" s="433"/>
      <c r="O2747" s="431"/>
    </row>
    <row r="2748" spans="1:15" x14ac:dyDescent="0.2">
      <c r="K2748" s="359"/>
    </row>
  </sheetData>
  <sortState ref="A2:O3171">
    <sortCondition ref="C2:C3171"/>
  </sortState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9"/>
  <sheetViews>
    <sheetView workbookViewId="0">
      <selection activeCell="I2" sqref="I2:I14"/>
    </sheetView>
  </sheetViews>
  <sheetFormatPr defaultColWidth="9.140625" defaultRowHeight="12.75" x14ac:dyDescent="0.2"/>
  <cols>
    <col min="3" max="3" width="6.42578125" customWidth="1"/>
    <col min="8" max="8" width="11.140625" customWidth="1"/>
    <col min="9" max="9" width="11.7109375" style="363" customWidth="1"/>
    <col min="12" max="12" width="13.7109375" customWidth="1"/>
    <col min="13" max="13" width="20" customWidth="1"/>
  </cols>
  <sheetData>
    <row r="1" spans="1:13" x14ac:dyDescent="0.2">
      <c r="A1" s="438" t="s">
        <v>888</v>
      </c>
      <c r="B1" s="438" t="s">
        <v>0</v>
      </c>
      <c r="C1" s="438" t="s">
        <v>889</v>
      </c>
      <c r="D1" s="438" t="s">
        <v>1</v>
      </c>
      <c r="E1" s="438" t="s">
        <v>31</v>
      </c>
      <c r="F1" s="438" t="s">
        <v>32</v>
      </c>
      <c r="G1" s="438" t="s">
        <v>40</v>
      </c>
      <c r="H1" s="438" t="s">
        <v>33</v>
      </c>
      <c r="I1" s="508" t="s">
        <v>2</v>
      </c>
      <c r="J1" s="438" t="s">
        <v>36</v>
      </c>
      <c r="K1" s="438" t="s">
        <v>3</v>
      </c>
      <c r="L1" s="438" t="s">
        <v>34</v>
      </c>
      <c r="M1" s="438" t="s">
        <v>35</v>
      </c>
    </row>
    <row r="2" spans="1:13" x14ac:dyDescent="0.2">
      <c r="A2" s="608" t="s">
        <v>896</v>
      </c>
      <c r="B2" s="608" t="s">
        <v>900</v>
      </c>
      <c r="C2" s="608" t="s">
        <v>891</v>
      </c>
      <c r="D2" s="608" t="s">
        <v>337</v>
      </c>
      <c r="E2" s="608" t="s">
        <v>338</v>
      </c>
      <c r="F2" s="608" t="s">
        <v>339</v>
      </c>
      <c r="G2" s="608" t="s">
        <v>1059</v>
      </c>
      <c r="H2" s="609">
        <v>42412</v>
      </c>
      <c r="I2" s="509">
        <v>1474.51</v>
      </c>
      <c r="J2" s="608" t="s">
        <v>1060</v>
      </c>
      <c r="K2" s="608" t="s">
        <v>377</v>
      </c>
      <c r="L2" s="609">
        <v>42413</v>
      </c>
      <c r="M2" s="608" t="s">
        <v>4</v>
      </c>
    </row>
    <row r="3" spans="1:13" x14ac:dyDescent="0.2">
      <c r="A3" s="608" t="s">
        <v>896</v>
      </c>
      <c r="B3" s="608" t="s">
        <v>900</v>
      </c>
      <c r="C3" s="608" t="s">
        <v>891</v>
      </c>
      <c r="D3" s="608" t="s">
        <v>330</v>
      </c>
      <c r="E3" s="608" t="s">
        <v>331</v>
      </c>
      <c r="F3" s="608" t="s">
        <v>332</v>
      </c>
      <c r="G3" s="608" t="s">
        <v>1139</v>
      </c>
      <c r="H3" s="609">
        <v>42401</v>
      </c>
      <c r="I3" s="509">
        <v>77.16</v>
      </c>
      <c r="J3" s="608"/>
      <c r="K3" s="608" t="s">
        <v>283</v>
      </c>
      <c r="L3" s="609">
        <v>42402</v>
      </c>
      <c r="M3" s="608" t="s">
        <v>4</v>
      </c>
    </row>
    <row r="4" spans="1:13" x14ac:dyDescent="0.2">
      <c r="A4" s="608" t="s">
        <v>896</v>
      </c>
      <c r="B4" s="608" t="s">
        <v>900</v>
      </c>
      <c r="C4" s="608" t="s">
        <v>891</v>
      </c>
      <c r="D4" s="608" t="s">
        <v>414</v>
      </c>
      <c r="E4" s="608" t="s">
        <v>1343</v>
      </c>
      <c r="F4" s="608" t="s">
        <v>415</v>
      </c>
      <c r="G4" s="608" t="s">
        <v>1064</v>
      </c>
      <c r="H4" s="609">
        <v>42424</v>
      </c>
      <c r="I4" s="509">
        <v>103.9</v>
      </c>
      <c r="J4" s="608" t="s">
        <v>3294</v>
      </c>
      <c r="K4" s="608" t="s">
        <v>417</v>
      </c>
      <c r="L4" s="609">
        <v>42424</v>
      </c>
      <c r="M4" s="608" t="s">
        <v>4</v>
      </c>
    </row>
    <row r="5" spans="1:13" x14ac:dyDescent="0.2">
      <c r="A5" s="608" t="s">
        <v>890</v>
      </c>
      <c r="B5" s="608" t="s">
        <v>900</v>
      </c>
      <c r="C5" s="608" t="s">
        <v>891</v>
      </c>
      <c r="D5" s="608" t="s">
        <v>1344</v>
      </c>
      <c r="E5" s="608" t="s">
        <v>1345</v>
      </c>
      <c r="F5" s="608" t="s">
        <v>1346</v>
      </c>
      <c r="G5" s="608" t="s">
        <v>1347</v>
      </c>
      <c r="H5" s="609">
        <v>42425</v>
      </c>
      <c r="I5" s="509">
        <v>120</v>
      </c>
      <c r="J5" s="608" t="s">
        <v>1348</v>
      </c>
      <c r="K5" s="608" t="s">
        <v>355</v>
      </c>
      <c r="L5" s="609">
        <v>42425</v>
      </c>
      <c r="M5" s="608" t="s">
        <v>4</v>
      </c>
    </row>
    <row r="6" spans="1:13" x14ac:dyDescent="0.2">
      <c r="A6" s="608" t="s">
        <v>890</v>
      </c>
      <c r="B6" s="608" t="s">
        <v>900</v>
      </c>
      <c r="C6" s="608" t="s">
        <v>892</v>
      </c>
      <c r="D6" s="608" t="s">
        <v>369</v>
      </c>
      <c r="E6" s="608" t="s">
        <v>370</v>
      </c>
      <c r="F6" s="608" t="s">
        <v>371</v>
      </c>
      <c r="G6" s="608" t="s">
        <v>1140</v>
      </c>
      <c r="H6" s="609">
        <v>42397</v>
      </c>
      <c r="I6" s="509">
        <v>-49.13</v>
      </c>
      <c r="J6" s="608"/>
      <c r="K6" s="608" t="s">
        <v>200</v>
      </c>
      <c r="L6" s="609">
        <v>42402</v>
      </c>
      <c r="M6" s="608" t="s">
        <v>4</v>
      </c>
    </row>
    <row r="7" spans="1:13" x14ac:dyDescent="0.2">
      <c r="A7" s="608" t="s">
        <v>890</v>
      </c>
      <c r="B7" s="608" t="s">
        <v>900</v>
      </c>
      <c r="C7" s="608" t="s">
        <v>891</v>
      </c>
      <c r="D7" s="608" t="s">
        <v>94</v>
      </c>
      <c r="E7" s="608" t="s">
        <v>95</v>
      </c>
      <c r="F7" s="608" t="s">
        <v>96</v>
      </c>
      <c r="G7" s="608" t="s">
        <v>1082</v>
      </c>
      <c r="H7" s="609">
        <v>42417</v>
      </c>
      <c r="I7" s="509">
        <v>161.81</v>
      </c>
      <c r="J7" s="608"/>
      <c r="K7" s="608" t="s">
        <v>135</v>
      </c>
      <c r="L7" s="609">
        <v>42425</v>
      </c>
      <c r="M7" s="608" t="s">
        <v>4</v>
      </c>
    </row>
    <row r="8" spans="1:13" x14ac:dyDescent="0.2">
      <c r="A8" s="608" t="s">
        <v>890</v>
      </c>
      <c r="B8" s="608" t="s">
        <v>900</v>
      </c>
      <c r="C8" s="608" t="s">
        <v>891</v>
      </c>
      <c r="D8" s="608" t="s">
        <v>94</v>
      </c>
      <c r="E8" s="608" t="s">
        <v>95</v>
      </c>
      <c r="F8" s="608" t="s">
        <v>96</v>
      </c>
      <c r="G8" s="608" t="s">
        <v>1349</v>
      </c>
      <c r="H8" s="609">
        <v>42404</v>
      </c>
      <c r="I8" s="509">
        <v>81.31</v>
      </c>
      <c r="J8" s="608" t="s">
        <v>1350</v>
      </c>
      <c r="K8" s="608" t="s">
        <v>132</v>
      </c>
      <c r="L8" s="609">
        <v>42411</v>
      </c>
      <c r="M8" s="608" t="s">
        <v>4</v>
      </c>
    </row>
    <row r="9" spans="1:13" x14ac:dyDescent="0.2">
      <c r="A9" s="608" t="s">
        <v>890</v>
      </c>
      <c r="B9" s="608" t="s">
        <v>900</v>
      </c>
      <c r="C9" s="608" t="s">
        <v>891</v>
      </c>
      <c r="D9" s="608" t="s">
        <v>105</v>
      </c>
      <c r="E9" s="608" t="s">
        <v>106</v>
      </c>
      <c r="F9" s="608" t="s">
        <v>107</v>
      </c>
      <c r="G9" s="608" t="s">
        <v>1351</v>
      </c>
      <c r="H9" s="609">
        <v>42408</v>
      </c>
      <c r="I9" s="509">
        <v>143.99</v>
      </c>
      <c r="J9" s="608"/>
      <c r="K9" s="608" t="s">
        <v>329</v>
      </c>
      <c r="L9" s="609">
        <v>42409</v>
      </c>
      <c r="M9" s="608" t="s">
        <v>4</v>
      </c>
    </row>
    <row r="10" spans="1:13" x14ac:dyDescent="0.2">
      <c r="A10" s="608" t="s">
        <v>890</v>
      </c>
      <c r="B10" s="608" t="s">
        <v>900</v>
      </c>
      <c r="C10" s="608" t="s">
        <v>891</v>
      </c>
      <c r="D10" s="608" t="s">
        <v>435</v>
      </c>
      <c r="E10" s="608" t="s">
        <v>436</v>
      </c>
      <c r="F10" s="608" t="s">
        <v>437</v>
      </c>
      <c r="G10" s="608" t="s">
        <v>1141</v>
      </c>
      <c r="H10" s="609">
        <v>42402</v>
      </c>
      <c r="I10" s="509">
        <v>1086.51</v>
      </c>
      <c r="J10" s="608"/>
      <c r="K10" s="608" t="s">
        <v>357</v>
      </c>
      <c r="L10" s="609">
        <v>42402</v>
      </c>
      <c r="M10" s="608" t="s">
        <v>4</v>
      </c>
    </row>
    <row r="11" spans="1:13" x14ac:dyDescent="0.2">
      <c r="A11" s="608" t="s">
        <v>890</v>
      </c>
      <c r="B11" s="608" t="s">
        <v>900</v>
      </c>
      <c r="C11" s="608" t="s">
        <v>891</v>
      </c>
      <c r="D11" s="608" t="s">
        <v>435</v>
      </c>
      <c r="E11" s="608" t="s">
        <v>436</v>
      </c>
      <c r="F11" s="608" t="s">
        <v>437</v>
      </c>
      <c r="G11" s="608" t="s">
        <v>1119</v>
      </c>
      <c r="H11" s="609">
        <v>42397</v>
      </c>
      <c r="I11" s="509">
        <v>48.1</v>
      </c>
      <c r="J11" s="608" t="s">
        <v>1120</v>
      </c>
      <c r="K11" s="608" t="s">
        <v>2096</v>
      </c>
      <c r="L11" s="609">
        <v>42415</v>
      </c>
      <c r="M11" s="608" t="s">
        <v>4</v>
      </c>
    </row>
    <row r="12" spans="1:13" x14ac:dyDescent="0.2">
      <c r="A12" s="608" t="s">
        <v>890</v>
      </c>
      <c r="B12" s="608" t="s">
        <v>900</v>
      </c>
      <c r="C12" s="608" t="s">
        <v>891</v>
      </c>
      <c r="D12" s="608" t="s">
        <v>90</v>
      </c>
      <c r="E12" s="608" t="s">
        <v>91</v>
      </c>
      <c r="F12" s="608" t="s">
        <v>92</v>
      </c>
      <c r="G12" s="608" t="s">
        <v>1122</v>
      </c>
      <c r="H12" s="609">
        <v>42400</v>
      </c>
      <c r="I12" s="509">
        <v>58.56</v>
      </c>
      <c r="J12" s="608" t="s">
        <v>1123</v>
      </c>
      <c r="K12" s="608" t="s">
        <v>919</v>
      </c>
      <c r="L12" s="609">
        <v>42402</v>
      </c>
      <c r="M12" s="608" t="s">
        <v>4</v>
      </c>
    </row>
    <row r="13" spans="1:13" x14ac:dyDescent="0.2">
      <c r="A13" s="608" t="s">
        <v>890</v>
      </c>
      <c r="B13" s="608" t="s">
        <v>282</v>
      </c>
      <c r="C13" s="608" t="s">
        <v>891</v>
      </c>
      <c r="D13" s="608" t="s">
        <v>440</v>
      </c>
      <c r="E13" s="608" t="s">
        <v>441</v>
      </c>
      <c r="F13" s="608" t="s">
        <v>442</v>
      </c>
      <c r="G13" s="608" t="s">
        <v>1142</v>
      </c>
      <c r="H13" s="609">
        <v>42369</v>
      </c>
      <c r="I13" s="509">
        <v>30.25</v>
      </c>
      <c r="J13" s="608" t="s">
        <v>1143</v>
      </c>
      <c r="K13" s="608" t="s">
        <v>355</v>
      </c>
      <c r="L13" s="609">
        <v>42401</v>
      </c>
      <c r="M13" s="608" t="s">
        <v>4</v>
      </c>
    </row>
    <row r="14" spans="1:13" x14ac:dyDescent="0.2">
      <c r="A14" s="475"/>
      <c r="B14" s="475"/>
      <c r="C14" s="475"/>
      <c r="D14" s="475"/>
      <c r="E14" s="475"/>
      <c r="F14" s="475"/>
      <c r="G14" s="475"/>
      <c r="H14" s="476"/>
      <c r="I14" s="248">
        <f>SUM(I2:I13)</f>
        <v>3336.9700000000003</v>
      </c>
      <c r="J14" s="475"/>
      <c r="K14" s="475"/>
      <c r="L14" s="476"/>
      <c r="M14" s="475"/>
    </row>
    <row r="15" spans="1:13" x14ac:dyDescent="0.2">
      <c r="A15" s="475"/>
      <c r="B15" s="475"/>
      <c r="C15" s="475"/>
      <c r="D15" s="475"/>
      <c r="E15" s="475"/>
      <c r="F15" s="475"/>
      <c r="G15" s="475"/>
      <c r="H15" s="476"/>
      <c r="I15" s="509"/>
      <c r="J15" s="475"/>
      <c r="K15" s="475"/>
      <c r="L15" s="476"/>
      <c r="M15" s="475"/>
    </row>
    <row r="16" spans="1:13" x14ac:dyDescent="0.2">
      <c r="A16" s="475"/>
      <c r="B16" s="475"/>
      <c r="C16" s="475"/>
      <c r="D16" s="475"/>
      <c r="E16" s="475"/>
      <c r="F16" s="475"/>
      <c r="G16" s="475"/>
      <c r="H16" s="476"/>
      <c r="I16" s="509"/>
      <c r="J16" s="475"/>
      <c r="K16" s="475"/>
      <c r="L16" s="476"/>
      <c r="M16" s="475"/>
    </row>
    <row r="17" spans="1:13" x14ac:dyDescent="0.2">
      <c r="A17" s="475"/>
      <c r="B17" s="475"/>
      <c r="C17" s="475"/>
      <c r="D17" s="475"/>
      <c r="E17" s="475"/>
      <c r="F17" s="475"/>
      <c r="G17" s="475"/>
      <c r="H17" s="476"/>
      <c r="I17" s="509"/>
      <c r="J17" s="475"/>
      <c r="K17" s="475"/>
      <c r="L17" s="476"/>
      <c r="M17" s="475"/>
    </row>
    <row r="18" spans="1:13" x14ac:dyDescent="0.2">
      <c r="A18" s="475"/>
      <c r="B18" s="475"/>
      <c r="C18" s="475"/>
      <c r="D18" s="475"/>
      <c r="E18" s="475"/>
      <c r="F18" s="475"/>
      <c r="G18" s="475"/>
      <c r="H18" s="476"/>
      <c r="I18" s="509"/>
      <c r="J18" s="475"/>
      <c r="K18" s="475"/>
      <c r="L18" s="476"/>
      <c r="M18" s="475"/>
    </row>
    <row r="19" spans="1:13" x14ac:dyDescent="0.2">
      <c r="A19" s="475"/>
      <c r="B19" s="475"/>
      <c r="C19" s="475"/>
      <c r="D19" s="475"/>
      <c r="E19" s="475"/>
      <c r="F19" s="475"/>
      <c r="G19" s="475"/>
      <c r="H19" s="476"/>
      <c r="I19" s="509"/>
      <c r="J19" s="475"/>
      <c r="K19" s="475"/>
      <c r="L19" s="476"/>
      <c r="M19" s="475"/>
    </row>
    <row r="20" spans="1:13" x14ac:dyDescent="0.2">
      <c r="A20" s="475"/>
      <c r="B20" s="475"/>
      <c r="C20" s="475"/>
      <c r="D20" s="475"/>
      <c r="E20" s="475"/>
      <c r="F20" s="475"/>
      <c r="G20" s="475"/>
      <c r="H20" s="476"/>
      <c r="I20" s="509"/>
      <c r="J20" s="475"/>
      <c r="K20" s="475"/>
      <c r="L20" s="476"/>
      <c r="M20" s="475"/>
    </row>
    <row r="21" spans="1:13" x14ac:dyDescent="0.2">
      <c r="A21" s="475"/>
      <c r="B21" s="475"/>
      <c r="C21" s="475"/>
      <c r="D21" s="475"/>
      <c r="E21" s="475"/>
      <c r="F21" s="475"/>
      <c r="G21" s="475"/>
      <c r="H21" s="476"/>
      <c r="I21" s="509"/>
      <c r="J21" s="475"/>
      <c r="K21" s="475"/>
      <c r="L21" s="476"/>
      <c r="M21" s="475"/>
    </row>
    <row r="22" spans="1:13" x14ac:dyDescent="0.2">
      <c r="A22" s="475"/>
      <c r="B22" s="475"/>
      <c r="C22" s="475"/>
      <c r="D22" s="475"/>
      <c r="E22" s="475"/>
      <c r="F22" s="475"/>
      <c r="G22" s="475"/>
      <c r="H22" s="476"/>
      <c r="I22" s="509"/>
      <c r="J22" s="475"/>
      <c r="K22" s="475"/>
      <c r="L22" s="476"/>
      <c r="M22" s="475"/>
    </row>
    <row r="23" spans="1:13" x14ac:dyDescent="0.2">
      <c r="A23" s="475"/>
      <c r="B23" s="475"/>
      <c r="C23" s="475"/>
      <c r="D23" s="475"/>
      <c r="E23" s="475"/>
      <c r="F23" s="475"/>
      <c r="G23" s="475"/>
      <c r="H23" s="476"/>
      <c r="I23" s="509"/>
      <c r="J23" s="475"/>
      <c r="K23" s="475"/>
      <c r="L23" s="476"/>
      <c r="M23" s="475"/>
    </row>
    <row r="24" spans="1:13" x14ac:dyDescent="0.2">
      <c r="A24" s="475"/>
      <c r="B24" s="475"/>
      <c r="C24" s="475"/>
      <c r="D24" s="475"/>
      <c r="E24" s="475"/>
      <c r="F24" s="475"/>
      <c r="G24" s="475"/>
      <c r="H24" s="476"/>
      <c r="I24" s="509"/>
      <c r="J24" s="475"/>
      <c r="K24" s="475"/>
      <c r="L24" s="476"/>
      <c r="M24" s="475"/>
    </row>
    <row r="25" spans="1:13" x14ac:dyDescent="0.2">
      <c r="A25" s="475"/>
      <c r="B25" s="475"/>
      <c r="C25" s="475"/>
      <c r="D25" s="475"/>
      <c r="E25" s="475"/>
      <c r="F25" s="475"/>
      <c r="G25" s="475"/>
      <c r="H25" s="476"/>
      <c r="I25" s="509"/>
      <c r="J25" s="475"/>
      <c r="K25" s="475"/>
      <c r="L25" s="476"/>
      <c r="M25" s="475"/>
    </row>
    <row r="26" spans="1:13" x14ac:dyDescent="0.2">
      <c r="A26" s="475"/>
      <c r="B26" s="475"/>
      <c r="C26" s="475"/>
      <c r="D26" s="475"/>
      <c r="E26" s="475"/>
      <c r="F26" s="475"/>
      <c r="G26" s="475"/>
      <c r="H26" s="476"/>
      <c r="I26" s="509"/>
      <c r="J26" s="475"/>
      <c r="K26" s="475"/>
      <c r="L26" s="476"/>
      <c r="M26" s="475"/>
    </row>
    <row r="27" spans="1:13" x14ac:dyDescent="0.2">
      <c r="A27" s="475"/>
      <c r="B27" s="475"/>
      <c r="C27" s="475"/>
      <c r="D27" s="475"/>
      <c r="E27" s="475"/>
      <c r="F27" s="475"/>
      <c r="G27" s="475"/>
      <c r="H27" s="476"/>
      <c r="I27" s="509"/>
      <c r="J27" s="475"/>
      <c r="K27" s="475"/>
      <c r="L27" s="476"/>
      <c r="M27" s="475"/>
    </row>
    <row r="28" spans="1:13" x14ac:dyDescent="0.2">
      <c r="A28" s="475"/>
      <c r="B28" s="475"/>
      <c r="C28" s="475"/>
      <c r="D28" s="475"/>
      <c r="E28" s="475"/>
      <c r="F28" s="475"/>
      <c r="G28" s="475"/>
      <c r="H28" s="476"/>
      <c r="I28" s="509"/>
      <c r="J28" s="475"/>
      <c r="K28" s="475"/>
      <c r="L28" s="476"/>
      <c r="M28" s="475"/>
    </row>
    <row r="29" spans="1:13" x14ac:dyDescent="0.2">
      <c r="A29" s="475"/>
      <c r="B29" s="475"/>
      <c r="C29" s="475"/>
      <c r="D29" s="475"/>
      <c r="E29" s="475"/>
      <c r="F29" s="475"/>
      <c r="G29" s="475"/>
      <c r="H29" s="476"/>
      <c r="I29" s="509"/>
      <c r="J29" s="475"/>
      <c r="K29" s="475"/>
      <c r="L29" s="476"/>
      <c r="M29" s="475"/>
    </row>
    <row r="30" spans="1:13" x14ac:dyDescent="0.2">
      <c r="A30" s="475"/>
      <c r="B30" s="475"/>
      <c r="C30" s="475"/>
      <c r="D30" s="475"/>
      <c r="E30" s="475"/>
      <c r="F30" s="475"/>
      <c r="G30" s="475"/>
      <c r="H30" s="476"/>
      <c r="I30" s="509"/>
      <c r="J30" s="475"/>
      <c r="K30" s="475"/>
      <c r="L30" s="476"/>
      <c r="M30" s="475"/>
    </row>
    <row r="31" spans="1:13" x14ac:dyDescent="0.2">
      <c r="A31" s="475"/>
      <c r="B31" s="475"/>
      <c r="C31" s="475"/>
      <c r="D31" s="475"/>
      <c r="E31" s="475"/>
      <c r="F31" s="475"/>
      <c r="G31" s="475"/>
      <c r="H31" s="476"/>
      <c r="I31" s="509"/>
      <c r="J31" s="475"/>
      <c r="K31" s="475"/>
      <c r="L31" s="476"/>
      <c r="M31" s="475"/>
    </row>
    <row r="32" spans="1:13" x14ac:dyDescent="0.2">
      <c r="A32" s="475"/>
      <c r="B32" s="475"/>
      <c r="C32" s="475"/>
      <c r="D32" s="475"/>
      <c r="E32" s="475"/>
      <c r="F32" s="475"/>
      <c r="G32" s="475"/>
      <c r="H32" s="476"/>
      <c r="I32" s="509"/>
      <c r="J32" s="475"/>
      <c r="K32" s="475"/>
      <c r="L32" s="476"/>
      <c r="M32" s="475"/>
    </row>
    <row r="33" spans="1:13" x14ac:dyDescent="0.2">
      <c r="A33" s="475"/>
      <c r="B33" s="475"/>
      <c r="C33" s="475"/>
      <c r="D33" s="475"/>
      <c r="E33" s="475"/>
      <c r="F33" s="475"/>
      <c r="G33" s="475"/>
      <c r="H33" s="476"/>
      <c r="I33" s="509"/>
      <c r="J33" s="475"/>
      <c r="K33" s="475"/>
      <c r="L33" s="476"/>
      <c r="M33" s="475"/>
    </row>
    <row r="34" spans="1:13" x14ac:dyDescent="0.2">
      <c r="A34" s="475"/>
      <c r="B34" s="475"/>
      <c r="C34" s="475"/>
      <c r="D34" s="475"/>
      <c r="E34" s="475"/>
      <c r="F34" s="475"/>
      <c r="G34" s="475"/>
      <c r="H34" s="476"/>
      <c r="I34" s="509"/>
      <c r="J34" s="475"/>
      <c r="K34" s="475"/>
      <c r="L34" s="476"/>
      <c r="M34" s="475"/>
    </row>
    <row r="35" spans="1:13" x14ac:dyDescent="0.2">
      <c r="A35" s="475"/>
      <c r="B35" s="475"/>
      <c r="C35" s="475"/>
      <c r="D35" s="475"/>
      <c r="E35" s="475"/>
      <c r="F35" s="475"/>
      <c r="G35" s="475"/>
      <c r="H35" s="476"/>
      <c r="I35" s="509"/>
      <c r="J35" s="475"/>
      <c r="K35" s="475"/>
      <c r="L35" s="476"/>
      <c r="M35" s="475"/>
    </row>
    <row r="36" spans="1:13" x14ac:dyDescent="0.2">
      <c r="A36" s="475"/>
      <c r="B36" s="475"/>
      <c r="C36" s="475"/>
      <c r="D36" s="475"/>
      <c r="E36" s="475"/>
      <c r="F36" s="475"/>
      <c r="G36" s="475"/>
      <c r="H36" s="476"/>
      <c r="I36" s="509"/>
      <c r="J36" s="475"/>
      <c r="K36" s="475"/>
      <c r="L36" s="476"/>
      <c r="M36" s="475"/>
    </row>
    <row r="37" spans="1:13" x14ac:dyDescent="0.2">
      <c r="A37" s="475"/>
      <c r="B37" s="475"/>
      <c r="C37" s="475"/>
      <c r="D37" s="475"/>
      <c r="E37" s="475"/>
      <c r="F37" s="475"/>
      <c r="G37" s="475"/>
      <c r="H37" s="476"/>
      <c r="I37" s="509"/>
      <c r="J37" s="475"/>
      <c r="K37" s="475"/>
      <c r="L37" s="476"/>
      <c r="M37" s="475"/>
    </row>
    <row r="38" spans="1:13" x14ac:dyDescent="0.2">
      <c r="A38" s="475"/>
      <c r="B38" s="475"/>
      <c r="C38" s="475"/>
      <c r="D38" s="475"/>
      <c r="E38" s="475"/>
      <c r="F38" s="475"/>
      <c r="G38" s="475"/>
      <c r="H38" s="476"/>
      <c r="I38" s="509"/>
      <c r="J38" s="475"/>
      <c r="K38" s="475"/>
      <c r="L38" s="476"/>
      <c r="M38" s="475"/>
    </row>
    <row r="39" spans="1:13" x14ac:dyDescent="0.2">
      <c r="A39" s="475"/>
      <c r="B39" s="475"/>
      <c r="C39" s="475"/>
      <c r="D39" s="475"/>
      <c r="E39" s="475"/>
      <c r="F39" s="475"/>
      <c r="G39" s="475"/>
      <c r="H39" s="476"/>
      <c r="I39" s="509"/>
      <c r="J39" s="475"/>
      <c r="K39" s="475"/>
      <c r="L39" s="476"/>
      <c r="M39" s="475"/>
    </row>
    <row r="40" spans="1:13" x14ac:dyDescent="0.2">
      <c r="A40" s="475"/>
      <c r="B40" s="475"/>
      <c r="C40" s="475"/>
      <c r="D40" s="475"/>
      <c r="E40" s="475"/>
      <c r="F40" s="475"/>
      <c r="G40" s="475"/>
      <c r="H40" s="476"/>
      <c r="I40" s="509"/>
      <c r="J40" s="475"/>
      <c r="K40" s="475"/>
      <c r="L40" s="476"/>
      <c r="M40" s="475"/>
    </row>
    <row r="41" spans="1:13" x14ac:dyDescent="0.2">
      <c r="A41" s="475"/>
      <c r="B41" s="475"/>
      <c r="C41" s="475"/>
      <c r="D41" s="475"/>
      <c r="E41" s="475"/>
      <c r="F41" s="475"/>
      <c r="G41" s="475"/>
      <c r="H41" s="476"/>
      <c r="I41" s="509"/>
      <c r="J41" s="475"/>
      <c r="K41" s="475"/>
      <c r="L41" s="476"/>
      <c r="M41" s="475"/>
    </row>
    <row r="42" spans="1:13" x14ac:dyDescent="0.2">
      <c r="A42" s="475"/>
      <c r="B42" s="475"/>
      <c r="C42" s="475"/>
      <c r="D42" s="475"/>
      <c r="E42" s="475"/>
      <c r="F42" s="475"/>
      <c r="G42" s="475"/>
      <c r="H42" s="476"/>
      <c r="I42" s="509"/>
      <c r="J42" s="475"/>
      <c r="K42" s="475"/>
      <c r="L42" s="476"/>
      <c r="M42" s="475"/>
    </row>
    <row r="43" spans="1:13" x14ac:dyDescent="0.2">
      <c r="A43" s="475"/>
      <c r="B43" s="475"/>
      <c r="C43" s="475"/>
      <c r="D43" s="475"/>
      <c r="E43" s="475"/>
      <c r="F43" s="475"/>
      <c r="G43" s="475"/>
      <c r="H43" s="476"/>
      <c r="I43" s="509"/>
      <c r="J43" s="475"/>
      <c r="K43" s="475"/>
      <c r="L43" s="476"/>
      <c r="M43" s="475"/>
    </row>
    <row r="44" spans="1:13" x14ac:dyDescent="0.2">
      <c r="A44" s="475"/>
      <c r="B44" s="475"/>
      <c r="C44" s="475"/>
      <c r="D44" s="475"/>
      <c r="E44" s="475"/>
      <c r="F44" s="475"/>
      <c r="G44" s="475"/>
      <c r="H44" s="476"/>
      <c r="I44" s="509"/>
      <c r="J44" s="475"/>
      <c r="K44" s="475"/>
      <c r="L44" s="476"/>
      <c r="M44" s="475"/>
    </row>
    <row r="45" spans="1:13" x14ac:dyDescent="0.2">
      <c r="A45" s="475"/>
      <c r="B45" s="475"/>
      <c r="C45" s="475"/>
      <c r="D45" s="475"/>
      <c r="E45" s="475"/>
      <c r="F45" s="475"/>
      <c r="G45" s="475"/>
      <c r="H45" s="476"/>
      <c r="I45" s="509"/>
      <c r="J45" s="475"/>
      <c r="K45" s="475"/>
      <c r="L45" s="476"/>
      <c r="M45" s="475"/>
    </row>
    <row r="46" spans="1:13" x14ac:dyDescent="0.2">
      <c r="A46" s="475"/>
      <c r="B46" s="475"/>
      <c r="C46" s="475"/>
      <c r="D46" s="475"/>
      <c r="E46" s="475"/>
      <c r="F46" s="475"/>
      <c r="G46" s="475"/>
      <c r="H46" s="476"/>
      <c r="I46" s="509"/>
      <c r="J46" s="475"/>
      <c r="K46" s="475"/>
      <c r="L46" s="476"/>
      <c r="M46" s="475"/>
    </row>
    <row r="47" spans="1:13" x14ac:dyDescent="0.2">
      <c r="A47" s="475"/>
      <c r="B47" s="475"/>
      <c r="C47" s="475"/>
      <c r="D47" s="475"/>
      <c r="E47" s="475"/>
      <c r="F47" s="475"/>
      <c r="G47" s="475"/>
      <c r="H47" s="476"/>
      <c r="I47" s="509"/>
      <c r="J47" s="475"/>
      <c r="K47" s="475"/>
      <c r="L47" s="476"/>
      <c r="M47" s="475"/>
    </row>
    <row r="48" spans="1:13" x14ac:dyDescent="0.2">
      <c r="A48" s="475"/>
      <c r="B48" s="475"/>
      <c r="C48" s="475"/>
      <c r="D48" s="475"/>
      <c r="E48" s="475"/>
      <c r="F48" s="475"/>
      <c r="G48" s="475"/>
      <c r="H48" s="476"/>
      <c r="I48" s="509"/>
      <c r="J48" s="475"/>
      <c r="K48" s="475"/>
      <c r="L48" s="476"/>
      <c r="M48" s="475"/>
    </row>
    <row r="49" spans="1:13" x14ac:dyDescent="0.2">
      <c r="A49" s="475"/>
      <c r="B49" s="475"/>
      <c r="C49" s="475"/>
      <c r="D49" s="475"/>
      <c r="E49" s="475"/>
      <c r="F49" s="475"/>
      <c r="G49" s="475"/>
      <c r="H49" s="476"/>
      <c r="I49" s="509"/>
      <c r="J49" s="475"/>
      <c r="K49" s="475"/>
      <c r="L49" s="476"/>
      <c r="M49" s="475"/>
    </row>
    <row r="50" spans="1:13" x14ac:dyDescent="0.2">
      <c r="A50" s="475"/>
      <c r="B50" s="475"/>
      <c r="C50" s="475"/>
      <c r="D50" s="475"/>
      <c r="E50" s="475"/>
      <c r="F50" s="475"/>
      <c r="G50" s="475"/>
      <c r="H50" s="476"/>
      <c r="I50" s="509"/>
      <c r="J50" s="475"/>
      <c r="K50" s="475"/>
      <c r="L50" s="476"/>
      <c r="M50" s="475"/>
    </row>
    <row r="51" spans="1:13" x14ac:dyDescent="0.2">
      <c r="A51" s="475"/>
      <c r="B51" s="475"/>
      <c r="C51" s="475"/>
      <c r="D51" s="475"/>
      <c r="E51" s="475"/>
      <c r="F51" s="475"/>
      <c r="G51" s="475"/>
      <c r="H51" s="476"/>
      <c r="I51" s="509"/>
      <c r="J51" s="475"/>
      <c r="K51" s="475"/>
      <c r="L51" s="476"/>
      <c r="M51" s="475"/>
    </row>
    <row r="52" spans="1:13" x14ac:dyDescent="0.2">
      <c r="A52" s="475"/>
      <c r="B52" s="475"/>
      <c r="C52" s="475"/>
      <c r="D52" s="475"/>
      <c r="E52" s="475"/>
      <c r="F52" s="475"/>
      <c r="G52" s="475"/>
      <c r="H52" s="476"/>
      <c r="I52" s="509"/>
      <c r="J52" s="475"/>
      <c r="K52" s="475"/>
      <c r="L52" s="476"/>
      <c r="M52" s="475"/>
    </row>
    <row r="53" spans="1:13" x14ac:dyDescent="0.2">
      <c r="A53" s="475"/>
      <c r="B53" s="475"/>
      <c r="C53" s="475"/>
      <c r="D53" s="475"/>
      <c r="E53" s="475"/>
      <c r="F53" s="475"/>
      <c r="G53" s="475"/>
      <c r="H53" s="476"/>
      <c r="I53" s="509"/>
      <c r="J53" s="475"/>
      <c r="K53" s="475"/>
      <c r="L53" s="476"/>
      <c r="M53" s="475"/>
    </row>
    <row r="54" spans="1:13" x14ac:dyDescent="0.2">
      <c r="A54" s="475"/>
      <c r="B54" s="475"/>
      <c r="C54" s="475"/>
      <c r="D54" s="475"/>
      <c r="E54" s="475"/>
      <c r="F54" s="475"/>
      <c r="G54" s="475"/>
      <c r="H54" s="476"/>
      <c r="I54" s="509"/>
      <c r="J54" s="475"/>
      <c r="K54" s="475"/>
      <c r="L54" s="476"/>
      <c r="M54" s="475"/>
    </row>
    <row r="55" spans="1:13" x14ac:dyDescent="0.2">
      <c r="A55" s="475"/>
      <c r="B55" s="475"/>
      <c r="C55" s="475"/>
      <c r="D55" s="475"/>
      <c r="E55" s="475"/>
      <c r="F55" s="475"/>
      <c r="G55" s="475"/>
      <c r="H55" s="476"/>
      <c r="I55" s="509"/>
      <c r="J55" s="475"/>
      <c r="K55" s="475"/>
      <c r="L55" s="476"/>
      <c r="M55" s="475"/>
    </row>
    <row r="56" spans="1:13" x14ac:dyDescent="0.2">
      <c r="A56" s="475"/>
      <c r="B56" s="475"/>
      <c r="C56" s="475"/>
      <c r="D56" s="475"/>
      <c r="E56" s="475"/>
      <c r="F56" s="475"/>
      <c r="G56" s="475"/>
      <c r="H56" s="476"/>
      <c r="I56" s="509"/>
      <c r="J56" s="475"/>
      <c r="K56" s="475"/>
      <c r="L56" s="476"/>
      <c r="M56" s="475"/>
    </row>
    <row r="57" spans="1:13" x14ac:dyDescent="0.2">
      <c r="A57" s="475"/>
      <c r="B57" s="475"/>
      <c r="C57" s="475"/>
      <c r="D57" s="475"/>
      <c r="E57" s="475"/>
      <c r="F57" s="475"/>
      <c r="G57" s="475"/>
      <c r="H57" s="476"/>
      <c r="I57" s="509"/>
      <c r="J57" s="475"/>
      <c r="K57" s="475"/>
      <c r="L57" s="476"/>
      <c r="M57" s="475"/>
    </row>
    <row r="58" spans="1:13" x14ac:dyDescent="0.2">
      <c r="A58" s="475"/>
      <c r="B58" s="475"/>
      <c r="C58" s="475"/>
      <c r="D58" s="475"/>
      <c r="E58" s="475"/>
      <c r="F58" s="475"/>
      <c r="G58" s="475"/>
      <c r="H58" s="476"/>
      <c r="I58" s="509"/>
      <c r="J58" s="475"/>
      <c r="K58" s="475"/>
      <c r="L58" s="476"/>
      <c r="M58" s="475"/>
    </row>
    <row r="59" spans="1:13" x14ac:dyDescent="0.2">
      <c r="A59" s="475"/>
      <c r="B59" s="475"/>
      <c r="C59" s="475"/>
      <c r="D59" s="475"/>
      <c r="E59" s="475"/>
      <c r="F59" s="475"/>
      <c r="G59" s="475"/>
      <c r="H59" s="476"/>
      <c r="I59" s="509"/>
      <c r="J59" s="475"/>
      <c r="K59" s="475"/>
      <c r="L59" s="476"/>
      <c r="M59" s="475"/>
    </row>
    <row r="60" spans="1:13" x14ac:dyDescent="0.2">
      <c r="A60" s="475"/>
      <c r="B60" s="475"/>
      <c r="C60" s="475"/>
      <c r="D60" s="475"/>
      <c r="E60" s="475"/>
      <c r="F60" s="475"/>
      <c r="G60" s="475"/>
      <c r="H60" s="476"/>
      <c r="I60" s="509"/>
      <c r="J60" s="475"/>
      <c r="K60" s="475"/>
      <c r="L60" s="476"/>
      <c r="M60" s="475"/>
    </row>
    <row r="61" spans="1:13" x14ac:dyDescent="0.2">
      <c r="A61" s="475"/>
      <c r="B61" s="475"/>
      <c r="C61" s="475"/>
      <c r="D61" s="475"/>
      <c r="E61" s="475"/>
      <c r="F61" s="475"/>
      <c r="G61" s="475"/>
      <c r="H61" s="476"/>
      <c r="I61" s="509"/>
      <c r="J61" s="475"/>
      <c r="K61" s="475"/>
      <c r="L61" s="476"/>
      <c r="M61" s="475"/>
    </row>
    <row r="62" spans="1:13" x14ac:dyDescent="0.2">
      <c r="A62" s="475"/>
      <c r="B62" s="475"/>
      <c r="C62" s="475"/>
      <c r="D62" s="475"/>
      <c r="E62" s="475"/>
      <c r="F62" s="475"/>
      <c r="G62" s="475"/>
      <c r="H62" s="476"/>
      <c r="I62" s="509"/>
      <c r="J62" s="475"/>
      <c r="K62" s="475"/>
      <c r="L62" s="476"/>
      <c r="M62" s="475"/>
    </row>
    <row r="63" spans="1:13" x14ac:dyDescent="0.2">
      <c r="A63" s="475"/>
      <c r="B63" s="475"/>
      <c r="C63" s="475"/>
      <c r="D63" s="475"/>
      <c r="E63" s="475"/>
      <c r="F63" s="475"/>
      <c r="G63" s="475"/>
      <c r="H63" s="476"/>
      <c r="I63" s="509"/>
      <c r="J63" s="475"/>
      <c r="K63" s="475"/>
      <c r="L63" s="476"/>
      <c r="M63" s="475"/>
    </row>
    <row r="64" spans="1:13" x14ac:dyDescent="0.2">
      <c r="A64" s="475"/>
      <c r="B64" s="475"/>
      <c r="C64" s="475"/>
      <c r="D64" s="475"/>
      <c r="E64" s="475"/>
      <c r="F64" s="475"/>
      <c r="G64" s="475"/>
      <c r="H64" s="476"/>
      <c r="I64" s="509"/>
      <c r="J64" s="475"/>
      <c r="K64" s="475"/>
      <c r="L64" s="476"/>
      <c r="M64" s="475"/>
    </row>
    <row r="65" spans="1:13" x14ac:dyDescent="0.2">
      <c r="A65" s="475"/>
      <c r="B65" s="475"/>
      <c r="C65" s="475"/>
      <c r="D65" s="475"/>
      <c r="E65" s="475"/>
      <c r="F65" s="475"/>
      <c r="G65" s="475"/>
      <c r="H65" s="476"/>
      <c r="I65" s="509"/>
      <c r="J65" s="475"/>
      <c r="K65" s="475"/>
      <c r="L65" s="476"/>
      <c r="M65" s="475"/>
    </row>
    <row r="66" spans="1:13" x14ac:dyDescent="0.2">
      <c r="A66" s="475"/>
      <c r="B66" s="475"/>
      <c r="C66" s="475"/>
      <c r="D66" s="475"/>
      <c r="E66" s="475"/>
      <c r="F66" s="475"/>
      <c r="G66" s="475"/>
      <c r="H66" s="476"/>
      <c r="I66" s="509"/>
      <c r="J66" s="475"/>
      <c r="K66" s="475"/>
      <c r="L66" s="476"/>
      <c r="M66" s="475"/>
    </row>
    <row r="67" spans="1:13" x14ac:dyDescent="0.2">
      <c r="A67" s="475"/>
      <c r="B67" s="475"/>
      <c r="C67" s="475"/>
      <c r="D67" s="475"/>
      <c r="E67" s="475"/>
      <c r="F67" s="475"/>
      <c r="G67" s="475"/>
      <c r="H67" s="476"/>
      <c r="I67" s="509"/>
      <c r="J67" s="475"/>
      <c r="K67" s="475"/>
      <c r="L67" s="476"/>
      <c r="M67" s="475"/>
    </row>
    <row r="68" spans="1:13" x14ac:dyDescent="0.2">
      <c r="A68" s="475"/>
      <c r="B68" s="475"/>
      <c r="C68" s="475"/>
      <c r="D68" s="475"/>
      <c r="E68" s="475"/>
      <c r="F68" s="475"/>
      <c r="G68" s="475"/>
      <c r="H68" s="476"/>
      <c r="I68" s="509"/>
      <c r="J68" s="475"/>
      <c r="K68" s="475"/>
      <c r="L68" s="476"/>
      <c r="M68" s="475"/>
    </row>
    <row r="69" spans="1:13" x14ac:dyDescent="0.2">
      <c r="A69" s="475"/>
      <c r="B69" s="475"/>
      <c r="C69" s="475"/>
      <c r="D69" s="475"/>
      <c r="E69" s="475"/>
      <c r="F69" s="475"/>
      <c r="G69" s="475"/>
      <c r="H69" s="476"/>
      <c r="I69" s="509"/>
      <c r="J69" s="475"/>
      <c r="K69" s="475"/>
      <c r="L69" s="476"/>
      <c r="M69" s="475"/>
    </row>
    <row r="70" spans="1:13" x14ac:dyDescent="0.2">
      <c r="A70" s="475"/>
      <c r="B70" s="475"/>
      <c r="C70" s="475"/>
      <c r="D70" s="475"/>
      <c r="E70" s="475"/>
      <c r="F70" s="475"/>
      <c r="G70" s="475"/>
      <c r="H70" s="476"/>
      <c r="I70" s="509"/>
      <c r="J70" s="475"/>
      <c r="K70" s="475"/>
      <c r="L70" s="476"/>
      <c r="M70" s="475"/>
    </row>
    <row r="71" spans="1:13" x14ac:dyDescent="0.2">
      <c r="A71" s="475"/>
      <c r="B71" s="475"/>
      <c r="C71" s="475"/>
      <c r="D71" s="475"/>
      <c r="E71" s="475"/>
      <c r="F71" s="475"/>
      <c r="G71" s="475"/>
      <c r="H71" s="476"/>
      <c r="I71" s="509"/>
      <c r="J71" s="475"/>
      <c r="K71" s="475"/>
      <c r="L71" s="476"/>
      <c r="M71" s="475"/>
    </row>
    <row r="72" spans="1:13" x14ac:dyDescent="0.2">
      <c r="A72" s="475"/>
      <c r="B72" s="475"/>
      <c r="C72" s="475"/>
      <c r="D72" s="475"/>
      <c r="E72" s="475"/>
      <c r="F72" s="475"/>
      <c r="G72" s="475"/>
      <c r="H72" s="476"/>
      <c r="I72" s="509"/>
      <c r="J72" s="475"/>
      <c r="K72" s="475"/>
      <c r="L72" s="476"/>
      <c r="M72" s="475"/>
    </row>
    <row r="73" spans="1:13" x14ac:dyDescent="0.2">
      <c r="A73" s="475"/>
      <c r="B73" s="475"/>
      <c r="C73" s="475"/>
      <c r="D73" s="475"/>
      <c r="E73" s="475"/>
      <c r="F73" s="475"/>
      <c r="G73" s="475"/>
      <c r="H73" s="476"/>
      <c r="I73" s="509"/>
      <c r="J73" s="475"/>
      <c r="K73" s="475"/>
      <c r="L73" s="476"/>
      <c r="M73" s="475"/>
    </row>
    <row r="74" spans="1:13" x14ac:dyDescent="0.2">
      <c r="A74" s="475"/>
      <c r="B74" s="475"/>
      <c r="C74" s="475"/>
      <c r="D74" s="475"/>
      <c r="E74" s="475"/>
      <c r="F74" s="475"/>
      <c r="G74" s="475"/>
      <c r="H74" s="476"/>
      <c r="I74" s="509"/>
      <c r="J74" s="475"/>
      <c r="K74" s="475"/>
      <c r="L74" s="476"/>
      <c r="M74" s="475"/>
    </row>
    <row r="75" spans="1:13" x14ac:dyDescent="0.2">
      <c r="A75" s="475"/>
      <c r="B75" s="475"/>
      <c r="C75" s="475"/>
      <c r="D75" s="475"/>
      <c r="E75" s="475"/>
      <c r="F75" s="475"/>
      <c r="G75" s="475"/>
      <c r="H75" s="476"/>
      <c r="I75" s="509"/>
      <c r="J75" s="475"/>
      <c r="K75" s="475"/>
      <c r="L75" s="476"/>
      <c r="M75" s="475"/>
    </row>
    <row r="76" spans="1:13" x14ac:dyDescent="0.2">
      <c r="A76" s="475"/>
      <c r="B76" s="475"/>
      <c r="C76" s="475"/>
      <c r="D76" s="475"/>
      <c r="E76" s="475"/>
      <c r="F76" s="475"/>
      <c r="G76" s="475"/>
      <c r="H76" s="476"/>
      <c r="I76" s="509"/>
      <c r="J76" s="475"/>
      <c r="K76" s="475"/>
      <c r="L76" s="476"/>
      <c r="M76" s="475"/>
    </row>
    <row r="77" spans="1:13" x14ac:dyDescent="0.2">
      <c r="A77" s="475"/>
      <c r="B77" s="475"/>
      <c r="C77" s="475"/>
      <c r="D77" s="475"/>
      <c r="E77" s="475"/>
      <c r="F77" s="475"/>
      <c r="G77" s="475"/>
      <c r="H77" s="476"/>
      <c r="I77" s="509"/>
      <c r="J77" s="475"/>
      <c r="K77" s="475"/>
      <c r="L77" s="476"/>
      <c r="M77" s="475"/>
    </row>
    <row r="78" spans="1:13" x14ac:dyDescent="0.2">
      <c r="A78" s="475"/>
      <c r="B78" s="475"/>
      <c r="C78" s="475"/>
      <c r="D78" s="475"/>
      <c r="E78" s="475"/>
      <c r="F78" s="475"/>
      <c r="G78" s="475"/>
      <c r="H78" s="476"/>
      <c r="I78" s="509"/>
      <c r="J78" s="475"/>
      <c r="K78" s="475"/>
      <c r="L78" s="476"/>
      <c r="M78" s="475"/>
    </row>
    <row r="79" spans="1:13" x14ac:dyDescent="0.2">
      <c r="A79" s="475"/>
      <c r="B79" s="475"/>
      <c r="C79" s="475"/>
      <c r="D79" s="475"/>
      <c r="E79" s="475"/>
      <c r="F79" s="475"/>
      <c r="G79" s="475"/>
      <c r="H79" s="476"/>
      <c r="I79" s="509"/>
      <c r="J79" s="475"/>
      <c r="K79" s="475"/>
      <c r="L79" s="476"/>
      <c r="M79" s="475"/>
    </row>
    <row r="80" spans="1:13" x14ac:dyDescent="0.2">
      <c r="A80" s="475"/>
      <c r="B80" s="475"/>
      <c r="C80" s="475"/>
      <c r="D80" s="475"/>
      <c r="E80" s="475"/>
      <c r="F80" s="475"/>
      <c r="G80" s="475"/>
      <c r="H80" s="476"/>
      <c r="I80" s="509"/>
      <c r="J80" s="475"/>
      <c r="K80" s="475"/>
      <c r="L80" s="476"/>
      <c r="M80" s="475"/>
    </row>
    <row r="81" spans="1:13" x14ac:dyDescent="0.2">
      <c r="A81" s="475"/>
      <c r="B81" s="475"/>
      <c r="C81" s="475"/>
      <c r="D81" s="475"/>
      <c r="E81" s="475"/>
      <c r="F81" s="475"/>
      <c r="G81" s="475"/>
      <c r="H81" s="476"/>
      <c r="I81" s="509"/>
      <c r="J81" s="475"/>
      <c r="K81" s="475"/>
      <c r="L81" s="476"/>
      <c r="M81" s="475"/>
    </row>
    <row r="82" spans="1:13" x14ac:dyDescent="0.2">
      <c r="A82" s="475"/>
      <c r="B82" s="475"/>
      <c r="C82" s="475"/>
      <c r="D82" s="475"/>
      <c r="E82" s="475"/>
      <c r="F82" s="475"/>
      <c r="G82" s="475"/>
      <c r="H82" s="476"/>
      <c r="I82" s="509"/>
      <c r="J82" s="475"/>
      <c r="K82" s="475"/>
      <c r="L82" s="476"/>
      <c r="M82" s="475"/>
    </row>
    <row r="83" spans="1:13" x14ac:dyDescent="0.2">
      <c r="A83" s="475"/>
      <c r="B83" s="475"/>
      <c r="C83" s="475"/>
      <c r="D83" s="475"/>
      <c r="E83" s="475"/>
      <c r="F83" s="475"/>
      <c r="G83" s="475"/>
      <c r="H83" s="476"/>
      <c r="I83" s="509"/>
      <c r="J83" s="475"/>
      <c r="K83" s="475"/>
      <c r="L83" s="476"/>
      <c r="M83" s="475"/>
    </row>
    <row r="84" spans="1:13" x14ac:dyDescent="0.2">
      <c r="A84" s="475"/>
      <c r="B84" s="475"/>
      <c r="C84" s="475"/>
      <c r="D84" s="475"/>
      <c r="E84" s="475"/>
      <c r="F84" s="475"/>
      <c r="G84" s="475"/>
      <c r="H84" s="476"/>
      <c r="I84" s="509"/>
      <c r="J84" s="475"/>
      <c r="K84" s="475"/>
      <c r="L84" s="476"/>
      <c r="M84" s="475"/>
    </row>
    <row r="85" spans="1:13" x14ac:dyDescent="0.2">
      <c r="A85" s="475"/>
      <c r="B85" s="475"/>
      <c r="C85" s="475"/>
      <c r="D85" s="475"/>
      <c r="E85" s="475"/>
      <c r="F85" s="475"/>
      <c r="G85" s="475"/>
      <c r="H85" s="476"/>
      <c r="I85" s="509"/>
      <c r="J85" s="475"/>
      <c r="K85" s="475"/>
      <c r="L85" s="476"/>
      <c r="M85" s="475"/>
    </row>
    <row r="86" spans="1:13" x14ac:dyDescent="0.2">
      <c r="A86" s="475"/>
      <c r="B86" s="475"/>
      <c r="C86" s="475"/>
      <c r="D86" s="475"/>
      <c r="E86" s="475"/>
      <c r="F86" s="475"/>
      <c r="G86" s="475"/>
      <c r="H86" s="476"/>
      <c r="I86" s="509"/>
      <c r="J86" s="475"/>
      <c r="K86" s="475"/>
      <c r="L86" s="476"/>
      <c r="M86" s="475"/>
    </row>
    <row r="87" spans="1:13" x14ac:dyDescent="0.2">
      <c r="A87" s="475"/>
      <c r="B87" s="475"/>
      <c r="C87" s="475"/>
      <c r="D87" s="475"/>
      <c r="E87" s="475"/>
      <c r="F87" s="475"/>
      <c r="G87" s="475"/>
      <c r="H87" s="476"/>
      <c r="I87" s="509"/>
      <c r="J87" s="475"/>
      <c r="K87" s="475"/>
      <c r="L87" s="476"/>
      <c r="M87" s="475"/>
    </row>
    <row r="88" spans="1:13" x14ac:dyDescent="0.2">
      <c r="A88" s="475"/>
      <c r="B88" s="475"/>
      <c r="C88" s="475"/>
      <c r="D88" s="475"/>
      <c r="E88" s="475"/>
      <c r="F88" s="475"/>
      <c r="G88" s="475"/>
      <c r="H88" s="476"/>
      <c r="I88" s="509"/>
      <c r="J88" s="475"/>
      <c r="K88" s="475"/>
      <c r="L88" s="476"/>
      <c r="M88" s="475"/>
    </row>
    <row r="89" spans="1:13" x14ac:dyDescent="0.2">
      <c r="A89" s="475"/>
      <c r="B89" s="475"/>
      <c r="C89" s="475"/>
      <c r="D89" s="475"/>
      <c r="E89" s="475"/>
      <c r="F89" s="475"/>
      <c r="G89" s="475"/>
      <c r="H89" s="476"/>
      <c r="I89" s="509"/>
      <c r="J89" s="475"/>
      <c r="K89" s="475"/>
      <c r="L89" s="476"/>
      <c r="M89" s="475"/>
    </row>
    <row r="90" spans="1:13" x14ac:dyDescent="0.2">
      <c r="A90" s="475"/>
      <c r="B90" s="475"/>
      <c r="C90" s="475"/>
      <c r="D90" s="475"/>
      <c r="E90" s="475"/>
      <c r="F90" s="475"/>
      <c r="G90" s="475"/>
      <c r="H90" s="476"/>
      <c r="I90" s="509"/>
      <c r="J90" s="475"/>
      <c r="K90" s="475"/>
      <c r="L90" s="476"/>
      <c r="M90" s="475"/>
    </row>
    <row r="91" spans="1:13" x14ac:dyDescent="0.2">
      <c r="A91" s="475"/>
      <c r="B91" s="475"/>
      <c r="C91" s="475"/>
      <c r="D91" s="475"/>
      <c r="E91" s="475"/>
      <c r="F91" s="475"/>
      <c r="G91" s="475"/>
      <c r="H91" s="476"/>
      <c r="I91" s="509"/>
      <c r="J91" s="475"/>
      <c r="K91" s="475"/>
      <c r="L91" s="476"/>
      <c r="M91" s="475"/>
    </row>
    <row r="92" spans="1:13" x14ac:dyDescent="0.2">
      <c r="A92" s="475"/>
      <c r="B92" s="475"/>
      <c r="C92" s="475"/>
      <c r="D92" s="475"/>
      <c r="E92" s="475"/>
      <c r="F92" s="475"/>
      <c r="G92" s="475"/>
      <c r="H92" s="476"/>
      <c r="I92" s="509"/>
      <c r="J92" s="475"/>
      <c r="K92" s="475"/>
      <c r="L92" s="476"/>
      <c r="M92" s="475"/>
    </row>
    <row r="93" spans="1:13" x14ac:dyDescent="0.2">
      <c r="A93" s="475"/>
      <c r="B93" s="475"/>
      <c r="C93" s="475"/>
      <c r="D93" s="475"/>
      <c r="E93" s="475"/>
      <c r="F93" s="475"/>
      <c r="G93" s="475"/>
      <c r="H93" s="476"/>
      <c r="I93" s="509"/>
      <c r="J93" s="475"/>
      <c r="K93" s="475"/>
      <c r="L93" s="476"/>
      <c r="M93" s="475"/>
    </row>
    <row r="94" spans="1:13" x14ac:dyDescent="0.2">
      <c r="A94" s="475"/>
      <c r="B94" s="475"/>
      <c r="C94" s="475"/>
      <c r="D94" s="475"/>
      <c r="E94" s="475"/>
      <c r="F94" s="475"/>
      <c r="G94" s="475"/>
      <c r="H94" s="476"/>
      <c r="I94" s="509"/>
      <c r="J94" s="475"/>
      <c r="K94" s="475"/>
      <c r="L94" s="476"/>
      <c r="M94" s="475"/>
    </row>
    <row r="95" spans="1:13" x14ac:dyDescent="0.2">
      <c r="A95" s="475"/>
      <c r="B95" s="475"/>
      <c r="C95" s="475"/>
      <c r="D95" s="475"/>
      <c r="E95" s="475"/>
      <c r="F95" s="475"/>
      <c r="G95" s="475"/>
      <c r="H95" s="476"/>
      <c r="I95" s="509"/>
      <c r="J95" s="475"/>
      <c r="K95" s="475"/>
      <c r="L95" s="476"/>
      <c r="M95" s="475"/>
    </row>
    <row r="96" spans="1:13" x14ac:dyDescent="0.2">
      <c r="A96" s="475"/>
      <c r="B96" s="475"/>
      <c r="C96" s="475"/>
      <c r="D96" s="475"/>
      <c r="E96" s="475"/>
      <c r="F96" s="475"/>
      <c r="G96" s="475"/>
      <c r="H96" s="476"/>
      <c r="I96" s="509"/>
      <c r="J96" s="475"/>
      <c r="K96" s="475"/>
      <c r="L96" s="476"/>
      <c r="M96" s="475"/>
    </row>
    <row r="97" spans="1:13" x14ac:dyDescent="0.2">
      <c r="A97" s="475"/>
      <c r="B97" s="475"/>
      <c r="C97" s="475"/>
      <c r="D97" s="475"/>
      <c r="E97" s="475"/>
      <c r="F97" s="475"/>
      <c r="G97" s="475"/>
      <c r="H97" s="476"/>
      <c r="I97" s="509"/>
      <c r="J97" s="475"/>
      <c r="K97" s="475"/>
      <c r="L97" s="476"/>
      <c r="M97" s="475"/>
    </row>
    <row r="98" spans="1:13" x14ac:dyDescent="0.2">
      <c r="A98" s="475"/>
      <c r="B98" s="475"/>
      <c r="C98" s="475"/>
      <c r="D98" s="475"/>
      <c r="E98" s="475"/>
      <c r="F98" s="475"/>
      <c r="G98" s="475"/>
      <c r="H98" s="476"/>
      <c r="I98" s="509"/>
      <c r="J98" s="475"/>
      <c r="K98" s="475"/>
      <c r="L98" s="476"/>
      <c r="M98" s="475"/>
    </row>
    <row r="99" spans="1:13" x14ac:dyDescent="0.2">
      <c r="A99" s="475"/>
      <c r="B99" s="475"/>
      <c r="C99" s="475"/>
      <c r="D99" s="475"/>
      <c r="E99" s="475"/>
      <c r="F99" s="475"/>
      <c r="G99" s="475"/>
      <c r="H99" s="476"/>
      <c r="I99" s="509"/>
      <c r="J99" s="475"/>
      <c r="K99" s="475"/>
      <c r="L99" s="476"/>
      <c r="M99" s="475"/>
    </row>
    <row r="100" spans="1:13" x14ac:dyDescent="0.2">
      <c r="A100" s="475"/>
      <c r="B100" s="475"/>
      <c r="C100" s="475"/>
      <c r="D100" s="475"/>
      <c r="E100" s="475"/>
      <c r="F100" s="475"/>
      <c r="G100" s="475"/>
      <c r="H100" s="476"/>
      <c r="I100" s="509"/>
      <c r="J100" s="475"/>
      <c r="K100" s="475"/>
      <c r="L100" s="476"/>
      <c r="M100" s="475"/>
    </row>
    <row r="101" spans="1:13" x14ac:dyDescent="0.2">
      <c r="A101" s="475"/>
      <c r="B101" s="475"/>
      <c r="C101" s="475"/>
      <c r="D101" s="475"/>
      <c r="E101" s="475"/>
      <c r="F101" s="475"/>
      <c r="G101" s="475"/>
      <c r="H101" s="476"/>
      <c r="I101" s="509"/>
      <c r="J101" s="475"/>
      <c r="K101" s="475"/>
      <c r="L101" s="476"/>
      <c r="M101" s="475"/>
    </row>
    <row r="102" spans="1:13" x14ac:dyDescent="0.2">
      <c r="A102" s="475"/>
      <c r="B102" s="475"/>
      <c r="C102" s="475"/>
      <c r="D102" s="475"/>
      <c r="E102" s="475"/>
      <c r="F102" s="475"/>
      <c r="G102" s="475"/>
      <c r="H102" s="476"/>
      <c r="I102" s="509"/>
      <c r="J102" s="475"/>
      <c r="K102" s="475"/>
      <c r="L102" s="476"/>
      <c r="M102" s="475"/>
    </row>
    <row r="103" spans="1:13" x14ac:dyDescent="0.2">
      <c r="A103" s="475"/>
      <c r="B103" s="475"/>
      <c r="C103" s="475"/>
      <c r="D103" s="475"/>
      <c r="E103" s="475"/>
      <c r="F103" s="475"/>
      <c r="G103" s="475"/>
      <c r="H103" s="476"/>
      <c r="I103" s="509"/>
      <c r="J103" s="475"/>
      <c r="K103" s="475"/>
      <c r="L103" s="476"/>
      <c r="M103" s="475"/>
    </row>
    <row r="104" spans="1:13" x14ac:dyDescent="0.2">
      <c r="A104" s="475"/>
      <c r="B104" s="475"/>
      <c r="C104" s="475"/>
      <c r="D104" s="475"/>
      <c r="E104" s="475"/>
      <c r="F104" s="475"/>
      <c r="G104" s="475"/>
      <c r="H104" s="476"/>
      <c r="I104" s="509"/>
      <c r="J104" s="475"/>
      <c r="K104" s="475"/>
      <c r="L104" s="476"/>
      <c r="M104" s="475"/>
    </row>
    <row r="105" spans="1:13" x14ac:dyDescent="0.2">
      <c r="A105" s="475"/>
      <c r="B105" s="475"/>
      <c r="C105" s="475"/>
      <c r="D105" s="475"/>
      <c r="E105" s="475"/>
      <c r="F105" s="475"/>
      <c r="G105" s="475"/>
      <c r="H105" s="476"/>
      <c r="I105" s="509"/>
      <c r="J105" s="475"/>
      <c r="K105" s="475"/>
      <c r="L105" s="476"/>
      <c r="M105" s="475"/>
    </row>
    <row r="106" spans="1:13" x14ac:dyDescent="0.2">
      <c r="A106" s="475"/>
      <c r="B106" s="475"/>
      <c r="C106" s="475"/>
      <c r="D106" s="475"/>
      <c r="E106" s="475"/>
      <c r="F106" s="475"/>
      <c r="G106" s="475"/>
      <c r="H106" s="476"/>
      <c r="I106" s="509"/>
      <c r="J106" s="475"/>
      <c r="K106" s="475"/>
      <c r="L106" s="476"/>
      <c r="M106" s="475"/>
    </row>
    <row r="107" spans="1:13" x14ac:dyDescent="0.2">
      <c r="A107" s="475"/>
      <c r="B107" s="475"/>
      <c r="C107" s="475"/>
      <c r="D107" s="475"/>
      <c r="E107" s="475"/>
      <c r="F107" s="475"/>
      <c r="G107" s="475"/>
      <c r="H107" s="476"/>
      <c r="I107" s="509"/>
      <c r="J107" s="475"/>
      <c r="K107" s="475"/>
      <c r="L107" s="476"/>
      <c r="M107" s="475"/>
    </row>
    <row r="108" spans="1:13" x14ac:dyDescent="0.2">
      <c r="A108" s="475"/>
      <c r="B108" s="475"/>
      <c r="C108" s="475"/>
      <c r="D108" s="475"/>
      <c r="E108" s="475"/>
      <c r="F108" s="475"/>
      <c r="G108" s="475"/>
      <c r="H108" s="476"/>
      <c r="I108" s="509"/>
      <c r="J108" s="475"/>
      <c r="K108" s="475"/>
      <c r="L108" s="476"/>
      <c r="M108" s="475"/>
    </row>
    <row r="109" spans="1:13" x14ac:dyDescent="0.2">
      <c r="A109" s="475"/>
      <c r="B109" s="475"/>
      <c r="C109" s="475"/>
      <c r="D109" s="475"/>
      <c r="E109" s="475"/>
      <c r="F109" s="475"/>
      <c r="G109" s="475"/>
      <c r="H109" s="476"/>
      <c r="I109" s="509"/>
      <c r="J109" s="475"/>
      <c r="K109" s="475"/>
      <c r="L109" s="476"/>
      <c r="M109" s="475"/>
    </row>
    <row r="110" spans="1:13" x14ac:dyDescent="0.2">
      <c r="A110" s="475"/>
      <c r="B110" s="475"/>
      <c r="C110" s="475"/>
      <c r="D110" s="475"/>
      <c r="E110" s="475"/>
      <c r="F110" s="475"/>
      <c r="G110" s="475"/>
      <c r="H110" s="476"/>
      <c r="I110" s="509"/>
      <c r="J110" s="475"/>
      <c r="K110" s="475"/>
      <c r="L110" s="476"/>
      <c r="M110" s="475"/>
    </row>
    <row r="111" spans="1:13" x14ac:dyDescent="0.2">
      <c r="A111" s="475"/>
      <c r="B111" s="475"/>
      <c r="C111" s="475"/>
      <c r="D111" s="475"/>
      <c r="E111" s="475"/>
      <c r="F111" s="475"/>
      <c r="G111" s="475"/>
      <c r="H111" s="476"/>
      <c r="I111" s="509"/>
      <c r="J111" s="475"/>
      <c r="K111" s="475"/>
      <c r="L111" s="476"/>
      <c r="M111" s="475"/>
    </row>
    <row r="112" spans="1:13" x14ac:dyDescent="0.2">
      <c r="A112" s="475"/>
      <c r="B112" s="475"/>
      <c r="C112" s="475"/>
      <c r="D112" s="475"/>
      <c r="E112" s="475"/>
      <c r="F112" s="475"/>
      <c r="G112" s="475"/>
      <c r="H112" s="476"/>
      <c r="I112" s="509"/>
      <c r="J112" s="475"/>
      <c r="K112" s="475"/>
      <c r="L112" s="476"/>
      <c r="M112" s="475"/>
    </row>
    <row r="113" spans="1:13" x14ac:dyDescent="0.2">
      <c r="A113" s="475"/>
      <c r="B113" s="475"/>
      <c r="C113" s="475"/>
      <c r="D113" s="475"/>
      <c r="E113" s="475"/>
      <c r="F113" s="475"/>
      <c r="G113" s="475"/>
      <c r="H113" s="476"/>
      <c r="I113" s="509"/>
      <c r="J113" s="475"/>
      <c r="K113" s="475"/>
      <c r="L113" s="476"/>
      <c r="M113" s="475"/>
    </row>
    <row r="114" spans="1:13" x14ac:dyDescent="0.2">
      <c r="A114" s="475"/>
      <c r="B114" s="475"/>
      <c r="C114" s="475"/>
      <c r="D114" s="475"/>
      <c r="E114" s="475"/>
      <c r="F114" s="475"/>
      <c r="G114" s="475"/>
      <c r="H114" s="476"/>
      <c r="I114" s="509"/>
      <c r="J114" s="475"/>
      <c r="K114" s="475"/>
      <c r="L114" s="476"/>
      <c r="M114" s="475"/>
    </row>
    <row r="115" spans="1:13" x14ac:dyDescent="0.2">
      <c r="A115" s="475"/>
      <c r="B115" s="475"/>
      <c r="C115" s="475"/>
      <c r="D115" s="475"/>
      <c r="E115" s="475"/>
      <c r="F115" s="475"/>
      <c r="G115" s="475"/>
      <c r="H115" s="476"/>
      <c r="I115" s="509"/>
      <c r="J115" s="475"/>
      <c r="K115" s="475"/>
      <c r="L115" s="476"/>
      <c r="M115" s="475"/>
    </row>
    <row r="116" spans="1:13" x14ac:dyDescent="0.2">
      <c r="A116" s="475"/>
      <c r="B116" s="475"/>
      <c r="C116" s="475"/>
      <c r="D116" s="475"/>
      <c r="E116" s="475"/>
      <c r="F116" s="475"/>
      <c r="G116" s="475"/>
      <c r="H116" s="476"/>
      <c r="I116" s="509"/>
      <c r="J116" s="475"/>
      <c r="K116" s="475"/>
      <c r="L116" s="476"/>
      <c r="M116" s="475"/>
    </row>
    <row r="117" spans="1:13" x14ac:dyDescent="0.2">
      <c r="A117" s="475"/>
      <c r="B117" s="475"/>
      <c r="C117" s="475"/>
      <c r="D117" s="475"/>
      <c r="E117" s="475"/>
      <c r="F117" s="475"/>
      <c r="G117" s="475"/>
      <c r="H117" s="476"/>
      <c r="I117" s="509"/>
      <c r="J117" s="475"/>
      <c r="K117" s="475"/>
      <c r="L117" s="476"/>
      <c r="M117" s="475"/>
    </row>
    <row r="118" spans="1:13" x14ac:dyDescent="0.2">
      <c r="A118" s="475"/>
      <c r="B118" s="475"/>
      <c r="C118" s="475"/>
      <c r="D118" s="475"/>
      <c r="E118" s="475"/>
      <c r="F118" s="475"/>
      <c r="G118" s="475"/>
      <c r="H118" s="476"/>
      <c r="I118" s="509"/>
      <c r="J118" s="475"/>
      <c r="K118" s="475"/>
      <c r="L118" s="476"/>
      <c r="M118" s="475"/>
    </row>
    <row r="119" spans="1:13" x14ac:dyDescent="0.2">
      <c r="A119" s="475"/>
      <c r="B119" s="475"/>
      <c r="C119" s="475"/>
      <c r="D119" s="475"/>
      <c r="E119" s="475"/>
      <c r="F119" s="475"/>
      <c r="G119" s="475"/>
      <c r="H119" s="476"/>
      <c r="I119" s="509"/>
      <c r="J119" s="475"/>
      <c r="K119" s="475"/>
      <c r="L119" s="476"/>
      <c r="M119" s="475"/>
    </row>
    <row r="120" spans="1:13" x14ac:dyDescent="0.2">
      <c r="A120" s="475"/>
      <c r="B120" s="475"/>
      <c r="C120" s="475"/>
      <c r="D120" s="475"/>
      <c r="E120" s="475"/>
      <c r="F120" s="475"/>
      <c r="G120" s="475"/>
      <c r="H120" s="476"/>
      <c r="I120" s="509"/>
      <c r="J120" s="475"/>
      <c r="K120" s="475"/>
      <c r="L120" s="476"/>
      <c r="M120" s="475"/>
    </row>
    <row r="121" spans="1:13" x14ac:dyDescent="0.2">
      <c r="A121" s="475"/>
      <c r="B121" s="475"/>
      <c r="C121" s="475"/>
      <c r="D121" s="475"/>
      <c r="E121" s="475"/>
      <c r="F121" s="475"/>
      <c r="G121" s="475"/>
      <c r="H121" s="476"/>
      <c r="I121" s="509"/>
      <c r="J121" s="475"/>
      <c r="K121" s="475"/>
      <c r="L121" s="476"/>
      <c r="M121" s="475"/>
    </row>
    <row r="122" spans="1:13" x14ac:dyDescent="0.2">
      <c r="A122" s="475"/>
      <c r="B122" s="475"/>
      <c r="C122" s="475"/>
      <c r="D122" s="475"/>
      <c r="E122" s="475"/>
      <c r="F122" s="475"/>
      <c r="G122" s="475"/>
      <c r="H122" s="476"/>
      <c r="I122" s="509"/>
      <c r="J122" s="475"/>
      <c r="K122" s="475"/>
      <c r="L122" s="476"/>
      <c r="M122" s="475"/>
    </row>
    <row r="123" spans="1:13" x14ac:dyDescent="0.2">
      <c r="A123" s="475"/>
      <c r="B123" s="475"/>
      <c r="C123" s="475"/>
      <c r="D123" s="475"/>
      <c r="E123" s="475"/>
      <c r="F123" s="475"/>
      <c r="G123" s="475"/>
      <c r="H123" s="476"/>
      <c r="I123" s="509"/>
      <c r="J123" s="475"/>
      <c r="K123" s="475"/>
      <c r="L123" s="476"/>
      <c r="M123" s="475"/>
    </row>
    <row r="124" spans="1:13" x14ac:dyDescent="0.2">
      <c r="A124" s="475"/>
      <c r="B124" s="475"/>
      <c r="C124" s="475"/>
      <c r="D124" s="475"/>
      <c r="E124" s="475"/>
      <c r="F124" s="475"/>
      <c r="G124" s="475"/>
      <c r="H124" s="476"/>
      <c r="I124" s="509"/>
      <c r="J124" s="475"/>
      <c r="K124" s="475"/>
      <c r="L124" s="476"/>
      <c r="M124" s="475"/>
    </row>
    <row r="125" spans="1:13" x14ac:dyDescent="0.2">
      <c r="A125" s="475"/>
      <c r="B125" s="475"/>
      <c r="C125" s="475"/>
      <c r="D125" s="475"/>
      <c r="E125" s="475"/>
      <c r="F125" s="475"/>
      <c r="G125" s="475"/>
      <c r="H125" s="476"/>
      <c r="I125" s="509"/>
      <c r="J125" s="475"/>
      <c r="K125" s="475"/>
      <c r="L125" s="476"/>
      <c r="M125" s="475"/>
    </row>
    <row r="126" spans="1:13" x14ac:dyDescent="0.2">
      <c r="A126" s="475"/>
      <c r="B126" s="475"/>
      <c r="C126" s="475"/>
      <c r="D126" s="475"/>
      <c r="E126" s="475"/>
      <c r="F126" s="475"/>
      <c r="G126" s="475"/>
      <c r="H126" s="476"/>
      <c r="I126" s="509"/>
      <c r="J126" s="475"/>
      <c r="K126" s="475"/>
      <c r="L126" s="476"/>
      <c r="M126" s="475"/>
    </row>
    <row r="127" spans="1:13" x14ac:dyDescent="0.2">
      <c r="A127" s="475"/>
      <c r="B127" s="475"/>
      <c r="C127" s="475"/>
      <c r="D127" s="475"/>
      <c r="E127" s="475"/>
      <c r="F127" s="475"/>
      <c r="G127" s="475"/>
      <c r="H127" s="476"/>
      <c r="I127" s="509"/>
      <c r="J127" s="475"/>
      <c r="K127" s="475"/>
      <c r="L127" s="476"/>
      <c r="M127" s="475"/>
    </row>
    <row r="128" spans="1:13" x14ac:dyDescent="0.2">
      <c r="A128" s="475"/>
      <c r="B128" s="475"/>
      <c r="C128" s="475"/>
      <c r="D128" s="475"/>
      <c r="E128" s="475"/>
      <c r="F128" s="475"/>
      <c r="G128" s="475"/>
      <c r="H128" s="476"/>
      <c r="I128" s="509"/>
      <c r="J128" s="475"/>
      <c r="K128" s="475"/>
      <c r="L128" s="476"/>
      <c r="M128" s="475"/>
    </row>
    <row r="129" spans="1:13" x14ac:dyDescent="0.2">
      <c r="A129" s="475"/>
      <c r="B129" s="475"/>
      <c r="C129" s="475"/>
      <c r="D129" s="475"/>
      <c r="E129" s="475"/>
      <c r="F129" s="475"/>
      <c r="G129" s="475"/>
      <c r="H129" s="476"/>
      <c r="I129" s="509"/>
      <c r="J129" s="475"/>
      <c r="K129" s="475"/>
      <c r="L129" s="476"/>
      <c r="M129" s="475"/>
    </row>
    <row r="130" spans="1:13" x14ac:dyDescent="0.2">
      <c r="A130" s="475"/>
      <c r="B130" s="475"/>
      <c r="C130" s="475"/>
      <c r="D130" s="475"/>
      <c r="E130" s="475"/>
      <c r="F130" s="475"/>
      <c r="G130" s="475"/>
      <c r="H130" s="476"/>
      <c r="I130" s="509"/>
      <c r="J130" s="475"/>
      <c r="K130" s="475"/>
      <c r="L130" s="476"/>
      <c r="M130" s="475"/>
    </row>
    <row r="131" spans="1:13" x14ac:dyDescent="0.2">
      <c r="A131" s="475"/>
      <c r="B131" s="475"/>
      <c r="C131" s="475"/>
      <c r="D131" s="475"/>
      <c r="E131" s="475"/>
      <c r="F131" s="475"/>
      <c r="G131" s="475"/>
      <c r="H131" s="476"/>
      <c r="I131" s="509"/>
      <c r="J131" s="475"/>
      <c r="K131" s="475"/>
      <c r="L131" s="476"/>
      <c r="M131" s="475"/>
    </row>
    <row r="132" spans="1:13" x14ac:dyDescent="0.2">
      <c r="A132" s="475"/>
      <c r="B132" s="475"/>
      <c r="C132" s="475"/>
      <c r="D132" s="475"/>
      <c r="E132" s="475"/>
      <c r="F132" s="475"/>
      <c r="G132" s="475"/>
      <c r="H132" s="476"/>
      <c r="I132" s="509"/>
      <c r="J132" s="475"/>
      <c r="K132" s="475"/>
      <c r="L132" s="476"/>
      <c r="M132" s="475"/>
    </row>
    <row r="133" spans="1:13" x14ac:dyDescent="0.2">
      <c r="A133" s="475"/>
      <c r="B133" s="475"/>
      <c r="C133" s="475"/>
      <c r="D133" s="475"/>
      <c r="E133" s="475"/>
      <c r="F133" s="475"/>
      <c r="G133" s="475"/>
      <c r="H133" s="476"/>
      <c r="I133" s="509"/>
      <c r="J133" s="475"/>
      <c r="K133" s="475"/>
      <c r="L133" s="476"/>
      <c r="M133" s="475"/>
    </row>
    <row r="134" spans="1:13" x14ac:dyDescent="0.2">
      <c r="A134" s="475"/>
      <c r="B134" s="475"/>
      <c r="C134" s="475"/>
      <c r="D134" s="475"/>
      <c r="E134" s="475"/>
      <c r="F134" s="475"/>
      <c r="G134" s="475"/>
      <c r="H134" s="476"/>
      <c r="I134" s="509"/>
      <c r="J134" s="475"/>
      <c r="K134" s="475"/>
      <c r="L134" s="476"/>
      <c r="M134" s="475"/>
    </row>
    <row r="135" spans="1:13" x14ac:dyDescent="0.2">
      <c r="A135" s="475"/>
      <c r="B135" s="475"/>
      <c r="C135" s="475"/>
      <c r="D135" s="475"/>
      <c r="E135" s="475"/>
      <c r="F135" s="475"/>
      <c r="G135" s="475"/>
      <c r="H135" s="476"/>
      <c r="I135" s="509"/>
      <c r="J135" s="475"/>
      <c r="K135" s="475"/>
      <c r="L135" s="476"/>
      <c r="M135" s="475"/>
    </row>
    <row r="136" spans="1:13" x14ac:dyDescent="0.2">
      <c r="A136" s="475"/>
      <c r="B136" s="475"/>
      <c r="C136" s="475"/>
      <c r="D136" s="475"/>
      <c r="E136" s="475"/>
      <c r="F136" s="475"/>
      <c r="G136" s="475"/>
      <c r="H136" s="476"/>
      <c r="I136" s="509"/>
      <c r="J136" s="475"/>
      <c r="K136" s="475"/>
      <c r="L136" s="476"/>
      <c r="M136" s="475"/>
    </row>
    <row r="137" spans="1:13" x14ac:dyDescent="0.2">
      <c r="A137" s="475"/>
      <c r="B137" s="475"/>
      <c r="C137" s="475"/>
      <c r="D137" s="475"/>
      <c r="E137" s="475"/>
      <c r="F137" s="475"/>
      <c r="G137" s="475"/>
      <c r="H137" s="476"/>
      <c r="I137" s="509"/>
      <c r="J137" s="475"/>
      <c r="K137" s="475"/>
      <c r="L137" s="476"/>
      <c r="M137" s="475"/>
    </row>
    <row r="138" spans="1:13" x14ac:dyDescent="0.2">
      <c r="A138" s="475"/>
      <c r="B138" s="475"/>
      <c r="C138" s="475"/>
      <c r="D138" s="475"/>
      <c r="E138" s="475"/>
      <c r="F138" s="475"/>
      <c r="G138" s="475"/>
      <c r="H138" s="476"/>
      <c r="I138" s="509"/>
      <c r="J138" s="475"/>
      <c r="K138" s="475"/>
      <c r="L138" s="476"/>
      <c r="M138" s="475"/>
    </row>
    <row r="139" spans="1:13" x14ac:dyDescent="0.2">
      <c r="A139" s="475"/>
      <c r="B139" s="475"/>
      <c r="C139" s="475"/>
      <c r="D139" s="475"/>
      <c r="E139" s="475"/>
      <c r="F139" s="475"/>
      <c r="G139" s="475"/>
      <c r="H139" s="476"/>
      <c r="I139" s="509"/>
      <c r="J139" s="475"/>
      <c r="K139" s="475"/>
      <c r="L139" s="476"/>
      <c r="M139" s="475"/>
    </row>
    <row r="140" spans="1:13" x14ac:dyDescent="0.2">
      <c r="A140" s="475"/>
      <c r="B140" s="475"/>
      <c r="C140" s="475"/>
      <c r="D140" s="475"/>
      <c r="E140" s="475"/>
      <c r="F140" s="475"/>
      <c r="G140" s="475"/>
      <c r="H140" s="476"/>
      <c r="I140" s="509"/>
      <c r="J140" s="475"/>
      <c r="K140" s="475"/>
      <c r="L140" s="476"/>
      <c r="M140" s="475"/>
    </row>
    <row r="141" spans="1:13" x14ac:dyDescent="0.2">
      <c r="A141" s="475"/>
      <c r="B141" s="475"/>
      <c r="C141" s="475"/>
      <c r="D141" s="475"/>
      <c r="E141" s="475"/>
      <c r="F141" s="475"/>
      <c r="G141" s="475"/>
      <c r="H141" s="476"/>
      <c r="I141" s="509"/>
      <c r="J141" s="475"/>
      <c r="K141" s="475"/>
      <c r="L141" s="476"/>
      <c r="M141" s="475"/>
    </row>
    <row r="142" spans="1:13" x14ac:dyDescent="0.2">
      <c r="A142" s="475"/>
      <c r="B142" s="475"/>
      <c r="C142" s="475"/>
      <c r="D142" s="475"/>
      <c r="E142" s="475"/>
      <c r="F142" s="475"/>
      <c r="G142" s="475"/>
      <c r="H142" s="476"/>
      <c r="I142" s="509"/>
      <c r="J142" s="475"/>
      <c r="K142" s="475"/>
      <c r="L142" s="476"/>
      <c r="M142" s="475"/>
    </row>
    <row r="143" spans="1:13" x14ac:dyDescent="0.2">
      <c r="A143" s="475"/>
      <c r="B143" s="475"/>
      <c r="C143" s="475"/>
      <c r="D143" s="475"/>
      <c r="E143" s="475"/>
      <c r="F143" s="475"/>
      <c r="G143" s="475"/>
      <c r="H143" s="476"/>
      <c r="I143" s="509"/>
      <c r="J143" s="475"/>
      <c r="K143" s="475"/>
      <c r="L143" s="476"/>
      <c r="M143" s="475"/>
    </row>
    <row r="144" spans="1:13" x14ac:dyDescent="0.2">
      <c r="A144" s="475"/>
      <c r="B144" s="475"/>
      <c r="C144" s="475"/>
      <c r="D144" s="475"/>
      <c r="E144" s="475"/>
      <c r="F144" s="475"/>
      <c r="G144" s="475"/>
      <c r="H144" s="476"/>
      <c r="I144" s="509"/>
      <c r="J144" s="475"/>
      <c r="K144" s="475"/>
      <c r="L144" s="476"/>
      <c r="M144" s="475"/>
    </row>
    <row r="145" spans="1:13" x14ac:dyDescent="0.2">
      <c r="A145" s="475"/>
      <c r="B145" s="475"/>
      <c r="C145" s="475"/>
      <c r="D145" s="475"/>
      <c r="E145" s="475"/>
      <c r="F145" s="475"/>
      <c r="G145" s="475"/>
      <c r="H145" s="476"/>
      <c r="I145" s="509"/>
      <c r="J145" s="475"/>
      <c r="K145" s="475"/>
      <c r="L145" s="476"/>
      <c r="M145" s="475"/>
    </row>
    <row r="146" spans="1:13" x14ac:dyDescent="0.2">
      <c r="A146" s="475"/>
      <c r="B146" s="475"/>
      <c r="C146" s="475"/>
      <c r="D146" s="475"/>
      <c r="E146" s="475"/>
      <c r="F146" s="475"/>
      <c r="G146" s="475"/>
      <c r="H146" s="476"/>
      <c r="I146" s="509"/>
      <c r="J146" s="475"/>
      <c r="K146" s="475"/>
      <c r="L146" s="476"/>
      <c r="M146" s="475"/>
    </row>
    <row r="147" spans="1:13" x14ac:dyDescent="0.2">
      <c r="A147" s="475"/>
      <c r="B147" s="475"/>
      <c r="C147" s="475"/>
      <c r="D147" s="475"/>
      <c r="E147" s="475"/>
      <c r="F147" s="475"/>
      <c r="G147" s="475"/>
      <c r="H147" s="476"/>
      <c r="I147" s="509"/>
      <c r="J147" s="475"/>
      <c r="K147" s="475"/>
      <c r="L147" s="476"/>
      <c r="M147" s="475"/>
    </row>
    <row r="148" spans="1:13" x14ac:dyDescent="0.2">
      <c r="A148" s="475"/>
      <c r="B148" s="475"/>
      <c r="C148" s="475"/>
      <c r="D148" s="475"/>
      <c r="E148" s="475"/>
      <c r="F148" s="475"/>
      <c r="G148" s="475"/>
      <c r="H148" s="476"/>
      <c r="I148" s="509"/>
      <c r="J148" s="475"/>
      <c r="K148" s="475"/>
      <c r="L148" s="476"/>
      <c r="M148" s="475"/>
    </row>
    <row r="149" spans="1:13" x14ac:dyDescent="0.2">
      <c r="A149" s="475"/>
      <c r="B149" s="475"/>
      <c r="C149" s="475"/>
      <c r="D149" s="475"/>
      <c r="E149" s="475"/>
      <c r="F149" s="475"/>
      <c r="G149" s="475"/>
      <c r="H149" s="476"/>
      <c r="I149" s="509"/>
      <c r="J149" s="475"/>
      <c r="K149" s="475"/>
      <c r="L149" s="476"/>
      <c r="M149" s="475"/>
    </row>
    <row r="150" spans="1:13" x14ac:dyDescent="0.2">
      <c r="A150" s="475"/>
      <c r="B150" s="475"/>
      <c r="C150" s="475"/>
      <c r="D150" s="475"/>
      <c r="E150" s="475"/>
      <c r="F150" s="475"/>
      <c r="G150" s="475"/>
      <c r="H150" s="476"/>
      <c r="I150" s="509"/>
      <c r="J150" s="475"/>
      <c r="K150" s="475"/>
      <c r="L150" s="476"/>
      <c r="M150" s="475"/>
    </row>
    <row r="151" spans="1:13" x14ac:dyDescent="0.2">
      <c r="A151" s="475"/>
      <c r="B151" s="475"/>
      <c r="C151" s="475"/>
      <c r="D151" s="475"/>
      <c r="E151" s="475"/>
      <c r="F151" s="475"/>
      <c r="G151" s="475"/>
      <c r="H151" s="476"/>
      <c r="I151" s="509"/>
      <c r="J151" s="475"/>
      <c r="K151" s="475"/>
      <c r="L151" s="476"/>
      <c r="M151" s="475"/>
    </row>
    <row r="152" spans="1:13" x14ac:dyDescent="0.2">
      <c r="A152" s="475"/>
      <c r="B152" s="475"/>
      <c r="C152" s="475"/>
      <c r="D152" s="475"/>
      <c r="E152" s="475"/>
      <c r="F152" s="475"/>
      <c r="G152" s="475"/>
      <c r="H152" s="476"/>
      <c r="I152" s="509"/>
      <c r="J152" s="475"/>
      <c r="K152" s="475"/>
      <c r="L152" s="476"/>
      <c r="M152" s="475"/>
    </row>
    <row r="153" spans="1:13" x14ac:dyDescent="0.2">
      <c r="A153" s="475"/>
      <c r="B153" s="475"/>
      <c r="C153" s="475"/>
      <c r="D153" s="475"/>
      <c r="E153" s="475"/>
      <c r="F153" s="475"/>
      <c r="G153" s="475"/>
      <c r="H153" s="476"/>
      <c r="I153" s="509"/>
      <c r="J153" s="475"/>
      <c r="K153" s="475"/>
      <c r="L153" s="476"/>
      <c r="M153" s="475"/>
    </row>
    <row r="154" spans="1:13" x14ac:dyDescent="0.2">
      <c r="A154" s="475"/>
      <c r="B154" s="475"/>
      <c r="C154" s="475"/>
      <c r="D154" s="475"/>
      <c r="E154" s="475"/>
      <c r="F154" s="475"/>
      <c r="G154" s="475"/>
      <c r="H154" s="476"/>
      <c r="I154" s="509"/>
      <c r="J154" s="475"/>
      <c r="K154" s="475"/>
      <c r="L154" s="476"/>
      <c r="M154" s="475"/>
    </row>
    <row r="155" spans="1:13" x14ac:dyDescent="0.2">
      <c r="A155" s="475"/>
      <c r="B155" s="475"/>
      <c r="C155" s="475"/>
      <c r="D155" s="475"/>
      <c r="E155" s="475"/>
      <c r="F155" s="475"/>
      <c r="G155" s="475"/>
      <c r="H155" s="476"/>
      <c r="I155" s="509"/>
      <c r="J155" s="475"/>
      <c r="K155" s="475"/>
      <c r="L155" s="476"/>
      <c r="M155" s="475"/>
    </row>
    <row r="156" spans="1:13" x14ac:dyDescent="0.2">
      <c r="A156" s="475"/>
      <c r="B156" s="475"/>
      <c r="C156" s="475"/>
      <c r="D156" s="475"/>
      <c r="E156" s="475"/>
      <c r="F156" s="475"/>
      <c r="G156" s="475"/>
      <c r="H156" s="476"/>
      <c r="I156" s="509"/>
      <c r="J156" s="475"/>
      <c r="K156" s="475"/>
      <c r="L156" s="476"/>
      <c r="M156" s="475"/>
    </row>
    <row r="157" spans="1:13" x14ac:dyDescent="0.2">
      <c r="A157" s="475"/>
      <c r="B157" s="475"/>
      <c r="C157" s="475"/>
      <c r="D157" s="475"/>
      <c r="E157" s="475"/>
      <c r="F157" s="475"/>
      <c r="G157" s="475"/>
      <c r="H157" s="476"/>
      <c r="I157" s="509"/>
      <c r="J157" s="475"/>
      <c r="K157" s="475"/>
      <c r="L157" s="476"/>
      <c r="M157" s="475"/>
    </row>
    <row r="158" spans="1:13" x14ac:dyDescent="0.2">
      <c r="A158" s="475"/>
      <c r="B158" s="475"/>
      <c r="C158" s="475"/>
      <c r="D158" s="475"/>
      <c r="E158" s="475"/>
      <c r="F158" s="475"/>
      <c r="G158" s="475"/>
      <c r="H158" s="476"/>
      <c r="I158" s="509"/>
      <c r="J158" s="475"/>
      <c r="K158" s="475"/>
      <c r="L158" s="476"/>
      <c r="M158" s="475"/>
    </row>
    <row r="159" spans="1:13" x14ac:dyDescent="0.2">
      <c r="A159" s="475"/>
      <c r="B159" s="475"/>
      <c r="C159" s="475"/>
      <c r="D159" s="475"/>
      <c r="E159" s="475"/>
      <c r="F159" s="475"/>
      <c r="G159" s="475"/>
      <c r="H159" s="476"/>
      <c r="I159" s="509"/>
      <c r="J159" s="475"/>
      <c r="K159" s="475"/>
      <c r="L159" s="476"/>
      <c r="M159" s="475"/>
    </row>
    <row r="160" spans="1:13" x14ac:dyDescent="0.2">
      <c r="A160" s="475"/>
      <c r="B160" s="475"/>
      <c r="C160" s="475"/>
      <c r="D160" s="475"/>
      <c r="E160" s="475"/>
      <c r="F160" s="475"/>
      <c r="G160" s="475"/>
      <c r="H160" s="476"/>
      <c r="I160" s="509"/>
      <c r="J160" s="475"/>
      <c r="K160" s="475"/>
      <c r="L160" s="476"/>
      <c r="M160" s="475"/>
    </row>
    <row r="161" spans="1:13" x14ac:dyDescent="0.2">
      <c r="A161" s="475"/>
      <c r="B161" s="475"/>
      <c r="C161" s="475"/>
      <c r="D161" s="475"/>
      <c r="E161" s="475"/>
      <c r="F161" s="475"/>
      <c r="G161" s="475"/>
      <c r="H161" s="476"/>
      <c r="I161" s="509"/>
      <c r="J161" s="475"/>
      <c r="K161" s="475"/>
      <c r="L161" s="476"/>
      <c r="M161" s="475"/>
    </row>
    <row r="162" spans="1:13" x14ac:dyDescent="0.2">
      <c r="A162" s="475"/>
      <c r="B162" s="475"/>
      <c r="C162" s="475"/>
      <c r="D162" s="475"/>
      <c r="E162" s="475"/>
      <c r="F162" s="475"/>
      <c r="G162" s="475"/>
      <c r="H162" s="476"/>
      <c r="I162" s="509"/>
      <c r="J162" s="475"/>
      <c r="K162" s="475"/>
      <c r="L162" s="476"/>
      <c r="M162" s="475"/>
    </row>
    <row r="163" spans="1:13" x14ac:dyDescent="0.2">
      <c r="A163" s="475"/>
      <c r="B163" s="475"/>
      <c r="C163" s="475"/>
      <c r="D163" s="475"/>
      <c r="E163" s="475"/>
      <c r="F163" s="475"/>
      <c r="G163" s="475"/>
      <c r="H163" s="476"/>
      <c r="I163" s="509"/>
      <c r="J163" s="475"/>
      <c r="K163" s="475"/>
      <c r="L163" s="476"/>
      <c r="M163" s="475"/>
    </row>
    <row r="164" spans="1:13" x14ac:dyDescent="0.2">
      <c r="A164" s="475"/>
      <c r="B164" s="475"/>
      <c r="C164" s="475"/>
      <c r="D164" s="475"/>
      <c r="E164" s="475"/>
      <c r="F164" s="475"/>
      <c r="G164" s="475"/>
      <c r="H164" s="476"/>
      <c r="I164" s="509"/>
      <c r="J164" s="475"/>
      <c r="K164" s="475"/>
      <c r="L164" s="476"/>
      <c r="M164" s="475"/>
    </row>
    <row r="165" spans="1:13" x14ac:dyDescent="0.2">
      <c r="A165" s="475"/>
      <c r="B165" s="475"/>
      <c r="C165" s="475"/>
      <c r="D165" s="475"/>
      <c r="E165" s="475"/>
      <c r="F165" s="475"/>
      <c r="G165" s="475"/>
      <c r="H165" s="476"/>
      <c r="I165" s="509"/>
      <c r="J165" s="475"/>
      <c r="K165" s="475"/>
      <c r="L165" s="476"/>
      <c r="M165" s="475"/>
    </row>
    <row r="166" spans="1:13" x14ac:dyDescent="0.2">
      <c r="A166" s="475"/>
      <c r="B166" s="475"/>
      <c r="C166" s="475"/>
      <c r="D166" s="475"/>
      <c r="E166" s="475"/>
      <c r="F166" s="475"/>
      <c r="G166" s="475"/>
      <c r="H166" s="476"/>
      <c r="I166" s="509"/>
      <c r="J166" s="475"/>
      <c r="K166" s="475"/>
      <c r="L166" s="476"/>
      <c r="M166" s="475"/>
    </row>
    <row r="167" spans="1:13" x14ac:dyDescent="0.2">
      <c r="A167" s="475"/>
      <c r="B167" s="475"/>
      <c r="C167" s="475"/>
      <c r="D167" s="475"/>
      <c r="E167" s="475"/>
      <c r="F167" s="475"/>
      <c r="G167" s="475"/>
      <c r="H167" s="476"/>
      <c r="I167" s="509"/>
      <c r="J167" s="475"/>
      <c r="K167" s="475"/>
      <c r="L167" s="476"/>
      <c r="M167" s="475"/>
    </row>
    <row r="168" spans="1:13" x14ac:dyDescent="0.2">
      <c r="A168" s="475"/>
      <c r="B168" s="475"/>
      <c r="C168" s="475"/>
      <c r="D168" s="475"/>
      <c r="E168" s="475"/>
      <c r="F168" s="475"/>
      <c r="G168" s="475"/>
      <c r="H168" s="476"/>
      <c r="I168" s="509"/>
      <c r="J168" s="475"/>
      <c r="K168" s="475"/>
      <c r="L168" s="476"/>
      <c r="M168" s="475"/>
    </row>
    <row r="169" spans="1:13" x14ac:dyDescent="0.2">
      <c r="A169" s="475"/>
      <c r="B169" s="475"/>
      <c r="C169" s="475"/>
      <c r="D169" s="475"/>
      <c r="E169" s="475"/>
      <c r="F169" s="475"/>
      <c r="G169" s="475"/>
      <c r="H169" s="476"/>
      <c r="I169" s="509"/>
      <c r="J169" s="475"/>
      <c r="K169" s="475"/>
      <c r="L169" s="476"/>
      <c r="M169" s="475"/>
    </row>
    <row r="170" spans="1:13" x14ac:dyDescent="0.2">
      <c r="A170" s="475"/>
      <c r="B170" s="475"/>
      <c r="C170" s="475"/>
      <c r="D170" s="475"/>
      <c r="E170" s="475"/>
      <c r="F170" s="475"/>
      <c r="G170" s="475"/>
      <c r="H170" s="476"/>
      <c r="I170" s="509"/>
      <c r="J170" s="475"/>
      <c r="K170" s="475"/>
      <c r="L170" s="476"/>
      <c r="M170" s="475"/>
    </row>
    <row r="171" spans="1:13" x14ac:dyDescent="0.2">
      <c r="A171" s="475"/>
      <c r="B171" s="475"/>
      <c r="C171" s="475"/>
      <c r="D171" s="475"/>
      <c r="E171" s="475"/>
      <c r="F171" s="475"/>
      <c r="G171" s="475"/>
      <c r="H171" s="476"/>
      <c r="I171" s="509"/>
      <c r="J171" s="475"/>
      <c r="K171" s="475"/>
      <c r="L171" s="476"/>
      <c r="M171" s="475"/>
    </row>
    <row r="172" spans="1:13" x14ac:dyDescent="0.2">
      <c r="A172" s="475"/>
      <c r="B172" s="475"/>
      <c r="C172" s="475"/>
      <c r="D172" s="475"/>
      <c r="E172" s="475"/>
      <c r="F172" s="475"/>
      <c r="G172" s="475"/>
      <c r="H172" s="476"/>
      <c r="I172" s="509"/>
      <c r="J172" s="475"/>
      <c r="K172" s="475"/>
      <c r="L172" s="476"/>
      <c r="M172" s="475"/>
    </row>
    <row r="173" spans="1:13" x14ac:dyDescent="0.2">
      <c r="A173" s="475"/>
      <c r="B173" s="475"/>
      <c r="C173" s="475"/>
      <c r="D173" s="475"/>
      <c r="E173" s="475"/>
      <c r="F173" s="475"/>
      <c r="G173" s="475"/>
      <c r="H173" s="476"/>
      <c r="I173" s="509"/>
      <c r="J173" s="475"/>
      <c r="K173" s="475"/>
      <c r="L173" s="476"/>
      <c r="M173" s="475"/>
    </row>
    <row r="174" spans="1:13" x14ac:dyDescent="0.2">
      <c r="A174" s="475"/>
      <c r="B174" s="475"/>
      <c r="C174" s="475"/>
      <c r="D174" s="475"/>
      <c r="E174" s="475"/>
      <c r="F174" s="475"/>
      <c r="G174" s="475"/>
      <c r="H174" s="476"/>
      <c r="I174" s="509"/>
      <c r="J174" s="475"/>
      <c r="K174" s="475"/>
      <c r="L174" s="476"/>
      <c r="M174" s="475"/>
    </row>
    <row r="175" spans="1:13" x14ac:dyDescent="0.2">
      <c r="A175" s="475"/>
      <c r="B175" s="475"/>
      <c r="C175" s="475"/>
      <c r="D175" s="475"/>
      <c r="E175" s="475"/>
      <c r="F175" s="475"/>
      <c r="G175" s="475"/>
      <c r="H175" s="476"/>
      <c r="I175" s="509"/>
      <c r="J175" s="475"/>
      <c r="K175" s="475"/>
      <c r="L175" s="476"/>
      <c r="M175" s="475"/>
    </row>
    <row r="176" spans="1:13" x14ac:dyDescent="0.2">
      <c r="A176" s="475"/>
      <c r="B176" s="475"/>
      <c r="C176" s="475"/>
      <c r="D176" s="475"/>
      <c r="E176" s="475"/>
      <c r="F176" s="475"/>
      <c r="G176" s="475"/>
      <c r="H176" s="476"/>
      <c r="I176" s="509"/>
      <c r="J176" s="475"/>
      <c r="K176" s="475"/>
      <c r="L176" s="476"/>
      <c r="M176" s="475"/>
    </row>
    <row r="177" spans="1:13" x14ac:dyDescent="0.2">
      <c r="A177" s="475"/>
      <c r="B177" s="475"/>
      <c r="C177" s="475"/>
      <c r="D177" s="475"/>
      <c r="E177" s="475"/>
      <c r="F177" s="475"/>
      <c r="G177" s="475"/>
      <c r="H177" s="476"/>
      <c r="I177" s="509"/>
      <c r="J177" s="475"/>
      <c r="K177" s="475"/>
      <c r="L177" s="476"/>
      <c r="M177" s="475"/>
    </row>
    <row r="178" spans="1:13" x14ac:dyDescent="0.2">
      <c r="A178" s="475"/>
      <c r="B178" s="475"/>
      <c r="C178" s="475"/>
      <c r="D178" s="475"/>
      <c r="E178" s="475"/>
      <c r="F178" s="475"/>
      <c r="G178" s="475"/>
      <c r="H178" s="476"/>
      <c r="I178" s="509"/>
      <c r="J178" s="475"/>
      <c r="K178" s="475"/>
      <c r="L178" s="476"/>
      <c r="M178" s="475"/>
    </row>
    <row r="179" spans="1:13" x14ac:dyDescent="0.2">
      <c r="A179" s="475"/>
      <c r="B179" s="475"/>
      <c r="C179" s="475"/>
      <c r="D179" s="475"/>
      <c r="E179" s="475"/>
      <c r="F179" s="475"/>
      <c r="G179" s="475"/>
      <c r="H179" s="476"/>
      <c r="I179" s="509"/>
      <c r="J179" s="475"/>
      <c r="K179" s="475"/>
      <c r="L179" s="476"/>
      <c r="M179" s="475"/>
    </row>
    <row r="180" spans="1:13" x14ac:dyDescent="0.2">
      <c r="A180" s="475"/>
      <c r="B180" s="475"/>
      <c r="C180" s="475"/>
      <c r="D180" s="475"/>
      <c r="E180" s="475"/>
      <c r="F180" s="475"/>
      <c r="G180" s="475"/>
      <c r="H180" s="476"/>
      <c r="I180" s="509"/>
      <c r="J180" s="475"/>
      <c r="K180" s="475"/>
      <c r="L180" s="476"/>
      <c r="M180" s="475"/>
    </row>
    <row r="181" spans="1:13" x14ac:dyDescent="0.2">
      <c r="A181" s="475"/>
      <c r="B181" s="475"/>
      <c r="C181" s="475"/>
      <c r="D181" s="475"/>
      <c r="E181" s="475"/>
      <c r="F181" s="475"/>
      <c r="G181" s="475"/>
      <c r="H181" s="476"/>
      <c r="I181" s="509"/>
      <c r="J181" s="475"/>
      <c r="K181" s="475"/>
      <c r="L181" s="476"/>
      <c r="M181" s="475"/>
    </row>
    <row r="182" spans="1:13" x14ac:dyDescent="0.2">
      <c r="A182" s="475"/>
      <c r="B182" s="475"/>
      <c r="C182" s="475"/>
      <c r="D182" s="475"/>
      <c r="E182" s="475"/>
      <c r="F182" s="475"/>
      <c r="G182" s="475"/>
      <c r="H182" s="476"/>
      <c r="I182" s="509"/>
      <c r="J182" s="475"/>
      <c r="K182" s="475"/>
      <c r="L182" s="476"/>
      <c r="M182" s="475"/>
    </row>
    <row r="183" spans="1:13" x14ac:dyDescent="0.2">
      <c r="A183" s="475"/>
      <c r="B183" s="475"/>
      <c r="C183" s="475"/>
      <c r="D183" s="475"/>
      <c r="E183" s="475"/>
      <c r="F183" s="475"/>
      <c r="G183" s="475"/>
      <c r="H183" s="476"/>
      <c r="I183" s="509"/>
      <c r="J183" s="475"/>
      <c r="K183" s="475"/>
      <c r="L183" s="476"/>
      <c r="M183" s="475"/>
    </row>
    <row r="184" spans="1:13" x14ac:dyDescent="0.2">
      <c r="A184" s="475"/>
      <c r="B184" s="475"/>
      <c r="C184" s="475"/>
      <c r="D184" s="475"/>
      <c r="E184" s="475"/>
      <c r="F184" s="475"/>
      <c r="G184" s="475"/>
      <c r="H184" s="476"/>
      <c r="I184" s="509"/>
      <c r="J184" s="475"/>
      <c r="K184" s="475"/>
      <c r="L184" s="476"/>
      <c r="M184" s="475"/>
    </row>
    <row r="185" spans="1:13" x14ac:dyDescent="0.2">
      <c r="A185" s="475"/>
      <c r="B185" s="475"/>
      <c r="C185" s="475"/>
      <c r="D185" s="475"/>
      <c r="E185" s="475"/>
      <c r="F185" s="475"/>
      <c r="G185" s="475"/>
      <c r="H185" s="476"/>
      <c r="I185" s="509"/>
      <c r="J185" s="475"/>
      <c r="K185" s="475"/>
      <c r="L185" s="476"/>
      <c r="M185" s="475"/>
    </row>
    <row r="186" spans="1:13" x14ac:dyDescent="0.2">
      <c r="A186" s="475"/>
      <c r="B186" s="475"/>
      <c r="C186" s="475"/>
      <c r="D186" s="475"/>
      <c r="E186" s="475"/>
      <c r="F186" s="475"/>
      <c r="G186" s="475"/>
      <c r="H186" s="476"/>
      <c r="I186" s="509"/>
      <c r="J186" s="475"/>
      <c r="K186" s="475"/>
      <c r="L186" s="476"/>
      <c r="M186" s="475"/>
    </row>
    <row r="187" spans="1:13" x14ac:dyDescent="0.2">
      <c r="A187" s="475"/>
      <c r="B187" s="475"/>
      <c r="C187" s="475"/>
      <c r="D187" s="475"/>
      <c r="E187" s="475"/>
      <c r="F187" s="475"/>
      <c r="G187" s="475"/>
      <c r="H187" s="476"/>
      <c r="I187" s="509"/>
      <c r="J187" s="475"/>
      <c r="K187" s="475"/>
      <c r="L187" s="476"/>
      <c r="M187" s="475"/>
    </row>
    <row r="188" spans="1:13" x14ac:dyDescent="0.2">
      <c r="A188" s="475"/>
      <c r="B188" s="475"/>
      <c r="C188" s="475"/>
      <c r="D188" s="475"/>
      <c r="E188" s="475"/>
      <c r="F188" s="475"/>
      <c r="G188" s="475"/>
      <c r="H188" s="476"/>
      <c r="I188" s="509"/>
      <c r="J188" s="475"/>
      <c r="K188" s="475"/>
      <c r="L188" s="476"/>
      <c r="M188" s="475"/>
    </row>
    <row r="189" spans="1:13" x14ac:dyDescent="0.2">
      <c r="A189" s="475"/>
      <c r="B189" s="475"/>
      <c r="C189" s="475"/>
      <c r="D189" s="475"/>
      <c r="E189" s="475"/>
      <c r="F189" s="475"/>
      <c r="G189" s="475"/>
      <c r="H189" s="476"/>
      <c r="I189" s="509"/>
      <c r="J189" s="475"/>
      <c r="K189" s="475"/>
      <c r="L189" s="476"/>
      <c r="M189" s="475"/>
    </row>
    <row r="190" spans="1:13" x14ac:dyDescent="0.2">
      <c r="A190" s="475"/>
      <c r="B190" s="475"/>
      <c r="C190" s="475"/>
      <c r="D190" s="475"/>
      <c r="E190" s="475"/>
      <c r="F190" s="475"/>
      <c r="G190" s="475"/>
      <c r="H190" s="476"/>
      <c r="I190" s="509"/>
      <c r="J190" s="475"/>
      <c r="K190" s="475"/>
      <c r="L190" s="476"/>
      <c r="M190" s="475"/>
    </row>
    <row r="191" spans="1:13" x14ac:dyDescent="0.2">
      <c r="A191" s="475"/>
      <c r="B191" s="475"/>
      <c r="C191" s="475"/>
      <c r="D191" s="475"/>
      <c r="E191" s="475"/>
      <c r="F191" s="475"/>
      <c r="G191" s="475"/>
      <c r="H191" s="476"/>
      <c r="I191" s="509"/>
      <c r="J191" s="475"/>
      <c r="K191" s="475"/>
      <c r="L191" s="476"/>
      <c r="M191" s="475"/>
    </row>
    <row r="192" spans="1:13" x14ac:dyDescent="0.2">
      <c r="A192" s="475"/>
      <c r="B192" s="475"/>
      <c r="C192" s="475"/>
      <c r="D192" s="475"/>
      <c r="E192" s="475"/>
      <c r="F192" s="475"/>
      <c r="G192" s="475"/>
      <c r="H192" s="476"/>
      <c r="I192" s="509"/>
      <c r="J192" s="475"/>
      <c r="K192" s="475"/>
      <c r="L192" s="476"/>
      <c r="M192" s="475"/>
    </row>
    <row r="193" spans="1:13" x14ac:dyDescent="0.2">
      <c r="A193" s="475"/>
      <c r="B193" s="475"/>
      <c r="C193" s="475"/>
      <c r="D193" s="475"/>
      <c r="E193" s="475"/>
      <c r="F193" s="475"/>
      <c r="G193" s="475"/>
      <c r="H193" s="476"/>
      <c r="I193" s="509"/>
      <c r="J193" s="475"/>
      <c r="K193" s="475"/>
      <c r="L193" s="476"/>
      <c r="M193" s="475"/>
    </row>
    <row r="194" spans="1:13" x14ac:dyDescent="0.2">
      <c r="A194" s="475"/>
      <c r="B194" s="475"/>
      <c r="C194" s="475"/>
      <c r="D194" s="475"/>
      <c r="E194" s="475"/>
      <c r="F194" s="475"/>
      <c r="G194" s="475"/>
      <c r="H194" s="476"/>
      <c r="I194" s="509"/>
      <c r="J194" s="475"/>
      <c r="K194" s="475"/>
      <c r="L194" s="476"/>
      <c r="M194" s="475"/>
    </row>
    <row r="195" spans="1:13" x14ac:dyDescent="0.2">
      <c r="A195" s="475"/>
      <c r="B195" s="475"/>
      <c r="C195" s="475"/>
      <c r="D195" s="475"/>
      <c r="E195" s="475"/>
      <c r="F195" s="475"/>
      <c r="G195" s="475"/>
      <c r="H195" s="476"/>
      <c r="I195" s="509"/>
      <c r="J195" s="475"/>
      <c r="K195" s="475"/>
      <c r="L195" s="476"/>
      <c r="M195" s="475"/>
    </row>
    <row r="196" spans="1:13" x14ac:dyDescent="0.2">
      <c r="A196" s="475"/>
      <c r="B196" s="475"/>
      <c r="C196" s="475"/>
      <c r="D196" s="475"/>
      <c r="E196" s="475"/>
      <c r="F196" s="475"/>
      <c r="G196" s="475"/>
      <c r="H196" s="476"/>
      <c r="I196" s="509"/>
      <c r="J196" s="475"/>
      <c r="K196" s="475"/>
      <c r="L196" s="476"/>
      <c r="M196" s="475"/>
    </row>
    <row r="197" spans="1:13" x14ac:dyDescent="0.2">
      <c r="A197" s="475"/>
      <c r="B197" s="475"/>
      <c r="C197" s="475"/>
      <c r="D197" s="475"/>
      <c r="E197" s="475"/>
      <c r="F197" s="475"/>
      <c r="G197" s="475"/>
      <c r="H197" s="476"/>
      <c r="I197" s="509"/>
      <c r="J197" s="475"/>
      <c r="K197" s="475"/>
      <c r="L197" s="476"/>
      <c r="M197" s="475"/>
    </row>
    <row r="198" spans="1:13" x14ac:dyDescent="0.2">
      <c r="A198" s="475"/>
      <c r="B198" s="475"/>
      <c r="C198" s="475"/>
      <c r="D198" s="475"/>
      <c r="E198" s="475"/>
      <c r="F198" s="475"/>
      <c r="G198" s="475"/>
      <c r="H198" s="476"/>
      <c r="I198" s="509"/>
      <c r="J198" s="475"/>
      <c r="K198" s="475"/>
      <c r="L198" s="476"/>
      <c r="M198" s="475"/>
    </row>
    <row r="199" spans="1:13" x14ac:dyDescent="0.2">
      <c r="A199" s="475"/>
      <c r="B199" s="475"/>
      <c r="C199" s="475"/>
      <c r="D199" s="475"/>
      <c r="E199" s="475"/>
      <c r="F199" s="475"/>
      <c r="G199" s="475"/>
      <c r="H199" s="476"/>
      <c r="I199" s="509"/>
      <c r="J199" s="475"/>
      <c r="K199" s="475"/>
      <c r="L199" s="476"/>
      <c r="M199" s="475"/>
    </row>
    <row r="200" spans="1:13" x14ac:dyDescent="0.2">
      <c r="A200" s="475"/>
      <c r="B200" s="475"/>
      <c r="C200" s="475"/>
      <c r="D200" s="475"/>
      <c r="E200" s="475"/>
      <c r="F200" s="475"/>
      <c r="G200" s="475"/>
      <c r="H200" s="476"/>
      <c r="I200" s="509"/>
      <c r="J200" s="475"/>
      <c r="K200" s="475"/>
      <c r="L200" s="476"/>
      <c r="M200" s="475"/>
    </row>
    <row r="201" spans="1:13" x14ac:dyDescent="0.2">
      <c r="A201" s="475"/>
      <c r="B201" s="475"/>
      <c r="C201" s="475"/>
      <c r="D201" s="475"/>
      <c r="E201" s="475"/>
      <c r="F201" s="475"/>
      <c r="G201" s="475"/>
      <c r="H201" s="476"/>
      <c r="I201" s="509"/>
      <c r="J201" s="475"/>
      <c r="K201" s="475"/>
      <c r="L201" s="476"/>
      <c r="M201" s="475"/>
    </row>
    <row r="202" spans="1:13" x14ac:dyDescent="0.2">
      <c r="A202" s="475"/>
      <c r="B202" s="475"/>
      <c r="C202" s="475"/>
      <c r="D202" s="475"/>
      <c r="E202" s="475"/>
      <c r="F202" s="475"/>
      <c r="G202" s="475"/>
      <c r="H202" s="476"/>
      <c r="I202" s="509"/>
      <c r="J202" s="475"/>
      <c r="K202" s="475"/>
      <c r="L202" s="476"/>
      <c r="M202" s="475"/>
    </row>
    <row r="203" spans="1:13" x14ac:dyDescent="0.2">
      <c r="A203" s="475"/>
      <c r="B203" s="475"/>
      <c r="C203" s="475"/>
      <c r="D203" s="475"/>
      <c r="E203" s="475"/>
      <c r="F203" s="475"/>
      <c r="G203" s="475"/>
      <c r="H203" s="476"/>
      <c r="I203" s="509"/>
      <c r="J203" s="475"/>
      <c r="K203" s="475"/>
      <c r="L203" s="476"/>
      <c r="M203" s="475"/>
    </row>
    <row r="204" spans="1:13" x14ac:dyDescent="0.2">
      <c r="A204" s="475"/>
      <c r="B204" s="475"/>
      <c r="C204" s="475"/>
      <c r="D204" s="475"/>
      <c r="E204" s="475"/>
      <c r="F204" s="475"/>
      <c r="G204" s="475"/>
      <c r="H204" s="476"/>
      <c r="I204" s="509"/>
      <c r="J204" s="475"/>
      <c r="K204" s="475"/>
      <c r="L204" s="476"/>
      <c r="M204" s="475"/>
    </row>
    <row r="205" spans="1:13" x14ac:dyDescent="0.2">
      <c r="A205" s="475"/>
      <c r="B205" s="475"/>
      <c r="C205" s="475"/>
      <c r="D205" s="475"/>
      <c r="E205" s="475"/>
      <c r="F205" s="475"/>
      <c r="G205" s="475"/>
      <c r="H205" s="476"/>
      <c r="I205" s="509"/>
      <c r="J205" s="475"/>
      <c r="K205" s="475"/>
      <c r="L205" s="476"/>
      <c r="M205" s="475"/>
    </row>
    <row r="206" spans="1:13" x14ac:dyDescent="0.2">
      <c r="A206" s="475"/>
      <c r="B206" s="475"/>
      <c r="C206" s="475"/>
      <c r="D206" s="475"/>
      <c r="E206" s="475"/>
      <c r="F206" s="475"/>
      <c r="G206" s="475"/>
      <c r="H206" s="476"/>
      <c r="I206" s="509"/>
      <c r="J206" s="475"/>
      <c r="K206" s="475"/>
      <c r="L206" s="476"/>
      <c r="M206" s="475"/>
    </row>
    <row r="207" spans="1:13" x14ac:dyDescent="0.2">
      <c r="A207" s="475"/>
      <c r="B207" s="475"/>
      <c r="C207" s="475"/>
      <c r="D207" s="475"/>
      <c r="E207" s="475"/>
      <c r="F207" s="475"/>
      <c r="G207" s="475"/>
      <c r="H207" s="476"/>
      <c r="I207" s="509"/>
      <c r="J207" s="475"/>
      <c r="K207" s="475"/>
      <c r="L207" s="476"/>
      <c r="M207" s="475"/>
    </row>
    <row r="208" spans="1:13" x14ac:dyDescent="0.2">
      <c r="A208" s="475"/>
      <c r="B208" s="475"/>
      <c r="C208" s="475"/>
      <c r="D208" s="475"/>
      <c r="E208" s="475"/>
      <c r="F208" s="475"/>
      <c r="G208" s="475"/>
      <c r="H208" s="476"/>
      <c r="I208" s="509"/>
      <c r="J208" s="475"/>
      <c r="K208" s="475"/>
      <c r="L208" s="476"/>
      <c r="M208" s="475"/>
    </row>
    <row r="209" spans="1:13" x14ac:dyDescent="0.2">
      <c r="A209" s="475"/>
      <c r="B209" s="475"/>
      <c r="C209" s="475"/>
      <c r="D209" s="475"/>
      <c r="E209" s="475"/>
      <c r="F209" s="475"/>
      <c r="G209" s="475"/>
      <c r="H209" s="476"/>
      <c r="I209" s="509"/>
      <c r="J209" s="475"/>
      <c r="K209" s="475"/>
      <c r="L209" s="476"/>
      <c r="M209" s="475"/>
    </row>
    <row r="210" spans="1:13" x14ac:dyDescent="0.2">
      <c r="A210" s="437"/>
      <c r="B210" s="437"/>
      <c r="C210" s="437"/>
      <c r="D210" s="437"/>
      <c r="E210" s="437"/>
      <c r="F210" s="437"/>
      <c r="G210" s="437"/>
      <c r="H210" s="439"/>
      <c r="I210" s="248"/>
      <c r="J210" s="437"/>
      <c r="K210" s="437"/>
      <c r="L210" s="439"/>
      <c r="M210" s="437"/>
    </row>
    <row r="211" spans="1:13" x14ac:dyDescent="0.2">
      <c r="A211" s="437"/>
      <c r="B211" s="437"/>
      <c r="C211" s="437"/>
      <c r="D211" s="437"/>
      <c r="E211" s="437"/>
      <c r="F211" s="437"/>
      <c r="G211" s="437"/>
      <c r="H211" s="439"/>
      <c r="I211" s="509"/>
      <c r="J211" s="437"/>
      <c r="K211" s="437"/>
      <c r="L211" s="439"/>
      <c r="M211" s="437"/>
    </row>
    <row r="212" spans="1:13" x14ac:dyDescent="0.2">
      <c r="A212" s="437"/>
      <c r="B212" s="437"/>
      <c r="C212" s="437"/>
      <c r="D212" s="437"/>
      <c r="E212" s="437"/>
      <c r="F212" s="437"/>
      <c r="G212" s="437"/>
      <c r="H212" s="439"/>
      <c r="I212" s="509"/>
      <c r="J212" s="437"/>
      <c r="K212" s="437"/>
      <c r="L212" s="439"/>
      <c r="M212" s="437"/>
    </row>
    <row r="213" spans="1:13" x14ac:dyDescent="0.2">
      <c r="A213" s="437"/>
      <c r="B213" s="437"/>
      <c r="C213" s="437"/>
      <c r="D213" s="437"/>
      <c r="E213" s="437"/>
      <c r="F213" s="437"/>
      <c r="G213" s="437"/>
      <c r="H213" s="439"/>
      <c r="I213" s="509"/>
      <c r="J213" s="437"/>
      <c r="K213" s="437"/>
      <c r="L213" s="439"/>
      <c r="M213" s="437"/>
    </row>
    <row r="214" spans="1:13" x14ac:dyDescent="0.2">
      <c r="A214" s="437"/>
      <c r="B214" s="437"/>
      <c r="C214" s="437"/>
      <c r="D214" s="437"/>
      <c r="E214" s="437"/>
      <c r="F214" s="437"/>
      <c r="G214" s="437"/>
      <c r="H214" s="439"/>
      <c r="I214" s="509"/>
      <c r="J214" s="437"/>
      <c r="K214" s="437"/>
      <c r="L214" s="439"/>
      <c r="M214" s="437"/>
    </row>
    <row r="215" spans="1:13" x14ac:dyDescent="0.2">
      <c r="A215" s="437"/>
      <c r="B215" s="437"/>
      <c r="C215" s="437"/>
      <c r="D215" s="437"/>
      <c r="E215" s="437"/>
      <c r="F215" s="437"/>
      <c r="G215" s="437"/>
      <c r="H215" s="439"/>
      <c r="I215" s="509"/>
      <c r="J215" s="437"/>
      <c r="K215" s="437"/>
      <c r="L215" s="439"/>
      <c r="M215" s="437"/>
    </row>
    <row r="216" spans="1:13" x14ac:dyDescent="0.2">
      <c r="A216" s="437"/>
      <c r="B216" s="437"/>
      <c r="C216" s="437"/>
      <c r="D216" s="437"/>
      <c r="E216" s="437"/>
      <c r="F216" s="437"/>
      <c r="G216" s="437"/>
      <c r="H216" s="439"/>
      <c r="I216" s="509"/>
      <c r="J216" s="437"/>
      <c r="K216" s="437"/>
      <c r="L216" s="439"/>
      <c r="M216" s="437"/>
    </row>
    <row r="217" spans="1:13" x14ac:dyDescent="0.2">
      <c r="A217" s="437"/>
      <c r="B217" s="437"/>
      <c r="C217" s="437"/>
      <c r="D217" s="437"/>
      <c r="E217" s="437"/>
      <c r="F217" s="437"/>
      <c r="G217" s="437"/>
      <c r="H217" s="439"/>
      <c r="I217" s="509"/>
      <c r="J217" s="437"/>
      <c r="K217" s="437"/>
      <c r="L217" s="439"/>
      <c r="M217" s="437"/>
    </row>
    <row r="218" spans="1:13" x14ac:dyDescent="0.2">
      <c r="A218" s="437"/>
      <c r="B218" s="437"/>
      <c r="C218" s="437"/>
      <c r="D218" s="437"/>
      <c r="E218" s="437"/>
      <c r="F218" s="437"/>
      <c r="G218" s="437"/>
      <c r="H218" s="439"/>
      <c r="I218" s="509"/>
      <c r="J218" s="437"/>
      <c r="K218" s="437"/>
      <c r="L218" s="439"/>
      <c r="M218" s="437"/>
    </row>
    <row r="219" spans="1:13" x14ac:dyDescent="0.2">
      <c r="I219" s="512"/>
    </row>
  </sheetData>
  <sortState ref="A2:M339">
    <sortCondition ref="C2:C339"/>
  </sortState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07"/>
  <sheetViews>
    <sheetView topLeftCell="A101" workbookViewId="0">
      <selection activeCell="I113" sqref="I113"/>
    </sheetView>
  </sheetViews>
  <sheetFormatPr defaultColWidth="9.140625" defaultRowHeight="12.75" x14ac:dyDescent="0.2"/>
  <cols>
    <col min="6" max="6" width="13.5703125" customWidth="1"/>
    <col min="7" max="7" width="14.85546875" customWidth="1"/>
    <col min="8" max="8" width="14.42578125" customWidth="1"/>
    <col min="9" max="9" width="15.7109375" style="363" customWidth="1"/>
    <col min="10" max="10" width="13" customWidth="1"/>
    <col min="11" max="11" width="20.5703125" customWidth="1"/>
    <col min="12" max="12" width="17.5703125" customWidth="1"/>
  </cols>
  <sheetData>
    <row r="1" spans="1:13" s="362" customFormat="1" x14ac:dyDescent="0.2">
      <c r="A1" s="478" t="s">
        <v>888</v>
      </c>
      <c r="B1" s="478" t="s">
        <v>0</v>
      </c>
      <c r="C1" s="478" t="s">
        <v>889</v>
      </c>
      <c r="D1" s="478" t="s">
        <v>1</v>
      </c>
      <c r="E1" s="478" t="s">
        <v>31</v>
      </c>
      <c r="F1" s="478" t="s">
        <v>32</v>
      </c>
      <c r="G1" s="478" t="s">
        <v>40</v>
      </c>
      <c r="H1" s="478" t="s">
        <v>33</v>
      </c>
      <c r="I1" s="508" t="s">
        <v>2</v>
      </c>
      <c r="J1" s="478" t="s">
        <v>36</v>
      </c>
      <c r="K1" s="478" t="s">
        <v>3</v>
      </c>
      <c r="L1" s="478" t="s">
        <v>34</v>
      </c>
      <c r="M1" s="478" t="s">
        <v>35</v>
      </c>
    </row>
    <row r="2" spans="1:13" x14ac:dyDescent="0.2">
      <c r="A2" s="610" t="s">
        <v>890</v>
      </c>
      <c r="B2" s="610" t="s">
        <v>900</v>
      </c>
      <c r="C2" s="610" t="s">
        <v>892</v>
      </c>
      <c r="D2" s="610" t="s">
        <v>484</v>
      </c>
      <c r="E2" s="610" t="s">
        <v>485</v>
      </c>
      <c r="F2" s="610" t="s">
        <v>486</v>
      </c>
      <c r="G2" s="610" t="s">
        <v>1298</v>
      </c>
      <c r="H2" s="611">
        <v>42444</v>
      </c>
      <c r="I2" s="612">
        <v>-498.52</v>
      </c>
      <c r="J2" s="610" t="s">
        <v>1299</v>
      </c>
      <c r="K2" s="610" t="s">
        <v>417</v>
      </c>
      <c r="L2" s="611">
        <v>42445</v>
      </c>
      <c r="M2" s="610" t="s">
        <v>72</v>
      </c>
    </row>
    <row r="3" spans="1:13" x14ac:dyDescent="0.2">
      <c r="A3" s="610" t="s">
        <v>890</v>
      </c>
      <c r="B3" s="610" t="s">
        <v>282</v>
      </c>
      <c r="C3" s="610" t="s">
        <v>892</v>
      </c>
      <c r="D3" s="610" t="s">
        <v>911</v>
      </c>
      <c r="E3" s="610" t="s">
        <v>912</v>
      </c>
      <c r="F3" s="610" t="s">
        <v>913</v>
      </c>
      <c r="G3" s="610" t="s">
        <v>1313</v>
      </c>
      <c r="H3" s="611">
        <v>42139</v>
      </c>
      <c r="I3" s="612">
        <v>-626.32000000000005</v>
      </c>
      <c r="J3" s="610"/>
      <c r="K3" s="610" t="s">
        <v>86</v>
      </c>
      <c r="L3" s="611">
        <v>42445</v>
      </c>
      <c r="M3" s="610" t="s">
        <v>72</v>
      </c>
    </row>
    <row r="4" spans="1:13" x14ac:dyDescent="0.2">
      <c r="A4" s="610" t="s">
        <v>896</v>
      </c>
      <c r="B4" s="610" t="s">
        <v>900</v>
      </c>
      <c r="C4" s="610" t="s">
        <v>891</v>
      </c>
      <c r="D4" s="610" t="s">
        <v>1152</v>
      </c>
      <c r="E4" s="610" t="s">
        <v>1153</v>
      </c>
      <c r="F4" s="610" t="s">
        <v>1154</v>
      </c>
      <c r="G4" s="610" t="s">
        <v>1155</v>
      </c>
      <c r="H4" s="611">
        <v>42439</v>
      </c>
      <c r="I4" s="612">
        <v>3189.86</v>
      </c>
      <c r="J4" s="610"/>
      <c r="K4" s="610" t="s">
        <v>261</v>
      </c>
      <c r="L4" s="611">
        <v>42439</v>
      </c>
      <c r="M4" s="610" t="s">
        <v>72</v>
      </c>
    </row>
    <row r="5" spans="1:13" x14ac:dyDescent="0.2">
      <c r="A5" s="610" t="s">
        <v>896</v>
      </c>
      <c r="B5" s="610" t="s">
        <v>900</v>
      </c>
      <c r="C5" s="610" t="s">
        <v>891</v>
      </c>
      <c r="D5" s="610" t="s">
        <v>1152</v>
      </c>
      <c r="E5" s="610" t="s">
        <v>1153</v>
      </c>
      <c r="F5" s="610" t="s">
        <v>1154</v>
      </c>
      <c r="G5" s="610" t="s">
        <v>1156</v>
      </c>
      <c r="H5" s="611">
        <v>42382</v>
      </c>
      <c r="I5" s="612">
        <v>155.63</v>
      </c>
      <c r="J5" s="610"/>
      <c r="K5" s="610" t="s">
        <v>261</v>
      </c>
      <c r="L5" s="611">
        <v>42438</v>
      </c>
      <c r="M5" s="610" t="s">
        <v>72</v>
      </c>
    </row>
    <row r="6" spans="1:13" x14ac:dyDescent="0.2">
      <c r="A6" s="610" t="s">
        <v>896</v>
      </c>
      <c r="B6" s="610" t="s">
        <v>900</v>
      </c>
      <c r="C6" s="610" t="s">
        <v>891</v>
      </c>
      <c r="D6" s="610" t="s">
        <v>914</v>
      </c>
      <c r="E6" s="610" t="s">
        <v>915</v>
      </c>
      <c r="F6" s="610" t="s">
        <v>916</v>
      </c>
      <c r="G6" s="610" t="s">
        <v>1157</v>
      </c>
      <c r="H6" s="611">
        <v>42452</v>
      </c>
      <c r="I6" s="612">
        <v>5292.54</v>
      </c>
      <c r="J6" s="610" t="s">
        <v>918</v>
      </c>
      <c r="K6" s="610" t="s">
        <v>261</v>
      </c>
      <c r="L6" s="611">
        <v>42458</v>
      </c>
      <c r="M6" s="610" t="s">
        <v>72</v>
      </c>
    </row>
    <row r="7" spans="1:13" x14ac:dyDescent="0.2">
      <c r="A7" s="610" t="s">
        <v>896</v>
      </c>
      <c r="B7" s="610" t="s">
        <v>900</v>
      </c>
      <c r="C7" s="610" t="s">
        <v>891</v>
      </c>
      <c r="D7" s="610" t="s">
        <v>914</v>
      </c>
      <c r="E7" s="610" t="s">
        <v>915</v>
      </c>
      <c r="F7" s="610" t="s">
        <v>916</v>
      </c>
      <c r="G7" s="610" t="s">
        <v>1158</v>
      </c>
      <c r="H7" s="611">
        <v>42424</v>
      </c>
      <c r="I7" s="612">
        <v>2646.27</v>
      </c>
      <c r="J7" s="610" t="s">
        <v>918</v>
      </c>
      <c r="K7" s="610" t="s">
        <v>261</v>
      </c>
      <c r="L7" s="611">
        <v>42430</v>
      </c>
      <c r="M7" s="610" t="s">
        <v>72</v>
      </c>
    </row>
    <row r="8" spans="1:13" x14ac:dyDescent="0.2">
      <c r="A8" s="610" t="s">
        <v>896</v>
      </c>
      <c r="B8" s="610" t="s">
        <v>900</v>
      </c>
      <c r="C8" s="610" t="s">
        <v>891</v>
      </c>
      <c r="D8" s="610" t="s">
        <v>94</v>
      </c>
      <c r="E8" s="610" t="s">
        <v>95</v>
      </c>
      <c r="F8" s="610" t="s">
        <v>96</v>
      </c>
      <c r="G8" s="610" t="s">
        <v>1159</v>
      </c>
      <c r="H8" s="611">
        <v>42446</v>
      </c>
      <c r="I8" s="612">
        <v>225.85</v>
      </c>
      <c r="J8" s="610" t="s">
        <v>1160</v>
      </c>
      <c r="K8" s="610" t="s">
        <v>377</v>
      </c>
      <c r="L8" s="611">
        <v>42446</v>
      </c>
      <c r="M8" s="610" t="s">
        <v>72</v>
      </c>
    </row>
    <row r="9" spans="1:13" x14ac:dyDescent="0.2">
      <c r="A9" s="610" t="s">
        <v>896</v>
      </c>
      <c r="B9" s="610" t="s">
        <v>900</v>
      </c>
      <c r="C9" s="610" t="s">
        <v>891</v>
      </c>
      <c r="D9" s="610" t="s">
        <v>94</v>
      </c>
      <c r="E9" s="610" t="s">
        <v>95</v>
      </c>
      <c r="F9" s="610" t="s">
        <v>96</v>
      </c>
      <c r="G9" s="610" t="s">
        <v>1161</v>
      </c>
      <c r="H9" s="611">
        <v>42446</v>
      </c>
      <c r="I9" s="612">
        <v>68.61</v>
      </c>
      <c r="J9" s="610" t="s">
        <v>1162</v>
      </c>
      <c r="K9" s="610" t="s">
        <v>377</v>
      </c>
      <c r="L9" s="611">
        <v>42446</v>
      </c>
      <c r="M9" s="610" t="s">
        <v>72</v>
      </c>
    </row>
    <row r="10" spans="1:13" x14ac:dyDescent="0.2">
      <c r="A10" s="610" t="s">
        <v>896</v>
      </c>
      <c r="B10" s="610" t="s">
        <v>900</v>
      </c>
      <c r="C10" s="610" t="s">
        <v>891</v>
      </c>
      <c r="D10" s="610" t="s">
        <v>268</v>
      </c>
      <c r="E10" s="610" t="s">
        <v>269</v>
      </c>
      <c r="F10" s="610" t="s">
        <v>270</v>
      </c>
      <c r="G10" s="610" t="s">
        <v>1163</v>
      </c>
      <c r="H10" s="611">
        <v>42437</v>
      </c>
      <c r="I10" s="612">
        <v>259.08999999999997</v>
      </c>
      <c r="J10" s="610"/>
      <c r="K10" s="610" t="s">
        <v>2097</v>
      </c>
      <c r="L10" s="611">
        <v>42437</v>
      </c>
      <c r="M10" s="610" t="s">
        <v>72</v>
      </c>
    </row>
    <row r="11" spans="1:13" x14ac:dyDescent="0.2">
      <c r="A11" s="610" t="s">
        <v>896</v>
      </c>
      <c r="B11" s="610" t="s">
        <v>900</v>
      </c>
      <c r="C11" s="610" t="s">
        <v>891</v>
      </c>
      <c r="D11" s="610" t="s">
        <v>1018</v>
      </c>
      <c r="E11" s="610" t="s">
        <v>1019</v>
      </c>
      <c r="F11" s="610" t="s">
        <v>1020</v>
      </c>
      <c r="G11" s="610" t="s">
        <v>1164</v>
      </c>
      <c r="H11" s="611">
        <v>42445</v>
      </c>
      <c r="I11" s="612">
        <v>844.58</v>
      </c>
      <c r="J11" s="610" t="s">
        <v>1165</v>
      </c>
      <c r="K11" s="610" t="s">
        <v>383</v>
      </c>
      <c r="L11" s="611">
        <v>42450</v>
      </c>
      <c r="M11" s="610" t="s">
        <v>72</v>
      </c>
    </row>
    <row r="12" spans="1:13" x14ac:dyDescent="0.2">
      <c r="A12" s="610" t="s">
        <v>896</v>
      </c>
      <c r="B12" s="610" t="s">
        <v>900</v>
      </c>
      <c r="C12" s="610" t="s">
        <v>891</v>
      </c>
      <c r="D12" s="610" t="s">
        <v>208</v>
      </c>
      <c r="E12" s="610" t="s">
        <v>3295</v>
      </c>
      <c r="F12" s="610" t="s">
        <v>210</v>
      </c>
      <c r="G12" s="610" t="s">
        <v>1166</v>
      </c>
      <c r="H12" s="611">
        <v>42432</v>
      </c>
      <c r="I12" s="612">
        <v>203.91</v>
      </c>
      <c r="J12" s="610"/>
      <c r="K12" s="610" t="s">
        <v>383</v>
      </c>
      <c r="L12" s="611">
        <v>42436</v>
      </c>
      <c r="M12" s="610" t="s">
        <v>72</v>
      </c>
    </row>
    <row r="13" spans="1:13" x14ac:dyDescent="0.2">
      <c r="A13" s="610" t="s">
        <v>896</v>
      </c>
      <c r="B13" s="610" t="s">
        <v>900</v>
      </c>
      <c r="C13" s="610" t="s">
        <v>891</v>
      </c>
      <c r="D13" s="610" t="s">
        <v>208</v>
      </c>
      <c r="E13" s="610" t="s">
        <v>3295</v>
      </c>
      <c r="F13" s="610" t="s">
        <v>210</v>
      </c>
      <c r="G13" s="610" t="s">
        <v>1167</v>
      </c>
      <c r="H13" s="611">
        <v>42432</v>
      </c>
      <c r="I13" s="612">
        <v>139.77000000000001</v>
      </c>
      <c r="J13" s="610"/>
      <c r="K13" s="610" t="s">
        <v>383</v>
      </c>
      <c r="L13" s="611">
        <v>42433</v>
      </c>
      <c r="M13" s="610" t="s">
        <v>72</v>
      </c>
    </row>
    <row r="14" spans="1:13" x14ac:dyDescent="0.2">
      <c r="A14" s="610" t="s">
        <v>896</v>
      </c>
      <c r="B14" s="610" t="s">
        <v>900</v>
      </c>
      <c r="C14" s="610" t="s">
        <v>891</v>
      </c>
      <c r="D14" s="610" t="s">
        <v>208</v>
      </c>
      <c r="E14" s="610" t="s">
        <v>3295</v>
      </c>
      <c r="F14" s="610" t="s">
        <v>210</v>
      </c>
      <c r="G14" s="610" t="s">
        <v>1168</v>
      </c>
      <c r="H14" s="611">
        <v>42432</v>
      </c>
      <c r="I14" s="612">
        <v>199.63</v>
      </c>
      <c r="J14" s="610"/>
      <c r="K14" s="610" t="s">
        <v>383</v>
      </c>
      <c r="L14" s="611">
        <v>42433</v>
      </c>
      <c r="M14" s="610" t="s">
        <v>72</v>
      </c>
    </row>
    <row r="15" spans="1:13" x14ac:dyDescent="0.2">
      <c r="A15" s="610" t="s">
        <v>896</v>
      </c>
      <c r="B15" s="610" t="s">
        <v>900</v>
      </c>
      <c r="C15" s="610" t="s">
        <v>891</v>
      </c>
      <c r="D15" s="610" t="s">
        <v>208</v>
      </c>
      <c r="E15" s="610" t="s">
        <v>3295</v>
      </c>
      <c r="F15" s="610" t="s">
        <v>210</v>
      </c>
      <c r="G15" s="610" t="s">
        <v>1169</v>
      </c>
      <c r="H15" s="611">
        <v>42432</v>
      </c>
      <c r="I15" s="612">
        <v>569.78</v>
      </c>
      <c r="J15" s="610"/>
      <c r="K15" s="610" t="s">
        <v>383</v>
      </c>
      <c r="L15" s="611">
        <v>42433</v>
      </c>
      <c r="M15" s="610" t="s">
        <v>72</v>
      </c>
    </row>
    <row r="16" spans="1:13" x14ac:dyDescent="0.2">
      <c r="A16" s="610" t="s">
        <v>896</v>
      </c>
      <c r="B16" s="610" t="s">
        <v>900</v>
      </c>
      <c r="C16" s="610" t="s">
        <v>891</v>
      </c>
      <c r="D16" s="610" t="s">
        <v>208</v>
      </c>
      <c r="E16" s="610" t="s">
        <v>3295</v>
      </c>
      <c r="F16" s="610" t="s">
        <v>210</v>
      </c>
      <c r="G16" s="610" t="s">
        <v>1170</v>
      </c>
      <c r="H16" s="611">
        <v>42432</v>
      </c>
      <c r="I16" s="612">
        <v>548.38</v>
      </c>
      <c r="J16" s="610"/>
      <c r="K16" s="610" t="s">
        <v>383</v>
      </c>
      <c r="L16" s="611">
        <v>42433</v>
      </c>
      <c r="M16" s="610" t="s">
        <v>72</v>
      </c>
    </row>
    <row r="17" spans="1:13" x14ac:dyDescent="0.2">
      <c r="A17" s="610" t="s">
        <v>896</v>
      </c>
      <c r="B17" s="610" t="s">
        <v>900</v>
      </c>
      <c r="C17" s="610" t="s">
        <v>891</v>
      </c>
      <c r="D17" s="610" t="s">
        <v>149</v>
      </c>
      <c r="E17" s="610" t="s">
        <v>150</v>
      </c>
      <c r="F17" s="610" t="s">
        <v>151</v>
      </c>
      <c r="G17" s="610" t="s">
        <v>1171</v>
      </c>
      <c r="H17" s="611">
        <v>42438</v>
      </c>
      <c r="I17" s="612">
        <v>78.650000000000006</v>
      </c>
      <c r="J17" s="610"/>
      <c r="K17" s="610" t="s">
        <v>303</v>
      </c>
      <c r="L17" s="611">
        <v>42439</v>
      </c>
      <c r="M17" s="610" t="s">
        <v>72</v>
      </c>
    </row>
    <row r="18" spans="1:13" x14ac:dyDescent="0.2">
      <c r="A18" s="610" t="s">
        <v>896</v>
      </c>
      <c r="B18" s="610" t="s">
        <v>900</v>
      </c>
      <c r="C18" s="610" t="s">
        <v>891</v>
      </c>
      <c r="D18" s="610" t="s">
        <v>901</v>
      </c>
      <c r="E18" s="610" t="s">
        <v>902</v>
      </c>
      <c r="F18" s="610" t="s">
        <v>903</v>
      </c>
      <c r="G18" s="610" t="s">
        <v>1172</v>
      </c>
      <c r="H18" s="611">
        <v>42459</v>
      </c>
      <c r="I18" s="612">
        <v>52.93</v>
      </c>
      <c r="J18" s="610"/>
      <c r="K18" s="610" t="s">
        <v>562</v>
      </c>
      <c r="L18" s="611">
        <v>42459</v>
      </c>
      <c r="M18" s="610" t="s">
        <v>72</v>
      </c>
    </row>
    <row r="19" spans="1:13" x14ac:dyDescent="0.2">
      <c r="A19" s="610" t="s">
        <v>896</v>
      </c>
      <c r="B19" s="610" t="s">
        <v>900</v>
      </c>
      <c r="C19" s="610" t="s">
        <v>891</v>
      </c>
      <c r="D19" s="610" t="s">
        <v>901</v>
      </c>
      <c r="E19" s="610" t="s">
        <v>902</v>
      </c>
      <c r="F19" s="610" t="s">
        <v>903</v>
      </c>
      <c r="G19" s="610" t="s">
        <v>1173</v>
      </c>
      <c r="H19" s="611">
        <v>42459</v>
      </c>
      <c r="I19" s="612">
        <v>866.84</v>
      </c>
      <c r="J19" s="610"/>
      <c r="K19" s="610" t="s">
        <v>562</v>
      </c>
      <c r="L19" s="611">
        <v>42459</v>
      </c>
      <c r="M19" s="610" t="s">
        <v>72</v>
      </c>
    </row>
    <row r="20" spans="1:13" x14ac:dyDescent="0.2">
      <c r="A20" s="610" t="s">
        <v>896</v>
      </c>
      <c r="B20" s="610" t="s">
        <v>900</v>
      </c>
      <c r="C20" s="610" t="s">
        <v>891</v>
      </c>
      <c r="D20" s="610" t="s">
        <v>901</v>
      </c>
      <c r="E20" s="610" t="s">
        <v>902</v>
      </c>
      <c r="F20" s="610" t="s">
        <v>903</v>
      </c>
      <c r="G20" s="610" t="s">
        <v>1174</v>
      </c>
      <c r="H20" s="611">
        <v>42459</v>
      </c>
      <c r="I20" s="612">
        <v>1769.81</v>
      </c>
      <c r="J20" s="610"/>
      <c r="K20" s="610" t="s">
        <v>562</v>
      </c>
      <c r="L20" s="611">
        <v>42459</v>
      </c>
      <c r="M20" s="610" t="s">
        <v>72</v>
      </c>
    </row>
    <row r="21" spans="1:13" x14ac:dyDescent="0.2">
      <c r="A21" s="610" t="s">
        <v>896</v>
      </c>
      <c r="B21" s="610" t="s">
        <v>900</v>
      </c>
      <c r="C21" s="610" t="s">
        <v>891</v>
      </c>
      <c r="D21" s="610" t="s">
        <v>901</v>
      </c>
      <c r="E21" s="610" t="s">
        <v>902</v>
      </c>
      <c r="F21" s="610" t="s">
        <v>903</v>
      </c>
      <c r="G21" s="610" t="s">
        <v>1175</v>
      </c>
      <c r="H21" s="611">
        <v>42458</v>
      </c>
      <c r="I21" s="612">
        <v>308.73</v>
      </c>
      <c r="J21" s="610"/>
      <c r="K21" s="610" t="s">
        <v>562</v>
      </c>
      <c r="L21" s="611">
        <v>42458</v>
      </c>
      <c r="M21" s="610" t="s">
        <v>72</v>
      </c>
    </row>
    <row r="22" spans="1:13" x14ac:dyDescent="0.2">
      <c r="A22" s="610" t="s">
        <v>896</v>
      </c>
      <c r="B22" s="610" t="s">
        <v>900</v>
      </c>
      <c r="C22" s="610" t="s">
        <v>891</v>
      </c>
      <c r="D22" s="610" t="s">
        <v>901</v>
      </c>
      <c r="E22" s="610" t="s">
        <v>902</v>
      </c>
      <c r="F22" s="610" t="s">
        <v>903</v>
      </c>
      <c r="G22" s="610" t="s">
        <v>1176</v>
      </c>
      <c r="H22" s="611">
        <v>42458</v>
      </c>
      <c r="I22" s="612">
        <v>1646.57</v>
      </c>
      <c r="J22" s="610"/>
      <c r="K22" s="610" t="s">
        <v>562</v>
      </c>
      <c r="L22" s="611">
        <v>42458</v>
      </c>
      <c r="M22" s="610" t="s">
        <v>72</v>
      </c>
    </row>
    <row r="23" spans="1:13" x14ac:dyDescent="0.2">
      <c r="A23" s="610" t="s">
        <v>896</v>
      </c>
      <c r="B23" s="610" t="s">
        <v>900</v>
      </c>
      <c r="C23" s="610" t="s">
        <v>891</v>
      </c>
      <c r="D23" s="610" t="s">
        <v>901</v>
      </c>
      <c r="E23" s="610" t="s">
        <v>902</v>
      </c>
      <c r="F23" s="610" t="s">
        <v>903</v>
      </c>
      <c r="G23" s="610" t="s">
        <v>1177</v>
      </c>
      <c r="H23" s="611">
        <v>42458</v>
      </c>
      <c r="I23" s="612">
        <v>1548.27</v>
      </c>
      <c r="J23" s="610"/>
      <c r="K23" s="610" t="s">
        <v>562</v>
      </c>
      <c r="L23" s="611">
        <v>42458</v>
      </c>
      <c r="M23" s="610" t="s">
        <v>72</v>
      </c>
    </row>
    <row r="24" spans="1:13" x14ac:dyDescent="0.2">
      <c r="A24" s="610" t="s">
        <v>896</v>
      </c>
      <c r="B24" s="610" t="s">
        <v>900</v>
      </c>
      <c r="C24" s="610" t="s">
        <v>891</v>
      </c>
      <c r="D24" s="610" t="s">
        <v>901</v>
      </c>
      <c r="E24" s="610" t="s">
        <v>902</v>
      </c>
      <c r="F24" s="610" t="s">
        <v>903</v>
      </c>
      <c r="G24" s="610" t="s">
        <v>1178</v>
      </c>
      <c r="H24" s="611">
        <v>42458</v>
      </c>
      <c r="I24" s="612">
        <v>3848.85</v>
      </c>
      <c r="J24" s="610"/>
      <c r="K24" s="610" t="s">
        <v>562</v>
      </c>
      <c r="L24" s="611">
        <v>42458</v>
      </c>
      <c r="M24" s="610" t="s">
        <v>72</v>
      </c>
    </row>
    <row r="25" spans="1:13" x14ac:dyDescent="0.2">
      <c r="A25" s="610" t="s">
        <v>896</v>
      </c>
      <c r="B25" s="610" t="s">
        <v>900</v>
      </c>
      <c r="C25" s="610" t="s">
        <v>891</v>
      </c>
      <c r="D25" s="610" t="s">
        <v>901</v>
      </c>
      <c r="E25" s="610" t="s">
        <v>902</v>
      </c>
      <c r="F25" s="610" t="s">
        <v>903</v>
      </c>
      <c r="G25" s="610" t="s">
        <v>1179</v>
      </c>
      <c r="H25" s="611">
        <v>42452</v>
      </c>
      <c r="I25" s="612">
        <v>57.79</v>
      </c>
      <c r="J25" s="610"/>
      <c r="K25" s="610" t="s">
        <v>562</v>
      </c>
      <c r="L25" s="611">
        <v>42452</v>
      </c>
      <c r="M25" s="610" t="s">
        <v>72</v>
      </c>
    </row>
    <row r="26" spans="1:13" x14ac:dyDescent="0.2">
      <c r="A26" s="610" t="s">
        <v>896</v>
      </c>
      <c r="B26" s="610" t="s">
        <v>900</v>
      </c>
      <c r="C26" s="610" t="s">
        <v>891</v>
      </c>
      <c r="D26" s="610" t="s">
        <v>901</v>
      </c>
      <c r="E26" s="610" t="s">
        <v>902</v>
      </c>
      <c r="F26" s="610" t="s">
        <v>903</v>
      </c>
      <c r="G26" s="610" t="s">
        <v>1180</v>
      </c>
      <c r="H26" s="611">
        <v>42447</v>
      </c>
      <c r="I26" s="612">
        <v>41.16</v>
      </c>
      <c r="J26" s="610"/>
      <c r="K26" s="610" t="s">
        <v>562</v>
      </c>
      <c r="L26" s="611">
        <v>42447</v>
      </c>
      <c r="M26" s="610" t="s">
        <v>72</v>
      </c>
    </row>
    <row r="27" spans="1:13" x14ac:dyDescent="0.2">
      <c r="A27" s="610" t="s">
        <v>896</v>
      </c>
      <c r="B27" s="610" t="s">
        <v>900</v>
      </c>
      <c r="C27" s="610" t="s">
        <v>891</v>
      </c>
      <c r="D27" s="610" t="s">
        <v>901</v>
      </c>
      <c r="E27" s="610" t="s">
        <v>902</v>
      </c>
      <c r="F27" s="610" t="s">
        <v>903</v>
      </c>
      <c r="G27" s="610" t="s">
        <v>1181</v>
      </c>
      <c r="H27" s="611">
        <v>42444</v>
      </c>
      <c r="I27" s="612">
        <v>967.36</v>
      </c>
      <c r="J27" s="610"/>
      <c r="K27" s="610" t="s">
        <v>562</v>
      </c>
      <c r="L27" s="611">
        <v>42444</v>
      </c>
      <c r="M27" s="610" t="s">
        <v>72</v>
      </c>
    </row>
    <row r="28" spans="1:13" x14ac:dyDescent="0.2">
      <c r="A28" s="610" t="s">
        <v>896</v>
      </c>
      <c r="B28" s="610" t="s">
        <v>900</v>
      </c>
      <c r="C28" s="610" t="s">
        <v>891</v>
      </c>
      <c r="D28" s="610" t="s">
        <v>901</v>
      </c>
      <c r="E28" s="610" t="s">
        <v>902</v>
      </c>
      <c r="F28" s="610" t="s">
        <v>903</v>
      </c>
      <c r="G28" s="610" t="s">
        <v>1182</v>
      </c>
      <c r="H28" s="611">
        <v>42437</v>
      </c>
      <c r="I28" s="612">
        <v>205.82</v>
      </c>
      <c r="J28" s="610"/>
      <c r="K28" s="610" t="s">
        <v>562</v>
      </c>
      <c r="L28" s="611">
        <v>42437</v>
      </c>
      <c r="M28" s="610" t="s">
        <v>72</v>
      </c>
    </row>
    <row r="29" spans="1:13" x14ac:dyDescent="0.2">
      <c r="A29" s="610" t="s">
        <v>896</v>
      </c>
      <c r="B29" s="610" t="s">
        <v>900</v>
      </c>
      <c r="C29" s="610" t="s">
        <v>891</v>
      </c>
      <c r="D29" s="610" t="s">
        <v>901</v>
      </c>
      <c r="E29" s="610" t="s">
        <v>902</v>
      </c>
      <c r="F29" s="610" t="s">
        <v>903</v>
      </c>
      <c r="G29" s="610" t="s">
        <v>1183</v>
      </c>
      <c r="H29" s="611">
        <v>42437</v>
      </c>
      <c r="I29" s="612">
        <v>718.23</v>
      </c>
      <c r="J29" s="610"/>
      <c r="K29" s="610" t="s">
        <v>562</v>
      </c>
      <c r="L29" s="611">
        <v>42437</v>
      </c>
      <c r="M29" s="610" t="s">
        <v>72</v>
      </c>
    </row>
    <row r="30" spans="1:13" x14ac:dyDescent="0.2">
      <c r="A30" s="610" t="s">
        <v>896</v>
      </c>
      <c r="B30" s="610" t="s">
        <v>900</v>
      </c>
      <c r="C30" s="610" t="s">
        <v>891</v>
      </c>
      <c r="D30" s="610" t="s">
        <v>901</v>
      </c>
      <c r="E30" s="610" t="s">
        <v>902</v>
      </c>
      <c r="F30" s="610" t="s">
        <v>903</v>
      </c>
      <c r="G30" s="610" t="s">
        <v>1184</v>
      </c>
      <c r="H30" s="611">
        <v>42430</v>
      </c>
      <c r="I30" s="612">
        <v>2255.4299999999998</v>
      </c>
      <c r="J30" s="610"/>
      <c r="K30" s="610" t="s">
        <v>562</v>
      </c>
      <c r="L30" s="611">
        <v>42430</v>
      </c>
      <c r="M30" s="610" t="s">
        <v>72</v>
      </c>
    </row>
    <row r="31" spans="1:13" x14ac:dyDescent="0.2">
      <c r="A31" s="610" t="s">
        <v>896</v>
      </c>
      <c r="B31" s="610" t="s">
        <v>900</v>
      </c>
      <c r="C31" s="610" t="s">
        <v>891</v>
      </c>
      <c r="D31" s="610" t="s">
        <v>146</v>
      </c>
      <c r="E31" s="610" t="s">
        <v>147</v>
      </c>
      <c r="F31" s="610" t="s">
        <v>148</v>
      </c>
      <c r="G31" s="610" t="s">
        <v>1185</v>
      </c>
      <c r="H31" s="611">
        <v>42459</v>
      </c>
      <c r="I31" s="612">
        <v>1334.26</v>
      </c>
      <c r="J31" s="610"/>
      <c r="K31" s="610" t="s">
        <v>406</v>
      </c>
      <c r="L31" s="611">
        <v>42459</v>
      </c>
      <c r="M31" s="610" t="s">
        <v>72</v>
      </c>
    </row>
    <row r="32" spans="1:13" x14ac:dyDescent="0.2">
      <c r="A32" s="610" t="s">
        <v>896</v>
      </c>
      <c r="B32" s="610" t="s">
        <v>900</v>
      </c>
      <c r="C32" s="610" t="s">
        <v>891</v>
      </c>
      <c r="D32" s="610" t="s">
        <v>345</v>
      </c>
      <c r="E32" s="610" t="s">
        <v>346</v>
      </c>
      <c r="F32" s="610" t="s">
        <v>347</v>
      </c>
      <c r="G32" s="610" t="s">
        <v>1186</v>
      </c>
      <c r="H32" s="611">
        <v>42439</v>
      </c>
      <c r="I32" s="612">
        <v>1442.24</v>
      </c>
      <c r="J32" s="610" t="s">
        <v>1187</v>
      </c>
      <c r="K32" s="610" t="s">
        <v>329</v>
      </c>
      <c r="L32" s="611">
        <v>42443</v>
      </c>
      <c r="M32" s="610" t="s">
        <v>72</v>
      </c>
    </row>
    <row r="33" spans="1:13" x14ac:dyDescent="0.2">
      <c r="A33" s="610" t="s">
        <v>896</v>
      </c>
      <c r="B33" s="610" t="s">
        <v>900</v>
      </c>
      <c r="C33" s="610" t="s">
        <v>891</v>
      </c>
      <c r="D33" s="610" t="s">
        <v>334</v>
      </c>
      <c r="E33" s="610" t="s">
        <v>335</v>
      </c>
      <c r="F33" s="610" t="s">
        <v>336</v>
      </c>
      <c r="G33" s="610" t="s">
        <v>1188</v>
      </c>
      <c r="H33" s="611">
        <v>42450</v>
      </c>
      <c r="I33" s="612">
        <v>205.05</v>
      </c>
      <c r="J33" s="610" t="s">
        <v>1189</v>
      </c>
      <c r="K33" s="610" t="s">
        <v>329</v>
      </c>
      <c r="L33" s="611">
        <v>42450</v>
      </c>
      <c r="M33" s="610" t="s">
        <v>72</v>
      </c>
    </row>
    <row r="34" spans="1:13" x14ac:dyDescent="0.2">
      <c r="A34" s="610" t="s">
        <v>896</v>
      </c>
      <c r="B34" s="610" t="s">
        <v>900</v>
      </c>
      <c r="C34" s="610" t="s">
        <v>891</v>
      </c>
      <c r="D34" s="610" t="s">
        <v>1190</v>
      </c>
      <c r="E34" s="610" t="s">
        <v>1191</v>
      </c>
      <c r="F34" s="610" t="s">
        <v>1192</v>
      </c>
      <c r="G34" s="610" t="s">
        <v>1193</v>
      </c>
      <c r="H34" s="611">
        <v>42424</v>
      </c>
      <c r="I34" s="612">
        <v>420.89</v>
      </c>
      <c r="J34" s="610"/>
      <c r="K34" s="610" t="s">
        <v>261</v>
      </c>
      <c r="L34" s="611">
        <v>42433</v>
      </c>
      <c r="M34" s="610" t="s">
        <v>72</v>
      </c>
    </row>
    <row r="35" spans="1:13" x14ac:dyDescent="0.2">
      <c r="A35" s="610" t="s">
        <v>896</v>
      </c>
      <c r="B35" s="610" t="s">
        <v>900</v>
      </c>
      <c r="C35" s="610" t="s">
        <v>891</v>
      </c>
      <c r="D35" s="610" t="s">
        <v>431</v>
      </c>
      <c r="E35" s="610" t="s">
        <v>432</v>
      </c>
      <c r="F35" s="610" t="s">
        <v>433</v>
      </c>
      <c r="G35" s="610" t="s">
        <v>1195</v>
      </c>
      <c r="H35" s="611">
        <v>42432</v>
      </c>
      <c r="I35" s="612">
        <v>56.53</v>
      </c>
      <c r="J35" s="610"/>
      <c r="K35" s="610" t="s">
        <v>378</v>
      </c>
      <c r="L35" s="611">
        <v>42432</v>
      </c>
      <c r="M35" s="610" t="s">
        <v>72</v>
      </c>
    </row>
    <row r="36" spans="1:13" x14ac:dyDescent="0.2">
      <c r="A36" s="610" t="s">
        <v>896</v>
      </c>
      <c r="B36" s="610" t="s">
        <v>900</v>
      </c>
      <c r="C36" s="610" t="s">
        <v>891</v>
      </c>
      <c r="D36" s="610" t="s">
        <v>831</v>
      </c>
      <c r="E36" s="610" t="s">
        <v>832</v>
      </c>
      <c r="F36" s="610" t="s">
        <v>833</v>
      </c>
      <c r="G36" s="610" t="s">
        <v>1196</v>
      </c>
      <c r="H36" s="611">
        <v>42441</v>
      </c>
      <c r="I36" s="612">
        <v>2811.07</v>
      </c>
      <c r="J36" s="610"/>
      <c r="K36" s="610" t="s">
        <v>580</v>
      </c>
      <c r="L36" s="611">
        <v>42441</v>
      </c>
      <c r="M36" s="610" t="s">
        <v>72</v>
      </c>
    </row>
    <row r="37" spans="1:13" x14ac:dyDescent="0.2">
      <c r="A37" s="610" t="s">
        <v>896</v>
      </c>
      <c r="B37" s="610" t="s">
        <v>900</v>
      </c>
      <c r="C37" s="610" t="s">
        <v>891</v>
      </c>
      <c r="D37" s="610" t="s">
        <v>271</v>
      </c>
      <c r="E37" s="610" t="s">
        <v>272</v>
      </c>
      <c r="F37" s="610" t="s">
        <v>273</v>
      </c>
      <c r="G37" s="610" t="s">
        <v>1197</v>
      </c>
      <c r="H37" s="611">
        <v>42439</v>
      </c>
      <c r="I37" s="612">
        <v>57.35</v>
      </c>
      <c r="J37" s="610" t="s">
        <v>1198</v>
      </c>
      <c r="K37" s="610" t="s">
        <v>145</v>
      </c>
      <c r="L37" s="611">
        <v>42450</v>
      </c>
      <c r="M37" s="610" t="s">
        <v>72</v>
      </c>
    </row>
    <row r="38" spans="1:13" x14ac:dyDescent="0.2">
      <c r="A38" s="610" t="s">
        <v>896</v>
      </c>
      <c r="B38" s="610" t="s">
        <v>900</v>
      </c>
      <c r="C38" s="610" t="s">
        <v>891</v>
      </c>
      <c r="D38" s="610" t="s">
        <v>271</v>
      </c>
      <c r="E38" s="610" t="s">
        <v>272</v>
      </c>
      <c r="F38" s="610" t="s">
        <v>273</v>
      </c>
      <c r="G38" s="610" t="s">
        <v>1199</v>
      </c>
      <c r="H38" s="611">
        <v>42438</v>
      </c>
      <c r="I38" s="612">
        <v>229.42</v>
      </c>
      <c r="J38" s="610" t="s">
        <v>1198</v>
      </c>
      <c r="K38" s="610" t="s">
        <v>145</v>
      </c>
      <c r="L38" s="611">
        <v>42450</v>
      </c>
      <c r="M38" s="610" t="s">
        <v>72</v>
      </c>
    </row>
    <row r="39" spans="1:13" x14ac:dyDescent="0.2">
      <c r="A39" s="610" t="s">
        <v>896</v>
      </c>
      <c r="B39" s="610" t="s">
        <v>282</v>
      </c>
      <c r="C39" s="610" t="s">
        <v>891</v>
      </c>
      <c r="D39" s="610" t="s">
        <v>1152</v>
      </c>
      <c r="E39" s="610" t="s">
        <v>1153</v>
      </c>
      <c r="F39" s="610" t="s">
        <v>1154</v>
      </c>
      <c r="G39" s="610" t="s">
        <v>1200</v>
      </c>
      <c r="H39" s="611">
        <v>42324</v>
      </c>
      <c r="I39" s="612">
        <v>1815</v>
      </c>
      <c r="J39" s="610"/>
      <c r="K39" s="610" t="s">
        <v>261</v>
      </c>
      <c r="L39" s="611">
        <v>42438</v>
      </c>
      <c r="M39" s="610" t="s">
        <v>72</v>
      </c>
    </row>
    <row r="40" spans="1:13" x14ac:dyDescent="0.2">
      <c r="A40" s="610" t="s">
        <v>896</v>
      </c>
      <c r="B40" s="610" t="s">
        <v>282</v>
      </c>
      <c r="C40" s="610" t="s">
        <v>891</v>
      </c>
      <c r="D40" s="610" t="s">
        <v>780</v>
      </c>
      <c r="E40" s="610" t="s">
        <v>781</v>
      </c>
      <c r="F40" s="610" t="s">
        <v>782</v>
      </c>
      <c r="G40" s="610" t="s">
        <v>1201</v>
      </c>
      <c r="H40" s="611">
        <v>42360</v>
      </c>
      <c r="I40" s="612">
        <v>215.28</v>
      </c>
      <c r="J40" s="610"/>
      <c r="K40" s="610" t="s">
        <v>412</v>
      </c>
      <c r="L40" s="611">
        <v>42450</v>
      </c>
      <c r="M40" s="610" t="s">
        <v>72</v>
      </c>
    </row>
    <row r="41" spans="1:13" x14ac:dyDescent="0.2">
      <c r="A41" s="610" t="s">
        <v>890</v>
      </c>
      <c r="B41" s="610" t="s">
        <v>900</v>
      </c>
      <c r="C41" s="610" t="s">
        <v>891</v>
      </c>
      <c r="D41" s="610" t="s">
        <v>763</v>
      </c>
      <c r="E41" s="610" t="s">
        <v>764</v>
      </c>
      <c r="F41" s="610" t="s">
        <v>765</v>
      </c>
      <c r="G41" s="610" t="s">
        <v>1108</v>
      </c>
      <c r="H41" s="611">
        <v>42443</v>
      </c>
      <c r="I41" s="612">
        <v>108.9</v>
      </c>
      <c r="J41" s="610" t="s">
        <v>1202</v>
      </c>
      <c r="K41" s="610" t="s">
        <v>289</v>
      </c>
      <c r="L41" s="611">
        <v>42444</v>
      </c>
      <c r="M41" s="610" t="s">
        <v>72</v>
      </c>
    </row>
    <row r="42" spans="1:13" x14ac:dyDescent="0.2">
      <c r="A42" s="610" t="s">
        <v>890</v>
      </c>
      <c r="B42" s="610" t="s">
        <v>900</v>
      </c>
      <c r="C42" s="610" t="s">
        <v>891</v>
      </c>
      <c r="D42" s="610" t="s">
        <v>763</v>
      </c>
      <c r="E42" s="610" t="s">
        <v>764</v>
      </c>
      <c r="F42" s="610" t="s">
        <v>765</v>
      </c>
      <c r="G42" s="610" t="s">
        <v>1203</v>
      </c>
      <c r="H42" s="611">
        <v>42443</v>
      </c>
      <c r="I42" s="612">
        <v>166.31</v>
      </c>
      <c r="J42" s="610" t="s">
        <v>1204</v>
      </c>
      <c r="K42" s="610" t="s">
        <v>289</v>
      </c>
      <c r="L42" s="611">
        <v>42444</v>
      </c>
      <c r="M42" s="610" t="s">
        <v>72</v>
      </c>
    </row>
    <row r="43" spans="1:13" x14ac:dyDescent="0.2">
      <c r="A43" s="610" t="s">
        <v>890</v>
      </c>
      <c r="B43" s="610" t="s">
        <v>900</v>
      </c>
      <c r="C43" s="610" t="s">
        <v>891</v>
      </c>
      <c r="D43" s="610" t="s">
        <v>168</v>
      </c>
      <c r="E43" s="610" t="s">
        <v>169</v>
      </c>
      <c r="F43" s="610" t="s">
        <v>170</v>
      </c>
      <c r="G43" s="610" t="s">
        <v>1205</v>
      </c>
      <c r="H43" s="611">
        <v>42439</v>
      </c>
      <c r="I43" s="612">
        <v>447.7</v>
      </c>
      <c r="J43" s="610"/>
      <c r="K43" s="610" t="s">
        <v>167</v>
      </c>
      <c r="L43" s="611">
        <v>42440</v>
      </c>
      <c r="M43" s="610" t="s">
        <v>72</v>
      </c>
    </row>
    <row r="44" spans="1:13" x14ac:dyDescent="0.2">
      <c r="A44" s="610" t="s">
        <v>890</v>
      </c>
      <c r="B44" s="610" t="s">
        <v>900</v>
      </c>
      <c r="C44" s="610" t="s">
        <v>891</v>
      </c>
      <c r="D44" s="610" t="s">
        <v>1206</v>
      </c>
      <c r="E44" s="610" t="s">
        <v>1207</v>
      </c>
      <c r="F44" s="610" t="s">
        <v>1208</v>
      </c>
      <c r="G44" s="610" t="s">
        <v>1209</v>
      </c>
      <c r="H44" s="611">
        <v>42412</v>
      </c>
      <c r="I44" s="612">
        <v>121</v>
      </c>
      <c r="J44" s="610"/>
      <c r="K44" s="610" t="s">
        <v>378</v>
      </c>
      <c r="L44" s="611">
        <v>42443</v>
      </c>
      <c r="M44" s="610" t="s">
        <v>72</v>
      </c>
    </row>
    <row r="45" spans="1:13" x14ac:dyDescent="0.2">
      <c r="A45" s="610" t="s">
        <v>890</v>
      </c>
      <c r="B45" s="610" t="s">
        <v>900</v>
      </c>
      <c r="C45" s="610" t="s">
        <v>891</v>
      </c>
      <c r="D45" s="610" t="s">
        <v>373</v>
      </c>
      <c r="E45" s="610" t="s">
        <v>374</v>
      </c>
      <c r="F45" s="610" t="s">
        <v>375</v>
      </c>
      <c r="G45" s="610" t="s">
        <v>1210</v>
      </c>
      <c r="H45" s="611">
        <v>42457</v>
      </c>
      <c r="I45" s="612">
        <v>71.569999999999993</v>
      </c>
      <c r="J45" s="610"/>
      <c r="K45" s="610" t="s">
        <v>377</v>
      </c>
      <c r="L45" s="611">
        <v>42459</v>
      </c>
      <c r="M45" s="610" t="s">
        <v>72</v>
      </c>
    </row>
    <row r="46" spans="1:13" x14ac:dyDescent="0.2">
      <c r="A46" s="610" t="s">
        <v>890</v>
      </c>
      <c r="B46" s="610" t="s">
        <v>900</v>
      </c>
      <c r="C46" s="610" t="s">
        <v>891</v>
      </c>
      <c r="D46" s="610" t="s">
        <v>373</v>
      </c>
      <c r="E46" s="610" t="s">
        <v>374</v>
      </c>
      <c r="F46" s="610" t="s">
        <v>375</v>
      </c>
      <c r="G46" s="610" t="s">
        <v>1211</v>
      </c>
      <c r="H46" s="611">
        <v>42450</v>
      </c>
      <c r="I46" s="612">
        <v>318.58</v>
      </c>
      <c r="J46" s="610"/>
      <c r="K46" s="610" t="s">
        <v>2102</v>
      </c>
      <c r="L46" s="611">
        <v>42451</v>
      </c>
      <c r="M46" s="610" t="s">
        <v>72</v>
      </c>
    </row>
    <row r="47" spans="1:13" x14ac:dyDescent="0.2">
      <c r="A47" s="610" t="s">
        <v>890</v>
      </c>
      <c r="B47" s="610" t="s">
        <v>900</v>
      </c>
      <c r="C47" s="610" t="s">
        <v>891</v>
      </c>
      <c r="D47" s="610" t="s">
        <v>369</v>
      </c>
      <c r="E47" s="610" t="s">
        <v>370</v>
      </c>
      <c r="F47" s="610" t="s">
        <v>371</v>
      </c>
      <c r="G47" s="610" t="s">
        <v>1212</v>
      </c>
      <c r="H47" s="611">
        <v>42429</v>
      </c>
      <c r="I47" s="612">
        <v>10.39</v>
      </c>
      <c r="J47" s="610"/>
      <c r="K47" s="610" t="s">
        <v>357</v>
      </c>
      <c r="L47" s="611">
        <v>42433</v>
      </c>
      <c r="M47" s="610" t="s">
        <v>72</v>
      </c>
    </row>
    <row r="48" spans="1:13" x14ac:dyDescent="0.2">
      <c r="A48" s="610" t="s">
        <v>890</v>
      </c>
      <c r="B48" s="610" t="s">
        <v>900</v>
      </c>
      <c r="C48" s="610" t="s">
        <v>891</v>
      </c>
      <c r="D48" s="610" t="s">
        <v>219</v>
      </c>
      <c r="E48" s="610" t="s">
        <v>220</v>
      </c>
      <c r="F48" s="610" t="s">
        <v>221</v>
      </c>
      <c r="G48" s="610" t="s">
        <v>1213</v>
      </c>
      <c r="H48" s="611">
        <v>42431</v>
      </c>
      <c r="I48" s="612">
        <v>33.17</v>
      </c>
      <c r="J48" s="610"/>
      <c r="K48" s="610" t="s">
        <v>413</v>
      </c>
      <c r="L48" s="611">
        <v>42436</v>
      </c>
      <c r="M48" s="610" t="s">
        <v>72</v>
      </c>
    </row>
    <row r="49" spans="1:13" x14ac:dyDescent="0.2">
      <c r="A49" s="610" t="s">
        <v>890</v>
      </c>
      <c r="B49" s="610" t="s">
        <v>900</v>
      </c>
      <c r="C49" s="610" t="s">
        <v>891</v>
      </c>
      <c r="D49" s="610" t="s">
        <v>1354</v>
      </c>
      <c r="E49" s="610" t="s">
        <v>1355</v>
      </c>
      <c r="F49" s="610" t="s">
        <v>1356</v>
      </c>
      <c r="G49" s="610" t="s">
        <v>1357</v>
      </c>
      <c r="H49" s="611">
        <v>42429</v>
      </c>
      <c r="I49" s="612">
        <v>1518</v>
      </c>
      <c r="J49" s="610"/>
      <c r="K49" s="610" t="s">
        <v>304</v>
      </c>
      <c r="L49" s="611">
        <v>42430</v>
      </c>
      <c r="M49" s="610" t="s">
        <v>72</v>
      </c>
    </row>
    <row r="50" spans="1:13" x14ac:dyDescent="0.2">
      <c r="A50" s="610" t="s">
        <v>890</v>
      </c>
      <c r="B50" s="610" t="s">
        <v>900</v>
      </c>
      <c r="C50" s="610" t="s">
        <v>891</v>
      </c>
      <c r="D50" s="610" t="s">
        <v>1071</v>
      </c>
      <c r="E50" s="610" t="s">
        <v>1072</v>
      </c>
      <c r="F50" s="610" t="s">
        <v>1073</v>
      </c>
      <c r="G50" s="610" t="s">
        <v>1214</v>
      </c>
      <c r="H50" s="611">
        <v>42429</v>
      </c>
      <c r="I50" s="612">
        <v>1400</v>
      </c>
      <c r="J50" s="610"/>
      <c r="K50" s="610" t="s">
        <v>306</v>
      </c>
      <c r="L50" s="611">
        <v>42432</v>
      </c>
      <c r="M50" s="610" t="s">
        <v>72</v>
      </c>
    </row>
    <row r="51" spans="1:13" x14ac:dyDescent="0.2">
      <c r="A51" s="610" t="s">
        <v>890</v>
      </c>
      <c r="B51" s="610" t="s">
        <v>900</v>
      </c>
      <c r="C51" s="610" t="s">
        <v>891</v>
      </c>
      <c r="D51" s="610" t="s">
        <v>1071</v>
      </c>
      <c r="E51" s="610" t="s">
        <v>1072</v>
      </c>
      <c r="F51" s="610" t="s">
        <v>1073</v>
      </c>
      <c r="G51" s="610" t="s">
        <v>1215</v>
      </c>
      <c r="H51" s="611">
        <v>42429</v>
      </c>
      <c r="I51" s="612">
        <v>1600</v>
      </c>
      <c r="J51" s="610"/>
      <c r="K51" s="610" t="s">
        <v>306</v>
      </c>
      <c r="L51" s="611">
        <v>42432</v>
      </c>
      <c r="M51" s="610" t="s">
        <v>72</v>
      </c>
    </row>
    <row r="52" spans="1:13" x14ac:dyDescent="0.2">
      <c r="A52" s="610" t="s">
        <v>890</v>
      </c>
      <c r="B52" s="610" t="s">
        <v>900</v>
      </c>
      <c r="C52" s="610" t="s">
        <v>891</v>
      </c>
      <c r="D52" s="610" t="s">
        <v>1071</v>
      </c>
      <c r="E52" s="610" t="s">
        <v>1072</v>
      </c>
      <c r="F52" s="610" t="s">
        <v>1073</v>
      </c>
      <c r="G52" s="610" t="s">
        <v>1216</v>
      </c>
      <c r="H52" s="611">
        <v>42429</v>
      </c>
      <c r="I52" s="612">
        <v>500</v>
      </c>
      <c r="J52" s="610"/>
      <c r="K52" s="610" t="s">
        <v>306</v>
      </c>
      <c r="L52" s="611">
        <v>42432</v>
      </c>
      <c r="M52" s="610" t="s">
        <v>72</v>
      </c>
    </row>
    <row r="53" spans="1:13" x14ac:dyDescent="0.2">
      <c r="A53" s="610" t="s">
        <v>890</v>
      </c>
      <c r="B53" s="610" t="s">
        <v>900</v>
      </c>
      <c r="C53" s="610" t="s">
        <v>891</v>
      </c>
      <c r="D53" s="610" t="s">
        <v>190</v>
      </c>
      <c r="E53" s="610" t="s">
        <v>191</v>
      </c>
      <c r="F53" s="610"/>
      <c r="G53" s="610" t="s">
        <v>1217</v>
      </c>
      <c r="H53" s="611">
        <v>42430</v>
      </c>
      <c r="I53" s="612">
        <v>135.9</v>
      </c>
      <c r="J53" s="610"/>
      <c r="K53" s="610" t="s">
        <v>295</v>
      </c>
      <c r="L53" s="611">
        <v>42443</v>
      </c>
      <c r="M53" s="610" t="s">
        <v>72</v>
      </c>
    </row>
    <row r="54" spans="1:13" x14ac:dyDescent="0.2">
      <c r="A54" s="610" t="s">
        <v>890</v>
      </c>
      <c r="B54" s="610" t="s">
        <v>900</v>
      </c>
      <c r="C54" s="610" t="s">
        <v>891</v>
      </c>
      <c r="D54" s="610" t="s">
        <v>775</v>
      </c>
      <c r="E54" s="610" t="s">
        <v>776</v>
      </c>
      <c r="F54" s="610" t="s">
        <v>777</v>
      </c>
      <c r="G54" s="610" t="s">
        <v>1219</v>
      </c>
      <c r="H54" s="611">
        <v>42429</v>
      </c>
      <c r="I54" s="612">
        <v>3090.73</v>
      </c>
      <c r="J54" s="610"/>
      <c r="K54" s="610" t="s">
        <v>667</v>
      </c>
      <c r="L54" s="611">
        <v>42433</v>
      </c>
      <c r="M54" s="610" t="s">
        <v>72</v>
      </c>
    </row>
    <row r="55" spans="1:13" x14ac:dyDescent="0.2">
      <c r="A55" s="610" t="s">
        <v>890</v>
      </c>
      <c r="B55" s="610" t="s">
        <v>900</v>
      </c>
      <c r="C55" s="610" t="s">
        <v>891</v>
      </c>
      <c r="D55" s="610" t="s">
        <v>1223</v>
      </c>
      <c r="E55" s="610" t="s">
        <v>1224</v>
      </c>
      <c r="F55" s="610" t="s">
        <v>1225</v>
      </c>
      <c r="G55" s="610" t="s">
        <v>1226</v>
      </c>
      <c r="H55" s="611">
        <v>42443</v>
      </c>
      <c r="I55" s="612">
        <v>400</v>
      </c>
      <c r="J55" s="610"/>
      <c r="K55" s="610" t="s">
        <v>378</v>
      </c>
      <c r="L55" s="611">
        <v>42445</v>
      </c>
      <c r="M55" s="610" t="s">
        <v>72</v>
      </c>
    </row>
    <row r="56" spans="1:13" x14ac:dyDescent="0.2">
      <c r="A56" s="610" t="s">
        <v>890</v>
      </c>
      <c r="B56" s="610" t="s">
        <v>900</v>
      </c>
      <c r="C56" s="610" t="s">
        <v>891</v>
      </c>
      <c r="D56" s="610" t="s">
        <v>212</v>
      </c>
      <c r="E56" s="610" t="s">
        <v>213</v>
      </c>
      <c r="F56" s="610" t="s">
        <v>214</v>
      </c>
      <c r="G56" s="610" t="s">
        <v>1227</v>
      </c>
      <c r="H56" s="611">
        <v>42453</v>
      </c>
      <c r="I56" s="612">
        <v>1122.6400000000001</v>
      </c>
      <c r="J56" s="610" t="s">
        <v>1228</v>
      </c>
      <c r="K56" s="610" t="s">
        <v>377</v>
      </c>
      <c r="L56" s="611">
        <v>42459</v>
      </c>
      <c r="M56" s="610" t="s">
        <v>72</v>
      </c>
    </row>
    <row r="57" spans="1:13" x14ac:dyDescent="0.2">
      <c r="A57" s="610" t="s">
        <v>890</v>
      </c>
      <c r="B57" s="610" t="s">
        <v>900</v>
      </c>
      <c r="C57" s="610" t="s">
        <v>891</v>
      </c>
      <c r="D57" s="610" t="s">
        <v>212</v>
      </c>
      <c r="E57" s="610" t="s">
        <v>213</v>
      </c>
      <c r="F57" s="610" t="s">
        <v>214</v>
      </c>
      <c r="G57" s="610" t="s">
        <v>1229</v>
      </c>
      <c r="H57" s="611">
        <v>42447</v>
      </c>
      <c r="I57" s="612">
        <v>213.47</v>
      </c>
      <c r="J57" s="610" t="s">
        <v>1230</v>
      </c>
      <c r="K57" s="610" t="s">
        <v>377</v>
      </c>
      <c r="L57" s="611">
        <v>42450</v>
      </c>
      <c r="M57" s="610" t="s">
        <v>72</v>
      </c>
    </row>
    <row r="58" spans="1:13" x14ac:dyDescent="0.2">
      <c r="A58" s="610" t="s">
        <v>890</v>
      </c>
      <c r="B58" s="610" t="s">
        <v>900</v>
      </c>
      <c r="C58" s="610" t="s">
        <v>891</v>
      </c>
      <c r="D58" s="610" t="s">
        <v>1006</v>
      </c>
      <c r="E58" s="610" t="s">
        <v>1007</v>
      </c>
      <c r="F58" s="610" t="s">
        <v>1008</v>
      </c>
      <c r="G58" s="610" t="s">
        <v>1231</v>
      </c>
      <c r="H58" s="611">
        <v>42438</v>
      </c>
      <c r="I58" s="612">
        <v>154.5</v>
      </c>
      <c r="J58" s="610"/>
      <c r="K58" s="610" t="s">
        <v>303</v>
      </c>
      <c r="L58" s="611">
        <v>42446</v>
      </c>
      <c r="M58" s="610" t="s">
        <v>72</v>
      </c>
    </row>
    <row r="59" spans="1:13" x14ac:dyDescent="0.2">
      <c r="A59" s="610" t="s">
        <v>890</v>
      </c>
      <c r="B59" s="610" t="s">
        <v>900</v>
      </c>
      <c r="C59" s="610" t="s">
        <v>891</v>
      </c>
      <c r="D59" s="610" t="s">
        <v>957</v>
      </c>
      <c r="E59" s="610" t="s">
        <v>958</v>
      </c>
      <c r="F59" s="610" t="s">
        <v>959</v>
      </c>
      <c r="G59" s="610" t="s">
        <v>1234</v>
      </c>
      <c r="H59" s="611">
        <v>42443</v>
      </c>
      <c r="I59" s="612">
        <v>528.97</v>
      </c>
      <c r="J59" s="610" t="s">
        <v>1235</v>
      </c>
      <c r="K59" s="610" t="s">
        <v>382</v>
      </c>
      <c r="L59" s="611">
        <v>42445</v>
      </c>
      <c r="M59" s="610" t="s">
        <v>72</v>
      </c>
    </row>
    <row r="60" spans="1:13" x14ac:dyDescent="0.2">
      <c r="A60" s="610" t="s">
        <v>890</v>
      </c>
      <c r="B60" s="610" t="s">
        <v>900</v>
      </c>
      <c r="C60" s="610" t="s">
        <v>891</v>
      </c>
      <c r="D60" s="610" t="s">
        <v>1015</v>
      </c>
      <c r="E60" s="610" t="s">
        <v>1016</v>
      </c>
      <c r="F60" s="610" t="s">
        <v>1017</v>
      </c>
      <c r="G60" s="610" t="s">
        <v>1236</v>
      </c>
      <c r="H60" s="611">
        <v>42453</v>
      </c>
      <c r="I60" s="612">
        <v>560.64</v>
      </c>
      <c r="J60" s="610"/>
      <c r="K60" s="610" t="s">
        <v>79</v>
      </c>
      <c r="L60" s="611">
        <v>42459</v>
      </c>
      <c r="M60" s="610" t="s">
        <v>72</v>
      </c>
    </row>
    <row r="61" spans="1:13" x14ac:dyDescent="0.2">
      <c r="A61" s="610" t="s">
        <v>890</v>
      </c>
      <c r="B61" s="610" t="s">
        <v>900</v>
      </c>
      <c r="C61" s="610" t="s">
        <v>891</v>
      </c>
      <c r="D61" s="610" t="s">
        <v>83</v>
      </c>
      <c r="E61" s="610" t="s">
        <v>84</v>
      </c>
      <c r="F61" s="610" t="s">
        <v>85</v>
      </c>
      <c r="G61" s="610" t="s">
        <v>1237</v>
      </c>
      <c r="H61" s="611">
        <v>42453</v>
      </c>
      <c r="I61" s="612">
        <v>2387.46</v>
      </c>
      <c r="J61" s="610"/>
      <c r="K61" s="610" t="s">
        <v>182</v>
      </c>
      <c r="L61" s="611">
        <v>42459</v>
      </c>
      <c r="M61" s="610" t="s">
        <v>72</v>
      </c>
    </row>
    <row r="62" spans="1:13" x14ac:dyDescent="0.2">
      <c r="A62" s="610" t="s">
        <v>890</v>
      </c>
      <c r="B62" s="610" t="s">
        <v>900</v>
      </c>
      <c r="C62" s="610" t="s">
        <v>891</v>
      </c>
      <c r="D62" s="610" t="s">
        <v>83</v>
      </c>
      <c r="E62" s="610" t="s">
        <v>84</v>
      </c>
      <c r="F62" s="610" t="s">
        <v>85</v>
      </c>
      <c r="G62" s="610" t="s">
        <v>1238</v>
      </c>
      <c r="H62" s="611">
        <v>42429</v>
      </c>
      <c r="I62" s="612">
        <v>13.61</v>
      </c>
      <c r="J62" s="610"/>
      <c r="K62" s="610" t="s">
        <v>274</v>
      </c>
      <c r="L62" s="611">
        <v>42432</v>
      </c>
      <c r="M62" s="610" t="s">
        <v>72</v>
      </c>
    </row>
    <row r="63" spans="1:13" x14ac:dyDescent="0.2">
      <c r="A63" s="610" t="s">
        <v>890</v>
      </c>
      <c r="B63" s="610" t="s">
        <v>900</v>
      </c>
      <c r="C63" s="610" t="s">
        <v>891</v>
      </c>
      <c r="D63" s="610" t="s">
        <v>83</v>
      </c>
      <c r="E63" s="610" t="s">
        <v>84</v>
      </c>
      <c r="F63" s="610" t="s">
        <v>85</v>
      </c>
      <c r="G63" s="610" t="s">
        <v>1239</v>
      </c>
      <c r="H63" s="611">
        <v>42429</v>
      </c>
      <c r="I63" s="612">
        <v>286.18</v>
      </c>
      <c r="J63" s="610"/>
      <c r="K63" s="610" t="s">
        <v>182</v>
      </c>
      <c r="L63" s="611">
        <v>42432</v>
      </c>
      <c r="M63" s="610" t="s">
        <v>72</v>
      </c>
    </row>
    <row r="64" spans="1:13" x14ac:dyDescent="0.2">
      <c r="A64" s="610" t="s">
        <v>890</v>
      </c>
      <c r="B64" s="610" t="s">
        <v>900</v>
      </c>
      <c r="C64" s="610" t="s">
        <v>891</v>
      </c>
      <c r="D64" s="610" t="s">
        <v>83</v>
      </c>
      <c r="E64" s="610" t="s">
        <v>84</v>
      </c>
      <c r="F64" s="610" t="s">
        <v>85</v>
      </c>
      <c r="G64" s="610" t="s">
        <v>1240</v>
      </c>
      <c r="H64" s="611">
        <v>42429</v>
      </c>
      <c r="I64" s="612">
        <v>263.56</v>
      </c>
      <c r="J64" s="610"/>
      <c r="K64" s="610" t="s">
        <v>182</v>
      </c>
      <c r="L64" s="611">
        <v>42432</v>
      </c>
      <c r="M64" s="610" t="s">
        <v>72</v>
      </c>
    </row>
    <row r="65" spans="1:13" x14ac:dyDescent="0.2">
      <c r="A65" s="610" t="s">
        <v>890</v>
      </c>
      <c r="B65" s="610" t="s">
        <v>900</v>
      </c>
      <c r="C65" s="610" t="s">
        <v>891</v>
      </c>
      <c r="D65" s="610" t="s">
        <v>83</v>
      </c>
      <c r="E65" s="610" t="s">
        <v>84</v>
      </c>
      <c r="F65" s="610" t="s">
        <v>85</v>
      </c>
      <c r="G65" s="610" t="s">
        <v>1241</v>
      </c>
      <c r="H65" s="611">
        <v>42429</v>
      </c>
      <c r="I65" s="612">
        <v>286.18</v>
      </c>
      <c r="J65" s="610"/>
      <c r="K65" s="610" t="s">
        <v>182</v>
      </c>
      <c r="L65" s="611">
        <v>42432</v>
      </c>
      <c r="M65" s="610" t="s">
        <v>72</v>
      </c>
    </row>
    <row r="66" spans="1:13" x14ac:dyDescent="0.2">
      <c r="A66" s="610" t="s">
        <v>890</v>
      </c>
      <c r="B66" s="610" t="s">
        <v>900</v>
      </c>
      <c r="C66" s="610" t="s">
        <v>891</v>
      </c>
      <c r="D66" s="610" t="s">
        <v>83</v>
      </c>
      <c r="E66" s="610" t="s">
        <v>84</v>
      </c>
      <c r="F66" s="610" t="s">
        <v>85</v>
      </c>
      <c r="G66" s="610" t="s">
        <v>1242</v>
      </c>
      <c r="H66" s="611">
        <v>42429</v>
      </c>
      <c r="I66" s="612">
        <v>337.13</v>
      </c>
      <c r="J66" s="610"/>
      <c r="K66" s="610" t="s">
        <v>182</v>
      </c>
      <c r="L66" s="611">
        <v>42432</v>
      </c>
      <c r="M66" s="610" t="s">
        <v>72</v>
      </c>
    </row>
    <row r="67" spans="1:13" x14ac:dyDescent="0.2">
      <c r="A67" s="610" t="s">
        <v>890</v>
      </c>
      <c r="B67" s="610" t="s">
        <v>900</v>
      </c>
      <c r="C67" s="610" t="s">
        <v>891</v>
      </c>
      <c r="D67" s="610" t="s">
        <v>83</v>
      </c>
      <c r="E67" s="610" t="s">
        <v>84</v>
      </c>
      <c r="F67" s="610" t="s">
        <v>85</v>
      </c>
      <c r="G67" s="610" t="s">
        <v>1243</v>
      </c>
      <c r="H67" s="611">
        <v>42429</v>
      </c>
      <c r="I67" s="612">
        <v>262.63</v>
      </c>
      <c r="J67" s="610"/>
      <c r="K67" s="610" t="s">
        <v>182</v>
      </c>
      <c r="L67" s="611">
        <v>42432</v>
      </c>
      <c r="M67" s="610" t="s">
        <v>72</v>
      </c>
    </row>
    <row r="68" spans="1:13" x14ac:dyDescent="0.2">
      <c r="A68" s="610" t="s">
        <v>890</v>
      </c>
      <c r="B68" s="610" t="s">
        <v>900</v>
      </c>
      <c r="C68" s="610" t="s">
        <v>891</v>
      </c>
      <c r="D68" s="610" t="s">
        <v>83</v>
      </c>
      <c r="E68" s="610" t="s">
        <v>84</v>
      </c>
      <c r="F68" s="610" t="s">
        <v>85</v>
      </c>
      <c r="G68" s="610" t="s">
        <v>1244</v>
      </c>
      <c r="H68" s="611">
        <v>42429</v>
      </c>
      <c r="I68" s="612">
        <v>175.7</v>
      </c>
      <c r="J68" s="610"/>
      <c r="K68" s="610" t="s">
        <v>182</v>
      </c>
      <c r="L68" s="611">
        <v>42432</v>
      </c>
      <c r="M68" s="610" t="s">
        <v>72</v>
      </c>
    </row>
    <row r="69" spans="1:13" x14ac:dyDescent="0.2">
      <c r="A69" s="610" t="s">
        <v>890</v>
      </c>
      <c r="B69" s="610" t="s">
        <v>900</v>
      </c>
      <c r="C69" s="610" t="s">
        <v>891</v>
      </c>
      <c r="D69" s="610" t="s">
        <v>83</v>
      </c>
      <c r="E69" s="610" t="s">
        <v>84</v>
      </c>
      <c r="F69" s="610" t="s">
        <v>85</v>
      </c>
      <c r="G69" s="610" t="s">
        <v>1245</v>
      </c>
      <c r="H69" s="611">
        <v>42429</v>
      </c>
      <c r="I69" s="612">
        <v>286.18</v>
      </c>
      <c r="J69" s="610"/>
      <c r="K69" s="610" t="s">
        <v>182</v>
      </c>
      <c r="L69" s="611">
        <v>42432</v>
      </c>
      <c r="M69" s="610" t="s">
        <v>72</v>
      </c>
    </row>
    <row r="70" spans="1:13" x14ac:dyDescent="0.2">
      <c r="A70" s="610" t="s">
        <v>890</v>
      </c>
      <c r="B70" s="610" t="s">
        <v>900</v>
      </c>
      <c r="C70" s="610" t="s">
        <v>891</v>
      </c>
      <c r="D70" s="610" t="s">
        <v>83</v>
      </c>
      <c r="E70" s="610" t="s">
        <v>84</v>
      </c>
      <c r="F70" s="610" t="s">
        <v>85</v>
      </c>
      <c r="G70" s="610" t="s">
        <v>1246</v>
      </c>
      <c r="H70" s="611">
        <v>42429</v>
      </c>
      <c r="I70" s="612">
        <v>286.18</v>
      </c>
      <c r="J70" s="610"/>
      <c r="K70" s="610" t="s">
        <v>182</v>
      </c>
      <c r="L70" s="611">
        <v>42432</v>
      </c>
      <c r="M70" s="610" t="s">
        <v>72</v>
      </c>
    </row>
    <row r="71" spans="1:13" x14ac:dyDescent="0.2">
      <c r="A71" s="610" t="s">
        <v>890</v>
      </c>
      <c r="B71" s="610" t="s">
        <v>900</v>
      </c>
      <c r="C71" s="610" t="s">
        <v>891</v>
      </c>
      <c r="D71" s="610" t="s">
        <v>83</v>
      </c>
      <c r="E71" s="610" t="s">
        <v>84</v>
      </c>
      <c r="F71" s="610" t="s">
        <v>85</v>
      </c>
      <c r="G71" s="610" t="s">
        <v>1247</v>
      </c>
      <c r="H71" s="611">
        <v>42429</v>
      </c>
      <c r="I71" s="612">
        <v>286.18</v>
      </c>
      <c r="J71" s="610"/>
      <c r="K71" s="610" t="s">
        <v>182</v>
      </c>
      <c r="L71" s="611">
        <v>42432</v>
      </c>
      <c r="M71" s="610" t="s">
        <v>72</v>
      </c>
    </row>
    <row r="72" spans="1:13" x14ac:dyDescent="0.2">
      <c r="A72" s="610" t="s">
        <v>890</v>
      </c>
      <c r="B72" s="610" t="s">
        <v>900</v>
      </c>
      <c r="C72" s="610" t="s">
        <v>891</v>
      </c>
      <c r="D72" s="610" t="s">
        <v>83</v>
      </c>
      <c r="E72" s="610" t="s">
        <v>84</v>
      </c>
      <c r="F72" s="610" t="s">
        <v>85</v>
      </c>
      <c r="G72" s="610" t="s">
        <v>1248</v>
      </c>
      <c r="H72" s="611">
        <v>42429</v>
      </c>
      <c r="I72" s="612">
        <v>75.64</v>
      </c>
      <c r="J72" s="610"/>
      <c r="K72" s="610" t="s">
        <v>182</v>
      </c>
      <c r="L72" s="611">
        <v>42432</v>
      </c>
      <c r="M72" s="610" t="s">
        <v>72</v>
      </c>
    </row>
    <row r="73" spans="1:13" x14ac:dyDescent="0.2">
      <c r="A73" s="610" t="s">
        <v>890</v>
      </c>
      <c r="B73" s="610" t="s">
        <v>900</v>
      </c>
      <c r="C73" s="610" t="s">
        <v>891</v>
      </c>
      <c r="D73" s="610" t="s">
        <v>83</v>
      </c>
      <c r="E73" s="610" t="s">
        <v>84</v>
      </c>
      <c r="F73" s="610" t="s">
        <v>85</v>
      </c>
      <c r="G73" s="610" t="s">
        <v>1249</v>
      </c>
      <c r="H73" s="611">
        <v>42429</v>
      </c>
      <c r="I73" s="612">
        <v>132.83000000000001</v>
      </c>
      <c r="J73" s="610"/>
      <c r="K73" s="610" t="s">
        <v>413</v>
      </c>
      <c r="L73" s="611">
        <v>42432</v>
      </c>
      <c r="M73" s="610" t="s">
        <v>72</v>
      </c>
    </row>
    <row r="74" spans="1:13" x14ac:dyDescent="0.2">
      <c r="A74" s="610" t="s">
        <v>890</v>
      </c>
      <c r="B74" s="610" t="s">
        <v>900</v>
      </c>
      <c r="C74" s="610" t="s">
        <v>891</v>
      </c>
      <c r="D74" s="610" t="s">
        <v>83</v>
      </c>
      <c r="E74" s="610" t="s">
        <v>84</v>
      </c>
      <c r="F74" s="610" t="s">
        <v>85</v>
      </c>
      <c r="G74" s="610" t="s">
        <v>1250</v>
      </c>
      <c r="H74" s="611">
        <v>42429</v>
      </c>
      <c r="I74" s="612">
        <v>4864.87</v>
      </c>
      <c r="J74" s="610"/>
      <c r="K74" s="610" t="s">
        <v>413</v>
      </c>
      <c r="L74" s="611">
        <v>42432</v>
      </c>
      <c r="M74" s="610" t="s">
        <v>72</v>
      </c>
    </row>
    <row r="75" spans="1:13" x14ac:dyDescent="0.2">
      <c r="A75" s="610" t="s">
        <v>890</v>
      </c>
      <c r="B75" s="610" t="s">
        <v>900</v>
      </c>
      <c r="C75" s="610" t="s">
        <v>891</v>
      </c>
      <c r="D75" s="610" t="s">
        <v>420</v>
      </c>
      <c r="E75" s="610" t="s">
        <v>421</v>
      </c>
      <c r="F75" s="610" t="s">
        <v>422</v>
      </c>
      <c r="G75" s="610" t="s">
        <v>1251</v>
      </c>
      <c r="H75" s="611">
        <v>42447</v>
      </c>
      <c r="I75" s="612">
        <v>67.8</v>
      </c>
      <c r="J75" s="610" t="s">
        <v>1252</v>
      </c>
      <c r="K75" s="610" t="s">
        <v>377</v>
      </c>
      <c r="L75" s="611">
        <v>42450</v>
      </c>
      <c r="M75" s="610" t="s">
        <v>72</v>
      </c>
    </row>
    <row r="76" spans="1:13" x14ac:dyDescent="0.2">
      <c r="A76" s="610" t="s">
        <v>890</v>
      </c>
      <c r="B76" s="610" t="s">
        <v>900</v>
      </c>
      <c r="C76" s="610" t="s">
        <v>891</v>
      </c>
      <c r="D76" s="610" t="s">
        <v>183</v>
      </c>
      <c r="E76" s="610" t="s">
        <v>184</v>
      </c>
      <c r="F76" s="610" t="s">
        <v>185</v>
      </c>
      <c r="G76" s="610" t="s">
        <v>1253</v>
      </c>
      <c r="H76" s="611">
        <v>42431</v>
      </c>
      <c r="I76" s="612">
        <v>238.03</v>
      </c>
      <c r="J76" s="610"/>
      <c r="K76" s="610" t="s">
        <v>87</v>
      </c>
      <c r="L76" s="611">
        <v>42431</v>
      </c>
      <c r="M76" s="610" t="s">
        <v>72</v>
      </c>
    </row>
    <row r="77" spans="1:13" x14ac:dyDescent="0.2">
      <c r="A77" s="610" t="s">
        <v>890</v>
      </c>
      <c r="B77" s="610" t="s">
        <v>900</v>
      </c>
      <c r="C77" s="610" t="s">
        <v>891</v>
      </c>
      <c r="D77" s="610" t="s">
        <v>105</v>
      </c>
      <c r="E77" s="610" t="s">
        <v>106</v>
      </c>
      <c r="F77" s="610" t="s">
        <v>107</v>
      </c>
      <c r="G77" s="610" t="s">
        <v>1254</v>
      </c>
      <c r="H77" s="611">
        <v>42453</v>
      </c>
      <c r="I77" s="612">
        <v>149.74</v>
      </c>
      <c r="J77" s="610"/>
      <c r="K77" s="610" t="s">
        <v>88</v>
      </c>
      <c r="L77" s="611">
        <v>42459</v>
      </c>
      <c r="M77" s="610" t="s">
        <v>72</v>
      </c>
    </row>
    <row r="78" spans="1:13" x14ac:dyDescent="0.2">
      <c r="A78" s="610" t="s">
        <v>890</v>
      </c>
      <c r="B78" s="610" t="s">
        <v>900</v>
      </c>
      <c r="C78" s="610" t="s">
        <v>891</v>
      </c>
      <c r="D78" s="610" t="s">
        <v>105</v>
      </c>
      <c r="E78" s="610" t="s">
        <v>106</v>
      </c>
      <c r="F78" s="610" t="s">
        <v>107</v>
      </c>
      <c r="G78" s="610" t="s">
        <v>1255</v>
      </c>
      <c r="H78" s="611">
        <v>42446</v>
      </c>
      <c r="I78" s="612">
        <v>169.81</v>
      </c>
      <c r="J78" s="610" t="s">
        <v>1256</v>
      </c>
      <c r="K78" s="610" t="s">
        <v>377</v>
      </c>
      <c r="L78" s="611">
        <v>42447</v>
      </c>
      <c r="M78" s="610" t="s">
        <v>72</v>
      </c>
    </row>
    <row r="79" spans="1:13" x14ac:dyDescent="0.2">
      <c r="A79" s="610" t="s">
        <v>890</v>
      </c>
      <c r="B79" s="610" t="s">
        <v>900</v>
      </c>
      <c r="C79" s="610" t="s">
        <v>891</v>
      </c>
      <c r="D79" s="610" t="s">
        <v>105</v>
      </c>
      <c r="E79" s="610" t="s">
        <v>106</v>
      </c>
      <c r="F79" s="610" t="s">
        <v>107</v>
      </c>
      <c r="G79" s="610" t="s">
        <v>1257</v>
      </c>
      <c r="H79" s="611">
        <v>42439</v>
      </c>
      <c r="I79" s="612">
        <v>191.65</v>
      </c>
      <c r="J79" s="610" t="s">
        <v>1258</v>
      </c>
      <c r="K79" s="610" t="s">
        <v>329</v>
      </c>
      <c r="L79" s="611">
        <v>42440</v>
      </c>
      <c r="M79" s="610" t="s">
        <v>72</v>
      </c>
    </row>
    <row r="80" spans="1:13" x14ac:dyDescent="0.2">
      <c r="A80" s="610" t="s">
        <v>890</v>
      </c>
      <c r="B80" s="610" t="s">
        <v>900</v>
      </c>
      <c r="C80" s="610" t="s">
        <v>891</v>
      </c>
      <c r="D80" s="610" t="s">
        <v>105</v>
      </c>
      <c r="E80" s="610" t="s">
        <v>106</v>
      </c>
      <c r="F80" s="610" t="s">
        <v>107</v>
      </c>
      <c r="G80" s="610" t="s">
        <v>1259</v>
      </c>
      <c r="H80" s="611">
        <v>42439</v>
      </c>
      <c r="I80" s="612">
        <v>175.45</v>
      </c>
      <c r="J80" s="610" t="s">
        <v>1260</v>
      </c>
      <c r="K80" s="610" t="s">
        <v>377</v>
      </c>
      <c r="L80" s="611">
        <v>42440</v>
      </c>
      <c r="M80" s="610" t="s">
        <v>72</v>
      </c>
    </row>
    <row r="81" spans="1:13" x14ac:dyDescent="0.2">
      <c r="A81" s="610" t="s">
        <v>890</v>
      </c>
      <c r="B81" s="610" t="s">
        <v>900</v>
      </c>
      <c r="C81" s="610" t="s">
        <v>891</v>
      </c>
      <c r="D81" s="610" t="s">
        <v>503</v>
      </c>
      <c r="E81" s="610" t="s">
        <v>504</v>
      </c>
      <c r="F81" s="610" t="s">
        <v>505</v>
      </c>
      <c r="G81" s="610" t="s">
        <v>1264</v>
      </c>
      <c r="H81" s="611">
        <v>42433</v>
      </c>
      <c r="I81" s="612">
        <v>168.19</v>
      </c>
      <c r="J81" s="610"/>
      <c r="K81" s="610" t="s">
        <v>79</v>
      </c>
      <c r="L81" s="611">
        <v>42443</v>
      </c>
      <c r="M81" s="610" t="s">
        <v>72</v>
      </c>
    </row>
    <row r="82" spans="1:13" x14ac:dyDescent="0.2">
      <c r="A82" s="610" t="s">
        <v>890</v>
      </c>
      <c r="B82" s="610" t="s">
        <v>900</v>
      </c>
      <c r="C82" s="610" t="s">
        <v>891</v>
      </c>
      <c r="D82" s="610" t="s">
        <v>1266</v>
      </c>
      <c r="E82" s="610" t="s">
        <v>1267</v>
      </c>
      <c r="F82" s="610" t="s">
        <v>1268</v>
      </c>
      <c r="G82" s="610" t="s">
        <v>1269</v>
      </c>
      <c r="H82" s="611">
        <v>42443</v>
      </c>
      <c r="I82" s="612">
        <v>217.8</v>
      </c>
      <c r="J82" s="610"/>
      <c r="K82" s="610" t="s">
        <v>88</v>
      </c>
      <c r="L82" s="611">
        <v>42444</v>
      </c>
      <c r="M82" s="610" t="s">
        <v>72</v>
      </c>
    </row>
    <row r="83" spans="1:13" x14ac:dyDescent="0.2">
      <c r="A83" s="610" t="s">
        <v>890</v>
      </c>
      <c r="B83" s="610" t="s">
        <v>900</v>
      </c>
      <c r="C83" s="610" t="s">
        <v>891</v>
      </c>
      <c r="D83" s="610" t="s">
        <v>384</v>
      </c>
      <c r="E83" s="610" t="s">
        <v>385</v>
      </c>
      <c r="F83" s="610" t="s">
        <v>386</v>
      </c>
      <c r="G83" s="610" t="s">
        <v>1270</v>
      </c>
      <c r="H83" s="611">
        <v>42447</v>
      </c>
      <c r="I83" s="612">
        <v>499.97</v>
      </c>
      <c r="J83" s="610" t="s">
        <v>1271</v>
      </c>
      <c r="K83" s="610" t="s">
        <v>377</v>
      </c>
      <c r="L83" s="611">
        <v>42451</v>
      </c>
      <c r="M83" s="610" t="s">
        <v>72</v>
      </c>
    </row>
    <row r="84" spans="1:13" x14ac:dyDescent="0.2">
      <c r="A84" s="610" t="s">
        <v>890</v>
      </c>
      <c r="B84" s="610" t="s">
        <v>900</v>
      </c>
      <c r="C84" s="610" t="s">
        <v>891</v>
      </c>
      <c r="D84" s="610" t="s">
        <v>384</v>
      </c>
      <c r="E84" s="610" t="s">
        <v>385</v>
      </c>
      <c r="F84" s="610" t="s">
        <v>386</v>
      </c>
      <c r="G84" s="610" t="s">
        <v>1272</v>
      </c>
      <c r="H84" s="611">
        <v>42447</v>
      </c>
      <c r="I84" s="612">
        <v>217.8</v>
      </c>
      <c r="J84" s="610" t="s">
        <v>1271</v>
      </c>
      <c r="K84" s="610" t="s">
        <v>377</v>
      </c>
      <c r="L84" s="611">
        <v>42451</v>
      </c>
      <c r="M84" s="610" t="s">
        <v>72</v>
      </c>
    </row>
    <row r="85" spans="1:13" x14ac:dyDescent="0.2">
      <c r="A85" s="610" t="s">
        <v>890</v>
      </c>
      <c r="B85" s="610" t="s">
        <v>900</v>
      </c>
      <c r="C85" s="610" t="s">
        <v>891</v>
      </c>
      <c r="D85" s="610" t="s">
        <v>1061</v>
      </c>
      <c r="E85" s="610" t="s">
        <v>1062</v>
      </c>
      <c r="F85" s="610" t="s">
        <v>1063</v>
      </c>
      <c r="G85" s="610" t="s">
        <v>1273</v>
      </c>
      <c r="H85" s="611">
        <v>42429</v>
      </c>
      <c r="I85" s="612">
        <v>130</v>
      </c>
      <c r="J85" s="610" t="s">
        <v>1274</v>
      </c>
      <c r="K85" s="610" t="s">
        <v>548</v>
      </c>
      <c r="L85" s="611">
        <v>42445</v>
      </c>
      <c r="M85" s="610" t="s">
        <v>72</v>
      </c>
    </row>
    <row r="86" spans="1:13" x14ac:dyDescent="0.2">
      <c r="A86" s="610" t="s">
        <v>890</v>
      </c>
      <c r="B86" s="610" t="s">
        <v>900</v>
      </c>
      <c r="C86" s="610" t="s">
        <v>891</v>
      </c>
      <c r="D86" s="610" t="s">
        <v>139</v>
      </c>
      <c r="E86" s="610" t="s">
        <v>140</v>
      </c>
      <c r="F86" s="610" t="s">
        <v>141</v>
      </c>
      <c r="G86" s="610" t="s">
        <v>1275</v>
      </c>
      <c r="H86" s="611">
        <v>42437</v>
      </c>
      <c r="I86" s="612">
        <v>105.63</v>
      </c>
      <c r="J86" s="610" t="s">
        <v>1276</v>
      </c>
      <c r="K86" s="610" t="s">
        <v>329</v>
      </c>
      <c r="L86" s="611">
        <v>42438</v>
      </c>
      <c r="M86" s="610" t="s">
        <v>72</v>
      </c>
    </row>
    <row r="87" spans="1:13" x14ac:dyDescent="0.2">
      <c r="A87" s="610" t="s">
        <v>890</v>
      </c>
      <c r="B87" s="610" t="s">
        <v>900</v>
      </c>
      <c r="C87" s="610" t="s">
        <v>891</v>
      </c>
      <c r="D87" s="610" t="s">
        <v>638</v>
      </c>
      <c r="E87" s="610" t="s">
        <v>639</v>
      </c>
      <c r="F87" s="610" t="s">
        <v>640</v>
      </c>
      <c r="G87" s="610" t="s">
        <v>2100</v>
      </c>
      <c r="H87" s="611">
        <v>42433</v>
      </c>
      <c r="I87" s="612">
        <v>1964.52</v>
      </c>
      <c r="J87" s="610" t="s">
        <v>1283</v>
      </c>
      <c r="K87" s="610" t="s">
        <v>897</v>
      </c>
      <c r="L87" s="611">
        <v>42436</v>
      </c>
      <c r="M87" s="610" t="s">
        <v>72</v>
      </c>
    </row>
    <row r="88" spans="1:13" x14ac:dyDescent="0.2">
      <c r="A88" s="610" t="s">
        <v>890</v>
      </c>
      <c r="B88" s="610" t="s">
        <v>900</v>
      </c>
      <c r="C88" s="610" t="s">
        <v>891</v>
      </c>
      <c r="D88" s="610" t="s">
        <v>1114</v>
      </c>
      <c r="E88" s="610" t="s">
        <v>1115</v>
      </c>
      <c r="F88" s="610" t="s">
        <v>1116</v>
      </c>
      <c r="G88" s="610" t="s">
        <v>1284</v>
      </c>
      <c r="H88" s="611">
        <v>42437</v>
      </c>
      <c r="I88" s="612">
        <v>1104.73</v>
      </c>
      <c r="J88" s="610" t="s">
        <v>1285</v>
      </c>
      <c r="K88" s="610" t="s">
        <v>248</v>
      </c>
      <c r="L88" s="611">
        <v>42443</v>
      </c>
      <c r="M88" s="610" t="s">
        <v>72</v>
      </c>
    </row>
    <row r="89" spans="1:13" x14ac:dyDescent="0.2">
      <c r="A89" s="610" t="s">
        <v>890</v>
      </c>
      <c r="B89" s="610" t="s">
        <v>900</v>
      </c>
      <c r="C89" s="610" t="s">
        <v>891</v>
      </c>
      <c r="D89" s="610" t="s">
        <v>973</v>
      </c>
      <c r="E89" s="610" t="s">
        <v>974</v>
      </c>
      <c r="F89" s="610" t="s">
        <v>975</v>
      </c>
      <c r="G89" s="610" t="s">
        <v>1286</v>
      </c>
      <c r="H89" s="611">
        <v>42452</v>
      </c>
      <c r="I89" s="612">
        <v>97.48</v>
      </c>
      <c r="J89" s="610" t="s">
        <v>1287</v>
      </c>
      <c r="K89" s="610" t="s">
        <v>377</v>
      </c>
      <c r="L89" s="611">
        <v>42459</v>
      </c>
      <c r="M89" s="610" t="s">
        <v>72</v>
      </c>
    </row>
    <row r="90" spans="1:13" x14ac:dyDescent="0.2">
      <c r="A90" s="610" t="s">
        <v>890</v>
      </c>
      <c r="B90" s="610" t="s">
        <v>900</v>
      </c>
      <c r="C90" s="610" t="s">
        <v>891</v>
      </c>
      <c r="D90" s="610" t="s">
        <v>262</v>
      </c>
      <c r="E90" s="610" t="s">
        <v>263</v>
      </c>
      <c r="F90" s="610" t="s">
        <v>264</v>
      </c>
      <c r="G90" s="610" t="s">
        <v>1288</v>
      </c>
      <c r="H90" s="611">
        <v>42436</v>
      </c>
      <c r="I90" s="612">
        <v>18.95</v>
      </c>
      <c r="J90" s="610"/>
      <c r="K90" s="610" t="s">
        <v>379</v>
      </c>
      <c r="L90" s="611">
        <v>42437</v>
      </c>
      <c r="M90" s="610" t="s">
        <v>72</v>
      </c>
    </row>
    <row r="91" spans="1:13" x14ac:dyDescent="0.2">
      <c r="A91" s="610" t="s">
        <v>890</v>
      </c>
      <c r="B91" s="610" t="s">
        <v>900</v>
      </c>
      <c r="C91" s="610" t="s">
        <v>891</v>
      </c>
      <c r="D91" s="610" t="s">
        <v>542</v>
      </c>
      <c r="E91" s="610" t="s">
        <v>543</v>
      </c>
      <c r="F91" s="610" t="s">
        <v>544</v>
      </c>
      <c r="G91" s="610" t="s">
        <v>1289</v>
      </c>
      <c r="H91" s="611">
        <v>42429</v>
      </c>
      <c r="I91" s="612">
        <v>580.28</v>
      </c>
      <c r="J91" s="610"/>
      <c r="K91" s="610" t="s">
        <v>897</v>
      </c>
      <c r="L91" s="611">
        <v>42430</v>
      </c>
      <c r="M91" s="610" t="s">
        <v>72</v>
      </c>
    </row>
    <row r="92" spans="1:13" x14ac:dyDescent="0.2">
      <c r="A92" s="610" t="s">
        <v>890</v>
      </c>
      <c r="B92" s="610" t="s">
        <v>900</v>
      </c>
      <c r="C92" s="610" t="s">
        <v>891</v>
      </c>
      <c r="D92" s="610" t="s">
        <v>90</v>
      </c>
      <c r="E92" s="610" t="s">
        <v>91</v>
      </c>
      <c r="F92" s="610" t="s">
        <v>92</v>
      </c>
      <c r="G92" s="610" t="s">
        <v>1290</v>
      </c>
      <c r="H92" s="611">
        <v>42429</v>
      </c>
      <c r="I92" s="612">
        <v>52.62</v>
      </c>
      <c r="J92" s="610" t="s">
        <v>1291</v>
      </c>
      <c r="K92" s="610" t="s">
        <v>303</v>
      </c>
      <c r="L92" s="611">
        <v>42430</v>
      </c>
      <c r="M92" s="610" t="s">
        <v>72</v>
      </c>
    </row>
    <row r="93" spans="1:13" x14ac:dyDescent="0.2">
      <c r="A93" s="610" t="s">
        <v>890</v>
      </c>
      <c r="B93" s="610" t="s">
        <v>900</v>
      </c>
      <c r="C93" s="610" t="s">
        <v>891</v>
      </c>
      <c r="D93" s="610" t="s">
        <v>1126</v>
      </c>
      <c r="E93" s="610" t="s">
        <v>1127</v>
      </c>
      <c r="F93" s="610" t="s">
        <v>1128</v>
      </c>
      <c r="G93" s="610" t="s">
        <v>1292</v>
      </c>
      <c r="H93" s="611">
        <v>42432</v>
      </c>
      <c r="I93" s="612">
        <v>105.27</v>
      </c>
      <c r="J93" s="610"/>
      <c r="K93" s="610" t="s">
        <v>380</v>
      </c>
      <c r="L93" s="611">
        <v>42432</v>
      </c>
      <c r="M93" s="610" t="s">
        <v>72</v>
      </c>
    </row>
    <row r="94" spans="1:13" x14ac:dyDescent="0.2">
      <c r="A94" s="610" t="s">
        <v>890</v>
      </c>
      <c r="B94" s="610" t="s">
        <v>900</v>
      </c>
      <c r="C94" s="610" t="s">
        <v>891</v>
      </c>
      <c r="D94" s="610" t="s">
        <v>1293</v>
      </c>
      <c r="E94" s="610" t="s">
        <v>1294</v>
      </c>
      <c r="F94" s="610" t="s">
        <v>1295</v>
      </c>
      <c r="G94" s="610" t="s">
        <v>1296</v>
      </c>
      <c r="H94" s="611">
        <v>42447</v>
      </c>
      <c r="I94" s="612">
        <v>1310.43</v>
      </c>
      <c r="J94" s="610" t="s">
        <v>1297</v>
      </c>
      <c r="K94" s="610" t="s">
        <v>135</v>
      </c>
      <c r="L94" s="611">
        <v>42452</v>
      </c>
      <c r="M94" s="610" t="s">
        <v>1735</v>
      </c>
    </row>
    <row r="95" spans="1:13" x14ac:dyDescent="0.2">
      <c r="A95" s="610" t="s">
        <v>890</v>
      </c>
      <c r="B95" s="610" t="s">
        <v>900</v>
      </c>
      <c r="C95" s="610" t="s">
        <v>891</v>
      </c>
      <c r="D95" s="610" t="s">
        <v>484</v>
      </c>
      <c r="E95" s="610" t="s">
        <v>485</v>
      </c>
      <c r="F95" s="610" t="s">
        <v>486</v>
      </c>
      <c r="G95" s="610" t="s">
        <v>1300</v>
      </c>
      <c r="H95" s="611">
        <v>42447</v>
      </c>
      <c r="I95" s="612">
        <v>2241.89</v>
      </c>
      <c r="J95" s="610" t="s">
        <v>1301</v>
      </c>
      <c r="K95" s="610" t="s">
        <v>383</v>
      </c>
      <c r="L95" s="611">
        <v>42450</v>
      </c>
      <c r="M95" s="610" t="s">
        <v>72</v>
      </c>
    </row>
    <row r="96" spans="1:13" x14ac:dyDescent="0.2">
      <c r="A96" s="610" t="s">
        <v>890</v>
      </c>
      <c r="B96" s="610" t="s">
        <v>900</v>
      </c>
      <c r="C96" s="610" t="s">
        <v>891</v>
      </c>
      <c r="D96" s="610" t="s">
        <v>876</v>
      </c>
      <c r="E96" s="610" t="s">
        <v>877</v>
      </c>
      <c r="F96" s="610" t="s">
        <v>878</v>
      </c>
      <c r="G96" s="610" t="s">
        <v>1304</v>
      </c>
      <c r="H96" s="611">
        <v>42447</v>
      </c>
      <c r="I96" s="612">
        <v>605</v>
      </c>
      <c r="J96" s="610" t="s">
        <v>1305</v>
      </c>
      <c r="K96" s="610" t="s">
        <v>569</v>
      </c>
      <c r="L96" s="611">
        <v>42450</v>
      </c>
      <c r="M96" s="610" t="s">
        <v>72</v>
      </c>
    </row>
    <row r="97" spans="1:13" x14ac:dyDescent="0.2">
      <c r="A97" s="610" t="s">
        <v>890</v>
      </c>
      <c r="B97" s="610" t="s">
        <v>900</v>
      </c>
      <c r="C97" s="610" t="s">
        <v>891</v>
      </c>
      <c r="D97" s="610" t="s">
        <v>68</v>
      </c>
      <c r="E97" s="610" t="s">
        <v>69</v>
      </c>
      <c r="F97" s="610" t="s">
        <v>70</v>
      </c>
      <c r="G97" s="610" t="s">
        <v>1306</v>
      </c>
      <c r="H97" s="611">
        <v>42446</v>
      </c>
      <c r="I97" s="612">
        <v>181.5</v>
      </c>
      <c r="J97" s="610"/>
      <c r="K97" s="610" t="s">
        <v>380</v>
      </c>
      <c r="L97" s="611">
        <v>42450</v>
      </c>
      <c r="M97" s="610" t="s">
        <v>72</v>
      </c>
    </row>
    <row r="98" spans="1:13" x14ac:dyDescent="0.2">
      <c r="A98" s="610" t="s">
        <v>890</v>
      </c>
      <c r="B98" s="610" t="s">
        <v>900</v>
      </c>
      <c r="C98" s="610" t="s">
        <v>891</v>
      </c>
      <c r="D98" s="610" t="s">
        <v>400</v>
      </c>
      <c r="E98" s="610" t="s">
        <v>401</v>
      </c>
      <c r="F98" s="610" t="s">
        <v>402</v>
      </c>
      <c r="G98" s="610" t="s">
        <v>1307</v>
      </c>
      <c r="H98" s="611">
        <v>42450</v>
      </c>
      <c r="I98" s="612">
        <v>47524.98</v>
      </c>
      <c r="J98" s="610"/>
      <c r="K98" s="610" t="s">
        <v>412</v>
      </c>
      <c r="L98" s="611">
        <v>42452</v>
      </c>
      <c r="M98" s="610" t="s">
        <v>72</v>
      </c>
    </row>
    <row r="99" spans="1:13" x14ac:dyDescent="0.2">
      <c r="A99" s="610" t="s">
        <v>890</v>
      </c>
      <c r="B99" s="610" t="s">
        <v>900</v>
      </c>
      <c r="C99" s="610" t="s">
        <v>891</v>
      </c>
      <c r="D99" s="610" t="s">
        <v>400</v>
      </c>
      <c r="E99" s="610" t="s">
        <v>401</v>
      </c>
      <c r="F99" s="610" t="s">
        <v>402</v>
      </c>
      <c r="G99" s="610" t="s">
        <v>1308</v>
      </c>
      <c r="H99" s="611">
        <v>42450</v>
      </c>
      <c r="I99" s="612">
        <v>47524.98</v>
      </c>
      <c r="J99" s="610"/>
      <c r="K99" s="610" t="s">
        <v>412</v>
      </c>
      <c r="L99" s="611">
        <v>42452</v>
      </c>
      <c r="M99" s="610" t="s">
        <v>72</v>
      </c>
    </row>
    <row r="100" spans="1:13" x14ac:dyDescent="0.2">
      <c r="A100" s="610" t="s">
        <v>890</v>
      </c>
      <c r="B100" s="610" t="s">
        <v>900</v>
      </c>
      <c r="C100" s="610" t="s">
        <v>891</v>
      </c>
      <c r="D100" s="610" t="s">
        <v>400</v>
      </c>
      <c r="E100" s="610" t="s">
        <v>401</v>
      </c>
      <c r="F100" s="610" t="s">
        <v>402</v>
      </c>
      <c r="G100" s="610" t="s">
        <v>1309</v>
      </c>
      <c r="H100" s="611">
        <v>42450</v>
      </c>
      <c r="I100" s="612">
        <v>3025</v>
      </c>
      <c r="J100" s="610"/>
      <c r="K100" s="610" t="s">
        <v>412</v>
      </c>
      <c r="L100" s="611">
        <v>42452</v>
      </c>
      <c r="M100" s="610" t="s">
        <v>72</v>
      </c>
    </row>
    <row r="101" spans="1:13" x14ac:dyDescent="0.2">
      <c r="A101" s="610" t="s">
        <v>890</v>
      </c>
      <c r="B101" s="610" t="s">
        <v>900</v>
      </c>
      <c r="C101" s="610" t="s">
        <v>891</v>
      </c>
      <c r="D101" s="610" t="s">
        <v>400</v>
      </c>
      <c r="E101" s="610" t="s">
        <v>401</v>
      </c>
      <c r="F101" s="610" t="s">
        <v>402</v>
      </c>
      <c r="G101" s="610" t="s">
        <v>1279</v>
      </c>
      <c r="H101" s="611">
        <v>42450</v>
      </c>
      <c r="I101" s="612">
        <v>160183.79999999999</v>
      </c>
      <c r="J101" s="610"/>
      <c r="K101" s="610" t="s">
        <v>412</v>
      </c>
      <c r="L101" s="611">
        <v>42452</v>
      </c>
      <c r="M101" s="610" t="s">
        <v>72</v>
      </c>
    </row>
    <row r="102" spans="1:13" x14ac:dyDescent="0.2">
      <c r="A102" s="610" t="s">
        <v>890</v>
      </c>
      <c r="B102" s="610" t="s">
        <v>900</v>
      </c>
      <c r="C102" s="610" t="s">
        <v>891</v>
      </c>
      <c r="D102" s="610" t="s">
        <v>175</v>
      </c>
      <c r="E102" s="610" t="s">
        <v>176</v>
      </c>
      <c r="F102" s="610" t="s">
        <v>177</v>
      </c>
      <c r="G102" s="610" t="s">
        <v>1310</v>
      </c>
      <c r="H102" s="611">
        <v>42439</v>
      </c>
      <c r="I102" s="612">
        <v>315.57</v>
      </c>
      <c r="J102" s="610"/>
      <c r="K102" s="610" t="s">
        <v>329</v>
      </c>
      <c r="L102" s="611">
        <v>42439</v>
      </c>
      <c r="M102" s="610" t="s">
        <v>72</v>
      </c>
    </row>
    <row r="103" spans="1:13" x14ac:dyDescent="0.2">
      <c r="A103" s="610" t="s">
        <v>890</v>
      </c>
      <c r="B103" s="610" t="s">
        <v>900</v>
      </c>
      <c r="C103" s="610" t="s">
        <v>891</v>
      </c>
      <c r="D103" s="610" t="s">
        <v>175</v>
      </c>
      <c r="E103" s="610" t="s">
        <v>176</v>
      </c>
      <c r="F103" s="610" t="s">
        <v>177</v>
      </c>
      <c r="G103" s="610" t="s">
        <v>1311</v>
      </c>
      <c r="H103" s="611">
        <v>42439</v>
      </c>
      <c r="I103" s="612">
        <v>232.17</v>
      </c>
      <c r="J103" s="610"/>
      <c r="K103" s="610" t="s">
        <v>299</v>
      </c>
      <c r="L103" s="611">
        <v>42439</v>
      </c>
      <c r="M103" s="610" t="s">
        <v>72</v>
      </c>
    </row>
    <row r="104" spans="1:13" x14ac:dyDescent="0.2">
      <c r="A104" s="610" t="s">
        <v>890</v>
      </c>
      <c r="B104" s="610" t="s">
        <v>900</v>
      </c>
      <c r="C104" s="610" t="s">
        <v>891</v>
      </c>
      <c r="D104" s="610" t="s">
        <v>175</v>
      </c>
      <c r="E104" s="610" t="s">
        <v>176</v>
      </c>
      <c r="F104" s="610" t="s">
        <v>177</v>
      </c>
      <c r="G104" s="610" t="s">
        <v>1312</v>
      </c>
      <c r="H104" s="611">
        <v>42432</v>
      </c>
      <c r="I104" s="612">
        <v>95.59</v>
      </c>
      <c r="J104" s="610"/>
      <c r="K104" s="610" t="s">
        <v>231</v>
      </c>
      <c r="L104" s="611">
        <v>42432</v>
      </c>
      <c r="M104" s="610" t="s">
        <v>72</v>
      </c>
    </row>
    <row r="105" spans="1:13" x14ac:dyDescent="0.2">
      <c r="A105" s="610" t="s">
        <v>890</v>
      </c>
      <c r="B105" s="610" t="s">
        <v>282</v>
      </c>
      <c r="C105" s="610" t="s">
        <v>891</v>
      </c>
      <c r="D105" s="610" t="s">
        <v>1314</v>
      </c>
      <c r="E105" s="610" t="s">
        <v>1315</v>
      </c>
      <c r="F105" s="610" t="s">
        <v>1316</v>
      </c>
      <c r="G105" s="610" t="s">
        <v>1317</v>
      </c>
      <c r="H105" s="611">
        <v>42339</v>
      </c>
      <c r="I105" s="612">
        <v>55.7</v>
      </c>
      <c r="J105" s="610"/>
      <c r="K105" s="610" t="s">
        <v>381</v>
      </c>
      <c r="L105" s="611">
        <v>42459</v>
      </c>
      <c r="M105" s="610" t="s">
        <v>72</v>
      </c>
    </row>
    <row r="106" spans="1:13" x14ac:dyDescent="0.2">
      <c r="A106" s="610" t="s">
        <v>890</v>
      </c>
      <c r="B106" s="610" t="s">
        <v>282</v>
      </c>
      <c r="C106" s="610" t="s">
        <v>891</v>
      </c>
      <c r="D106" s="610" t="s">
        <v>149</v>
      </c>
      <c r="E106" s="610" t="s">
        <v>150</v>
      </c>
      <c r="F106" s="610" t="s">
        <v>151</v>
      </c>
      <c r="G106" s="610" t="s">
        <v>1318</v>
      </c>
      <c r="H106" s="611">
        <v>42360</v>
      </c>
      <c r="I106" s="612">
        <v>19.7</v>
      </c>
      <c r="J106" s="610"/>
      <c r="K106" s="610" t="s">
        <v>545</v>
      </c>
      <c r="L106" s="611">
        <v>42458</v>
      </c>
      <c r="M106" s="610" t="s">
        <v>72</v>
      </c>
    </row>
    <row r="107" spans="1:13" x14ac:dyDescent="0.2">
      <c r="A107" s="610" t="s">
        <v>890</v>
      </c>
      <c r="B107" s="610" t="s">
        <v>282</v>
      </c>
      <c r="C107" s="610" t="s">
        <v>891</v>
      </c>
      <c r="D107" s="610" t="s">
        <v>384</v>
      </c>
      <c r="E107" s="610" t="s">
        <v>385</v>
      </c>
      <c r="F107" s="610" t="s">
        <v>386</v>
      </c>
      <c r="G107" s="610" t="s">
        <v>1137</v>
      </c>
      <c r="H107" s="611">
        <v>42016</v>
      </c>
      <c r="I107" s="612">
        <v>24.2</v>
      </c>
      <c r="J107" s="610" t="s">
        <v>1138</v>
      </c>
      <c r="K107" s="610" t="s">
        <v>248</v>
      </c>
      <c r="L107" s="611">
        <v>42430</v>
      </c>
      <c r="M107" s="610" t="s">
        <v>72</v>
      </c>
    </row>
    <row r="108" spans="1:13" x14ac:dyDescent="0.2">
      <c r="A108" s="610" t="s">
        <v>890</v>
      </c>
      <c r="B108" s="610" t="s">
        <v>282</v>
      </c>
      <c r="C108" s="610" t="s">
        <v>891</v>
      </c>
      <c r="D108" s="610" t="s">
        <v>316</v>
      </c>
      <c r="E108" s="610" t="s">
        <v>317</v>
      </c>
      <c r="F108" s="610" t="s">
        <v>318</v>
      </c>
      <c r="G108" s="610" t="s">
        <v>1319</v>
      </c>
      <c r="H108" s="611">
        <v>42060</v>
      </c>
      <c r="I108" s="612">
        <v>872.51</v>
      </c>
      <c r="J108" s="610" t="s">
        <v>1320</v>
      </c>
      <c r="K108" s="610" t="s">
        <v>248</v>
      </c>
      <c r="L108" s="611">
        <v>42445</v>
      </c>
      <c r="M108" s="610" t="s">
        <v>72</v>
      </c>
    </row>
    <row r="109" spans="1:13" x14ac:dyDescent="0.2">
      <c r="A109" s="610" t="s">
        <v>890</v>
      </c>
      <c r="B109" s="610" t="s">
        <v>282</v>
      </c>
      <c r="C109" s="610" t="s">
        <v>891</v>
      </c>
      <c r="D109" s="610" t="s">
        <v>292</v>
      </c>
      <c r="E109" s="610" t="s">
        <v>293</v>
      </c>
      <c r="F109" s="610" t="s">
        <v>294</v>
      </c>
      <c r="G109" s="610" t="s">
        <v>1321</v>
      </c>
      <c r="H109" s="611">
        <v>42163</v>
      </c>
      <c r="I109" s="612">
        <v>387.67</v>
      </c>
      <c r="J109" s="610" t="s">
        <v>1322</v>
      </c>
      <c r="K109" s="610" t="s">
        <v>135</v>
      </c>
      <c r="L109" s="611">
        <v>42430</v>
      </c>
      <c r="M109" s="610" t="s">
        <v>72</v>
      </c>
    </row>
    <row r="110" spans="1:13" x14ac:dyDescent="0.2">
      <c r="A110" s="610" t="s">
        <v>890</v>
      </c>
      <c r="B110" s="610" t="s">
        <v>89</v>
      </c>
      <c r="C110" s="610" t="s">
        <v>891</v>
      </c>
      <c r="D110" s="610" t="s">
        <v>292</v>
      </c>
      <c r="E110" s="610" t="s">
        <v>293</v>
      </c>
      <c r="F110" s="610" t="s">
        <v>294</v>
      </c>
      <c r="G110" s="610" t="s">
        <v>1323</v>
      </c>
      <c r="H110" s="611">
        <v>41949</v>
      </c>
      <c r="I110" s="612">
        <v>91.92</v>
      </c>
      <c r="J110" s="610"/>
      <c r="K110" s="610" t="s">
        <v>135</v>
      </c>
      <c r="L110" s="611">
        <v>42430</v>
      </c>
      <c r="M110" s="610" t="s">
        <v>72</v>
      </c>
    </row>
    <row r="111" spans="1:13" x14ac:dyDescent="0.2">
      <c r="A111" s="610"/>
      <c r="B111" s="610"/>
      <c r="C111" s="610"/>
      <c r="D111" s="610"/>
      <c r="E111" s="610"/>
      <c r="F111" s="610"/>
      <c r="G111" s="610"/>
      <c r="H111" s="610"/>
      <c r="I111" s="613">
        <f>SUM(I2:I110)</f>
        <v>329567.72000000003</v>
      </c>
      <c r="J111" s="610"/>
      <c r="K111" s="610"/>
      <c r="L111" s="610"/>
      <c r="M111" s="610"/>
    </row>
    <row r="112" spans="1:13" x14ac:dyDescent="0.2">
      <c r="A112" s="477"/>
      <c r="B112" s="477"/>
      <c r="C112" s="477"/>
      <c r="D112" s="477"/>
      <c r="E112" s="477"/>
      <c r="F112" s="477"/>
      <c r="G112" s="477"/>
      <c r="H112" s="479"/>
      <c r="I112" s="509"/>
      <c r="J112" s="477"/>
      <c r="K112" s="477"/>
      <c r="L112" s="479"/>
      <c r="M112" s="477"/>
    </row>
    <row r="113" spans="1:13" x14ac:dyDescent="0.2">
      <c r="A113" s="477"/>
      <c r="B113" s="477"/>
      <c r="C113" s="477"/>
      <c r="D113" s="477"/>
      <c r="E113" s="477"/>
      <c r="F113" s="477"/>
      <c r="G113" s="477"/>
      <c r="H113" s="479"/>
      <c r="I113" s="509"/>
      <c r="J113" s="477"/>
      <c r="K113" s="477"/>
      <c r="L113" s="479"/>
      <c r="M113" s="477"/>
    </row>
    <row r="114" spans="1:13" x14ac:dyDescent="0.2">
      <c r="A114" s="477"/>
      <c r="B114" s="477"/>
      <c r="C114" s="477"/>
      <c r="D114" s="477"/>
      <c r="E114" s="477"/>
      <c r="F114" s="477"/>
      <c r="G114" s="477"/>
      <c r="H114" s="479"/>
      <c r="I114" s="509"/>
      <c r="J114" s="477"/>
      <c r="K114" s="477"/>
      <c r="L114" s="479"/>
      <c r="M114" s="477"/>
    </row>
    <row r="115" spans="1:13" x14ac:dyDescent="0.2">
      <c r="A115" s="477"/>
      <c r="B115" s="477"/>
      <c r="C115" s="477"/>
      <c r="D115" s="477"/>
      <c r="E115" s="477"/>
      <c r="F115" s="477"/>
      <c r="G115" s="477"/>
      <c r="H115" s="479"/>
      <c r="I115" s="509"/>
      <c r="J115" s="477"/>
      <c r="K115" s="477"/>
      <c r="L115" s="479"/>
      <c r="M115" s="477"/>
    </row>
    <row r="116" spans="1:13" x14ac:dyDescent="0.2">
      <c r="A116" s="477"/>
      <c r="B116" s="477"/>
      <c r="C116" s="477"/>
      <c r="D116" s="477"/>
      <c r="E116" s="477"/>
      <c r="F116" s="477"/>
      <c r="G116" s="477"/>
      <c r="H116" s="479"/>
      <c r="I116" s="509"/>
      <c r="J116" s="477"/>
      <c r="K116" s="477"/>
      <c r="L116" s="479"/>
      <c r="M116" s="477"/>
    </row>
    <row r="117" spans="1:13" x14ac:dyDescent="0.2">
      <c r="A117" s="477"/>
      <c r="B117" s="477"/>
      <c r="C117" s="477"/>
      <c r="D117" s="477"/>
      <c r="E117" s="477"/>
      <c r="F117" s="477"/>
      <c r="G117" s="477"/>
      <c r="H117" s="479"/>
      <c r="I117" s="509"/>
      <c r="J117" s="477"/>
      <c r="K117" s="477"/>
      <c r="L117" s="479"/>
      <c r="M117" s="477"/>
    </row>
    <row r="118" spans="1:13" x14ac:dyDescent="0.2">
      <c r="A118" s="477"/>
      <c r="B118" s="477"/>
      <c r="C118" s="477"/>
      <c r="D118" s="477"/>
      <c r="E118" s="477"/>
      <c r="F118" s="477"/>
      <c r="G118" s="477"/>
      <c r="H118" s="479"/>
      <c r="I118" s="509"/>
      <c r="J118" s="477"/>
      <c r="K118" s="477"/>
      <c r="L118" s="479"/>
      <c r="M118" s="477"/>
    </row>
    <row r="119" spans="1:13" x14ac:dyDescent="0.2">
      <c r="A119" s="477"/>
      <c r="B119" s="477"/>
      <c r="C119" s="477"/>
      <c r="D119" s="477"/>
      <c r="E119" s="477"/>
      <c r="F119" s="477"/>
      <c r="G119" s="477"/>
      <c r="H119" s="479"/>
      <c r="I119" s="509"/>
      <c r="J119" s="477"/>
      <c r="K119" s="477"/>
      <c r="L119" s="479"/>
      <c r="M119" s="477"/>
    </row>
    <row r="120" spans="1:13" x14ac:dyDescent="0.2">
      <c r="A120" s="477"/>
      <c r="B120" s="477"/>
      <c r="C120" s="477"/>
      <c r="D120" s="477"/>
      <c r="E120" s="477"/>
      <c r="F120" s="477"/>
      <c r="G120" s="477"/>
      <c r="H120" s="479"/>
      <c r="I120" s="509"/>
      <c r="J120" s="477"/>
      <c r="K120" s="477"/>
      <c r="L120" s="479"/>
      <c r="M120" s="477"/>
    </row>
    <row r="121" spans="1:13" x14ac:dyDescent="0.2">
      <c r="A121" s="477"/>
      <c r="B121" s="477"/>
      <c r="C121" s="477"/>
      <c r="D121" s="477"/>
      <c r="E121" s="477"/>
      <c r="F121" s="477"/>
      <c r="G121" s="477"/>
      <c r="H121" s="479"/>
      <c r="I121" s="509"/>
      <c r="J121" s="477"/>
      <c r="K121" s="477"/>
      <c r="L121" s="479"/>
      <c r="M121" s="477"/>
    </row>
    <row r="122" spans="1:13" x14ac:dyDescent="0.2">
      <c r="A122" s="477"/>
      <c r="B122" s="477"/>
      <c r="C122" s="477"/>
      <c r="D122" s="477"/>
      <c r="E122" s="477"/>
      <c r="F122" s="477"/>
      <c r="G122" s="477"/>
      <c r="H122" s="479"/>
      <c r="I122" s="509"/>
      <c r="J122" s="477"/>
      <c r="K122" s="477"/>
      <c r="L122" s="479"/>
      <c r="M122" s="477"/>
    </row>
    <row r="123" spans="1:13" x14ac:dyDescent="0.2">
      <c r="A123" s="477"/>
      <c r="B123" s="477"/>
      <c r="C123" s="477"/>
      <c r="D123" s="477"/>
      <c r="E123" s="477"/>
      <c r="F123" s="477"/>
      <c r="G123" s="477"/>
      <c r="H123" s="479"/>
      <c r="I123" s="509"/>
      <c r="J123" s="477"/>
      <c r="K123" s="477"/>
      <c r="L123" s="479"/>
      <c r="M123" s="477"/>
    </row>
    <row r="124" spans="1:13" x14ac:dyDescent="0.2">
      <c r="A124" s="477"/>
      <c r="B124" s="477"/>
      <c r="C124" s="477"/>
      <c r="D124" s="477"/>
      <c r="E124" s="477"/>
      <c r="F124" s="477"/>
      <c r="G124" s="477"/>
      <c r="H124" s="479"/>
      <c r="I124" s="509"/>
      <c r="J124" s="477"/>
      <c r="K124" s="477"/>
      <c r="L124" s="479"/>
      <c r="M124" s="477"/>
    </row>
    <row r="125" spans="1:13" x14ac:dyDescent="0.2">
      <c r="A125" s="477"/>
      <c r="B125" s="477"/>
      <c r="C125" s="477"/>
      <c r="D125" s="477"/>
      <c r="E125" s="477"/>
      <c r="F125" s="477"/>
      <c r="G125" s="477"/>
      <c r="H125" s="479"/>
      <c r="I125" s="509"/>
      <c r="J125" s="477"/>
      <c r="K125" s="477"/>
      <c r="L125" s="479"/>
      <c r="M125" s="477"/>
    </row>
    <row r="126" spans="1:13" x14ac:dyDescent="0.2">
      <c r="A126" s="477"/>
      <c r="B126" s="477"/>
      <c r="C126" s="477"/>
      <c r="D126" s="477"/>
      <c r="E126" s="477"/>
      <c r="F126" s="477"/>
      <c r="G126" s="477"/>
      <c r="H126" s="479"/>
      <c r="I126" s="509"/>
      <c r="J126" s="477"/>
      <c r="K126" s="477"/>
      <c r="L126" s="479"/>
      <c r="M126" s="477"/>
    </row>
    <row r="127" spans="1:13" x14ac:dyDescent="0.2">
      <c r="A127" s="477"/>
      <c r="B127" s="477"/>
      <c r="C127" s="477"/>
      <c r="D127" s="477"/>
      <c r="E127" s="477"/>
      <c r="F127" s="477"/>
      <c r="G127" s="477"/>
      <c r="H127" s="479"/>
      <c r="I127" s="509"/>
      <c r="J127" s="477"/>
      <c r="K127" s="477"/>
      <c r="L127" s="479"/>
      <c r="M127" s="477"/>
    </row>
    <row r="128" spans="1:13" x14ac:dyDescent="0.2">
      <c r="A128" s="477"/>
      <c r="B128" s="477"/>
      <c r="C128" s="477"/>
      <c r="D128" s="477"/>
      <c r="E128" s="477"/>
      <c r="F128" s="477"/>
      <c r="G128" s="477"/>
      <c r="H128" s="479"/>
      <c r="I128" s="509"/>
      <c r="J128" s="477"/>
      <c r="K128" s="477"/>
      <c r="L128" s="479"/>
      <c r="M128" s="477"/>
    </row>
    <row r="129" spans="1:13" x14ac:dyDescent="0.2">
      <c r="A129" s="477"/>
      <c r="B129" s="477"/>
      <c r="C129" s="477"/>
      <c r="D129" s="477"/>
      <c r="E129" s="477"/>
      <c r="F129" s="477"/>
      <c r="G129" s="477"/>
      <c r="H129" s="479"/>
      <c r="I129" s="509"/>
      <c r="J129" s="477"/>
      <c r="K129" s="477"/>
      <c r="L129" s="479"/>
      <c r="M129" s="477"/>
    </row>
    <row r="130" spans="1:13" x14ac:dyDescent="0.2">
      <c r="A130" s="477"/>
      <c r="B130" s="477"/>
      <c r="C130" s="477"/>
      <c r="D130" s="477"/>
      <c r="E130" s="477"/>
      <c r="F130" s="477"/>
      <c r="G130" s="477"/>
      <c r="H130" s="479"/>
      <c r="I130" s="509"/>
      <c r="J130" s="477"/>
      <c r="K130" s="477"/>
      <c r="L130" s="479"/>
      <c r="M130" s="477"/>
    </row>
    <row r="131" spans="1:13" x14ac:dyDescent="0.2">
      <c r="A131" s="477"/>
      <c r="B131" s="477"/>
      <c r="C131" s="477"/>
      <c r="D131" s="477"/>
      <c r="E131" s="477"/>
      <c r="F131" s="477"/>
      <c r="G131" s="477"/>
      <c r="H131" s="479"/>
      <c r="I131" s="509"/>
      <c r="J131" s="477"/>
      <c r="K131" s="477"/>
      <c r="L131" s="479"/>
      <c r="M131" s="477"/>
    </row>
    <row r="132" spans="1:13" x14ac:dyDescent="0.2">
      <c r="A132" s="477"/>
      <c r="B132" s="477"/>
      <c r="C132" s="477"/>
      <c r="D132" s="477"/>
      <c r="E132" s="477"/>
      <c r="F132" s="477"/>
      <c r="G132" s="477"/>
      <c r="H132" s="479"/>
      <c r="I132" s="509"/>
      <c r="J132" s="477"/>
      <c r="K132" s="477"/>
      <c r="L132" s="479"/>
      <c r="M132" s="477"/>
    </row>
    <row r="133" spans="1:13" x14ac:dyDescent="0.2">
      <c r="A133" s="477"/>
      <c r="B133" s="477"/>
      <c r="C133" s="477"/>
      <c r="D133" s="477"/>
      <c r="E133" s="477"/>
      <c r="F133" s="477"/>
      <c r="G133" s="477"/>
      <c r="H133" s="479"/>
      <c r="I133" s="509"/>
      <c r="J133" s="477"/>
      <c r="K133" s="477"/>
      <c r="L133" s="479"/>
      <c r="M133" s="477"/>
    </row>
    <row r="134" spans="1:13" x14ac:dyDescent="0.2">
      <c r="A134" s="477"/>
      <c r="B134" s="477"/>
      <c r="C134" s="477"/>
      <c r="D134" s="477"/>
      <c r="E134" s="477"/>
      <c r="F134" s="477"/>
      <c r="G134" s="477"/>
      <c r="H134" s="479"/>
      <c r="I134" s="509"/>
      <c r="J134" s="477"/>
      <c r="K134" s="477"/>
      <c r="L134" s="479"/>
      <c r="M134" s="477"/>
    </row>
    <row r="135" spans="1:13" x14ac:dyDescent="0.2">
      <c r="A135" s="477"/>
      <c r="B135" s="477"/>
      <c r="C135" s="477"/>
      <c r="D135" s="477"/>
      <c r="E135" s="477"/>
      <c r="F135" s="477"/>
      <c r="G135" s="477"/>
      <c r="H135" s="479"/>
      <c r="I135" s="509"/>
      <c r="J135" s="477"/>
      <c r="K135" s="477"/>
      <c r="L135" s="479"/>
      <c r="M135" s="477"/>
    </row>
    <row r="136" spans="1:13" x14ac:dyDescent="0.2">
      <c r="A136" s="477"/>
      <c r="B136" s="477"/>
      <c r="C136" s="477"/>
      <c r="D136" s="477"/>
      <c r="E136" s="477"/>
      <c r="F136" s="477"/>
      <c r="G136" s="477"/>
      <c r="H136" s="479"/>
      <c r="I136" s="509"/>
      <c r="J136" s="477"/>
      <c r="K136" s="477"/>
      <c r="L136" s="479"/>
      <c r="M136" s="477"/>
    </row>
    <row r="137" spans="1:13" x14ac:dyDescent="0.2">
      <c r="A137" s="477"/>
      <c r="B137" s="477"/>
      <c r="C137" s="477"/>
      <c r="D137" s="477"/>
      <c r="E137" s="477"/>
      <c r="F137" s="477"/>
      <c r="G137" s="477"/>
      <c r="H137" s="479"/>
      <c r="I137" s="509"/>
      <c r="J137" s="477"/>
      <c r="K137" s="477"/>
      <c r="L137" s="479"/>
      <c r="M137" s="477"/>
    </row>
    <row r="138" spans="1:13" x14ac:dyDescent="0.2">
      <c r="A138" s="477"/>
      <c r="B138" s="477"/>
      <c r="C138" s="477"/>
      <c r="D138" s="477"/>
      <c r="E138" s="477"/>
      <c r="F138" s="477"/>
      <c r="G138" s="477"/>
      <c r="H138" s="479"/>
      <c r="I138" s="509"/>
      <c r="J138" s="477"/>
      <c r="K138" s="477"/>
      <c r="L138" s="479"/>
      <c r="M138" s="477"/>
    </row>
    <row r="139" spans="1:13" x14ac:dyDescent="0.2">
      <c r="A139" s="477"/>
      <c r="B139" s="477"/>
      <c r="C139" s="477"/>
      <c r="D139" s="477"/>
      <c r="E139" s="477"/>
      <c r="F139" s="477"/>
      <c r="G139" s="477"/>
      <c r="H139" s="479"/>
      <c r="I139" s="509"/>
      <c r="J139" s="477"/>
      <c r="K139" s="477"/>
      <c r="L139" s="479"/>
      <c r="M139" s="477"/>
    </row>
    <row r="140" spans="1:13" x14ac:dyDescent="0.2">
      <c r="A140" s="477"/>
      <c r="B140" s="477"/>
      <c r="C140" s="477"/>
      <c r="D140" s="477"/>
      <c r="E140" s="477"/>
      <c r="F140" s="477"/>
      <c r="G140" s="477"/>
      <c r="H140" s="479"/>
      <c r="I140" s="509"/>
      <c r="J140" s="477"/>
      <c r="K140" s="477"/>
      <c r="L140" s="479"/>
      <c r="M140" s="477"/>
    </row>
    <row r="141" spans="1:13" x14ac:dyDescent="0.2">
      <c r="A141" s="477"/>
      <c r="B141" s="477"/>
      <c r="C141" s="477"/>
      <c r="D141" s="477"/>
      <c r="E141" s="477"/>
      <c r="F141" s="477"/>
      <c r="G141" s="477"/>
      <c r="H141" s="479"/>
      <c r="I141" s="509"/>
      <c r="J141" s="477"/>
      <c r="K141" s="477"/>
      <c r="L141" s="479"/>
      <c r="M141" s="477"/>
    </row>
    <row r="142" spans="1:13" x14ac:dyDescent="0.2">
      <c r="A142" s="477"/>
      <c r="B142" s="477"/>
      <c r="C142" s="477"/>
      <c r="D142" s="477"/>
      <c r="E142" s="477"/>
      <c r="F142" s="477"/>
      <c r="G142" s="477"/>
      <c r="H142" s="479"/>
      <c r="I142" s="509"/>
      <c r="J142" s="477"/>
      <c r="K142" s="477"/>
      <c r="L142" s="479"/>
      <c r="M142" s="477"/>
    </row>
    <row r="143" spans="1:13" x14ac:dyDescent="0.2">
      <c r="A143" s="477"/>
      <c r="B143" s="477"/>
      <c r="C143" s="477"/>
      <c r="D143" s="477"/>
      <c r="E143" s="477"/>
      <c r="F143" s="477"/>
      <c r="G143" s="477"/>
      <c r="H143" s="479"/>
      <c r="I143" s="509"/>
      <c r="J143" s="477"/>
      <c r="K143" s="477"/>
      <c r="L143" s="479"/>
      <c r="M143" s="477"/>
    </row>
    <row r="144" spans="1:13" x14ac:dyDescent="0.2">
      <c r="A144" s="477"/>
      <c r="B144" s="477"/>
      <c r="C144" s="477"/>
      <c r="D144" s="477"/>
      <c r="E144" s="477"/>
      <c r="F144" s="477"/>
      <c r="G144" s="477"/>
      <c r="H144" s="479"/>
      <c r="I144" s="509"/>
      <c r="J144" s="477"/>
      <c r="K144" s="477"/>
      <c r="L144" s="479"/>
      <c r="M144" s="477"/>
    </row>
    <row r="145" spans="1:13" x14ac:dyDescent="0.2">
      <c r="A145" s="477"/>
      <c r="B145" s="477"/>
      <c r="C145" s="477"/>
      <c r="D145" s="477"/>
      <c r="E145" s="477"/>
      <c r="F145" s="477"/>
      <c r="G145" s="477"/>
      <c r="H145" s="479"/>
      <c r="I145" s="509"/>
      <c r="J145" s="477"/>
      <c r="K145" s="477"/>
      <c r="L145" s="479"/>
      <c r="M145" s="477"/>
    </row>
    <row r="146" spans="1:13" x14ac:dyDescent="0.2">
      <c r="A146" s="477"/>
      <c r="B146" s="477"/>
      <c r="C146" s="477"/>
      <c r="D146" s="477"/>
      <c r="E146" s="477"/>
      <c r="F146" s="477"/>
      <c r="G146" s="477"/>
      <c r="H146" s="479"/>
      <c r="I146" s="509"/>
      <c r="J146" s="477"/>
      <c r="K146" s="477"/>
      <c r="L146" s="479"/>
      <c r="M146" s="477"/>
    </row>
    <row r="147" spans="1:13" x14ac:dyDescent="0.2">
      <c r="A147" s="477"/>
      <c r="B147" s="477"/>
      <c r="C147" s="477"/>
      <c r="D147" s="477"/>
      <c r="E147" s="477"/>
      <c r="F147" s="477"/>
      <c r="G147" s="477"/>
      <c r="H147" s="479"/>
      <c r="I147" s="509"/>
      <c r="J147" s="477"/>
      <c r="K147" s="477"/>
      <c r="L147" s="479"/>
      <c r="M147" s="477"/>
    </row>
    <row r="148" spans="1:13" x14ac:dyDescent="0.2">
      <c r="A148" s="477"/>
      <c r="B148" s="477"/>
      <c r="C148" s="477"/>
      <c r="D148" s="477"/>
      <c r="E148" s="477"/>
      <c r="F148" s="477"/>
      <c r="G148" s="477"/>
      <c r="H148" s="479"/>
      <c r="I148" s="509"/>
      <c r="J148" s="477"/>
      <c r="K148" s="477"/>
      <c r="L148" s="479"/>
      <c r="M148" s="477"/>
    </row>
    <row r="149" spans="1:13" x14ac:dyDescent="0.2">
      <c r="A149" s="477"/>
      <c r="B149" s="477"/>
      <c r="C149" s="477"/>
      <c r="D149" s="477"/>
      <c r="E149" s="477"/>
      <c r="F149" s="477"/>
      <c r="G149" s="477"/>
      <c r="H149" s="479"/>
      <c r="I149" s="509"/>
      <c r="J149" s="477"/>
      <c r="K149" s="477"/>
      <c r="L149" s="479"/>
      <c r="M149" s="477"/>
    </row>
    <row r="150" spans="1:13" x14ac:dyDescent="0.2">
      <c r="A150" s="477"/>
      <c r="B150" s="477"/>
      <c r="C150" s="477"/>
      <c r="D150" s="477"/>
      <c r="E150" s="477"/>
      <c r="F150" s="477"/>
      <c r="G150" s="477"/>
      <c r="H150" s="479"/>
      <c r="I150" s="509"/>
      <c r="J150" s="477"/>
      <c r="K150" s="477"/>
      <c r="L150" s="479"/>
      <c r="M150" s="477"/>
    </row>
    <row r="151" spans="1:13" x14ac:dyDescent="0.2">
      <c r="A151" s="477"/>
      <c r="B151" s="477"/>
      <c r="C151" s="477"/>
      <c r="D151" s="477"/>
      <c r="E151" s="477"/>
      <c r="F151" s="477"/>
      <c r="G151" s="477"/>
      <c r="H151" s="479"/>
      <c r="I151" s="509"/>
      <c r="J151" s="477"/>
      <c r="K151" s="477"/>
      <c r="L151" s="479"/>
      <c r="M151" s="477"/>
    </row>
    <row r="152" spans="1:13" x14ac:dyDescent="0.2">
      <c r="A152" s="477"/>
      <c r="B152" s="477"/>
      <c r="C152" s="477"/>
      <c r="D152" s="477"/>
      <c r="E152" s="477"/>
      <c r="F152" s="477"/>
      <c r="G152" s="477"/>
      <c r="H152" s="479"/>
      <c r="I152" s="509"/>
      <c r="J152" s="477"/>
      <c r="K152" s="477"/>
      <c r="L152" s="479"/>
      <c r="M152" s="477"/>
    </row>
    <row r="153" spans="1:13" x14ac:dyDescent="0.2">
      <c r="A153" s="477"/>
      <c r="B153" s="477"/>
      <c r="C153" s="477"/>
      <c r="D153" s="477"/>
      <c r="E153" s="477"/>
      <c r="F153" s="477"/>
      <c r="G153" s="477"/>
      <c r="H153" s="479"/>
      <c r="I153" s="509"/>
      <c r="J153" s="477"/>
      <c r="K153" s="477"/>
      <c r="L153" s="479"/>
      <c r="M153" s="477"/>
    </row>
    <row r="154" spans="1:13" x14ac:dyDescent="0.2">
      <c r="A154" s="477"/>
      <c r="B154" s="477"/>
      <c r="C154" s="477"/>
      <c r="D154" s="477"/>
      <c r="E154" s="477"/>
      <c r="F154" s="477"/>
      <c r="G154" s="477"/>
      <c r="H154" s="479"/>
      <c r="I154" s="509"/>
      <c r="J154" s="477"/>
      <c r="K154" s="477"/>
      <c r="L154" s="479"/>
      <c r="M154" s="477"/>
    </row>
    <row r="155" spans="1:13" x14ac:dyDescent="0.2">
      <c r="A155" s="477"/>
      <c r="B155" s="477"/>
      <c r="C155" s="477"/>
      <c r="D155" s="477"/>
      <c r="E155" s="477"/>
      <c r="F155" s="477"/>
      <c r="G155" s="477"/>
      <c r="H155" s="479"/>
      <c r="I155" s="509"/>
      <c r="J155" s="477"/>
      <c r="K155" s="477"/>
      <c r="L155" s="479"/>
      <c r="M155" s="477"/>
    </row>
    <row r="156" spans="1:13" x14ac:dyDescent="0.2">
      <c r="A156" s="477"/>
      <c r="B156" s="477"/>
      <c r="C156" s="477"/>
      <c r="D156" s="477"/>
      <c r="E156" s="477"/>
      <c r="F156" s="477"/>
      <c r="G156" s="477"/>
      <c r="H156" s="479"/>
      <c r="I156" s="509"/>
      <c r="J156" s="477"/>
      <c r="K156" s="477"/>
      <c r="L156" s="479"/>
      <c r="M156" s="477"/>
    </row>
    <row r="157" spans="1:13" x14ac:dyDescent="0.2">
      <c r="A157" s="477"/>
      <c r="B157" s="477"/>
      <c r="C157" s="477"/>
      <c r="D157" s="477"/>
      <c r="E157" s="477"/>
      <c r="F157" s="477"/>
      <c r="G157" s="477"/>
      <c r="H157" s="479"/>
      <c r="I157" s="509"/>
      <c r="J157" s="477"/>
      <c r="K157" s="477"/>
      <c r="L157" s="479"/>
      <c r="M157" s="477"/>
    </row>
    <row r="158" spans="1:13" x14ac:dyDescent="0.2">
      <c r="A158" s="477"/>
      <c r="B158" s="477"/>
      <c r="C158" s="477"/>
      <c r="D158" s="477"/>
      <c r="E158" s="477"/>
      <c r="F158" s="477"/>
      <c r="G158" s="477"/>
      <c r="H158" s="479"/>
      <c r="I158" s="509"/>
      <c r="J158" s="477"/>
      <c r="K158" s="477"/>
      <c r="L158" s="479"/>
      <c r="M158" s="477"/>
    </row>
    <row r="159" spans="1:13" x14ac:dyDescent="0.2">
      <c r="A159" s="477"/>
      <c r="B159" s="477"/>
      <c r="C159" s="477"/>
      <c r="D159" s="477"/>
      <c r="E159" s="477"/>
      <c r="F159" s="477"/>
      <c r="G159" s="477"/>
      <c r="H159" s="479"/>
      <c r="I159" s="509"/>
      <c r="J159" s="477"/>
      <c r="K159" s="477"/>
      <c r="L159" s="479"/>
      <c r="M159" s="477"/>
    </row>
    <row r="160" spans="1:13" x14ac:dyDescent="0.2">
      <c r="A160" s="477"/>
      <c r="B160" s="477"/>
      <c r="C160" s="477"/>
      <c r="D160" s="477"/>
      <c r="E160" s="477"/>
      <c r="F160" s="477"/>
      <c r="G160" s="477"/>
      <c r="H160" s="479"/>
      <c r="I160" s="509"/>
      <c r="J160" s="477"/>
      <c r="K160" s="477"/>
      <c r="L160" s="479"/>
      <c r="M160" s="477"/>
    </row>
    <row r="161" spans="1:13" x14ac:dyDescent="0.2">
      <c r="A161" s="477"/>
      <c r="B161" s="477"/>
      <c r="C161" s="477"/>
      <c r="D161" s="477"/>
      <c r="E161" s="477"/>
      <c r="F161" s="477"/>
      <c r="G161" s="477"/>
      <c r="H161" s="479"/>
      <c r="I161" s="509"/>
      <c r="J161" s="477"/>
      <c r="K161" s="477"/>
      <c r="L161" s="479"/>
      <c r="M161" s="477"/>
    </row>
    <row r="162" spans="1:13" x14ac:dyDescent="0.2">
      <c r="A162" s="477"/>
      <c r="B162" s="477"/>
      <c r="C162" s="477"/>
      <c r="D162" s="477"/>
      <c r="E162" s="477"/>
      <c r="F162" s="477"/>
      <c r="G162" s="477"/>
      <c r="H162" s="479"/>
      <c r="I162" s="509"/>
      <c r="J162" s="477"/>
      <c r="K162" s="477"/>
      <c r="L162" s="479"/>
      <c r="M162" s="477"/>
    </row>
    <row r="163" spans="1:13" x14ac:dyDescent="0.2">
      <c r="A163" s="477"/>
      <c r="B163" s="477"/>
      <c r="C163" s="477"/>
      <c r="D163" s="477"/>
      <c r="E163" s="477"/>
      <c r="F163" s="477"/>
      <c r="G163" s="477"/>
      <c r="H163" s="479"/>
      <c r="I163" s="509"/>
      <c r="J163" s="477"/>
      <c r="K163" s="477"/>
      <c r="L163" s="479"/>
      <c r="M163" s="477"/>
    </row>
    <row r="164" spans="1:13" x14ac:dyDescent="0.2">
      <c r="A164" s="477"/>
      <c r="B164" s="477"/>
      <c r="C164" s="477"/>
      <c r="D164" s="477"/>
      <c r="E164" s="477"/>
      <c r="F164" s="477"/>
      <c r="G164" s="477"/>
      <c r="H164" s="479"/>
      <c r="I164" s="509"/>
      <c r="J164" s="477"/>
      <c r="K164" s="477"/>
      <c r="L164" s="479"/>
      <c r="M164" s="477"/>
    </row>
    <row r="165" spans="1:13" x14ac:dyDescent="0.2">
      <c r="A165" s="477"/>
      <c r="B165" s="477"/>
      <c r="C165" s="477"/>
      <c r="D165" s="477"/>
      <c r="E165" s="477"/>
      <c r="F165" s="477"/>
      <c r="G165" s="477"/>
      <c r="H165" s="479"/>
      <c r="I165" s="509"/>
      <c r="J165" s="477"/>
      <c r="K165" s="477"/>
      <c r="L165" s="479"/>
      <c r="M165" s="477"/>
    </row>
    <row r="166" spans="1:13" x14ac:dyDescent="0.2">
      <c r="A166" s="477"/>
      <c r="B166" s="477"/>
      <c r="C166" s="477"/>
      <c r="D166" s="477"/>
      <c r="E166" s="477"/>
      <c r="F166" s="477"/>
      <c r="G166" s="477"/>
      <c r="H166" s="479"/>
      <c r="I166" s="509"/>
      <c r="J166" s="477"/>
      <c r="K166" s="477"/>
      <c r="L166" s="479"/>
      <c r="M166" s="477"/>
    </row>
    <row r="167" spans="1:13" x14ac:dyDescent="0.2">
      <c r="A167" s="477"/>
      <c r="B167" s="477"/>
      <c r="C167" s="477"/>
      <c r="D167" s="477"/>
      <c r="E167" s="477"/>
      <c r="F167" s="477"/>
      <c r="G167" s="477"/>
      <c r="H167" s="479"/>
      <c r="I167" s="509"/>
      <c r="J167" s="477"/>
      <c r="K167" s="477"/>
      <c r="L167" s="479"/>
      <c r="M167" s="477"/>
    </row>
    <row r="168" spans="1:13" x14ac:dyDescent="0.2">
      <c r="A168" s="477"/>
      <c r="B168" s="477"/>
      <c r="C168" s="477"/>
      <c r="D168" s="477"/>
      <c r="E168" s="477"/>
      <c r="F168" s="477"/>
      <c r="G168" s="477"/>
      <c r="H168" s="479"/>
      <c r="I168" s="509"/>
      <c r="J168" s="477"/>
      <c r="K168" s="477"/>
      <c r="L168" s="479"/>
      <c r="M168" s="477"/>
    </row>
    <row r="169" spans="1:13" x14ac:dyDescent="0.2">
      <c r="A169" s="477"/>
      <c r="B169" s="477"/>
      <c r="C169" s="477"/>
      <c r="D169" s="477"/>
      <c r="E169" s="477"/>
      <c r="F169" s="477"/>
      <c r="G169" s="477"/>
      <c r="H169" s="479"/>
      <c r="I169" s="509"/>
      <c r="J169" s="477"/>
      <c r="K169" s="477"/>
      <c r="L169" s="479"/>
      <c r="M169" s="477"/>
    </row>
    <row r="170" spans="1:13" x14ac:dyDescent="0.2">
      <c r="A170" s="477"/>
      <c r="B170" s="477"/>
      <c r="C170" s="477"/>
      <c r="D170" s="477"/>
      <c r="E170" s="477"/>
      <c r="F170" s="477"/>
      <c r="G170" s="477"/>
      <c r="H170" s="479"/>
      <c r="I170" s="509"/>
      <c r="J170" s="477"/>
      <c r="K170" s="477"/>
      <c r="L170" s="479"/>
      <c r="M170" s="477"/>
    </row>
    <row r="171" spans="1:13" x14ac:dyDescent="0.2">
      <c r="A171" s="477"/>
      <c r="B171" s="477"/>
      <c r="C171" s="477"/>
      <c r="D171" s="477"/>
      <c r="E171" s="477"/>
      <c r="F171" s="477"/>
      <c r="G171" s="477"/>
      <c r="H171" s="479"/>
      <c r="I171" s="509"/>
      <c r="J171" s="477"/>
      <c r="K171" s="477"/>
      <c r="L171" s="479"/>
      <c r="M171" s="477"/>
    </row>
    <row r="172" spans="1:13" x14ac:dyDescent="0.2">
      <c r="A172" s="477"/>
      <c r="B172" s="477"/>
      <c r="C172" s="477"/>
      <c r="D172" s="477"/>
      <c r="E172" s="477"/>
      <c r="F172" s="477"/>
      <c r="G172" s="477"/>
      <c r="H172" s="479"/>
      <c r="I172" s="509"/>
      <c r="J172" s="477"/>
      <c r="K172" s="477"/>
      <c r="L172" s="479"/>
      <c r="M172" s="477"/>
    </row>
    <row r="173" spans="1:13" x14ac:dyDescent="0.2">
      <c r="A173" s="477"/>
      <c r="B173" s="477"/>
      <c r="C173" s="477"/>
      <c r="D173" s="477"/>
      <c r="E173" s="477"/>
      <c r="F173" s="477"/>
      <c r="G173" s="477"/>
      <c r="H173" s="479"/>
      <c r="I173" s="509"/>
      <c r="J173" s="477"/>
      <c r="K173" s="477"/>
      <c r="L173" s="479"/>
      <c r="M173" s="477"/>
    </row>
    <row r="174" spans="1:13" x14ac:dyDescent="0.2">
      <c r="A174" s="477"/>
      <c r="B174" s="477"/>
      <c r="C174" s="477"/>
      <c r="D174" s="477"/>
      <c r="E174" s="477"/>
      <c r="F174" s="477"/>
      <c r="G174" s="477"/>
      <c r="H174" s="479"/>
      <c r="I174" s="509"/>
      <c r="J174" s="477"/>
      <c r="K174" s="477"/>
      <c r="L174" s="479"/>
      <c r="M174" s="477"/>
    </row>
    <row r="175" spans="1:13" x14ac:dyDescent="0.2">
      <c r="A175" s="477"/>
      <c r="B175" s="477"/>
      <c r="C175" s="477"/>
      <c r="D175" s="477"/>
      <c r="E175" s="477"/>
      <c r="F175" s="477"/>
      <c r="G175" s="477"/>
      <c r="H175" s="479"/>
      <c r="I175" s="509"/>
      <c r="J175" s="477"/>
      <c r="K175" s="477"/>
      <c r="L175" s="479"/>
      <c r="M175" s="477"/>
    </row>
    <row r="176" spans="1:13" x14ac:dyDescent="0.2">
      <c r="A176" s="477"/>
      <c r="B176" s="477"/>
      <c r="C176" s="477"/>
      <c r="D176" s="477"/>
      <c r="E176" s="477"/>
      <c r="F176" s="477"/>
      <c r="G176" s="477"/>
      <c r="H176" s="479"/>
      <c r="I176" s="509"/>
      <c r="J176" s="477"/>
      <c r="K176" s="477"/>
      <c r="L176" s="479"/>
      <c r="M176" s="477"/>
    </row>
    <row r="177" spans="1:13" x14ac:dyDescent="0.2">
      <c r="A177" s="477"/>
      <c r="B177" s="477"/>
      <c r="C177" s="477"/>
      <c r="D177" s="477"/>
      <c r="E177" s="477"/>
      <c r="F177" s="477"/>
      <c r="G177" s="477"/>
      <c r="H177" s="479"/>
      <c r="I177" s="509"/>
      <c r="J177" s="477"/>
      <c r="K177" s="477"/>
      <c r="L177" s="479"/>
      <c r="M177" s="477"/>
    </row>
    <row r="178" spans="1:13" x14ac:dyDescent="0.2">
      <c r="A178" s="477"/>
      <c r="B178" s="477"/>
      <c r="C178" s="477"/>
      <c r="D178" s="477"/>
      <c r="E178" s="477"/>
      <c r="F178" s="477"/>
      <c r="G178" s="477"/>
      <c r="H178" s="479"/>
      <c r="I178" s="509"/>
      <c r="J178" s="477"/>
      <c r="K178" s="477"/>
      <c r="L178" s="479"/>
      <c r="M178" s="477"/>
    </row>
    <row r="179" spans="1:13" x14ac:dyDescent="0.2">
      <c r="A179" s="477"/>
      <c r="B179" s="477"/>
      <c r="C179" s="477"/>
      <c r="D179" s="477"/>
      <c r="E179" s="477"/>
      <c r="F179" s="477"/>
      <c r="G179" s="477"/>
      <c r="H179" s="479"/>
      <c r="I179" s="509"/>
      <c r="J179" s="477"/>
      <c r="K179" s="477"/>
      <c r="L179" s="479"/>
      <c r="M179" s="477"/>
    </row>
    <row r="180" spans="1:13" x14ac:dyDescent="0.2">
      <c r="A180" s="477"/>
      <c r="B180" s="477"/>
      <c r="C180" s="477"/>
      <c r="D180" s="477"/>
      <c r="E180" s="477"/>
      <c r="F180" s="477"/>
      <c r="G180" s="477"/>
      <c r="H180" s="479"/>
      <c r="I180" s="509"/>
      <c r="J180" s="477"/>
      <c r="K180" s="477"/>
      <c r="L180" s="479"/>
      <c r="M180" s="477"/>
    </row>
    <row r="181" spans="1:13" x14ac:dyDescent="0.2">
      <c r="A181" s="477"/>
      <c r="B181" s="477"/>
      <c r="C181" s="477"/>
      <c r="D181" s="477"/>
      <c r="E181" s="477"/>
      <c r="F181" s="477"/>
      <c r="G181" s="477"/>
      <c r="H181" s="479"/>
      <c r="I181" s="509"/>
      <c r="J181" s="477"/>
      <c r="K181" s="477"/>
      <c r="L181" s="479"/>
      <c r="M181" s="477"/>
    </row>
    <row r="182" spans="1:13" x14ac:dyDescent="0.2">
      <c r="A182" s="477"/>
      <c r="B182" s="477"/>
      <c r="C182" s="477"/>
      <c r="D182" s="477"/>
      <c r="E182" s="477"/>
      <c r="F182" s="477"/>
      <c r="G182" s="477"/>
      <c r="H182" s="479"/>
      <c r="I182" s="509"/>
      <c r="J182" s="477"/>
      <c r="K182" s="477"/>
      <c r="L182" s="479"/>
      <c r="M182" s="477"/>
    </row>
    <row r="183" spans="1:13" x14ac:dyDescent="0.2">
      <c r="A183" s="477"/>
      <c r="B183" s="477"/>
      <c r="C183" s="477"/>
      <c r="D183" s="477"/>
      <c r="E183" s="477"/>
      <c r="F183" s="477"/>
      <c r="G183" s="477"/>
      <c r="H183" s="479"/>
      <c r="I183" s="509"/>
      <c r="J183" s="477"/>
      <c r="K183" s="477"/>
      <c r="L183" s="479"/>
      <c r="M183" s="477"/>
    </row>
    <row r="184" spans="1:13" x14ac:dyDescent="0.2">
      <c r="A184" s="477"/>
      <c r="B184" s="477"/>
      <c r="C184" s="477"/>
      <c r="D184" s="477"/>
      <c r="E184" s="477"/>
      <c r="F184" s="477"/>
      <c r="G184" s="477"/>
      <c r="H184" s="479"/>
      <c r="I184" s="509"/>
      <c r="J184" s="477"/>
      <c r="K184" s="477"/>
      <c r="L184" s="479"/>
      <c r="M184" s="477"/>
    </row>
    <row r="185" spans="1:13" x14ac:dyDescent="0.2">
      <c r="A185" s="477"/>
      <c r="B185" s="477"/>
      <c r="C185" s="477"/>
      <c r="D185" s="477"/>
      <c r="E185" s="477"/>
      <c r="F185" s="477"/>
      <c r="G185" s="477"/>
      <c r="H185" s="479"/>
      <c r="I185" s="509"/>
      <c r="J185" s="477"/>
      <c r="K185" s="477"/>
      <c r="L185" s="479"/>
      <c r="M185" s="477"/>
    </row>
    <row r="186" spans="1:13" x14ac:dyDescent="0.2">
      <c r="A186" s="477"/>
      <c r="B186" s="477"/>
      <c r="C186" s="477"/>
      <c r="D186" s="477"/>
      <c r="E186" s="477"/>
      <c r="F186" s="477"/>
      <c r="G186" s="477"/>
      <c r="H186" s="479"/>
      <c r="I186" s="509"/>
      <c r="J186" s="477"/>
      <c r="K186" s="477"/>
      <c r="L186" s="479"/>
      <c r="M186" s="477"/>
    </row>
    <row r="187" spans="1:13" x14ac:dyDescent="0.2">
      <c r="A187" s="477"/>
      <c r="B187" s="477"/>
      <c r="C187" s="477"/>
      <c r="D187" s="477"/>
      <c r="E187" s="477"/>
      <c r="F187" s="477"/>
      <c r="G187" s="477"/>
      <c r="H187" s="479"/>
      <c r="I187" s="509"/>
      <c r="J187" s="477"/>
      <c r="K187" s="477"/>
      <c r="L187" s="479"/>
      <c r="M187" s="477"/>
    </row>
    <row r="188" spans="1:13" x14ac:dyDescent="0.2">
      <c r="A188" s="477"/>
      <c r="B188" s="477"/>
      <c r="C188" s="477"/>
      <c r="D188" s="477"/>
      <c r="E188" s="477"/>
      <c r="F188" s="477"/>
      <c r="G188" s="477"/>
      <c r="H188" s="479"/>
      <c r="I188" s="509"/>
      <c r="J188" s="477"/>
      <c r="K188" s="477"/>
      <c r="L188" s="479"/>
      <c r="M188" s="477"/>
    </row>
    <row r="189" spans="1:13" x14ac:dyDescent="0.2">
      <c r="A189" s="477"/>
      <c r="B189" s="477"/>
      <c r="C189" s="477"/>
      <c r="D189" s="477"/>
      <c r="E189" s="477"/>
      <c r="F189" s="477"/>
      <c r="G189" s="477"/>
      <c r="H189" s="479"/>
      <c r="I189" s="509"/>
      <c r="J189" s="477"/>
      <c r="K189" s="477"/>
      <c r="L189" s="479"/>
      <c r="M189" s="477"/>
    </row>
    <row r="190" spans="1:13" x14ac:dyDescent="0.2">
      <c r="A190" s="477"/>
      <c r="B190" s="477"/>
      <c r="C190" s="477"/>
      <c r="D190" s="477"/>
      <c r="E190" s="477"/>
      <c r="F190" s="477"/>
      <c r="G190" s="477"/>
      <c r="H190" s="479"/>
      <c r="I190" s="509"/>
      <c r="J190" s="477"/>
      <c r="K190" s="477"/>
      <c r="L190" s="479"/>
      <c r="M190" s="477"/>
    </row>
    <row r="191" spans="1:13" x14ac:dyDescent="0.2">
      <c r="A191" s="477"/>
      <c r="B191" s="477"/>
      <c r="C191" s="477"/>
      <c r="D191" s="477"/>
      <c r="E191" s="477"/>
      <c r="F191" s="477"/>
      <c r="G191" s="477"/>
      <c r="H191" s="479"/>
      <c r="I191" s="509"/>
      <c r="J191" s="477"/>
      <c r="K191" s="477"/>
      <c r="L191" s="479"/>
      <c r="M191" s="477"/>
    </row>
    <row r="192" spans="1:13" x14ac:dyDescent="0.2">
      <c r="A192" s="477"/>
      <c r="B192" s="477"/>
      <c r="C192" s="477"/>
      <c r="D192" s="477"/>
      <c r="E192" s="477"/>
      <c r="F192" s="477"/>
      <c r="G192" s="477"/>
      <c r="H192" s="479"/>
      <c r="I192" s="509"/>
      <c r="J192" s="477"/>
      <c r="K192" s="477"/>
      <c r="L192" s="479"/>
      <c r="M192" s="477"/>
    </row>
    <row r="193" spans="1:13" x14ac:dyDescent="0.2">
      <c r="A193" s="477"/>
      <c r="B193" s="477"/>
      <c r="C193" s="477"/>
      <c r="D193" s="477"/>
      <c r="E193" s="477"/>
      <c r="F193" s="477"/>
      <c r="G193" s="477"/>
      <c r="H193" s="479"/>
      <c r="I193" s="509"/>
      <c r="J193" s="477"/>
      <c r="K193" s="477"/>
      <c r="L193" s="479"/>
      <c r="M193" s="477"/>
    </row>
    <row r="194" spans="1:13" x14ac:dyDescent="0.2">
      <c r="A194" s="477"/>
      <c r="B194" s="477"/>
      <c r="C194" s="477"/>
      <c r="D194" s="477"/>
      <c r="E194" s="477"/>
      <c r="F194" s="477"/>
      <c r="G194" s="477"/>
      <c r="H194" s="479"/>
      <c r="I194" s="509"/>
      <c r="J194" s="477"/>
      <c r="K194" s="477"/>
      <c r="L194" s="479"/>
      <c r="M194" s="477"/>
    </row>
    <row r="195" spans="1:13" x14ac:dyDescent="0.2">
      <c r="A195" s="477"/>
      <c r="B195" s="477"/>
      <c r="C195" s="477"/>
      <c r="D195" s="477"/>
      <c r="E195" s="477"/>
      <c r="F195" s="477"/>
      <c r="G195" s="477"/>
      <c r="H195" s="479"/>
      <c r="I195" s="509"/>
      <c r="J195" s="477"/>
      <c r="K195" s="477"/>
      <c r="L195" s="479"/>
      <c r="M195" s="477"/>
    </row>
    <row r="196" spans="1:13" x14ac:dyDescent="0.2">
      <c r="A196" s="477"/>
      <c r="B196" s="477"/>
      <c r="C196" s="477"/>
      <c r="D196" s="477"/>
      <c r="E196" s="477"/>
      <c r="F196" s="477"/>
      <c r="G196" s="477"/>
      <c r="H196" s="479"/>
      <c r="I196" s="509"/>
      <c r="J196" s="477"/>
      <c r="K196" s="477"/>
      <c r="L196" s="479"/>
      <c r="M196" s="477"/>
    </row>
    <row r="197" spans="1:13" x14ac:dyDescent="0.2">
      <c r="A197" s="477"/>
      <c r="B197" s="477"/>
      <c r="C197" s="477"/>
      <c r="D197" s="477"/>
      <c r="E197" s="477"/>
      <c r="F197" s="477"/>
      <c r="G197" s="477"/>
      <c r="H197" s="479"/>
      <c r="I197" s="509"/>
      <c r="J197" s="477"/>
      <c r="K197" s="477"/>
      <c r="L197" s="479"/>
      <c r="M197" s="477"/>
    </row>
    <row r="198" spans="1:13" x14ac:dyDescent="0.2">
      <c r="A198" s="477"/>
      <c r="B198" s="477"/>
      <c r="C198" s="477"/>
      <c r="D198" s="477"/>
      <c r="E198" s="477"/>
      <c r="F198" s="477"/>
      <c r="G198" s="477"/>
      <c r="H198" s="479"/>
      <c r="I198" s="509"/>
      <c r="J198" s="477"/>
      <c r="K198" s="477"/>
      <c r="L198" s="479"/>
      <c r="M198" s="477"/>
    </row>
    <row r="199" spans="1:13" x14ac:dyDescent="0.2">
      <c r="A199" s="477"/>
      <c r="B199" s="477"/>
      <c r="C199" s="477"/>
      <c r="D199" s="477"/>
      <c r="E199" s="477"/>
      <c r="F199" s="477"/>
      <c r="G199" s="477"/>
      <c r="H199" s="479"/>
      <c r="I199" s="509"/>
      <c r="J199" s="477"/>
      <c r="K199" s="477"/>
      <c r="L199" s="479"/>
      <c r="M199" s="477"/>
    </row>
    <row r="200" spans="1:13" x14ac:dyDescent="0.2">
      <c r="A200" s="477"/>
      <c r="B200" s="477"/>
      <c r="C200" s="477"/>
      <c r="D200" s="477"/>
      <c r="E200" s="477"/>
      <c r="F200" s="477"/>
      <c r="G200" s="477"/>
      <c r="H200" s="479"/>
      <c r="I200" s="509"/>
      <c r="J200" s="477"/>
      <c r="K200" s="477"/>
      <c r="L200" s="479"/>
      <c r="M200" s="477"/>
    </row>
    <row r="201" spans="1:13" x14ac:dyDescent="0.2">
      <c r="A201" s="477"/>
      <c r="B201" s="477"/>
      <c r="C201" s="477"/>
      <c r="D201" s="477"/>
      <c r="E201" s="477"/>
      <c r="F201" s="477"/>
      <c r="G201" s="477"/>
      <c r="H201" s="479"/>
      <c r="I201" s="509"/>
      <c r="J201" s="477"/>
      <c r="K201" s="477"/>
      <c r="L201" s="479"/>
      <c r="M201" s="477"/>
    </row>
    <row r="202" spans="1:13" x14ac:dyDescent="0.2">
      <c r="A202" s="477"/>
      <c r="B202" s="477"/>
      <c r="C202" s="477"/>
      <c r="D202" s="477"/>
      <c r="E202" s="477"/>
      <c r="F202" s="477"/>
      <c r="G202" s="477"/>
      <c r="H202" s="479"/>
      <c r="I202" s="509"/>
      <c r="J202" s="477"/>
      <c r="K202" s="477"/>
      <c r="L202" s="479"/>
      <c r="M202" s="477"/>
    </row>
    <row r="203" spans="1:13" x14ac:dyDescent="0.2">
      <c r="A203" s="477"/>
      <c r="B203" s="477"/>
      <c r="C203" s="477"/>
      <c r="D203" s="477"/>
      <c r="E203" s="477"/>
      <c r="F203" s="477"/>
      <c r="G203" s="477"/>
      <c r="H203" s="479"/>
      <c r="I203" s="509"/>
      <c r="J203" s="477"/>
      <c r="K203" s="477"/>
      <c r="L203" s="479"/>
      <c r="M203" s="477"/>
    </row>
    <row r="204" spans="1:13" x14ac:dyDescent="0.2">
      <c r="A204" s="477"/>
      <c r="B204" s="477"/>
      <c r="C204" s="477"/>
      <c r="D204" s="477"/>
      <c r="E204" s="477"/>
      <c r="F204" s="477"/>
      <c r="G204" s="477"/>
      <c r="H204" s="479"/>
      <c r="I204" s="509"/>
      <c r="J204" s="477"/>
      <c r="K204" s="477"/>
      <c r="L204" s="479"/>
      <c r="M204" s="477"/>
    </row>
    <row r="205" spans="1:13" x14ac:dyDescent="0.2">
      <c r="A205" s="477"/>
      <c r="B205" s="477"/>
      <c r="C205" s="477"/>
      <c r="D205" s="477"/>
      <c r="E205" s="477"/>
      <c r="F205" s="477"/>
      <c r="G205" s="477"/>
      <c r="H205" s="479"/>
      <c r="I205" s="509"/>
      <c r="J205" s="477"/>
      <c r="K205" s="477"/>
      <c r="L205" s="479"/>
      <c r="M205" s="477"/>
    </row>
    <row r="206" spans="1:13" x14ac:dyDescent="0.2">
      <c r="A206" s="477"/>
      <c r="B206" s="477"/>
      <c r="C206" s="477"/>
      <c r="D206" s="477"/>
      <c r="E206" s="477"/>
      <c r="F206" s="477"/>
      <c r="G206" s="477"/>
      <c r="H206" s="479"/>
      <c r="I206" s="509"/>
      <c r="J206" s="477"/>
      <c r="K206" s="477"/>
      <c r="L206" s="479"/>
      <c r="M206" s="477"/>
    </row>
    <row r="207" spans="1:13" x14ac:dyDescent="0.2">
      <c r="A207" s="477"/>
      <c r="B207" s="477"/>
      <c r="C207" s="477"/>
      <c r="D207" s="477"/>
      <c r="E207" s="477"/>
      <c r="F207" s="477"/>
      <c r="G207" s="477"/>
      <c r="H207" s="479"/>
      <c r="I207" s="509"/>
      <c r="J207" s="477"/>
      <c r="K207" s="477"/>
      <c r="L207" s="479"/>
      <c r="M207" s="477"/>
    </row>
    <row r="208" spans="1:13" x14ac:dyDescent="0.2">
      <c r="A208" s="477"/>
      <c r="B208" s="477"/>
      <c r="C208" s="477"/>
      <c r="D208" s="477"/>
      <c r="E208" s="477"/>
      <c r="F208" s="477"/>
      <c r="G208" s="477"/>
      <c r="H208" s="479"/>
      <c r="I208" s="509"/>
      <c r="J208" s="477"/>
      <c r="K208" s="477"/>
      <c r="L208" s="479"/>
      <c r="M208" s="477"/>
    </row>
    <row r="209" spans="1:13" x14ac:dyDescent="0.2">
      <c r="A209" s="477"/>
      <c r="B209" s="477"/>
      <c r="C209" s="477"/>
      <c r="D209" s="477"/>
      <c r="E209" s="477"/>
      <c r="F209" s="477"/>
      <c r="G209" s="477"/>
      <c r="H209" s="479"/>
      <c r="I209" s="509"/>
      <c r="J209" s="477"/>
      <c r="K209" s="477"/>
      <c r="L209" s="479"/>
      <c r="M209" s="477"/>
    </row>
    <row r="210" spans="1:13" x14ac:dyDescent="0.2">
      <c r="A210" s="477"/>
      <c r="B210" s="477"/>
      <c r="C210" s="477"/>
      <c r="D210" s="477"/>
      <c r="E210" s="477"/>
      <c r="F210" s="477"/>
      <c r="G210" s="477"/>
      <c r="H210" s="479"/>
      <c r="I210" s="509"/>
      <c r="J210" s="477"/>
      <c r="K210" s="477"/>
      <c r="L210" s="479"/>
      <c r="M210" s="477"/>
    </row>
    <row r="211" spans="1:13" x14ac:dyDescent="0.2">
      <c r="A211" s="477"/>
      <c r="B211" s="477"/>
      <c r="C211" s="477"/>
      <c r="D211" s="477"/>
      <c r="E211" s="477"/>
      <c r="F211" s="477"/>
      <c r="G211" s="477"/>
      <c r="H211" s="479"/>
      <c r="I211" s="509"/>
      <c r="J211" s="477"/>
      <c r="K211" s="477"/>
      <c r="L211" s="479"/>
      <c r="M211" s="477"/>
    </row>
    <row r="212" spans="1:13" x14ac:dyDescent="0.2">
      <c r="A212" s="477"/>
      <c r="B212" s="477"/>
      <c r="C212" s="477"/>
      <c r="D212" s="477"/>
      <c r="E212" s="477"/>
      <c r="F212" s="477"/>
      <c r="G212" s="477"/>
      <c r="H212" s="479"/>
      <c r="I212" s="509"/>
      <c r="J212" s="477"/>
      <c r="K212" s="477"/>
      <c r="L212" s="479"/>
      <c r="M212" s="477"/>
    </row>
    <row r="213" spans="1:13" x14ac:dyDescent="0.2">
      <c r="A213" s="477"/>
      <c r="B213" s="477"/>
      <c r="C213" s="477"/>
      <c r="D213" s="477"/>
      <c r="E213" s="477"/>
      <c r="F213" s="477"/>
      <c r="G213" s="477"/>
      <c r="H213" s="479"/>
      <c r="I213" s="509"/>
      <c r="J213" s="477"/>
      <c r="K213" s="477"/>
      <c r="L213" s="479"/>
      <c r="M213" s="477"/>
    </row>
    <row r="214" spans="1:13" x14ac:dyDescent="0.2">
      <c r="A214" s="477"/>
      <c r="B214" s="477"/>
      <c r="C214" s="477"/>
      <c r="D214" s="477"/>
      <c r="E214" s="477"/>
      <c r="F214" s="477"/>
      <c r="G214" s="477"/>
      <c r="H214" s="479"/>
      <c r="I214" s="509"/>
      <c r="J214" s="477"/>
      <c r="K214" s="477"/>
      <c r="L214" s="479"/>
      <c r="M214" s="477"/>
    </row>
    <row r="215" spans="1:13" x14ac:dyDescent="0.2">
      <c r="A215" s="477"/>
      <c r="B215" s="477"/>
      <c r="C215" s="477"/>
      <c r="D215" s="477"/>
      <c r="E215" s="477"/>
      <c r="F215" s="477"/>
      <c r="G215" s="477"/>
      <c r="H215" s="479"/>
      <c r="I215" s="509"/>
      <c r="J215" s="477"/>
      <c r="K215" s="477"/>
      <c r="L215" s="479"/>
      <c r="M215" s="477"/>
    </row>
    <row r="216" spans="1:13" x14ac:dyDescent="0.2">
      <c r="A216" s="477"/>
      <c r="B216" s="477"/>
      <c r="C216" s="477"/>
      <c r="D216" s="477"/>
      <c r="E216" s="477"/>
      <c r="F216" s="477"/>
      <c r="G216" s="477"/>
      <c r="H216" s="479"/>
      <c r="I216" s="509"/>
      <c r="J216" s="477"/>
      <c r="K216" s="477"/>
      <c r="L216" s="479"/>
      <c r="M216" s="477"/>
    </row>
    <row r="217" spans="1:13" x14ac:dyDescent="0.2">
      <c r="A217" s="477"/>
      <c r="B217" s="477"/>
      <c r="C217" s="477"/>
      <c r="D217" s="477"/>
      <c r="E217" s="477"/>
      <c r="F217" s="477"/>
      <c r="G217" s="477"/>
      <c r="H217" s="479"/>
      <c r="I217" s="509"/>
      <c r="J217" s="477"/>
      <c r="K217" s="477"/>
      <c r="L217" s="479"/>
      <c r="M217" s="477"/>
    </row>
    <row r="218" spans="1:13" x14ac:dyDescent="0.2">
      <c r="A218" s="477"/>
      <c r="B218" s="477"/>
      <c r="C218" s="477"/>
      <c r="D218" s="477"/>
      <c r="E218" s="477"/>
      <c r="F218" s="477"/>
      <c r="G218" s="477"/>
      <c r="H218" s="479"/>
      <c r="I218" s="509"/>
      <c r="J218" s="477"/>
      <c r="K218" s="477"/>
      <c r="L218" s="479"/>
      <c r="M218" s="477"/>
    </row>
    <row r="219" spans="1:13" x14ac:dyDescent="0.2">
      <c r="A219" s="477"/>
      <c r="B219" s="477"/>
      <c r="C219" s="477"/>
      <c r="D219" s="477"/>
      <c r="E219" s="477"/>
      <c r="F219" s="477"/>
      <c r="G219" s="477"/>
      <c r="H219" s="479"/>
      <c r="I219" s="509"/>
      <c r="J219" s="477"/>
      <c r="K219" s="477"/>
      <c r="L219" s="479"/>
      <c r="M219" s="477"/>
    </row>
    <row r="220" spans="1:13" x14ac:dyDescent="0.2">
      <c r="A220" s="477"/>
      <c r="B220" s="477"/>
      <c r="C220" s="477"/>
      <c r="D220" s="477"/>
      <c r="E220" s="477"/>
      <c r="F220" s="477"/>
      <c r="G220" s="477"/>
      <c r="H220" s="479"/>
      <c r="I220" s="509"/>
      <c r="J220" s="477"/>
      <c r="K220" s="477"/>
      <c r="L220" s="479"/>
      <c r="M220" s="477"/>
    </row>
    <row r="221" spans="1:13" x14ac:dyDescent="0.2">
      <c r="A221" s="477"/>
      <c r="B221" s="477"/>
      <c r="C221" s="477"/>
      <c r="D221" s="477"/>
      <c r="E221" s="477"/>
      <c r="F221" s="477"/>
      <c r="G221" s="477"/>
      <c r="H221" s="479"/>
      <c r="I221" s="509"/>
      <c r="J221" s="477"/>
      <c r="K221" s="477"/>
      <c r="L221" s="479"/>
      <c r="M221" s="477"/>
    </row>
    <row r="222" spans="1:13" x14ac:dyDescent="0.2">
      <c r="A222" s="477"/>
      <c r="B222" s="477"/>
      <c r="C222" s="477"/>
      <c r="D222" s="477"/>
      <c r="E222" s="477"/>
      <c r="F222" s="477"/>
      <c r="G222" s="477"/>
      <c r="H222" s="479"/>
      <c r="I222" s="509"/>
      <c r="J222" s="477"/>
      <c r="K222" s="477"/>
      <c r="L222" s="479"/>
      <c r="M222" s="477"/>
    </row>
    <row r="223" spans="1:13" x14ac:dyDescent="0.2">
      <c r="A223" s="477"/>
      <c r="B223" s="477"/>
      <c r="C223" s="477"/>
      <c r="D223" s="477"/>
      <c r="E223" s="477"/>
      <c r="F223" s="477"/>
      <c r="G223" s="477"/>
      <c r="H223" s="479"/>
      <c r="I223" s="509"/>
      <c r="J223" s="477"/>
      <c r="K223" s="477"/>
      <c r="L223" s="479"/>
      <c r="M223" s="477"/>
    </row>
    <row r="224" spans="1:13" x14ac:dyDescent="0.2">
      <c r="A224" s="477"/>
      <c r="B224" s="477"/>
      <c r="C224" s="477"/>
      <c r="D224" s="477"/>
      <c r="E224" s="477"/>
      <c r="F224" s="477"/>
      <c r="G224" s="477"/>
      <c r="H224" s="479"/>
      <c r="I224" s="509"/>
      <c r="J224" s="477"/>
      <c r="K224" s="477"/>
      <c r="L224" s="479"/>
      <c r="M224" s="477"/>
    </row>
    <row r="225" spans="1:13" x14ac:dyDescent="0.2">
      <c r="A225" s="477"/>
      <c r="B225" s="477"/>
      <c r="C225" s="477"/>
      <c r="D225" s="477"/>
      <c r="E225" s="477"/>
      <c r="F225" s="477"/>
      <c r="G225" s="477"/>
      <c r="H225" s="479"/>
      <c r="I225" s="509"/>
      <c r="J225" s="477"/>
      <c r="K225" s="477"/>
      <c r="L225" s="479"/>
      <c r="M225" s="477"/>
    </row>
    <row r="226" spans="1:13" x14ac:dyDescent="0.2">
      <c r="A226" s="477"/>
      <c r="B226" s="477"/>
      <c r="C226" s="477"/>
      <c r="D226" s="477"/>
      <c r="E226" s="477"/>
      <c r="F226" s="477"/>
      <c r="G226" s="477"/>
      <c r="H226" s="479"/>
      <c r="I226" s="509"/>
      <c r="J226" s="477"/>
      <c r="K226" s="477"/>
      <c r="L226" s="479"/>
      <c r="M226" s="477"/>
    </row>
    <row r="227" spans="1:13" x14ac:dyDescent="0.2">
      <c r="A227" s="477"/>
      <c r="B227" s="477"/>
      <c r="C227" s="477"/>
      <c r="D227" s="477"/>
      <c r="E227" s="477"/>
      <c r="F227" s="477"/>
      <c r="G227" s="477"/>
      <c r="H227" s="479"/>
      <c r="I227" s="509"/>
      <c r="J227" s="477"/>
      <c r="K227" s="477"/>
      <c r="L227" s="479"/>
      <c r="M227" s="477"/>
    </row>
    <row r="228" spans="1:13" x14ac:dyDescent="0.2">
      <c r="A228" s="477"/>
      <c r="B228" s="477"/>
      <c r="C228" s="477"/>
      <c r="D228" s="477"/>
      <c r="E228" s="477"/>
      <c r="F228" s="477"/>
      <c r="G228" s="477"/>
      <c r="H228" s="479"/>
      <c r="I228" s="509"/>
      <c r="J228" s="477"/>
      <c r="K228" s="477"/>
      <c r="L228" s="479"/>
      <c r="M228" s="477"/>
    </row>
    <row r="229" spans="1:13" x14ac:dyDescent="0.2">
      <c r="A229" s="477"/>
      <c r="B229" s="477"/>
      <c r="C229" s="477"/>
      <c r="D229" s="477"/>
      <c r="E229" s="477"/>
      <c r="F229" s="477"/>
      <c r="G229" s="477"/>
      <c r="H229" s="479"/>
      <c r="I229" s="509"/>
      <c r="J229" s="477"/>
      <c r="K229" s="477"/>
      <c r="L229" s="479"/>
      <c r="M229" s="477"/>
    </row>
    <row r="230" spans="1:13" x14ac:dyDescent="0.2">
      <c r="A230" s="477"/>
      <c r="B230" s="477"/>
      <c r="C230" s="477"/>
      <c r="D230" s="477"/>
      <c r="E230" s="477"/>
      <c r="F230" s="477"/>
      <c r="G230" s="477"/>
      <c r="H230" s="479"/>
      <c r="I230" s="509"/>
      <c r="J230" s="477"/>
      <c r="K230" s="477"/>
      <c r="L230" s="479"/>
      <c r="M230" s="477"/>
    </row>
    <row r="231" spans="1:13" x14ac:dyDescent="0.2">
      <c r="A231" s="477"/>
      <c r="B231" s="477"/>
      <c r="C231" s="477"/>
      <c r="D231" s="477"/>
      <c r="E231" s="477"/>
      <c r="F231" s="477"/>
      <c r="G231" s="477"/>
      <c r="H231" s="479"/>
      <c r="I231" s="509"/>
      <c r="J231" s="477"/>
      <c r="K231" s="477"/>
      <c r="L231" s="479"/>
      <c r="M231" s="477"/>
    </row>
    <row r="232" spans="1:13" x14ac:dyDescent="0.2">
      <c r="A232" s="477"/>
      <c r="B232" s="477"/>
      <c r="C232" s="477"/>
      <c r="D232" s="477"/>
      <c r="E232" s="477"/>
      <c r="F232" s="477"/>
      <c r="G232" s="477"/>
      <c r="H232" s="479"/>
      <c r="I232" s="509"/>
      <c r="J232" s="477"/>
      <c r="K232" s="477"/>
      <c r="L232" s="479"/>
      <c r="M232" s="477"/>
    </row>
    <row r="233" spans="1:13" x14ac:dyDescent="0.2">
      <c r="A233" s="477"/>
      <c r="B233" s="477"/>
      <c r="C233" s="477"/>
      <c r="D233" s="477"/>
      <c r="E233" s="477"/>
      <c r="F233" s="477"/>
      <c r="G233" s="477"/>
      <c r="H233" s="479"/>
      <c r="I233" s="509"/>
      <c r="J233" s="477"/>
      <c r="K233" s="477"/>
      <c r="L233" s="479"/>
      <c r="M233" s="477"/>
    </row>
    <row r="234" spans="1:13" x14ac:dyDescent="0.2">
      <c r="A234" s="477"/>
      <c r="B234" s="477"/>
      <c r="C234" s="477"/>
      <c r="D234" s="477"/>
      <c r="E234" s="477"/>
      <c r="F234" s="477"/>
      <c r="G234" s="477"/>
      <c r="H234" s="479"/>
      <c r="I234" s="509"/>
      <c r="J234" s="477"/>
      <c r="K234" s="477"/>
      <c r="L234" s="479"/>
      <c r="M234" s="477"/>
    </row>
    <row r="235" spans="1:13" x14ac:dyDescent="0.2">
      <c r="A235" s="477"/>
      <c r="B235" s="477"/>
      <c r="C235" s="477"/>
      <c r="D235" s="477"/>
      <c r="E235" s="477"/>
      <c r="F235" s="477"/>
      <c r="G235" s="477"/>
      <c r="H235" s="479"/>
      <c r="I235" s="509"/>
      <c r="J235" s="477"/>
      <c r="K235" s="477"/>
      <c r="L235" s="479"/>
      <c r="M235" s="477"/>
    </row>
    <row r="236" spans="1:13" x14ac:dyDescent="0.2">
      <c r="A236" s="477"/>
      <c r="B236" s="477"/>
      <c r="C236" s="477"/>
      <c r="D236" s="477"/>
      <c r="E236" s="477"/>
      <c r="F236" s="477"/>
      <c r="G236" s="477"/>
      <c r="H236" s="479"/>
      <c r="I236" s="509"/>
      <c r="J236" s="477"/>
      <c r="K236" s="477"/>
      <c r="L236" s="479"/>
      <c r="M236" s="477"/>
    </row>
    <row r="237" spans="1:13" x14ac:dyDescent="0.2">
      <c r="A237" s="477"/>
      <c r="B237" s="477"/>
      <c r="C237" s="477"/>
      <c r="D237" s="477"/>
      <c r="E237" s="477"/>
      <c r="F237" s="477"/>
      <c r="G237" s="477"/>
      <c r="H237" s="479"/>
      <c r="I237" s="509"/>
      <c r="J237" s="477"/>
      <c r="K237" s="477"/>
      <c r="L237" s="479"/>
      <c r="M237" s="477"/>
    </row>
    <row r="238" spans="1:13" x14ac:dyDescent="0.2">
      <c r="A238" s="477"/>
      <c r="B238" s="477"/>
      <c r="C238" s="477"/>
      <c r="D238" s="477"/>
      <c r="E238" s="477"/>
      <c r="F238" s="477"/>
      <c r="G238" s="477"/>
      <c r="H238" s="479"/>
      <c r="I238" s="509"/>
      <c r="J238" s="477"/>
      <c r="K238" s="477"/>
      <c r="L238" s="479"/>
      <c r="M238" s="477"/>
    </row>
    <row r="239" spans="1:13" x14ac:dyDescent="0.2">
      <c r="A239" s="477"/>
      <c r="B239" s="477"/>
      <c r="C239" s="477"/>
      <c r="D239" s="477"/>
      <c r="E239" s="477"/>
      <c r="F239" s="477"/>
      <c r="G239" s="477"/>
      <c r="H239" s="479"/>
      <c r="I239" s="509"/>
      <c r="J239" s="477"/>
      <c r="K239" s="477"/>
      <c r="L239" s="479"/>
      <c r="M239" s="477"/>
    </row>
    <row r="240" spans="1:13" x14ac:dyDescent="0.2">
      <c r="A240" s="477"/>
      <c r="B240" s="477"/>
      <c r="C240" s="477"/>
      <c r="D240" s="477"/>
      <c r="E240" s="477"/>
      <c r="F240" s="477"/>
      <c r="G240" s="477"/>
      <c r="H240" s="479"/>
      <c r="I240" s="509"/>
      <c r="J240" s="477"/>
      <c r="K240" s="477"/>
      <c r="L240" s="479"/>
      <c r="M240" s="477"/>
    </row>
    <row r="241" spans="1:13" x14ac:dyDescent="0.2">
      <c r="A241" s="477"/>
      <c r="B241" s="477"/>
      <c r="C241" s="477"/>
      <c r="D241" s="477"/>
      <c r="E241" s="477"/>
      <c r="F241" s="477"/>
      <c r="G241" s="477"/>
      <c r="H241" s="479"/>
      <c r="I241" s="509"/>
      <c r="J241" s="477"/>
      <c r="K241" s="477"/>
      <c r="L241" s="479"/>
      <c r="M241" s="477"/>
    </row>
    <row r="242" spans="1:13" x14ac:dyDescent="0.2">
      <c r="A242" s="477"/>
      <c r="B242" s="477"/>
      <c r="C242" s="477"/>
      <c r="D242" s="477"/>
      <c r="E242" s="477"/>
      <c r="F242" s="477"/>
      <c r="G242" s="477"/>
      <c r="H242" s="479"/>
      <c r="I242" s="509"/>
      <c r="J242" s="477"/>
      <c r="K242" s="477"/>
      <c r="L242" s="479"/>
      <c r="M242" s="477"/>
    </row>
    <row r="243" spans="1:13" x14ac:dyDescent="0.2">
      <c r="A243" s="477"/>
      <c r="B243" s="477"/>
      <c r="C243" s="477"/>
      <c r="D243" s="477"/>
      <c r="E243" s="477"/>
      <c r="F243" s="477"/>
      <c r="G243" s="477"/>
      <c r="H243" s="479"/>
      <c r="I243" s="509"/>
      <c r="J243" s="477"/>
      <c r="K243" s="477"/>
      <c r="L243" s="479"/>
      <c r="M243" s="477"/>
    </row>
    <row r="244" spans="1:13" x14ac:dyDescent="0.2">
      <c r="A244" s="477"/>
      <c r="B244" s="477"/>
      <c r="C244" s="477"/>
      <c r="D244" s="477"/>
      <c r="E244" s="477"/>
      <c r="F244" s="477"/>
      <c r="G244" s="477"/>
      <c r="H244" s="479"/>
      <c r="I244" s="509"/>
      <c r="J244" s="477"/>
      <c r="K244" s="477"/>
      <c r="L244" s="479"/>
      <c r="M244" s="477"/>
    </row>
    <row r="245" spans="1:13" x14ac:dyDescent="0.2">
      <c r="A245" s="477"/>
      <c r="B245" s="477"/>
      <c r="C245" s="477"/>
      <c r="D245" s="477"/>
      <c r="E245" s="477"/>
      <c r="F245" s="477"/>
      <c r="G245" s="477"/>
      <c r="H245" s="479"/>
      <c r="I245" s="509"/>
      <c r="J245" s="477"/>
      <c r="K245" s="477"/>
      <c r="L245" s="479"/>
      <c r="M245" s="477"/>
    </row>
    <row r="246" spans="1:13" x14ac:dyDescent="0.2">
      <c r="A246" s="477"/>
      <c r="B246" s="477"/>
      <c r="C246" s="477"/>
      <c r="D246" s="477"/>
      <c r="E246" s="477"/>
      <c r="F246" s="477"/>
      <c r="G246" s="477"/>
      <c r="H246" s="479"/>
      <c r="I246" s="509"/>
      <c r="J246" s="477"/>
      <c r="K246" s="477"/>
      <c r="L246" s="479"/>
      <c r="M246" s="477"/>
    </row>
    <row r="247" spans="1:13" x14ac:dyDescent="0.2">
      <c r="A247" s="477"/>
      <c r="B247" s="477"/>
      <c r="C247" s="477"/>
      <c r="D247" s="477"/>
      <c r="E247" s="477"/>
      <c r="F247" s="477"/>
      <c r="G247" s="477"/>
      <c r="H247" s="479"/>
      <c r="I247" s="509"/>
      <c r="J247" s="477"/>
      <c r="K247" s="477"/>
      <c r="L247" s="479"/>
      <c r="M247" s="477"/>
    </row>
    <row r="248" spans="1:13" x14ac:dyDescent="0.2">
      <c r="A248" s="477"/>
      <c r="B248" s="477"/>
      <c r="C248" s="477"/>
      <c r="D248" s="477"/>
      <c r="E248" s="477"/>
      <c r="F248" s="477"/>
      <c r="G248" s="477"/>
      <c r="H248" s="479"/>
      <c r="I248" s="509"/>
      <c r="J248" s="477"/>
      <c r="K248" s="477"/>
      <c r="L248" s="479"/>
      <c r="M248" s="477"/>
    </row>
    <row r="249" spans="1:13" x14ac:dyDescent="0.2">
      <c r="A249" s="477"/>
      <c r="B249" s="477"/>
      <c r="C249" s="477"/>
      <c r="D249" s="477"/>
      <c r="E249" s="477"/>
      <c r="F249" s="477"/>
      <c r="G249" s="477"/>
      <c r="H249" s="479"/>
      <c r="I249" s="509"/>
      <c r="J249" s="477"/>
      <c r="K249" s="477"/>
      <c r="L249" s="479"/>
      <c r="M249" s="477"/>
    </row>
    <row r="250" spans="1:13" x14ac:dyDescent="0.2">
      <c r="A250" s="477"/>
      <c r="B250" s="477"/>
      <c r="C250" s="477"/>
      <c r="D250" s="477"/>
      <c r="E250" s="477"/>
      <c r="F250" s="477"/>
      <c r="G250" s="477"/>
      <c r="H250" s="479"/>
      <c r="I250" s="509"/>
      <c r="J250" s="477"/>
      <c r="K250" s="477"/>
      <c r="L250" s="479"/>
      <c r="M250" s="477"/>
    </row>
    <row r="251" spans="1:13" x14ac:dyDescent="0.2">
      <c r="A251" s="477"/>
      <c r="B251" s="477"/>
      <c r="C251" s="477"/>
      <c r="D251" s="477"/>
      <c r="E251" s="477"/>
      <c r="F251" s="477"/>
      <c r="G251" s="477"/>
      <c r="H251" s="479"/>
      <c r="I251" s="509"/>
      <c r="J251" s="477"/>
      <c r="K251" s="477"/>
      <c r="L251" s="479"/>
      <c r="M251" s="477"/>
    </row>
    <row r="252" spans="1:13" x14ac:dyDescent="0.2">
      <c r="A252" s="477"/>
      <c r="B252" s="477"/>
      <c r="C252" s="477"/>
      <c r="D252" s="477"/>
      <c r="E252" s="477"/>
      <c r="F252" s="477"/>
      <c r="G252" s="477"/>
      <c r="H252" s="479"/>
      <c r="I252" s="509"/>
      <c r="J252" s="477"/>
      <c r="K252" s="477"/>
      <c r="L252" s="479"/>
      <c r="M252" s="477"/>
    </row>
    <row r="253" spans="1:13" x14ac:dyDescent="0.2">
      <c r="A253" s="477"/>
      <c r="B253" s="477"/>
      <c r="C253" s="477"/>
      <c r="D253" s="477"/>
      <c r="E253" s="477"/>
      <c r="F253" s="477"/>
      <c r="G253" s="477"/>
      <c r="H253" s="479"/>
      <c r="I253" s="509"/>
      <c r="J253" s="477"/>
      <c r="K253" s="477"/>
      <c r="L253" s="479"/>
      <c r="M253" s="477"/>
    </row>
    <row r="254" spans="1:13" x14ac:dyDescent="0.2">
      <c r="A254" s="477"/>
      <c r="B254" s="477"/>
      <c r="C254" s="477"/>
      <c r="D254" s="477"/>
      <c r="E254" s="477"/>
      <c r="F254" s="477"/>
      <c r="G254" s="477"/>
      <c r="H254" s="479"/>
      <c r="I254" s="509"/>
      <c r="J254" s="477"/>
      <c r="K254" s="477"/>
      <c r="L254" s="479"/>
      <c r="M254" s="477"/>
    </row>
    <row r="255" spans="1:13" x14ac:dyDescent="0.2">
      <c r="A255" s="477"/>
      <c r="B255" s="477"/>
      <c r="C255" s="477"/>
      <c r="D255" s="477"/>
      <c r="E255" s="477"/>
      <c r="F255" s="477"/>
      <c r="G255" s="477"/>
      <c r="H255" s="479"/>
      <c r="I255" s="509"/>
      <c r="J255" s="477"/>
      <c r="K255" s="477"/>
      <c r="L255" s="479"/>
      <c r="M255" s="477"/>
    </row>
    <row r="256" spans="1:13" x14ac:dyDescent="0.2">
      <c r="A256" s="477"/>
      <c r="B256" s="477"/>
      <c r="C256" s="477"/>
      <c r="D256" s="477"/>
      <c r="E256" s="477"/>
      <c r="F256" s="477"/>
      <c r="G256" s="477"/>
      <c r="H256" s="479"/>
      <c r="I256" s="509"/>
      <c r="J256" s="477"/>
      <c r="K256" s="477"/>
      <c r="L256" s="479"/>
      <c r="M256" s="477"/>
    </row>
    <row r="257" spans="1:13" x14ac:dyDescent="0.2">
      <c r="A257" s="477"/>
      <c r="B257" s="477"/>
      <c r="C257" s="477"/>
      <c r="D257" s="477"/>
      <c r="E257" s="477"/>
      <c r="F257" s="477"/>
      <c r="G257" s="477"/>
      <c r="H257" s="479"/>
      <c r="I257" s="509"/>
      <c r="J257" s="477"/>
      <c r="K257" s="477"/>
      <c r="L257" s="479"/>
      <c r="M257" s="477"/>
    </row>
    <row r="258" spans="1:13" x14ac:dyDescent="0.2">
      <c r="A258" s="477"/>
      <c r="B258" s="477"/>
      <c r="C258" s="477"/>
      <c r="D258" s="477"/>
      <c r="E258" s="477"/>
      <c r="F258" s="477"/>
      <c r="G258" s="477"/>
      <c r="H258" s="479"/>
      <c r="I258" s="509"/>
      <c r="J258" s="477"/>
      <c r="K258" s="477"/>
      <c r="L258" s="479"/>
      <c r="M258" s="477"/>
    </row>
    <row r="259" spans="1:13" x14ac:dyDescent="0.2">
      <c r="A259" s="477"/>
      <c r="B259" s="477"/>
      <c r="C259" s="477"/>
      <c r="D259" s="477"/>
      <c r="E259" s="477"/>
      <c r="F259" s="477"/>
      <c r="G259" s="477"/>
      <c r="H259" s="479"/>
      <c r="I259" s="509"/>
      <c r="J259" s="477"/>
      <c r="K259" s="477"/>
      <c r="L259" s="479"/>
      <c r="M259" s="477"/>
    </row>
    <row r="260" spans="1:13" x14ac:dyDescent="0.2">
      <c r="A260" s="477"/>
      <c r="B260" s="477"/>
      <c r="C260" s="477"/>
      <c r="D260" s="477"/>
      <c r="E260" s="477"/>
      <c r="F260" s="477"/>
      <c r="G260" s="477"/>
      <c r="H260" s="479"/>
      <c r="I260" s="509"/>
      <c r="J260" s="477"/>
      <c r="K260" s="477"/>
      <c r="L260" s="479"/>
      <c r="M260" s="477"/>
    </row>
    <row r="261" spans="1:13" x14ac:dyDescent="0.2">
      <c r="A261" s="477"/>
      <c r="B261" s="477"/>
      <c r="C261" s="477"/>
      <c r="D261" s="477"/>
      <c r="E261" s="477"/>
      <c r="F261" s="477"/>
      <c r="G261" s="477"/>
      <c r="H261" s="479"/>
      <c r="I261" s="509"/>
      <c r="J261" s="477"/>
      <c r="K261" s="477"/>
      <c r="L261" s="479"/>
      <c r="M261" s="477"/>
    </row>
    <row r="262" spans="1:13" x14ac:dyDescent="0.2">
      <c r="A262" s="477"/>
      <c r="B262" s="477"/>
      <c r="C262" s="477"/>
      <c r="D262" s="477"/>
      <c r="E262" s="477"/>
      <c r="F262" s="477"/>
      <c r="G262" s="477"/>
      <c r="H262" s="479"/>
      <c r="I262" s="509"/>
      <c r="J262" s="477"/>
      <c r="K262" s="477"/>
      <c r="L262" s="479"/>
      <c r="M262" s="477"/>
    </row>
    <row r="263" spans="1:13" x14ac:dyDescent="0.2">
      <c r="A263" s="477"/>
      <c r="B263" s="477"/>
      <c r="C263" s="477"/>
      <c r="D263" s="477"/>
      <c r="E263" s="477"/>
      <c r="F263" s="477"/>
      <c r="G263" s="477"/>
      <c r="H263" s="479"/>
      <c r="I263" s="509"/>
      <c r="J263" s="477"/>
      <c r="K263" s="477"/>
      <c r="L263" s="479"/>
      <c r="M263" s="477"/>
    </row>
    <row r="264" spans="1:13" x14ac:dyDescent="0.2">
      <c r="A264" s="477"/>
      <c r="B264" s="477"/>
      <c r="C264" s="477"/>
      <c r="D264" s="477"/>
      <c r="E264" s="477"/>
      <c r="F264" s="477"/>
      <c r="G264" s="477"/>
      <c r="H264" s="479"/>
      <c r="I264" s="509"/>
      <c r="J264" s="477"/>
      <c r="K264" s="477"/>
      <c r="L264" s="479"/>
      <c r="M264" s="477"/>
    </row>
    <row r="265" spans="1:13" x14ac:dyDescent="0.2">
      <c r="A265" s="477"/>
      <c r="B265" s="477"/>
      <c r="C265" s="477"/>
      <c r="D265" s="477"/>
      <c r="E265" s="477"/>
      <c r="F265" s="477"/>
      <c r="G265" s="477"/>
      <c r="H265" s="479"/>
      <c r="I265" s="509"/>
      <c r="J265" s="477"/>
      <c r="K265" s="477"/>
      <c r="L265" s="479"/>
      <c r="M265" s="477"/>
    </row>
    <row r="266" spans="1:13" x14ac:dyDescent="0.2">
      <c r="A266" s="477"/>
      <c r="B266" s="477"/>
      <c r="C266" s="477"/>
      <c r="D266" s="477"/>
      <c r="E266" s="477"/>
      <c r="F266" s="477"/>
      <c r="G266" s="477"/>
      <c r="H266" s="479"/>
      <c r="I266" s="509"/>
      <c r="J266" s="477"/>
      <c r="K266" s="477"/>
      <c r="L266" s="479"/>
      <c r="M266" s="477"/>
    </row>
    <row r="267" spans="1:13" x14ac:dyDescent="0.2">
      <c r="A267" s="477"/>
      <c r="B267" s="477"/>
      <c r="C267" s="477"/>
      <c r="D267" s="477"/>
      <c r="E267" s="477"/>
      <c r="F267" s="477"/>
      <c r="G267" s="477"/>
      <c r="H267" s="479"/>
      <c r="I267" s="509"/>
      <c r="J267" s="477"/>
      <c r="K267" s="477"/>
      <c r="L267" s="479"/>
      <c r="M267" s="477"/>
    </row>
    <row r="268" spans="1:13" x14ac:dyDescent="0.2">
      <c r="A268" s="477"/>
      <c r="B268" s="477"/>
      <c r="C268" s="477"/>
      <c r="D268" s="477"/>
      <c r="E268" s="477"/>
      <c r="F268" s="477"/>
      <c r="G268" s="477"/>
      <c r="H268" s="479"/>
      <c r="I268" s="509"/>
      <c r="J268" s="477"/>
      <c r="K268" s="477"/>
      <c r="L268" s="479"/>
      <c r="M268" s="477"/>
    </row>
    <row r="269" spans="1:13" x14ac:dyDescent="0.2">
      <c r="A269" s="477"/>
      <c r="B269" s="477"/>
      <c r="C269" s="477"/>
      <c r="D269" s="477"/>
      <c r="E269" s="477"/>
      <c r="F269" s="477"/>
      <c r="G269" s="477"/>
      <c r="H269" s="479"/>
      <c r="I269" s="509"/>
      <c r="J269" s="477"/>
      <c r="K269" s="477"/>
      <c r="L269" s="479"/>
      <c r="M269" s="477"/>
    </row>
    <row r="270" spans="1:13" x14ac:dyDescent="0.2">
      <c r="A270" s="477"/>
      <c r="B270" s="477"/>
      <c r="C270" s="477"/>
      <c r="D270" s="477"/>
      <c r="E270" s="477"/>
      <c r="F270" s="477"/>
      <c r="G270" s="477"/>
      <c r="H270" s="479"/>
      <c r="I270" s="509"/>
      <c r="J270" s="477"/>
      <c r="K270" s="477"/>
      <c r="L270" s="479"/>
      <c r="M270" s="477"/>
    </row>
    <row r="271" spans="1:13" x14ac:dyDescent="0.2">
      <c r="A271" s="477"/>
      <c r="B271" s="477"/>
      <c r="C271" s="477"/>
      <c r="D271" s="477"/>
      <c r="E271" s="477"/>
      <c r="F271" s="477"/>
      <c r="G271" s="477"/>
      <c r="H271" s="479"/>
      <c r="I271" s="509"/>
      <c r="J271" s="477"/>
      <c r="K271" s="477"/>
      <c r="L271" s="479"/>
      <c r="M271" s="477"/>
    </row>
    <row r="272" spans="1:13" x14ac:dyDescent="0.2">
      <c r="A272" s="477"/>
      <c r="B272" s="477"/>
      <c r="C272" s="477"/>
      <c r="D272" s="477"/>
      <c r="E272" s="477"/>
      <c r="F272" s="477"/>
      <c r="G272" s="477"/>
      <c r="H272" s="479"/>
      <c r="I272" s="509"/>
      <c r="J272" s="477"/>
      <c r="K272" s="477"/>
      <c r="L272" s="479"/>
      <c r="M272" s="477"/>
    </row>
    <row r="273" spans="1:13" x14ac:dyDescent="0.2">
      <c r="A273" s="477"/>
      <c r="B273" s="477"/>
      <c r="C273" s="477"/>
      <c r="D273" s="477"/>
      <c r="E273" s="477"/>
      <c r="F273" s="477"/>
      <c r="G273" s="477"/>
      <c r="H273" s="479"/>
      <c r="I273" s="509"/>
      <c r="J273" s="477"/>
      <c r="K273" s="477"/>
      <c r="L273" s="479"/>
      <c r="M273" s="477"/>
    </row>
    <row r="274" spans="1:13" x14ac:dyDescent="0.2">
      <c r="A274" s="477"/>
      <c r="B274" s="477"/>
      <c r="C274" s="477"/>
      <c r="D274" s="477"/>
      <c r="E274" s="477"/>
      <c r="F274" s="477"/>
      <c r="G274" s="477"/>
      <c r="H274" s="479"/>
      <c r="I274" s="509"/>
      <c r="J274" s="477"/>
      <c r="K274" s="477"/>
      <c r="L274" s="479"/>
      <c r="M274" s="477"/>
    </row>
    <row r="275" spans="1:13" x14ac:dyDescent="0.2">
      <c r="A275" s="477"/>
      <c r="B275" s="477"/>
      <c r="C275" s="477"/>
      <c r="D275" s="477"/>
      <c r="E275" s="477"/>
      <c r="F275" s="477"/>
      <c r="G275" s="477"/>
      <c r="H275" s="479"/>
      <c r="I275" s="509"/>
      <c r="J275" s="477"/>
      <c r="K275" s="477"/>
      <c r="L275" s="479"/>
      <c r="M275" s="477"/>
    </row>
    <row r="276" spans="1:13" x14ac:dyDescent="0.2">
      <c r="A276" s="477"/>
      <c r="B276" s="477"/>
      <c r="C276" s="477"/>
      <c r="D276" s="477"/>
      <c r="E276" s="477"/>
      <c r="F276" s="477"/>
      <c r="G276" s="477"/>
      <c r="H276" s="479"/>
      <c r="I276" s="509"/>
      <c r="J276" s="477"/>
      <c r="K276" s="477"/>
      <c r="L276" s="479"/>
      <c r="M276" s="477"/>
    </row>
    <row r="277" spans="1:13" x14ac:dyDescent="0.2">
      <c r="A277" s="477"/>
      <c r="B277" s="477"/>
      <c r="C277" s="477"/>
      <c r="D277" s="477"/>
      <c r="E277" s="477"/>
      <c r="F277" s="477"/>
      <c r="G277" s="477"/>
      <c r="H277" s="479"/>
      <c r="I277" s="509"/>
      <c r="J277" s="477"/>
      <c r="K277" s="477"/>
      <c r="L277" s="479"/>
      <c r="M277" s="477"/>
    </row>
    <row r="278" spans="1:13" x14ac:dyDescent="0.2">
      <c r="A278" s="477"/>
      <c r="B278" s="477"/>
      <c r="C278" s="477"/>
      <c r="D278" s="477"/>
      <c r="E278" s="477"/>
      <c r="F278" s="477"/>
      <c r="G278" s="477"/>
      <c r="H278" s="479"/>
      <c r="I278" s="509"/>
      <c r="J278" s="477"/>
      <c r="K278" s="477"/>
      <c r="L278" s="479"/>
      <c r="M278" s="477"/>
    </row>
    <row r="279" spans="1:13" x14ac:dyDescent="0.2">
      <c r="A279" s="477"/>
      <c r="B279" s="477"/>
      <c r="C279" s="477"/>
      <c r="D279" s="477"/>
      <c r="E279" s="477"/>
      <c r="F279" s="477"/>
      <c r="G279" s="477"/>
      <c r="H279" s="479"/>
      <c r="I279" s="509"/>
      <c r="J279" s="477"/>
      <c r="K279" s="477"/>
      <c r="L279" s="479"/>
      <c r="M279" s="477"/>
    </row>
    <row r="280" spans="1:13" x14ac:dyDescent="0.2">
      <c r="A280" s="477"/>
      <c r="B280" s="477"/>
      <c r="C280" s="477"/>
      <c r="D280" s="477"/>
      <c r="E280" s="477"/>
      <c r="F280" s="477"/>
      <c r="G280" s="477"/>
      <c r="H280" s="479"/>
      <c r="I280" s="509"/>
      <c r="J280" s="477"/>
      <c r="K280" s="477"/>
      <c r="L280" s="479"/>
      <c r="M280" s="477"/>
    </row>
    <row r="281" spans="1:13" x14ac:dyDescent="0.2">
      <c r="A281" s="477"/>
      <c r="B281" s="477"/>
      <c r="C281" s="477"/>
      <c r="D281" s="477"/>
      <c r="E281" s="477"/>
      <c r="F281" s="477"/>
      <c r="G281" s="477"/>
      <c r="H281" s="479"/>
      <c r="I281" s="509"/>
      <c r="J281" s="477"/>
      <c r="K281" s="477"/>
      <c r="L281" s="479"/>
      <c r="M281" s="477"/>
    </row>
    <row r="282" spans="1:13" x14ac:dyDescent="0.2">
      <c r="A282" s="477"/>
      <c r="B282" s="477"/>
      <c r="C282" s="477"/>
      <c r="D282" s="477"/>
      <c r="E282" s="477"/>
      <c r="F282" s="477"/>
      <c r="G282" s="477"/>
      <c r="H282" s="479"/>
      <c r="I282" s="509"/>
      <c r="J282" s="477"/>
      <c r="K282" s="477"/>
      <c r="L282" s="479"/>
      <c r="M282" s="477"/>
    </row>
    <row r="283" spans="1:13" x14ac:dyDescent="0.2">
      <c r="A283" s="477"/>
      <c r="B283" s="477"/>
      <c r="C283" s="477"/>
      <c r="D283" s="477"/>
      <c r="E283" s="477"/>
      <c r="F283" s="477"/>
      <c r="G283" s="477"/>
      <c r="H283" s="479"/>
      <c r="I283" s="509"/>
      <c r="J283" s="477"/>
      <c r="K283" s="477"/>
      <c r="L283" s="479"/>
      <c r="M283" s="477"/>
    </row>
    <row r="284" spans="1:13" x14ac:dyDescent="0.2">
      <c r="A284" s="477"/>
      <c r="B284" s="477"/>
      <c r="C284" s="477"/>
      <c r="D284" s="477"/>
      <c r="E284" s="477"/>
      <c r="F284" s="477"/>
      <c r="G284" s="477"/>
      <c r="H284" s="479"/>
      <c r="I284" s="509"/>
      <c r="J284" s="477"/>
      <c r="K284" s="477"/>
      <c r="L284" s="479"/>
      <c r="M284" s="477"/>
    </row>
    <row r="285" spans="1:13" x14ac:dyDescent="0.2">
      <c r="A285" s="477"/>
      <c r="B285" s="477"/>
      <c r="C285" s="477"/>
      <c r="D285" s="477"/>
      <c r="E285" s="477"/>
      <c r="F285" s="477"/>
      <c r="G285" s="477"/>
      <c r="H285" s="479"/>
      <c r="I285" s="509"/>
      <c r="J285" s="477"/>
      <c r="K285" s="477"/>
      <c r="L285" s="479"/>
      <c r="M285" s="477"/>
    </row>
    <row r="286" spans="1:13" x14ac:dyDescent="0.2">
      <c r="A286" s="477"/>
      <c r="B286" s="477"/>
      <c r="C286" s="477"/>
      <c r="D286" s="477"/>
      <c r="E286" s="477"/>
      <c r="F286" s="477"/>
      <c r="G286" s="477"/>
      <c r="H286" s="479"/>
      <c r="I286" s="509"/>
      <c r="J286" s="477"/>
      <c r="K286" s="477"/>
      <c r="L286" s="479"/>
      <c r="M286" s="477"/>
    </row>
    <row r="287" spans="1:13" x14ac:dyDescent="0.2">
      <c r="A287" s="477"/>
      <c r="B287" s="477"/>
      <c r="C287" s="477"/>
      <c r="D287" s="477"/>
      <c r="E287" s="477"/>
      <c r="F287" s="477"/>
      <c r="G287" s="477"/>
      <c r="H287" s="479"/>
      <c r="I287" s="509"/>
      <c r="J287" s="477"/>
      <c r="K287" s="477"/>
      <c r="L287" s="479"/>
      <c r="M287" s="477"/>
    </row>
    <row r="288" spans="1:13" x14ac:dyDescent="0.2">
      <c r="A288" s="477"/>
      <c r="B288" s="477"/>
      <c r="C288" s="477"/>
      <c r="D288" s="477"/>
      <c r="E288" s="477"/>
      <c r="F288" s="477"/>
      <c r="G288" s="477"/>
      <c r="H288" s="479"/>
      <c r="I288" s="509"/>
      <c r="J288" s="477"/>
      <c r="K288" s="477"/>
      <c r="L288" s="479"/>
      <c r="M288" s="477"/>
    </row>
    <row r="289" spans="1:13" x14ac:dyDescent="0.2">
      <c r="A289" s="477"/>
      <c r="B289" s="477"/>
      <c r="C289" s="477"/>
      <c r="D289" s="477"/>
      <c r="E289" s="477"/>
      <c r="F289" s="477"/>
      <c r="G289" s="477"/>
      <c r="H289" s="479"/>
      <c r="I289" s="509"/>
      <c r="J289" s="477"/>
      <c r="K289" s="477"/>
      <c r="L289" s="479"/>
      <c r="M289" s="477"/>
    </row>
    <row r="290" spans="1:13" x14ac:dyDescent="0.2">
      <c r="A290" s="477"/>
      <c r="B290" s="477"/>
      <c r="C290" s="477"/>
      <c r="D290" s="477"/>
      <c r="E290" s="477"/>
      <c r="F290" s="477"/>
      <c r="G290" s="477"/>
      <c r="H290" s="479"/>
      <c r="I290" s="509"/>
      <c r="J290" s="477"/>
      <c r="K290" s="477"/>
      <c r="L290" s="479"/>
      <c r="M290" s="477"/>
    </row>
    <row r="291" spans="1:13" x14ac:dyDescent="0.2">
      <c r="A291" s="477"/>
      <c r="B291" s="477"/>
      <c r="C291" s="477"/>
      <c r="D291" s="477"/>
      <c r="E291" s="477"/>
      <c r="F291" s="477"/>
      <c r="G291" s="477"/>
      <c r="H291" s="479"/>
      <c r="I291" s="509"/>
      <c r="J291" s="477"/>
      <c r="K291" s="477"/>
      <c r="L291" s="479"/>
      <c r="M291" s="477"/>
    </row>
    <row r="292" spans="1:13" x14ac:dyDescent="0.2">
      <c r="A292" s="477"/>
      <c r="B292" s="477"/>
      <c r="C292" s="477"/>
      <c r="D292" s="477"/>
      <c r="E292" s="477"/>
      <c r="F292" s="477"/>
      <c r="G292" s="477"/>
      <c r="H292" s="479"/>
      <c r="I292" s="509"/>
      <c r="J292" s="477"/>
      <c r="K292" s="477"/>
      <c r="L292" s="479"/>
      <c r="M292" s="477"/>
    </row>
    <row r="293" spans="1:13" x14ac:dyDescent="0.2">
      <c r="A293" s="477"/>
      <c r="B293" s="477"/>
      <c r="C293" s="477"/>
      <c r="D293" s="477"/>
      <c r="E293" s="477"/>
      <c r="F293" s="477"/>
      <c r="G293" s="477"/>
      <c r="H293" s="479"/>
      <c r="I293" s="509"/>
      <c r="J293" s="477"/>
      <c r="K293" s="477"/>
      <c r="L293" s="479"/>
      <c r="M293" s="477"/>
    </row>
    <row r="294" spans="1:13" x14ac:dyDescent="0.2">
      <c r="A294" s="477"/>
      <c r="B294" s="477"/>
      <c r="C294" s="477"/>
      <c r="D294" s="477"/>
      <c r="E294" s="477"/>
      <c r="F294" s="477"/>
      <c r="G294" s="477"/>
      <c r="H294" s="479"/>
      <c r="I294" s="509"/>
      <c r="J294" s="477"/>
      <c r="K294" s="477"/>
      <c r="L294" s="479"/>
      <c r="M294" s="477"/>
    </row>
    <row r="295" spans="1:13" x14ac:dyDescent="0.2">
      <c r="A295" s="477"/>
      <c r="B295" s="477"/>
      <c r="C295" s="477"/>
      <c r="D295" s="477"/>
      <c r="E295" s="477"/>
      <c r="F295" s="477"/>
      <c r="G295" s="477"/>
      <c r="H295" s="479"/>
      <c r="I295" s="509"/>
      <c r="J295" s="477"/>
      <c r="K295" s="477"/>
      <c r="L295" s="479"/>
      <c r="M295" s="477"/>
    </row>
    <row r="296" spans="1:13" x14ac:dyDescent="0.2">
      <c r="A296" s="477"/>
      <c r="B296" s="477"/>
      <c r="C296" s="477"/>
      <c r="D296" s="477"/>
      <c r="E296" s="477"/>
      <c r="F296" s="477"/>
      <c r="G296" s="477"/>
      <c r="H296" s="479"/>
      <c r="I296" s="509"/>
      <c r="J296" s="477"/>
      <c r="K296" s="477"/>
      <c r="L296" s="479"/>
      <c r="M296" s="477"/>
    </row>
    <row r="297" spans="1:13" x14ac:dyDescent="0.2">
      <c r="A297" s="477"/>
      <c r="B297" s="477"/>
      <c r="C297" s="477"/>
      <c r="D297" s="477"/>
      <c r="E297" s="477"/>
      <c r="F297" s="477"/>
      <c r="G297" s="477"/>
      <c r="H297" s="479"/>
      <c r="I297" s="509"/>
      <c r="J297" s="477"/>
      <c r="K297" s="477"/>
      <c r="L297" s="479"/>
      <c r="M297" s="477"/>
    </row>
    <row r="298" spans="1:13" x14ac:dyDescent="0.2">
      <c r="A298" s="477"/>
      <c r="B298" s="477"/>
      <c r="C298" s="477"/>
      <c r="D298" s="477"/>
      <c r="E298" s="477"/>
      <c r="F298" s="477"/>
      <c r="G298" s="477"/>
      <c r="H298" s="479"/>
      <c r="I298" s="509"/>
      <c r="J298" s="477"/>
      <c r="K298" s="477"/>
      <c r="L298" s="479"/>
      <c r="M298" s="477"/>
    </row>
    <row r="299" spans="1:13" x14ac:dyDescent="0.2">
      <c r="A299" s="477"/>
      <c r="B299" s="477"/>
      <c r="C299" s="477"/>
      <c r="D299" s="477"/>
      <c r="E299" s="477"/>
      <c r="F299" s="477"/>
      <c r="G299" s="477"/>
      <c r="H299" s="479"/>
      <c r="I299" s="509"/>
      <c r="J299" s="477"/>
      <c r="K299" s="477"/>
      <c r="L299" s="479"/>
      <c r="M299" s="477"/>
    </row>
    <row r="300" spans="1:13" x14ac:dyDescent="0.2">
      <c r="A300" s="477"/>
      <c r="B300" s="477"/>
      <c r="C300" s="477"/>
      <c r="D300" s="477"/>
      <c r="E300" s="477"/>
      <c r="F300" s="477"/>
      <c r="G300" s="477"/>
      <c r="H300" s="479"/>
      <c r="I300" s="509"/>
      <c r="J300" s="477"/>
      <c r="K300" s="477"/>
      <c r="L300" s="479"/>
      <c r="M300" s="477"/>
    </row>
    <row r="301" spans="1:13" x14ac:dyDescent="0.2">
      <c r="A301" s="477"/>
      <c r="B301" s="477"/>
      <c r="C301" s="477"/>
      <c r="D301" s="477"/>
      <c r="E301" s="477"/>
      <c r="F301" s="477"/>
      <c r="G301" s="477"/>
      <c r="H301" s="479"/>
      <c r="I301" s="509"/>
      <c r="J301" s="477"/>
      <c r="K301" s="477"/>
      <c r="L301" s="479"/>
      <c r="M301" s="477"/>
    </row>
    <row r="302" spans="1:13" x14ac:dyDescent="0.2">
      <c r="A302" s="477"/>
      <c r="B302" s="477"/>
      <c r="C302" s="477"/>
      <c r="D302" s="477"/>
      <c r="E302" s="477"/>
      <c r="F302" s="477"/>
      <c r="G302" s="477"/>
      <c r="H302" s="479"/>
      <c r="I302" s="509"/>
      <c r="J302" s="477"/>
      <c r="K302" s="477"/>
      <c r="L302" s="479"/>
      <c r="M302" s="477"/>
    </row>
    <row r="303" spans="1:13" x14ac:dyDescent="0.2">
      <c r="A303" s="477"/>
      <c r="B303" s="477"/>
      <c r="C303" s="477"/>
      <c r="D303" s="477"/>
      <c r="E303" s="477"/>
      <c r="F303" s="477"/>
      <c r="G303" s="477"/>
      <c r="H303" s="479"/>
      <c r="I303" s="509"/>
      <c r="J303" s="477"/>
      <c r="K303" s="477"/>
      <c r="L303" s="479"/>
      <c r="M303" s="477"/>
    </row>
    <row r="304" spans="1:13" x14ac:dyDescent="0.2">
      <c r="A304" s="477"/>
      <c r="B304" s="477"/>
      <c r="C304" s="477"/>
      <c r="D304" s="477"/>
      <c r="E304" s="477"/>
      <c r="F304" s="477"/>
      <c r="G304" s="477"/>
      <c r="H304" s="479"/>
      <c r="I304" s="509"/>
      <c r="J304" s="477"/>
      <c r="K304" s="477"/>
      <c r="L304" s="479"/>
      <c r="M304" s="477"/>
    </row>
    <row r="305" spans="1:13" x14ac:dyDescent="0.2">
      <c r="A305" s="477"/>
      <c r="B305" s="477"/>
      <c r="C305" s="477"/>
      <c r="D305" s="477"/>
      <c r="E305" s="477"/>
      <c r="F305" s="477"/>
      <c r="G305" s="477"/>
      <c r="H305" s="479"/>
      <c r="I305" s="509"/>
      <c r="J305" s="477"/>
      <c r="K305" s="477"/>
      <c r="L305" s="479"/>
      <c r="M305" s="477"/>
    </row>
    <row r="306" spans="1:13" x14ac:dyDescent="0.2">
      <c r="A306" s="477"/>
      <c r="B306" s="477"/>
      <c r="C306" s="477"/>
      <c r="D306" s="477"/>
      <c r="E306" s="477"/>
      <c r="F306" s="477"/>
      <c r="G306" s="477"/>
      <c r="H306" s="479"/>
      <c r="I306" s="509"/>
      <c r="J306" s="477"/>
      <c r="K306" s="477"/>
      <c r="L306" s="479"/>
      <c r="M306" s="477"/>
    </row>
    <row r="307" spans="1:13" x14ac:dyDescent="0.2">
      <c r="A307" s="477"/>
      <c r="B307" s="477"/>
      <c r="C307" s="477"/>
      <c r="D307" s="477"/>
      <c r="E307" s="477"/>
      <c r="F307" s="477"/>
      <c r="G307" s="477"/>
      <c r="H307" s="479"/>
      <c r="I307" s="509"/>
      <c r="J307" s="477"/>
      <c r="K307" s="477"/>
      <c r="L307" s="479"/>
      <c r="M307" s="477"/>
    </row>
    <row r="308" spans="1:13" x14ac:dyDescent="0.2">
      <c r="A308" s="477"/>
      <c r="B308" s="477"/>
      <c r="C308" s="477"/>
      <c r="D308" s="477"/>
      <c r="E308" s="477"/>
      <c r="F308" s="477"/>
      <c r="G308" s="477"/>
      <c r="H308" s="479"/>
      <c r="I308" s="509"/>
      <c r="J308" s="477"/>
      <c r="K308" s="477"/>
      <c r="L308" s="479"/>
      <c r="M308" s="477"/>
    </row>
    <row r="309" spans="1:13" x14ac:dyDescent="0.2">
      <c r="A309" s="477"/>
      <c r="B309" s="477"/>
      <c r="C309" s="477"/>
      <c r="D309" s="477"/>
      <c r="E309" s="477"/>
      <c r="F309" s="477"/>
      <c r="G309" s="477"/>
      <c r="H309" s="479"/>
      <c r="I309" s="509"/>
      <c r="J309" s="477"/>
      <c r="K309" s="477"/>
      <c r="L309" s="479"/>
      <c r="M309" s="477"/>
    </row>
    <row r="310" spans="1:13" x14ac:dyDescent="0.2">
      <c r="A310" s="477"/>
      <c r="B310" s="477"/>
      <c r="C310" s="477"/>
      <c r="D310" s="477"/>
      <c r="E310" s="477"/>
      <c r="F310" s="477"/>
      <c r="G310" s="477"/>
      <c r="H310" s="479"/>
      <c r="I310" s="509"/>
      <c r="J310" s="477"/>
      <c r="K310" s="477"/>
      <c r="L310" s="479"/>
      <c r="M310" s="477"/>
    </row>
    <row r="311" spans="1:13" x14ac:dyDescent="0.2">
      <c r="A311" s="477"/>
      <c r="B311" s="477"/>
      <c r="C311" s="477"/>
      <c r="D311" s="477"/>
      <c r="E311" s="477"/>
      <c r="F311" s="477"/>
      <c r="G311" s="477"/>
      <c r="H311" s="479"/>
      <c r="I311" s="509"/>
      <c r="J311" s="477"/>
      <c r="K311" s="477"/>
      <c r="L311" s="479"/>
      <c r="M311" s="477"/>
    </row>
    <row r="312" spans="1:13" x14ac:dyDescent="0.2">
      <c r="A312" s="477"/>
      <c r="B312" s="477"/>
      <c r="C312" s="477"/>
      <c r="D312" s="477"/>
      <c r="E312" s="477"/>
      <c r="F312" s="477"/>
      <c r="G312" s="477"/>
      <c r="H312" s="479"/>
      <c r="I312" s="509"/>
      <c r="J312" s="477"/>
      <c r="K312" s="477"/>
      <c r="L312" s="479"/>
      <c r="M312" s="477"/>
    </row>
    <row r="313" spans="1:13" x14ac:dyDescent="0.2">
      <c r="A313" s="477"/>
      <c r="B313" s="477"/>
      <c r="C313" s="477"/>
      <c r="D313" s="477"/>
      <c r="E313" s="477"/>
      <c r="F313" s="477"/>
      <c r="G313" s="477"/>
      <c r="H313" s="479"/>
      <c r="I313" s="509"/>
      <c r="J313" s="477"/>
      <c r="K313" s="477"/>
      <c r="L313" s="479"/>
      <c r="M313" s="477"/>
    </row>
    <row r="314" spans="1:13" x14ac:dyDescent="0.2">
      <c r="A314" s="477"/>
      <c r="B314" s="477"/>
      <c r="C314" s="477"/>
      <c r="D314" s="477"/>
      <c r="E314" s="477"/>
      <c r="F314" s="477"/>
      <c r="G314" s="477"/>
      <c r="H314" s="479"/>
      <c r="I314" s="509"/>
      <c r="J314" s="477"/>
      <c r="K314" s="477"/>
      <c r="L314" s="479"/>
      <c r="M314" s="477"/>
    </row>
    <row r="315" spans="1:13" x14ac:dyDescent="0.2">
      <c r="A315" s="477"/>
      <c r="B315" s="477"/>
      <c r="C315" s="477"/>
      <c r="D315" s="477"/>
      <c r="E315" s="477"/>
      <c r="F315" s="477"/>
      <c r="G315" s="477"/>
      <c r="H315" s="479"/>
      <c r="I315" s="509"/>
      <c r="J315" s="477"/>
      <c r="K315" s="477"/>
      <c r="L315" s="479"/>
      <c r="M315" s="477"/>
    </row>
    <row r="316" spans="1:13" x14ac:dyDescent="0.2">
      <c r="A316" s="477"/>
      <c r="B316" s="477"/>
      <c r="C316" s="477"/>
      <c r="D316" s="477"/>
      <c r="E316" s="477"/>
      <c r="F316" s="477"/>
      <c r="G316" s="477"/>
      <c r="H316" s="479"/>
      <c r="I316" s="509"/>
      <c r="J316" s="477"/>
      <c r="K316" s="477"/>
      <c r="L316" s="479"/>
      <c r="M316" s="477"/>
    </row>
    <row r="317" spans="1:13" x14ac:dyDescent="0.2">
      <c r="A317" s="477"/>
      <c r="B317" s="477"/>
      <c r="C317" s="477"/>
      <c r="D317" s="477"/>
      <c r="E317" s="477"/>
      <c r="F317" s="477"/>
      <c r="G317" s="477"/>
      <c r="H317" s="479"/>
      <c r="I317" s="509"/>
      <c r="J317" s="477"/>
      <c r="K317" s="477"/>
      <c r="L317" s="479"/>
      <c r="M317" s="477"/>
    </row>
    <row r="318" spans="1:13" x14ac:dyDescent="0.2">
      <c r="A318" s="477"/>
      <c r="B318" s="477"/>
      <c r="C318" s="477"/>
      <c r="D318" s="477"/>
      <c r="E318" s="477"/>
      <c r="F318" s="477"/>
      <c r="G318" s="477"/>
      <c r="H318" s="479"/>
      <c r="I318" s="509"/>
      <c r="J318" s="477"/>
      <c r="K318" s="477"/>
      <c r="L318" s="479"/>
      <c r="M318" s="477"/>
    </row>
    <row r="319" spans="1:13" x14ac:dyDescent="0.2">
      <c r="A319" s="477"/>
      <c r="B319" s="477"/>
      <c r="C319" s="477"/>
      <c r="D319" s="477"/>
      <c r="E319" s="477"/>
      <c r="F319" s="477"/>
      <c r="G319" s="477"/>
      <c r="H319" s="479"/>
      <c r="I319" s="509"/>
      <c r="J319" s="477"/>
      <c r="K319" s="477"/>
      <c r="L319" s="479"/>
      <c r="M319" s="477"/>
    </row>
    <row r="320" spans="1:13" x14ac:dyDescent="0.2">
      <c r="A320" s="477"/>
      <c r="B320" s="477"/>
      <c r="C320" s="477"/>
      <c r="D320" s="477"/>
      <c r="E320" s="477"/>
      <c r="F320" s="477"/>
      <c r="G320" s="477"/>
      <c r="H320" s="479"/>
      <c r="I320" s="509"/>
      <c r="J320" s="477"/>
      <c r="K320" s="477"/>
      <c r="L320" s="479"/>
      <c r="M320" s="477"/>
    </row>
    <row r="321" spans="1:13" x14ac:dyDescent="0.2">
      <c r="A321" s="477"/>
      <c r="B321" s="477"/>
      <c r="C321" s="477"/>
      <c r="D321" s="477"/>
      <c r="E321" s="477"/>
      <c r="F321" s="477"/>
      <c r="G321" s="477"/>
      <c r="H321" s="479"/>
      <c r="I321" s="509"/>
      <c r="J321" s="477"/>
      <c r="K321" s="477"/>
      <c r="L321" s="479"/>
      <c r="M321" s="477"/>
    </row>
    <row r="322" spans="1:13" x14ac:dyDescent="0.2">
      <c r="A322" s="477"/>
      <c r="B322" s="477"/>
      <c r="C322" s="477"/>
      <c r="D322" s="477"/>
      <c r="E322" s="477"/>
      <c r="F322" s="477"/>
      <c r="G322" s="477"/>
      <c r="H322" s="479"/>
      <c r="I322" s="509"/>
      <c r="J322" s="477"/>
      <c r="K322" s="477"/>
      <c r="L322" s="479"/>
      <c r="M322" s="477"/>
    </row>
    <row r="323" spans="1:13" x14ac:dyDescent="0.2">
      <c r="A323" s="477"/>
      <c r="B323" s="477"/>
      <c r="C323" s="477"/>
      <c r="D323" s="477"/>
      <c r="E323" s="477"/>
      <c r="F323" s="477"/>
      <c r="G323" s="477"/>
      <c r="H323" s="479"/>
      <c r="I323" s="509"/>
      <c r="J323" s="477"/>
      <c r="K323" s="477"/>
      <c r="L323" s="479"/>
      <c r="M323" s="477"/>
    </row>
    <row r="324" spans="1:13" x14ac:dyDescent="0.2">
      <c r="A324" s="477"/>
      <c r="B324" s="477"/>
      <c r="C324" s="477"/>
      <c r="D324" s="477"/>
      <c r="E324" s="477"/>
      <c r="F324" s="477"/>
      <c r="G324" s="477"/>
      <c r="H324" s="479"/>
      <c r="I324" s="509"/>
      <c r="J324" s="477"/>
      <c r="K324" s="477"/>
      <c r="L324" s="479"/>
      <c r="M324" s="477"/>
    </row>
    <row r="325" spans="1:13" x14ac:dyDescent="0.2">
      <c r="A325" s="477"/>
      <c r="B325" s="477"/>
      <c r="C325" s="477"/>
      <c r="D325" s="477"/>
      <c r="E325" s="477"/>
      <c r="F325" s="477"/>
      <c r="G325" s="477"/>
      <c r="H325" s="479"/>
      <c r="I325" s="509"/>
      <c r="J325" s="477"/>
      <c r="K325" s="477"/>
      <c r="L325" s="479"/>
      <c r="M325" s="477"/>
    </row>
    <row r="326" spans="1:13" x14ac:dyDescent="0.2">
      <c r="A326" s="477"/>
      <c r="B326" s="477"/>
      <c r="C326" s="477"/>
      <c r="D326" s="477"/>
      <c r="E326" s="477"/>
      <c r="F326" s="477"/>
      <c r="G326" s="477"/>
      <c r="H326" s="479"/>
      <c r="I326" s="509"/>
      <c r="J326" s="477"/>
      <c r="K326" s="477"/>
      <c r="L326" s="479"/>
      <c r="M326" s="477"/>
    </row>
    <row r="327" spans="1:13" x14ac:dyDescent="0.2">
      <c r="A327" s="477"/>
      <c r="B327" s="477"/>
      <c r="C327" s="477"/>
      <c r="D327" s="477"/>
      <c r="E327" s="477"/>
      <c r="F327" s="477"/>
      <c r="G327" s="477"/>
      <c r="H327" s="479"/>
      <c r="I327" s="509"/>
      <c r="J327" s="477"/>
      <c r="K327" s="477"/>
      <c r="L327" s="479"/>
      <c r="M327" s="477"/>
    </row>
    <row r="328" spans="1:13" x14ac:dyDescent="0.2">
      <c r="A328" s="477"/>
      <c r="B328" s="477"/>
      <c r="C328" s="477"/>
      <c r="D328" s="477"/>
      <c r="E328" s="477"/>
      <c r="F328" s="477"/>
      <c r="G328" s="477"/>
      <c r="H328" s="479"/>
      <c r="I328" s="509"/>
      <c r="J328" s="477"/>
      <c r="K328" s="477"/>
      <c r="L328" s="479"/>
      <c r="M328" s="477"/>
    </row>
    <row r="329" spans="1:13" x14ac:dyDescent="0.2">
      <c r="A329" s="477"/>
      <c r="B329" s="477"/>
      <c r="C329" s="477"/>
      <c r="D329" s="477"/>
      <c r="E329" s="477"/>
      <c r="F329" s="477"/>
      <c r="G329" s="477"/>
      <c r="H329" s="479"/>
      <c r="I329" s="509"/>
      <c r="J329" s="477"/>
      <c r="K329" s="477"/>
      <c r="L329" s="479"/>
      <c r="M329" s="477"/>
    </row>
    <row r="330" spans="1:13" x14ac:dyDescent="0.2">
      <c r="A330" s="477"/>
      <c r="B330" s="477"/>
      <c r="C330" s="477"/>
      <c r="D330" s="477"/>
      <c r="E330" s="477"/>
      <c r="F330" s="477"/>
      <c r="G330" s="477"/>
      <c r="H330" s="479"/>
      <c r="I330" s="509"/>
      <c r="J330" s="477"/>
      <c r="K330" s="477"/>
      <c r="L330" s="479"/>
      <c r="M330" s="477"/>
    </row>
    <row r="331" spans="1:13" x14ac:dyDescent="0.2">
      <c r="A331" s="477"/>
      <c r="B331" s="477"/>
      <c r="C331" s="477"/>
      <c r="D331" s="477"/>
      <c r="E331" s="477"/>
      <c r="F331" s="477"/>
      <c r="G331" s="477"/>
      <c r="H331" s="479"/>
      <c r="I331" s="509"/>
      <c r="J331" s="477"/>
      <c r="K331" s="477"/>
      <c r="L331" s="479"/>
      <c r="M331" s="477"/>
    </row>
    <row r="332" spans="1:13" x14ac:dyDescent="0.2">
      <c r="A332" s="477"/>
      <c r="B332" s="477"/>
      <c r="C332" s="477"/>
      <c r="D332" s="477"/>
      <c r="E332" s="477"/>
      <c r="F332" s="477"/>
      <c r="G332" s="477"/>
      <c r="H332" s="479"/>
      <c r="I332" s="509"/>
      <c r="J332" s="477"/>
      <c r="K332" s="477"/>
      <c r="L332" s="479"/>
      <c r="M332" s="477"/>
    </row>
    <row r="333" spans="1:13" x14ac:dyDescent="0.2">
      <c r="A333" s="477"/>
      <c r="B333" s="477"/>
      <c r="C333" s="477"/>
      <c r="D333" s="477"/>
      <c r="E333" s="477"/>
      <c r="F333" s="477"/>
      <c r="G333" s="477"/>
      <c r="H333" s="479"/>
      <c r="I333" s="509"/>
      <c r="J333" s="477"/>
      <c r="K333" s="477"/>
      <c r="L333" s="479"/>
      <c r="M333" s="477"/>
    </row>
    <row r="334" spans="1:13" x14ac:dyDescent="0.2">
      <c r="A334" s="477"/>
      <c r="B334" s="477"/>
      <c r="C334" s="477"/>
      <c r="D334" s="477"/>
      <c r="E334" s="477"/>
      <c r="F334" s="477"/>
      <c r="G334" s="477"/>
      <c r="H334" s="479"/>
      <c r="I334" s="509"/>
      <c r="J334" s="477"/>
      <c r="K334" s="477"/>
      <c r="L334" s="479"/>
      <c r="M334" s="477"/>
    </row>
    <row r="335" spans="1:13" x14ac:dyDescent="0.2">
      <c r="A335" s="477"/>
      <c r="B335" s="477"/>
      <c r="C335" s="477"/>
      <c r="D335" s="477"/>
      <c r="E335" s="477"/>
      <c r="F335" s="477"/>
      <c r="G335" s="477"/>
      <c r="H335" s="479"/>
      <c r="I335" s="509"/>
      <c r="J335" s="477"/>
      <c r="K335" s="477"/>
      <c r="L335" s="479"/>
      <c r="M335" s="477"/>
    </row>
    <row r="336" spans="1:13" x14ac:dyDescent="0.2">
      <c r="A336" s="477"/>
      <c r="B336" s="477"/>
      <c r="C336" s="477"/>
      <c r="D336" s="477"/>
      <c r="E336" s="477"/>
      <c r="F336" s="477"/>
      <c r="G336" s="477"/>
      <c r="H336" s="479"/>
      <c r="I336" s="509"/>
      <c r="J336" s="477"/>
      <c r="K336" s="477"/>
      <c r="L336" s="479"/>
      <c r="M336" s="477"/>
    </row>
    <row r="337" spans="1:13" x14ac:dyDescent="0.2">
      <c r="A337" s="477"/>
      <c r="B337" s="477"/>
      <c r="C337" s="477"/>
      <c r="D337" s="477"/>
      <c r="E337" s="477"/>
      <c r="F337" s="477"/>
      <c r="G337" s="477"/>
      <c r="H337" s="479"/>
      <c r="I337" s="509"/>
      <c r="J337" s="477"/>
      <c r="K337" s="477"/>
      <c r="L337" s="479"/>
      <c r="M337" s="477"/>
    </row>
    <row r="338" spans="1:13" x14ac:dyDescent="0.2">
      <c r="A338" s="477"/>
      <c r="B338" s="477"/>
      <c r="C338" s="477"/>
      <c r="D338" s="477"/>
      <c r="E338" s="477"/>
      <c r="F338" s="477"/>
      <c r="G338" s="477"/>
      <c r="H338" s="479"/>
      <c r="I338" s="509"/>
      <c r="J338" s="477"/>
      <c r="K338" s="477"/>
      <c r="L338" s="479"/>
      <c r="M338" s="477"/>
    </row>
    <row r="339" spans="1:13" x14ac:dyDescent="0.2">
      <c r="A339" s="477"/>
      <c r="B339" s="477"/>
      <c r="C339" s="477"/>
      <c r="D339" s="477"/>
      <c r="E339" s="477"/>
      <c r="F339" s="477"/>
      <c r="G339" s="477"/>
      <c r="H339" s="479"/>
      <c r="I339" s="509"/>
      <c r="J339" s="477"/>
      <c r="K339" s="477"/>
      <c r="L339" s="479"/>
      <c r="M339" s="477"/>
    </row>
    <row r="340" spans="1:13" x14ac:dyDescent="0.2">
      <c r="A340" s="477"/>
      <c r="B340" s="477"/>
      <c r="C340" s="477"/>
      <c r="D340" s="477"/>
      <c r="E340" s="477"/>
      <c r="F340" s="477"/>
      <c r="G340" s="477"/>
      <c r="H340" s="479"/>
      <c r="I340" s="509"/>
      <c r="J340" s="477"/>
      <c r="K340" s="477"/>
      <c r="L340" s="479"/>
      <c r="M340" s="477"/>
    </row>
    <row r="341" spans="1:13" x14ac:dyDescent="0.2">
      <c r="A341" s="477"/>
      <c r="B341" s="477"/>
      <c r="C341" s="477"/>
      <c r="D341" s="477"/>
      <c r="E341" s="477"/>
      <c r="F341" s="477"/>
      <c r="G341" s="477"/>
      <c r="H341" s="479"/>
      <c r="I341" s="509"/>
      <c r="J341" s="477"/>
      <c r="K341" s="477"/>
      <c r="L341" s="479"/>
      <c r="M341" s="477"/>
    </row>
    <row r="342" spans="1:13" x14ac:dyDescent="0.2">
      <c r="A342" s="477"/>
      <c r="B342" s="477"/>
      <c r="C342" s="477"/>
      <c r="D342" s="477"/>
      <c r="E342" s="477"/>
      <c r="F342" s="477"/>
      <c r="G342" s="477"/>
      <c r="H342" s="479"/>
      <c r="I342" s="509"/>
      <c r="J342" s="477"/>
      <c r="K342" s="477"/>
      <c r="L342" s="479"/>
      <c r="M342" s="477"/>
    </row>
    <row r="343" spans="1:13" x14ac:dyDescent="0.2">
      <c r="A343" s="477"/>
      <c r="B343" s="477"/>
      <c r="C343" s="477"/>
      <c r="D343" s="477"/>
      <c r="E343" s="477"/>
      <c r="F343" s="477"/>
      <c r="G343" s="477"/>
      <c r="H343" s="479"/>
      <c r="I343" s="509"/>
      <c r="J343" s="477"/>
      <c r="K343" s="477"/>
      <c r="L343" s="479"/>
      <c r="M343" s="477"/>
    </row>
    <row r="344" spans="1:13" x14ac:dyDescent="0.2">
      <c r="A344" s="477"/>
      <c r="B344" s="477"/>
      <c r="C344" s="477"/>
      <c r="D344" s="477"/>
      <c r="E344" s="477"/>
      <c r="F344" s="477"/>
      <c r="G344" s="477"/>
      <c r="H344" s="479"/>
      <c r="I344" s="509"/>
      <c r="J344" s="477"/>
      <c r="K344" s="477"/>
      <c r="L344" s="479"/>
      <c r="M344" s="477"/>
    </row>
    <row r="345" spans="1:13" x14ac:dyDescent="0.2">
      <c r="A345" s="477"/>
      <c r="B345" s="477"/>
      <c r="C345" s="477"/>
      <c r="D345" s="477"/>
      <c r="E345" s="477"/>
      <c r="F345" s="477"/>
      <c r="G345" s="477"/>
      <c r="H345" s="479"/>
      <c r="I345" s="509"/>
      <c r="J345" s="477"/>
      <c r="K345" s="477"/>
      <c r="L345" s="479"/>
      <c r="M345" s="477"/>
    </row>
    <row r="346" spans="1:13" x14ac:dyDescent="0.2">
      <c r="A346" s="477"/>
      <c r="B346" s="477"/>
      <c r="C346" s="477"/>
      <c r="D346" s="477"/>
      <c r="E346" s="477"/>
      <c r="F346" s="477"/>
      <c r="G346" s="477"/>
      <c r="H346" s="479"/>
      <c r="I346" s="509"/>
      <c r="J346" s="477"/>
      <c r="K346" s="477"/>
      <c r="L346" s="479"/>
      <c r="M346" s="477"/>
    </row>
    <row r="347" spans="1:13" x14ac:dyDescent="0.2">
      <c r="A347" s="477"/>
      <c r="B347" s="477"/>
      <c r="C347" s="477"/>
      <c r="D347" s="477"/>
      <c r="E347" s="477"/>
      <c r="F347" s="477"/>
      <c r="G347" s="477"/>
      <c r="H347" s="479"/>
      <c r="I347" s="509"/>
      <c r="J347" s="477"/>
      <c r="K347" s="477"/>
      <c r="L347" s="479"/>
      <c r="M347" s="477"/>
    </row>
    <row r="348" spans="1:13" x14ac:dyDescent="0.2">
      <c r="A348" s="477"/>
      <c r="B348" s="477"/>
      <c r="C348" s="477"/>
      <c r="D348" s="477"/>
      <c r="E348" s="477"/>
      <c r="F348" s="477"/>
      <c r="G348" s="477"/>
      <c r="H348" s="479"/>
      <c r="I348" s="509"/>
      <c r="J348" s="477"/>
      <c r="K348" s="477"/>
      <c r="L348" s="479"/>
      <c r="M348" s="477"/>
    </row>
    <row r="349" spans="1:13" x14ac:dyDescent="0.2">
      <c r="A349" s="477"/>
      <c r="B349" s="477"/>
      <c r="C349" s="477"/>
      <c r="D349" s="477"/>
      <c r="E349" s="477"/>
      <c r="F349" s="477"/>
      <c r="G349" s="477"/>
      <c r="H349" s="479"/>
      <c r="I349" s="509"/>
      <c r="J349" s="477"/>
      <c r="K349" s="477"/>
      <c r="L349" s="479"/>
      <c r="M349" s="477"/>
    </row>
    <row r="350" spans="1:13" x14ac:dyDescent="0.2">
      <c r="A350" s="477"/>
      <c r="B350" s="477"/>
      <c r="C350" s="477"/>
      <c r="D350" s="477"/>
      <c r="E350" s="477"/>
      <c r="F350" s="477"/>
      <c r="G350" s="477"/>
      <c r="H350" s="479"/>
      <c r="I350" s="509"/>
      <c r="J350" s="477"/>
      <c r="K350" s="477"/>
      <c r="L350" s="479"/>
      <c r="M350" s="477"/>
    </row>
    <row r="351" spans="1:13" x14ac:dyDescent="0.2">
      <c r="A351" s="477"/>
      <c r="B351" s="477"/>
      <c r="C351" s="477"/>
      <c r="D351" s="477"/>
      <c r="E351" s="477"/>
      <c r="F351" s="477"/>
      <c r="G351" s="477"/>
      <c r="H351" s="479"/>
      <c r="I351" s="509"/>
      <c r="J351" s="477"/>
      <c r="K351" s="477"/>
      <c r="L351" s="479"/>
      <c r="M351" s="477"/>
    </row>
    <row r="352" spans="1:13" x14ac:dyDescent="0.2">
      <c r="A352" s="477"/>
      <c r="B352" s="477"/>
      <c r="C352" s="477"/>
      <c r="D352" s="477"/>
      <c r="E352" s="477"/>
      <c r="F352" s="477"/>
      <c r="G352" s="477"/>
      <c r="H352" s="479"/>
      <c r="I352" s="509"/>
      <c r="J352" s="477"/>
      <c r="K352" s="477"/>
      <c r="L352" s="479"/>
      <c r="M352" s="477"/>
    </row>
    <row r="353" spans="1:13" x14ac:dyDescent="0.2">
      <c r="A353" s="477"/>
      <c r="B353" s="477"/>
      <c r="C353" s="477"/>
      <c r="D353" s="477"/>
      <c r="E353" s="477"/>
      <c r="F353" s="477"/>
      <c r="G353" s="477"/>
      <c r="H353" s="479"/>
      <c r="I353" s="509"/>
      <c r="J353" s="477"/>
      <c r="K353" s="477"/>
      <c r="L353" s="479"/>
      <c r="M353" s="477"/>
    </row>
    <row r="354" spans="1:13" x14ac:dyDescent="0.2">
      <c r="A354" s="477"/>
      <c r="B354" s="477"/>
      <c r="C354" s="477"/>
      <c r="D354" s="477"/>
      <c r="E354" s="477"/>
      <c r="F354" s="477"/>
      <c r="G354" s="477"/>
      <c r="H354" s="479"/>
      <c r="I354" s="509"/>
      <c r="J354" s="477"/>
      <c r="K354" s="477"/>
      <c r="L354" s="479"/>
      <c r="M354" s="477"/>
    </row>
    <row r="355" spans="1:13" x14ac:dyDescent="0.2">
      <c r="A355" s="477"/>
      <c r="B355" s="477"/>
      <c r="C355" s="477"/>
      <c r="D355" s="477"/>
      <c r="E355" s="477"/>
      <c r="F355" s="477"/>
      <c r="G355" s="477"/>
      <c r="H355" s="479"/>
      <c r="I355" s="509"/>
      <c r="J355" s="477"/>
      <c r="K355" s="477"/>
      <c r="L355" s="479"/>
      <c r="M355" s="477"/>
    </row>
    <row r="356" spans="1:13" x14ac:dyDescent="0.2">
      <c r="A356" s="477"/>
      <c r="B356" s="477"/>
      <c r="C356" s="477"/>
      <c r="D356" s="477"/>
      <c r="E356" s="477"/>
      <c r="F356" s="477"/>
      <c r="G356" s="477"/>
      <c r="H356" s="479"/>
      <c r="I356" s="509"/>
      <c r="J356" s="477"/>
      <c r="K356" s="477"/>
      <c r="L356" s="479"/>
      <c r="M356" s="477"/>
    </row>
    <row r="357" spans="1:13" x14ac:dyDescent="0.2">
      <c r="A357" s="477"/>
      <c r="B357" s="477"/>
      <c r="C357" s="477"/>
      <c r="D357" s="477"/>
      <c r="E357" s="477"/>
      <c r="F357" s="477"/>
      <c r="G357" s="477"/>
      <c r="H357" s="479"/>
      <c r="I357" s="509"/>
      <c r="J357" s="477"/>
      <c r="K357" s="477"/>
      <c r="L357" s="479"/>
      <c r="M357" s="477"/>
    </row>
    <row r="358" spans="1:13" x14ac:dyDescent="0.2">
      <c r="A358" s="477"/>
      <c r="B358" s="477"/>
      <c r="C358" s="477"/>
      <c r="D358" s="477"/>
      <c r="E358" s="477"/>
      <c r="F358" s="477"/>
      <c r="G358" s="477"/>
      <c r="H358" s="479"/>
      <c r="I358" s="509"/>
      <c r="J358" s="477"/>
      <c r="K358" s="477"/>
      <c r="L358" s="479"/>
      <c r="M358" s="477"/>
    </row>
    <row r="359" spans="1:13" x14ac:dyDescent="0.2">
      <c r="A359" s="477"/>
      <c r="B359" s="477"/>
      <c r="C359" s="477"/>
      <c r="D359" s="477"/>
      <c r="E359" s="477"/>
      <c r="F359" s="477"/>
      <c r="G359" s="477"/>
      <c r="H359" s="479"/>
      <c r="I359" s="509"/>
      <c r="J359" s="477"/>
      <c r="K359" s="477"/>
      <c r="L359" s="479"/>
      <c r="M359" s="477"/>
    </row>
    <row r="360" spans="1:13" x14ac:dyDescent="0.2">
      <c r="A360" s="477"/>
      <c r="B360" s="477"/>
      <c r="C360" s="477"/>
      <c r="D360" s="477"/>
      <c r="E360" s="477"/>
      <c r="F360" s="477"/>
      <c r="G360" s="477"/>
      <c r="H360" s="479"/>
      <c r="I360" s="509"/>
      <c r="J360" s="477"/>
      <c r="K360" s="477"/>
      <c r="L360" s="479"/>
      <c r="M360" s="477"/>
    </row>
    <row r="361" spans="1:13" x14ac:dyDescent="0.2">
      <c r="A361" s="477"/>
      <c r="B361" s="477"/>
      <c r="C361" s="477"/>
      <c r="D361" s="477"/>
      <c r="E361" s="477"/>
      <c r="F361" s="477"/>
      <c r="G361" s="477"/>
      <c r="H361" s="479"/>
      <c r="I361" s="509"/>
      <c r="J361" s="477"/>
      <c r="K361" s="477"/>
      <c r="L361" s="479"/>
      <c r="M361" s="477"/>
    </row>
    <row r="362" spans="1:13" x14ac:dyDescent="0.2">
      <c r="A362" s="477"/>
      <c r="B362" s="477"/>
      <c r="C362" s="477"/>
      <c r="D362" s="477"/>
      <c r="E362" s="477"/>
      <c r="F362" s="477"/>
      <c r="G362" s="477"/>
      <c r="H362" s="479"/>
      <c r="I362" s="509"/>
      <c r="J362" s="477"/>
      <c r="K362" s="477"/>
      <c r="L362" s="479"/>
      <c r="M362" s="477"/>
    </row>
    <row r="363" spans="1:13" x14ac:dyDescent="0.2">
      <c r="A363" s="477"/>
      <c r="B363" s="477"/>
      <c r="C363" s="477"/>
      <c r="D363" s="477"/>
      <c r="E363" s="477"/>
      <c r="F363" s="477"/>
      <c r="G363" s="477"/>
      <c r="H363" s="479"/>
      <c r="I363" s="509"/>
      <c r="J363" s="477"/>
      <c r="K363" s="477"/>
      <c r="L363" s="479"/>
      <c r="M363" s="477"/>
    </row>
    <row r="364" spans="1:13" x14ac:dyDescent="0.2">
      <c r="A364" s="477"/>
      <c r="B364" s="477"/>
      <c r="C364" s="477"/>
      <c r="D364" s="477"/>
      <c r="E364" s="477"/>
      <c r="F364" s="477"/>
      <c r="G364" s="477"/>
      <c r="H364" s="479"/>
      <c r="I364" s="509"/>
      <c r="J364" s="477"/>
      <c r="K364" s="477"/>
      <c r="L364" s="479"/>
      <c r="M364" s="477"/>
    </row>
    <row r="365" spans="1:13" x14ac:dyDescent="0.2">
      <c r="A365" s="477"/>
      <c r="B365" s="477"/>
      <c r="C365" s="477"/>
      <c r="D365" s="477"/>
      <c r="E365" s="477"/>
      <c r="F365" s="477"/>
      <c r="G365" s="477"/>
      <c r="H365" s="479"/>
      <c r="I365" s="509"/>
      <c r="J365" s="477"/>
      <c r="K365" s="477"/>
      <c r="L365" s="479"/>
      <c r="M365" s="477"/>
    </row>
    <row r="366" spans="1:13" x14ac:dyDescent="0.2">
      <c r="A366" s="477"/>
      <c r="B366" s="477"/>
      <c r="C366" s="477"/>
      <c r="D366" s="477"/>
      <c r="E366" s="477"/>
      <c r="F366" s="477"/>
      <c r="G366" s="477"/>
      <c r="H366" s="479"/>
      <c r="I366" s="509"/>
      <c r="J366" s="477"/>
      <c r="K366" s="477"/>
      <c r="L366" s="479"/>
      <c r="M366" s="477"/>
    </row>
    <row r="367" spans="1:13" x14ac:dyDescent="0.2">
      <c r="A367" s="477"/>
      <c r="B367" s="477"/>
      <c r="C367" s="477"/>
      <c r="D367" s="477"/>
      <c r="E367" s="477"/>
      <c r="F367" s="477"/>
      <c r="G367" s="477"/>
      <c r="H367" s="479"/>
      <c r="I367" s="509"/>
      <c r="J367" s="477"/>
      <c r="K367" s="477"/>
      <c r="L367" s="479"/>
      <c r="M367" s="477"/>
    </row>
    <row r="368" spans="1:13" x14ac:dyDescent="0.2">
      <c r="A368" s="477"/>
      <c r="B368" s="477"/>
      <c r="C368" s="477"/>
      <c r="D368" s="477"/>
      <c r="E368" s="477"/>
      <c r="F368" s="477"/>
      <c r="G368" s="477"/>
      <c r="H368" s="479"/>
      <c r="I368" s="509"/>
      <c r="J368" s="477"/>
      <c r="K368" s="477"/>
      <c r="L368" s="479"/>
      <c r="M368" s="477"/>
    </row>
    <row r="369" spans="1:13" x14ac:dyDescent="0.2">
      <c r="A369" s="477"/>
      <c r="B369" s="477"/>
      <c r="C369" s="477"/>
      <c r="D369" s="477"/>
      <c r="E369" s="477"/>
      <c r="F369" s="477"/>
      <c r="G369" s="477"/>
      <c r="H369" s="479"/>
      <c r="I369" s="509"/>
      <c r="J369" s="477"/>
      <c r="K369" s="477"/>
      <c r="L369" s="479"/>
      <c r="M369" s="477"/>
    </row>
    <row r="370" spans="1:13" x14ac:dyDescent="0.2">
      <c r="A370" s="477"/>
      <c r="B370" s="477"/>
      <c r="C370" s="477"/>
      <c r="D370" s="477"/>
      <c r="E370" s="477"/>
      <c r="F370" s="477"/>
      <c r="G370" s="477"/>
      <c r="H370" s="479"/>
      <c r="I370" s="509"/>
      <c r="J370" s="477"/>
      <c r="K370" s="477"/>
      <c r="L370" s="479"/>
      <c r="M370" s="477"/>
    </row>
    <row r="371" spans="1:13" x14ac:dyDescent="0.2">
      <c r="A371" s="477"/>
      <c r="B371" s="477"/>
      <c r="C371" s="477"/>
      <c r="D371" s="477"/>
      <c r="E371" s="477"/>
      <c r="F371" s="477"/>
      <c r="G371" s="477"/>
      <c r="H371" s="479"/>
      <c r="I371" s="509"/>
      <c r="J371" s="477"/>
      <c r="K371" s="477"/>
      <c r="L371" s="479"/>
      <c r="M371" s="477"/>
    </row>
    <row r="372" spans="1:13" x14ac:dyDescent="0.2">
      <c r="A372" s="477"/>
      <c r="B372" s="477"/>
      <c r="C372" s="477"/>
      <c r="D372" s="477"/>
      <c r="E372" s="477"/>
      <c r="F372" s="477"/>
      <c r="G372" s="477"/>
      <c r="H372" s="479"/>
      <c r="I372" s="509"/>
      <c r="J372" s="477"/>
      <c r="K372" s="477"/>
      <c r="L372" s="479"/>
      <c r="M372" s="477"/>
    </row>
    <row r="373" spans="1:13" x14ac:dyDescent="0.2">
      <c r="A373" s="477"/>
      <c r="B373" s="477"/>
      <c r="C373" s="477"/>
      <c r="D373" s="477"/>
      <c r="E373" s="477"/>
      <c r="F373" s="477"/>
      <c r="G373" s="477"/>
      <c r="H373" s="479"/>
      <c r="I373" s="509"/>
      <c r="J373" s="477"/>
      <c r="K373" s="477"/>
      <c r="L373" s="479"/>
      <c r="M373" s="477"/>
    </row>
    <row r="374" spans="1:13" x14ac:dyDescent="0.2">
      <c r="A374" s="477"/>
      <c r="B374" s="477"/>
      <c r="C374" s="477"/>
      <c r="D374" s="477"/>
      <c r="E374" s="477"/>
      <c r="F374" s="477"/>
      <c r="G374" s="477"/>
      <c r="H374" s="479"/>
      <c r="I374" s="509"/>
      <c r="J374" s="477"/>
      <c r="K374" s="477"/>
      <c r="L374" s="479"/>
      <c r="M374" s="477"/>
    </row>
    <row r="375" spans="1:13" x14ac:dyDescent="0.2">
      <c r="A375" s="477"/>
      <c r="B375" s="477"/>
      <c r="C375" s="477"/>
      <c r="D375" s="477"/>
      <c r="E375" s="477"/>
      <c r="F375" s="477"/>
      <c r="G375" s="477"/>
      <c r="H375" s="479"/>
      <c r="I375" s="509"/>
      <c r="J375" s="477"/>
      <c r="K375" s="477"/>
      <c r="L375" s="479"/>
      <c r="M375" s="477"/>
    </row>
    <row r="376" spans="1:13" x14ac:dyDescent="0.2">
      <c r="A376" s="477"/>
      <c r="B376" s="477"/>
      <c r="C376" s="477"/>
      <c r="D376" s="477"/>
      <c r="E376" s="477"/>
      <c r="F376" s="477"/>
      <c r="G376" s="477"/>
      <c r="H376" s="479"/>
      <c r="I376" s="509"/>
      <c r="J376" s="477"/>
      <c r="K376" s="477"/>
      <c r="L376" s="479"/>
      <c r="M376" s="477"/>
    </row>
    <row r="377" spans="1:13" x14ac:dyDescent="0.2">
      <c r="A377" s="477"/>
      <c r="B377" s="477"/>
      <c r="C377" s="477"/>
      <c r="D377" s="477"/>
      <c r="E377" s="477"/>
      <c r="F377" s="477"/>
      <c r="G377" s="477"/>
      <c r="H377" s="479"/>
      <c r="I377" s="509"/>
      <c r="J377" s="477"/>
      <c r="K377" s="477"/>
      <c r="L377" s="479"/>
      <c r="M377" s="477"/>
    </row>
    <row r="378" spans="1:13" x14ac:dyDescent="0.2">
      <c r="A378" s="477"/>
      <c r="B378" s="477"/>
      <c r="C378" s="477"/>
      <c r="D378" s="477"/>
      <c r="E378" s="477"/>
      <c r="F378" s="477"/>
      <c r="G378" s="477"/>
      <c r="H378" s="479"/>
      <c r="I378" s="509"/>
      <c r="J378" s="477"/>
      <c r="K378" s="477"/>
      <c r="L378" s="479"/>
      <c r="M378" s="477"/>
    </row>
    <row r="379" spans="1:13" x14ac:dyDescent="0.2">
      <c r="A379" s="477"/>
      <c r="B379" s="477"/>
      <c r="C379" s="477"/>
      <c r="D379" s="477"/>
      <c r="E379" s="477"/>
      <c r="F379" s="477"/>
      <c r="G379" s="477"/>
      <c r="H379" s="479"/>
      <c r="I379" s="509"/>
      <c r="J379" s="477"/>
      <c r="K379" s="477"/>
      <c r="L379" s="479"/>
      <c r="M379" s="477"/>
    </row>
    <row r="380" spans="1:13" x14ac:dyDescent="0.2">
      <c r="A380" s="477"/>
      <c r="B380" s="477"/>
      <c r="C380" s="477"/>
      <c r="D380" s="477"/>
      <c r="E380" s="477"/>
      <c r="F380" s="477"/>
      <c r="G380" s="477"/>
      <c r="H380" s="479"/>
      <c r="I380" s="509"/>
      <c r="J380" s="477"/>
      <c r="K380" s="477"/>
      <c r="L380" s="479"/>
      <c r="M380" s="477"/>
    </row>
    <row r="381" spans="1:13" x14ac:dyDescent="0.2">
      <c r="A381" s="477"/>
      <c r="B381" s="477"/>
      <c r="C381" s="477"/>
      <c r="D381" s="477"/>
      <c r="E381" s="477"/>
      <c r="F381" s="477"/>
      <c r="G381" s="477"/>
      <c r="H381" s="479"/>
      <c r="I381" s="509"/>
      <c r="J381" s="477"/>
      <c r="K381" s="477"/>
      <c r="L381" s="479"/>
      <c r="M381" s="477"/>
    </row>
    <row r="382" spans="1:13" x14ac:dyDescent="0.2">
      <c r="A382" s="477"/>
      <c r="B382" s="477"/>
      <c r="C382" s="477"/>
      <c r="D382" s="477"/>
      <c r="E382" s="477"/>
      <c r="F382" s="477"/>
      <c r="G382" s="477"/>
      <c r="H382" s="479"/>
      <c r="I382" s="509"/>
      <c r="J382" s="477"/>
      <c r="K382" s="477"/>
      <c r="L382" s="479"/>
      <c r="M382" s="477"/>
    </row>
    <row r="383" spans="1:13" x14ac:dyDescent="0.2">
      <c r="A383" s="477"/>
      <c r="B383" s="477"/>
      <c r="C383" s="477"/>
      <c r="D383" s="477"/>
      <c r="E383" s="477"/>
      <c r="F383" s="477"/>
      <c r="G383" s="477"/>
      <c r="H383" s="479"/>
      <c r="I383" s="509"/>
      <c r="J383" s="477"/>
      <c r="K383" s="477"/>
      <c r="L383" s="479"/>
      <c r="M383" s="477"/>
    </row>
    <row r="384" spans="1:13" x14ac:dyDescent="0.2">
      <c r="A384" s="477"/>
      <c r="B384" s="477"/>
      <c r="C384" s="477"/>
      <c r="D384" s="477"/>
      <c r="E384" s="477"/>
      <c r="F384" s="477"/>
      <c r="G384" s="477"/>
      <c r="H384" s="479"/>
      <c r="I384" s="509"/>
      <c r="J384" s="477"/>
      <c r="K384" s="477"/>
      <c r="L384" s="479"/>
      <c r="M384" s="477"/>
    </row>
    <row r="385" spans="1:13" x14ac:dyDescent="0.2">
      <c r="A385" s="477"/>
      <c r="B385" s="477"/>
      <c r="C385" s="477"/>
      <c r="D385" s="477"/>
      <c r="E385" s="477"/>
      <c r="F385" s="477"/>
      <c r="G385" s="477"/>
      <c r="H385" s="479"/>
      <c r="I385" s="509"/>
      <c r="J385" s="477"/>
      <c r="K385" s="477"/>
      <c r="L385" s="479"/>
      <c r="M385" s="477"/>
    </row>
    <row r="386" spans="1:13" x14ac:dyDescent="0.2">
      <c r="A386" s="477"/>
      <c r="B386" s="477"/>
      <c r="C386" s="477"/>
      <c r="D386" s="477"/>
      <c r="E386" s="477"/>
      <c r="F386" s="477"/>
      <c r="G386" s="477"/>
      <c r="H386" s="479"/>
      <c r="I386" s="509"/>
      <c r="J386" s="477"/>
      <c r="K386" s="477"/>
      <c r="L386" s="479"/>
      <c r="M386" s="477"/>
    </row>
    <row r="387" spans="1:13" x14ac:dyDescent="0.2">
      <c r="A387" s="477"/>
      <c r="B387" s="477"/>
      <c r="C387" s="477"/>
      <c r="D387" s="477"/>
      <c r="E387" s="477"/>
      <c r="F387" s="477"/>
      <c r="G387" s="477"/>
      <c r="H387" s="479"/>
      <c r="I387" s="509"/>
      <c r="J387" s="477"/>
      <c r="K387" s="477"/>
      <c r="L387" s="479"/>
      <c r="M387" s="477"/>
    </row>
    <row r="388" spans="1:13" x14ac:dyDescent="0.2">
      <c r="A388" s="477"/>
      <c r="B388" s="477"/>
      <c r="C388" s="477"/>
      <c r="D388" s="477"/>
      <c r="E388" s="477"/>
      <c r="F388" s="477"/>
      <c r="G388" s="477"/>
      <c r="H388" s="479"/>
      <c r="I388" s="509"/>
      <c r="J388" s="477"/>
      <c r="K388" s="477"/>
      <c r="L388" s="479"/>
      <c r="M388" s="477"/>
    </row>
    <row r="389" spans="1:13" x14ac:dyDescent="0.2">
      <c r="A389" s="477"/>
      <c r="B389" s="477"/>
      <c r="C389" s="477"/>
      <c r="D389" s="477"/>
      <c r="E389" s="477"/>
      <c r="F389" s="477"/>
      <c r="G389" s="477"/>
      <c r="H389" s="479"/>
      <c r="I389" s="509"/>
      <c r="J389" s="477"/>
      <c r="K389" s="477"/>
      <c r="L389" s="479"/>
      <c r="M389" s="477"/>
    </row>
    <row r="390" spans="1:13" x14ac:dyDescent="0.2">
      <c r="A390" s="477"/>
      <c r="B390" s="477"/>
      <c r="C390" s="477"/>
      <c r="D390" s="477"/>
      <c r="E390" s="477"/>
      <c r="F390" s="477"/>
      <c r="G390" s="477"/>
      <c r="H390" s="479"/>
      <c r="I390" s="509"/>
      <c r="J390" s="477"/>
      <c r="K390" s="477"/>
      <c r="L390" s="479"/>
      <c r="M390" s="477"/>
    </row>
    <row r="391" spans="1:13" x14ac:dyDescent="0.2">
      <c r="A391" s="477"/>
      <c r="B391" s="477"/>
      <c r="C391" s="477"/>
      <c r="D391" s="477"/>
      <c r="E391" s="477"/>
      <c r="F391" s="477"/>
      <c r="G391" s="477"/>
      <c r="H391" s="479"/>
      <c r="I391" s="509"/>
      <c r="J391" s="477"/>
      <c r="K391" s="477"/>
      <c r="L391" s="479"/>
      <c r="M391" s="477"/>
    </row>
    <row r="392" spans="1:13" x14ac:dyDescent="0.2">
      <c r="A392" s="477"/>
      <c r="B392" s="477"/>
      <c r="C392" s="477"/>
      <c r="D392" s="477"/>
      <c r="E392" s="477"/>
      <c r="F392" s="477"/>
      <c r="G392" s="477"/>
      <c r="H392" s="479"/>
      <c r="I392" s="509"/>
      <c r="J392" s="477"/>
      <c r="K392" s="477"/>
      <c r="L392" s="479"/>
      <c r="M392" s="477"/>
    </row>
    <row r="393" spans="1:13" x14ac:dyDescent="0.2">
      <c r="A393" s="477"/>
      <c r="B393" s="477"/>
      <c r="C393" s="477"/>
      <c r="D393" s="477"/>
      <c r="E393" s="477"/>
      <c r="F393" s="477"/>
      <c r="G393" s="477"/>
      <c r="H393" s="479"/>
      <c r="I393" s="509"/>
      <c r="J393" s="477"/>
      <c r="K393" s="477"/>
      <c r="L393" s="479"/>
      <c r="M393" s="477"/>
    </row>
    <row r="394" spans="1:13" x14ac:dyDescent="0.2">
      <c r="A394" s="477"/>
      <c r="B394" s="477"/>
      <c r="C394" s="477"/>
      <c r="D394" s="477"/>
      <c r="E394" s="477"/>
      <c r="F394" s="477"/>
      <c r="G394" s="477"/>
      <c r="H394" s="479"/>
      <c r="I394" s="509"/>
      <c r="J394" s="477"/>
      <c r="K394" s="477"/>
      <c r="L394" s="479"/>
      <c r="M394" s="477"/>
    </row>
    <row r="395" spans="1:13" x14ac:dyDescent="0.2">
      <c r="A395" s="477"/>
      <c r="B395" s="477"/>
      <c r="C395" s="477"/>
      <c r="D395" s="477"/>
      <c r="E395" s="477"/>
      <c r="F395" s="477"/>
      <c r="G395" s="477"/>
      <c r="H395" s="479"/>
      <c r="I395" s="509"/>
      <c r="J395" s="477"/>
      <c r="K395" s="477"/>
      <c r="L395" s="479"/>
      <c r="M395" s="477"/>
    </row>
    <row r="396" spans="1:13" x14ac:dyDescent="0.2">
      <c r="A396" s="477"/>
      <c r="B396" s="477"/>
      <c r="C396" s="477"/>
      <c r="D396" s="477"/>
      <c r="E396" s="477"/>
      <c r="F396" s="477"/>
      <c r="G396" s="477"/>
      <c r="H396" s="479"/>
      <c r="I396" s="509"/>
      <c r="J396" s="477"/>
      <c r="K396" s="477"/>
      <c r="L396" s="479"/>
      <c r="M396" s="477"/>
    </row>
    <row r="397" spans="1:13" x14ac:dyDescent="0.2">
      <c r="A397" s="477"/>
      <c r="B397" s="477"/>
      <c r="C397" s="477"/>
      <c r="D397" s="477"/>
      <c r="E397" s="477"/>
      <c r="F397" s="477"/>
      <c r="G397" s="477"/>
      <c r="H397" s="479"/>
      <c r="I397" s="509"/>
      <c r="J397" s="477"/>
      <c r="K397" s="477"/>
      <c r="L397" s="479"/>
      <c r="M397" s="477"/>
    </row>
    <row r="398" spans="1:13" x14ac:dyDescent="0.2">
      <c r="A398" s="477"/>
      <c r="B398" s="477"/>
      <c r="C398" s="477"/>
      <c r="D398" s="477"/>
      <c r="E398" s="477"/>
      <c r="F398" s="477"/>
      <c r="G398" s="477"/>
      <c r="H398" s="479"/>
      <c r="I398" s="509"/>
      <c r="J398" s="477"/>
      <c r="K398" s="477"/>
      <c r="L398" s="479"/>
      <c r="M398" s="477"/>
    </row>
    <row r="399" spans="1:13" x14ac:dyDescent="0.2">
      <c r="A399" s="477"/>
      <c r="B399" s="477"/>
      <c r="C399" s="477"/>
      <c r="D399" s="477"/>
      <c r="E399" s="477"/>
      <c r="F399" s="477"/>
      <c r="G399" s="477"/>
      <c r="H399" s="479"/>
      <c r="I399" s="509"/>
      <c r="J399" s="477"/>
      <c r="K399" s="477"/>
      <c r="L399" s="479"/>
      <c r="M399" s="477"/>
    </row>
    <row r="400" spans="1:13" x14ac:dyDescent="0.2">
      <c r="A400" s="477"/>
      <c r="B400" s="477"/>
      <c r="C400" s="477"/>
      <c r="D400" s="477"/>
      <c r="E400" s="477"/>
      <c r="F400" s="477"/>
      <c r="G400" s="477"/>
      <c r="H400" s="479"/>
      <c r="I400" s="509"/>
      <c r="J400" s="477"/>
      <c r="K400" s="477"/>
      <c r="L400" s="479"/>
      <c r="M400" s="477"/>
    </row>
    <row r="401" spans="1:13" x14ac:dyDescent="0.2">
      <c r="A401" s="477"/>
      <c r="B401" s="477"/>
      <c r="C401" s="477"/>
      <c r="D401" s="477"/>
      <c r="E401" s="477"/>
      <c r="F401" s="477"/>
      <c r="G401" s="477"/>
      <c r="H401" s="479"/>
      <c r="I401" s="509"/>
      <c r="J401" s="477"/>
      <c r="K401" s="477"/>
      <c r="L401" s="479"/>
      <c r="M401" s="477"/>
    </row>
    <row r="402" spans="1:13" x14ac:dyDescent="0.2">
      <c r="A402" s="477"/>
      <c r="B402" s="477"/>
      <c r="C402" s="477"/>
      <c r="D402" s="477"/>
      <c r="E402" s="477"/>
      <c r="F402" s="477"/>
      <c r="G402" s="477"/>
      <c r="H402" s="479"/>
      <c r="I402" s="509"/>
      <c r="J402" s="477"/>
      <c r="K402" s="477"/>
      <c r="L402" s="479"/>
      <c r="M402" s="477"/>
    </row>
    <row r="403" spans="1:13" x14ac:dyDescent="0.2">
      <c r="A403" s="477"/>
      <c r="B403" s="477"/>
      <c r="C403" s="477"/>
      <c r="D403" s="477"/>
      <c r="E403" s="477"/>
      <c r="F403" s="477"/>
      <c r="G403" s="477"/>
      <c r="H403" s="479"/>
      <c r="I403" s="509"/>
      <c r="J403" s="477"/>
      <c r="K403" s="477"/>
      <c r="L403" s="479"/>
      <c r="M403" s="477"/>
    </row>
    <row r="404" spans="1:13" x14ac:dyDescent="0.2">
      <c r="A404" s="477"/>
      <c r="B404" s="477"/>
      <c r="C404" s="477"/>
      <c r="D404" s="477"/>
      <c r="E404" s="477"/>
      <c r="F404" s="477"/>
      <c r="G404" s="477"/>
      <c r="H404" s="479"/>
      <c r="I404" s="509"/>
      <c r="J404" s="477"/>
      <c r="K404" s="477"/>
      <c r="L404" s="479"/>
      <c r="M404" s="477"/>
    </row>
    <row r="405" spans="1:13" x14ac:dyDescent="0.2">
      <c r="A405" s="477"/>
      <c r="B405" s="477"/>
      <c r="C405" s="477"/>
      <c r="D405" s="477"/>
      <c r="E405" s="477"/>
      <c r="F405" s="477"/>
      <c r="G405" s="477"/>
      <c r="H405" s="479"/>
      <c r="I405" s="509"/>
      <c r="J405" s="477"/>
      <c r="K405" s="477"/>
      <c r="L405" s="479"/>
      <c r="M405" s="477"/>
    </row>
    <row r="406" spans="1:13" x14ac:dyDescent="0.2">
      <c r="A406" s="477"/>
      <c r="B406" s="477"/>
      <c r="C406" s="477"/>
      <c r="D406" s="477"/>
      <c r="E406" s="477"/>
      <c r="F406" s="477"/>
      <c r="G406" s="477"/>
      <c r="H406" s="479"/>
      <c r="I406" s="509"/>
      <c r="J406" s="477"/>
      <c r="K406" s="477"/>
      <c r="L406" s="479"/>
      <c r="M406" s="477"/>
    </row>
    <row r="407" spans="1:13" x14ac:dyDescent="0.2">
      <c r="A407" s="477"/>
      <c r="B407" s="477"/>
      <c r="C407" s="477"/>
      <c r="D407" s="477"/>
      <c r="E407" s="477"/>
      <c r="F407" s="477"/>
      <c r="G407" s="477"/>
      <c r="H407" s="479"/>
      <c r="I407" s="509"/>
      <c r="J407" s="477"/>
      <c r="K407" s="477"/>
      <c r="L407" s="479"/>
      <c r="M407" s="477"/>
    </row>
    <row r="408" spans="1:13" x14ac:dyDescent="0.2">
      <c r="A408" s="477"/>
      <c r="B408" s="477"/>
      <c r="C408" s="477"/>
      <c r="D408" s="477"/>
      <c r="E408" s="477"/>
      <c r="F408" s="477"/>
      <c r="G408" s="477"/>
      <c r="H408" s="479"/>
      <c r="I408" s="509"/>
      <c r="J408" s="477"/>
      <c r="K408" s="477"/>
      <c r="L408" s="479"/>
      <c r="M408" s="477"/>
    </row>
    <row r="409" spans="1:13" x14ac:dyDescent="0.2">
      <c r="A409" s="477"/>
      <c r="B409" s="477"/>
      <c r="C409" s="477"/>
      <c r="D409" s="477"/>
      <c r="E409" s="477"/>
      <c r="F409" s="477"/>
      <c r="G409" s="477"/>
      <c r="H409" s="479"/>
      <c r="I409" s="509"/>
      <c r="J409" s="477"/>
      <c r="K409" s="477"/>
      <c r="L409" s="479"/>
      <c r="M409" s="477"/>
    </row>
    <row r="410" spans="1:13" x14ac:dyDescent="0.2">
      <c r="A410" s="477"/>
      <c r="B410" s="477"/>
      <c r="C410" s="477"/>
      <c r="D410" s="477"/>
      <c r="E410" s="477"/>
      <c r="F410" s="477"/>
      <c r="G410" s="477"/>
      <c r="H410" s="479"/>
      <c r="I410" s="509"/>
      <c r="J410" s="477"/>
      <c r="K410" s="477"/>
      <c r="L410" s="479"/>
      <c r="M410" s="477"/>
    </row>
    <row r="411" spans="1:13" x14ac:dyDescent="0.2">
      <c r="A411" s="477"/>
      <c r="B411" s="477"/>
      <c r="C411" s="477"/>
      <c r="D411" s="477"/>
      <c r="E411" s="477"/>
      <c r="F411" s="477"/>
      <c r="G411" s="477"/>
      <c r="H411" s="479"/>
      <c r="I411" s="509"/>
      <c r="J411" s="477"/>
      <c r="K411" s="477"/>
      <c r="L411" s="479"/>
      <c r="M411" s="477"/>
    </row>
    <row r="412" spans="1:13" x14ac:dyDescent="0.2">
      <c r="A412" s="477"/>
      <c r="B412" s="477"/>
      <c r="C412" s="477"/>
      <c r="D412" s="477"/>
      <c r="E412" s="477"/>
      <c r="F412" s="477"/>
      <c r="G412" s="477"/>
      <c r="H412" s="479"/>
      <c r="I412" s="509"/>
      <c r="J412" s="477"/>
      <c r="K412" s="477"/>
      <c r="L412" s="479"/>
      <c r="M412" s="477"/>
    </row>
    <row r="413" spans="1:13" x14ac:dyDescent="0.2">
      <c r="A413" s="477"/>
      <c r="B413" s="477"/>
      <c r="C413" s="477"/>
      <c r="D413" s="477"/>
      <c r="E413" s="477"/>
      <c r="F413" s="477"/>
      <c r="G413" s="477"/>
      <c r="H413" s="479"/>
      <c r="I413" s="509"/>
      <c r="J413" s="477"/>
      <c r="K413" s="477"/>
      <c r="L413" s="479"/>
      <c r="M413" s="477"/>
    </row>
    <row r="414" spans="1:13" x14ac:dyDescent="0.2">
      <c r="A414" s="477"/>
      <c r="B414" s="477"/>
      <c r="C414" s="477"/>
      <c r="D414" s="477"/>
      <c r="E414" s="477"/>
      <c r="F414" s="477"/>
      <c r="G414" s="477"/>
      <c r="H414" s="479"/>
      <c r="I414" s="509"/>
      <c r="J414" s="477"/>
      <c r="K414" s="477"/>
      <c r="L414" s="479"/>
      <c r="M414" s="477"/>
    </row>
    <row r="415" spans="1:13" x14ac:dyDescent="0.2">
      <c r="A415" s="477"/>
      <c r="B415" s="477"/>
      <c r="C415" s="477"/>
      <c r="D415" s="477"/>
      <c r="E415" s="477"/>
      <c r="F415" s="477"/>
      <c r="G415" s="477"/>
      <c r="H415" s="479"/>
      <c r="I415" s="509"/>
      <c r="J415" s="477"/>
      <c r="K415" s="477"/>
      <c r="L415" s="479"/>
      <c r="M415" s="477"/>
    </row>
    <row r="416" spans="1:13" x14ac:dyDescent="0.2">
      <c r="A416" s="477"/>
      <c r="B416" s="477"/>
      <c r="C416" s="477"/>
      <c r="D416" s="477"/>
      <c r="E416" s="477"/>
      <c r="F416" s="477"/>
      <c r="G416" s="477"/>
      <c r="H416" s="479"/>
      <c r="I416" s="509"/>
      <c r="J416" s="477"/>
      <c r="K416" s="477"/>
      <c r="L416" s="479"/>
      <c r="M416" s="477"/>
    </row>
    <row r="417" spans="1:13" x14ac:dyDescent="0.2">
      <c r="A417" s="477"/>
      <c r="B417" s="477"/>
      <c r="C417" s="477"/>
      <c r="D417" s="477"/>
      <c r="E417" s="477"/>
      <c r="F417" s="477"/>
      <c r="G417" s="477"/>
      <c r="H417" s="479"/>
      <c r="I417" s="509"/>
      <c r="J417" s="477"/>
      <c r="K417" s="477"/>
      <c r="L417" s="479"/>
      <c r="M417" s="477"/>
    </row>
    <row r="418" spans="1:13" x14ac:dyDescent="0.2">
      <c r="A418" s="477"/>
      <c r="B418" s="477"/>
      <c r="C418" s="477"/>
      <c r="D418" s="477"/>
      <c r="E418" s="477"/>
      <c r="F418" s="477"/>
      <c r="G418" s="477"/>
      <c r="H418" s="479"/>
      <c r="I418" s="509"/>
      <c r="J418" s="477"/>
      <c r="K418" s="477"/>
      <c r="L418" s="479"/>
      <c r="M418" s="477"/>
    </row>
    <row r="419" spans="1:13" x14ac:dyDescent="0.2">
      <c r="A419" s="477"/>
      <c r="B419" s="477"/>
      <c r="C419" s="477"/>
      <c r="D419" s="477"/>
      <c r="E419" s="477"/>
      <c r="F419" s="477"/>
      <c r="G419" s="477"/>
      <c r="H419" s="479"/>
      <c r="I419" s="509"/>
      <c r="J419" s="477"/>
      <c r="K419" s="477"/>
      <c r="L419" s="479"/>
      <c r="M419" s="477"/>
    </row>
    <row r="420" spans="1:13" x14ac:dyDescent="0.2">
      <c r="A420" s="477"/>
      <c r="B420" s="477"/>
      <c r="C420" s="477"/>
      <c r="D420" s="477"/>
      <c r="E420" s="477"/>
      <c r="F420" s="477"/>
      <c r="G420" s="477"/>
      <c r="H420" s="479"/>
      <c r="I420" s="509"/>
      <c r="J420" s="477"/>
      <c r="K420" s="477"/>
      <c r="L420" s="479"/>
      <c r="M420" s="477"/>
    </row>
    <row r="421" spans="1:13" x14ac:dyDescent="0.2">
      <c r="A421" s="477"/>
      <c r="B421" s="477"/>
      <c r="C421" s="477"/>
      <c r="D421" s="477"/>
      <c r="E421" s="477"/>
      <c r="F421" s="477"/>
      <c r="G421" s="477"/>
      <c r="H421" s="479"/>
      <c r="I421" s="509"/>
      <c r="J421" s="477"/>
      <c r="K421" s="477"/>
      <c r="L421" s="479"/>
      <c r="M421" s="477"/>
    </row>
    <row r="422" spans="1:13" x14ac:dyDescent="0.2">
      <c r="A422" s="477"/>
      <c r="B422" s="477"/>
      <c r="C422" s="477"/>
      <c r="D422" s="477"/>
      <c r="E422" s="477"/>
      <c r="F422" s="477"/>
      <c r="G422" s="477"/>
      <c r="H422" s="479"/>
      <c r="I422" s="509"/>
      <c r="J422" s="477"/>
      <c r="K422" s="477"/>
      <c r="L422" s="479"/>
      <c r="M422" s="477"/>
    </row>
    <row r="423" spans="1:13" x14ac:dyDescent="0.2">
      <c r="A423" s="477"/>
      <c r="B423" s="477"/>
      <c r="C423" s="477"/>
      <c r="D423" s="477"/>
      <c r="E423" s="477"/>
      <c r="F423" s="477"/>
      <c r="G423" s="477"/>
      <c r="H423" s="479"/>
      <c r="I423" s="509"/>
      <c r="J423" s="477"/>
      <c r="K423" s="477"/>
      <c r="L423" s="479"/>
      <c r="M423" s="477"/>
    </row>
    <row r="424" spans="1:13" x14ac:dyDescent="0.2">
      <c r="A424" s="477"/>
      <c r="B424" s="477"/>
      <c r="C424" s="477"/>
      <c r="D424" s="477"/>
      <c r="E424" s="477"/>
      <c r="F424" s="477"/>
      <c r="G424" s="477"/>
      <c r="H424" s="479"/>
      <c r="I424" s="509"/>
      <c r="J424" s="477"/>
      <c r="K424" s="477"/>
      <c r="L424" s="479"/>
      <c r="M424" s="477"/>
    </row>
    <row r="425" spans="1:13" x14ac:dyDescent="0.2">
      <c r="A425" s="477"/>
      <c r="B425" s="477"/>
      <c r="C425" s="477"/>
      <c r="D425" s="477"/>
      <c r="E425" s="477"/>
      <c r="F425" s="477"/>
      <c r="G425" s="477"/>
      <c r="H425" s="479"/>
      <c r="I425" s="509"/>
      <c r="J425" s="477"/>
      <c r="K425" s="477"/>
      <c r="L425" s="479"/>
      <c r="M425" s="477"/>
    </row>
    <row r="426" spans="1:13" x14ac:dyDescent="0.2">
      <c r="A426" s="477"/>
      <c r="B426" s="477"/>
      <c r="C426" s="477"/>
      <c r="D426" s="477"/>
      <c r="E426" s="477"/>
      <c r="F426" s="477"/>
      <c r="G426" s="477"/>
      <c r="H426" s="479"/>
      <c r="I426" s="509"/>
      <c r="J426" s="477"/>
      <c r="K426" s="477"/>
      <c r="L426" s="479"/>
      <c r="M426" s="477"/>
    </row>
    <row r="427" spans="1:13" x14ac:dyDescent="0.2">
      <c r="A427" s="477"/>
      <c r="B427" s="477"/>
      <c r="C427" s="477"/>
      <c r="D427" s="477"/>
      <c r="E427" s="477"/>
      <c r="F427" s="477"/>
      <c r="G427" s="477"/>
      <c r="H427" s="479"/>
      <c r="I427" s="509"/>
      <c r="J427" s="477"/>
      <c r="K427" s="477"/>
      <c r="L427" s="479"/>
      <c r="M427" s="477"/>
    </row>
    <row r="428" spans="1:13" x14ac:dyDescent="0.2">
      <c r="A428" s="477"/>
      <c r="B428" s="477"/>
      <c r="C428" s="477"/>
      <c r="D428" s="477"/>
      <c r="E428" s="477"/>
      <c r="F428" s="477"/>
      <c r="G428" s="477"/>
      <c r="H428" s="479"/>
      <c r="I428" s="509"/>
      <c r="J428" s="477"/>
      <c r="K428" s="477"/>
      <c r="L428" s="479"/>
      <c r="M428" s="477"/>
    </row>
    <row r="429" spans="1:13" x14ac:dyDescent="0.2">
      <c r="A429" s="477"/>
      <c r="B429" s="477"/>
      <c r="C429" s="477"/>
      <c r="D429" s="477"/>
      <c r="E429" s="477"/>
      <c r="F429" s="477"/>
      <c r="G429" s="477"/>
      <c r="H429" s="479"/>
      <c r="I429" s="509"/>
      <c r="J429" s="477"/>
      <c r="K429" s="477"/>
      <c r="L429" s="479"/>
      <c r="M429" s="477"/>
    </row>
    <row r="430" spans="1:13" x14ac:dyDescent="0.2">
      <c r="A430" s="477"/>
      <c r="B430" s="477"/>
      <c r="C430" s="477"/>
      <c r="D430" s="477"/>
      <c r="E430" s="477"/>
      <c r="F430" s="477"/>
      <c r="G430" s="477"/>
      <c r="H430" s="479"/>
      <c r="I430" s="509"/>
      <c r="J430" s="477"/>
      <c r="K430" s="477"/>
      <c r="L430" s="479"/>
      <c r="M430" s="477"/>
    </row>
    <row r="431" spans="1:13" x14ac:dyDescent="0.2">
      <c r="A431" s="477"/>
      <c r="B431" s="477"/>
      <c r="C431" s="477"/>
      <c r="D431" s="477"/>
      <c r="E431" s="477"/>
      <c r="F431" s="477"/>
      <c r="G431" s="477"/>
      <c r="H431" s="479"/>
      <c r="I431" s="509"/>
      <c r="J431" s="477"/>
      <c r="K431" s="477"/>
      <c r="L431" s="479"/>
      <c r="M431" s="477"/>
    </row>
    <row r="432" spans="1:13" x14ac:dyDescent="0.2">
      <c r="A432" s="477"/>
      <c r="B432" s="477"/>
      <c r="C432" s="477"/>
      <c r="D432" s="477"/>
      <c r="E432" s="477"/>
      <c r="F432" s="477"/>
      <c r="G432" s="477"/>
      <c r="H432" s="479"/>
      <c r="I432" s="509"/>
      <c r="J432" s="477"/>
      <c r="K432" s="477"/>
      <c r="L432" s="479"/>
      <c r="M432" s="477"/>
    </row>
    <row r="433" spans="1:13" x14ac:dyDescent="0.2">
      <c r="A433" s="477"/>
      <c r="B433" s="477"/>
      <c r="C433" s="477"/>
      <c r="D433" s="477"/>
      <c r="E433" s="477"/>
      <c r="F433" s="477"/>
      <c r="G433" s="477"/>
      <c r="H433" s="479"/>
      <c r="I433" s="509"/>
      <c r="J433" s="477"/>
      <c r="K433" s="477"/>
      <c r="L433" s="479"/>
      <c r="M433" s="477"/>
    </row>
    <row r="434" spans="1:13" x14ac:dyDescent="0.2">
      <c r="A434" s="477"/>
      <c r="B434" s="477"/>
      <c r="C434" s="477"/>
      <c r="D434" s="477"/>
      <c r="E434" s="477"/>
      <c r="F434" s="477"/>
      <c r="G434" s="477"/>
      <c r="H434" s="479"/>
      <c r="I434" s="509"/>
      <c r="J434" s="477"/>
      <c r="K434" s="477"/>
      <c r="L434" s="479"/>
      <c r="M434" s="477"/>
    </row>
    <row r="435" spans="1:13" x14ac:dyDescent="0.2">
      <c r="A435" s="477"/>
      <c r="B435" s="477"/>
      <c r="C435" s="477"/>
      <c r="D435" s="477"/>
      <c r="E435" s="477"/>
      <c r="F435" s="477"/>
      <c r="G435" s="477"/>
      <c r="H435" s="479"/>
      <c r="I435" s="509"/>
      <c r="J435" s="477"/>
      <c r="K435" s="477"/>
      <c r="L435" s="479"/>
      <c r="M435" s="477"/>
    </row>
    <row r="436" spans="1:13" x14ac:dyDescent="0.2">
      <c r="A436" s="477"/>
      <c r="B436" s="477"/>
      <c r="C436" s="477"/>
      <c r="D436" s="477"/>
      <c r="E436" s="477"/>
      <c r="F436" s="477"/>
      <c r="G436" s="477"/>
      <c r="H436" s="479"/>
      <c r="I436" s="509"/>
      <c r="J436" s="477"/>
      <c r="K436" s="477"/>
      <c r="L436" s="479"/>
      <c r="M436" s="477"/>
    </row>
    <row r="437" spans="1:13" x14ac:dyDescent="0.2">
      <c r="A437" s="477"/>
      <c r="B437" s="477"/>
      <c r="C437" s="477"/>
      <c r="D437" s="477"/>
      <c r="E437" s="477"/>
      <c r="F437" s="477"/>
      <c r="G437" s="477"/>
      <c r="H437" s="479"/>
      <c r="I437" s="509"/>
      <c r="J437" s="477"/>
      <c r="K437" s="477"/>
      <c r="L437" s="479"/>
      <c r="M437" s="477"/>
    </row>
    <row r="438" spans="1:13" x14ac:dyDescent="0.2">
      <c r="A438" s="477"/>
      <c r="B438" s="477"/>
      <c r="C438" s="477"/>
      <c r="D438" s="477"/>
      <c r="E438" s="477"/>
      <c r="F438" s="477"/>
      <c r="G438" s="477"/>
      <c r="H438" s="479"/>
      <c r="I438" s="509"/>
      <c r="J438" s="477"/>
      <c r="K438" s="477"/>
      <c r="L438" s="479"/>
      <c r="M438" s="477"/>
    </row>
    <row r="439" spans="1:13" x14ac:dyDescent="0.2">
      <c r="A439" s="477"/>
      <c r="B439" s="477"/>
      <c r="C439" s="477"/>
      <c r="D439" s="477"/>
      <c r="E439" s="477"/>
      <c r="F439" s="477"/>
      <c r="G439" s="477"/>
      <c r="H439" s="479"/>
      <c r="I439" s="509"/>
      <c r="J439" s="477"/>
      <c r="K439" s="477"/>
      <c r="L439" s="479"/>
      <c r="M439" s="477"/>
    </row>
    <row r="440" spans="1:13" x14ac:dyDescent="0.2">
      <c r="A440" s="477"/>
      <c r="B440" s="477"/>
      <c r="C440" s="477"/>
      <c r="D440" s="477"/>
      <c r="E440" s="477"/>
      <c r="F440" s="477"/>
      <c r="G440" s="477"/>
      <c r="H440" s="479"/>
      <c r="I440" s="509"/>
      <c r="J440" s="477"/>
      <c r="K440" s="477"/>
      <c r="L440" s="479"/>
      <c r="M440" s="477"/>
    </row>
    <row r="441" spans="1:13" x14ac:dyDescent="0.2">
      <c r="A441" s="477"/>
      <c r="B441" s="477"/>
      <c r="C441" s="477"/>
      <c r="D441" s="477"/>
      <c r="E441" s="477"/>
      <c r="F441" s="477"/>
      <c r="G441" s="477"/>
      <c r="H441" s="479"/>
      <c r="I441" s="509"/>
      <c r="J441" s="477"/>
      <c r="K441" s="477"/>
      <c r="L441" s="479"/>
      <c r="M441" s="477"/>
    </row>
    <row r="442" spans="1:13" x14ac:dyDescent="0.2">
      <c r="A442" s="477"/>
      <c r="B442" s="477"/>
      <c r="C442" s="477"/>
      <c r="D442" s="477"/>
      <c r="E442" s="477"/>
      <c r="F442" s="477"/>
      <c r="G442" s="477"/>
      <c r="H442" s="479"/>
      <c r="I442" s="509"/>
      <c r="J442" s="477"/>
      <c r="K442" s="477"/>
      <c r="L442" s="479"/>
      <c r="M442" s="477"/>
    </row>
    <row r="443" spans="1:13" x14ac:dyDescent="0.2">
      <c r="A443" s="477"/>
      <c r="B443" s="477"/>
      <c r="C443" s="477"/>
      <c r="D443" s="477"/>
      <c r="E443" s="477"/>
      <c r="F443" s="477"/>
      <c r="G443" s="477"/>
      <c r="H443" s="479"/>
      <c r="I443" s="509"/>
      <c r="J443" s="477"/>
      <c r="K443" s="477"/>
      <c r="L443" s="479"/>
      <c r="M443" s="477"/>
    </row>
    <row r="444" spans="1:13" x14ac:dyDescent="0.2">
      <c r="A444" s="477"/>
      <c r="B444" s="477"/>
      <c r="C444" s="477"/>
      <c r="D444" s="477"/>
      <c r="E444" s="477"/>
      <c r="F444" s="477"/>
      <c r="G444" s="477"/>
      <c r="H444" s="479"/>
      <c r="I444" s="509"/>
      <c r="J444" s="477"/>
      <c r="K444" s="477"/>
      <c r="L444" s="479"/>
      <c r="M444" s="477"/>
    </row>
    <row r="445" spans="1:13" x14ac:dyDescent="0.2">
      <c r="A445" s="477"/>
      <c r="B445" s="477"/>
      <c r="C445" s="477"/>
      <c r="D445" s="477"/>
      <c r="E445" s="477"/>
      <c r="F445" s="477"/>
      <c r="G445" s="477"/>
      <c r="H445" s="479"/>
      <c r="I445" s="509"/>
      <c r="J445" s="477"/>
      <c r="K445" s="477"/>
      <c r="L445" s="479"/>
      <c r="M445" s="477"/>
    </row>
    <row r="446" spans="1:13" x14ac:dyDescent="0.2">
      <c r="A446" s="477"/>
      <c r="B446" s="477"/>
      <c r="C446" s="477"/>
      <c r="D446" s="477"/>
      <c r="E446" s="477"/>
      <c r="F446" s="477"/>
      <c r="G446" s="477"/>
      <c r="H446" s="479"/>
      <c r="I446" s="509"/>
      <c r="J446" s="477"/>
      <c r="K446" s="477"/>
      <c r="L446" s="479"/>
      <c r="M446" s="477"/>
    </row>
    <row r="447" spans="1:13" x14ac:dyDescent="0.2">
      <c r="A447" s="477"/>
      <c r="B447" s="477"/>
      <c r="C447" s="477"/>
      <c r="D447" s="477"/>
      <c r="E447" s="477"/>
      <c r="F447" s="477"/>
      <c r="G447" s="477"/>
      <c r="H447" s="479"/>
      <c r="I447" s="509"/>
      <c r="J447" s="477"/>
      <c r="K447" s="477"/>
      <c r="L447" s="479"/>
      <c r="M447" s="477"/>
    </row>
    <row r="448" spans="1:13" x14ac:dyDescent="0.2">
      <c r="A448" s="477"/>
      <c r="B448" s="477"/>
      <c r="C448" s="477"/>
      <c r="D448" s="477"/>
      <c r="E448" s="477"/>
      <c r="F448" s="477"/>
      <c r="G448" s="477"/>
      <c r="H448" s="479"/>
      <c r="I448" s="509"/>
      <c r="J448" s="477"/>
      <c r="K448" s="477"/>
      <c r="L448" s="479"/>
      <c r="M448" s="477"/>
    </row>
    <row r="449" spans="1:13" x14ac:dyDescent="0.2">
      <c r="A449" s="477"/>
      <c r="B449" s="477"/>
      <c r="C449" s="477"/>
      <c r="D449" s="477"/>
      <c r="E449" s="477"/>
      <c r="F449" s="477"/>
      <c r="G449" s="477"/>
      <c r="H449" s="479"/>
      <c r="I449" s="509"/>
      <c r="J449" s="477"/>
      <c r="K449" s="477"/>
      <c r="L449" s="479"/>
      <c r="M449" s="477"/>
    </row>
    <row r="450" spans="1:13" x14ac:dyDescent="0.2">
      <c r="A450" s="477"/>
      <c r="B450" s="477"/>
      <c r="C450" s="477"/>
      <c r="D450" s="477"/>
      <c r="E450" s="477"/>
      <c r="F450" s="477"/>
      <c r="G450" s="477"/>
      <c r="H450" s="479"/>
      <c r="I450" s="509"/>
      <c r="J450" s="477"/>
      <c r="K450" s="477"/>
      <c r="L450" s="479"/>
      <c r="M450" s="477"/>
    </row>
    <row r="451" spans="1:13" x14ac:dyDescent="0.2">
      <c r="A451" s="477"/>
      <c r="B451" s="477"/>
      <c r="C451" s="477"/>
      <c r="D451" s="477"/>
      <c r="E451" s="477"/>
      <c r="F451" s="477"/>
      <c r="G451" s="477"/>
      <c r="H451" s="479"/>
      <c r="I451" s="509"/>
      <c r="J451" s="477"/>
      <c r="K451" s="477"/>
      <c r="L451" s="479"/>
      <c r="M451" s="477"/>
    </row>
    <row r="452" spans="1:13" x14ac:dyDescent="0.2">
      <c r="A452" s="477"/>
      <c r="B452" s="477"/>
      <c r="C452" s="477"/>
      <c r="D452" s="477"/>
      <c r="E452" s="477"/>
      <c r="F452" s="477"/>
      <c r="G452" s="477"/>
      <c r="H452" s="479"/>
      <c r="I452" s="509"/>
      <c r="J452" s="477"/>
      <c r="K452" s="477"/>
      <c r="L452" s="479"/>
      <c r="M452" s="477"/>
    </row>
    <row r="453" spans="1:13" x14ac:dyDescent="0.2">
      <c r="A453" s="477"/>
      <c r="B453" s="477"/>
      <c r="C453" s="477"/>
      <c r="D453" s="477"/>
      <c r="E453" s="477"/>
      <c r="F453" s="477"/>
      <c r="G453" s="477"/>
      <c r="H453" s="479"/>
      <c r="I453" s="509"/>
      <c r="J453" s="477"/>
      <c r="K453" s="477"/>
      <c r="L453" s="479"/>
      <c r="M453" s="477"/>
    </row>
    <row r="454" spans="1:13" x14ac:dyDescent="0.2">
      <c r="A454" s="477"/>
      <c r="B454" s="477"/>
      <c r="C454" s="477"/>
      <c r="D454" s="477"/>
      <c r="E454" s="477"/>
      <c r="F454" s="477"/>
      <c r="G454" s="477"/>
      <c r="H454" s="479"/>
      <c r="I454" s="509"/>
      <c r="J454" s="477"/>
      <c r="K454" s="477"/>
      <c r="L454" s="479"/>
      <c r="M454" s="477"/>
    </row>
    <row r="455" spans="1:13" x14ac:dyDescent="0.2">
      <c r="A455" s="477"/>
      <c r="B455" s="477"/>
      <c r="C455" s="477"/>
      <c r="D455" s="477"/>
      <c r="E455" s="477"/>
      <c r="F455" s="477"/>
      <c r="G455" s="477"/>
      <c r="H455" s="479"/>
      <c r="I455" s="509"/>
      <c r="J455" s="477"/>
      <c r="K455" s="477"/>
      <c r="L455" s="479"/>
      <c r="M455" s="477"/>
    </row>
    <row r="456" spans="1:13" x14ac:dyDescent="0.2">
      <c r="A456" s="477"/>
      <c r="B456" s="477"/>
      <c r="C456" s="477"/>
      <c r="D456" s="477"/>
      <c r="E456" s="477"/>
      <c r="F456" s="477"/>
      <c r="G456" s="477"/>
      <c r="H456" s="479"/>
      <c r="I456" s="509"/>
      <c r="J456" s="477"/>
      <c r="K456" s="477"/>
      <c r="L456" s="479"/>
      <c r="M456" s="477"/>
    </row>
    <row r="457" spans="1:13" x14ac:dyDescent="0.2">
      <c r="A457" s="477"/>
      <c r="B457" s="477"/>
      <c r="C457" s="477"/>
      <c r="D457" s="477"/>
      <c r="E457" s="477"/>
      <c r="F457" s="477"/>
      <c r="G457" s="477"/>
      <c r="H457" s="479"/>
      <c r="I457" s="509"/>
      <c r="J457" s="477"/>
      <c r="K457" s="477"/>
      <c r="L457" s="479"/>
      <c r="M457" s="477"/>
    </row>
    <row r="458" spans="1:13" x14ac:dyDescent="0.2">
      <c r="A458" s="477"/>
      <c r="B458" s="477"/>
      <c r="C458" s="477"/>
      <c r="D458" s="477"/>
      <c r="E458" s="477"/>
      <c r="F458" s="477"/>
      <c r="G458" s="477"/>
      <c r="H458" s="479"/>
      <c r="I458" s="509"/>
      <c r="J458" s="477"/>
      <c r="K458" s="477"/>
      <c r="L458" s="479"/>
      <c r="M458" s="477"/>
    </row>
    <row r="459" spans="1:13" x14ac:dyDescent="0.2">
      <c r="A459" s="477"/>
      <c r="B459" s="477"/>
      <c r="C459" s="477"/>
      <c r="D459" s="477"/>
      <c r="E459" s="477"/>
      <c r="F459" s="477"/>
      <c r="G459" s="477"/>
      <c r="H459" s="479"/>
      <c r="I459" s="509"/>
      <c r="J459" s="477"/>
      <c r="K459" s="477"/>
      <c r="L459" s="479"/>
      <c r="M459" s="477"/>
    </row>
    <row r="460" spans="1:13" x14ac:dyDescent="0.2">
      <c r="A460" s="477"/>
      <c r="B460" s="477"/>
      <c r="C460" s="477"/>
      <c r="D460" s="477"/>
      <c r="E460" s="477"/>
      <c r="F460" s="477"/>
      <c r="G460" s="477"/>
      <c r="H460" s="479"/>
      <c r="I460" s="509"/>
      <c r="J460" s="477"/>
      <c r="K460" s="477"/>
      <c r="L460" s="479"/>
      <c r="M460" s="477"/>
    </row>
    <row r="461" spans="1:13" x14ac:dyDescent="0.2">
      <c r="A461" s="477"/>
      <c r="B461" s="477"/>
      <c r="C461" s="477"/>
      <c r="D461" s="477"/>
      <c r="E461" s="477"/>
      <c r="F461" s="477"/>
      <c r="G461" s="477"/>
      <c r="H461" s="479"/>
      <c r="I461" s="509"/>
      <c r="J461" s="477"/>
      <c r="K461" s="477"/>
      <c r="L461" s="479"/>
      <c r="M461" s="477"/>
    </row>
    <row r="462" spans="1:13" x14ac:dyDescent="0.2">
      <c r="A462" s="477"/>
      <c r="B462" s="477"/>
      <c r="C462" s="477"/>
      <c r="D462" s="477"/>
      <c r="E462" s="477"/>
      <c r="F462" s="477"/>
      <c r="G462" s="477"/>
      <c r="H462" s="479"/>
      <c r="I462" s="509"/>
      <c r="J462" s="477"/>
      <c r="K462" s="477"/>
      <c r="L462" s="479"/>
      <c r="M462" s="477"/>
    </row>
    <row r="463" spans="1:13" x14ac:dyDescent="0.2">
      <c r="A463" s="477"/>
      <c r="B463" s="477"/>
      <c r="C463" s="477"/>
      <c r="D463" s="477"/>
      <c r="E463" s="477"/>
      <c r="F463" s="477"/>
      <c r="G463" s="477"/>
      <c r="H463" s="479"/>
      <c r="I463" s="509"/>
      <c r="J463" s="477"/>
      <c r="K463" s="477"/>
      <c r="L463" s="479"/>
      <c r="M463" s="477"/>
    </row>
    <row r="464" spans="1:13" x14ac:dyDescent="0.2">
      <c r="A464" s="477"/>
      <c r="B464" s="477"/>
      <c r="C464" s="477"/>
      <c r="D464" s="477"/>
      <c r="E464" s="477"/>
      <c r="F464" s="477"/>
      <c r="G464" s="477"/>
      <c r="H464" s="479"/>
      <c r="I464" s="509"/>
      <c r="J464" s="477"/>
      <c r="K464" s="477"/>
      <c r="L464" s="479"/>
      <c r="M464" s="477"/>
    </row>
    <row r="465" spans="1:13" x14ac:dyDescent="0.2">
      <c r="A465" s="477"/>
      <c r="B465" s="477"/>
      <c r="C465" s="477"/>
      <c r="D465" s="477"/>
      <c r="E465" s="477"/>
      <c r="F465" s="477"/>
      <c r="G465" s="477"/>
      <c r="H465" s="479"/>
      <c r="I465" s="509"/>
      <c r="J465" s="477"/>
      <c r="K465" s="477"/>
      <c r="L465" s="479"/>
      <c r="M465" s="477"/>
    </row>
    <row r="466" spans="1:13" x14ac:dyDescent="0.2">
      <c r="A466" s="477"/>
      <c r="B466" s="477"/>
      <c r="C466" s="477"/>
      <c r="D466" s="477"/>
      <c r="E466" s="477"/>
      <c r="F466" s="477"/>
      <c r="G466" s="477"/>
      <c r="H466" s="479"/>
      <c r="I466" s="509"/>
      <c r="J466" s="477"/>
      <c r="K466" s="477"/>
      <c r="L466" s="479"/>
      <c r="M466" s="477"/>
    </row>
    <row r="467" spans="1:13" x14ac:dyDescent="0.2">
      <c r="A467" s="477"/>
      <c r="B467" s="477"/>
      <c r="C467" s="477"/>
      <c r="D467" s="477"/>
      <c r="E467" s="477"/>
      <c r="F467" s="477"/>
      <c r="G467" s="477"/>
      <c r="H467" s="479"/>
      <c r="I467" s="509"/>
      <c r="J467" s="477"/>
      <c r="K467" s="477"/>
      <c r="L467" s="479"/>
      <c r="M467" s="477"/>
    </row>
    <row r="468" spans="1:13" x14ac:dyDescent="0.2">
      <c r="A468" s="477"/>
      <c r="B468" s="477"/>
      <c r="C468" s="477"/>
      <c r="D468" s="477"/>
      <c r="E468" s="477"/>
      <c r="F468" s="477"/>
      <c r="G468" s="477"/>
      <c r="H468" s="479"/>
      <c r="I468" s="509"/>
      <c r="J468" s="477"/>
      <c r="K468" s="477"/>
      <c r="L468" s="479"/>
      <c r="M468" s="477"/>
    </row>
    <row r="469" spans="1:13" x14ac:dyDescent="0.2">
      <c r="A469" s="477"/>
      <c r="B469" s="477"/>
      <c r="C469" s="477"/>
      <c r="D469" s="477"/>
      <c r="E469" s="477"/>
      <c r="F469" s="477"/>
      <c r="G469" s="477"/>
      <c r="H469" s="479"/>
      <c r="I469" s="509"/>
      <c r="J469" s="477"/>
      <c r="K469" s="477"/>
      <c r="L469" s="479"/>
      <c r="M469" s="477"/>
    </row>
    <row r="470" spans="1:13" x14ac:dyDescent="0.2">
      <c r="A470" s="477"/>
      <c r="B470" s="477"/>
      <c r="C470" s="477"/>
      <c r="D470" s="477"/>
      <c r="E470" s="477"/>
      <c r="F470" s="477"/>
      <c r="G470" s="477"/>
      <c r="H470" s="479"/>
      <c r="I470" s="509"/>
      <c r="J470" s="477"/>
      <c r="K470" s="477"/>
      <c r="L470" s="479"/>
      <c r="M470" s="477"/>
    </row>
    <row r="471" spans="1:13" x14ac:dyDescent="0.2">
      <c r="A471" s="477"/>
      <c r="B471" s="477"/>
      <c r="C471" s="477"/>
      <c r="D471" s="477"/>
      <c r="E471" s="477"/>
      <c r="F471" s="477"/>
      <c r="G471" s="477"/>
      <c r="H471" s="479"/>
      <c r="I471" s="509"/>
      <c r="J471" s="477"/>
      <c r="K471" s="477"/>
      <c r="L471" s="479"/>
      <c r="M471" s="477"/>
    </row>
    <row r="472" spans="1:13" x14ac:dyDescent="0.2">
      <c r="A472" s="477"/>
      <c r="B472" s="477"/>
      <c r="C472" s="477"/>
      <c r="D472" s="477"/>
      <c r="E472" s="477"/>
      <c r="F472" s="477"/>
      <c r="G472" s="477"/>
      <c r="H472" s="479"/>
      <c r="I472" s="509"/>
      <c r="J472" s="477"/>
      <c r="K472" s="477"/>
      <c r="L472" s="479"/>
      <c r="M472" s="477"/>
    </row>
    <row r="473" spans="1:13" x14ac:dyDescent="0.2">
      <c r="A473" s="477"/>
      <c r="B473" s="477"/>
      <c r="C473" s="477"/>
      <c r="D473" s="477"/>
      <c r="E473" s="477"/>
      <c r="F473" s="477"/>
      <c r="G473" s="477"/>
      <c r="H473" s="479"/>
      <c r="I473" s="509"/>
      <c r="J473" s="477"/>
      <c r="K473" s="477"/>
      <c r="L473" s="479"/>
      <c r="M473" s="477"/>
    </row>
    <row r="474" spans="1:13" x14ac:dyDescent="0.2">
      <c r="A474" s="477"/>
      <c r="B474" s="477"/>
      <c r="C474" s="477"/>
      <c r="D474" s="477"/>
      <c r="E474" s="477"/>
      <c r="F474" s="477"/>
      <c r="G474" s="477"/>
      <c r="H474" s="479"/>
      <c r="I474" s="509"/>
      <c r="J474" s="477"/>
      <c r="K474" s="477"/>
      <c r="L474" s="479"/>
      <c r="M474" s="477"/>
    </row>
    <row r="475" spans="1:13" x14ac:dyDescent="0.2">
      <c r="A475" s="477"/>
      <c r="B475" s="477"/>
      <c r="C475" s="477"/>
      <c r="D475" s="477"/>
      <c r="E475" s="477"/>
      <c r="F475" s="477"/>
      <c r="G475" s="477"/>
      <c r="H475" s="479"/>
      <c r="I475" s="509"/>
      <c r="J475" s="477"/>
      <c r="K475" s="477"/>
      <c r="L475" s="479"/>
      <c r="M475" s="477"/>
    </row>
    <row r="476" spans="1:13" x14ac:dyDescent="0.2">
      <c r="A476" s="477"/>
      <c r="B476" s="477"/>
      <c r="C476" s="477"/>
      <c r="D476" s="477"/>
      <c r="E476" s="477"/>
      <c r="F476" s="477"/>
      <c r="G476" s="477"/>
      <c r="H476" s="479"/>
      <c r="I476" s="509"/>
      <c r="J476" s="477"/>
      <c r="K476" s="477"/>
      <c r="L476" s="479"/>
      <c r="M476" s="477"/>
    </row>
    <row r="477" spans="1:13" x14ac:dyDescent="0.2">
      <c r="A477" s="477"/>
      <c r="B477" s="477"/>
      <c r="C477" s="477"/>
      <c r="D477" s="477"/>
      <c r="E477" s="477"/>
      <c r="F477" s="477"/>
      <c r="G477" s="477"/>
      <c r="H477" s="479"/>
      <c r="I477" s="509"/>
      <c r="J477" s="477"/>
      <c r="K477" s="477"/>
      <c r="L477" s="479"/>
      <c r="M477" s="477"/>
    </row>
    <row r="478" spans="1:13" x14ac:dyDescent="0.2">
      <c r="A478" s="477"/>
      <c r="B478" s="477"/>
      <c r="C478" s="477"/>
      <c r="D478" s="477"/>
      <c r="E478" s="477"/>
      <c r="F478" s="477"/>
      <c r="G478" s="477"/>
      <c r="H478" s="479"/>
      <c r="I478" s="509"/>
      <c r="J478" s="477"/>
      <c r="K478" s="477"/>
      <c r="L478" s="479"/>
      <c r="M478" s="477"/>
    </row>
    <row r="479" spans="1:13" x14ac:dyDescent="0.2">
      <c r="A479" s="477"/>
      <c r="B479" s="477"/>
      <c r="C479" s="477"/>
      <c r="D479" s="477"/>
      <c r="E479" s="477"/>
      <c r="F479" s="477"/>
      <c r="G479" s="477"/>
      <c r="H479" s="479"/>
      <c r="I479" s="509"/>
      <c r="J479" s="477"/>
      <c r="K479" s="477"/>
      <c r="L479" s="479"/>
      <c r="M479" s="477"/>
    </row>
    <row r="480" spans="1:13" x14ac:dyDescent="0.2">
      <c r="A480" s="477"/>
      <c r="B480" s="477"/>
      <c r="C480" s="477"/>
      <c r="D480" s="477"/>
      <c r="E480" s="477"/>
      <c r="F480" s="477"/>
      <c r="G480" s="477"/>
      <c r="H480" s="479"/>
      <c r="I480" s="509"/>
      <c r="J480" s="477"/>
      <c r="K480" s="477"/>
      <c r="L480" s="479"/>
      <c r="M480" s="477"/>
    </row>
    <row r="481" spans="1:13" x14ac:dyDescent="0.2">
      <c r="A481" s="477"/>
      <c r="B481" s="477"/>
      <c r="C481" s="477"/>
      <c r="D481" s="477"/>
      <c r="E481" s="477"/>
      <c r="F481" s="477"/>
      <c r="G481" s="477"/>
      <c r="H481" s="479"/>
      <c r="I481" s="509"/>
      <c r="J481" s="477"/>
      <c r="K481" s="477"/>
      <c r="L481" s="479"/>
      <c r="M481" s="477"/>
    </row>
    <row r="482" spans="1:13" x14ac:dyDescent="0.2">
      <c r="A482" s="477"/>
      <c r="B482" s="477"/>
      <c r="C482" s="477"/>
      <c r="D482" s="477"/>
      <c r="E482" s="477"/>
      <c r="F482" s="477"/>
      <c r="G482" s="477"/>
      <c r="H482" s="479"/>
      <c r="I482" s="509"/>
      <c r="J482" s="477"/>
      <c r="K482" s="477"/>
      <c r="L482" s="479"/>
      <c r="M482" s="477"/>
    </row>
    <row r="483" spans="1:13" x14ac:dyDescent="0.2">
      <c r="A483" s="477"/>
      <c r="B483" s="477"/>
      <c r="C483" s="477"/>
      <c r="D483" s="477"/>
      <c r="E483" s="477"/>
      <c r="F483" s="477"/>
      <c r="G483" s="477"/>
      <c r="H483" s="479"/>
      <c r="I483" s="509"/>
      <c r="J483" s="477"/>
      <c r="K483" s="477"/>
      <c r="L483" s="479"/>
      <c r="M483" s="477"/>
    </row>
    <row r="484" spans="1:13" x14ac:dyDescent="0.2">
      <c r="A484" s="477"/>
      <c r="B484" s="477"/>
      <c r="C484" s="477"/>
      <c r="D484" s="477"/>
      <c r="E484" s="477"/>
      <c r="F484" s="477"/>
      <c r="G484" s="477"/>
      <c r="H484" s="479"/>
      <c r="I484" s="509"/>
      <c r="J484" s="477"/>
      <c r="K484" s="477"/>
      <c r="L484" s="479"/>
      <c r="M484" s="477"/>
    </row>
    <row r="485" spans="1:13" x14ac:dyDescent="0.2">
      <c r="A485" s="477"/>
      <c r="B485" s="477"/>
      <c r="C485" s="477"/>
      <c r="D485" s="477"/>
      <c r="E485" s="477"/>
      <c r="F485" s="477"/>
      <c r="G485" s="477"/>
      <c r="H485" s="479"/>
      <c r="I485" s="509"/>
      <c r="J485" s="477"/>
      <c r="K485" s="477"/>
      <c r="L485" s="479"/>
      <c r="M485" s="477"/>
    </row>
    <row r="486" spans="1:13" x14ac:dyDescent="0.2">
      <c r="A486" s="477"/>
      <c r="B486" s="477"/>
      <c r="C486" s="477"/>
      <c r="D486" s="477"/>
      <c r="E486" s="477"/>
      <c r="F486" s="477"/>
      <c r="G486" s="477"/>
      <c r="H486" s="479"/>
      <c r="I486" s="509"/>
      <c r="J486" s="477"/>
      <c r="K486" s="477"/>
      <c r="L486" s="479"/>
      <c r="M486" s="477"/>
    </row>
    <row r="487" spans="1:13" x14ac:dyDescent="0.2">
      <c r="A487" s="477"/>
      <c r="B487" s="477"/>
      <c r="C487" s="477"/>
      <c r="D487" s="477"/>
      <c r="E487" s="477"/>
      <c r="F487" s="477"/>
      <c r="G487" s="477"/>
      <c r="H487" s="479"/>
      <c r="I487" s="509"/>
      <c r="J487" s="477"/>
      <c r="K487" s="477"/>
      <c r="L487" s="479"/>
      <c r="M487" s="477"/>
    </row>
    <row r="488" spans="1:13" x14ac:dyDescent="0.2">
      <c r="A488" s="477"/>
      <c r="B488" s="477"/>
      <c r="C488" s="477"/>
      <c r="D488" s="477"/>
      <c r="E488" s="477"/>
      <c r="F488" s="477"/>
      <c r="G488" s="477"/>
      <c r="H488" s="479"/>
      <c r="I488" s="509"/>
      <c r="J488" s="477"/>
      <c r="K488" s="477"/>
      <c r="L488" s="479"/>
      <c r="M488" s="477"/>
    </row>
    <row r="489" spans="1:13" x14ac:dyDescent="0.2">
      <c r="A489" s="477"/>
      <c r="B489" s="477"/>
      <c r="C489" s="477"/>
      <c r="D489" s="477"/>
      <c r="E489" s="477"/>
      <c r="F489" s="477"/>
      <c r="G489" s="477"/>
      <c r="H489" s="479"/>
      <c r="I489" s="509"/>
      <c r="J489" s="477"/>
      <c r="K489" s="477"/>
      <c r="L489" s="479"/>
      <c r="M489" s="477"/>
    </row>
    <row r="490" spans="1:13" x14ac:dyDescent="0.2">
      <c r="A490" s="477"/>
      <c r="B490" s="477"/>
      <c r="C490" s="477"/>
      <c r="D490" s="477"/>
      <c r="E490" s="477"/>
      <c r="F490" s="477"/>
      <c r="G490" s="477"/>
      <c r="H490" s="479"/>
      <c r="I490" s="509"/>
      <c r="J490" s="477"/>
      <c r="K490" s="477"/>
      <c r="L490" s="479"/>
      <c r="M490" s="477"/>
    </row>
    <row r="491" spans="1:13" x14ac:dyDescent="0.2">
      <c r="A491" s="477"/>
      <c r="B491" s="477"/>
      <c r="C491" s="477"/>
      <c r="D491" s="477"/>
      <c r="E491" s="477"/>
      <c r="F491" s="477"/>
      <c r="G491" s="477"/>
      <c r="H491" s="479"/>
      <c r="I491" s="509"/>
      <c r="J491" s="477"/>
      <c r="K491" s="477"/>
      <c r="L491" s="479"/>
      <c r="M491" s="477"/>
    </row>
    <row r="492" spans="1:13" x14ac:dyDescent="0.2">
      <c r="A492" s="477"/>
      <c r="B492" s="477"/>
      <c r="C492" s="477"/>
      <c r="D492" s="477"/>
      <c r="E492" s="477"/>
      <c r="F492" s="477"/>
      <c r="G492" s="477"/>
      <c r="H492" s="479"/>
      <c r="I492" s="509"/>
      <c r="J492" s="477"/>
      <c r="K492" s="477"/>
      <c r="L492" s="479"/>
      <c r="M492" s="477"/>
    </row>
    <row r="493" spans="1:13" x14ac:dyDescent="0.2">
      <c r="A493" s="477"/>
      <c r="B493" s="477"/>
      <c r="C493" s="477"/>
      <c r="D493" s="477"/>
      <c r="E493" s="477"/>
      <c r="F493" s="477"/>
      <c r="G493" s="477"/>
      <c r="H493" s="479"/>
      <c r="I493" s="509"/>
      <c r="J493" s="477"/>
      <c r="K493" s="477"/>
      <c r="L493" s="479"/>
      <c r="M493" s="477"/>
    </row>
    <row r="494" spans="1:13" x14ac:dyDescent="0.2">
      <c r="A494" s="477"/>
      <c r="B494" s="477"/>
      <c r="C494" s="477"/>
      <c r="D494" s="477"/>
      <c r="E494" s="477"/>
      <c r="F494" s="477"/>
      <c r="G494" s="477"/>
      <c r="H494" s="479"/>
      <c r="I494" s="509"/>
      <c r="J494" s="477"/>
      <c r="K494" s="477"/>
      <c r="L494" s="479"/>
      <c r="M494" s="477"/>
    </row>
    <row r="495" spans="1:13" x14ac:dyDescent="0.2">
      <c r="A495" s="477"/>
      <c r="B495" s="477"/>
      <c r="C495" s="477"/>
      <c r="D495" s="477"/>
      <c r="E495" s="477"/>
      <c r="F495" s="477"/>
      <c r="G495" s="477"/>
      <c r="H495" s="479"/>
      <c r="I495" s="509"/>
      <c r="J495" s="477"/>
      <c r="K495" s="477"/>
      <c r="L495" s="479"/>
      <c r="M495" s="477"/>
    </row>
    <row r="496" spans="1:13" x14ac:dyDescent="0.2">
      <c r="A496" s="477"/>
      <c r="B496" s="477"/>
      <c r="C496" s="477"/>
      <c r="D496" s="477"/>
      <c r="E496" s="477"/>
      <c r="F496" s="477"/>
      <c r="G496" s="477"/>
      <c r="H496" s="479"/>
      <c r="I496" s="509"/>
      <c r="J496" s="477"/>
      <c r="K496" s="477"/>
      <c r="L496" s="479"/>
      <c r="M496" s="477"/>
    </row>
    <row r="497" spans="1:13" x14ac:dyDescent="0.2">
      <c r="A497" s="477"/>
      <c r="B497" s="477"/>
      <c r="C497" s="477"/>
      <c r="D497" s="477"/>
      <c r="E497" s="477"/>
      <c r="F497" s="477"/>
      <c r="G497" s="477"/>
      <c r="H497" s="479"/>
      <c r="I497" s="509"/>
      <c r="J497" s="477"/>
      <c r="K497" s="477"/>
      <c r="L497" s="479"/>
      <c r="M497" s="477"/>
    </row>
    <row r="498" spans="1:13" x14ac:dyDescent="0.2">
      <c r="A498" s="477"/>
      <c r="B498" s="477"/>
      <c r="C498" s="477"/>
      <c r="D498" s="477"/>
      <c r="E498" s="477"/>
      <c r="F498" s="477"/>
      <c r="G498" s="477"/>
      <c r="H498" s="479"/>
      <c r="I498" s="509"/>
      <c r="J498" s="477"/>
      <c r="K498" s="477"/>
      <c r="L498" s="479"/>
      <c r="M498" s="477"/>
    </row>
    <row r="499" spans="1:13" x14ac:dyDescent="0.2">
      <c r="A499" s="477"/>
      <c r="B499" s="477"/>
      <c r="C499" s="477"/>
      <c r="D499" s="477"/>
      <c r="E499" s="477"/>
      <c r="F499" s="477"/>
      <c r="G499" s="477"/>
      <c r="H499" s="479"/>
      <c r="I499" s="509"/>
      <c r="J499" s="477"/>
      <c r="K499" s="477"/>
      <c r="L499" s="479"/>
      <c r="M499" s="477"/>
    </row>
    <row r="500" spans="1:13" x14ac:dyDescent="0.2">
      <c r="A500" s="477"/>
      <c r="B500" s="477"/>
      <c r="C500" s="477"/>
      <c r="D500" s="477"/>
      <c r="E500" s="477"/>
      <c r="F500" s="477"/>
      <c r="G500" s="477"/>
      <c r="H500" s="479"/>
      <c r="I500" s="509"/>
      <c r="J500" s="477"/>
      <c r="K500" s="477"/>
      <c r="L500" s="479"/>
      <c r="M500" s="477"/>
    </row>
    <row r="501" spans="1:13" x14ac:dyDescent="0.2">
      <c r="A501" s="477"/>
      <c r="B501" s="477"/>
      <c r="C501" s="477"/>
      <c r="D501" s="477"/>
      <c r="E501" s="477"/>
      <c r="F501" s="477"/>
      <c r="G501" s="477"/>
      <c r="H501" s="479"/>
      <c r="I501" s="509"/>
      <c r="J501" s="477"/>
      <c r="K501" s="477"/>
      <c r="L501" s="479"/>
      <c r="M501" s="477"/>
    </row>
    <row r="502" spans="1:13" x14ac:dyDescent="0.2">
      <c r="A502" s="477"/>
      <c r="B502" s="477"/>
      <c r="C502" s="477"/>
      <c r="D502" s="477"/>
      <c r="E502" s="477"/>
      <c r="F502" s="477"/>
      <c r="G502" s="477"/>
      <c r="H502" s="479"/>
      <c r="I502" s="509"/>
      <c r="J502" s="477"/>
      <c r="K502" s="477"/>
      <c r="L502" s="479"/>
      <c r="M502" s="477"/>
    </row>
    <row r="503" spans="1:13" x14ac:dyDescent="0.2">
      <c r="A503" s="477"/>
      <c r="B503" s="477"/>
      <c r="C503" s="477"/>
      <c r="D503" s="477"/>
      <c r="E503" s="477"/>
      <c r="F503" s="477"/>
      <c r="G503" s="477"/>
      <c r="H503" s="479"/>
      <c r="I503" s="509"/>
      <c r="J503" s="477"/>
      <c r="K503" s="477"/>
      <c r="L503" s="479"/>
      <c r="M503" s="477"/>
    </row>
    <row r="504" spans="1:13" x14ac:dyDescent="0.2">
      <c r="A504" s="477"/>
      <c r="B504" s="477"/>
      <c r="C504" s="477"/>
      <c r="D504" s="477"/>
      <c r="E504" s="477"/>
      <c r="F504" s="477"/>
      <c r="G504" s="477"/>
      <c r="H504" s="479"/>
      <c r="I504" s="509"/>
      <c r="J504" s="477"/>
      <c r="K504" s="477"/>
      <c r="L504" s="479"/>
      <c r="M504" s="477"/>
    </row>
    <row r="505" spans="1:13" x14ac:dyDescent="0.2">
      <c r="A505" s="477"/>
      <c r="B505" s="477"/>
      <c r="C505" s="477"/>
      <c r="D505" s="477"/>
      <c r="E505" s="477"/>
      <c r="F505" s="477"/>
      <c r="G505" s="477"/>
      <c r="H505" s="479"/>
      <c r="I505" s="509"/>
      <c r="J505" s="477"/>
      <c r="K505" s="477"/>
      <c r="L505" s="479"/>
      <c r="M505" s="477"/>
    </row>
    <row r="506" spans="1:13" x14ac:dyDescent="0.2">
      <c r="A506" s="477"/>
      <c r="B506" s="477"/>
      <c r="C506" s="477"/>
      <c r="D506" s="477"/>
      <c r="E506" s="477"/>
      <c r="F506" s="477"/>
      <c r="G506" s="477"/>
      <c r="H506" s="479"/>
      <c r="I506" s="509"/>
      <c r="J506" s="477"/>
      <c r="K506" s="477"/>
      <c r="L506" s="479"/>
      <c r="M506" s="477"/>
    </row>
    <row r="507" spans="1:13" x14ac:dyDescent="0.2">
      <c r="A507" s="477"/>
      <c r="B507" s="477"/>
      <c r="C507" s="477"/>
      <c r="D507" s="477"/>
      <c r="E507" s="477"/>
      <c r="F507" s="477"/>
      <c r="G507" s="477"/>
      <c r="H507" s="479"/>
      <c r="I507" s="509"/>
      <c r="J507" s="477"/>
      <c r="K507" s="477"/>
      <c r="L507" s="479"/>
      <c r="M507" s="477"/>
    </row>
    <row r="508" spans="1:13" x14ac:dyDescent="0.2">
      <c r="A508" s="477"/>
      <c r="B508" s="477"/>
      <c r="C508" s="477"/>
      <c r="D508" s="477"/>
      <c r="E508" s="477"/>
      <c r="F508" s="477"/>
      <c r="G508" s="477"/>
      <c r="H508" s="479"/>
      <c r="I508" s="509"/>
      <c r="J508" s="477"/>
      <c r="K508" s="477"/>
      <c r="L508" s="479"/>
      <c r="M508" s="477"/>
    </row>
    <row r="509" spans="1:13" x14ac:dyDescent="0.2">
      <c r="A509" s="477"/>
      <c r="B509" s="477"/>
      <c r="C509" s="477"/>
      <c r="D509" s="477"/>
      <c r="E509" s="477"/>
      <c r="F509" s="477"/>
      <c r="G509" s="477"/>
      <c r="H509" s="479"/>
      <c r="I509" s="509"/>
      <c r="J509" s="477"/>
      <c r="K509" s="477"/>
      <c r="L509" s="479"/>
      <c r="M509" s="477"/>
    </row>
    <row r="510" spans="1:13" x14ac:dyDescent="0.2">
      <c r="A510" s="477"/>
      <c r="B510" s="477"/>
      <c r="C510" s="477"/>
      <c r="D510" s="477"/>
      <c r="E510" s="477"/>
      <c r="F510" s="477"/>
      <c r="G510" s="477"/>
      <c r="H510" s="479"/>
      <c r="I510" s="509"/>
      <c r="J510" s="477"/>
      <c r="K510" s="477"/>
      <c r="L510" s="479"/>
      <c r="M510" s="477"/>
    </row>
    <row r="511" spans="1:13" x14ac:dyDescent="0.2">
      <c r="A511" s="477"/>
      <c r="B511" s="477"/>
      <c r="C511" s="477"/>
      <c r="D511" s="477"/>
      <c r="E511" s="477"/>
      <c r="F511" s="477"/>
      <c r="G511" s="477"/>
      <c r="H511" s="479"/>
      <c r="I511" s="509"/>
      <c r="J511" s="477"/>
      <c r="K511" s="477"/>
      <c r="L511" s="479"/>
      <c r="M511" s="477"/>
    </row>
    <row r="512" spans="1:13" x14ac:dyDescent="0.2">
      <c r="A512" s="477"/>
      <c r="B512" s="477"/>
      <c r="C512" s="477"/>
      <c r="D512" s="477"/>
      <c r="E512" s="477"/>
      <c r="F512" s="477"/>
      <c r="G512" s="477"/>
      <c r="H512" s="479"/>
      <c r="I512" s="509"/>
      <c r="J512" s="477"/>
      <c r="K512" s="477"/>
      <c r="L512" s="479"/>
      <c r="M512" s="477"/>
    </row>
    <row r="513" spans="1:13" x14ac:dyDescent="0.2">
      <c r="A513" s="477"/>
      <c r="B513" s="477"/>
      <c r="C513" s="477"/>
      <c r="D513" s="477"/>
      <c r="E513" s="477"/>
      <c r="F513" s="477"/>
      <c r="G513" s="477"/>
      <c r="H513" s="479"/>
      <c r="I513" s="509"/>
      <c r="J513" s="477"/>
      <c r="K513" s="477"/>
      <c r="L513" s="479"/>
      <c r="M513" s="477"/>
    </row>
    <row r="514" spans="1:13" x14ac:dyDescent="0.2">
      <c r="A514" s="477"/>
      <c r="B514" s="477"/>
      <c r="C514" s="477"/>
      <c r="D514" s="477"/>
      <c r="E514" s="477"/>
      <c r="F514" s="477"/>
      <c r="G514" s="477"/>
      <c r="H514" s="479"/>
      <c r="I514" s="509"/>
      <c r="J514" s="477"/>
      <c r="K514" s="477"/>
      <c r="L514" s="479"/>
      <c r="M514" s="477"/>
    </row>
    <row r="515" spans="1:13" x14ac:dyDescent="0.2">
      <c r="A515" s="477"/>
      <c r="B515" s="477"/>
      <c r="C515" s="477"/>
      <c r="D515" s="477"/>
      <c r="E515" s="477"/>
      <c r="F515" s="477"/>
      <c r="G515" s="477"/>
      <c r="H515" s="479"/>
      <c r="I515" s="509"/>
      <c r="J515" s="477"/>
      <c r="K515" s="477"/>
      <c r="L515" s="479"/>
      <c r="M515" s="477"/>
    </row>
    <row r="516" spans="1:13" x14ac:dyDescent="0.2">
      <c r="A516" s="477"/>
      <c r="B516" s="477"/>
      <c r="C516" s="477"/>
      <c r="D516" s="477"/>
      <c r="E516" s="477"/>
      <c r="F516" s="477"/>
      <c r="G516" s="477"/>
      <c r="H516" s="479"/>
      <c r="I516" s="509"/>
      <c r="J516" s="477"/>
      <c r="K516" s="477"/>
      <c r="L516" s="479"/>
      <c r="M516" s="477"/>
    </row>
    <row r="517" spans="1:13" x14ac:dyDescent="0.2">
      <c r="A517" s="477"/>
      <c r="B517" s="477"/>
      <c r="C517" s="477"/>
      <c r="D517" s="477"/>
      <c r="E517" s="477"/>
      <c r="F517" s="477"/>
      <c r="G517" s="477"/>
      <c r="H517" s="479"/>
      <c r="I517" s="509"/>
      <c r="J517" s="477"/>
      <c r="K517" s="477"/>
      <c r="L517" s="479"/>
      <c r="M517" s="477"/>
    </row>
    <row r="518" spans="1:13" x14ac:dyDescent="0.2">
      <c r="A518" s="477"/>
      <c r="B518" s="477"/>
      <c r="C518" s="477"/>
      <c r="D518" s="477"/>
      <c r="E518" s="477"/>
      <c r="F518" s="477"/>
      <c r="G518" s="477"/>
      <c r="H518" s="479"/>
      <c r="I518" s="509"/>
      <c r="J518" s="477"/>
      <c r="K518" s="477"/>
      <c r="L518" s="479"/>
      <c r="M518" s="477"/>
    </row>
    <row r="519" spans="1:13" x14ac:dyDescent="0.2">
      <c r="A519" s="477"/>
      <c r="B519" s="477"/>
      <c r="C519" s="477"/>
      <c r="D519" s="477"/>
      <c r="E519" s="477"/>
      <c r="F519" s="477"/>
      <c r="G519" s="477"/>
      <c r="H519" s="479"/>
      <c r="I519" s="509"/>
      <c r="J519" s="477"/>
      <c r="K519" s="477"/>
      <c r="L519" s="479"/>
      <c r="M519" s="477"/>
    </row>
    <row r="520" spans="1:13" x14ac:dyDescent="0.2">
      <c r="A520" s="477"/>
      <c r="B520" s="477"/>
      <c r="C520" s="477"/>
      <c r="D520" s="477"/>
      <c r="E520" s="477"/>
      <c r="F520" s="477"/>
      <c r="G520" s="477"/>
      <c r="H520" s="479"/>
      <c r="I520" s="509"/>
      <c r="J520" s="477"/>
      <c r="K520" s="477"/>
      <c r="L520" s="479"/>
      <c r="M520" s="477"/>
    </row>
    <row r="521" spans="1:13" x14ac:dyDescent="0.2">
      <c r="A521" s="477"/>
      <c r="B521" s="477"/>
      <c r="C521" s="477"/>
      <c r="D521" s="477"/>
      <c r="E521" s="477"/>
      <c r="F521" s="477"/>
      <c r="G521" s="477"/>
      <c r="H521" s="479"/>
      <c r="I521" s="509"/>
      <c r="J521" s="477"/>
      <c r="K521" s="477"/>
      <c r="L521" s="479"/>
      <c r="M521" s="477"/>
    </row>
    <row r="522" spans="1:13" x14ac:dyDescent="0.2">
      <c r="A522" s="477"/>
      <c r="B522" s="477"/>
      <c r="C522" s="477"/>
      <c r="D522" s="477"/>
      <c r="E522" s="477"/>
      <c r="F522" s="477"/>
      <c r="G522" s="477"/>
      <c r="H522" s="479"/>
      <c r="I522" s="509"/>
      <c r="J522" s="477"/>
      <c r="K522" s="477"/>
      <c r="L522" s="479"/>
      <c r="M522" s="477"/>
    </row>
    <row r="523" spans="1:13" x14ac:dyDescent="0.2">
      <c r="A523" s="477"/>
      <c r="B523" s="477"/>
      <c r="C523" s="477"/>
      <c r="D523" s="477"/>
      <c r="E523" s="477"/>
      <c r="F523" s="477"/>
      <c r="G523" s="477"/>
      <c r="H523" s="479"/>
      <c r="I523" s="509"/>
      <c r="J523" s="477"/>
      <c r="K523" s="477"/>
      <c r="L523" s="479"/>
      <c r="M523" s="477"/>
    </row>
    <row r="524" spans="1:13" x14ac:dyDescent="0.2">
      <c r="A524" s="477"/>
      <c r="B524" s="477"/>
      <c r="C524" s="477"/>
      <c r="D524" s="477"/>
      <c r="E524" s="477"/>
      <c r="F524" s="477"/>
      <c r="G524" s="477"/>
      <c r="H524" s="479"/>
      <c r="I524" s="509"/>
      <c r="J524" s="477"/>
      <c r="K524" s="477"/>
      <c r="L524" s="479"/>
      <c r="M524" s="477"/>
    </row>
    <row r="525" spans="1:13" x14ac:dyDescent="0.2">
      <c r="A525" s="477"/>
      <c r="B525" s="477"/>
      <c r="C525" s="477"/>
      <c r="D525" s="477"/>
      <c r="E525" s="477"/>
      <c r="F525" s="477"/>
      <c r="G525" s="477"/>
      <c r="H525" s="479"/>
      <c r="I525" s="509"/>
      <c r="J525" s="477"/>
      <c r="K525" s="477"/>
      <c r="L525" s="479"/>
      <c r="M525" s="477"/>
    </row>
    <row r="526" spans="1:13" x14ac:dyDescent="0.2">
      <c r="A526" s="477"/>
      <c r="B526" s="477"/>
      <c r="C526" s="477"/>
      <c r="D526" s="477"/>
      <c r="E526" s="477"/>
      <c r="F526" s="477"/>
      <c r="G526" s="477"/>
      <c r="H526" s="479"/>
      <c r="I526" s="509"/>
      <c r="J526" s="477"/>
      <c r="K526" s="477"/>
      <c r="L526" s="479"/>
      <c r="M526" s="477"/>
    </row>
    <row r="527" spans="1:13" x14ac:dyDescent="0.2">
      <c r="A527" s="477"/>
      <c r="B527" s="477"/>
      <c r="C527" s="477"/>
      <c r="D527" s="477"/>
      <c r="E527" s="477"/>
      <c r="F527" s="477"/>
      <c r="G527" s="477"/>
      <c r="H527" s="479"/>
      <c r="I527" s="509"/>
      <c r="J527" s="477"/>
      <c r="K527" s="477"/>
      <c r="L527" s="479"/>
      <c r="M527" s="477"/>
    </row>
    <row r="528" spans="1:13" x14ac:dyDescent="0.2">
      <c r="A528" s="477"/>
      <c r="B528" s="477"/>
      <c r="C528" s="477"/>
      <c r="D528" s="477"/>
      <c r="E528" s="477"/>
      <c r="F528" s="477"/>
      <c r="G528" s="477"/>
      <c r="H528" s="479"/>
      <c r="I528" s="509"/>
      <c r="J528" s="477"/>
      <c r="K528" s="477"/>
      <c r="L528" s="479"/>
      <c r="M528" s="477"/>
    </row>
    <row r="529" spans="1:13" x14ac:dyDescent="0.2">
      <c r="A529" s="477"/>
      <c r="B529" s="477"/>
      <c r="C529" s="477"/>
      <c r="D529" s="477"/>
      <c r="E529" s="477"/>
      <c r="F529" s="477"/>
      <c r="G529" s="477"/>
      <c r="H529" s="479"/>
      <c r="I529" s="509"/>
      <c r="J529" s="477"/>
      <c r="K529" s="477"/>
      <c r="L529" s="479"/>
      <c r="M529" s="477"/>
    </row>
    <row r="530" spans="1:13" x14ac:dyDescent="0.2">
      <c r="A530" s="477"/>
      <c r="B530" s="477"/>
      <c r="C530" s="477"/>
      <c r="D530" s="477"/>
      <c r="E530" s="477"/>
      <c r="F530" s="477"/>
      <c r="G530" s="477"/>
      <c r="H530" s="479"/>
      <c r="I530" s="509"/>
      <c r="J530" s="477"/>
      <c r="K530" s="477"/>
      <c r="L530" s="479"/>
      <c r="M530" s="477"/>
    </row>
    <row r="531" spans="1:13" x14ac:dyDescent="0.2">
      <c r="A531" s="477"/>
      <c r="B531" s="477"/>
      <c r="C531" s="477"/>
      <c r="D531" s="477"/>
      <c r="E531" s="477"/>
      <c r="F531" s="477"/>
      <c r="G531" s="477"/>
      <c r="H531" s="479"/>
      <c r="I531" s="509"/>
      <c r="J531" s="477"/>
      <c r="K531" s="477"/>
      <c r="L531" s="479"/>
      <c r="M531" s="477"/>
    </row>
    <row r="532" spans="1:13" x14ac:dyDescent="0.2">
      <c r="A532" s="477"/>
      <c r="B532" s="477"/>
      <c r="C532" s="477"/>
      <c r="D532" s="477"/>
      <c r="E532" s="477"/>
      <c r="F532" s="477"/>
      <c r="G532" s="477"/>
      <c r="H532" s="479"/>
      <c r="I532" s="509"/>
      <c r="J532" s="477"/>
      <c r="K532" s="477"/>
      <c r="L532" s="479"/>
      <c r="M532" s="477"/>
    </row>
    <row r="533" spans="1:13" x14ac:dyDescent="0.2">
      <c r="A533" s="477"/>
      <c r="B533" s="477"/>
      <c r="C533" s="477"/>
      <c r="D533" s="477"/>
      <c r="E533" s="477"/>
      <c r="F533" s="477"/>
      <c r="G533" s="477"/>
      <c r="H533" s="479"/>
      <c r="I533" s="509"/>
      <c r="J533" s="477"/>
      <c r="K533" s="477"/>
      <c r="L533" s="479"/>
      <c r="M533" s="477"/>
    </row>
    <row r="534" spans="1:13" x14ac:dyDescent="0.2">
      <c r="A534" s="477"/>
      <c r="B534" s="477"/>
      <c r="C534" s="477"/>
      <c r="D534" s="477"/>
      <c r="E534" s="477"/>
      <c r="F534" s="477"/>
      <c r="G534" s="477"/>
      <c r="H534" s="479"/>
      <c r="I534" s="509"/>
      <c r="J534" s="477"/>
      <c r="K534" s="477"/>
      <c r="L534" s="479"/>
      <c r="M534" s="477"/>
    </row>
    <row r="535" spans="1:13" x14ac:dyDescent="0.2">
      <c r="A535" s="477"/>
      <c r="B535" s="477"/>
      <c r="C535" s="477"/>
      <c r="D535" s="477"/>
      <c r="E535" s="477"/>
      <c r="F535" s="477"/>
      <c r="G535" s="477"/>
      <c r="H535" s="479"/>
      <c r="I535" s="509"/>
      <c r="J535" s="477"/>
      <c r="K535" s="477"/>
      <c r="L535" s="479"/>
      <c r="M535" s="477"/>
    </row>
    <row r="536" spans="1:13" x14ac:dyDescent="0.2">
      <c r="A536" s="477"/>
      <c r="B536" s="477"/>
      <c r="C536" s="477"/>
      <c r="D536" s="477"/>
      <c r="E536" s="477"/>
      <c r="F536" s="477"/>
      <c r="G536" s="477"/>
      <c r="H536" s="479"/>
      <c r="I536" s="509"/>
      <c r="J536" s="477"/>
      <c r="K536" s="477"/>
      <c r="L536" s="479"/>
      <c r="M536" s="477"/>
    </row>
    <row r="537" spans="1:13" x14ac:dyDescent="0.2">
      <c r="A537" s="477"/>
      <c r="B537" s="477"/>
      <c r="C537" s="477"/>
      <c r="D537" s="477"/>
      <c r="E537" s="477"/>
      <c r="F537" s="477"/>
      <c r="G537" s="477"/>
      <c r="H537" s="479"/>
      <c r="I537" s="509"/>
      <c r="J537" s="477"/>
      <c r="K537" s="477"/>
      <c r="L537" s="479"/>
      <c r="M537" s="477"/>
    </row>
    <row r="538" spans="1:13" x14ac:dyDescent="0.2">
      <c r="A538" s="477"/>
      <c r="B538" s="477"/>
      <c r="C538" s="477"/>
      <c r="D538" s="477"/>
      <c r="E538" s="477"/>
      <c r="F538" s="477"/>
      <c r="G538" s="477"/>
      <c r="H538" s="479"/>
      <c r="I538" s="509"/>
      <c r="J538" s="477"/>
      <c r="K538" s="477"/>
      <c r="L538" s="479"/>
      <c r="M538" s="477"/>
    </row>
    <row r="539" spans="1:13" x14ac:dyDescent="0.2">
      <c r="A539" s="477"/>
      <c r="B539" s="477"/>
      <c r="C539" s="477"/>
      <c r="D539" s="477"/>
      <c r="E539" s="477"/>
      <c r="F539" s="477"/>
      <c r="G539" s="477"/>
      <c r="H539" s="479"/>
      <c r="I539" s="509"/>
      <c r="J539" s="477"/>
      <c r="K539" s="477"/>
      <c r="L539" s="479"/>
      <c r="M539" s="477"/>
    </row>
    <row r="540" spans="1:13" x14ac:dyDescent="0.2">
      <c r="A540" s="477"/>
      <c r="B540" s="477"/>
      <c r="C540" s="477"/>
      <c r="D540" s="477"/>
      <c r="E540" s="477"/>
      <c r="F540" s="477"/>
      <c r="G540" s="477"/>
      <c r="H540" s="479"/>
      <c r="I540" s="509"/>
      <c r="J540" s="477"/>
      <c r="K540" s="477"/>
      <c r="L540" s="479"/>
      <c r="M540" s="477"/>
    </row>
    <row r="541" spans="1:13" x14ac:dyDescent="0.2">
      <c r="A541" s="477"/>
      <c r="B541" s="477"/>
      <c r="C541" s="477"/>
      <c r="D541" s="477"/>
      <c r="E541" s="477"/>
      <c r="F541" s="477"/>
      <c r="G541" s="477"/>
      <c r="H541" s="479"/>
      <c r="I541" s="509"/>
      <c r="J541" s="477"/>
      <c r="K541" s="477"/>
      <c r="L541" s="479"/>
      <c r="M541" s="477"/>
    </row>
    <row r="542" spans="1:13" x14ac:dyDescent="0.2">
      <c r="A542" s="477"/>
      <c r="B542" s="477"/>
      <c r="C542" s="477"/>
      <c r="D542" s="477"/>
      <c r="E542" s="477"/>
      <c r="F542" s="477"/>
      <c r="G542" s="477"/>
      <c r="H542" s="479"/>
      <c r="I542" s="509"/>
      <c r="J542" s="477"/>
      <c r="K542" s="477"/>
      <c r="L542" s="479"/>
      <c r="M542" s="477"/>
    </row>
    <row r="543" spans="1:13" x14ac:dyDescent="0.2">
      <c r="A543" s="477"/>
      <c r="B543" s="477"/>
      <c r="C543" s="477"/>
      <c r="D543" s="477"/>
      <c r="E543" s="477"/>
      <c r="F543" s="477"/>
      <c r="G543" s="477"/>
      <c r="H543" s="479"/>
      <c r="I543" s="509"/>
      <c r="J543" s="477"/>
      <c r="K543" s="477"/>
      <c r="L543" s="479"/>
      <c r="M543" s="477"/>
    </row>
    <row r="544" spans="1:13" x14ac:dyDescent="0.2">
      <c r="A544" s="477"/>
      <c r="B544" s="477"/>
      <c r="C544" s="477"/>
      <c r="D544" s="477"/>
      <c r="E544" s="477"/>
      <c r="F544" s="477"/>
      <c r="G544" s="477"/>
      <c r="H544" s="479"/>
      <c r="I544" s="509"/>
      <c r="J544" s="477"/>
      <c r="K544" s="477"/>
      <c r="L544" s="479"/>
      <c r="M544" s="477"/>
    </row>
    <row r="545" spans="1:13" x14ac:dyDescent="0.2">
      <c r="A545" s="477"/>
      <c r="B545" s="477"/>
      <c r="C545" s="477"/>
      <c r="D545" s="477"/>
      <c r="E545" s="477"/>
      <c r="F545" s="477"/>
      <c r="G545" s="477"/>
      <c r="H545" s="479"/>
      <c r="I545" s="509"/>
      <c r="J545" s="477"/>
      <c r="K545" s="477"/>
      <c r="L545" s="479"/>
      <c r="M545" s="477"/>
    </row>
    <row r="546" spans="1:13" x14ac:dyDescent="0.2">
      <c r="A546" s="477"/>
      <c r="B546" s="477"/>
      <c r="C546" s="477"/>
      <c r="D546" s="477"/>
      <c r="E546" s="477"/>
      <c r="F546" s="477"/>
      <c r="G546" s="477"/>
      <c r="H546" s="479"/>
      <c r="I546" s="509"/>
      <c r="J546" s="477"/>
      <c r="K546" s="477"/>
      <c r="L546" s="479"/>
      <c r="M546" s="477"/>
    </row>
    <row r="547" spans="1:13" x14ac:dyDescent="0.2">
      <c r="A547" s="477"/>
      <c r="B547" s="477"/>
      <c r="C547" s="477"/>
      <c r="D547" s="477"/>
      <c r="E547" s="477"/>
      <c r="F547" s="477"/>
      <c r="G547" s="477"/>
      <c r="H547" s="479"/>
      <c r="I547" s="509"/>
      <c r="J547" s="477"/>
      <c r="K547" s="477"/>
      <c r="L547" s="479"/>
      <c r="M547" s="477"/>
    </row>
    <row r="548" spans="1:13" x14ac:dyDescent="0.2">
      <c r="A548" s="477"/>
      <c r="B548" s="477"/>
      <c r="C548" s="477"/>
      <c r="D548" s="477"/>
      <c r="E548" s="477"/>
      <c r="F548" s="477"/>
      <c r="G548" s="477"/>
      <c r="H548" s="479"/>
      <c r="I548" s="509"/>
      <c r="J548" s="477"/>
      <c r="K548" s="477"/>
      <c r="L548" s="479"/>
      <c r="M548" s="477"/>
    </row>
    <row r="549" spans="1:13" x14ac:dyDescent="0.2">
      <c r="A549" s="477"/>
      <c r="B549" s="477"/>
      <c r="C549" s="477"/>
      <c r="D549" s="477"/>
      <c r="E549" s="477"/>
      <c r="F549" s="477"/>
      <c r="G549" s="477"/>
      <c r="H549" s="479"/>
      <c r="I549" s="509"/>
      <c r="J549" s="477"/>
      <c r="K549" s="477"/>
      <c r="L549" s="479"/>
      <c r="M549" s="477"/>
    </row>
    <row r="550" spans="1:13" x14ac:dyDescent="0.2">
      <c r="A550" s="477"/>
      <c r="B550" s="477"/>
      <c r="C550" s="477"/>
      <c r="D550" s="477"/>
      <c r="E550" s="477"/>
      <c r="F550" s="477"/>
      <c r="G550" s="477"/>
      <c r="H550" s="479"/>
      <c r="I550" s="509"/>
      <c r="J550" s="477"/>
      <c r="K550" s="477"/>
      <c r="L550" s="479"/>
      <c r="M550" s="477"/>
    </row>
    <row r="551" spans="1:13" x14ac:dyDescent="0.2">
      <c r="A551" s="477"/>
      <c r="B551" s="477"/>
      <c r="C551" s="477"/>
      <c r="D551" s="477"/>
      <c r="E551" s="477"/>
      <c r="F551" s="477"/>
      <c r="G551" s="477"/>
      <c r="H551" s="479"/>
      <c r="I551" s="509"/>
      <c r="J551" s="477"/>
      <c r="K551" s="477"/>
      <c r="L551" s="479"/>
      <c r="M551" s="477"/>
    </row>
    <row r="552" spans="1:13" x14ac:dyDescent="0.2">
      <c r="A552" s="477"/>
      <c r="B552" s="477"/>
      <c r="C552" s="477"/>
      <c r="D552" s="477"/>
      <c r="E552" s="477"/>
      <c r="F552" s="477"/>
      <c r="G552" s="477"/>
      <c r="H552" s="479"/>
      <c r="I552" s="509"/>
      <c r="J552" s="477"/>
      <c r="K552" s="477"/>
      <c r="L552" s="479"/>
      <c r="M552" s="477"/>
    </row>
    <row r="553" spans="1:13" x14ac:dyDescent="0.2">
      <c r="A553" s="477"/>
      <c r="B553" s="477"/>
      <c r="C553" s="477"/>
      <c r="D553" s="477"/>
      <c r="E553" s="477"/>
      <c r="F553" s="477"/>
      <c r="G553" s="477"/>
      <c r="H553" s="479"/>
      <c r="I553" s="509"/>
      <c r="J553" s="477"/>
      <c r="K553" s="477"/>
      <c r="L553" s="479"/>
      <c r="M553" s="477"/>
    </row>
    <row r="554" spans="1:13" x14ac:dyDescent="0.2">
      <c r="A554" s="477"/>
      <c r="B554" s="477"/>
      <c r="C554" s="477"/>
      <c r="D554" s="477"/>
      <c r="E554" s="477"/>
      <c r="F554" s="477"/>
      <c r="G554" s="477"/>
      <c r="H554" s="479"/>
      <c r="I554" s="509"/>
      <c r="J554" s="477"/>
      <c r="K554" s="477"/>
      <c r="L554" s="479"/>
      <c r="M554" s="477"/>
    </row>
    <row r="555" spans="1:13" x14ac:dyDescent="0.2">
      <c r="A555" s="477"/>
      <c r="B555" s="477"/>
      <c r="C555" s="477"/>
      <c r="D555" s="477"/>
      <c r="E555" s="477"/>
      <c r="F555" s="477"/>
      <c r="G555" s="477"/>
      <c r="H555" s="479"/>
      <c r="I555" s="509"/>
      <c r="J555" s="477"/>
      <c r="K555" s="477"/>
      <c r="L555" s="479"/>
      <c r="M555" s="477"/>
    </row>
    <row r="556" spans="1:13" x14ac:dyDescent="0.2">
      <c r="A556" s="477"/>
      <c r="B556" s="477"/>
      <c r="C556" s="477"/>
      <c r="D556" s="477"/>
      <c r="E556" s="477"/>
      <c r="F556" s="477"/>
      <c r="G556" s="477"/>
      <c r="H556" s="479"/>
      <c r="I556" s="509"/>
      <c r="J556" s="477"/>
      <c r="K556" s="477"/>
      <c r="L556" s="479"/>
      <c r="M556" s="477"/>
    </row>
    <row r="557" spans="1:13" x14ac:dyDescent="0.2">
      <c r="A557" s="477"/>
      <c r="B557" s="477"/>
      <c r="C557" s="477"/>
      <c r="D557" s="477"/>
      <c r="E557" s="477"/>
      <c r="F557" s="477"/>
      <c r="G557" s="477"/>
      <c r="H557" s="479"/>
      <c r="I557" s="509"/>
      <c r="J557" s="477"/>
      <c r="K557" s="477"/>
      <c r="L557" s="479"/>
      <c r="M557" s="477"/>
    </row>
    <row r="558" spans="1:13" x14ac:dyDescent="0.2">
      <c r="A558" s="477"/>
      <c r="B558" s="477"/>
      <c r="C558" s="477"/>
      <c r="D558" s="477"/>
      <c r="E558" s="477"/>
      <c r="F558" s="477"/>
      <c r="G558" s="477"/>
      <c r="H558" s="479"/>
      <c r="I558" s="509"/>
      <c r="J558" s="477"/>
      <c r="K558" s="477"/>
      <c r="L558" s="479"/>
      <c r="M558" s="477"/>
    </row>
    <row r="559" spans="1:13" x14ac:dyDescent="0.2">
      <c r="A559" s="477"/>
      <c r="B559" s="477"/>
      <c r="C559" s="477"/>
      <c r="D559" s="477"/>
      <c r="E559" s="477"/>
      <c r="F559" s="477"/>
      <c r="G559" s="477"/>
      <c r="H559" s="479"/>
      <c r="I559" s="509"/>
      <c r="J559" s="477"/>
      <c r="K559" s="477"/>
      <c r="L559" s="479"/>
      <c r="M559" s="477"/>
    </row>
    <row r="560" spans="1:13" x14ac:dyDescent="0.2">
      <c r="A560" s="477"/>
      <c r="B560" s="477"/>
      <c r="C560" s="477"/>
      <c r="D560" s="477"/>
      <c r="E560" s="477"/>
      <c r="F560" s="477"/>
      <c r="G560" s="477"/>
      <c r="H560" s="479"/>
      <c r="I560" s="509"/>
      <c r="J560" s="477"/>
      <c r="K560" s="477"/>
      <c r="L560" s="479"/>
      <c r="M560" s="477"/>
    </row>
    <row r="561" spans="1:13" x14ac:dyDescent="0.2">
      <c r="A561" s="477"/>
      <c r="B561" s="477"/>
      <c r="C561" s="477"/>
      <c r="D561" s="477"/>
      <c r="E561" s="477"/>
      <c r="F561" s="477"/>
      <c r="G561" s="477"/>
      <c r="H561" s="479"/>
      <c r="I561" s="509"/>
      <c r="J561" s="477"/>
      <c r="K561" s="477"/>
      <c r="L561" s="479"/>
      <c r="M561" s="477"/>
    </row>
    <row r="562" spans="1:13" x14ac:dyDescent="0.2">
      <c r="A562" s="477"/>
      <c r="B562" s="477"/>
      <c r="C562" s="477"/>
      <c r="D562" s="477"/>
      <c r="E562" s="477"/>
      <c r="F562" s="477"/>
      <c r="G562" s="477"/>
      <c r="H562" s="479"/>
      <c r="I562" s="509"/>
      <c r="J562" s="477"/>
      <c r="K562" s="477"/>
      <c r="L562" s="479"/>
      <c r="M562" s="477"/>
    </row>
    <row r="563" spans="1:13" x14ac:dyDescent="0.2">
      <c r="A563" s="477"/>
      <c r="B563" s="477"/>
      <c r="C563" s="477"/>
      <c r="D563" s="477"/>
      <c r="E563" s="477"/>
      <c r="F563" s="477"/>
      <c r="G563" s="477"/>
      <c r="H563" s="479"/>
      <c r="I563" s="509"/>
      <c r="J563" s="477"/>
      <c r="K563" s="477"/>
      <c r="L563" s="479"/>
      <c r="M563" s="477"/>
    </row>
    <row r="564" spans="1:13" x14ac:dyDescent="0.2">
      <c r="A564" s="477"/>
      <c r="B564" s="477"/>
      <c r="C564" s="477"/>
      <c r="D564" s="477"/>
      <c r="E564" s="477"/>
      <c r="F564" s="477"/>
      <c r="G564" s="477"/>
      <c r="H564" s="479"/>
      <c r="I564" s="509"/>
      <c r="J564" s="477"/>
      <c r="K564" s="477"/>
      <c r="L564" s="479"/>
      <c r="M564" s="477"/>
    </row>
    <row r="565" spans="1:13" x14ac:dyDescent="0.2">
      <c r="A565" s="477"/>
      <c r="B565" s="477"/>
      <c r="C565" s="477"/>
      <c r="D565" s="477"/>
      <c r="E565" s="477"/>
      <c r="F565" s="477"/>
      <c r="G565" s="477"/>
      <c r="H565" s="479"/>
      <c r="I565" s="509"/>
      <c r="J565" s="477"/>
      <c r="K565" s="477"/>
      <c r="L565" s="479"/>
      <c r="M565" s="477"/>
    </row>
    <row r="566" spans="1:13" x14ac:dyDescent="0.2">
      <c r="A566" s="477"/>
      <c r="B566" s="477"/>
      <c r="C566" s="477"/>
      <c r="D566" s="477"/>
      <c r="E566" s="477"/>
      <c r="F566" s="477"/>
      <c r="G566" s="477"/>
      <c r="H566" s="479"/>
      <c r="I566" s="509"/>
      <c r="J566" s="477"/>
      <c r="K566" s="477"/>
      <c r="L566" s="479"/>
      <c r="M566" s="477"/>
    </row>
    <row r="567" spans="1:13" x14ac:dyDescent="0.2">
      <c r="A567" s="477"/>
      <c r="B567" s="477"/>
      <c r="C567" s="477"/>
      <c r="D567" s="477"/>
      <c r="E567" s="477"/>
      <c r="F567" s="477"/>
      <c r="G567" s="477"/>
      <c r="H567" s="479"/>
      <c r="I567" s="509"/>
      <c r="J567" s="477"/>
      <c r="K567" s="477"/>
      <c r="L567" s="479"/>
      <c r="M567" s="477"/>
    </row>
    <row r="568" spans="1:13" x14ac:dyDescent="0.2">
      <c r="A568" s="477"/>
      <c r="B568" s="477"/>
      <c r="C568" s="477"/>
      <c r="D568" s="477"/>
      <c r="E568" s="477"/>
      <c r="F568" s="477"/>
      <c r="G568" s="477"/>
      <c r="H568" s="479"/>
      <c r="I568" s="509"/>
      <c r="J568" s="477"/>
      <c r="K568" s="477"/>
      <c r="L568" s="479"/>
      <c r="M568" s="477"/>
    </row>
    <row r="569" spans="1:13" x14ac:dyDescent="0.2">
      <c r="A569" s="477"/>
      <c r="B569" s="477"/>
      <c r="C569" s="477"/>
      <c r="D569" s="477"/>
      <c r="E569" s="477"/>
      <c r="F569" s="477"/>
      <c r="G569" s="477"/>
      <c r="H569" s="479"/>
      <c r="I569" s="509"/>
      <c r="J569" s="477"/>
      <c r="K569" s="477"/>
      <c r="L569" s="479"/>
      <c r="M569" s="477"/>
    </row>
    <row r="570" spans="1:13" x14ac:dyDescent="0.2">
      <c r="A570" s="477"/>
      <c r="B570" s="477"/>
      <c r="C570" s="477"/>
      <c r="D570" s="477"/>
      <c r="E570" s="477"/>
      <c r="F570" s="477"/>
      <c r="G570" s="477"/>
      <c r="H570" s="479"/>
      <c r="I570" s="509"/>
      <c r="J570" s="477"/>
      <c r="K570" s="477"/>
      <c r="L570" s="479"/>
      <c r="M570" s="477"/>
    </row>
    <row r="571" spans="1:13" x14ac:dyDescent="0.2">
      <c r="A571" s="477"/>
      <c r="B571" s="477"/>
      <c r="C571" s="477"/>
      <c r="D571" s="477"/>
      <c r="E571" s="477"/>
      <c r="F571" s="477"/>
      <c r="G571" s="477"/>
      <c r="H571" s="479"/>
      <c r="I571" s="509"/>
      <c r="J571" s="477"/>
      <c r="K571" s="477"/>
      <c r="L571" s="479"/>
      <c r="M571" s="477"/>
    </row>
    <row r="572" spans="1:13" x14ac:dyDescent="0.2">
      <c r="A572" s="477"/>
      <c r="B572" s="477"/>
      <c r="C572" s="477"/>
      <c r="D572" s="477"/>
      <c r="E572" s="477"/>
      <c r="F572" s="477"/>
      <c r="G572" s="477"/>
      <c r="H572" s="479"/>
      <c r="I572" s="509"/>
      <c r="J572" s="477"/>
      <c r="K572" s="477"/>
      <c r="L572" s="479"/>
      <c r="M572" s="477"/>
    </row>
    <row r="573" spans="1:13" x14ac:dyDescent="0.2">
      <c r="A573" s="477"/>
      <c r="B573" s="477"/>
      <c r="C573" s="477"/>
      <c r="D573" s="477"/>
      <c r="E573" s="477"/>
      <c r="F573" s="477"/>
      <c r="G573" s="477"/>
      <c r="H573" s="479"/>
      <c r="I573" s="509"/>
      <c r="J573" s="477"/>
      <c r="K573" s="477"/>
      <c r="L573" s="479"/>
      <c r="M573" s="477"/>
    </row>
    <row r="574" spans="1:13" x14ac:dyDescent="0.2">
      <c r="A574" s="477"/>
      <c r="B574" s="477"/>
      <c r="C574" s="477"/>
      <c r="D574" s="477"/>
      <c r="E574" s="477"/>
      <c r="F574" s="477"/>
      <c r="G574" s="477"/>
      <c r="H574" s="479"/>
      <c r="I574" s="509"/>
      <c r="J574" s="477"/>
      <c r="K574" s="477"/>
      <c r="L574" s="479"/>
      <c r="M574" s="477"/>
    </row>
    <row r="575" spans="1:13" x14ac:dyDescent="0.2">
      <c r="A575" s="477"/>
      <c r="B575" s="477"/>
      <c r="C575" s="477"/>
      <c r="D575" s="477"/>
      <c r="E575" s="477"/>
      <c r="F575" s="477"/>
      <c r="G575" s="477"/>
      <c r="H575" s="479"/>
      <c r="I575" s="509"/>
      <c r="J575" s="477"/>
      <c r="K575" s="477"/>
      <c r="L575" s="479"/>
      <c r="M575" s="477"/>
    </row>
    <row r="576" spans="1:13" x14ac:dyDescent="0.2">
      <c r="A576" s="477"/>
      <c r="B576" s="477"/>
      <c r="C576" s="477"/>
      <c r="D576" s="477"/>
      <c r="E576" s="477"/>
      <c r="F576" s="477"/>
      <c r="G576" s="477"/>
      <c r="H576" s="479"/>
      <c r="I576" s="509"/>
      <c r="J576" s="477"/>
      <c r="K576" s="477"/>
      <c r="L576" s="479"/>
      <c r="M576" s="477"/>
    </row>
    <row r="577" spans="1:13" x14ac:dyDescent="0.2">
      <c r="A577" s="477"/>
      <c r="B577" s="477"/>
      <c r="C577" s="477"/>
      <c r="D577" s="477"/>
      <c r="E577" s="477"/>
      <c r="F577" s="477"/>
      <c r="G577" s="477"/>
      <c r="H577" s="479"/>
      <c r="I577" s="509"/>
      <c r="J577" s="477"/>
      <c r="K577" s="477"/>
      <c r="L577" s="479"/>
      <c r="M577" s="477"/>
    </row>
    <row r="578" spans="1:13" x14ac:dyDescent="0.2">
      <c r="A578" s="477"/>
      <c r="B578" s="477"/>
      <c r="C578" s="477"/>
      <c r="D578" s="477"/>
      <c r="E578" s="477"/>
      <c r="F578" s="477"/>
      <c r="G578" s="477"/>
      <c r="H578" s="479"/>
      <c r="I578" s="509"/>
      <c r="J578" s="477"/>
      <c r="K578" s="477"/>
      <c r="L578" s="479"/>
      <c r="M578" s="477"/>
    </row>
    <row r="579" spans="1:13" x14ac:dyDescent="0.2">
      <c r="A579" s="477"/>
      <c r="B579" s="477"/>
      <c r="C579" s="477"/>
      <c r="D579" s="477"/>
      <c r="E579" s="477"/>
      <c r="F579" s="477"/>
      <c r="G579" s="477"/>
      <c r="H579" s="479"/>
      <c r="I579" s="509"/>
      <c r="J579" s="477"/>
      <c r="K579" s="477"/>
      <c r="L579" s="479"/>
      <c r="M579" s="477"/>
    </row>
    <row r="580" spans="1:13" x14ac:dyDescent="0.2">
      <c r="A580" s="477"/>
      <c r="B580" s="477"/>
      <c r="C580" s="477"/>
      <c r="D580" s="477"/>
      <c r="E580" s="477"/>
      <c r="F580" s="477"/>
      <c r="G580" s="477"/>
      <c r="H580" s="479"/>
      <c r="I580" s="509"/>
      <c r="J580" s="477"/>
      <c r="K580" s="477"/>
      <c r="L580" s="479"/>
      <c r="M580" s="477"/>
    </row>
    <row r="581" spans="1:13" x14ac:dyDescent="0.2">
      <c r="A581" s="477"/>
      <c r="B581" s="477"/>
      <c r="C581" s="477"/>
      <c r="D581" s="477"/>
      <c r="E581" s="477"/>
      <c r="F581" s="477"/>
      <c r="G581" s="477"/>
      <c r="H581" s="479"/>
      <c r="I581" s="509"/>
      <c r="J581" s="477"/>
      <c r="K581" s="477"/>
      <c r="L581" s="479"/>
      <c r="M581" s="477"/>
    </row>
    <row r="582" spans="1:13" x14ac:dyDescent="0.2">
      <c r="A582" s="477"/>
      <c r="B582" s="477"/>
      <c r="C582" s="477"/>
      <c r="D582" s="477"/>
      <c r="E582" s="477"/>
      <c r="F582" s="477"/>
      <c r="G582" s="477"/>
      <c r="H582" s="479"/>
      <c r="I582" s="509"/>
      <c r="J582" s="477"/>
      <c r="K582" s="477"/>
      <c r="L582" s="479"/>
      <c r="M582" s="477"/>
    </row>
    <row r="583" spans="1:13" x14ac:dyDescent="0.2">
      <c r="A583" s="477"/>
      <c r="B583" s="477"/>
      <c r="C583" s="477"/>
      <c r="D583" s="477"/>
      <c r="E583" s="477"/>
      <c r="F583" s="477"/>
      <c r="G583" s="477"/>
      <c r="H583" s="479"/>
      <c r="I583" s="509"/>
      <c r="J583" s="477"/>
      <c r="K583" s="477"/>
      <c r="L583" s="479"/>
      <c r="M583" s="477"/>
    </row>
    <row r="584" spans="1:13" x14ac:dyDescent="0.2">
      <c r="A584" s="477"/>
      <c r="B584" s="477"/>
      <c r="C584" s="477"/>
      <c r="D584" s="477"/>
      <c r="E584" s="477"/>
      <c r="F584" s="477"/>
      <c r="G584" s="477"/>
      <c r="H584" s="479"/>
      <c r="I584" s="509"/>
      <c r="J584" s="477"/>
      <c r="K584" s="477"/>
      <c r="L584" s="479"/>
      <c r="M584" s="477"/>
    </row>
    <row r="585" spans="1:13" x14ac:dyDescent="0.2">
      <c r="A585" s="477"/>
      <c r="B585" s="477"/>
      <c r="C585" s="477"/>
      <c r="D585" s="477"/>
      <c r="E585" s="477"/>
      <c r="F585" s="477"/>
      <c r="G585" s="477"/>
      <c r="H585" s="479"/>
      <c r="I585" s="509"/>
      <c r="J585" s="477"/>
      <c r="K585" s="477"/>
      <c r="L585" s="479"/>
      <c r="M585" s="477"/>
    </row>
    <row r="586" spans="1:13" x14ac:dyDescent="0.2">
      <c r="A586" s="477"/>
      <c r="B586" s="477"/>
      <c r="C586" s="477"/>
      <c r="D586" s="477"/>
      <c r="E586" s="477"/>
      <c r="F586" s="477"/>
      <c r="G586" s="477"/>
      <c r="H586" s="479"/>
      <c r="I586" s="509"/>
      <c r="J586" s="477"/>
      <c r="K586" s="477"/>
      <c r="L586" s="479"/>
      <c r="M586" s="477"/>
    </row>
    <row r="587" spans="1:13" x14ac:dyDescent="0.2">
      <c r="A587" s="477"/>
      <c r="B587" s="477"/>
      <c r="C587" s="477"/>
      <c r="D587" s="477"/>
      <c r="E587" s="477"/>
      <c r="F587" s="477"/>
      <c r="G587" s="477"/>
      <c r="H587" s="479"/>
      <c r="I587" s="509"/>
      <c r="J587" s="477"/>
      <c r="K587" s="477"/>
      <c r="L587" s="479"/>
      <c r="M587" s="477"/>
    </row>
    <row r="588" spans="1:13" x14ac:dyDescent="0.2">
      <c r="A588" s="477"/>
      <c r="B588" s="477"/>
      <c r="C588" s="477"/>
      <c r="D588" s="477"/>
      <c r="E588" s="477"/>
      <c r="F588" s="477"/>
      <c r="G588" s="477"/>
      <c r="H588" s="479"/>
      <c r="I588" s="509"/>
      <c r="J588" s="477"/>
      <c r="K588" s="477"/>
      <c r="L588" s="479"/>
      <c r="M588" s="477"/>
    </row>
    <row r="589" spans="1:13" x14ac:dyDescent="0.2">
      <c r="A589" s="477"/>
      <c r="B589" s="477"/>
      <c r="C589" s="477"/>
      <c r="D589" s="477"/>
      <c r="E589" s="477"/>
      <c r="F589" s="477"/>
      <c r="G589" s="477"/>
      <c r="H589" s="479"/>
      <c r="I589" s="509"/>
      <c r="J589" s="477"/>
      <c r="K589" s="477"/>
      <c r="L589" s="479"/>
      <c r="M589" s="477"/>
    </row>
    <row r="590" spans="1:13" x14ac:dyDescent="0.2">
      <c r="A590" s="477"/>
      <c r="B590" s="477"/>
      <c r="C590" s="477"/>
      <c r="D590" s="477"/>
      <c r="E590" s="477"/>
      <c r="F590" s="477"/>
      <c r="G590" s="477"/>
      <c r="H590" s="479"/>
      <c r="I590" s="509"/>
      <c r="J590" s="477"/>
      <c r="K590" s="477"/>
      <c r="L590" s="479"/>
      <c r="M590" s="477"/>
    </row>
    <row r="591" spans="1:13" x14ac:dyDescent="0.2">
      <c r="A591" s="477"/>
      <c r="B591" s="477"/>
      <c r="C591" s="477"/>
      <c r="D591" s="477"/>
      <c r="E591" s="477"/>
      <c r="F591" s="477"/>
      <c r="G591" s="477"/>
      <c r="H591" s="479"/>
      <c r="I591" s="509"/>
      <c r="J591" s="477"/>
      <c r="K591" s="477"/>
      <c r="L591" s="479"/>
      <c r="M591" s="477"/>
    </row>
    <row r="592" spans="1:13" x14ac:dyDescent="0.2">
      <c r="A592" s="477"/>
      <c r="B592" s="477"/>
      <c r="C592" s="477"/>
      <c r="D592" s="477"/>
      <c r="E592" s="477"/>
      <c r="F592" s="477"/>
      <c r="G592" s="477"/>
      <c r="H592" s="479"/>
      <c r="I592" s="509"/>
      <c r="J592" s="477"/>
      <c r="K592" s="477"/>
      <c r="L592" s="479"/>
      <c r="M592" s="477"/>
    </row>
    <row r="593" spans="1:13" x14ac:dyDescent="0.2">
      <c r="A593" s="477"/>
      <c r="B593" s="477"/>
      <c r="C593" s="477"/>
      <c r="D593" s="477"/>
      <c r="E593" s="477"/>
      <c r="F593" s="477"/>
      <c r="G593" s="477"/>
      <c r="H593" s="479"/>
      <c r="I593" s="509"/>
      <c r="J593" s="477"/>
      <c r="K593" s="477"/>
      <c r="L593" s="479"/>
      <c r="M593" s="477"/>
    </row>
    <row r="594" spans="1:13" x14ac:dyDescent="0.2">
      <c r="A594" s="477"/>
      <c r="B594" s="477"/>
      <c r="C594" s="477"/>
      <c r="D594" s="477"/>
      <c r="E594" s="477"/>
      <c r="F594" s="477"/>
      <c r="G594" s="477"/>
      <c r="H594" s="479"/>
      <c r="I594" s="509"/>
      <c r="J594" s="477"/>
      <c r="K594" s="477"/>
      <c r="L594" s="479"/>
      <c r="M594" s="477"/>
    </row>
    <row r="595" spans="1:13" x14ac:dyDescent="0.2">
      <c r="A595" s="477"/>
      <c r="B595" s="477"/>
      <c r="C595" s="477"/>
      <c r="D595" s="477"/>
      <c r="E595" s="477"/>
      <c r="F595" s="477"/>
      <c r="G595" s="477"/>
      <c r="H595" s="479"/>
      <c r="I595" s="509"/>
      <c r="J595" s="477"/>
      <c r="K595" s="477"/>
      <c r="L595" s="479"/>
      <c r="M595" s="477"/>
    </row>
    <row r="596" spans="1:13" x14ac:dyDescent="0.2">
      <c r="A596" s="477"/>
      <c r="B596" s="477"/>
      <c r="C596" s="477"/>
      <c r="D596" s="477"/>
      <c r="E596" s="477"/>
      <c r="F596" s="477"/>
      <c r="G596" s="477"/>
      <c r="H596" s="479"/>
      <c r="I596" s="509"/>
      <c r="J596" s="477"/>
      <c r="K596" s="477"/>
      <c r="L596" s="479"/>
      <c r="M596" s="477"/>
    </row>
    <row r="597" spans="1:13" x14ac:dyDescent="0.2">
      <c r="A597" s="477"/>
      <c r="B597" s="477"/>
      <c r="C597" s="477"/>
      <c r="D597" s="477"/>
      <c r="E597" s="477"/>
      <c r="F597" s="477"/>
      <c r="G597" s="477"/>
      <c r="H597" s="479"/>
      <c r="I597" s="509"/>
      <c r="J597" s="477"/>
      <c r="K597" s="477"/>
      <c r="L597" s="479"/>
      <c r="M597" s="477"/>
    </row>
    <row r="598" spans="1:13" x14ac:dyDescent="0.2">
      <c r="A598" s="477"/>
      <c r="B598" s="477"/>
      <c r="C598" s="477"/>
      <c r="D598" s="477"/>
      <c r="E598" s="477"/>
      <c r="F598" s="477"/>
      <c r="G598" s="477"/>
      <c r="H598" s="479"/>
      <c r="I598" s="509"/>
      <c r="J598" s="477"/>
      <c r="K598" s="477"/>
      <c r="L598" s="479"/>
      <c r="M598" s="477"/>
    </row>
    <row r="599" spans="1:13" x14ac:dyDescent="0.2">
      <c r="A599" s="477"/>
      <c r="B599" s="477"/>
      <c r="C599" s="477"/>
      <c r="D599" s="477"/>
      <c r="E599" s="477"/>
      <c r="F599" s="477"/>
      <c r="G599" s="477"/>
      <c r="H599" s="479"/>
      <c r="I599" s="509"/>
      <c r="J599" s="477"/>
      <c r="K599" s="477"/>
      <c r="L599" s="479"/>
      <c r="M599" s="477"/>
    </row>
    <row r="600" spans="1:13" x14ac:dyDescent="0.2">
      <c r="A600" s="477"/>
      <c r="B600" s="477"/>
      <c r="C600" s="477"/>
      <c r="D600" s="477"/>
      <c r="E600" s="477"/>
      <c r="F600" s="477"/>
      <c r="G600" s="477"/>
      <c r="H600" s="479"/>
      <c r="I600" s="509"/>
      <c r="J600" s="477"/>
      <c r="K600" s="477"/>
      <c r="L600" s="479"/>
      <c r="M600" s="477"/>
    </row>
    <row r="601" spans="1:13" x14ac:dyDescent="0.2">
      <c r="A601" s="477"/>
      <c r="B601" s="477"/>
      <c r="C601" s="477"/>
      <c r="D601" s="477"/>
      <c r="E601" s="477"/>
      <c r="F601" s="477"/>
      <c r="G601" s="477"/>
      <c r="H601" s="479"/>
      <c r="I601" s="509"/>
      <c r="J601" s="477"/>
      <c r="K601" s="477"/>
      <c r="L601" s="479"/>
      <c r="M601" s="477"/>
    </row>
    <row r="602" spans="1:13" x14ac:dyDescent="0.2">
      <c r="A602" s="477"/>
      <c r="B602" s="477"/>
      <c r="C602" s="477"/>
      <c r="D602" s="477"/>
      <c r="E602" s="477"/>
      <c r="F602" s="477"/>
      <c r="G602" s="477"/>
      <c r="H602" s="479"/>
      <c r="I602" s="509"/>
      <c r="J602" s="477"/>
      <c r="K602" s="477"/>
      <c r="L602" s="479"/>
      <c r="M602" s="477"/>
    </row>
    <row r="603" spans="1:13" x14ac:dyDescent="0.2">
      <c r="A603" s="477"/>
      <c r="B603" s="477"/>
      <c r="C603" s="477"/>
      <c r="D603" s="477"/>
      <c r="E603" s="477"/>
      <c r="F603" s="477"/>
      <c r="G603" s="477"/>
      <c r="H603" s="479"/>
      <c r="I603" s="509"/>
      <c r="J603" s="477"/>
      <c r="K603" s="477"/>
      <c r="L603" s="479"/>
      <c r="M603" s="477"/>
    </row>
    <row r="604" spans="1:13" x14ac:dyDescent="0.2">
      <c r="A604" s="477"/>
      <c r="B604" s="477"/>
      <c r="C604" s="477"/>
      <c r="D604" s="477"/>
      <c r="E604" s="477"/>
      <c r="F604" s="477"/>
      <c r="G604" s="477"/>
      <c r="H604" s="479"/>
      <c r="I604" s="509"/>
      <c r="J604" s="477"/>
      <c r="K604" s="477"/>
      <c r="L604" s="479"/>
      <c r="M604" s="477"/>
    </row>
    <row r="605" spans="1:13" x14ac:dyDescent="0.2">
      <c r="A605" s="477"/>
      <c r="B605" s="477"/>
      <c r="C605" s="477"/>
      <c r="D605" s="477"/>
      <c r="E605" s="477"/>
      <c r="F605" s="477"/>
      <c r="G605" s="477"/>
      <c r="H605" s="479"/>
      <c r="I605" s="509"/>
      <c r="J605" s="477"/>
      <c r="K605" s="477"/>
      <c r="L605" s="479"/>
      <c r="M605" s="477"/>
    </row>
    <row r="606" spans="1:13" x14ac:dyDescent="0.2">
      <c r="A606" s="477"/>
      <c r="B606" s="477"/>
      <c r="C606" s="477"/>
      <c r="D606" s="477"/>
      <c r="E606" s="477"/>
      <c r="F606" s="477"/>
      <c r="G606" s="477"/>
      <c r="H606" s="479"/>
      <c r="I606" s="509"/>
      <c r="J606" s="477"/>
      <c r="K606" s="477"/>
      <c r="L606" s="479"/>
      <c r="M606" s="477"/>
    </row>
    <row r="607" spans="1:13" x14ac:dyDescent="0.2">
      <c r="A607" s="477"/>
      <c r="B607" s="477"/>
      <c r="C607" s="477"/>
      <c r="D607" s="477"/>
      <c r="E607" s="477"/>
      <c r="F607" s="477"/>
      <c r="G607" s="477"/>
      <c r="H607" s="479"/>
      <c r="I607" s="509"/>
      <c r="J607" s="477"/>
      <c r="K607" s="477"/>
      <c r="L607" s="479"/>
      <c r="M607" s="477"/>
    </row>
    <row r="608" spans="1:13" x14ac:dyDescent="0.2">
      <c r="A608" s="477"/>
      <c r="B608" s="477"/>
      <c r="C608" s="477"/>
      <c r="D608" s="477"/>
      <c r="E608" s="477"/>
      <c r="F608" s="477"/>
      <c r="G608" s="477"/>
      <c r="H608" s="479"/>
      <c r="I608" s="509"/>
      <c r="J608" s="477"/>
      <c r="K608" s="477"/>
      <c r="L608" s="479"/>
      <c r="M608" s="477"/>
    </row>
    <row r="609" spans="1:13" x14ac:dyDescent="0.2">
      <c r="A609" s="477"/>
      <c r="B609" s="477"/>
      <c r="C609" s="477"/>
      <c r="D609" s="477"/>
      <c r="E609" s="477"/>
      <c r="F609" s="477"/>
      <c r="G609" s="477"/>
      <c r="H609" s="479"/>
      <c r="I609" s="509"/>
      <c r="J609" s="477"/>
      <c r="K609" s="477"/>
      <c r="L609" s="479"/>
      <c r="M609" s="477"/>
    </row>
    <row r="610" spans="1:13" x14ac:dyDescent="0.2">
      <c r="A610" s="477"/>
      <c r="B610" s="477"/>
      <c r="C610" s="477"/>
      <c r="D610" s="477"/>
      <c r="E610" s="477"/>
      <c r="F610" s="477"/>
      <c r="G610" s="477"/>
      <c r="H610" s="479"/>
      <c r="I610" s="509"/>
      <c r="J610" s="477"/>
      <c r="K610" s="477"/>
      <c r="L610" s="479"/>
      <c r="M610" s="477"/>
    </row>
    <row r="611" spans="1:13" x14ac:dyDescent="0.2">
      <c r="A611" s="477"/>
      <c r="B611" s="477"/>
      <c r="C611" s="477"/>
      <c r="D611" s="477"/>
      <c r="E611" s="477"/>
      <c r="F611" s="477"/>
      <c r="G611" s="477"/>
      <c r="H611" s="479"/>
      <c r="I611" s="509"/>
      <c r="J611" s="477"/>
      <c r="K611" s="477"/>
      <c r="L611" s="479"/>
      <c r="M611" s="477"/>
    </row>
    <row r="612" spans="1:13" x14ac:dyDescent="0.2">
      <c r="A612" s="477"/>
      <c r="B612" s="477"/>
      <c r="C612" s="477"/>
      <c r="D612" s="477"/>
      <c r="E612" s="477"/>
      <c r="F612" s="477"/>
      <c r="G612" s="477"/>
      <c r="H612" s="479"/>
      <c r="I612" s="509"/>
      <c r="J612" s="477"/>
      <c r="K612" s="477"/>
      <c r="L612" s="479"/>
      <c r="M612" s="477"/>
    </row>
    <row r="613" spans="1:13" x14ac:dyDescent="0.2">
      <c r="A613" s="477"/>
      <c r="B613" s="477"/>
      <c r="C613" s="477"/>
      <c r="D613" s="477"/>
      <c r="E613" s="477"/>
      <c r="F613" s="477"/>
      <c r="G613" s="477"/>
      <c r="H613" s="479"/>
      <c r="I613" s="509"/>
      <c r="J613" s="477"/>
      <c r="K613" s="477"/>
      <c r="L613" s="479"/>
      <c r="M613" s="477"/>
    </row>
    <row r="614" spans="1:13" x14ac:dyDescent="0.2">
      <c r="A614" s="477"/>
      <c r="B614" s="477"/>
      <c r="C614" s="477"/>
      <c r="D614" s="477"/>
      <c r="E614" s="477"/>
      <c r="F614" s="477"/>
      <c r="G614" s="477"/>
      <c r="H614" s="479"/>
      <c r="I614" s="509"/>
      <c r="J614" s="477"/>
      <c r="K614" s="477"/>
      <c r="L614" s="479"/>
      <c r="M614" s="477"/>
    </row>
    <row r="615" spans="1:13" x14ac:dyDescent="0.2">
      <c r="A615" s="477"/>
      <c r="B615" s="477"/>
      <c r="C615" s="477"/>
      <c r="D615" s="477"/>
      <c r="E615" s="477"/>
      <c r="F615" s="477"/>
      <c r="G615" s="477"/>
      <c r="H615" s="479"/>
      <c r="I615" s="509"/>
      <c r="J615" s="477"/>
      <c r="K615" s="477"/>
      <c r="L615" s="479"/>
      <c r="M615" s="477"/>
    </row>
    <row r="616" spans="1:13" x14ac:dyDescent="0.2">
      <c r="A616" s="477"/>
      <c r="B616" s="477"/>
      <c r="C616" s="477"/>
      <c r="D616" s="477"/>
      <c r="E616" s="477"/>
      <c r="F616" s="477"/>
      <c r="G616" s="477"/>
      <c r="H616" s="479"/>
      <c r="I616" s="509"/>
      <c r="J616" s="477"/>
      <c r="K616" s="477"/>
      <c r="L616" s="479"/>
      <c r="M616" s="477"/>
    </row>
    <row r="617" spans="1:13" x14ac:dyDescent="0.2">
      <c r="A617" s="477"/>
      <c r="B617" s="477"/>
      <c r="C617" s="477"/>
      <c r="D617" s="477"/>
      <c r="E617" s="477"/>
      <c r="F617" s="477"/>
      <c r="G617" s="477"/>
      <c r="H617" s="479"/>
      <c r="I617" s="509"/>
      <c r="J617" s="477"/>
      <c r="K617" s="477"/>
      <c r="L617" s="479"/>
      <c r="M617" s="477"/>
    </row>
    <row r="618" spans="1:13" x14ac:dyDescent="0.2">
      <c r="A618" s="477"/>
      <c r="B618" s="477"/>
      <c r="C618" s="477"/>
      <c r="D618" s="477"/>
      <c r="E618" s="477"/>
      <c r="F618" s="477"/>
      <c r="G618" s="477"/>
      <c r="H618" s="479"/>
      <c r="I618" s="509"/>
      <c r="J618" s="477"/>
      <c r="K618" s="477"/>
      <c r="L618" s="479"/>
      <c r="M618" s="477"/>
    </row>
    <row r="619" spans="1:13" x14ac:dyDescent="0.2">
      <c r="A619" s="477"/>
      <c r="B619" s="477"/>
      <c r="C619" s="477"/>
      <c r="D619" s="477"/>
      <c r="E619" s="477"/>
      <c r="F619" s="477"/>
      <c r="G619" s="477"/>
      <c r="H619" s="479"/>
      <c r="I619" s="509"/>
      <c r="J619" s="477"/>
      <c r="K619" s="477"/>
      <c r="L619" s="479"/>
      <c r="M619" s="477"/>
    </row>
    <row r="620" spans="1:13" x14ac:dyDescent="0.2">
      <c r="A620" s="477"/>
      <c r="B620" s="477"/>
      <c r="C620" s="477"/>
      <c r="D620" s="477"/>
      <c r="E620" s="477"/>
      <c r="F620" s="477"/>
      <c r="G620" s="477"/>
      <c r="H620" s="479"/>
      <c r="I620" s="509"/>
      <c r="J620" s="477"/>
      <c r="K620" s="477"/>
      <c r="L620" s="479"/>
      <c r="M620" s="477"/>
    </row>
    <row r="621" spans="1:13" x14ac:dyDescent="0.2">
      <c r="A621" s="477"/>
      <c r="B621" s="477"/>
      <c r="C621" s="477"/>
      <c r="D621" s="477"/>
      <c r="E621" s="477"/>
      <c r="F621" s="477"/>
      <c r="G621" s="477"/>
      <c r="H621" s="479"/>
      <c r="I621" s="509"/>
      <c r="J621" s="477"/>
      <c r="K621" s="477"/>
      <c r="L621" s="479"/>
      <c r="M621" s="477"/>
    </row>
    <row r="622" spans="1:13" x14ac:dyDescent="0.2">
      <c r="A622" s="477"/>
      <c r="B622" s="477"/>
      <c r="C622" s="477"/>
      <c r="D622" s="477"/>
      <c r="E622" s="477"/>
      <c r="F622" s="477"/>
      <c r="G622" s="477"/>
      <c r="H622" s="479"/>
      <c r="I622" s="509"/>
      <c r="J622" s="477"/>
      <c r="K622" s="477"/>
      <c r="L622" s="479"/>
      <c r="M622" s="477"/>
    </row>
    <row r="623" spans="1:13" x14ac:dyDescent="0.2">
      <c r="A623" s="477"/>
      <c r="B623" s="477"/>
      <c r="C623" s="477"/>
      <c r="D623" s="477"/>
      <c r="E623" s="477"/>
      <c r="F623" s="477"/>
      <c r="G623" s="477"/>
      <c r="H623" s="479"/>
      <c r="I623" s="509"/>
      <c r="J623" s="477"/>
      <c r="K623" s="477"/>
      <c r="L623" s="479"/>
      <c r="M623" s="477"/>
    </row>
    <row r="624" spans="1:13" x14ac:dyDescent="0.2">
      <c r="A624" s="477"/>
      <c r="B624" s="477"/>
      <c r="C624" s="477"/>
      <c r="D624" s="477"/>
      <c r="E624" s="477"/>
      <c r="F624" s="477"/>
      <c r="G624" s="477"/>
      <c r="H624" s="479"/>
      <c r="I624" s="509"/>
      <c r="J624" s="477"/>
      <c r="K624" s="477"/>
      <c r="L624" s="479"/>
      <c r="M624" s="477"/>
    </row>
    <row r="625" spans="1:13" x14ac:dyDescent="0.2">
      <c r="A625" s="477"/>
      <c r="B625" s="477"/>
      <c r="C625" s="477"/>
      <c r="D625" s="477"/>
      <c r="E625" s="477"/>
      <c r="F625" s="477"/>
      <c r="G625" s="477"/>
      <c r="H625" s="479"/>
      <c r="I625" s="509"/>
      <c r="J625" s="477"/>
      <c r="K625" s="477"/>
      <c r="L625" s="479"/>
      <c r="M625" s="477"/>
    </row>
    <row r="626" spans="1:13" x14ac:dyDescent="0.2">
      <c r="A626" s="477"/>
      <c r="B626" s="477"/>
      <c r="C626" s="477"/>
      <c r="D626" s="477"/>
      <c r="E626" s="477"/>
      <c r="F626" s="477"/>
      <c r="G626" s="477"/>
      <c r="H626" s="479"/>
      <c r="I626" s="509"/>
      <c r="J626" s="477"/>
      <c r="K626" s="477"/>
      <c r="L626" s="479"/>
      <c r="M626" s="477"/>
    </row>
    <row r="627" spans="1:13" x14ac:dyDescent="0.2">
      <c r="A627" s="477"/>
      <c r="B627" s="477"/>
      <c r="C627" s="477"/>
      <c r="D627" s="477"/>
      <c r="E627" s="477"/>
      <c r="F627" s="477"/>
      <c r="G627" s="477"/>
      <c r="H627" s="479"/>
      <c r="I627" s="509"/>
      <c r="J627" s="477"/>
      <c r="K627" s="477"/>
      <c r="L627" s="479"/>
      <c r="M627" s="477"/>
    </row>
    <row r="628" spans="1:13" x14ac:dyDescent="0.2">
      <c r="A628" s="477"/>
      <c r="B628" s="477"/>
      <c r="C628" s="477"/>
      <c r="D628" s="477"/>
      <c r="E628" s="477"/>
      <c r="F628" s="477"/>
      <c r="G628" s="477"/>
      <c r="H628" s="479"/>
      <c r="I628" s="509"/>
      <c r="J628" s="477"/>
      <c r="K628" s="477"/>
      <c r="L628" s="479"/>
      <c r="M628" s="477"/>
    </row>
    <row r="629" spans="1:13" x14ac:dyDescent="0.2">
      <c r="A629" s="477"/>
      <c r="B629" s="477"/>
      <c r="C629" s="477"/>
      <c r="D629" s="477"/>
      <c r="E629" s="477"/>
      <c r="F629" s="477"/>
      <c r="G629" s="477"/>
      <c r="H629" s="479"/>
      <c r="I629" s="509"/>
      <c r="J629" s="477"/>
      <c r="K629" s="477"/>
      <c r="L629" s="479"/>
      <c r="M629" s="477"/>
    </row>
    <row r="630" spans="1:13" x14ac:dyDescent="0.2">
      <c r="A630" s="477"/>
      <c r="B630" s="477"/>
      <c r="C630" s="477"/>
      <c r="D630" s="477"/>
      <c r="E630" s="477"/>
      <c r="F630" s="477"/>
      <c r="G630" s="477"/>
      <c r="H630" s="479"/>
      <c r="I630" s="509"/>
      <c r="J630" s="477"/>
      <c r="K630" s="477"/>
      <c r="L630" s="479"/>
      <c r="M630" s="477"/>
    </row>
    <row r="631" spans="1:13" x14ac:dyDescent="0.2">
      <c r="A631" s="477"/>
      <c r="B631" s="477"/>
      <c r="C631" s="477"/>
      <c r="D631" s="477"/>
      <c r="E631" s="477"/>
      <c r="F631" s="477"/>
      <c r="G631" s="477"/>
      <c r="H631" s="479"/>
      <c r="I631" s="509"/>
      <c r="J631" s="477"/>
      <c r="K631" s="477"/>
      <c r="L631" s="479"/>
      <c r="M631" s="477"/>
    </row>
    <row r="632" spans="1:13" x14ac:dyDescent="0.2">
      <c r="A632" s="477"/>
      <c r="B632" s="477"/>
      <c r="C632" s="477"/>
      <c r="D632" s="477"/>
      <c r="E632" s="477"/>
      <c r="F632" s="477"/>
      <c r="G632" s="477"/>
      <c r="H632" s="479"/>
      <c r="I632" s="509"/>
      <c r="J632" s="477"/>
      <c r="K632" s="477"/>
      <c r="L632" s="479"/>
      <c r="M632" s="477"/>
    </row>
    <row r="633" spans="1:13" x14ac:dyDescent="0.2">
      <c r="A633" s="477"/>
      <c r="B633" s="477"/>
      <c r="C633" s="477"/>
      <c r="D633" s="477"/>
      <c r="E633" s="477"/>
      <c r="F633" s="477"/>
      <c r="G633" s="477"/>
      <c r="H633" s="479"/>
      <c r="I633" s="509"/>
      <c r="J633" s="477"/>
      <c r="K633" s="477"/>
      <c r="L633" s="479"/>
      <c r="M633" s="477"/>
    </row>
    <row r="634" spans="1:13" x14ac:dyDescent="0.2">
      <c r="A634" s="477"/>
      <c r="B634" s="477"/>
      <c r="C634" s="477"/>
      <c r="D634" s="477"/>
      <c r="E634" s="477"/>
      <c r="F634" s="477"/>
      <c r="G634" s="477"/>
      <c r="H634" s="479"/>
      <c r="I634" s="509"/>
      <c r="J634" s="477"/>
      <c r="K634" s="477"/>
      <c r="L634" s="479"/>
      <c r="M634" s="477"/>
    </row>
    <row r="635" spans="1:13" x14ac:dyDescent="0.2">
      <c r="A635" s="477"/>
      <c r="B635" s="477"/>
      <c r="C635" s="477"/>
      <c r="D635" s="477"/>
      <c r="E635" s="477"/>
      <c r="F635" s="477"/>
      <c r="G635" s="477"/>
      <c r="H635" s="479"/>
      <c r="I635" s="509"/>
      <c r="J635" s="477"/>
      <c r="K635" s="477"/>
      <c r="L635" s="479"/>
      <c r="M635" s="477"/>
    </row>
    <row r="636" spans="1:13" x14ac:dyDescent="0.2">
      <c r="A636" s="477"/>
      <c r="B636" s="477"/>
      <c r="C636" s="477"/>
      <c r="D636" s="477"/>
      <c r="E636" s="477"/>
      <c r="F636" s="477"/>
      <c r="G636" s="477"/>
      <c r="H636" s="479"/>
      <c r="I636" s="509"/>
      <c r="J636" s="477"/>
      <c r="K636" s="477"/>
      <c r="L636" s="479"/>
      <c r="M636" s="477"/>
    </row>
    <row r="637" spans="1:13" x14ac:dyDescent="0.2">
      <c r="A637" s="477"/>
      <c r="B637" s="477"/>
      <c r="C637" s="477"/>
      <c r="D637" s="477"/>
      <c r="E637" s="477"/>
      <c r="F637" s="477"/>
      <c r="G637" s="477"/>
      <c r="H637" s="479"/>
      <c r="I637" s="509"/>
      <c r="J637" s="477"/>
      <c r="K637" s="477"/>
      <c r="L637" s="479"/>
      <c r="M637" s="477"/>
    </row>
    <row r="638" spans="1:13" x14ac:dyDescent="0.2">
      <c r="A638" s="477"/>
      <c r="B638" s="477"/>
      <c r="C638" s="477"/>
      <c r="D638" s="477"/>
      <c r="E638" s="477"/>
      <c r="F638" s="477"/>
      <c r="G638" s="477"/>
      <c r="H638" s="479"/>
      <c r="I638" s="509"/>
      <c r="J638" s="477"/>
      <c r="K638" s="477"/>
      <c r="L638" s="479"/>
      <c r="M638" s="477"/>
    </row>
    <row r="639" spans="1:13" x14ac:dyDescent="0.2">
      <c r="A639" s="477"/>
      <c r="B639" s="477"/>
      <c r="C639" s="477"/>
      <c r="D639" s="477"/>
      <c r="E639" s="477"/>
      <c r="F639" s="477"/>
      <c r="G639" s="477"/>
      <c r="H639" s="479"/>
      <c r="I639" s="509"/>
      <c r="J639" s="477"/>
      <c r="K639" s="477"/>
      <c r="L639" s="479"/>
      <c r="M639" s="477"/>
    </row>
    <row r="640" spans="1:13" x14ac:dyDescent="0.2">
      <c r="A640" s="477"/>
      <c r="B640" s="477"/>
      <c r="C640" s="477"/>
      <c r="D640" s="477"/>
      <c r="E640" s="477"/>
      <c r="F640" s="477"/>
      <c r="G640" s="477"/>
      <c r="H640" s="479"/>
      <c r="I640" s="509"/>
      <c r="J640" s="477"/>
      <c r="K640" s="477"/>
      <c r="L640" s="479"/>
      <c r="M640" s="477"/>
    </row>
    <row r="641" spans="1:13" x14ac:dyDescent="0.2">
      <c r="A641" s="477"/>
      <c r="B641" s="477"/>
      <c r="C641" s="477"/>
      <c r="D641" s="477"/>
      <c r="E641" s="477"/>
      <c r="F641" s="477"/>
      <c r="G641" s="477"/>
      <c r="H641" s="479"/>
      <c r="I641" s="509"/>
      <c r="J641" s="477"/>
      <c r="K641" s="477"/>
      <c r="L641" s="479"/>
      <c r="M641" s="477"/>
    </row>
    <row r="642" spans="1:13" x14ac:dyDescent="0.2">
      <c r="A642" s="477"/>
      <c r="B642" s="477"/>
      <c r="C642" s="477"/>
      <c r="D642" s="477"/>
      <c r="E642" s="477"/>
      <c r="F642" s="477"/>
      <c r="G642" s="477"/>
      <c r="H642" s="479"/>
      <c r="I642" s="509"/>
      <c r="J642" s="477"/>
      <c r="K642" s="477"/>
      <c r="L642" s="479"/>
      <c r="M642" s="477"/>
    </row>
    <row r="643" spans="1:13" x14ac:dyDescent="0.2">
      <c r="A643" s="477"/>
      <c r="B643" s="477"/>
      <c r="C643" s="477"/>
      <c r="D643" s="477"/>
      <c r="E643" s="477"/>
      <c r="F643" s="477"/>
      <c r="G643" s="477"/>
      <c r="H643" s="479"/>
      <c r="I643" s="509"/>
      <c r="J643" s="477"/>
      <c r="K643" s="477"/>
      <c r="L643" s="479"/>
      <c r="M643" s="477"/>
    </row>
    <row r="644" spans="1:13" x14ac:dyDescent="0.2">
      <c r="A644" s="477"/>
      <c r="B644" s="477"/>
      <c r="C644" s="477"/>
      <c r="D644" s="477"/>
      <c r="E644" s="477"/>
      <c r="F644" s="477"/>
      <c r="G644" s="477"/>
      <c r="H644" s="479"/>
      <c r="I644" s="509"/>
      <c r="J644" s="477"/>
      <c r="K644" s="477"/>
      <c r="L644" s="479"/>
      <c r="M644" s="477"/>
    </row>
    <row r="645" spans="1:13" x14ac:dyDescent="0.2">
      <c r="A645" s="477"/>
      <c r="B645" s="477"/>
      <c r="C645" s="477"/>
      <c r="D645" s="477"/>
      <c r="E645" s="477"/>
      <c r="F645" s="477"/>
      <c r="G645" s="477"/>
      <c r="H645" s="479"/>
      <c r="I645" s="509"/>
      <c r="J645" s="477"/>
      <c r="K645" s="477"/>
      <c r="L645" s="479"/>
      <c r="M645" s="477"/>
    </row>
    <row r="646" spans="1:13" x14ac:dyDescent="0.2">
      <c r="A646" s="477"/>
      <c r="B646" s="477"/>
      <c r="C646" s="477"/>
      <c r="D646" s="477"/>
      <c r="E646" s="477"/>
      <c r="F646" s="477"/>
      <c r="G646" s="477"/>
      <c r="H646" s="479"/>
      <c r="I646" s="509"/>
      <c r="J646" s="477"/>
      <c r="K646" s="477"/>
      <c r="L646" s="479"/>
      <c r="M646" s="477"/>
    </row>
    <row r="647" spans="1:13" x14ac:dyDescent="0.2">
      <c r="A647" s="477"/>
      <c r="B647" s="477"/>
      <c r="C647" s="477"/>
      <c r="D647" s="477"/>
      <c r="E647" s="477"/>
      <c r="F647" s="477"/>
      <c r="G647" s="477"/>
      <c r="H647" s="479"/>
      <c r="I647" s="509"/>
      <c r="J647" s="477"/>
      <c r="K647" s="477"/>
      <c r="L647" s="479"/>
      <c r="M647" s="477"/>
    </row>
    <row r="648" spans="1:13" x14ac:dyDescent="0.2">
      <c r="A648" s="477"/>
      <c r="B648" s="477"/>
      <c r="C648" s="477"/>
      <c r="D648" s="477"/>
      <c r="E648" s="477"/>
      <c r="F648" s="477"/>
      <c r="G648" s="477"/>
      <c r="H648" s="479"/>
      <c r="I648" s="509"/>
      <c r="J648" s="477"/>
      <c r="K648" s="477"/>
      <c r="L648" s="479"/>
      <c r="M648" s="477"/>
    </row>
    <row r="649" spans="1:13" x14ac:dyDescent="0.2">
      <c r="A649" s="477"/>
      <c r="B649" s="477"/>
      <c r="C649" s="477"/>
      <c r="D649" s="477"/>
      <c r="E649" s="477"/>
      <c r="F649" s="477"/>
      <c r="G649" s="477"/>
      <c r="H649" s="479"/>
      <c r="I649" s="509"/>
      <c r="J649" s="477"/>
      <c r="K649" s="477"/>
      <c r="L649" s="479"/>
      <c r="M649" s="477"/>
    </row>
    <row r="650" spans="1:13" x14ac:dyDescent="0.2">
      <c r="A650" s="477"/>
      <c r="B650" s="477"/>
      <c r="C650" s="477"/>
      <c r="D650" s="477"/>
      <c r="E650" s="477"/>
      <c r="F650" s="477"/>
      <c r="G650" s="477"/>
      <c r="H650" s="479"/>
      <c r="I650" s="509"/>
      <c r="J650" s="477"/>
      <c r="K650" s="477"/>
      <c r="L650" s="479"/>
      <c r="M650" s="477"/>
    </row>
    <row r="651" spans="1:13" x14ac:dyDescent="0.2">
      <c r="A651" s="477"/>
      <c r="B651" s="477"/>
      <c r="C651" s="477"/>
      <c r="D651" s="477"/>
      <c r="E651" s="477"/>
      <c r="F651" s="477"/>
      <c r="G651" s="477"/>
      <c r="H651" s="479"/>
      <c r="I651" s="509"/>
      <c r="J651" s="477"/>
      <c r="K651" s="477"/>
      <c r="L651" s="479"/>
      <c r="M651" s="477"/>
    </row>
    <row r="652" spans="1:13" x14ac:dyDescent="0.2">
      <c r="A652" s="477"/>
      <c r="B652" s="477"/>
      <c r="C652" s="477"/>
      <c r="D652" s="477"/>
      <c r="E652" s="477"/>
      <c r="F652" s="477"/>
      <c r="G652" s="477"/>
      <c r="H652" s="479"/>
      <c r="I652" s="509"/>
      <c r="J652" s="477"/>
      <c r="K652" s="477"/>
      <c r="L652" s="479"/>
      <c r="M652" s="477"/>
    </row>
    <row r="653" spans="1:13" x14ac:dyDescent="0.2">
      <c r="A653" s="477"/>
      <c r="B653" s="477"/>
      <c r="C653" s="477"/>
      <c r="D653" s="477"/>
      <c r="E653" s="477"/>
      <c r="F653" s="477"/>
      <c r="G653" s="477"/>
      <c r="H653" s="479"/>
      <c r="I653" s="509"/>
      <c r="J653" s="477"/>
      <c r="K653" s="477"/>
      <c r="L653" s="479"/>
      <c r="M653" s="477"/>
    </row>
    <row r="654" spans="1:13" x14ac:dyDescent="0.2">
      <c r="A654" s="477"/>
      <c r="B654" s="477"/>
      <c r="C654" s="477"/>
      <c r="D654" s="477"/>
      <c r="E654" s="477"/>
      <c r="F654" s="477"/>
      <c r="G654" s="477"/>
      <c r="H654" s="479"/>
      <c r="I654" s="509"/>
      <c r="J654" s="477"/>
      <c r="K654" s="477"/>
      <c r="L654" s="479"/>
      <c r="M654" s="477"/>
    </row>
    <row r="655" spans="1:13" x14ac:dyDescent="0.2">
      <c r="A655" s="477"/>
      <c r="B655" s="477"/>
      <c r="C655" s="477"/>
      <c r="D655" s="477"/>
      <c r="E655" s="477"/>
      <c r="F655" s="477"/>
      <c r="G655" s="477"/>
      <c r="H655" s="479"/>
      <c r="I655" s="509"/>
      <c r="J655" s="477"/>
      <c r="K655" s="477"/>
      <c r="L655" s="479"/>
      <c r="M655" s="477"/>
    </row>
    <row r="656" spans="1:13" x14ac:dyDescent="0.2">
      <c r="A656" s="477"/>
      <c r="B656" s="477"/>
      <c r="C656" s="477"/>
      <c r="D656" s="477"/>
      <c r="E656" s="477"/>
      <c r="F656" s="477"/>
      <c r="G656" s="477"/>
      <c r="H656" s="479"/>
      <c r="I656" s="509"/>
      <c r="J656" s="477"/>
      <c r="K656" s="477"/>
      <c r="L656" s="479"/>
      <c r="M656" s="477"/>
    </row>
    <row r="657" spans="1:13" x14ac:dyDescent="0.2">
      <c r="A657" s="477"/>
      <c r="B657" s="477"/>
      <c r="C657" s="477"/>
      <c r="D657" s="477"/>
      <c r="E657" s="477"/>
      <c r="F657" s="477"/>
      <c r="G657" s="477"/>
      <c r="H657" s="479"/>
      <c r="I657" s="509"/>
      <c r="J657" s="477"/>
      <c r="K657" s="477"/>
      <c r="L657" s="479"/>
      <c r="M657" s="477"/>
    </row>
    <row r="658" spans="1:13" x14ac:dyDescent="0.2">
      <c r="A658" s="477"/>
      <c r="B658" s="477"/>
      <c r="C658" s="477"/>
      <c r="D658" s="477"/>
      <c r="E658" s="477"/>
      <c r="F658" s="477"/>
      <c r="G658" s="477"/>
      <c r="H658" s="479"/>
      <c r="I658" s="509"/>
      <c r="J658" s="477"/>
      <c r="K658" s="477"/>
      <c r="L658" s="479"/>
      <c r="M658" s="477"/>
    </row>
    <row r="659" spans="1:13" x14ac:dyDescent="0.2">
      <c r="A659" s="477"/>
      <c r="B659" s="477"/>
      <c r="C659" s="477"/>
      <c r="D659" s="477"/>
      <c r="E659" s="477"/>
      <c r="F659" s="477"/>
      <c r="G659" s="477"/>
      <c r="H659" s="479"/>
      <c r="I659" s="509"/>
      <c r="J659" s="477"/>
      <c r="K659" s="477"/>
      <c r="L659" s="479"/>
      <c r="M659" s="477"/>
    </row>
    <row r="660" spans="1:13" x14ac:dyDescent="0.2">
      <c r="A660" s="477"/>
      <c r="B660" s="477"/>
      <c r="C660" s="477"/>
      <c r="D660" s="477"/>
      <c r="E660" s="477"/>
      <c r="F660" s="477"/>
      <c r="G660" s="477"/>
      <c r="H660" s="479"/>
      <c r="I660" s="509"/>
      <c r="J660" s="477"/>
      <c r="K660" s="477"/>
      <c r="L660" s="479"/>
      <c r="M660" s="477"/>
    </row>
    <row r="661" spans="1:13" x14ac:dyDescent="0.2">
      <c r="A661" s="477"/>
      <c r="B661" s="477"/>
      <c r="C661" s="477"/>
      <c r="D661" s="477"/>
      <c r="E661" s="477"/>
      <c r="F661" s="477"/>
      <c r="G661" s="477"/>
      <c r="H661" s="479"/>
      <c r="I661" s="509"/>
      <c r="J661" s="477"/>
      <c r="K661" s="477"/>
      <c r="L661" s="479"/>
      <c r="M661" s="477"/>
    </row>
    <row r="662" spans="1:13" x14ac:dyDescent="0.2">
      <c r="A662" s="477"/>
      <c r="B662" s="477"/>
      <c r="C662" s="477"/>
      <c r="D662" s="477"/>
      <c r="E662" s="477"/>
      <c r="F662" s="477"/>
      <c r="G662" s="477"/>
      <c r="H662" s="479"/>
      <c r="I662" s="509"/>
      <c r="J662" s="477"/>
      <c r="K662" s="477"/>
      <c r="L662" s="479"/>
      <c r="M662" s="477"/>
    </row>
    <row r="663" spans="1:13" x14ac:dyDescent="0.2">
      <c r="A663" s="477"/>
      <c r="B663" s="477"/>
      <c r="C663" s="477"/>
      <c r="D663" s="477"/>
      <c r="E663" s="477"/>
      <c r="F663" s="477"/>
      <c r="G663" s="477"/>
      <c r="H663" s="479"/>
      <c r="I663" s="509"/>
      <c r="J663" s="477"/>
      <c r="K663" s="477"/>
      <c r="L663" s="479"/>
      <c r="M663" s="477"/>
    </row>
    <row r="664" spans="1:13" x14ac:dyDescent="0.2">
      <c r="A664" s="477"/>
      <c r="B664" s="477"/>
      <c r="C664" s="477"/>
      <c r="D664" s="477"/>
      <c r="E664" s="477"/>
      <c r="F664" s="477"/>
      <c r="G664" s="477"/>
      <c r="H664" s="479"/>
      <c r="I664" s="509"/>
      <c r="J664" s="477"/>
      <c r="K664" s="477"/>
      <c r="L664" s="479"/>
      <c r="M664" s="477"/>
    </row>
    <row r="665" spans="1:13" x14ac:dyDescent="0.2">
      <c r="A665" s="477"/>
      <c r="B665" s="477"/>
      <c r="C665" s="477"/>
      <c r="D665" s="477"/>
      <c r="E665" s="477"/>
      <c r="F665" s="477"/>
      <c r="G665" s="477"/>
      <c r="H665" s="479"/>
      <c r="I665" s="509"/>
      <c r="J665" s="477"/>
      <c r="K665" s="477"/>
      <c r="L665" s="479"/>
      <c r="M665" s="477"/>
    </row>
    <row r="666" spans="1:13" x14ac:dyDescent="0.2">
      <c r="A666" s="477"/>
      <c r="B666" s="477"/>
      <c r="C666" s="477"/>
      <c r="D666" s="477"/>
      <c r="E666" s="477"/>
      <c r="F666" s="477"/>
      <c r="G666" s="477"/>
      <c r="H666" s="479"/>
      <c r="I666" s="509"/>
      <c r="J666" s="477"/>
      <c r="K666" s="477"/>
      <c r="L666" s="479"/>
      <c r="M666" s="477"/>
    </row>
    <row r="667" spans="1:13" x14ac:dyDescent="0.2">
      <c r="A667" s="477"/>
      <c r="B667" s="477"/>
      <c r="C667" s="477"/>
      <c r="D667" s="477"/>
      <c r="E667" s="477"/>
      <c r="F667" s="477"/>
      <c r="G667" s="477"/>
      <c r="H667" s="479"/>
      <c r="I667" s="509"/>
      <c r="J667" s="477"/>
      <c r="K667" s="477"/>
      <c r="L667" s="479"/>
      <c r="M667" s="477"/>
    </row>
    <row r="668" spans="1:13" x14ac:dyDescent="0.2">
      <c r="A668" s="477"/>
      <c r="B668" s="477"/>
      <c r="C668" s="477"/>
      <c r="D668" s="477"/>
      <c r="E668" s="477"/>
      <c r="F668" s="477"/>
      <c r="G668" s="477"/>
      <c r="H668" s="479"/>
      <c r="I668" s="509"/>
      <c r="J668" s="477"/>
      <c r="K668" s="477"/>
      <c r="L668" s="479"/>
      <c r="M668" s="477"/>
    </row>
    <row r="669" spans="1:13" x14ac:dyDescent="0.2">
      <c r="A669" s="477"/>
      <c r="B669" s="477"/>
      <c r="C669" s="477"/>
      <c r="D669" s="477"/>
      <c r="E669" s="477"/>
      <c r="F669" s="477"/>
      <c r="G669" s="477"/>
      <c r="H669" s="479"/>
      <c r="I669" s="509"/>
      <c r="J669" s="477"/>
      <c r="K669" s="477"/>
      <c r="L669" s="479"/>
      <c r="M669" s="477"/>
    </row>
    <row r="670" spans="1:13" x14ac:dyDescent="0.2">
      <c r="A670" s="477"/>
      <c r="B670" s="477"/>
      <c r="C670" s="477"/>
      <c r="D670" s="477"/>
      <c r="E670" s="477"/>
      <c r="F670" s="477"/>
      <c r="G670" s="477"/>
      <c r="H670" s="479"/>
      <c r="I670" s="509"/>
      <c r="J670" s="477"/>
      <c r="K670" s="477"/>
      <c r="L670" s="479"/>
      <c r="M670" s="477"/>
    </row>
    <row r="671" spans="1:13" x14ac:dyDescent="0.2">
      <c r="A671" s="477"/>
      <c r="B671" s="477"/>
      <c r="C671" s="477"/>
      <c r="D671" s="477"/>
      <c r="E671" s="477"/>
      <c r="F671" s="477"/>
      <c r="G671" s="477"/>
      <c r="H671" s="479"/>
      <c r="I671" s="509"/>
      <c r="J671" s="477"/>
      <c r="K671" s="477"/>
      <c r="L671" s="479"/>
      <c r="M671" s="477"/>
    </row>
    <row r="672" spans="1:13" x14ac:dyDescent="0.2">
      <c r="A672" s="477"/>
      <c r="B672" s="477"/>
      <c r="C672" s="477"/>
      <c r="D672" s="477"/>
      <c r="E672" s="477"/>
      <c r="F672" s="477"/>
      <c r="G672" s="477"/>
      <c r="H672" s="479"/>
      <c r="I672" s="509"/>
      <c r="J672" s="477"/>
      <c r="K672" s="477"/>
      <c r="L672" s="479"/>
      <c r="M672" s="477"/>
    </row>
    <row r="673" spans="1:13" x14ac:dyDescent="0.2">
      <c r="A673" s="477"/>
      <c r="B673" s="477"/>
      <c r="C673" s="477"/>
      <c r="D673" s="477"/>
      <c r="E673" s="477"/>
      <c r="F673" s="477"/>
      <c r="G673" s="477"/>
      <c r="H673" s="479"/>
      <c r="I673" s="509"/>
      <c r="J673" s="477"/>
      <c r="K673" s="477"/>
      <c r="L673" s="479"/>
      <c r="M673" s="477"/>
    </row>
    <row r="674" spans="1:13" x14ac:dyDescent="0.2">
      <c r="A674" s="477"/>
      <c r="B674" s="477"/>
      <c r="C674" s="477"/>
      <c r="D674" s="477"/>
      <c r="E674" s="477"/>
      <c r="F674" s="477"/>
      <c r="G674" s="477"/>
      <c r="H674" s="479"/>
      <c r="I674" s="509"/>
      <c r="J674" s="477"/>
      <c r="K674" s="477"/>
      <c r="L674" s="479"/>
      <c r="M674" s="477"/>
    </row>
    <row r="675" spans="1:13" x14ac:dyDescent="0.2">
      <c r="A675" s="477"/>
      <c r="B675" s="477"/>
      <c r="C675" s="477"/>
      <c r="D675" s="477"/>
      <c r="E675" s="477"/>
      <c r="F675" s="477"/>
      <c r="G675" s="477"/>
      <c r="H675" s="479"/>
      <c r="I675" s="509"/>
      <c r="J675" s="477"/>
      <c r="K675" s="477"/>
      <c r="L675" s="479"/>
      <c r="M675" s="477"/>
    </row>
    <row r="676" spans="1:13" x14ac:dyDescent="0.2">
      <c r="A676" s="477"/>
      <c r="B676" s="477"/>
      <c r="C676" s="477"/>
      <c r="D676" s="477"/>
      <c r="E676" s="477"/>
      <c r="F676" s="477"/>
      <c r="G676" s="477"/>
      <c r="H676" s="479"/>
      <c r="I676" s="509"/>
      <c r="J676" s="477"/>
      <c r="K676" s="477"/>
      <c r="L676" s="479"/>
      <c r="M676" s="477"/>
    </row>
    <row r="677" spans="1:13" x14ac:dyDescent="0.2">
      <c r="A677" s="477"/>
      <c r="B677" s="477"/>
      <c r="C677" s="477"/>
      <c r="D677" s="477"/>
      <c r="E677" s="477"/>
      <c r="F677" s="477"/>
      <c r="G677" s="477"/>
      <c r="H677" s="479"/>
      <c r="I677" s="509"/>
      <c r="J677" s="477"/>
      <c r="K677" s="477"/>
      <c r="L677" s="479"/>
      <c r="M677" s="477"/>
    </row>
    <row r="678" spans="1:13" x14ac:dyDescent="0.2">
      <c r="A678" s="477"/>
      <c r="B678" s="477"/>
      <c r="C678" s="477"/>
      <c r="D678" s="477"/>
      <c r="E678" s="477"/>
      <c r="F678" s="477"/>
      <c r="G678" s="477"/>
      <c r="H678" s="479"/>
      <c r="I678" s="509"/>
      <c r="J678" s="477"/>
      <c r="K678" s="477"/>
      <c r="L678" s="479"/>
      <c r="M678" s="477"/>
    </row>
    <row r="679" spans="1:13" x14ac:dyDescent="0.2">
      <c r="A679" s="477"/>
      <c r="B679" s="477"/>
      <c r="C679" s="477"/>
      <c r="D679" s="477"/>
      <c r="E679" s="477"/>
      <c r="F679" s="477"/>
      <c r="G679" s="477"/>
      <c r="H679" s="479"/>
      <c r="I679" s="509"/>
      <c r="J679" s="477"/>
      <c r="K679" s="477"/>
      <c r="L679" s="479"/>
      <c r="M679" s="477"/>
    </row>
    <row r="680" spans="1:13" x14ac:dyDescent="0.2">
      <c r="A680" s="477"/>
      <c r="B680" s="477"/>
      <c r="C680" s="477"/>
      <c r="D680" s="477"/>
      <c r="E680" s="477"/>
      <c r="F680" s="477"/>
      <c r="G680" s="477"/>
      <c r="H680" s="479"/>
      <c r="I680" s="509"/>
      <c r="J680" s="477"/>
      <c r="K680" s="477"/>
      <c r="L680" s="479"/>
      <c r="M680" s="477"/>
    </row>
    <row r="681" spans="1:13" x14ac:dyDescent="0.2">
      <c r="A681" s="477"/>
      <c r="B681" s="477"/>
      <c r="C681" s="477"/>
      <c r="D681" s="477"/>
      <c r="E681" s="477"/>
      <c r="F681" s="477"/>
      <c r="G681" s="477"/>
      <c r="H681" s="479"/>
      <c r="I681" s="509"/>
      <c r="J681" s="477"/>
      <c r="K681" s="477"/>
      <c r="L681" s="479"/>
      <c r="M681" s="477"/>
    </row>
    <row r="682" spans="1:13" x14ac:dyDescent="0.2">
      <c r="A682" s="477"/>
      <c r="B682" s="477"/>
      <c r="C682" s="477"/>
      <c r="D682" s="477"/>
      <c r="E682" s="477"/>
      <c r="F682" s="477"/>
      <c r="G682" s="477"/>
      <c r="H682" s="479"/>
      <c r="I682" s="509"/>
      <c r="J682" s="477"/>
      <c r="K682" s="477"/>
      <c r="L682" s="479"/>
      <c r="M682" s="477"/>
    </row>
    <row r="683" spans="1:13" x14ac:dyDescent="0.2">
      <c r="A683" s="477"/>
      <c r="B683" s="477"/>
      <c r="C683" s="477"/>
      <c r="D683" s="477"/>
      <c r="E683" s="477"/>
      <c r="F683" s="477"/>
      <c r="G683" s="477"/>
      <c r="H683" s="479"/>
      <c r="I683" s="509"/>
      <c r="J683" s="477"/>
      <c r="K683" s="477"/>
      <c r="L683" s="479"/>
      <c r="M683" s="477"/>
    </row>
    <row r="684" spans="1:13" x14ac:dyDescent="0.2">
      <c r="A684" s="477"/>
      <c r="B684" s="477"/>
      <c r="C684" s="477"/>
      <c r="D684" s="477"/>
      <c r="E684" s="477"/>
      <c r="F684" s="477"/>
      <c r="G684" s="477"/>
      <c r="H684" s="479"/>
      <c r="I684" s="509"/>
      <c r="J684" s="477"/>
      <c r="K684" s="477"/>
      <c r="L684" s="479"/>
      <c r="M684" s="477"/>
    </row>
    <row r="685" spans="1:13" x14ac:dyDescent="0.2">
      <c r="A685" s="477"/>
      <c r="B685" s="477"/>
      <c r="C685" s="477"/>
      <c r="D685" s="477"/>
      <c r="E685" s="477"/>
      <c r="F685" s="477"/>
      <c r="G685" s="477"/>
      <c r="H685" s="479"/>
      <c r="I685" s="509"/>
      <c r="J685" s="477"/>
      <c r="K685" s="477"/>
      <c r="L685" s="479"/>
      <c r="M685" s="477"/>
    </row>
    <row r="686" spans="1:13" x14ac:dyDescent="0.2">
      <c r="A686" s="477"/>
      <c r="B686" s="477"/>
      <c r="C686" s="477"/>
      <c r="D686" s="477"/>
      <c r="E686" s="477"/>
      <c r="F686" s="477"/>
      <c r="G686" s="477"/>
      <c r="H686" s="479"/>
      <c r="I686" s="509"/>
      <c r="J686" s="477"/>
      <c r="K686" s="477"/>
      <c r="L686" s="479"/>
      <c r="M686" s="477"/>
    </row>
    <row r="687" spans="1:13" x14ac:dyDescent="0.2">
      <c r="A687" s="477"/>
      <c r="B687" s="477"/>
      <c r="C687" s="477"/>
      <c r="D687" s="477"/>
      <c r="E687" s="477"/>
      <c r="F687" s="477"/>
      <c r="G687" s="477"/>
      <c r="H687" s="479"/>
      <c r="I687" s="509"/>
      <c r="J687" s="477"/>
      <c r="K687" s="477"/>
      <c r="L687" s="479"/>
      <c r="M687" s="477"/>
    </row>
    <row r="688" spans="1:13" x14ac:dyDescent="0.2">
      <c r="A688" s="477"/>
      <c r="B688" s="477"/>
      <c r="C688" s="477"/>
      <c r="D688" s="477"/>
      <c r="E688" s="477"/>
      <c r="F688" s="477"/>
      <c r="G688" s="477"/>
      <c r="H688" s="479"/>
      <c r="I688" s="509"/>
      <c r="J688" s="477"/>
      <c r="K688" s="477"/>
      <c r="L688" s="479"/>
      <c r="M688" s="477"/>
    </row>
    <row r="689" spans="1:13" x14ac:dyDescent="0.2">
      <c r="A689" s="477"/>
      <c r="B689" s="477"/>
      <c r="C689" s="477"/>
      <c r="D689" s="477"/>
      <c r="E689" s="477"/>
      <c r="F689" s="477"/>
      <c r="G689" s="477"/>
      <c r="H689" s="479"/>
      <c r="I689" s="509"/>
      <c r="J689" s="477"/>
      <c r="K689" s="477"/>
      <c r="L689" s="479"/>
      <c r="M689" s="477"/>
    </row>
    <row r="690" spans="1:13" x14ac:dyDescent="0.2">
      <c r="A690" s="477"/>
      <c r="B690" s="477"/>
      <c r="C690" s="477"/>
      <c r="D690" s="477"/>
      <c r="E690" s="477"/>
      <c r="F690" s="477"/>
      <c r="G690" s="477"/>
      <c r="H690" s="479"/>
      <c r="I690" s="509"/>
      <c r="J690" s="477"/>
      <c r="K690" s="477"/>
      <c r="L690" s="479"/>
      <c r="M690" s="477"/>
    </row>
    <row r="691" spans="1:13" x14ac:dyDescent="0.2">
      <c r="A691" s="477"/>
      <c r="B691" s="477"/>
      <c r="C691" s="477"/>
      <c r="D691" s="477"/>
      <c r="E691" s="477"/>
      <c r="F691" s="477"/>
      <c r="G691" s="477"/>
      <c r="H691" s="479"/>
      <c r="I691" s="509"/>
      <c r="J691" s="477"/>
      <c r="K691" s="477"/>
      <c r="L691" s="479"/>
      <c r="M691" s="477"/>
    </row>
    <row r="692" spans="1:13" x14ac:dyDescent="0.2">
      <c r="A692" s="477"/>
      <c r="B692" s="477"/>
      <c r="C692" s="477"/>
      <c r="D692" s="477"/>
      <c r="E692" s="477"/>
      <c r="F692" s="477"/>
      <c r="G692" s="477"/>
      <c r="H692" s="479"/>
      <c r="I692" s="509"/>
      <c r="J692" s="477"/>
      <c r="K692" s="477"/>
      <c r="L692" s="479"/>
      <c r="M692" s="477"/>
    </row>
    <row r="693" spans="1:13" x14ac:dyDescent="0.2">
      <c r="A693" s="477"/>
      <c r="B693" s="477"/>
      <c r="C693" s="477"/>
      <c r="D693" s="477"/>
      <c r="E693" s="477"/>
      <c r="F693" s="477"/>
      <c r="G693" s="477"/>
      <c r="H693" s="479"/>
      <c r="I693" s="509"/>
      <c r="J693" s="477"/>
      <c r="K693" s="477"/>
      <c r="L693" s="479"/>
      <c r="M693" s="477"/>
    </row>
    <row r="694" spans="1:13" x14ac:dyDescent="0.2">
      <c r="A694" s="477"/>
      <c r="B694" s="477"/>
      <c r="C694" s="477"/>
      <c r="D694" s="477"/>
      <c r="E694" s="477"/>
      <c r="F694" s="477"/>
      <c r="G694" s="477"/>
      <c r="H694" s="479"/>
      <c r="I694" s="509"/>
      <c r="J694" s="477"/>
      <c r="K694" s="477"/>
      <c r="L694" s="479"/>
      <c r="M694" s="477"/>
    </row>
    <row r="695" spans="1:13" x14ac:dyDescent="0.2">
      <c r="A695" s="477"/>
      <c r="B695" s="477"/>
      <c r="C695" s="477"/>
      <c r="D695" s="477"/>
      <c r="E695" s="477"/>
      <c r="F695" s="477"/>
      <c r="G695" s="477"/>
      <c r="H695" s="479"/>
      <c r="I695" s="509"/>
      <c r="J695" s="477"/>
      <c r="K695" s="477"/>
      <c r="L695" s="479"/>
      <c r="M695" s="477"/>
    </row>
    <row r="696" spans="1:13" x14ac:dyDescent="0.2">
      <c r="A696" s="477"/>
      <c r="B696" s="477"/>
      <c r="C696" s="477"/>
      <c r="D696" s="477"/>
      <c r="E696" s="477"/>
      <c r="F696" s="477"/>
      <c r="G696" s="477"/>
      <c r="H696" s="479"/>
      <c r="I696" s="509"/>
      <c r="J696" s="477"/>
      <c r="K696" s="477"/>
      <c r="L696" s="479"/>
      <c r="M696" s="477"/>
    </row>
    <row r="697" spans="1:13" x14ac:dyDescent="0.2">
      <c r="A697" s="477"/>
      <c r="B697" s="477"/>
      <c r="C697" s="477"/>
      <c r="D697" s="477"/>
      <c r="E697" s="477"/>
      <c r="F697" s="477"/>
      <c r="G697" s="477"/>
      <c r="H697" s="479"/>
      <c r="I697" s="509"/>
      <c r="J697" s="477"/>
      <c r="K697" s="477"/>
      <c r="L697" s="479"/>
      <c r="M697" s="477"/>
    </row>
    <row r="698" spans="1:13" x14ac:dyDescent="0.2">
      <c r="A698" s="477"/>
      <c r="B698" s="477"/>
      <c r="C698" s="477"/>
      <c r="D698" s="477"/>
      <c r="E698" s="477"/>
      <c r="F698" s="477"/>
      <c r="G698" s="477"/>
      <c r="H698" s="479"/>
      <c r="I698" s="509"/>
      <c r="J698" s="477"/>
      <c r="K698" s="477"/>
      <c r="L698" s="479"/>
      <c r="M698" s="477"/>
    </row>
    <row r="699" spans="1:13" x14ac:dyDescent="0.2">
      <c r="A699" s="477"/>
      <c r="B699" s="477"/>
      <c r="C699" s="477"/>
      <c r="D699" s="477"/>
      <c r="E699" s="477"/>
      <c r="F699" s="477"/>
      <c r="G699" s="477"/>
      <c r="H699" s="479"/>
      <c r="I699" s="509"/>
      <c r="J699" s="477"/>
      <c r="K699" s="477"/>
      <c r="L699" s="479"/>
      <c r="M699" s="477"/>
    </row>
    <row r="700" spans="1:13" x14ac:dyDescent="0.2">
      <c r="A700" s="477"/>
      <c r="B700" s="477"/>
      <c r="C700" s="477"/>
      <c r="D700" s="477"/>
      <c r="E700" s="477"/>
      <c r="F700" s="477"/>
      <c r="G700" s="477"/>
      <c r="H700" s="479"/>
      <c r="I700" s="509"/>
      <c r="J700" s="477"/>
      <c r="K700" s="477"/>
      <c r="L700" s="479"/>
      <c r="M700" s="477"/>
    </row>
    <row r="701" spans="1:13" x14ac:dyDescent="0.2">
      <c r="A701" s="477"/>
      <c r="B701" s="477"/>
      <c r="C701" s="477"/>
      <c r="D701" s="477"/>
      <c r="E701" s="477"/>
      <c r="F701" s="477"/>
      <c r="G701" s="477"/>
      <c r="H701" s="479"/>
      <c r="I701" s="509"/>
      <c r="J701" s="477"/>
      <c r="K701" s="477"/>
      <c r="L701" s="479"/>
      <c r="M701" s="477"/>
    </row>
    <row r="702" spans="1:13" x14ac:dyDescent="0.2">
      <c r="A702" s="477"/>
      <c r="B702" s="477"/>
      <c r="C702" s="477"/>
      <c r="D702" s="477"/>
      <c r="E702" s="477"/>
      <c r="F702" s="477"/>
      <c r="G702" s="477"/>
      <c r="H702" s="479"/>
      <c r="I702" s="509"/>
      <c r="J702" s="477"/>
      <c r="K702" s="477"/>
      <c r="L702" s="479"/>
      <c r="M702" s="477"/>
    </row>
    <row r="703" spans="1:13" x14ac:dyDescent="0.2">
      <c r="A703" s="477"/>
      <c r="B703" s="477"/>
      <c r="C703" s="477"/>
      <c r="D703" s="477"/>
      <c r="E703" s="477"/>
      <c r="F703" s="477"/>
      <c r="G703" s="477"/>
      <c r="H703" s="479"/>
      <c r="I703" s="509"/>
      <c r="J703" s="477"/>
      <c r="K703" s="477"/>
      <c r="L703" s="479"/>
      <c r="M703" s="477"/>
    </row>
    <row r="704" spans="1:13" x14ac:dyDescent="0.2">
      <c r="A704" s="477"/>
      <c r="B704" s="477"/>
      <c r="C704" s="477"/>
      <c r="D704" s="477"/>
      <c r="E704" s="477"/>
      <c r="F704" s="477"/>
      <c r="G704" s="477"/>
      <c r="H704" s="479"/>
      <c r="I704" s="509"/>
      <c r="J704" s="477"/>
      <c r="K704" s="477"/>
      <c r="L704" s="479"/>
      <c r="M704" s="477"/>
    </row>
    <row r="705" spans="1:13" x14ac:dyDescent="0.2">
      <c r="A705" s="477"/>
      <c r="B705" s="477"/>
      <c r="C705" s="477"/>
      <c r="D705" s="477"/>
      <c r="E705" s="477"/>
      <c r="F705" s="477"/>
      <c r="G705" s="477"/>
      <c r="H705" s="479"/>
      <c r="I705" s="509"/>
      <c r="J705" s="477"/>
      <c r="K705" s="477"/>
      <c r="L705" s="479"/>
      <c r="M705" s="477"/>
    </row>
    <row r="706" spans="1:13" x14ac:dyDescent="0.2">
      <c r="A706" s="477"/>
      <c r="B706" s="477"/>
      <c r="C706" s="477"/>
      <c r="D706" s="477"/>
      <c r="E706" s="477"/>
      <c r="F706" s="477"/>
      <c r="G706" s="477"/>
      <c r="H706" s="479"/>
      <c r="I706" s="509"/>
      <c r="J706" s="477"/>
      <c r="K706" s="477"/>
      <c r="L706" s="479"/>
      <c r="M706" s="477"/>
    </row>
    <row r="707" spans="1:13" x14ac:dyDescent="0.2">
      <c r="A707" s="477"/>
      <c r="B707" s="477"/>
      <c r="C707" s="477"/>
      <c r="D707" s="477"/>
      <c r="E707" s="477"/>
      <c r="F707" s="477"/>
      <c r="G707" s="477"/>
      <c r="H707" s="479"/>
      <c r="I707" s="509"/>
      <c r="J707" s="477"/>
      <c r="K707" s="477"/>
      <c r="L707" s="479"/>
      <c r="M707" s="477"/>
    </row>
    <row r="708" spans="1:13" x14ac:dyDescent="0.2">
      <c r="A708" s="477"/>
      <c r="B708" s="477"/>
      <c r="C708" s="477"/>
      <c r="D708" s="477"/>
      <c r="E708" s="477"/>
      <c r="F708" s="477"/>
      <c r="G708" s="477"/>
      <c r="H708" s="479"/>
      <c r="I708" s="509"/>
      <c r="J708" s="477"/>
      <c r="K708" s="477"/>
      <c r="L708" s="479"/>
      <c r="M708" s="477"/>
    </row>
    <row r="709" spans="1:13" x14ac:dyDescent="0.2">
      <c r="A709" s="477"/>
      <c r="B709" s="477"/>
      <c r="C709" s="477"/>
      <c r="D709" s="477"/>
      <c r="E709" s="477"/>
      <c r="F709" s="477"/>
      <c r="G709" s="477"/>
      <c r="H709" s="479"/>
      <c r="I709" s="509"/>
      <c r="J709" s="477"/>
      <c r="K709" s="477"/>
      <c r="L709" s="479"/>
      <c r="M709" s="477"/>
    </row>
    <row r="710" spans="1:13" x14ac:dyDescent="0.2">
      <c r="A710" s="477"/>
      <c r="B710" s="477"/>
      <c r="C710" s="477"/>
      <c r="D710" s="477"/>
      <c r="E710" s="477"/>
      <c r="F710" s="477"/>
      <c r="G710" s="477"/>
      <c r="H710" s="479"/>
      <c r="I710" s="509"/>
      <c r="J710" s="477"/>
      <c r="K710" s="477"/>
      <c r="L710" s="479"/>
      <c r="M710" s="477"/>
    </row>
    <row r="711" spans="1:13" x14ac:dyDescent="0.2">
      <c r="A711" s="477"/>
      <c r="B711" s="477"/>
      <c r="C711" s="477"/>
      <c r="D711" s="477"/>
      <c r="E711" s="477"/>
      <c r="F711" s="477"/>
      <c r="G711" s="477"/>
      <c r="H711" s="479"/>
      <c r="I711" s="509"/>
      <c r="J711" s="477"/>
      <c r="K711" s="477"/>
      <c r="L711" s="479"/>
      <c r="M711" s="477"/>
    </row>
    <row r="712" spans="1:13" x14ac:dyDescent="0.2">
      <c r="A712" s="477"/>
      <c r="B712" s="477"/>
      <c r="C712" s="477"/>
      <c r="D712" s="477"/>
      <c r="E712" s="477"/>
      <c r="F712" s="477"/>
      <c r="G712" s="477"/>
      <c r="H712" s="479"/>
      <c r="I712" s="509"/>
      <c r="J712" s="477"/>
      <c r="K712" s="477"/>
      <c r="L712" s="479"/>
      <c r="M712" s="477"/>
    </row>
    <row r="713" spans="1:13" x14ac:dyDescent="0.2">
      <c r="A713" s="477"/>
      <c r="B713" s="477"/>
      <c r="C713" s="477"/>
      <c r="D713" s="477"/>
      <c r="E713" s="477"/>
      <c r="F713" s="477"/>
      <c r="G713" s="477"/>
      <c r="H713" s="479"/>
      <c r="I713" s="509"/>
      <c r="J713" s="477"/>
      <c r="K713" s="477"/>
      <c r="L713" s="479"/>
      <c r="M713" s="477"/>
    </row>
    <row r="714" spans="1:13" x14ac:dyDescent="0.2">
      <c r="A714" s="477"/>
      <c r="B714" s="477"/>
      <c r="C714" s="477"/>
      <c r="D714" s="477"/>
      <c r="E714" s="477"/>
      <c r="F714" s="477"/>
      <c r="G714" s="477"/>
      <c r="H714" s="479"/>
      <c r="I714" s="509"/>
      <c r="J714" s="477"/>
      <c r="K714" s="477"/>
      <c r="L714" s="479"/>
      <c r="M714" s="477"/>
    </row>
    <row r="715" spans="1:13" x14ac:dyDescent="0.2">
      <c r="A715" s="477"/>
      <c r="B715" s="477"/>
      <c r="C715" s="477"/>
      <c r="D715" s="477"/>
      <c r="E715" s="477"/>
      <c r="F715" s="477"/>
      <c r="G715" s="477"/>
      <c r="H715" s="479"/>
      <c r="I715" s="509"/>
      <c r="J715" s="477"/>
      <c r="K715" s="477"/>
      <c r="L715" s="479"/>
      <c r="M715" s="477"/>
    </row>
    <row r="716" spans="1:13" x14ac:dyDescent="0.2">
      <c r="A716" s="477"/>
      <c r="B716" s="477"/>
      <c r="C716" s="477"/>
      <c r="D716" s="477"/>
      <c r="E716" s="477"/>
      <c r="F716" s="477"/>
      <c r="G716" s="477"/>
      <c r="H716" s="479"/>
      <c r="I716" s="509"/>
      <c r="J716" s="477"/>
      <c r="K716" s="477"/>
      <c r="L716" s="479"/>
      <c r="M716" s="477"/>
    </row>
    <row r="717" spans="1:13" x14ac:dyDescent="0.2">
      <c r="A717" s="477"/>
      <c r="B717" s="477"/>
      <c r="C717" s="477"/>
      <c r="D717" s="477"/>
      <c r="E717" s="477"/>
      <c r="F717" s="477"/>
      <c r="G717" s="477"/>
      <c r="H717" s="479"/>
      <c r="I717" s="509"/>
      <c r="J717" s="477"/>
      <c r="K717" s="477"/>
      <c r="L717" s="479"/>
      <c r="M717" s="477"/>
    </row>
    <row r="718" spans="1:13" x14ac:dyDescent="0.2">
      <c r="A718" s="477"/>
      <c r="B718" s="477"/>
      <c r="C718" s="477"/>
      <c r="D718" s="477"/>
      <c r="E718" s="477"/>
      <c r="F718" s="477"/>
      <c r="G718" s="477"/>
      <c r="H718" s="479"/>
      <c r="I718" s="509"/>
      <c r="J718" s="477"/>
      <c r="K718" s="477"/>
      <c r="L718" s="479"/>
      <c r="M718" s="477"/>
    </row>
    <row r="719" spans="1:13" x14ac:dyDescent="0.2">
      <c r="A719" s="477"/>
      <c r="B719" s="477"/>
      <c r="C719" s="477"/>
      <c r="D719" s="477"/>
      <c r="E719" s="477"/>
      <c r="F719" s="477"/>
      <c r="G719" s="477"/>
      <c r="H719" s="479"/>
      <c r="I719" s="509"/>
      <c r="J719" s="477"/>
      <c r="K719" s="477"/>
      <c r="L719" s="479"/>
      <c r="M719" s="477"/>
    </row>
    <row r="720" spans="1:13" x14ac:dyDescent="0.2">
      <c r="A720" s="477"/>
      <c r="B720" s="477"/>
      <c r="C720" s="477"/>
      <c r="D720" s="477"/>
      <c r="E720" s="477"/>
      <c r="F720" s="477"/>
      <c r="G720" s="477"/>
      <c r="H720" s="479"/>
      <c r="I720" s="509"/>
      <c r="J720" s="477"/>
      <c r="K720" s="477"/>
      <c r="L720" s="479"/>
      <c r="M720" s="477"/>
    </row>
    <row r="721" spans="1:13" x14ac:dyDescent="0.2">
      <c r="A721" s="477"/>
      <c r="B721" s="477"/>
      <c r="C721" s="477"/>
      <c r="D721" s="477"/>
      <c r="E721" s="477"/>
      <c r="F721" s="477"/>
      <c r="G721" s="477"/>
      <c r="H721" s="479"/>
      <c r="I721" s="509"/>
      <c r="J721" s="477"/>
      <c r="K721" s="477"/>
      <c r="L721" s="479"/>
      <c r="M721" s="477"/>
    </row>
    <row r="722" spans="1:13" x14ac:dyDescent="0.2">
      <c r="A722" s="477"/>
      <c r="B722" s="477"/>
      <c r="C722" s="477"/>
      <c r="D722" s="477"/>
      <c r="E722" s="477"/>
      <c r="F722" s="477"/>
      <c r="G722" s="477"/>
      <c r="H722" s="479"/>
      <c r="I722" s="509"/>
      <c r="J722" s="477"/>
      <c r="K722" s="477"/>
      <c r="L722" s="479"/>
      <c r="M722" s="477"/>
    </row>
    <row r="723" spans="1:13" x14ac:dyDescent="0.2">
      <c r="A723" s="477"/>
      <c r="B723" s="477"/>
      <c r="C723" s="477"/>
      <c r="D723" s="477"/>
      <c r="E723" s="477"/>
      <c r="F723" s="477"/>
      <c r="G723" s="477"/>
      <c r="H723" s="479"/>
      <c r="I723" s="509"/>
      <c r="J723" s="477"/>
      <c r="K723" s="477"/>
      <c r="L723" s="479"/>
      <c r="M723" s="477"/>
    </row>
    <row r="724" spans="1:13" x14ac:dyDescent="0.2">
      <c r="A724" s="477"/>
      <c r="B724" s="477"/>
      <c r="C724" s="477"/>
      <c r="D724" s="477"/>
      <c r="E724" s="477"/>
      <c r="F724" s="477"/>
      <c r="G724" s="477"/>
      <c r="H724" s="479"/>
      <c r="I724" s="509"/>
      <c r="J724" s="477"/>
      <c r="K724" s="477"/>
      <c r="L724" s="479"/>
      <c r="M724" s="477"/>
    </row>
    <row r="725" spans="1:13" x14ac:dyDescent="0.2">
      <c r="A725" s="477"/>
      <c r="B725" s="477"/>
      <c r="C725" s="477"/>
      <c r="D725" s="477"/>
      <c r="E725" s="477"/>
      <c r="F725" s="477"/>
      <c r="G725" s="477"/>
      <c r="H725" s="479"/>
      <c r="I725" s="509"/>
      <c r="J725" s="477"/>
      <c r="K725" s="477"/>
      <c r="L725" s="479"/>
      <c r="M725" s="477"/>
    </row>
    <row r="726" spans="1:13" x14ac:dyDescent="0.2">
      <c r="A726" s="477"/>
      <c r="B726" s="477"/>
      <c r="C726" s="477"/>
      <c r="D726" s="477"/>
      <c r="E726" s="477"/>
      <c r="F726" s="477"/>
      <c r="G726" s="477"/>
      <c r="H726" s="479"/>
      <c r="I726" s="509"/>
      <c r="J726" s="477"/>
      <c r="K726" s="477"/>
      <c r="L726" s="479"/>
      <c r="M726" s="477"/>
    </row>
    <row r="727" spans="1:13" x14ac:dyDescent="0.2">
      <c r="A727" s="477"/>
      <c r="B727" s="477"/>
      <c r="C727" s="477"/>
      <c r="D727" s="477"/>
      <c r="E727" s="477"/>
      <c r="F727" s="477"/>
      <c r="G727" s="477"/>
      <c r="H727" s="479"/>
      <c r="I727" s="509"/>
      <c r="J727" s="477"/>
      <c r="K727" s="477"/>
      <c r="L727" s="479"/>
      <c r="M727" s="477"/>
    </row>
    <row r="728" spans="1:13" x14ac:dyDescent="0.2">
      <c r="A728" s="477"/>
      <c r="B728" s="477"/>
      <c r="C728" s="477"/>
      <c r="D728" s="477"/>
      <c r="E728" s="477"/>
      <c r="F728" s="477"/>
      <c r="G728" s="477"/>
      <c r="H728" s="479"/>
      <c r="I728" s="509"/>
      <c r="J728" s="477"/>
      <c r="K728" s="477"/>
      <c r="L728" s="479"/>
      <c r="M728" s="477"/>
    </row>
    <row r="729" spans="1:13" x14ac:dyDescent="0.2">
      <c r="A729" s="477"/>
      <c r="B729" s="477"/>
      <c r="C729" s="477"/>
      <c r="D729" s="477"/>
      <c r="E729" s="477"/>
      <c r="F729" s="477"/>
      <c r="G729" s="477"/>
      <c r="H729" s="479"/>
      <c r="I729" s="509"/>
      <c r="J729" s="477"/>
      <c r="K729" s="477"/>
      <c r="L729" s="479"/>
      <c r="M729" s="477"/>
    </row>
    <row r="730" spans="1:13" x14ac:dyDescent="0.2">
      <c r="A730" s="477"/>
      <c r="B730" s="477"/>
      <c r="C730" s="477"/>
      <c r="D730" s="477"/>
      <c r="E730" s="477"/>
      <c r="F730" s="477"/>
      <c r="G730" s="477"/>
      <c r="H730" s="479"/>
      <c r="I730" s="509"/>
      <c r="J730" s="477"/>
      <c r="K730" s="477"/>
      <c r="L730" s="479"/>
      <c r="M730" s="477"/>
    </row>
    <row r="731" spans="1:13" x14ac:dyDescent="0.2">
      <c r="A731" s="477"/>
      <c r="B731" s="477"/>
      <c r="C731" s="477"/>
      <c r="D731" s="477"/>
      <c r="E731" s="477"/>
      <c r="F731" s="477"/>
      <c r="G731" s="477"/>
      <c r="H731" s="479"/>
      <c r="I731" s="509"/>
      <c r="J731" s="477"/>
      <c r="K731" s="477"/>
      <c r="L731" s="479"/>
      <c r="M731" s="477"/>
    </row>
    <row r="732" spans="1:13" x14ac:dyDescent="0.2">
      <c r="A732" s="477"/>
      <c r="B732" s="477"/>
      <c r="C732" s="477"/>
      <c r="D732" s="477"/>
      <c r="E732" s="477"/>
      <c r="F732" s="477"/>
      <c r="G732" s="477"/>
      <c r="H732" s="479"/>
      <c r="I732" s="509"/>
      <c r="J732" s="477"/>
      <c r="K732" s="477"/>
      <c r="L732" s="479"/>
      <c r="M732" s="477"/>
    </row>
    <row r="733" spans="1:13" x14ac:dyDescent="0.2">
      <c r="A733" s="477"/>
      <c r="B733" s="477"/>
      <c r="C733" s="477"/>
      <c r="D733" s="477"/>
      <c r="E733" s="477"/>
      <c r="F733" s="477"/>
      <c r="G733" s="477"/>
      <c r="H733" s="479"/>
      <c r="I733" s="509"/>
      <c r="J733" s="477"/>
      <c r="K733" s="477"/>
      <c r="L733" s="479"/>
      <c r="M733" s="477"/>
    </row>
    <row r="734" spans="1:13" x14ac:dyDescent="0.2">
      <c r="A734" s="477"/>
      <c r="B734" s="477"/>
      <c r="C734" s="477"/>
      <c r="D734" s="477"/>
      <c r="E734" s="477"/>
      <c r="F734" s="477"/>
      <c r="G734" s="477"/>
      <c r="H734" s="479"/>
      <c r="I734" s="509"/>
      <c r="J734" s="477"/>
      <c r="K734" s="477"/>
      <c r="L734" s="479"/>
      <c r="M734" s="477"/>
    </row>
    <row r="735" spans="1:13" x14ac:dyDescent="0.2">
      <c r="A735" s="477"/>
      <c r="B735" s="477"/>
      <c r="C735" s="477"/>
      <c r="D735" s="477"/>
      <c r="E735" s="477"/>
      <c r="F735" s="477"/>
      <c r="G735" s="477"/>
      <c r="H735" s="479"/>
      <c r="I735" s="509"/>
      <c r="J735" s="477"/>
      <c r="K735" s="477"/>
      <c r="L735" s="479"/>
      <c r="M735" s="477"/>
    </row>
    <row r="736" spans="1:13" x14ac:dyDescent="0.2">
      <c r="A736" s="477"/>
      <c r="B736" s="477"/>
      <c r="C736" s="477"/>
      <c r="D736" s="477"/>
      <c r="E736" s="477"/>
      <c r="F736" s="477"/>
      <c r="G736" s="477"/>
      <c r="H736" s="479"/>
      <c r="I736" s="509"/>
      <c r="J736" s="477"/>
      <c r="K736" s="477"/>
      <c r="L736" s="479"/>
      <c r="M736" s="477"/>
    </row>
    <row r="737" spans="1:13" x14ac:dyDescent="0.2">
      <c r="A737" s="477"/>
      <c r="B737" s="477"/>
      <c r="C737" s="477"/>
      <c r="D737" s="477"/>
      <c r="E737" s="477"/>
      <c r="F737" s="477"/>
      <c r="G737" s="477"/>
      <c r="H737" s="479"/>
      <c r="I737" s="509"/>
      <c r="J737" s="477"/>
      <c r="K737" s="477"/>
      <c r="L737" s="479"/>
      <c r="M737" s="477"/>
    </row>
    <row r="738" spans="1:13" x14ac:dyDescent="0.2">
      <c r="A738" s="477"/>
      <c r="B738" s="477"/>
      <c r="C738" s="477"/>
      <c r="D738" s="477"/>
      <c r="E738" s="477"/>
      <c r="F738" s="477"/>
      <c r="G738" s="477"/>
      <c r="H738" s="479"/>
      <c r="I738" s="509"/>
      <c r="J738" s="477"/>
      <c r="K738" s="477"/>
      <c r="L738" s="479"/>
      <c r="M738" s="477"/>
    </row>
    <row r="739" spans="1:13" x14ac:dyDescent="0.2">
      <c r="A739" s="477"/>
      <c r="B739" s="477"/>
      <c r="C739" s="477"/>
      <c r="D739" s="477"/>
      <c r="E739" s="477"/>
      <c r="F739" s="477"/>
      <c r="G739" s="477"/>
      <c r="H739" s="479"/>
      <c r="I739" s="509"/>
      <c r="J739" s="477"/>
      <c r="K739" s="477"/>
      <c r="L739" s="479"/>
      <c r="M739" s="477"/>
    </row>
    <row r="740" spans="1:13" x14ac:dyDescent="0.2">
      <c r="A740" s="477"/>
      <c r="B740" s="477"/>
      <c r="C740" s="477"/>
      <c r="D740" s="477"/>
      <c r="E740" s="477"/>
      <c r="F740" s="477"/>
      <c r="G740" s="477"/>
      <c r="H740" s="479"/>
      <c r="I740" s="509"/>
      <c r="J740" s="477"/>
      <c r="K740" s="477"/>
      <c r="L740" s="479"/>
      <c r="M740" s="477"/>
    </row>
    <row r="741" spans="1:13" x14ac:dyDescent="0.2">
      <c r="A741" s="477"/>
      <c r="B741" s="477"/>
      <c r="C741" s="477"/>
      <c r="D741" s="477"/>
      <c r="E741" s="477"/>
      <c r="F741" s="477"/>
      <c r="G741" s="477"/>
      <c r="H741" s="479"/>
      <c r="I741" s="509"/>
      <c r="J741" s="477"/>
      <c r="K741" s="477"/>
      <c r="L741" s="479"/>
      <c r="M741" s="477"/>
    </row>
    <row r="742" spans="1:13" x14ac:dyDescent="0.2">
      <c r="A742" s="477"/>
      <c r="B742" s="477"/>
      <c r="C742" s="477"/>
      <c r="D742" s="477"/>
      <c r="E742" s="477"/>
      <c r="F742" s="477"/>
      <c r="G742" s="477"/>
      <c r="H742" s="479"/>
      <c r="I742" s="509"/>
      <c r="J742" s="477"/>
      <c r="K742" s="477"/>
      <c r="L742" s="479"/>
      <c r="M742" s="477"/>
    </row>
    <row r="743" spans="1:13" x14ac:dyDescent="0.2">
      <c r="A743" s="477"/>
      <c r="B743" s="477"/>
      <c r="C743" s="477"/>
      <c r="D743" s="477"/>
      <c r="E743" s="477"/>
      <c r="F743" s="477"/>
      <c r="G743" s="477"/>
      <c r="H743" s="479"/>
      <c r="I743" s="509"/>
      <c r="J743" s="477"/>
      <c r="K743" s="477"/>
      <c r="L743" s="479"/>
      <c r="M743" s="477"/>
    </row>
    <row r="744" spans="1:13" x14ac:dyDescent="0.2">
      <c r="A744" s="477"/>
      <c r="B744" s="477"/>
      <c r="C744" s="477"/>
      <c r="D744" s="477"/>
      <c r="E744" s="477"/>
      <c r="F744" s="477"/>
      <c r="G744" s="477"/>
      <c r="H744" s="479"/>
      <c r="I744" s="509"/>
      <c r="J744" s="477"/>
      <c r="K744" s="477"/>
      <c r="L744" s="479"/>
      <c r="M744" s="477"/>
    </row>
    <row r="745" spans="1:13" x14ac:dyDescent="0.2">
      <c r="A745" s="477"/>
      <c r="B745" s="477"/>
      <c r="C745" s="477"/>
      <c r="D745" s="477"/>
      <c r="E745" s="477"/>
      <c r="F745" s="477"/>
      <c r="G745" s="477"/>
      <c r="H745" s="479"/>
      <c r="I745" s="509"/>
      <c r="J745" s="477"/>
      <c r="K745" s="477"/>
      <c r="L745" s="479"/>
      <c r="M745" s="477"/>
    </row>
    <row r="746" spans="1:13" x14ac:dyDescent="0.2">
      <c r="A746" s="477"/>
      <c r="B746" s="477"/>
      <c r="C746" s="477"/>
      <c r="D746" s="477"/>
      <c r="E746" s="477"/>
      <c r="F746" s="477"/>
      <c r="G746" s="477"/>
      <c r="H746" s="479"/>
      <c r="I746" s="509"/>
      <c r="J746" s="477"/>
      <c r="K746" s="477"/>
      <c r="L746" s="479"/>
      <c r="M746" s="477"/>
    </row>
    <row r="747" spans="1:13" x14ac:dyDescent="0.2">
      <c r="A747" s="477"/>
      <c r="B747" s="477"/>
      <c r="C747" s="477"/>
      <c r="D747" s="477"/>
      <c r="E747" s="477"/>
      <c r="F747" s="477"/>
      <c r="G747" s="477"/>
      <c r="H747" s="479"/>
      <c r="I747" s="509"/>
      <c r="J747" s="477"/>
      <c r="K747" s="477"/>
      <c r="L747" s="479"/>
      <c r="M747" s="477"/>
    </row>
    <row r="748" spans="1:13" x14ac:dyDescent="0.2">
      <c r="A748" s="477"/>
      <c r="B748" s="477"/>
      <c r="C748" s="477"/>
      <c r="D748" s="477"/>
      <c r="E748" s="477"/>
      <c r="F748" s="477"/>
      <c r="G748" s="477"/>
      <c r="H748" s="479"/>
      <c r="I748" s="509"/>
      <c r="J748" s="477"/>
      <c r="K748" s="477"/>
      <c r="L748" s="479"/>
      <c r="M748" s="477"/>
    </row>
    <row r="749" spans="1:13" x14ac:dyDescent="0.2">
      <c r="A749" s="477"/>
      <c r="B749" s="477"/>
      <c r="C749" s="477"/>
      <c r="D749" s="477"/>
      <c r="E749" s="477"/>
      <c r="F749" s="477"/>
      <c r="G749" s="477"/>
      <c r="H749" s="479"/>
      <c r="I749" s="509"/>
      <c r="J749" s="477"/>
      <c r="K749" s="477"/>
      <c r="L749" s="479"/>
      <c r="M749" s="477"/>
    </row>
    <row r="750" spans="1:13" x14ac:dyDescent="0.2">
      <c r="A750" s="477"/>
      <c r="B750" s="477"/>
      <c r="C750" s="477"/>
      <c r="D750" s="477"/>
      <c r="E750" s="477"/>
      <c r="F750" s="477"/>
      <c r="G750" s="477"/>
      <c r="H750" s="479"/>
      <c r="I750" s="509"/>
      <c r="J750" s="477"/>
      <c r="K750" s="477"/>
      <c r="L750" s="479"/>
      <c r="M750" s="477"/>
    </row>
    <row r="751" spans="1:13" x14ac:dyDescent="0.2">
      <c r="A751" s="477"/>
      <c r="B751" s="477"/>
      <c r="C751" s="477"/>
      <c r="D751" s="477"/>
      <c r="E751" s="477"/>
      <c r="F751" s="477"/>
      <c r="G751" s="477"/>
      <c r="H751" s="479"/>
      <c r="I751" s="509"/>
      <c r="J751" s="477"/>
      <c r="K751" s="477"/>
      <c r="L751" s="479"/>
      <c r="M751" s="477"/>
    </row>
    <row r="752" spans="1:13" x14ac:dyDescent="0.2">
      <c r="A752" s="477"/>
      <c r="B752" s="477"/>
      <c r="C752" s="477"/>
      <c r="D752" s="477"/>
      <c r="E752" s="477"/>
      <c r="F752" s="477"/>
      <c r="G752" s="477"/>
      <c r="H752" s="479"/>
      <c r="I752" s="509"/>
      <c r="J752" s="477"/>
      <c r="K752" s="477"/>
      <c r="L752" s="479"/>
      <c r="M752" s="477"/>
    </row>
    <row r="753" spans="1:13" x14ac:dyDescent="0.2">
      <c r="A753" s="477"/>
      <c r="B753" s="477"/>
      <c r="C753" s="477"/>
      <c r="D753" s="477"/>
      <c r="E753" s="477"/>
      <c r="F753" s="477"/>
      <c r="G753" s="477"/>
      <c r="H753" s="479"/>
      <c r="I753" s="509"/>
      <c r="J753" s="477"/>
      <c r="K753" s="477"/>
      <c r="L753" s="479"/>
      <c r="M753" s="477"/>
    </row>
    <row r="754" spans="1:13" x14ac:dyDescent="0.2">
      <c r="A754" s="477"/>
      <c r="B754" s="477"/>
      <c r="C754" s="477"/>
      <c r="D754" s="477"/>
      <c r="E754" s="477"/>
      <c r="F754" s="477"/>
      <c r="G754" s="477"/>
      <c r="H754" s="479"/>
      <c r="I754" s="509"/>
      <c r="J754" s="477"/>
      <c r="K754" s="477"/>
      <c r="L754" s="479"/>
      <c r="M754" s="477"/>
    </row>
    <row r="755" spans="1:13" x14ac:dyDescent="0.2">
      <c r="A755" s="477"/>
      <c r="B755" s="477"/>
      <c r="C755" s="477"/>
      <c r="D755" s="477"/>
      <c r="E755" s="477"/>
      <c r="F755" s="477"/>
      <c r="G755" s="477"/>
      <c r="H755" s="479"/>
      <c r="I755" s="509"/>
      <c r="J755" s="477"/>
      <c r="K755" s="477"/>
      <c r="L755" s="479"/>
      <c r="M755" s="477"/>
    </row>
    <row r="756" spans="1:13" x14ac:dyDescent="0.2">
      <c r="A756" s="477"/>
      <c r="B756" s="477"/>
      <c r="C756" s="477"/>
      <c r="D756" s="477"/>
      <c r="E756" s="477"/>
      <c r="F756" s="477"/>
      <c r="G756" s="477"/>
      <c r="H756" s="479"/>
      <c r="I756" s="509"/>
      <c r="J756" s="477"/>
      <c r="K756" s="477"/>
      <c r="L756" s="479"/>
      <c r="M756" s="477"/>
    </row>
    <row r="757" spans="1:13" x14ac:dyDescent="0.2">
      <c r="A757" s="477"/>
      <c r="B757" s="477"/>
      <c r="C757" s="477"/>
      <c r="D757" s="477"/>
      <c r="E757" s="477"/>
      <c r="F757" s="477"/>
      <c r="G757" s="477"/>
      <c r="H757" s="479"/>
      <c r="I757" s="509"/>
      <c r="J757" s="477"/>
      <c r="K757" s="477"/>
      <c r="L757" s="479"/>
      <c r="M757" s="477"/>
    </row>
    <row r="758" spans="1:13" x14ac:dyDescent="0.2">
      <c r="A758" s="477"/>
      <c r="B758" s="477"/>
      <c r="C758" s="477"/>
      <c r="D758" s="477"/>
      <c r="E758" s="477"/>
      <c r="F758" s="477"/>
      <c r="G758" s="477"/>
      <c r="H758" s="479"/>
      <c r="I758" s="509"/>
      <c r="J758" s="477"/>
      <c r="K758" s="477"/>
      <c r="L758" s="479"/>
      <c r="M758" s="477"/>
    </row>
    <row r="759" spans="1:13" x14ac:dyDescent="0.2">
      <c r="A759" s="477"/>
      <c r="B759" s="477"/>
      <c r="C759" s="477"/>
      <c r="D759" s="477"/>
      <c r="E759" s="477"/>
      <c r="F759" s="477"/>
      <c r="G759" s="477"/>
      <c r="H759" s="479"/>
      <c r="I759" s="509"/>
      <c r="J759" s="477"/>
      <c r="K759" s="477"/>
      <c r="L759" s="479"/>
      <c r="M759" s="477"/>
    </row>
    <row r="760" spans="1:13" x14ac:dyDescent="0.2">
      <c r="A760" s="477"/>
      <c r="B760" s="477"/>
      <c r="C760" s="477"/>
      <c r="D760" s="477"/>
      <c r="E760" s="477"/>
      <c r="F760" s="477"/>
      <c r="G760" s="477"/>
      <c r="H760" s="479"/>
      <c r="I760" s="509"/>
      <c r="J760" s="477"/>
      <c r="K760" s="477"/>
      <c r="L760" s="479"/>
      <c r="M760" s="477"/>
    </row>
    <row r="761" spans="1:13" x14ac:dyDescent="0.2">
      <c r="A761" s="477"/>
      <c r="B761" s="477"/>
      <c r="C761" s="477"/>
      <c r="D761" s="477"/>
      <c r="E761" s="477"/>
      <c r="F761" s="477"/>
      <c r="G761" s="477"/>
      <c r="H761" s="479"/>
      <c r="I761" s="509"/>
      <c r="J761" s="477"/>
      <c r="K761" s="477"/>
      <c r="L761" s="479"/>
      <c r="M761" s="477"/>
    </row>
    <row r="762" spans="1:13" x14ac:dyDescent="0.2">
      <c r="A762" s="477"/>
      <c r="B762" s="477"/>
      <c r="C762" s="477"/>
      <c r="D762" s="477"/>
      <c r="E762" s="477"/>
      <c r="F762" s="477"/>
      <c r="G762" s="477"/>
      <c r="H762" s="479"/>
      <c r="I762" s="509"/>
      <c r="J762" s="477"/>
      <c r="K762" s="477"/>
      <c r="L762" s="479"/>
      <c r="M762" s="477"/>
    </row>
    <row r="763" spans="1:13" x14ac:dyDescent="0.2">
      <c r="A763" s="477"/>
      <c r="B763" s="477"/>
      <c r="C763" s="477"/>
      <c r="D763" s="477"/>
      <c r="E763" s="477"/>
      <c r="F763" s="477"/>
      <c r="G763" s="477"/>
      <c r="H763" s="479"/>
      <c r="I763" s="509"/>
      <c r="J763" s="477"/>
      <c r="K763" s="477"/>
      <c r="L763" s="479"/>
      <c r="M763" s="477"/>
    </row>
    <row r="764" spans="1:13" x14ac:dyDescent="0.2">
      <c r="A764" s="477"/>
      <c r="B764" s="477"/>
      <c r="C764" s="477"/>
      <c r="D764" s="477"/>
      <c r="E764" s="477"/>
      <c r="F764" s="477"/>
      <c r="G764" s="477"/>
      <c r="H764" s="479"/>
      <c r="I764" s="509"/>
      <c r="J764" s="477"/>
      <c r="K764" s="477"/>
      <c r="L764" s="479"/>
      <c r="M764" s="477"/>
    </row>
    <row r="765" spans="1:13" x14ac:dyDescent="0.2">
      <c r="A765" s="477"/>
      <c r="B765" s="477"/>
      <c r="C765" s="477"/>
      <c r="D765" s="477"/>
      <c r="E765" s="477"/>
      <c r="F765" s="477"/>
      <c r="G765" s="477"/>
      <c r="H765" s="479"/>
      <c r="I765" s="509"/>
      <c r="J765" s="477"/>
      <c r="K765" s="477"/>
      <c r="L765" s="479"/>
      <c r="M765" s="477"/>
    </row>
    <row r="766" spans="1:13" x14ac:dyDescent="0.2">
      <c r="A766" s="477"/>
      <c r="B766" s="477"/>
      <c r="C766" s="477"/>
      <c r="D766" s="477"/>
      <c r="E766" s="477"/>
      <c r="F766" s="477"/>
      <c r="G766" s="477"/>
      <c r="H766" s="479"/>
      <c r="I766" s="509"/>
      <c r="J766" s="477"/>
      <c r="K766" s="477"/>
      <c r="L766" s="479"/>
      <c r="M766" s="477"/>
    </row>
    <row r="767" spans="1:13" x14ac:dyDescent="0.2">
      <c r="A767" s="477"/>
      <c r="B767" s="477"/>
      <c r="C767" s="477"/>
      <c r="D767" s="477"/>
      <c r="E767" s="477"/>
      <c r="F767" s="477"/>
      <c r="G767" s="477"/>
      <c r="H767" s="479"/>
      <c r="I767" s="509"/>
      <c r="J767" s="477"/>
      <c r="K767" s="477"/>
      <c r="L767" s="479"/>
      <c r="M767" s="477"/>
    </row>
    <row r="768" spans="1:13" x14ac:dyDescent="0.2">
      <c r="A768" s="477"/>
      <c r="B768" s="477"/>
      <c r="C768" s="477"/>
      <c r="D768" s="477"/>
      <c r="E768" s="477"/>
      <c r="F768" s="477"/>
      <c r="G768" s="477"/>
      <c r="H768" s="479"/>
      <c r="I768" s="509"/>
      <c r="J768" s="477"/>
      <c r="K768" s="477"/>
      <c r="L768" s="479"/>
      <c r="M768" s="477"/>
    </row>
    <row r="769" spans="1:13" x14ac:dyDescent="0.2">
      <c r="A769" s="477"/>
      <c r="B769" s="477"/>
      <c r="C769" s="477"/>
      <c r="D769" s="477"/>
      <c r="E769" s="477"/>
      <c r="F769" s="477"/>
      <c r="G769" s="477"/>
      <c r="H769" s="479"/>
      <c r="I769" s="509"/>
      <c r="J769" s="477"/>
      <c r="K769" s="477"/>
      <c r="L769" s="479"/>
      <c r="M769" s="477"/>
    </row>
    <row r="770" spans="1:13" x14ac:dyDescent="0.2">
      <c r="A770" s="477"/>
      <c r="B770" s="477"/>
      <c r="C770" s="477"/>
      <c r="D770" s="477"/>
      <c r="E770" s="477"/>
      <c r="F770" s="477"/>
      <c r="G770" s="477"/>
      <c r="H770" s="479"/>
      <c r="I770" s="509"/>
      <c r="J770" s="477"/>
      <c r="K770" s="477"/>
      <c r="L770" s="479"/>
      <c r="M770" s="477"/>
    </row>
    <row r="771" spans="1:13" x14ac:dyDescent="0.2">
      <c r="A771" s="477"/>
      <c r="B771" s="477"/>
      <c r="C771" s="477"/>
      <c r="D771" s="477"/>
      <c r="E771" s="477"/>
      <c r="F771" s="477"/>
      <c r="G771" s="477"/>
      <c r="H771" s="479"/>
      <c r="I771" s="509"/>
      <c r="J771" s="477"/>
      <c r="K771" s="477"/>
      <c r="L771" s="479"/>
      <c r="M771" s="477"/>
    </row>
    <row r="772" spans="1:13" x14ac:dyDescent="0.2">
      <c r="A772" s="477"/>
      <c r="B772" s="477"/>
      <c r="C772" s="477"/>
      <c r="D772" s="477"/>
      <c r="E772" s="477"/>
      <c r="F772" s="477"/>
      <c r="G772" s="477"/>
      <c r="H772" s="479"/>
      <c r="I772" s="509"/>
      <c r="J772" s="477"/>
      <c r="K772" s="477"/>
      <c r="L772" s="479"/>
      <c r="M772" s="477"/>
    </row>
    <row r="773" spans="1:13" x14ac:dyDescent="0.2">
      <c r="A773" s="477"/>
      <c r="B773" s="477"/>
      <c r="C773" s="477"/>
      <c r="D773" s="477"/>
      <c r="E773" s="477"/>
      <c r="F773" s="477"/>
      <c r="G773" s="477"/>
      <c r="H773" s="479"/>
      <c r="I773" s="509"/>
      <c r="J773" s="477"/>
      <c r="K773" s="477"/>
      <c r="L773" s="479"/>
      <c r="M773" s="477"/>
    </row>
    <row r="774" spans="1:13" x14ac:dyDescent="0.2">
      <c r="A774" s="477"/>
      <c r="B774" s="477"/>
      <c r="C774" s="477"/>
      <c r="D774" s="477"/>
      <c r="E774" s="477"/>
      <c r="F774" s="477"/>
      <c r="G774" s="477"/>
      <c r="H774" s="479"/>
      <c r="I774" s="509"/>
      <c r="J774" s="477"/>
      <c r="K774" s="477"/>
      <c r="L774" s="479"/>
      <c r="M774" s="477"/>
    </row>
    <row r="775" spans="1:13" x14ac:dyDescent="0.2">
      <c r="A775" s="477"/>
      <c r="B775" s="477"/>
      <c r="C775" s="477"/>
      <c r="D775" s="477"/>
      <c r="E775" s="477"/>
      <c r="F775" s="477"/>
      <c r="G775" s="477"/>
      <c r="H775" s="479"/>
      <c r="I775" s="509"/>
      <c r="J775" s="477"/>
      <c r="K775" s="477"/>
      <c r="L775" s="479"/>
      <c r="M775" s="477"/>
    </row>
    <row r="776" spans="1:13" x14ac:dyDescent="0.2">
      <c r="A776" s="477"/>
      <c r="B776" s="477"/>
      <c r="C776" s="477"/>
      <c r="D776" s="477"/>
      <c r="E776" s="477"/>
      <c r="F776" s="477"/>
      <c r="G776" s="477"/>
      <c r="H776" s="479"/>
      <c r="I776" s="509"/>
      <c r="J776" s="477"/>
      <c r="K776" s="477"/>
      <c r="L776" s="479"/>
      <c r="M776" s="477"/>
    </row>
    <row r="777" spans="1:13" x14ac:dyDescent="0.2">
      <c r="A777" s="477"/>
      <c r="B777" s="477"/>
      <c r="C777" s="477"/>
      <c r="D777" s="477"/>
      <c r="E777" s="477"/>
      <c r="F777" s="477"/>
      <c r="G777" s="477"/>
      <c r="H777" s="479"/>
      <c r="I777" s="509"/>
      <c r="J777" s="477"/>
      <c r="K777" s="477"/>
      <c r="L777" s="479"/>
      <c r="M777" s="477"/>
    </row>
    <row r="778" spans="1:13" x14ac:dyDescent="0.2">
      <c r="A778" s="477"/>
      <c r="B778" s="477"/>
      <c r="C778" s="477"/>
      <c r="D778" s="477"/>
      <c r="E778" s="477"/>
      <c r="F778" s="477"/>
      <c r="G778" s="477"/>
      <c r="H778" s="479"/>
      <c r="I778" s="509"/>
      <c r="J778" s="477"/>
      <c r="K778" s="477"/>
      <c r="L778" s="479"/>
      <c r="M778" s="477"/>
    </row>
    <row r="779" spans="1:13" x14ac:dyDescent="0.2">
      <c r="A779" s="477"/>
      <c r="B779" s="477"/>
      <c r="C779" s="477"/>
      <c r="D779" s="477"/>
      <c r="E779" s="477"/>
      <c r="F779" s="477"/>
      <c r="G779" s="477"/>
      <c r="H779" s="479"/>
      <c r="I779" s="509"/>
      <c r="J779" s="477"/>
      <c r="K779" s="477"/>
      <c r="L779" s="479"/>
      <c r="M779" s="477"/>
    </row>
    <row r="780" spans="1:13" x14ac:dyDescent="0.2">
      <c r="A780" s="477"/>
      <c r="B780" s="477"/>
      <c r="C780" s="477"/>
      <c r="D780" s="477"/>
      <c r="E780" s="477"/>
      <c r="F780" s="477"/>
      <c r="G780" s="477"/>
      <c r="H780" s="479"/>
      <c r="I780" s="509"/>
      <c r="J780" s="477"/>
      <c r="K780" s="477"/>
      <c r="L780" s="479"/>
      <c r="M780" s="477"/>
    </row>
    <row r="781" spans="1:13" x14ac:dyDescent="0.2">
      <c r="A781" s="477"/>
      <c r="B781" s="477"/>
      <c r="C781" s="477"/>
      <c r="D781" s="477"/>
      <c r="E781" s="477"/>
      <c r="F781" s="477"/>
      <c r="G781" s="477"/>
      <c r="H781" s="479"/>
      <c r="I781" s="509"/>
      <c r="J781" s="477"/>
      <c r="K781" s="477"/>
      <c r="L781" s="479"/>
      <c r="M781" s="477"/>
    </row>
    <row r="782" spans="1:13" x14ac:dyDescent="0.2">
      <c r="A782" s="477"/>
      <c r="B782" s="477"/>
      <c r="C782" s="477"/>
      <c r="D782" s="477"/>
      <c r="E782" s="477"/>
      <c r="F782" s="477"/>
      <c r="G782" s="477"/>
      <c r="H782" s="479"/>
      <c r="I782" s="509"/>
      <c r="J782" s="477"/>
      <c r="K782" s="477"/>
      <c r="L782" s="479"/>
      <c r="M782" s="477"/>
    </row>
    <row r="783" spans="1:13" x14ac:dyDescent="0.2">
      <c r="A783" s="477"/>
      <c r="B783" s="477"/>
      <c r="C783" s="477"/>
      <c r="D783" s="477"/>
      <c r="E783" s="477"/>
      <c r="F783" s="477"/>
      <c r="G783" s="477"/>
      <c r="H783" s="479"/>
      <c r="I783" s="509"/>
      <c r="J783" s="477"/>
      <c r="K783" s="477"/>
      <c r="L783" s="479"/>
      <c r="M783" s="477"/>
    </row>
    <row r="784" spans="1:13" x14ac:dyDescent="0.2">
      <c r="A784" s="477"/>
      <c r="B784" s="477"/>
      <c r="C784" s="477"/>
      <c r="D784" s="477"/>
      <c r="E784" s="477"/>
      <c r="F784" s="477"/>
      <c r="G784" s="477"/>
      <c r="H784" s="479"/>
      <c r="I784" s="509"/>
      <c r="J784" s="477"/>
      <c r="K784" s="477"/>
      <c r="L784" s="479"/>
      <c r="M784" s="477"/>
    </row>
    <row r="785" spans="1:13" x14ac:dyDescent="0.2">
      <c r="A785" s="477"/>
      <c r="B785" s="477"/>
      <c r="C785" s="477"/>
      <c r="D785" s="477"/>
      <c r="E785" s="477"/>
      <c r="F785" s="477"/>
      <c r="G785" s="477"/>
      <c r="H785" s="479"/>
      <c r="I785" s="509"/>
      <c r="J785" s="477"/>
      <c r="K785" s="477"/>
      <c r="L785" s="479"/>
      <c r="M785" s="477"/>
    </row>
    <row r="786" spans="1:13" x14ac:dyDescent="0.2">
      <c r="A786" s="477"/>
      <c r="B786" s="477"/>
      <c r="C786" s="477"/>
      <c r="D786" s="477"/>
      <c r="E786" s="477"/>
      <c r="F786" s="477"/>
      <c r="G786" s="477"/>
      <c r="H786" s="479"/>
      <c r="I786" s="509"/>
      <c r="J786" s="477"/>
      <c r="K786" s="477"/>
      <c r="L786" s="479"/>
      <c r="M786" s="477"/>
    </row>
    <row r="787" spans="1:13" x14ac:dyDescent="0.2">
      <c r="A787" s="477"/>
      <c r="B787" s="477"/>
      <c r="C787" s="477"/>
      <c r="D787" s="477"/>
      <c r="E787" s="477"/>
      <c r="F787" s="477"/>
      <c r="G787" s="477"/>
      <c r="H787" s="479"/>
      <c r="I787" s="509"/>
      <c r="J787" s="477"/>
      <c r="K787" s="477"/>
      <c r="L787" s="479"/>
      <c r="M787" s="477"/>
    </row>
    <row r="788" spans="1:13" x14ac:dyDescent="0.2">
      <c r="A788" s="477"/>
      <c r="B788" s="477"/>
      <c r="C788" s="477"/>
      <c r="D788" s="477"/>
      <c r="E788" s="477"/>
      <c r="F788" s="477"/>
      <c r="G788" s="477"/>
      <c r="H788" s="479"/>
      <c r="I788" s="509"/>
      <c r="J788" s="477"/>
      <c r="K788" s="477"/>
      <c r="L788" s="479"/>
      <c r="M788" s="477"/>
    </row>
    <row r="789" spans="1:13" x14ac:dyDescent="0.2">
      <c r="A789" s="477"/>
      <c r="B789" s="477"/>
      <c r="C789" s="477"/>
      <c r="D789" s="477"/>
      <c r="E789" s="477"/>
      <c r="F789" s="477"/>
      <c r="G789" s="477"/>
      <c r="H789" s="479"/>
      <c r="I789" s="509"/>
      <c r="J789" s="477"/>
      <c r="K789" s="477"/>
      <c r="L789" s="479"/>
      <c r="M789" s="477"/>
    </row>
    <row r="790" spans="1:13" x14ac:dyDescent="0.2">
      <c r="A790" s="477"/>
      <c r="B790" s="477"/>
      <c r="C790" s="477"/>
      <c r="D790" s="477"/>
      <c r="E790" s="477"/>
      <c r="F790" s="477"/>
      <c r="G790" s="477"/>
      <c r="H790" s="479"/>
      <c r="I790" s="509"/>
      <c r="J790" s="477"/>
      <c r="K790" s="477"/>
      <c r="L790" s="479"/>
      <c r="M790" s="477"/>
    </row>
    <row r="791" spans="1:13" x14ac:dyDescent="0.2">
      <c r="A791" s="477"/>
      <c r="B791" s="477"/>
      <c r="C791" s="477"/>
      <c r="D791" s="477"/>
      <c r="E791" s="477"/>
      <c r="F791" s="477"/>
      <c r="G791" s="477"/>
      <c r="H791" s="479"/>
      <c r="I791" s="509"/>
      <c r="J791" s="477"/>
      <c r="K791" s="477"/>
      <c r="L791" s="479"/>
      <c r="M791" s="477"/>
    </row>
    <row r="792" spans="1:13" x14ac:dyDescent="0.2">
      <c r="A792" s="477"/>
      <c r="B792" s="477"/>
      <c r="C792" s="477"/>
      <c r="D792" s="477"/>
      <c r="E792" s="477"/>
      <c r="F792" s="477"/>
      <c r="G792" s="477"/>
      <c r="H792" s="479"/>
      <c r="I792" s="509"/>
      <c r="J792" s="477"/>
      <c r="K792" s="477"/>
      <c r="L792" s="479"/>
      <c r="M792" s="477"/>
    </row>
    <row r="793" spans="1:13" x14ac:dyDescent="0.2">
      <c r="A793" s="477"/>
      <c r="B793" s="477"/>
      <c r="C793" s="477"/>
      <c r="D793" s="477"/>
      <c r="E793" s="477"/>
      <c r="F793" s="477"/>
      <c r="G793" s="477"/>
      <c r="H793" s="479"/>
      <c r="I793" s="509"/>
      <c r="J793" s="477"/>
      <c r="K793" s="477"/>
      <c r="L793" s="479"/>
      <c r="M793" s="477"/>
    </row>
    <row r="794" spans="1:13" x14ac:dyDescent="0.2">
      <c r="A794" s="477"/>
      <c r="B794" s="477"/>
      <c r="C794" s="477"/>
      <c r="D794" s="477"/>
      <c r="E794" s="477"/>
      <c r="F794" s="477"/>
      <c r="G794" s="477"/>
      <c r="H794" s="479"/>
      <c r="I794" s="509"/>
      <c r="J794" s="477"/>
      <c r="K794" s="477"/>
      <c r="L794" s="479"/>
      <c r="M794" s="477"/>
    </row>
    <row r="795" spans="1:13" x14ac:dyDescent="0.2">
      <c r="A795" s="477"/>
      <c r="B795" s="477"/>
      <c r="C795" s="477"/>
      <c r="D795" s="477"/>
      <c r="E795" s="477"/>
      <c r="F795" s="477"/>
      <c r="G795" s="477"/>
      <c r="H795" s="479"/>
      <c r="I795" s="509"/>
      <c r="J795" s="477"/>
      <c r="K795" s="477"/>
      <c r="L795" s="479"/>
      <c r="M795" s="477"/>
    </row>
    <row r="796" spans="1:13" x14ac:dyDescent="0.2">
      <c r="A796" s="477"/>
      <c r="B796" s="477"/>
      <c r="C796" s="477"/>
      <c r="D796" s="477"/>
      <c r="E796" s="477"/>
      <c r="F796" s="477"/>
      <c r="G796" s="477"/>
      <c r="H796" s="479"/>
      <c r="I796" s="509"/>
      <c r="J796" s="477"/>
      <c r="K796" s="477"/>
      <c r="L796" s="479"/>
      <c r="M796" s="477"/>
    </row>
    <row r="797" spans="1:13" x14ac:dyDescent="0.2">
      <c r="A797" s="477"/>
      <c r="B797" s="477"/>
      <c r="C797" s="477"/>
      <c r="D797" s="477"/>
      <c r="E797" s="477"/>
      <c r="F797" s="477"/>
      <c r="G797" s="477"/>
      <c r="H797" s="479"/>
      <c r="I797" s="509"/>
      <c r="J797" s="477"/>
      <c r="K797" s="477"/>
      <c r="L797" s="479"/>
      <c r="M797" s="477"/>
    </row>
    <row r="798" spans="1:13" x14ac:dyDescent="0.2">
      <c r="A798" s="477"/>
      <c r="B798" s="477"/>
      <c r="C798" s="477"/>
      <c r="D798" s="477"/>
      <c r="E798" s="477"/>
      <c r="F798" s="477"/>
      <c r="G798" s="477"/>
      <c r="H798" s="479"/>
      <c r="I798" s="509"/>
      <c r="J798" s="477"/>
      <c r="K798" s="477"/>
      <c r="L798" s="479"/>
      <c r="M798" s="477"/>
    </row>
    <row r="799" spans="1:13" x14ac:dyDescent="0.2">
      <c r="A799" s="477"/>
      <c r="B799" s="477"/>
      <c r="C799" s="477"/>
      <c r="D799" s="477"/>
      <c r="E799" s="477"/>
      <c r="F799" s="477"/>
      <c r="G799" s="477"/>
      <c r="H799" s="479"/>
      <c r="I799" s="509"/>
      <c r="J799" s="477"/>
      <c r="K799" s="477"/>
      <c r="L799" s="479"/>
      <c r="M799" s="477"/>
    </row>
    <row r="800" spans="1:13" x14ac:dyDescent="0.2">
      <c r="A800" s="477"/>
      <c r="B800" s="477"/>
      <c r="C800" s="477"/>
      <c r="D800" s="477"/>
      <c r="E800" s="477"/>
      <c r="F800" s="477"/>
      <c r="G800" s="477"/>
      <c r="H800" s="479"/>
      <c r="I800" s="509"/>
      <c r="J800" s="477"/>
      <c r="K800" s="477"/>
      <c r="L800" s="479"/>
      <c r="M800" s="477"/>
    </row>
    <row r="801" spans="1:13" x14ac:dyDescent="0.2">
      <c r="A801" s="477"/>
      <c r="B801" s="477"/>
      <c r="C801" s="477"/>
      <c r="D801" s="477"/>
      <c r="E801" s="477"/>
      <c r="F801" s="477"/>
      <c r="G801" s="477"/>
      <c r="H801" s="479"/>
      <c r="I801" s="509"/>
      <c r="J801" s="477"/>
      <c r="K801" s="477"/>
      <c r="L801" s="479"/>
      <c r="M801" s="477"/>
    </row>
    <row r="802" spans="1:13" x14ac:dyDescent="0.2">
      <c r="A802" s="477"/>
      <c r="B802" s="477"/>
      <c r="C802" s="477"/>
      <c r="D802" s="477"/>
      <c r="E802" s="477"/>
      <c r="F802" s="477"/>
      <c r="G802" s="477"/>
      <c r="H802" s="479"/>
      <c r="I802" s="509"/>
      <c r="J802" s="477"/>
      <c r="K802" s="477"/>
      <c r="L802" s="479"/>
      <c r="M802" s="477"/>
    </row>
    <row r="803" spans="1:13" x14ac:dyDescent="0.2">
      <c r="A803" s="477"/>
      <c r="B803" s="477"/>
      <c r="C803" s="477"/>
      <c r="D803" s="477"/>
      <c r="E803" s="477"/>
      <c r="F803" s="477"/>
      <c r="G803" s="477"/>
      <c r="H803" s="479"/>
      <c r="I803" s="509"/>
      <c r="J803" s="477"/>
      <c r="K803" s="477"/>
      <c r="L803" s="479"/>
      <c r="M803" s="477"/>
    </row>
    <row r="804" spans="1:13" x14ac:dyDescent="0.2">
      <c r="A804" s="477"/>
      <c r="B804" s="477"/>
      <c r="C804" s="477"/>
      <c r="D804" s="477"/>
      <c r="E804" s="477"/>
      <c r="F804" s="477"/>
      <c r="G804" s="477"/>
      <c r="H804" s="479"/>
      <c r="I804" s="509"/>
      <c r="J804" s="477"/>
      <c r="K804" s="477"/>
      <c r="L804" s="479"/>
      <c r="M804" s="477"/>
    </row>
    <row r="805" spans="1:13" x14ac:dyDescent="0.2">
      <c r="A805" s="477"/>
      <c r="B805" s="477"/>
      <c r="C805" s="477"/>
      <c r="D805" s="477"/>
      <c r="E805" s="477"/>
      <c r="F805" s="477"/>
      <c r="G805" s="477"/>
      <c r="H805" s="479"/>
      <c r="I805" s="509"/>
      <c r="J805" s="477"/>
      <c r="K805" s="477"/>
      <c r="L805" s="479"/>
      <c r="M805" s="477"/>
    </row>
    <row r="806" spans="1:13" x14ac:dyDescent="0.2">
      <c r="A806" s="477"/>
      <c r="B806" s="477"/>
      <c r="C806" s="477"/>
      <c r="D806" s="477"/>
      <c r="E806" s="477"/>
      <c r="F806" s="477"/>
      <c r="G806" s="477"/>
      <c r="H806" s="479"/>
      <c r="I806" s="509"/>
      <c r="J806" s="477"/>
      <c r="K806" s="477"/>
      <c r="L806" s="479"/>
      <c r="M806" s="477"/>
    </row>
    <row r="807" spans="1:13" x14ac:dyDescent="0.2">
      <c r="A807" s="477"/>
      <c r="B807" s="477"/>
      <c r="C807" s="477"/>
      <c r="D807" s="477"/>
      <c r="E807" s="477"/>
      <c r="F807" s="477"/>
      <c r="G807" s="477"/>
      <c r="H807" s="479"/>
      <c r="I807" s="509"/>
      <c r="J807" s="477"/>
      <c r="K807" s="477"/>
      <c r="L807" s="479"/>
      <c r="M807" s="477"/>
    </row>
    <row r="808" spans="1:13" x14ac:dyDescent="0.2">
      <c r="A808" s="477"/>
      <c r="B808" s="477"/>
      <c r="C808" s="477"/>
      <c r="D808" s="477"/>
      <c r="E808" s="477"/>
      <c r="F808" s="477"/>
      <c r="G808" s="477"/>
      <c r="H808" s="479"/>
      <c r="I808" s="509"/>
      <c r="J808" s="477"/>
      <c r="K808" s="477"/>
      <c r="L808" s="479"/>
      <c r="M808" s="477"/>
    </row>
    <row r="809" spans="1:13" x14ac:dyDescent="0.2">
      <c r="A809" s="477"/>
      <c r="B809" s="477"/>
      <c r="C809" s="477"/>
      <c r="D809" s="477"/>
      <c r="E809" s="477"/>
      <c r="F809" s="477"/>
      <c r="G809" s="477"/>
      <c r="H809" s="479"/>
      <c r="I809" s="509"/>
      <c r="J809" s="477"/>
      <c r="K809" s="477"/>
      <c r="L809" s="479"/>
      <c r="M809" s="477"/>
    </row>
    <row r="810" spans="1:13" x14ac:dyDescent="0.2">
      <c r="A810" s="477"/>
      <c r="B810" s="477"/>
      <c r="C810" s="477"/>
      <c r="D810" s="477"/>
      <c r="E810" s="477"/>
      <c r="F810" s="477"/>
      <c r="G810" s="477"/>
      <c r="H810" s="479"/>
      <c r="I810" s="509"/>
      <c r="J810" s="477"/>
      <c r="K810" s="477"/>
      <c r="L810" s="479"/>
      <c r="M810" s="477"/>
    </row>
    <row r="811" spans="1:13" x14ac:dyDescent="0.2">
      <c r="A811" s="477"/>
      <c r="B811" s="477"/>
      <c r="C811" s="477"/>
      <c r="D811" s="477"/>
      <c r="E811" s="477"/>
      <c r="F811" s="477"/>
      <c r="G811" s="477"/>
      <c r="H811" s="479"/>
      <c r="I811" s="509"/>
      <c r="J811" s="477"/>
      <c r="K811" s="477"/>
      <c r="L811" s="479"/>
      <c r="M811" s="477"/>
    </row>
    <row r="812" spans="1:13" x14ac:dyDescent="0.2">
      <c r="A812" s="477"/>
      <c r="B812" s="477"/>
      <c r="C812" s="477"/>
      <c r="D812" s="477"/>
      <c r="E812" s="477"/>
      <c r="F812" s="477"/>
      <c r="G812" s="477"/>
      <c r="H812" s="479"/>
      <c r="I812" s="509"/>
      <c r="J812" s="477"/>
      <c r="K812" s="477"/>
      <c r="L812" s="479"/>
      <c r="M812" s="477"/>
    </row>
    <row r="813" spans="1:13" x14ac:dyDescent="0.2">
      <c r="A813" s="477"/>
      <c r="B813" s="477"/>
      <c r="C813" s="477"/>
      <c r="D813" s="477"/>
      <c r="E813" s="477"/>
      <c r="F813" s="477"/>
      <c r="G813" s="477"/>
      <c r="H813" s="479"/>
      <c r="I813" s="509"/>
      <c r="J813" s="477"/>
      <c r="K813" s="477"/>
      <c r="L813" s="479"/>
      <c r="M813" s="477"/>
    </row>
    <row r="814" spans="1:13" x14ac:dyDescent="0.2">
      <c r="A814" s="477"/>
      <c r="B814" s="477"/>
      <c r="C814" s="477"/>
      <c r="D814" s="477"/>
      <c r="E814" s="477"/>
      <c r="F814" s="477"/>
      <c r="G814" s="477"/>
      <c r="H814" s="479"/>
      <c r="I814" s="509"/>
      <c r="J814" s="477"/>
      <c r="K814" s="477"/>
      <c r="L814" s="479"/>
      <c r="M814" s="477"/>
    </row>
    <row r="815" spans="1:13" x14ac:dyDescent="0.2">
      <c r="A815" s="477"/>
      <c r="B815" s="477"/>
      <c r="C815" s="477"/>
      <c r="D815" s="477"/>
      <c r="E815" s="477"/>
      <c r="F815" s="477"/>
      <c r="G815" s="477"/>
      <c r="H815" s="479"/>
      <c r="I815" s="509"/>
      <c r="J815" s="477"/>
      <c r="K815" s="477"/>
      <c r="L815" s="479"/>
      <c r="M815" s="477"/>
    </row>
    <row r="816" spans="1:13" x14ac:dyDescent="0.2">
      <c r="A816" s="477"/>
      <c r="B816" s="477"/>
      <c r="C816" s="477"/>
      <c r="D816" s="477"/>
      <c r="E816" s="477"/>
      <c r="F816" s="477"/>
      <c r="G816" s="477"/>
      <c r="H816" s="479"/>
      <c r="I816" s="509"/>
      <c r="J816" s="477"/>
      <c r="K816" s="477"/>
      <c r="L816" s="479"/>
      <c r="M816" s="477"/>
    </row>
    <row r="817" spans="1:13" x14ac:dyDescent="0.2">
      <c r="A817" s="477"/>
      <c r="B817" s="477"/>
      <c r="C817" s="477"/>
      <c r="D817" s="477"/>
      <c r="E817" s="477"/>
      <c r="F817" s="477"/>
      <c r="G817" s="477"/>
      <c r="H817" s="479"/>
      <c r="I817" s="509"/>
      <c r="J817" s="477"/>
      <c r="K817" s="477"/>
      <c r="L817" s="479"/>
      <c r="M817" s="477"/>
    </row>
    <row r="818" spans="1:13" x14ac:dyDescent="0.2">
      <c r="A818" s="477"/>
      <c r="B818" s="477"/>
      <c r="C818" s="477"/>
      <c r="D818" s="477"/>
      <c r="E818" s="477"/>
      <c r="F818" s="477"/>
      <c r="G818" s="477"/>
      <c r="H818" s="479"/>
      <c r="I818" s="509"/>
      <c r="J818" s="477"/>
      <c r="K818" s="477"/>
      <c r="L818" s="479"/>
      <c r="M818" s="477"/>
    </row>
    <row r="819" spans="1:13" x14ac:dyDescent="0.2">
      <c r="A819" s="477"/>
      <c r="B819" s="477"/>
      <c r="C819" s="477"/>
      <c r="D819" s="477"/>
      <c r="E819" s="477"/>
      <c r="F819" s="477"/>
      <c r="G819" s="477"/>
      <c r="H819" s="479"/>
      <c r="I819" s="509"/>
      <c r="J819" s="477"/>
      <c r="K819" s="477"/>
      <c r="L819" s="479"/>
      <c r="M819" s="477"/>
    </row>
    <row r="820" spans="1:13" x14ac:dyDescent="0.2">
      <c r="A820" s="477"/>
      <c r="B820" s="477"/>
      <c r="C820" s="477"/>
      <c r="D820" s="477"/>
      <c r="E820" s="477"/>
      <c r="F820" s="477"/>
      <c r="G820" s="477"/>
      <c r="H820" s="479"/>
      <c r="I820" s="509"/>
      <c r="J820" s="477"/>
      <c r="K820" s="477"/>
      <c r="L820" s="479"/>
      <c r="M820" s="477"/>
    </row>
    <row r="821" spans="1:13" x14ac:dyDescent="0.2">
      <c r="A821" s="477"/>
      <c r="B821" s="477"/>
      <c r="C821" s="477"/>
      <c r="D821" s="477"/>
      <c r="E821" s="477"/>
      <c r="F821" s="477"/>
      <c r="G821" s="477"/>
      <c r="H821" s="479"/>
      <c r="I821" s="509"/>
      <c r="J821" s="477"/>
      <c r="K821" s="477"/>
      <c r="L821" s="479"/>
      <c r="M821" s="477"/>
    </row>
    <row r="822" spans="1:13" x14ac:dyDescent="0.2">
      <c r="A822" s="477"/>
      <c r="B822" s="477"/>
      <c r="C822" s="477"/>
      <c r="D822" s="477"/>
      <c r="E822" s="477"/>
      <c r="F822" s="477"/>
      <c r="G822" s="477"/>
      <c r="H822" s="479"/>
      <c r="I822" s="509"/>
      <c r="J822" s="477"/>
      <c r="K822" s="477"/>
      <c r="L822" s="479"/>
      <c r="M822" s="477"/>
    </row>
    <row r="823" spans="1:13" x14ac:dyDescent="0.2">
      <c r="A823" s="477"/>
      <c r="B823" s="477"/>
      <c r="C823" s="477"/>
      <c r="D823" s="477"/>
      <c r="E823" s="477"/>
      <c r="F823" s="477"/>
      <c r="G823" s="477"/>
      <c r="H823" s="479"/>
      <c r="I823" s="509"/>
      <c r="J823" s="477"/>
      <c r="K823" s="477"/>
      <c r="L823" s="479"/>
      <c r="M823" s="477"/>
    </row>
    <row r="824" spans="1:13" x14ac:dyDescent="0.2">
      <c r="A824" s="477"/>
      <c r="B824" s="477"/>
      <c r="C824" s="477"/>
      <c r="D824" s="477"/>
      <c r="E824" s="477"/>
      <c r="F824" s="477"/>
      <c r="G824" s="477"/>
      <c r="H824" s="479"/>
      <c r="I824" s="509"/>
      <c r="J824" s="477"/>
      <c r="K824" s="477"/>
      <c r="L824" s="479"/>
      <c r="M824" s="477"/>
    </row>
    <row r="825" spans="1:13" x14ac:dyDescent="0.2">
      <c r="A825" s="477"/>
      <c r="B825" s="477"/>
      <c r="C825" s="477"/>
      <c r="D825" s="477"/>
      <c r="E825" s="477"/>
      <c r="F825" s="477"/>
      <c r="G825" s="477"/>
      <c r="H825" s="479"/>
      <c r="I825" s="509"/>
      <c r="J825" s="477"/>
      <c r="K825" s="477"/>
      <c r="L825" s="479"/>
      <c r="M825" s="477"/>
    </row>
    <row r="826" spans="1:13" x14ac:dyDescent="0.2">
      <c r="A826" s="477"/>
      <c r="B826" s="477"/>
      <c r="C826" s="477"/>
      <c r="D826" s="477"/>
      <c r="E826" s="477"/>
      <c r="F826" s="477"/>
      <c r="G826" s="477"/>
      <c r="H826" s="479"/>
      <c r="I826" s="509"/>
      <c r="J826" s="477"/>
      <c r="K826" s="477"/>
      <c r="L826" s="479"/>
      <c r="M826" s="477"/>
    </row>
    <row r="827" spans="1:13" x14ac:dyDescent="0.2">
      <c r="A827" s="477"/>
      <c r="B827" s="477"/>
      <c r="C827" s="477"/>
      <c r="D827" s="477"/>
      <c r="E827" s="477"/>
      <c r="F827" s="477"/>
      <c r="G827" s="477"/>
      <c r="H827" s="479"/>
      <c r="I827" s="509"/>
      <c r="J827" s="477"/>
      <c r="K827" s="477"/>
      <c r="L827" s="479"/>
      <c r="M827" s="477"/>
    </row>
    <row r="828" spans="1:13" x14ac:dyDescent="0.2">
      <c r="A828" s="477"/>
      <c r="B828" s="477"/>
      <c r="C828" s="477"/>
      <c r="D828" s="477"/>
      <c r="E828" s="477"/>
      <c r="F828" s="477"/>
      <c r="G828" s="477"/>
      <c r="H828" s="479"/>
      <c r="I828" s="509"/>
      <c r="J828" s="477"/>
      <c r="K828" s="477"/>
      <c r="L828" s="479"/>
      <c r="M828" s="477"/>
    </row>
    <row r="829" spans="1:13" x14ac:dyDescent="0.2">
      <c r="A829" s="477"/>
      <c r="B829" s="477"/>
      <c r="C829" s="477"/>
      <c r="D829" s="477"/>
      <c r="E829" s="477"/>
      <c r="F829" s="477"/>
      <c r="G829" s="477"/>
      <c r="H829" s="479"/>
      <c r="I829" s="509"/>
      <c r="J829" s="477"/>
      <c r="K829" s="477"/>
      <c r="L829" s="479"/>
      <c r="M829" s="477"/>
    </row>
    <row r="830" spans="1:13" x14ac:dyDescent="0.2">
      <c r="A830" s="477"/>
      <c r="B830" s="477"/>
      <c r="C830" s="477"/>
      <c r="D830" s="477"/>
      <c r="E830" s="477"/>
      <c r="F830" s="477"/>
      <c r="G830" s="477"/>
      <c r="H830" s="479"/>
      <c r="I830" s="509"/>
      <c r="J830" s="477"/>
      <c r="K830" s="477"/>
      <c r="L830" s="479"/>
      <c r="M830" s="477"/>
    </row>
    <row r="831" spans="1:13" x14ac:dyDescent="0.2">
      <c r="A831" s="477"/>
      <c r="B831" s="477"/>
      <c r="C831" s="477"/>
      <c r="D831" s="477"/>
      <c r="E831" s="477"/>
      <c r="F831" s="477"/>
      <c r="G831" s="477"/>
      <c r="H831" s="479"/>
      <c r="I831" s="509"/>
      <c r="J831" s="477"/>
      <c r="K831" s="477"/>
      <c r="L831" s="479"/>
      <c r="M831" s="477"/>
    </row>
    <row r="832" spans="1:13" x14ac:dyDescent="0.2">
      <c r="A832" s="477"/>
      <c r="B832" s="477"/>
      <c r="C832" s="477"/>
      <c r="D832" s="477"/>
      <c r="E832" s="477"/>
      <c r="F832" s="477"/>
      <c r="G832" s="477"/>
      <c r="H832" s="479"/>
      <c r="I832" s="509"/>
      <c r="J832" s="477"/>
      <c r="K832" s="477"/>
      <c r="L832" s="479"/>
      <c r="M832" s="477"/>
    </row>
    <row r="833" spans="1:13" x14ac:dyDescent="0.2">
      <c r="A833" s="477"/>
      <c r="B833" s="477"/>
      <c r="C833" s="477"/>
      <c r="D833" s="477"/>
      <c r="E833" s="477"/>
      <c r="F833" s="477"/>
      <c r="G833" s="477"/>
      <c r="H833" s="479"/>
      <c r="I833" s="509"/>
      <c r="J833" s="477"/>
      <c r="K833" s="477"/>
      <c r="L833" s="479"/>
      <c r="M833" s="477"/>
    </row>
    <row r="834" spans="1:13" x14ac:dyDescent="0.2">
      <c r="A834" s="477"/>
      <c r="B834" s="477"/>
      <c r="C834" s="477"/>
      <c r="D834" s="477"/>
      <c r="E834" s="477"/>
      <c r="F834" s="477"/>
      <c r="G834" s="477"/>
      <c r="H834" s="479"/>
      <c r="I834" s="509"/>
      <c r="J834" s="477"/>
      <c r="K834" s="477"/>
      <c r="L834" s="479"/>
      <c r="M834" s="477"/>
    </row>
    <row r="835" spans="1:13" x14ac:dyDescent="0.2">
      <c r="A835" s="477"/>
      <c r="B835" s="477"/>
      <c r="C835" s="477"/>
      <c r="D835" s="477"/>
      <c r="E835" s="477"/>
      <c r="F835" s="477"/>
      <c r="G835" s="477"/>
      <c r="H835" s="479"/>
      <c r="I835" s="509"/>
      <c r="J835" s="477"/>
      <c r="K835" s="477"/>
      <c r="L835" s="479"/>
      <c r="M835" s="477"/>
    </row>
    <row r="836" spans="1:13" x14ac:dyDescent="0.2">
      <c r="A836" s="477"/>
      <c r="B836" s="477"/>
      <c r="C836" s="477"/>
      <c r="D836" s="477"/>
      <c r="E836" s="477"/>
      <c r="F836" s="477"/>
      <c r="G836" s="477"/>
      <c r="H836" s="479"/>
      <c r="I836" s="509"/>
      <c r="J836" s="477"/>
      <c r="K836" s="477"/>
      <c r="L836" s="479"/>
      <c r="M836" s="477"/>
    </row>
    <row r="837" spans="1:13" x14ac:dyDescent="0.2">
      <c r="A837" s="477"/>
      <c r="B837" s="477"/>
      <c r="C837" s="477"/>
      <c r="D837" s="477"/>
      <c r="E837" s="477"/>
      <c r="F837" s="477"/>
      <c r="G837" s="477"/>
      <c r="H837" s="479"/>
      <c r="I837" s="509"/>
      <c r="J837" s="477"/>
      <c r="K837" s="477"/>
      <c r="L837" s="479"/>
      <c r="M837" s="477"/>
    </row>
    <row r="838" spans="1:13" x14ac:dyDescent="0.2">
      <c r="A838" s="477"/>
      <c r="B838" s="477"/>
      <c r="C838" s="477"/>
      <c r="D838" s="477"/>
      <c r="E838" s="477"/>
      <c r="F838" s="477"/>
      <c r="G838" s="477"/>
      <c r="H838" s="479"/>
      <c r="I838" s="509"/>
      <c r="J838" s="477"/>
      <c r="K838" s="477"/>
      <c r="L838" s="479"/>
      <c r="M838" s="477"/>
    </row>
    <row r="839" spans="1:13" x14ac:dyDescent="0.2">
      <c r="A839" s="477"/>
      <c r="B839" s="477"/>
      <c r="C839" s="477"/>
      <c r="D839" s="477"/>
      <c r="E839" s="477"/>
      <c r="F839" s="477"/>
      <c r="G839" s="477"/>
      <c r="H839" s="479"/>
      <c r="I839" s="509"/>
      <c r="J839" s="477"/>
      <c r="K839" s="477"/>
      <c r="L839" s="479"/>
      <c r="M839" s="477"/>
    </row>
    <row r="840" spans="1:13" x14ac:dyDescent="0.2">
      <c r="A840" s="477"/>
      <c r="B840" s="477"/>
      <c r="C840" s="477"/>
      <c r="D840" s="477"/>
      <c r="E840" s="477"/>
      <c r="F840" s="477"/>
      <c r="G840" s="477"/>
      <c r="H840" s="479"/>
      <c r="I840" s="509"/>
      <c r="J840" s="477"/>
      <c r="K840" s="477"/>
      <c r="L840" s="479"/>
      <c r="M840" s="477"/>
    </row>
    <row r="841" spans="1:13" x14ac:dyDescent="0.2">
      <c r="A841" s="477"/>
      <c r="B841" s="477"/>
      <c r="C841" s="477"/>
      <c r="D841" s="477"/>
      <c r="E841" s="477"/>
      <c r="F841" s="477"/>
      <c r="G841" s="477"/>
      <c r="H841" s="479"/>
      <c r="I841" s="509"/>
      <c r="J841" s="477"/>
      <c r="K841" s="477"/>
      <c r="L841" s="479"/>
      <c r="M841" s="477"/>
    </row>
    <row r="842" spans="1:13" x14ac:dyDescent="0.2">
      <c r="A842" s="477"/>
      <c r="B842" s="477"/>
      <c r="C842" s="477"/>
      <c r="D842" s="477"/>
      <c r="E842" s="477"/>
      <c r="F842" s="477"/>
      <c r="G842" s="477"/>
      <c r="H842" s="479"/>
      <c r="I842" s="509"/>
      <c r="J842" s="477"/>
      <c r="K842" s="477"/>
      <c r="L842" s="479"/>
      <c r="M842" s="477"/>
    </row>
    <row r="843" spans="1:13" x14ac:dyDescent="0.2">
      <c r="A843" s="477"/>
      <c r="B843" s="477"/>
      <c r="C843" s="477"/>
      <c r="D843" s="477"/>
      <c r="E843" s="477"/>
      <c r="F843" s="477"/>
      <c r="G843" s="477"/>
      <c r="H843" s="479"/>
      <c r="I843" s="509"/>
      <c r="J843" s="477"/>
      <c r="K843" s="477"/>
      <c r="L843" s="479"/>
      <c r="M843" s="477"/>
    </row>
    <row r="844" spans="1:13" x14ac:dyDescent="0.2">
      <c r="A844" s="477"/>
      <c r="B844" s="477"/>
      <c r="C844" s="477"/>
      <c r="D844" s="477"/>
      <c r="E844" s="477"/>
      <c r="F844" s="477"/>
      <c r="G844" s="477"/>
      <c r="H844" s="479"/>
      <c r="I844" s="509"/>
      <c r="J844" s="477"/>
      <c r="K844" s="477"/>
      <c r="L844" s="479"/>
      <c r="M844" s="477"/>
    </row>
    <row r="845" spans="1:13" x14ac:dyDescent="0.2">
      <c r="A845" s="477"/>
      <c r="B845" s="477"/>
      <c r="C845" s="477"/>
      <c r="D845" s="477"/>
      <c r="E845" s="477"/>
      <c r="F845" s="477"/>
      <c r="G845" s="477"/>
      <c r="H845" s="479"/>
      <c r="I845" s="509"/>
      <c r="J845" s="477"/>
      <c r="K845" s="477"/>
      <c r="L845" s="479"/>
      <c r="M845" s="477"/>
    </row>
    <row r="846" spans="1:13" x14ac:dyDescent="0.2">
      <c r="A846" s="477"/>
      <c r="B846" s="477"/>
      <c r="C846" s="477"/>
      <c r="D846" s="477"/>
      <c r="E846" s="477"/>
      <c r="F846" s="477"/>
      <c r="G846" s="477"/>
      <c r="H846" s="479"/>
      <c r="I846" s="509"/>
      <c r="J846" s="477"/>
      <c r="K846" s="477"/>
      <c r="L846" s="479"/>
      <c r="M846" s="477"/>
    </row>
    <row r="847" spans="1:13" x14ac:dyDescent="0.2">
      <c r="A847" s="477"/>
      <c r="B847" s="477"/>
      <c r="C847" s="477"/>
      <c r="D847" s="477"/>
      <c r="E847" s="477"/>
      <c r="F847" s="477"/>
      <c r="G847" s="477"/>
      <c r="H847" s="479"/>
      <c r="I847" s="509"/>
      <c r="J847" s="477"/>
      <c r="K847" s="477"/>
      <c r="L847" s="479"/>
      <c r="M847" s="477"/>
    </row>
    <row r="848" spans="1:13" x14ac:dyDescent="0.2">
      <c r="A848" s="477"/>
      <c r="B848" s="477"/>
      <c r="C848" s="477"/>
      <c r="D848" s="477"/>
      <c r="E848" s="477"/>
      <c r="F848" s="477"/>
      <c r="G848" s="477"/>
      <c r="H848" s="479"/>
      <c r="I848" s="509"/>
      <c r="J848" s="477"/>
      <c r="K848" s="477"/>
      <c r="L848" s="479"/>
      <c r="M848" s="477"/>
    </row>
    <row r="849" spans="1:13" x14ac:dyDescent="0.2">
      <c r="A849" s="477"/>
      <c r="B849" s="477"/>
      <c r="C849" s="477"/>
      <c r="D849" s="477"/>
      <c r="E849" s="477"/>
      <c r="F849" s="477"/>
      <c r="G849" s="477"/>
      <c r="H849" s="479"/>
      <c r="I849" s="509"/>
      <c r="J849" s="477"/>
      <c r="K849" s="477"/>
      <c r="L849" s="479"/>
      <c r="M849" s="477"/>
    </row>
    <row r="850" spans="1:13" x14ac:dyDescent="0.2">
      <c r="A850" s="477"/>
      <c r="B850" s="477"/>
      <c r="C850" s="477"/>
      <c r="D850" s="477"/>
      <c r="E850" s="477"/>
      <c r="F850" s="477"/>
      <c r="G850" s="477"/>
      <c r="H850" s="479"/>
      <c r="I850" s="509"/>
      <c r="J850" s="477"/>
      <c r="K850" s="477"/>
      <c r="L850" s="479"/>
      <c r="M850" s="477"/>
    </row>
    <row r="851" spans="1:13" x14ac:dyDescent="0.2">
      <c r="A851" s="477"/>
      <c r="B851" s="477"/>
      <c r="C851" s="477"/>
      <c r="D851" s="477"/>
      <c r="E851" s="477"/>
      <c r="F851" s="477"/>
      <c r="G851" s="477"/>
      <c r="H851" s="479"/>
      <c r="I851" s="509"/>
      <c r="J851" s="477"/>
      <c r="K851" s="477"/>
      <c r="L851" s="479"/>
      <c r="M851" s="477"/>
    </row>
    <row r="852" spans="1:13" x14ac:dyDescent="0.2">
      <c r="A852" s="477"/>
      <c r="B852" s="477"/>
      <c r="C852" s="477"/>
      <c r="D852" s="477"/>
      <c r="E852" s="477"/>
      <c r="F852" s="477"/>
      <c r="G852" s="477"/>
      <c r="H852" s="479"/>
      <c r="I852" s="509"/>
      <c r="J852" s="477"/>
      <c r="K852" s="477"/>
      <c r="L852" s="479"/>
      <c r="M852" s="477"/>
    </row>
    <row r="853" spans="1:13" x14ac:dyDescent="0.2">
      <c r="A853" s="477"/>
      <c r="B853" s="477"/>
      <c r="C853" s="477"/>
      <c r="D853" s="477"/>
      <c r="E853" s="477"/>
      <c r="F853" s="477"/>
      <c r="G853" s="477"/>
      <c r="H853" s="479"/>
      <c r="I853" s="509"/>
      <c r="J853" s="477"/>
      <c r="K853" s="477"/>
      <c r="L853" s="479"/>
      <c r="M853" s="477"/>
    </row>
    <row r="854" spans="1:13" x14ac:dyDescent="0.2">
      <c r="A854" s="477"/>
      <c r="B854" s="477"/>
      <c r="C854" s="477"/>
      <c r="D854" s="477"/>
      <c r="E854" s="477"/>
      <c r="F854" s="477"/>
      <c r="G854" s="477"/>
      <c r="H854" s="479"/>
      <c r="I854" s="509"/>
      <c r="J854" s="477"/>
      <c r="K854" s="477"/>
      <c r="L854" s="479"/>
      <c r="M854" s="477"/>
    </row>
    <row r="855" spans="1:13" x14ac:dyDescent="0.2">
      <c r="A855" s="477"/>
      <c r="B855" s="477"/>
      <c r="C855" s="477"/>
      <c r="D855" s="477"/>
      <c r="E855" s="477"/>
      <c r="F855" s="477"/>
      <c r="G855" s="477"/>
      <c r="H855" s="479"/>
      <c r="I855" s="509"/>
      <c r="J855" s="477"/>
      <c r="K855" s="477"/>
      <c r="L855" s="479"/>
      <c r="M855" s="477"/>
    </row>
    <row r="856" spans="1:13" x14ac:dyDescent="0.2">
      <c r="A856" s="477"/>
      <c r="B856" s="477"/>
      <c r="C856" s="477"/>
      <c r="D856" s="477"/>
      <c r="E856" s="477"/>
      <c r="F856" s="477"/>
      <c r="G856" s="477"/>
      <c r="H856" s="479"/>
      <c r="I856" s="509"/>
      <c r="J856" s="477"/>
      <c r="K856" s="477"/>
      <c r="L856" s="479"/>
      <c r="M856" s="477"/>
    </row>
    <row r="857" spans="1:13" x14ac:dyDescent="0.2">
      <c r="A857" s="477"/>
      <c r="B857" s="477"/>
      <c r="C857" s="477"/>
      <c r="D857" s="477"/>
      <c r="E857" s="477"/>
      <c r="F857" s="477"/>
      <c r="G857" s="477"/>
      <c r="H857" s="479"/>
      <c r="I857" s="509"/>
      <c r="J857" s="477"/>
      <c r="K857" s="477"/>
      <c r="L857" s="479"/>
      <c r="M857" s="477"/>
    </row>
    <row r="858" spans="1:13" x14ac:dyDescent="0.2">
      <c r="A858" s="477"/>
      <c r="B858" s="477"/>
      <c r="C858" s="477"/>
      <c r="D858" s="477"/>
      <c r="E858" s="477"/>
      <c r="F858" s="477"/>
      <c r="G858" s="477"/>
      <c r="H858" s="479"/>
      <c r="I858" s="509"/>
      <c r="J858" s="477"/>
      <c r="K858" s="477"/>
      <c r="L858" s="479"/>
      <c r="M858" s="477"/>
    </row>
    <row r="859" spans="1:13" x14ac:dyDescent="0.2">
      <c r="A859" s="477"/>
      <c r="B859" s="477"/>
      <c r="C859" s="477"/>
      <c r="D859" s="477"/>
      <c r="E859" s="477"/>
      <c r="F859" s="477"/>
      <c r="G859" s="477"/>
      <c r="H859" s="479"/>
      <c r="I859" s="509"/>
      <c r="J859" s="477"/>
      <c r="K859" s="477"/>
      <c r="L859" s="479"/>
      <c r="M859" s="477"/>
    </row>
    <row r="860" spans="1:13" x14ac:dyDescent="0.2">
      <c r="A860" s="477"/>
      <c r="B860" s="477"/>
      <c r="C860" s="477"/>
      <c r="D860" s="477"/>
      <c r="E860" s="477"/>
      <c r="F860" s="477"/>
      <c r="G860" s="477"/>
      <c r="H860" s="479"/>
      <c r="I860" s="509"/>
      <c r="J860" s="477"/>
      <c r="K860" s="477"/>
      <c r="L860" s="479"/>
      <c r="M860" s="477"/>
    </row>
    <row r="861" spans="1:13" x14ac:dyDescent="0.2">
      <c r="A861" s="477"/>
      <c r="B861" s="477"/>
      <c r="C861" s="477"/>
      <c r="D861" s="477"/>
      <c r="E861" s="477"/>
      <c r="F861" s="477"/>
      <c r="G861" s="477"/>
      <c r="H861" s="479"/>
      <c r="I861" s="509"/>
      <c r="J861" s="477"/>
      <c r="K861" s="477"/>
      <c r="L861" s="479"/>
      <c r="M861" s="477"/>
    </row>
    <row r="862" spans="1:13" x14ac:dyDescent="0.2">
      <c r="A862" s="477"/>
      <c r="B862" s="477"/>
      <c r="C862" s="477"/>
      <c r="D862" s="477"/>
      <c r="E862" s="477"/>
      <c r="F862" s="477"/>
      <c r="G862" s="477"/>
      <c r="H862" s="479"/>
      <c r="I862" s="509"/>
      <c r="J862" s="477"/>
      <c r="K862" s="477"/>
      <c r="L862" s="479"/>
      <c r="M862" s="477"/>
    </row>
    <row r="863" spans="1:13" x14ac:dyDescent="0.2">
      <c r="A863" s="477"/>
      <c r="B863" s="477"/>
      <c r="C863" s="477"/>
      <c r="D863" s="477"/>
      <c r="E863" s="477"/>
      <c r="F863" s="477"/>
      <c r="G863" s="477"/>
      <c r="H863" s="479"/>
      <c r="I863" s="509"/>
      <c r="J863" s="477"/>
      <c r="K863" s="477"/>
      <c r="L863" s="479"/>
      <c r="M863" s="477"/>
    </row>
    <row r="864" spans="1:13" x14ac:dyDescent="0.2">
      <c r="A864" s="477"/>
      <c r="B864" s="477"/>
      <c r="C864" s="477"/>
      <c r="D864" s="477"/>
      <c r="E864" s="477"/>
      <c r="F864" s="477"/>
      <c r="G864" s="477"/>
      <c r="H864" s="479"/>
      <c r="I864" s="509"/>
      <c r="J864" s="477"/>
      <c r="K864" s="477"/>
      <c r="L864" s="479"/>
      <c r="M864" s="477"/>
    </row>
    <row r="865" spans="1:13" x14ac:dyDescent="0.2">
      <c r="A865" s="477"/>
      <c r="B865" s="477"/>
      <c r="C865" s="477"/>
      <c r="D865" s="477"/>
      <c r="E865" s="477"/>
      <c r="F865" s="477"/>
      <c r="G865" s="477"/>
      <c r="H865" s="479"/>
      <c r="I865" s="509"/>
      <c r="J865" s="477"/>
      <c r="K865" s="477"/>
      <c r="L865" s="479"/>
      <c r="M865" s="477"/>
    </row>
    <row r="866" spans="1:13" x14ac:dyDescent="0.2">
      <c r="A866" s="477"/>
      <c r="B866" s="477"/>
      <c r="C866" s="477"/>
      <c r="D866" s="477"/>
      <c r="E866" s="477"/>
      <c r="F866" s="477"/>
      <c r="G866" s="477"/>
      <c r="H866" s="479"/>
      <c r="I866" s="509"/>
      <c r="J866" s="477"/>
      <c r="K866" s="477"/>
      <c r="L866" s="479"/>
      <c r="M866" s="477"/>
    </row>
    <row r="867" spans="1:13" x14ac:dyDescent="0.2">
      <c r="A867" s="477"/>
      <c r="B867" s="477"/>
      <c r="C867" s="477"/>
      <c r="D867" s="477"/>
      <c r="E867" s="477"/>
      <c r="F867" s="477"/>
      <c r="G867" s="477"/>
      <c r="H867" s="479"/>
      <c r="I867" s="509"/>
      <c r="J867" s="477"/>
      <c r="K867" s="477"/>
      <c r="L867" s="479"/>
      <c r="M867" s="477"/>
    </row>
    <row r="868" spans="1:13" x14ac:dyDescent="0.2">
      <c r="A868" s="477"/>
      <c r="B868" s="477"/>
      <c r="C868" s="477"/>
      <c r="D868" s="477"/>
      <c r="E868" s="477"/>
      <c r="F868" s="477"/>
      <c r="G868" s="477"/>
      <c r="H868" s="479"/>
      <c r="I868" s="509"/>
      <c r="J868" s="477"/>
      <c r="K868" s="477"/>
      <c r="L868" s="479"/>
      <c r="M868" s="477"/>
    </row>
    <row r="869" spans="1:13" x14ac:dyDescent="0.2">
      <c r="A869" s="477"/>
      <c r="B869" s="477"/>
      <c r="C869" s="477"/>
      <c r="D869" s="477"/>
      <c r="E869" s="477"/>
      <c r="F869" s="477"/>
      <c r="G869" s="477"/>
      <c r="H869" s="479"/>
      <c r="I869" s="509"/>
      <c r="J869" s="477"/>
      <c r="K869" s="477"/>
      <c r="L869" s="479"/>
      <c r="M869" s="477"/>
    </row>
    <row r="870" spans="1:13" x14ac:dyDescent="0.2">
      <c r="A870" s="477"/>
      <c r="B870" s="477"/>
      <c r="C870" s="477"/>
      <c r="D870" s="477"/>
      <c r="E870" s="477"/>
      <c r="F870" s="477"/>
      <c r="G870" s="477"/>
      <c r="H870" s="479"/>
      <c r="I870" s="509"/>
      <c r="J870" s="477"/>
      <c r="K870" s="477"/>
      <c r="L870" s="479"/>
      <c r="M870" s="477"/>
    </row>
    <row r="871" spans="1:13" x14ac:dyDescent="0.2">
      <c r="A871" s="477"/>
      <c r="B871" s="477"/>
      <c r="C871" s="477"/>
      <c r="D871" s="477"/>
      <c r="E871" s="477"/>
      <c r="F871" s="477"/>
      <c r="G871" s="477"/>
      <c r="H871" s="479"/>
      <c r="I871" s="509"/>
      <c r="J871" s="477"/>
      <c r="K871" s="477"/>
      <c r="L871" s="479"/>
      <c r="M871" s="477"/>
    </row>
    <row r="872" spans="1:13" x14ac:dyDescent="0.2">
      <c r="A872" s="477"/>
      <c r="B872" s="477"/>
      <c r="C872" s="477"/>
      <c r="D872" s="477"/>
      <c r="E872" s="477"/>
      <c r="F872" s="477"/>
      <c r="G872" s="477"/>
      <c r="H872" s="479"/>
      <c r="I872" s="509"/>
      <c r="J872" s="477"/>
      <c r="K872" s="477"/>
      <c r="L872" s="479"/>
      <c r="M872" s="477"/>
    </row>
    <row r="873" spans="1:13" x14ac:dyDescent="0.2">
      <c r="A873" s="477"/>
      <c r="B873" s="477"/>
      <c r="C873" s="477"/>
      <c r="D873" s="477"/>
      <c r="E873" s="477"/>
      <c r="F873" s="477"/>
      <c r="G873" s="477"/>
      <c r="H873" s="479"/>
      <c r="I873" s="509"/>
      <c r="J873" s="477"/>
      <c r="K873" s="477"/>
      <c r="L873" s="479"/>
      <c r="M873" s="477"/>
    </row>
    <row r="874" spans="1:13" x14ac:dyDescent="0.2">
      <c r="A874" s="477"/>
      <c r="B874" s="477"/>
      <c r="C874" s="477"/>
      <c r="D874" s="477"/>
      <c r="E874" s="477"/>
      <c r="F874" s="477"/>
      <c r="G874" s="477"/>
      <c r="H874" s="479"/>
      <c r="I874" s="509"/>
      <c r="J874" s="477"/>
      <c r="K874" s="477"/>
      <c r="L874" s="479"/>
      <c r="M874" s="477"/>
    </row>
    <row r="875" spans="1:13" x14ac:dyDescent="0.2">
      <c r="A875" s="477"/>
      <c r="B875" s="477"/>
      <c r="C875" s="477"/>
      <c r="D875" s="477"/>
      <c r="E875" s="477"/>
      <c r="F875" s="477"/>
      <c r="G875" s="477"/>
      <c r="H875" s="479"/>
      <c r="I875" s="509"/>
      <c r="J875" s="477"/>
      <c r="K875" s="477"/>
      <c r="L875" s="479"/>
      <c r="M875" s="477"/>
    </row>
    <row r="876" spans="1:13" x14ac:dyDescent="0.2">
      <c r="A876" s="477"/>
      <c r="B876" s="477"/>
      <c r="C876" s="477"/>
      <c r="D876" s="477"/>
      <c r="E876" s="477"/>
      <c r="F876" s="477"/>
      <c r="G876" s="477"/>
      <c r="H876" s="479"/>
      <c r="I876" s="509"/>
      <c r="J876" s="477"/>
      <c r="K876" s="477"/>
      <c r="L876" s="479"/>
      <c r="M876" s="477"/>
    </row>
    <row r="877" spans="1:13" x14ac:dyDescent="0.2">
      <c r="A877" s="477"/>
      <c r="B877" s="477"/>
      <c r="C877" s="477"/>
      <c r="D877" s="477"/>
      <c r="E877" s="477"/>
      <c r="F877" s="477"/>
      <c r="G877" s="477"/>
      <c r="H877" s="479"/>
      <c r="I877" s="509"/>
      <c r="J877" s="477"/>
      <c r="K877" s="477"/>
      <c r="L877" s="479"/>
      <c r="M877" s="477"/>
    </row>
    <row r="878" spans="1:13" x14ac:dyDescent="0.2">
      <c r="A878" s="477"/>
      <c r="B878" s="477"/>
      <c r="C878" s="477"/>
      <c r="D878" s="477"/>
      <c r="E878" s="477"/>
      <c r="F878" s="477"/>
      <c r="G878" s="477"/>
      <c r="H878" s="479"/>
      <c r="I878" s="509"/>
      <c r="J878" s="477"/>
      <c r="K878" s="477"/>
      <c r="L878" s="479"/>
      <c r="M878" s="477"/>
    </row>
    <row r="879" spans="1:13" x14ac:dyDescent="0.2">
      <c r="A879" s="477"/>
      <c r="B879" s="477"/>
      <c r="C879" s="477"/>
      <c r="D879" s="477"/>
      <c r="E879" s="477"/>
      <c r="F879" s="477"/>
      <c r="G879" s="477"/>
      <c r="H879" s="479"/>
      <c r="I879" s="509"/>
      <c r="J879" s="477"/>
      <c r="K879" s="477"/>
      <c r="L879" s="479"/>
      <c r="M879" s="477"/>
    </row>
    <row r="880" spans="1:13" x14ac:dyDescent="0.2">
      <c r="A880" s="477"/>
      <c r="B880" s="477"/>
      <c r="C880" s="477"/>
      <c r="D880" s="477"/>
      <c r="E880" s="477"/>
      <c r="F880" s="477"/>
      <c r="G880" s="477"/>
      <c r="H880" s="479"/>
      <c r="I880" s="509"/>
      <c r="J880" s="477"/>
      <c r="K880" s="477"/>
      <c r="L880" s="479"/>
      <c r="M880" s="477"/>
    </row>
    <row r="881" spans="1:13" x14ac:dyDescent="0.2">
      <c r="A881" s="477"/>
      <c r="B881" s="477"/>
      <c r="C881" s="477"/>
      <c r="D881" s="477"/>
      <c r="E881" s="477"/>
      <c r="F881" s="477"/>
      <c r="G881" s="477"/>
      <c r="H881" s="479"/>
      <c r="I881" s="509"/>
      <c r="J881" s="477"/>
      <c r="K881" s="477"/>
      <c r="L881" s="479"/>
      <c r="M881" s="477"/>
    </row>
    <row r="882" spans="1:13" x14ac:dyDescent="0.2">
      <c r="A882" s="477"/>
      <c r="B882" s="477"/>
      <c r="C882" s="477"/>
      <c r="D882" s="477"/>
      <c r="E882" s="477"/>
      <c r="F882" s="477"/>
      <c r="G882" s="477"/>
      <c r="H882" s="479"/>
      <c r="I882" s="509"/>
      <c r="J882" s="477"/>
      <c r="K882" s="477"/>
      <c r="L882" s="479"/>
      <c r="M882" s="477"/>
    </row>
    <row r="883" spans="1:13" x14ac:dyDescent="0.2">
      <c r="A883" s="477"/>
      <c r="B883" s="477"/>
      <c r="C883" s="477"/>
      <c r="D883" s="477"/>
      <c r="E883" s="477"/>
      <c r="F883" s="477"/>
      <c r="G883" s="477"/>
      <c r="H883" s="479"/>
      <c r="I883" s="509"/>
      <c r="J883" s="477"/>
      <c r="K883" s="477"/>
      <c r="L883" s="479"/>
      <c r="M883" s="477"/>
    </row>
    <row r="884" spans="1:13" x14ac:dyDescent="0.2">
      <c r="A884" s="477"/>
      <c r="B884" s="477"/>
      <c r="C884" s="477"/>
      <c r="D884" s="477"/>
      <c r="E884" s="477"/>
      <c r="F884" s="477"/>
      <c r="G884" s="477"/>
      <c r="H884" s="479"/>
      <c r="I884" s="509"/>
      <c r="J884" s="477"/>
      <c r="K884" s="477"/>
      <c r="L884" s="479"/>
      <c r="M884" s="477"/>
    </row>
    <row r="885" spans="1:13" x14ac:dyDescent="0.2">
      <c r="A885" s="477"/>
      <c r="B885" s="477"/>
      <c r="C885" s="477"/>
      <c r="D885" s="477"/>
      <c r="E885" s="477"/>
      <c r="F885" s="477"/>
      <c r="G885" s="477"/>
      <c r="H885" s="479"/>
      <c r="I885" s="509"/>
      <c r="J885" s="477"/>
      <c r="K885" s="477"/>
      <c r="L885" s="479"/>
      <c r="M885" s="477"/>
    </row>
    <row r="886" spans="1:13" x14ac:dyDescent="0.2">
      <c r="A886" s="477"/>
      <c r="B886" s="477"/>
      <c r="C886" s="477"/>
      <c r="D886" s="477"/>
      <c r="E886" s="477"/>
      <c r="F886" s="477"/>
      <c r="G886" s="477"/>
      <c r="H886" s="479"/>
      <c r="I886" s="509"/>
      <c r="J886" s="477"/>
      <c r="K886" s="477"/>
      <c r="L886" s="479"/>
      <c r="M886" s="477"/>
    </row>
    <row r="887" spans="1:13" x14ac:dyDescent="0.2">
      <c r="A887" s="477"/>
      <c r="B887" s="477"/>
      <c r="C887" s="477"/>
      <c r="D887" s="477"/>
      <c r="E887" s="477"/>
      <c r="F887" s="477"/>
      <c r="G887" s="477"/>
      <c r="H887" s="479"/>
      <c r="I887" s="509"/>
      <c r="J887" s="477"/>
      <c r="K887" s="477"/>
      <c r="L887" s="479"/>
      <c r="M887" s="477"/>
    </row>
    <row r="888" spans="1:13" x14ac:dyDescent="0.2">
      <c r="A888" s="477"/>
      <c r="B888" s="477"/>
      <c r="C888" s="477"/>
      <c r="D888" s="477"/>
      <c r="E888" s="477"/>
      <c r="F888" s="477"/>
      <c r="G888" s="477"/>
      <c r="H888" s="479"/>
      <c r="I888" s="509"/>
      <c r="J888" s="477"/>
      <c r="K888" s="477"/>
      <c r="L888" s="479"/>
      <c r="M888" s="477"/>
    </row>
    <row r="889" spans="1:13" x14ac:dyDescent="0.2">
      <c r="A889" s="477"/>
      <c r="B889" s="477"/>
      <c r="C889" s="477"/>
      <c r="D889" s="477"/>
      <c r="E889" s="477"/>
      <c r="F889" s="477"/>
      <c r="G889" s="477"/>
      <c r="H889" s="479"/>
      <c r="I889" s="509"/>
      <c r="J889" s="477"/>
      <c r="K889" s="477"/>
      <c r="L889" s="479"/>
      <c r="M889" s="477"/>
    </row>
    <row r="890" spans="1:13" x14ac:dyDescent="0.2">
      <c r="A890" s="477"/>
      <c r="B890" s="477"/>
      <c r="C890" s="477"/>
      <c r="D890" s="477"/>
      <c r="E890" s="477"/>
      <c r="F890" s="477"/>
      <c r="G890" s="477"/>
      <c r="H890" s="479"/>
      <c r="I890" s="509"/>
      <c r="J890" s="477"/>
      <c r="K890" s="477"/>
      <c r="L890" s="479"/>
      <c r="M890" s="477"/>
    </row>
    <row r="891" spans="1:13" x14ac:dyDescent="0.2">
      <c r="A891" s="477"/>
      <c r="B891" s="477"/>
      <c r="C891" s="477"/>
      <c r="D891" s="477"/>
      <c r="E891" s="477"/>
      <c r="F891" s="477"/>
      <c r="G891" s="477"/>
      <c r="H891" s="479"/>
      <c r="I891" s="509"/>
      <c r="J891" s="477"/>
      <c r="K891" s="477"/>
      <c r="L891" s="479"/>
      <c r="M891" s="477"/>
    </row>
    <row r="892" spans="1:13" x14ac:dyDescent="0.2">
      <c r="A892" s="477"/>
      <c r="B892" s="477"/>
      <c r="C892" s="477"/>
      <c r="D892" s="477"/>
      <c r="E892" s="477"/>
      <c r="F892" s="477"/>
      <c r="G892" s="477"/>
      <c r="H892" s="479"/>
      <c r="I892" s="509"/>
      <c r="J892" s="477"/>
      <c r="K892" s="477"/>
      <c r="L892" s="479"/>
      <c r="M892" s="477"/>
    </row>
    <row r="893" spans="1:13" x14ac:dyDescent="0.2">
      <c r="A893" s="477"/>
      <c r="B893" s="477"/>
      <c r="C893" s="477"/>
      <c r="D893" s="477"/>
      <c r="E893" s="477"/>
      <c r="F893" s="477"/>
      <c r="G893" s="477"/>
      <c r="H893" s="479"/>
      <c r="I893" s="509"/>
      <c r="J893" s="477"/>
      <c r="K893" s="477"/>
      <c r="L893" s="479"/>
      <c r="M893" s="477"/>
    </row>
    <row r="894" spans="1:13" x14ac:dyDescent="0.2">
      <c r="A894" s="477"/>
      <c r="B894" s="477"/>
      <c r="C894" s="477"/>
      <c r="D894" s="477"/>
      <c r="E894" s="477"/>
      <c r="F894" s="477"/>
      <c r="G894" s="477"/>
      <c r="H894" s="479"/>
      <c r="I894" s="509"/>
      <c r="J894" s="477"/>
      <c r="K894" s="477"/>
      <c r="L894" s="479"/>
      <c r="M894" s="477"/>
    </row>
    <row r="895" spans="1:13" x14ac:dyDescent="0.2">
      <c r="A895" s="477"/>
      <c r="B895" s="477"/>
      <c r="C895" s="477"/>
      <c r="D895" s="477"/>
      <c r="E895" s="477"/>
      <c r="F895" s="477"/>
      <c r="G895" s="477"/>
      <c r="H895" s="479"/>
      <c r="I895" s="509"/>
      <c r="J895" s="477"/>
      <c r="K895" s="477"/>
      <c r="L895" s="479"/>
      <c r="M895" s="477"/>
    </row>
    <row r="896" spans="1:13" x14ac:dyDescent="0.2">
      <c r="A896" s="477"/>
      <c r="B896" s="477"/>
      <c r="C896" s="477"/>
      <c r="D896" s="477"/>
      <c r="E896" s="477"/>
      <c r="F896" s="477"/>
      <c r="G896" s="477"/>
      <c r="H896" s="479"/>
      <c r="I896" s="509"/>
      <c r="J896" s="477"/>
      <c r="K896" s="477"/>
      <c r="L896" s="479"/>
      <c r="M896" s="477"/>
    </row>
    <row r="897" spans="1:13" x14ac:dyDescent="0.2">
      <c r="A897" s="477"/>
      <c r="B897" s="477"/>
      <c r="C897" s="477"/>
      <c r="D897" s="477"/>
      <c r="E897" s="477"/>
      <c r="F897" s="477"/>
      <c r="G897" s="477"/>
      <c r="H897" s="479"/>
      <c r="I897" s="509"/>
      <c r="J897" s="477"/>
      <c r="K897" s="477"/>
      <c r="L897" s="479"/>
      <c r="M897" s="477"/>
    </row>
    <row r="898" spans="1:13" x14ac:dyDescent="0.2">
      <c r="A898" s="477"/>
      <c r="B898" s="477"/>
      <c r="C898" s="477"/>
      <c r="D898" s="477"/>
      <c r="E898" s="477"/>
      <c r="F898" s="477"/>
      <c r="G898" s="477"/>
      <c r="H898" s="479"/>
      <c r="I898" s="509"/>
      <c r="J898" s="477"/>
      <c r="K898" s="477"/>
      <c r="L898" s="479"/>
      <c r="M898" s="477"/>
    </row>
    <row r="899" spans="1:13" x14ac:dyDescent="0.2">
      <c r="A899" s="477"/>
      <c r="B899" s="477"/>
      <c r="C899" s="477"/>
      <c r="D899" s="477"/>
      <c r="E899" s="477"/>
      <c r="F899" s="477"/>
      <c r="G899" s="477"/>
      <c r="H899" s="479"/>
      <c r="I899" s="509"/>
      <c r="J899" s="477"/>
      <c r="K899" s="477"/>
      <c r="L899" s="479"/>
      <c r="M899" s="477"/>
    </row>
    <row r="900" spans="1:13" x14ac:dyDescent="0.2">
      <c r="A900" s="477"/>
      <c r="B900" s="477"/>
      <c r="C900" s="477"/>
      <c r="D900" s="477"/>
      <c r="E900" s="477"/>
      <c r="F900" s="477"/>
      <c r="G900" s="477"/>
      <c r="H900" s="479"/>
      <c r="I900" s="509"/>
      <c r="J900" s="477"/>
      <c r="K900" s="477"/>
      <c r="L900" s="479"/>
      <c r="M900" s="477"/>
    </row>
    <row r="901" spans="1:13" x14ac:dyDescent="0.2">
      <c r="A901" s="477"/>
      <c r="B901" s="477"/>
      <c r="C901" s="477"/>
      <c r="D901" s="477"/>
      <c r="E901" s="477"/>
      <c r="F901" s="477"/>
      <c r="G901" s="477"/>
      <c r="H901" s="479"/>
      <c r="I901" s="509"/>
      <c r="J901" s="477"/>
      <c r="K901" s="477"/>
      <c r="L901" s="479"/>
      <c r="M901" s="477"/>
    </row>
    <row r="902" spans="1:13" x14ac:dyDescent="0.2">
      <c r="A902" s="477"/>
      <c r="B902" s="477"/>
      <c r="C902" s="477"/>
      <c r="D902" s="477"/>
      <c r="E902" s="477"/>
      <c r="F902" s="477"/>
      <c r="G902" s="477"/>
      <c r="H902" s="479"/>
      <c r="I902" s="509"/>
      <c r="J902" s="477"/>
      <c r="K902" s="477"/>
      <c r="L902" s="479"/>
      <c r="M902" s="477"/>
    </row>
    <row r="903" spans="1:13" x14ac:dyDescent="0.2">
      <c r="A903" s="477"/>
      <c r="B903" s="477"/>
      <c r="C903" s="477"/>
      <c r="D903" s="477"/>
      <c r="E903" s="477"/>
      <c r="F903" s="477"/>
      <c r="G903" s="477"/>
      <c r="H903" s="479"/>
      <c r="I903" s="509"/>
      <c r="J903" s="477"/>
      <c r="K903" s="477"/>
      <c r="L903" s="479"/>
      <c r="M903" s="477"/>
    </row>
    <row r="904" spans="1:13" x14ac:dyDescent="0.2">
      <c r="A904" s="477"/>
      <c r="B904" s="477"/>
      <c r="C904" s="477"/>
      <c r="D904" s="477"/>
      <c r="E904" s="477"/>
      <c r="F904" s="477"/>
      <c r="G904" s="477"/>
      <c r="H904" s="479"/>
      <c r="I904" s="509"/>
      <c r="J904" s="477"/>
      <c r="K904" s="477"/>
      <c r="L904" s="479"/>
      <c r="M904" s="477"/>
    </row>
    <row r="905" spans="1:13" x14ac:dyDescent="0.2">
      <c r="A905" s="477"/>
      <c r="B905" s="477"/>
      <c r="C905" s="477"/>
      <c r="D905" s="477"/>
      <c r="E905" s="477"/>
      <c r="F905" s="477"/>
      <c r="G905" s="477"/>
      <c r="H905" s="479"/>
      <c r="I905" s="509"/>
      <c r="J905" s="477"/>
      <c r="K905" s="477"/>
      <c r="L905" s="479"/>
      <c r="M905" s="477"/>
    </row>
    <row r="906" spans="1:13" x14ac:dyDescent="0.2">
      <c r="A906" s="477"/>
      <c r="B906" s="477"/>
      <c r="C906" s="477"/>
      <c r="D906" s="477"/>
      <c r="E906" s="477"/>
      <c r="F906" s="477"/>
      <c r="G906" s="477"/>
      <c r="H906" s="479"/>
      <c r="I906" s="509"/>
      <c r="J906" s="477"/>
      <c r="K906" s="477"/>
      <c r="L906" s="479"/>
      <c r="M906" s="477"/>
    </row>
    <row r="907" spans="1:13" x14ac:dyDescent="0.2">
      <c r="A907" s="477"/>
      <c r="B907" s="477"/>
      <c r="C907" s="477"/>
      <c r="D907" s="477"/>
      <c r="E907" s="477"/>
      <c r="F907" s="477"/>
      <c r="G907" s="477"/>
      <c r="H907" s="479"/>
      <c r="I907" s="509"/>
      <c r="J907" s="477"/>
      <c r="K907" s="477"/>
      <c r="L907" s="479"/>
      <c r="M907" s="477"/>
    </row>
    <row r="908" spans="1:13" x14ac:dyDescent="0.2">
      <c r="A908" s="477"/>
      <c r="B908" s="477"/>
      <c r="C908" s="477"/>
      <c r="D908" s="477"/>
      <c r="E908" s="477"/>
      <c r="F908" s="477"/>
      <c r="G908" s="477"/>
      <c r="H908" s="479"/>
      <c r="I908" s="509"/>
      <c r="J908" s="477"/>
      <c r="K908" s="477"/>
      <c r="L908" s="479"/>
      <c r="M908" s="477"/>
    </row>
    <row r="909" spans="1:13" x14ac:dyDescent="0.2">
      <c r="A909" s="477"/>
      <c r="B909" s="477"/>
      <c r="C909" s="477"/>
      <c r="D909" s="477"/>
      <c r="E909" s="477"/>
      <c r="F909" s="477"/>
      <c r="G909" s="477"/>
      <c r="H909" s="479"/>
      <c r="I909" s="509"/>
      <c r="J909" s="477"/>
      <c r="K909" s="477"/>
      <c r="L909" s="479"/>
      <c r="M909" s="477"/>
    </row>
    <row r="910" spans="1:13" x14ac:dyDescent="0.2">
      <c r="A910" s="477"/>
      <c r="B910" s="477"/>
      <c r="C910" s="477"/>
      <c r="D910" s="477"/>
      <c r="E910" s="477"/>
      <c r="F910" s="477"/>
      <c r="G910" s="477"/>
      <c r="H910" s="479"/>
      <c r="I910" s="509"/>
      <c r="J910" s="477"/>
      <c r="K910" s="477"/>
      <c r="L910" s="479"/>
      <c r="M910" s="477"/>
    </row>
    <row r="911" spans="1:13" x14ac:dyDescent="0.2">
      <c r="A911" s="477"/>
      <c r="B911" s="477"/>
      <c r="C911" s="477"/>
      <c r="D911" s="477"/>
      <c r="E911" s="477"/>
      <c r="F911" s="477"/>
      <c r="G911" s="477"/>
      <c r="H911" s="479"/>
      <c r="I911" s="509"/>
      <c r="J911" s="477"/>
      <c r="K911" s="477"/>
      <c r="L911" s="479"/>
      <c r="M911" s="477"/>
    </row>
    <row r="912" spans="1:13" x14ac:dyDescent="0.2">
      <c r="A912" s="477"/>
      <c r="B912" s="477"/>
      <c r="C912" s="477"/>
      <c r="D912" s="477"/>
      <c r="E912" s="477"/>
      <c r="F912" s="477"/>
      <c r="G912" s="477"/>
      <c r="H912" s="479"/>
      <c r="I912" s="509"/>
      <c r="J912" s="477"/>
      <c r="K912" s="477"/>
      <c r="L912" s="479"/>
      <c r="M912" s="477"/>
    </row>
    <row r="913" spans="1:13" x14ac:dyDescent="0.2">
      <c r="A913" s="477"/>
      <c r="B913" s="477"/>
      <c r="C913" s="477"/>
      <c r="D913" s="477"/>
      <c r="E913" s="477"/>
      <c r="F913" s="477"/>
      <c r="G913" s="477"/>
      <c r="H913" s="479"/>
      <c r="I913" s="509"/>
      <c r="J913" s="477"/>
      <c r="K913" s="477"/>
      <c r="L913" s="479"/>
      <c r="M913" s="477"/>
    </row>
    <row r="914" spans="1:13" x14ac:dyDescent="0.2">
      <c r="A914" s="477"/>
      <c r="B914" s="477"/>
      <c r="C914" s="477"/>
      <c r="D914" s="477"/>
      <c r="E914" s="477"/>
      <c r="F914" s="477"/>
      <c r="G914" s="477"/>
      <c r="H914" s="479"/>
      <c r="I914" s="509"/>
      <c r="J914" s="477"/>
      <c r="K914" s="477"/>
      <c r="L914" s="479"/>
      <c r="M914" s="477"/>
    </row>
    <row r="915" spans="1:13" x14ac:dyDescent="0.2">
      <c r="A915" s="477"/>
      <c r="B915" s="477"/>
      <c r="C915" s="477"/>
      <c r="D915" s="477"/>
      <c r="E915" s="477"/>
      <c r="F915" s="477"/>
      <c r="G915" s="477"/>
      <c r="H915" s="479"/>
      <c r="I915" s="509"/>
      <c r="J915" s="477"/>
      <c r="K915" s="477"/>
      <c r="L915" s="479"/>
      <c r="M915" s="477"/>
    </row>
    <row r="916" spans="1:13" x14ac:dyDescent="0.2">
      <c r="A916" s="477"/>
      <c r="B916" s="477"/>
      <c r="C916" s="477"/>
      <c r="D916" s="477"/>
      <c r="E916" s="477"/>
      <c r="F916" s="477"/>
      <c r="G916" s="477"/>
      <c r="H916" s="479"/>
      <c r="I916" s="509"/>
      <c r="J916" s="477"/>
      <c r="K916" s="477"/>
      <c r="L916" s="479"/>
      <c r="M916" s="477"/>
    </row>
    <row r="917" spans="1:13" x14ac:dyDescent="0.2">
      <c r="A917" s="477"/>
      <c r="B917" s="477"/>
      <c r="C917" s="477"/>
      <c r="D917" s="477"/>
      <c r="E917" s="477"/>
      <c r="F917" s="477"/>
      <c r="G917" s="477"/>
      <c r="H917" s="479"/>
      <c r="I917" s="509"/>
      <c r="J917" s="477"/>
      <c r="K917" s="477"/>
      <c r="L917" s="479"/>
      <c r="M917" s="477"/>
    </row>
    <row r="918" spans="1:13" x14ac:dyDescent="0.2">
      <c r="A918" s="477"/>
      <c r="B918" s="477"/>
      <c r="C918" s="477"/>
      <c r="D918" s="477"/>
      <c r="E918" s="477"/>
      <c r="F918" s="477"/>
      <c r="G918" s="477"/>
      <c r="H918" s="479"/>
      <c r="I918" s="509"/>
      <c r="J918" s="477"/>
      <c r="K918" s="477"/>
      <c r="L918" s="479"/>
      <c r="M918" s="477"/>
    </row>
    <row r="919" spans="1:13" x14ac:dyDescent="0.2">
      <c r="A919" s="477"/>
      <c r="B919" s="477"/>
      <c r="C919" s="477"/>
      <c r="D919" s="477"/>
      <c r="E919" s="477"/>
      <c r="F919" s="477"/>
      <c r="G919" s="477"/>
      <c r="H919" s="479"/>
      <c r="I919" s="509"/>
      <c r="J919" s="477"/>
      <c r="K919" s="477"/>
      <c r="L919" s="479"/>
      <c r="M919" s="477"/>
    </row>
    <row r="920" spans="1:13" x14ac:dyDescent="0.2">
      <c r="A920" s="477"/>
      <c r="B920" s="477"/>
      <c r="C920" s="477"/>
      <c r="D920" s="477"/>
      <c r="E920" s="477"/>
      <c r="F920" s="477"/>
      <c r="G920" s="477"/>
      <c r="H920" s="479"/>
      <c r="I920" s="509"/>
      <c r="J920" s="477"/>
      <c r="K920" s="477"/>
      <c r="L920" s="479"/>
      <c r="M920" s="477"/>
    </row>
    <row r="921" spans="1:13" x14ac:dyDescent="0.2">
      <c r="A921" s="477"/>
      <c r="B921" s="477"/>
      <c r="C921" s="477"/>
      <c r="D921" s="477"/>
      <c r="E921" s="477"/>
      <c r="F921" s="477"/>
      <c r="G921" s="477"/>
      <c r="H921" s="479"/>
      <c r="I921" s="509"/>
      <c r="J921" s="477"/>
      <c r="K921" s="477"/>
      <c r="L921" s="479"/>
      <c r="M921" s="477"/>
    </row>
    <row r="922" spans="1:13" x14ac:dyDescent="0.2">
      <c r="A922" s="477"/>
      <c r="B922" s="477"/>
      <c r="C922" s="477"/>
      <c r="D922" s="477"/>
      <c r="E922" s="477"/>
      <c r="F922" s="477"/>
      <c r="G922" s="477"/>
      <c r="H922" s="479"/>
      <c r="I922" s="509"/>
      <c r="J922" s="477"/>
      <c r="K922" s="477"/>
      <c r="L922" s="479"/>
      <c r="M922" s="477"/>
    </row>
    <row r="923" spans="1:13" x14ac:dyDescent="0.2">
      <c r="A923" s="477"/>
      <c r="B923" s="477"/>
      <c r="C923" s="477"/>
      <c r="D923" s="477"/>
      <c r="E923" s="477"/>
      <c r="F923" s="477"/>
      <c r="G923" s="477"/>
      <c r="H923" s="479"/>
      <c r="I923" s="509"/>
      <c r="J923" s="477"/>
      <c r="K923" s="477"/>
      <c r="L923" s="479"/>
      <c r="M923" s="477"/>
    </row>
    <row r="924" spans="1:13" x14ac:dyDescent="0.2">
      <c r="A924" s="477"/>
      <c r="B924" s="477"/>
      <c r="C924" s="477"/>
      <c r="D924" s="477"/>
      <c r="E924" s="477"/>
      <c r="F924" s="477"/>
      <c r="G924" s="477"/>
      <c r="H924" s="479"/>
      <c r="I924" s="509"/>
      <c r="J924" s="477"/>
      <c r="K924" s="477"/>
      <c r="L924" s="479"/>
      <c r="M924" s="477"/>
    </row>
    <row r="925" spans="1:13" x14ac:dyDescent="0.2">
      <c r="A925" s="477"/>
      <c r="B925" s="477"/>
      <c r="C925" s="477"/>
      <c r="D925" s="477"/>
      <c r="E925" s="477"/>
      <c r="F925" s="477"/>
      <c r="G925" s="477"/>
      <c r="H925" s="479"/>
      <c r="I925" s="509"/>
      <c r="J925" s="477"/>
      <c r="K925" s="477"/>
      <c r="L925" s="479"/>
      <c r="M925" s="477"/>
    </row>
    <row r="926" spans="1:13" x14ac:dyDescent="0.2">
      <c r="A926" s="477"/>
      <c r="B926" s="477"/>
      <c r="C926" s="477"/>
      <c r="D926" s="477"/>
      <c r="E926" s="477"/>
      <c r="F926" s="477"/>
      <c r="G926" s="477"/>
      <c r="H926" s="479"/>
      <c r="I926" s="509"/>
      <c r="J926" s="477"/>
      <c r="K926" s="477"/>
      <c r="L926" s="479"/>
      <c r="M926" s="477"/>
    </row>
    <row r="927" spans="1:13" x14ac:dyDescent="0.2">
      <c r="A927" s="477"/>
      <c r="B927" s="477"/>
      <c r="C927" s="477"/>
      <c r="D927" s="477"/>
      <c r="E927" s="477"/>
      <c r="F927" s="477"/>
      <c r="G927" s="477"/>
      <c r="H927" s="479"/>
      <c r="I927" s="509"/>
      <c r="J927" s="477"/>
      <c r="K927" s="477"/>
      <c r="L927" s="479"/>
      <c r="M927" s="477"/>
    </row>
    <row r="928" spans="1:13" x14ac:dyDescent="0.2">
      <c r="A928" s="477"/>
      <c r="B928" s="477"/>
      <c r="C928" s="477"/>
      <c r="D928" s="477"/>
      <c r="E928" s="477"/>
      <c r="F928" s="477"/>
      <c r="G928" s="477"/>
      <c r="H928" s="479"/>
      <c r="I928" s="509"/>
      <c r="J928" s="477"/>
      <c r="K928" s="477"/>
      <c r="L928" s="479"/>
      <c r="M928" s="477"/>
    </row>
    <row r="929" spans="1:13" x14ac:dyDescent="0.2">
      <c r="A929" s="477"/>
      <c r="B929" s="477"/>
      <c r="C929" s="477"/>
      <c r="D929" s="477"/>
      <c r="E929" s="477"/>
      <c r="F929" s="477"/>
      <c r="G929" s="477"/>
      <c r="H929" s="479"/>
      <c r="I929" s="509"/>
      <c r="J929" s="477"/>
      <c r="K929" s="477"/>
      <c r="L929" s="479"/>
      <c r="M929" s="477"/>
    </row>
    <row r="930" spans="1:13" x14ac:dyDescent="0.2">
      <c r="A930" s="477"/>
      <c r="B930" s="477"/>
      <c r="C930" s="477"/>
      <c r="D930" s="477"/>
      <c r="E930" s="477"/>
      <c r="F930" s="477"/>
      <c r="G930" s="477"/>
      <c r="H930" s="479"/>
      <c r="I930" s="509"/>
      <c r="J930" s="477"/>
      <c r="K930" s="477"/>
      <c r="L930" s="479"/>
      <c r="M930" s="477"/>
    </row>
    <row r="931" spans="1:13" x14ac:dyDescent="0.2">
      <c r="A931" s="477"/>
      <c r="B931" s="477"/>
      <c r="C931" s="477"/>
      <c r="D931" s="477"/>
      <c r="E931" s="477"/>
      <c r="F931" s="477"/>
      <c r="G931" s="477"/>
      <c r="H931" s="479"/>
      <c r="I931" s="509"/>
      <c r="J931" s="477"/>
      <c r="K931" s="477"/>
      <c r="L931" s="479"/>
      <c r="M931" s="477"/>
    </row>
    <row r="932" spans="1:13" x14ac:dyDescent="0.2">
      <c r="A932" s="477"/>
      <c r="B932" s="477"/>
      <c r="C932" s="477"/>
      <c r="D932" s="477"/>
      <c r="E932" s="477"/>
      <c r="F932" s="477"/>
      <c r="G932" s="477"/>
      <c r="H932" s="479"/>
      <c r="I932" s="509"/>
      <c r="J932" s="477"/>
      <c r="K932" s="477"/>
      <c r="L932" s="479"/>
      <c r="M932" s="477"/>
    </row>
    <row r="933" spans="1:13" x14ac:dyDescent="0.2">
      <c r="A933" s="477"/>
      <c r="B933" s="477"/>
      <c r="C933" s="477"/>
      <c r="D933" s="477"/>
      <c r="E933" s="477"/>
      <c r="F933" s="477"/>
      <c r="G933" s="477"/>
      <c r="H933" s="479"/>
      <c r="I933" s="509"/>
      <c r="J933" s="477"/>
      <c r="K933" s="477"/>
      <c r="L933" s="479"/>
      <c r="M933" s="477"/>
    </row>
    <row r="934" spans="1:13" x14ac:dyDescent="0.2">
      <c r="A934" s="477"/>
      <c r="B934" s="477"/>
      <c r="C934" s="477"/>
      <c r="D934" s="477"/>
      <c r="E934" s="477"/>
      <c r="F934" s="477"/>
      <c r="G934" s="477"/>
      <c r="H934" s="479"/>
      <c r="I934" s="509"/>
      <c r="J934" s="477"/>
      <c r="K934" s="477"/>
      <c r="L934" s="479"/>
      <c r="M934" s="477"/>
    </row>
    <row r="935" spans="1:13" x14ac:dyDescent="0.2">
      <c r="A935" s="477"/>
      <c r="B935" s="477"/>
      <c r="C935" s="477"/>
      <c r="D935" s="477"/>
      <c r="E935" s="477"/>
      <c r="F935" s="477"/>
      <c r="G935" s="477"/>
      <c r="H935" s="479"/>
      <c r="I935" s="509"/>
      <c r="J935" s="477"/>
      <c r="K935" s="477"/>
      <c r="L935" s="479"/>
      <c r="M935" s="477"/>
    </row>
    <row r="936" spans="1:13" x14ac:dyDescent="0.2">
      <c r="A936" s="477"/>
      <c r="B936" s="477"/>
      <c r="C936" s="477"/>
      <c r="D936" s="477"/>
      <c r="E936" s="477"/>
      <c r="F936" s="477"/>
      <c r="G936" s="477"/>
      <c r="H936" s="479"/>
      <c r="I936" s="509"/>
      <c r="J936" s="477"/>
      <c r="K936" s="477"/>
      <c r="L936" s="479"/>
      <c r="M936" s="477"/>
    </row>
    <row r="937" spans="1:13" x14ac:dyDescent="0.2">
      <c r="A937" s="477"/>
      <c r="B937" s="477"/>
      <c r="C937" s="477"/>
      <c r="D937" s="477"/>
      <c r="E937" s="477"/>
      <c r="F937" s="477"/>
      <c r="G937" s="477"/>
      <c r="H937" s="479"/>
      <c r="I937" s="509"/>
      <c r="J937" s="477"/>
      <c r="K937" s="477"/>
      <c r="L937" s="479"/>
      <c r="M937" s="477"/>
    </row>
    <row r="938" spans="1:13" x14ac:dyDescent="0.2">
      <c r="A938" s="477"/>
      <c r="B938" s="477"/>
      <c r="C938" s="477"/>
      <c r="D938" s="477"/>
      <c r="E938" s="477"/>
      <c r="F938" s="477"/>
      <c r="G938" s="477"/>
      <c r="H938" s="479"/>
      <c r="I938" s="509"/>
      <c r="J938" s="477"/>
      <c r="K938" s="477"/>
      <c r="L938" s="479"/>
      <c r="M938" s="477"/>
    </row>
    <row r="939" spans="1:13" x14ac:dyDescent="0.2">
      <c r="A939" s="477"/>
      <c r="B939" s="477"/>
      <c r="C939" s="477"/>
      <c r="D939" s="477"/>
      <c r="E939" s="477"/>
      <c r="F939" s="477"/>
      <c r="G939" s="477"/>
      <c r="H939" s="479"/>
      <c r="I939" s="509"/>
      <c r="J939" s="477"/>
      <c r="K939" s="477"/>
      <c r="L939" s="479"/>
      <c r="M939" s="477"/>
    </row>
    <row r="940" spans="1:13" x14ac:dyDescent="0.2">
      <c r="A940" s="477"/>
      <c r="B940" s="477"/>
      <c r="C940" s="477"/>
      <c r="D940" s="477"/>
      <c r="E940" s="477"/>
      <c r="F940" s="477"/>
      <c r="G940" s="477"/>
      <c r="H940" s="479"/>
      <c r="I940" s="509"/>
      <c r="J940" s="477"/>
      <c r="K940" s="477"/>
      <c r="L940" s="479"/>
      <c r="M940" s="477"/>
    </row>
    <row r="941" spans="1:13" x14ac:dyDescent="0.2">
      <c r="A941" s="477"/>
      <c r="B941" s="477"/>
      <c r="C941" s="477"/>
      <c r="D941" s="477"/>
      <c r="E941" s="477"/>
      <c r="F941" s="477"/>
      <c r="G941" s="477"/>
      <c r="H941" s="479"/>
      <c r="I941" s="509"/>
      <c r="J941" s="477"/>
      <c r="K941" s="477"/>
      <c r="L941" s="479"/>
      <c r="M941" s="477"/>
    </row>
    <row r="942" spans="1:13" x14ac:dyDescent="0.2">
      <c r="A942" s="477"/>
      <c r="B942" s="477"/>
      <c r="C942" s="477"/>
      <c r="D942" s="477"/>
      <c r="E942" s="477"/>
      <c r="F942" s="477"/>
      <c r="G942" s="477"/>
      <c r="H942" s="479"/>
      <c r="I942" s="509"/>
      <c r="J942" s="477"/>
      <c r="K942" s="477"/>
      <c r="L942" s="479"/>
      <c r="M942" s="477"/>
    </row>
    <row r="943" spans="1:13" x14ac:dyDescent="0.2">
      <c r="A943" s="477"/>
      <c r="B943" s="477"/>
      <c r="C943" s="477"/>
      <c r="D943" s="477"/>
      <c r="E943" s="477"/>
      <c r="F943" s="477"/>
      <c r="G943" s="477"/>
      <c r="H943" s="479"/>
      <c r="I943" s="509"/>
      <c r="J943" s="477"/>
      <c r="K943" s="477"/>
      <c r="L943" s="479"/>
      <c r="M943" s="477"/>
    </row>
    <row r="944" spans="1:13" x14ac:dyDescent="0.2">
      <c r="A944" s="477"/>
      <c r="B944" s="477"/>
      <c r="C944" s="477"/>
      <c r="D944" s="477"/>
      <c r="E944" s="477"/>
      <c r="F944" s="477"/>
      <c r="G944" s="477"/>
      <c r="H944" s="479"/>
      <c r="I944" s="509"/>
      <c r="J944" s="477"/>
      <c r="K944" s="477"/>
      <c r="L944" s="479"/>
      <c r="M944" s="477"/>
    </row>
    <row r="945" spans="1:13" x14ac:dyDescent="0.2">
      <c r="A945" s="477"/>
      <c r="B945" s="477"/>
      <c r="C945" s="477"/>
      <c r="D945" s="477"/>
      <c r="E945" s="477"/>
      <c r="F945" s="477"/>
      <c r="G945" s="477"/>
      <c r="H945" s="479"/>
      <c r="I945" s="509"/>
      <c r="J945" s="477"/>
      <c r="K945" s="477"/>
      <c r="L945" s="479"/>
      <c r="M945" s="477"/>
    </row>
    <row r="946" spans="1:13" x14ac:dyDescent="0.2">
      <c r="A946" s="477"/>
      <c r="B946" s="477"/>
      <c r="C946" s="477"/>
      <c r="D946" s="477"/>
      <c r="E946" s="477"/>
      <c r="F946" s="477"/>
      <c r="G946" s="477"/>
      <c r="H946" s="479"/>
      <c r="I946" s="509"/>
      <c r="J946" s="477"/>
      <c r="K946" s="477"/>
      <c r="L946" s="479"/>
      <c r="M946" s="477"/>
    </row>
    <row r="947" spans="1:13" x14ac:dyDescent="0.2">
      <c r="A947" s="477"/>
      <c r="B947" s="477"/>
      <c r="C947" s="477"/>
      <c r="D947" s="477"/>
      <c r="E947" s="477"/>
      <c r="F947" s="477"/>
      <c r="G947" s="477"/>
      <c r="H947" s="479"/>
      <c r="I947" s="509"/>
      <c r="J947" s="477"/>
      <c r="K947" s="477"/>
      <c r="L947" s="479"/>
      <c r="M947" s="477"/>
    </row>
    <row r="948" spans="1:13" x14ac:dyDescent="0.2">
      <c r="A948" s="477"/>
      <c r="B948" s="477"/>
      <c r="C948" s="477"/>
      <c r="D948" s="477"/>
      <c r="E948" s="477"/>
      <c r="F948" s="477"/>
      <c r="G948" s="477"/>
      <c r="H948" s="479"/>
      <c r="I948" s="509"/>
      <c r="J948" s="477"/>
      <c r="K948" s="477"/>
      <c r="L948" s="479"/>
      <c r="M948" s="477"/>
    </row>
    <row r="949" spans="1:13" x14ac:dyDescent="0.2">
      <c r="A949" s="477"/>
      <c r="B949" s="477"/>
      <c r="C949" s="477"/>
      <c r="D949" s="477"/>
      <c r="E949" s="477"/>
      <c r="F949" s="477"/>
      <c r="G949" s="477"/>
      <c r="H949" s="479"/>
      <c r="I949" s="509"/>
      <c r="J949" s="477"/>
      <c r="K949" s="477"/>
      <c r="L949" s="479"/>
      <c r="M949" s="477"/>
    </row>
    <row r="950" spans="1:13" x14ac:dyDescent="0.2">
      <c r="A950" s="477"/>
      <c r="B950" s="477"/>
      <c r="C950" s="477"/>
      <c r="D950" s="477"/>
      <c r="E950" s="477"/>
      <c r="F950" s="477"/>
      <c r="G950" s="477"/>
      <c r="H950" s="479"/>
      <c r="I950" s="509"/>
      <c r="J950" s="477"/>
      <c r="K950" s="477"/>
      <c r="L950" s="479"/>
      <c r="M950" s="477"/>
    </row>
    <row r="951" spans="1:13" x14ac:dyDescent="0.2">
      <c r="A951" s="477"/>
      <c r="B951" s="477"/>
      <c r="C951" s="477"/>
      <c r="D951" s="477"/>
      <c r="E951" s="477"/>
      <c r="F951" s="477"/>
      <c r="G951" s="477"/>
      <c r="H951" s="479"/>
      <c r="I951" s="509"/>
      <c r="J951" s="477"/>
      <c r="K951" s="477"/>
      <c r="L951" s="479"/>
      <c r="M951" s="477"/>
    </row>
    <row r="952" spans="1:13" x14ac:dyDescent="0.2">
      <c r="A952" s="477"/>
      <c r="B952" s="477"/>
      <c r="C952" s="477"/>
      <c r="D952" s="477"/>
      <c r="E952" s="477"/>
      <c r="F952" s="477"/>
      <c r="G952" s="477"/>
      <c r="H952" s="479"/>
      <c r="I952" s="509"/>
      <c r="J952" s="477"/>
      <c r="K952" s="477"/>
      <c r="L952" s="479"/>
      <c r="M952" s="477"/>
    </row>
    <row r="953" spans="1:13" x14ac:dyDescent="0.2">
      <c r="A953" s="477"/>
      <c r="B953" s="477"/>
      <c r="C953" s="477"/>
      <c r="D953" s="477"/>
      <c r="E953" s="477"/>
      <c r="F953" s="477"/>
      <c r="G953" s="477"/>
      <c r="H953" s="479"/>
      <c r="I953" s="509"/>
      <c r="J953" s="477"/>
      <c r="K953" s="477"/>
      <c r="L953" s="479"/>
      <c r="M953" s="477"/>
    </row>
    <row r="954" spans="1:13" x14ac:dyDescent="0.2">
      <c r="A954" s="477"/>
      <c r="B954" s="477"/>
      <c r="C954" s="477"/>
      <c r="D954" s="477"/>
      <c r="E954" s="477"/>
      <c r="F954" s="477"/>
      <c r="G954" s="477"/>
      <c r="H954" s="479"/>
      <c r="I954" s="509"/>
      <c r="J954" s="477"/>
      <c r="K954" s="477"/>
      <c r="L954" s="479"/>
      <c r="M954" s="477"/>
    </row>
    <row r="955" spans="1:13" x14ac:dyDescent="0.2">
      <c r="A955" s="477"/>
      <c r="B955" s="477"/>
      <c r="C955" s="477"/>
      <c r="D955" s="477"/>
      <c r="E955" s="477"/>
      <c r="F955" s="477"/>
      <c r="G955" s="477"/>
      <c r="H955" s="479"/>
      <c r="I955" s="509"/>
      <c r="J955" s="477"/>
      <c r="K955" s="477"/>
      <c r="L955" s="479"/>
      <c r="M955" s="477"/>
    </row>
    <row r="956" spans="1:13" x14ac:dyDescent="0.2">
      <c r="A956" s="477"/>
      <c r="B956" s="477"/>
      <c r="C956" s="477"/>
      <c r="D956" s="477"/>
      <c r="E956" s="477"/>
      <c r="F956" s="477"/>
      <c r="G956" s="477"/>
      <c r="H956" s="479"/>
      <c r="I956" s="509"/>
      <c r="J956" s="477"/>
      <c r="K956" s="477"/>
      <c r="L956" s="479"/>
      <c r="M956" s="477"/>
    </row>
    <row r="957" spans="1:13" x14ac:dyDescent="0.2">
      <c r="A957" s="477"/>
      <c r="B957" s="477"/>
      <c r="C957" s="477"/>
      <c r="D957" s="477"/>
      <c r="E957" s="477"/>
      <c r="F957" s="477"/>
      <c r="G957" s="477"/>
      <c r="H957" s="479"/>
      <c r="I957" s="509"/>
      <c r="J957" s="477"/>
      <c r="K957" s="477"/>
      <c r="L957" s="479"/>
      <c r="M957" s="477"/>
    </row>
    <row r="958" spans="1:13" x14ac:dyDescent="0.2">
      <c r="A958" s="477"/>
      <c r="B958" s="477"/>
      <c r="C958" s="477"/>
      <c r="D958" s="477"/>
      <c r="E958" s="477"/>
      <c r="F958" s="477"/>
      <c r="G958" s="477"/>
      <c r="H958" s="479"/>
      <c r="I958" s="509"/>
      <c r="J958" s="477"/>
      <c r="K958" s="477"/>
      <c r="L958" s="479"/>
      <c r="M958" s="477"/>
    </row>
    <row r="959" spans="1:13" x14ac:dyDescent="0.2">
      <c r="A959" s="477"/>
      <c r="B959" s="477"/>
      <c r="C959" s="477"/>
      <c r="D959" s="477"/>
      <c r="E959" s="477"/>
      <c r="F959" s="477"/>
      <c r="G959" s="477"/>
      <c r="H959" s="479"/>
      <c r="I959" s="509"/>
      <c r="J959" s="477"/>
      <c r="K959" s="477"/>
      <c r="L959" s="479"/>
      <c r="M959" s="477"/>
    </row>
    <row r="960" spans="1:13" x14ac:dyDescent="0.2">
      <c r="A960" s="477"/>
      <c r="B960" s="477"/>
      <c r="C960" s="477"/>
      <c r="D960" s="477"/>
      <c r="E960" s="477"/>
      <c r="F960" s="477"/>
      <c r="G960" s="477"/>
      <c r="H960" s="479"/>
      <c r="I960" s="509"/>
      <c r="J960" s="477"/>
      <c r="K960" s="477"/>
      <c r="L960" s="479"/>
      <c r="M960" s="477"/>
    </row>
    <row r="961" spans="1:13" x14ac:dyDescent="0.2">
      <c r="A961" s="477"/>
      <c r="B961" s="477"/>
      <c r="C961" s="477"/>
      <c r="D961" s="477"/>
      <c r="E961" s="477"/>
      <c r="F961" s="477"/>
      <c r="G961" s="477"/>
      <c r="H961" s="479"/>
      <c r="I961" s="509"/>
      <c r="J961" s="477"/>
      <c r="K961" s="477"/>
      <c r="L961" s="479"/>
      <c r="M961" s="477"/>
    </row>
    <row r="962" spans="1:13" x14ac:dyDescent="0.2">
      <c r="A962" s="477"/>
      <c r="B962" s="477"/>
      <c r="C962" s="477"/>
      <c r="D962" s="477"/>
      <c r="E962" s="477"/>
      <c r="F962" s="477"/>
      <c r="G962" s="477"/>
      <c r="H962" s="479"/>
      <c r="I962" s="509"/>
      <c r="J962" s="477"/>
      <c r="K962" s="477"/>
      <c r="L962" s="479"/>
      <c r="M962" s="477"/>
    </row>
    <row r="963" spans="1:13" x14ac:dyDescent="0.2">
      <c r="A963" s="477"/>
      <c r="B963" s="477"/>
      <c r="C963" s="477"/>
      <c r="D963" s="477"/>
      <c r="E963" s="477"/>
      <c r="F963" s="477"/>
      <c r="G963" s="477"/>
      <c r="H963" s="479"/>
      <c r="I963" s="509"/>
      <c r="J963" s="477"/>
      <c r="K963" s="477"/>
      <c r="L963" s="479"/>
      <c r="M963" s="477"/>
    </row>
    <row r="964" spans="1:13" x14ac:dyDescent="0.2">
      <c r="A964" s="477"/>
      <c r="B964" s="477"/>
      <c r="C964" s="477"/>
      <c r="D964" s="477"/>
      <c r="E964" s="477"/>
      <c r="F964" s="477"/>
      <c r="G964" s="477"/>
      <c r="H964" s="479"/>
      <c r="I964" s="509"/>
      <c r="J964" s="477"/>
      <c r="K964" s="477"/>
      <c r="L964" s="479"/>
      <c r="M964" s="477"/>
    </row>
    <row r="965" spans="1:13" x14ac:dyDescent="0.2">
      <c r="A965" s="477"/>
      <c r="B965" s="477"/>
      <c r="C965" s="477"/>
      <c r="D965" s="477"/>
      <c r="E965" s="477"/>
      <c r="F965" s="477"/>
      <c r="G965" s="477"/>
      <c r="H965" s="479"/>
      <c r="I965" s="509"/>
      <c r="J965" s="477"/>
      <c r="K965" s="477"/>
      <c r="L965" s="479"/>
      <c r="M965" s="477"/>
    </row>
    <row r="966" spans="1:13" x14ac:dyDescent="0.2">
      <c r="A966" s="477"/>
      <c r="B966" s="477"/>
      <c r="C966" s="477"/>
      <c r="D966" s="477"/>
      <c r="E966" s="477"/>
      <c r="F966" s="477"/>
      <c r="G966" s="477"/>
      <c r="H966" s="479"/>
      <c r="I966" s="509"/>
      <c r="J966" s="477"/>
      <c r="K966" s="477"/>
      <c r="L966" s="479"/>
      <c r="M966" s="477"/>
    </row>
    <row r="967" spans="1:13" x14ac:dyDescent="0.2">
      <c r="A967" s="477"/>
      <c r="B967" s="477"/>
      <c r="C967" s="477"/>
      <c r="D967" s="477"/>
      <c r="E967" s="477"/>
      <c r="F967" s="477"/>
      <c r="G967" s="477"/>
      <c r="H967" s="479"/>
      <c r="I967" s="509"/>
      <c r="J967" s="477"/>
      <c r="K967" s="477"/>
      <c r="L967" s="479"/>
      <c r="M967" s="477"/>
    </row>
    <row r="968" spans="1:13" x14ac:dyDescent="0.2">
      <c r="A968" s="477"/>
      <c r="B968" s="477"/>
      <c r="C968" s="477"/>
      <c r="D968" s="477"/>
      <c r="E968" s="477"/>
      <c r="F968" s="477"/>
      <c r="G968" s="477"/>
      <c r="H968" s="479"/>
      <c r="I968" s="509"/>
      <c r="J968" s="477"/>
      <c r="K968" s="477"/>
      <c r="L968" s="479"/>
      <c r="M968" s="477"/>
    </row>
    <row r="969" spans="1:13" x14ac:dyDescent="0.2">
      <c r="A969" s="477"/>
      <c r="B969" s="477"/>
      <c r="C969" s="477"/>
      <c r="D969" s="477"/>
      <c r="E969" s="477"/>
      <c r="F969" s="477"/>
      <c r="G969" s="477"/>
      <c r="H969" s="479"/>
      <c r="I969" s="509"/>
      <c r="J969" s="477"/>
      <c r="K969" s="477"/>
      <c r="L969" s="479"/>
      <c r="M969" s="477"/>
    </row>
    <row r="970" spans="1:13" x14ac:dyDescent="0.2">
      <c r="A970" s="477"/>
      <c r="B970" s="477"/>
      <c r="C970" s="477"/>
      <c r="D970" s="477"/>
      <c r="E970" s="477"/>
      <c r="F970" s="477"/>
      <c r="G970" s="477"/>
      <c r="H970" s="479"/>
      <c r="I970" s="509"/>
      <c r="J970" s="477"/>
      <c r="K970" s="477"/>
      <c r="L970" s="479"/>
      <c r="M970" s="477"/>
    </row>
    <row r="971" spans="1:13" x14ac:dyDescent="0.2">
      <c r="A971" s="477"/>
      <c r="B971" s="477"/>
      <c r="C971" s="477"/>
      <c r="D971" s="477"/>
      <c r="E971" s="477"/>
      <c r="F971" s="477"/>
      <c r="G971" s="477"/>
      <c r="H971" s="479"/>
      <c r="I971" s="509"/>
      <c r="J971" s="477"/>
      <c r="K971" s="477"/>
      <c r="L971" s="479"/>
      <c r="M971" s="477"/>
    </row>
    <row r="972" spans="1:13" x14ac:dyDescent="0.2">
      <c r="A972" s="477"/>
      <c r="B972" s="477"/>
      <c r="C972" s="477"/>
      <c r="D972" s="477"/>
      <c r="E972" s="477"/>
      <c r="F972" s="477"/>
      <c r="G972" s="477"/>
      <c r="H972" s="479"/>
      <c r="I972" s="509"/>
      <c r="J972" s="477"/>
      <c r="K972" s="477"/>
      <c r="L972" s="479"/>
      <c r="M972" s="477"/>
    </row>
    <row r="973" spans="1:13" x14ac:dyDescent="0.2">
      <c r="A973" s="477"/>
      <c r="B973" s="477"/>
      <c r="C973" s="477"/>
      <c r="D973" s="477"/>
      <c r="E973" s="477"/>
      <c r="F973" s="477"/>
      <c r="G973" s="477"/>
      <c r="H973" s="479"/>
      <c r="I973" s="509"/>
      <c r="J973" s="477"/>
      <c r="K973" s="477"/>
      <c r="L973" s="479"/>
      <c r="M973" s="477"/>
    </row>
    <row r="974" spans="1:13" x14ac:dyDescent="0.2">
      <c r="A974" s="477"/>
      <c r="B974" s="477"/>
      <c r="C974" s="477"/>
      <c r="D974" s="477"/>
      <c r="E974" s="477"/>
      <c r="F974" s="477"/>
      <c r="G974" s="477"/>
      <c r="H974" s="479"/>
      <c r="I974" s="509"/>
      <c r="J974" s="477"/>
      <c r="K974" s="477"/>
      <c r="L974" s="479"/>
      <c r="M974" s="477"/>
    </row>
    <row r="975" spans="1:13" x14ac:dyDescent="0.2">
      <c r="A975" s="477"/>
      <c r="B975" s="477"/>
      <c r="C975" s="477"/>
      <c r="D975" s="477"/>
      <c r="E975" s="477"/>
      <c r="F975" s="477"/>
      <c r="G975" s="477"/>
      <c r="H975" s="479"/>
      <c r="I975" s="509"/>
      <c r="J975" s="477"/>
      <c r="K975" s="477"/>
      <c r="L975" s="479"/>
      <c r="M975" s="477"/>
    </row>
    <row r="976" spans="1:13" x14ac:dyDescent="0.2">
      <c r="A976" s="477"/>
      <c r="B976" s="477"/>
      <c r="C976" s="477"/>
      <c r="D976" s="477"/>
      <c r="E976" s="477"/>
      <c r="F976" s="477"/>
      <c r="G976" s="477"/>
      <c r="H976" s="479"/>
      <c r="I976" s="509"/>
      <c r="J976" s="477"/>
      <c r="K976" s="477"/>
      <c r="L976" s="479"/>
      <c r="M976" s="477"/>
    </row>
    <row r="977" spans="1:13" x14ac:dyDescent="0.2">
      <c r="A977" s="477"/>
      <c r="B977" s="477"/>
      <c r="C977" s="477"/>
      <c r="D977" s="477"/>
      <c r="E977" s="477"/>
      <c r="F977" s="477"/>
      <c r="G977" s="477"/>
      <c r="H977" s="479"/>
      <c r="I977" s="509"/>
      <c r="J977" s="477"/>
      <c r="K977" s="477"/>
      <c r="L977" s="479"/>
      <c r="M977" s="477"/>
    </row>
    <row r="978" spans="1:13" x14ac:dyDescent="0.2">
      <c r="A978" s="477"/>
      <c r="B978" s="477"/>
      <c r="C978" s="477"/>
      <c r="D978" s="477"/>
      <c r="E978" s="477"/>
      <c r="F978" s="477"/>
      <c r="G978" s="477"/>
      <c r="H978" s="479"/>
      <c r="I978" s="509"/>
      <c r="J978" s="477"/>
      <c r="K978" s="477"/>
      <c r="L978" s="479"/>
      <c r="M978" s="477"/>
    </row>
    <row r="979" spans="1:13" x14ac:dyDescent="0.2">
      <c r="A979" s="477"/>
      <c r="B979" s="477"/>
      <c r="C979" s="477"/>
      <c r="D979" s="477"/>
      <c r="E979" s="477"/>
      <c r="F979" s="477"/>
      <c r="G979" s="477"/>
      <c r="H979" s="479"/>
      <c r="I979" s="509"/>
      <c r="J979" s="477"/>
      <c r="K979" s="477"/>
      <c r="L979" s="479"/>
      <c r="M979" s="477"/>
    </row>
    <row r="980" spans="1:13" x14ac:dyDescent="0.2">
      <c r="A980" s="477"/>
      <c r="B980" s="477"/>
      <c r="C980" s="477"/>
      <c r="D980" s="477"/>
      <c r="E980" s="477"/>
      <c r="F980" s="477"/>
      <c r="G980" s="477"/>
      <c r="H980" s="479"/>
      <c r="I980" s="509"/>
      <c r="J980" s="477"/>
      <c r="K980" s="477"/>
      <c r="L980" s="479"/>
      <c r="M980" s="477"/>
    </row>
    <row r="981" spans="1:13" x14ac:dyDescent="0.2">
      <c r="A981" s="477"/>
      <c r="B981" s="477"/>
      <c r="C981" s="477"/>
      <c r="D981" s="477"/>
      <c r="E981" s="477"/>
      <c r="F981" s="477"/>
      <c r="G981" s="477"/>
      <c r="H981" s="479"/>
      <c r="I981" s="509"/>
      <c r="J981" s="477"/>
      <c r="K981" s="477"/>
      <c r="L981" s="479"/>
      <c r="M981" s="477"/>
    </row>
    <row r="982" spans="1:13" x14ac:dyDescent="0.2">
      <c r="A982" s="477"/>
      <c r="B982" s="477"/>
      <c r="C982" s="477"/>
      <c r="D982" s="477"/>
      <c r="E982" s="477"/>
      <c r="F982" s="477"/>
      <c r="G982" s="477"/>
      <c r="H982" s="479"/>
      <c r="I982" s="509"/>
      <c r="J982" s="477"/>
      <c r="K982" s="477"/>
      <c r="L982" s="479"/>
      <c r="M982" s="477"/>
    </row>
    <row r="983" spans="1:13" x14ac:dyDescent="0.2">
      <c r="A983" s="477"/>
      <c r="B983" s="477"/>
      <c r="C983" s="477"/>
      <c r="D983" s="477"/>
      <c r="E983" s="477"/>
      <c r="F983" s="477"/>
      <c r="G983" s="477"/>
      <c r="H983" s="479"/>
      <c r="I983" s="509"/>
      <c r="J983" s="477"/>
      <c r="K983" s="477"/>
      <c r="L983" s="479"/>
      <c r="M983" s="477"/>
    </row>
    <row r="984" spans="1:13" x14ac:dyDescent="0.2">
      <c r="A984" s="477"/>
      <c r="B984" s="477"/>
      <c r="C984" s="477"/>
      <c r="D984" s="477"/>
      <c r="E984" s="477"/>
      <c r="F984" s="477"/>
      <c r="G984" s="477"/>
      <c r="H984" s="479"/>
      <c r="I984" s="509"/>
      <c r="J984" s="477"/>
      <c r="K984" s="477"/>
      <c r="L984" s="479"/>
      <c r="M984" s="477"/>
    </row>
    <row r="985" spans="1:13" x14ac:dyDescent="0.2">
      <c r="A985" s="477"/>
      <c r="B985" s="477"/>
      <c r="C985" s="477"/>
      <c r="D985" s="477"/>
      <c r="E985" s="477"/>
      <c r="F985" s="477"/>
      <c r="G985" s="477"/>
      <c r="H985" s="479"/>
      <c r="I985" s="509"/>
      <c r="J985" s="477"/>
      <c r="K985" s="477"/>
      <c r="L985" s="479"/>
      <c r="M985" s="477"/>
    </row>
    <row r="986" spans="1:13" x14ac:dyDescent="0.2">
      <c r="A986" s="477"/>
      <c r="B986" s="477"/>
      <c r="C986" s="477"/>
      <c r="D986" s="477"/>
      <c r="E986" s="477"/>
      <c r="F986" s="477"/>
      <c r="G986" s="477"/>
      <c r="H986" s="479"/>
      <c r="I986" s="509"/>
      <c r="J986" s="477"/>
      <c r="K986" s="477"/>
      <c r="L986" s="479"/>
      <c r="M986" s="477"/>
    </row>
    <row r="987" spans="1:13" x14ac:dyDescent="0.2">
      <c r="A987" s="477"/>
      <c r="B987" s="477"/>
      <c r="C987" s="477"/>
      <c r="D987" s="477"/>
      <c r="E987" s="477"/>
      <c r="F987" s="477"/>
      <c r="G987" s="477"/>
      <c r="H987" s="479"/>
      <c r="I987" s="509"/>
      <c r="J987" s="477"/>
      <c r="K987" s="477"/>
      <c r="L987" s="479"/>
      <c r="M987" s="477"/>
    </row>
    <row r="988" spans="1:13" x14ac:dyDescent="0.2">
      <c r="A988" s="477"/>
      <c r="B988" s="477"/>
      <c r="C988" s="477"/>
      <c r="D988" s="477"/>
      <c r="E988" s="477"/>
      <c r="F988" s="477"/>
      <c r="G988" s="477"/>
      <c r="H988" s="479"/>
      <c r="I988" s="509"/>
      <c r="J988" s="477"/>
      <c r="K988" s="477"/>
      <c r="L988" s="479"/>
      <c r="M988" s="477"/>
    </row>
    <row r="989" spans="1:13" x14ac:dyDescent="0.2">
      <c r="A989" s="477"/>
      <c r="B989" s="477"/>
      <c r="C989" s="477"/>
      <c r="D989" s="477"/>
      <c r="E989" s="477"/>
      <c r="F989" s="477"/>
      <c r="G989" s="477"/>
      <c r="H989" s="479"/>
      <c r="I989" s="509"/>
      <c r="J989" s="477"/>
      <c r="K989" s="477"/>
      <c r="L989" s="479"/>
      <c r="M989" s="477"/>
    </row>
    <row r="990" spans="1:13" x14ac:dyDescent="0.2">
      <c r="A990" s="477"/>
      <c r="B990" s="477"/>
      <c r="C990" s="477"/>
      <c r="D990" s="477"/>
      <c r="E990" s="477"/>
      <c r="F990" s="477"/>
      <c r="G990" s="477"/>
      <c r="H990" s="479"/>
      <c r="I990" s="509"/>
      <c r="J990" s="477"/>
      <c r="K990" s="477"/>
      <c r="L990" s="479"/>
      <c r="M990" s="477"/>
    </row>
    <row r="991" spans="1:13" x14ac:dyDescent="0.2">
      <c r="A991" s="477"/>
      <c r="B991" s="477"/>
      <c r="C991" s="477"/>
      <c r="D991" s="477"/>
      <c r="E991" s="477"/>
      <c r="F991" s="477"/>
      <c r="G991" s="477"/>
      <c r="H991" s="479"/>
      <c r="I991" s="509"/>
      <c r="J991" s="477"/>
      <c r="K991" s="477"/>
      <c r="L991" s="479"/>
      <c r="M991" s="477"/>
    </row>
    <row r="992" spans="1:13" x14ac:dyDescent="0.2">
      <c r="A992" s="477"/>
      <c r="B992" s="477"/>
      <c r="C992" s="477"/>
      <c r="D992" s="477"/>
      <c r="E992" s="477"/>
      <c r="F992" s="477"/>
      <c r="G992" s="477"/>
      <c r="H992" s="479"/>
      <c r="I992" s="509"/>
      <c r="J992" s="477"/>
      <c r="K992" s="477"/>
      <c r="L992" s="479"/>
      <c r="M992" s="477"/>
    </row>
    <row r="993" spans="1:13" x14ac:dyDescent="0.2">
      <c r="A993" s="477"/>
      <c r="B993" s="477"/>
      <c r="C993" s="477"/>
      <c r="D993" s="477"/>
      <c r="E993" s="477"/>
      <c r="F993" s="477"/>
      <c r="G993" s="477"/>
      <c r="H993" s="479"/>
      <c r="I993" s="509"/>
      <c r="J993" s="477"/>
      <c r="K993" s="477"/>
      <c r="L993" s="479"/>
      <c r="M993" s="477"/>
    </row>
    <row r="994" spans="1:13" x14ac:dyDescent="0.2">
      <c r="A994" s="477"/>
      <c r="B994" s="477"/>
      <c r="C994" s="477"/>
      <c r="D994" s="477"/>
      <c r="E994" s="477"/>
      <c r="F994" s="477"/>
      <c r="G994" s="477"/>
      <c r="H994" s="479"/>
      <c r="I994" s="509"/>
      <c r="J994" s="477"/>
      <c r="K994" s="477"/>
      <c r="L994" s="479"/>
      <c r="M994" s="477"/>
    </row>
    <row r="995" spans="1:13" x14ac:dyDescent="0.2">
      <c r="A995" s="477"/>
      <c r="B995" s="477"/>
      <c r="C995" s="477"/>
      <c r="D995" s="477"/>
      <c r="E995" s="477"/>
      <c r="F995" s="477"/>
      <c r="G995" s="477"/>
      <c r="H995" s="479"/>
      <c r="I995" s="509"/>
      <c r="J995" s="477"/>
      <c r="K995" s="477"/>
      <c r="L995" s="479"/>
      <c r="M995" s="477"/>
    </row>
    <row r="996" spans="1:13" x14ac:dyDescent="0.2">
      <c r="A996" s="477"/>
      <c r="B996" s="477"/>
      <c r="C996" s="477"/>
      <c r="D996" s="477"/>
      <c r="E996" s="477"/>
      <c r="F996" s="477"/>
      <c r="G996" s="477"/>
      <c r="H996" s="479"/>
      <c r="I996" s="509"/>
      <c r="J996" s="477"/>
      <c r="K996" s="477"/>
      <c r="L996" s="479"/>
      <c r="M996" s="477"/>
    </row>
    <row r="997" spans="1:13" x14ac:dyDescent="0.2">
      <c r="A997" s="477"/>
      <c r="B997" s="477"/>
      <c r="C997" s="477"/>
      <c r="D997" s="477"/>
      <c r="E997" s="477"/>
      <c r="F997" s="477"/>
      <c r="G997" s="477"/>
      <c r="H997" s="479"/>
      <c r="I997" s="509"/>
      <c r="J997" s="477"/>
      <c r="K997" s="477"/>
      <c r="L997" s="479"/>
      <c r="M997" s="477"/>
    </row>
    <row r="998" spans="1:13" x14ac:dyDescent="0.2">
      <c r="A998" s="477"/>
      <c r="B998" s="477"/>
      <c r="C998" s="477"/>
      <c r="D998" s="477"/>
      <c r="E998" s="477"/>
      <c r="F998" s="477"/>
      <c r="G998" s="477"/>
      <c r="H998" s="479"/>
      <c r="I998" s="509"/>
      <c r="J998" s="477"/>
      <c r="K998" s="477"/>
      <c r="L998" s="479"/>
      <c r="M998" s="477"/>
    </row>
    <row r="999" spans="1:13" x14ac:dyDescent="0.2">
      <c r="A999" s="477"/>
      <c r="B999" s="477"/>
      <c r="C999" s="477"/>
      <c r="D999" s="477"/>
      <c r="E999" s="477"/>
      <c r="F999" s="477"/>
      <c r="G999" s="477"/>
      <c r="H999" s="479"/>
      <c r="I999" s="509"/>
      <c r="J999" s="477"/>
      <c r="K999" s="477"/>
      <c r="L999" s="479"/>
      <c r="M999" s="477"/>
    </row>
    <row r="1000" spans="1:13" x14ac:dyDescent="0.2">
      <c r="A1000" s="477"/>
      <c r="B1000" s="477"/>
      <c r="C1000" s="477"/>
      <c r="D1000" s="477"/>
      <c r="E1000" s="477"/>
      <c r="F1000" s="477"/>
      <c r="G1000" s="477"/>
      <c r="H1000" s="479"/>
      <c r="I1000" s="509"/>
      <c r="J1000" s="477"/>
      <c r="K1000" s="477"/>
      <c r="L1000" s="479"/>
      <c r="M1000" s="477"/>
    </row>
    <row r="1001" spans="1:13" x14ac:dyDescent="0.2">
      <c r="A1001" s="477"/>
      <c r="B1001" s="477"/>
      <c r="C1001" s="477"/>
      <c r="D1001" s="477"/>
      <c r="E1001" s="477"/>
      <c r="F1001" s="477"/>
      <c r="G1001" s="477"/>
      <c r="H1001" s="479"/>
      <c r="I1001" s="509"/>
      <c r="J1001" s="477"/>
      <c r="K1001" s="477"/>
      <c r="L1001" s="479"/>
      <c r="M1001" s="477"/>
    </row>
    <row r="1002" spans="1:13" x14ac:dyDescent="0.2">
      <c r="A1002" s="477"/>
      <c r="B1002" s="477"/>
      <c r="C1002" s="477"/>
      <c r="D1002" s="477"/>
      <c r="E1002" s="477"/>
      <c r="F1002" s="477"/>
      <c r="G1002" s="477"/>
      <c r="H1002" s="479"/>
      <c r="I1002" s="509"/>
      <c r="J1002" s="477"/>
      <c r="K1002" s="477"/>
      <c r="L1002" s="479"/>
      <c r="M1002" s="477"/>
    </row>
    <row r="1003" spans="1:13" x14ac:dyDescent="0.2">
      <c r="A1003" s="477"/>
      <c r="B1003" s="477"/>
      <c r="C1003" s="477"/>
      <c r="D1003" s="477"/>
      <c r="E1003" s="477"/>
      <c r="F1003" s="477"/>
      <c r="G1003" s="477"/>
      <c r="H1003" s="479"/>
      <c r="I1003" s="509"/>
      <c r="J1003" s="477"/>
      <c r="K1003" s="477"/>
      <c r="L1003" s="479"/>
      <c r="M1003" s="477"/>
    </row>
    <row r="1004" spans="1:13" x14ac:dyDescent="0.2">
      <c r="A1004" s="477"/>
      <c r="B1004" s="477"/>
      <c r="C1004" s="477"/>
      <c r="D1004" s="477"/>
      <c r="E1004" s="477"/>
      <c r="F1004" s="477"/>
      <c r="G1004" s="477"/>
      <c r="H1004" s="479"/>
      <c r="I1004" s="509"/>
      <c r="J1004" s="477"/>
      <c r="K1004" s="477"/>
      <c r="L1004" s="479"/>
      <c r="M1004" s="477"/>
    </row>
    <row r="1005" spans="1:13" x14ac:dyDescent="0.2">
      <c r="A1005" s="477"/>
      <c r="B1005" s="477"/>
      <c r="C1005" s="477"/>
      <c r="D1005" s="477"/>
      <c r="E1005" s="477"/>
      <c r="F1005" s="477"/>
      <c r="G1005" s="477"/>
      <c r="H1005" s="479"/>
      <c r="I1005" s="509"/>
      <c r="J1005" s="477"/>
      <c r="K1005" s="477"/>
      <c r="L1005" s="479"/>
      <c r="M1005" s="477"/>
    </row>
    <row r="1006" spans="1:13" x14ac:dyDescent="0.2">
      <c r="A1006" s="477"/>
      <c r="B1006" s="477"/>
      <c r="C1006" s="477"/>
      <c r="D1006" s="477"/>
      <c r="E1006" s="477"/>
      <c r="F1006" s="477"/>
      <c r="G1006" s="477"/>
      <c r="H1006" s="479"/>
      <c r="I1006" s="509"/>
      <c r="J1006" s="477"/>
      <c r="K1006" s="477"/>
      <c r="L1006" s="479"/>
      <c r="M1006" s="477"/>
    </row>
    <row r="1007" spans="1:13" x14ac:dyDescent="0.2">
      <c r="A1007" s="477"/>
      <c r="B1007" s="477"/>
      <c r="C1007" s="477"/>
      <c r="D1007" s="477"/>
      <c r="E1007" s="477"/>
      <c r="F1007" s="477"/>
      <c r="G1007" s="477"/>
      <c r="H1007" s="479"/>
      <c r="I1007" s="509"/>
      <c r="J1007" s="477"/>
      <c r="K1007" s="477"/>
      <c r="L1007" s="479"/>
      <c r="M1007" s="477"/>
    </row>
    <row r="1008" spans="1:13" x14ac:dyDescent="0.2">
      <c r="A1008" s="477"/>
      <c r="B1008" s="477"/>
      <c r="C1008" s="477"/>
      <c r="D1008" s="477"/>
      <c r="E1008" s="477"/>
      <c r="F1008" s="477"/>
      <c r="G1008" s="477"/>
      <c r="H1008" s="479"/>
      <c r="I1008" s="509"/>
      <c r="J1008" s="477"/>
      <c r="K1008" s="477"/>
      <c r="L1008" s="479"/>
      <c r="M1008" s="477"/>
    </row>
    <row r="1009" spans="1:13" x14ac:dyDescent="0.2">
      <c r="A1009" s="477"/>
      <c r="B1009" s="477"/>
      <c r="C1009" s="477"/>
      <c r="D1009" s="477"/>
      <c r="E1009" s="477"/>
      <c r="F1009" s="477"/>
      <c r="G1009" s="477"/>
      <c r="H1009" s="479"/>
      <c r="I1009" s="509"/>
      <c r="J1009" s="477"/>
      <c r="K1009" s="477"/>
      <c r="L1009" s="479"/>
      <c r="M1009" s="477"/>
    </row>
    <row r="1010" spans="1:13" x14ac:dyDescent="0.2">
      <c r="A1010" s="477"/>
      <c r="B1010" s="477"/>
      <c r="C1010" s="477"/>
      <c r="D1010" s="477"/>
      <c r="E1010" s="477"/>
      <c r="F1010" s="477"/>
      <c r="G1010" s="477"/>
      <c r="H1010" s="479"/>
      <c r="I1010" s="509"/>
      <c r="J1010" s="477"/>
      <c r="K1010" s="477"/>
      <c r="L1010" s="479"/>
      <c r="M1010" s="477"/>
    </row>
    <row r="1011" spans="1:13" x14ac:dyDescent="0.2">
      <c r="A1011" s="477"/>
      <c r="B1011" s="477"/>
      <c r="C1011" s="477"/>
      <c r="D1011" s="477"/>
      <c r="E1011" s="477"/>
      <c r="F1011" s="477"/>
      <c r="G1011" s="477"/>
      <c r="H1011" s="479"/>
      <c r="I1011" s="509"/>
      <c r="J1011" s="477"/>
      <c r="K1011" s="477"/>
      <c r="L1011" s="479"/>
      <c r="M1011" s="477"/>
    </row>
    <row r="1012" spans="1:13" x14ac:dyDescent="0.2">
      <c r="A1012" s="477"/>
      <c r="B1012" s="477"/>
      <c r="C1012" s="477"/>
      <c r="D1012" s="477"/>
      <c r="E1012" s="477"/>
      <c r="F1012" s="477"/>
      <c r="G1012" s="477"/>
      <c r="H1012" s="479"/>
      <c r="I1012" s="509"/>
      <c r="J1012" s="477"/>
      <c r="K1012" s="477"/>
      <c r="L1012" s="479"/>
      <c r="M1012" s="477"/>
    </row>
    <row r="1013" spans="1:13" x14ac:dyDescent="0.2">
      <c r="A1013" s="477"/>
      <c r="B1013" s="477"/>
      <c r="C1013" s="477"/>
      <c r="D1013" s="477"/>
      <c r="E1013" s="477"/>
      <c r="F1013" s="477"/>
      <c r="G1013" s="477"/>
      <c r="H1013" s="479"/>
      <c r="I1013" s="509"/>
      <c r="J1013" s="477"/>
      <c r="K1013" s="477"/>
      <c r="L1013" s="479"/>
      <c r="M1013" s="477"/>
    </row>
    <row r="1014" spans="1:13" x14ac:dyDescent="0.2">
      <c r="A1014" s="477"/>
      <c r="B1014" s="477"/>
      <c r="C1014" s="477"/>
      <c r="D1014" s="477"/>
      <c r="E1014" s="477"/>
      <c r="F1014" s="477"/>
      <c r="G1014" s="477"/>
      <c r="H1014" s="479"/>
      <c r="I1014" s="509"/>
      <c r="J1014" s="477"/>
      <c r="K1014" s="477"/>
      <c r="L1014" s="479"/>
      <c r="M1014" s="477"/>
    </row>
    <row r="1015" spans="1:13" x14ac:dyDescent="0.2">
      <c r="A1015" s="477"/>
      <c r="B1015" s="477"/>
      <c r="C1015" s="477"/>
      <c r="D1015" s="477"/>
      <c r="E1015" s="477"/>
      <c r="F1015" s="477"/>
      <c r="G1015" s="477"/>
      <c r="H1015" s="479"/>
      <c r="I1015" s="509"/>
      <c r="J1015" s="477"/>
      <c r="K1015" s="477"/>
      <c r="L1015" s="479"/>
      <c r="M1015" s="477"/>
    </row>
    <row r="1016" spans="1:13" x14ac:dyDescent="0.2">
      <c r="A1016" s="477"/>
      <c r="B1016" s="477"/>
      <c r="C1016" s="477"/>
      <c r="D1016" s="477"/>
      <c r="E1016" s="477"/>
      <c r="F1016" s="477"/>
      <c r="G1016" s="477"/>
      <c r="H1016" s="479"/>
      <c r="I1016" s="509"/>
      <c r="J1016" s="477"/>
      <c r="K1016" s="477"/>
      <c r="L1016" s="479"/>
      <c r="M1016" s="477"/>
    </row>
    <row r="1017" spans="1:13" x14ac:dyDescent="0.2">
      <c r="A1017" s="477"/>
      <c r="B1017" s="477"/>
      <c r="C1017" s="477"/>
      <c r="D1017" s="477"/>
      <c r="E1017" s="477"/>
      <c r="F1017" s="477"/>
      <c r="G1017" s="477"/>
      <c r="H1017" s="479"/>
      <c r="I1017" s="509"/>
      <c r="J1017" s="477"/>
      <c r="K1017" s="477"/>
      <c r="L1017" s="479"/>
      <c r="M1017" s="477"/>
    </row>
    <row r="1018" spans="1:13" x14ac:dyDescent="0.2">
      <c r="A1018" s="477"/>
      <c r="B1018" s="477"/>
      <c r="C1018" s="477"/>
      <c r="D1018" s="477"/>
      <c r="E1018" s="477"/>
      <c r="F1018" s="477"/>
      <c r="G1018" s="477"/>
      <c r="H1018" s="479"/>
      <c r="I1018" s="509"/>
      <c r="J1018" s="477"/>
      <c r="K1018" s="477"/>
      <c r="L1018" s="479"/>
      <c r="M1018" s="477"/>
    </row>
    <row r="1019" spans="1:13" x14ac:dyDescent="0.2">
      <c r="A1019" s="477"/>
      <c r="B1019" s="477"/>
      <c r="C1019" s="477"/>
      <c r="D1019" s="477"/>
      <c r="E1019" s="477"/>
      <c r="F1019" s="477"/>
      <c r="G1019" s="477"/>
      <c r="H1019" s="479"/>
      <c r="I1019" s="509"/>
      <c r="J1019" s="477"/>
      <c r="K1019" s="477"/>
      <c r="L1019" s="479"/>
      <c r="M1019" s="477"/>
    </row>
    <row r="1020" spans="1:13" x14ac:dyDescent="0.2">
      <c r="A1020" s="477"/>
      <c r="B1020" s="477"/>
      <c r="C1020" s="477"/>
      <c r="D1020" s="477"/>
      <c r="E1020" s="477"/>
      <c r="F1020" s="477"/>
      <c r="G1020" s="477"/>
      <c r="H1020" s="479"/>
      <c r="I1020" s="509"/>
      <c r="J1020" s="477"/>
      <c r="K1020" s="477"/>
      <c r="L1020" s="479"/>
      <c r="M1020" s="477"/>
    </row>
    <row r="1021" spans="1:13" x14ac:dyDescent="0.2">
      <c r="A1021" s="477"/>
      <c r="B1021" s="477"/>
      <c r="C1021" s="477"/>
      <c r="D1021" s="477"/>
      <c r="E1021" s="477"/>
      <c r="F1021" s="477"/>
      <c r="G1021" s="477"/>
      <c r="H1021" s="479"/>
      <c r="I1021" s="509"/>
      <c r="J1021" s="477"/>
      <c r="K1021" s="477"/>
      <c r="L1021" s="479"/>
      <c r="M1021" s="477"/>
    </row>
    <row r="1022" spans="1:13" x14ac:dyDescent="0.2">
      <c r="A1022" s="477"/>
      <c r="B1022" s="477"/>
      <c r="C1022" s="477"/>
      <c r="D1022" s="477"/>
      <c r="E1022" s="477"/>
      <c r="F1022" s="477"/>
      <c r="G1022" s="477"/>
      <c r="H1022" s="479"/>
      <c r="I1022" s="509"/>
      <c r="J1022" s="477"/>
      <c r="K1022" s="477"/>
      <c r="L1022" s="479"/>
      <c r="M1022" s="477"/>
    </row>
    <row r="1023" spans="1:13" x14ac:dyDescent="0.2">
      <c r="A1023" s="477"/>
      <c r="B1023" s="477"/>
      <c r="C1023" s="477"/>
      <c r="D1023" s="477"/>
      <c r="E1023" s="477"/>
      <c r="F1023" s="477"/>
      <c r="G1023" s="477"/>
      <c r="H1023" s="479"/>
      <c r="I1023" s="509"/>
      <c r="J1023" s="477"/>
      <c r="K1023" s="477"/>
      <c r="L1023" s="479"/>
      <c r="M1023" s="477"/>
    </row>
    <row r="1024" spans="1:13" x14ac:dyDescent="0.2">
      <c r="A1024" s="477"/>
      <c r="B1024" s="477"/>
      <c r="C1024" s="477"/>
      <c r="D1024" s="477"/>
      <c r="E1024" s="477"/>
      <c r="F1024" s="477"/>
      <c r="G1024" s="477"/>
      <c r="H1024" s="479"/>
      <c r="I1024" s="509"/>
      <c r="J1024" s="477"/>
      <c r="K1024" s="477"/>
      <c r="L1024" s="479"/>
      <c r="M1024" s="477"/>
    </row>
    <row r="1025" spans="1:13" x14ac:dyDescent="0.2">
      <c r="A1025" s="477"/>
      <c r="B1025" s="477"/>
      <c r="C1025" s="477"/>
      <c r="D1025" s="477"/>
      <c r="E1025" s="477"/>
      <c r="F1025" s="477"/>
      <c r="G1025" s="477"/>
      <c r="H1025" s="479"/>
      <c r="I1025" s="509"/>
      <c r="J1025" s="477"/>
      <c r="K1025" s="477"/>
      <c r="L1025" s="479"/>
      <c r="M1025" s="477"/>
    </row>
    <row r="1026" spans="1:13" x14ac:dyDescent="0.2">
      <c r="A1026" s="477"/>
      <c r="B1026" s="477"/>
      <c r="C1026" s="477"/>
      <c r="D1026" s="477"/>
      <c r="E1026" s="477"/>
      <c r="F1026" s="477"/>
      <c r="G1026" s="477"/>
      <c r="H1026" s="479"/>
      <c r="I1026" s="509"/>
      <c r="J1026" s="477"/>
      <c r="K1026" s="477"/>
      <c r="L1026" s="479"/>
      <c r="M1026" s="477"/>
    </row>
    <row r="1027" spans="1:13" x14ac:dyDescent="0.2">
      <c r="A1027" s="477"/>
      <c r="B1027" s="477"/>
      <c r="C1027" s="477"/>
      <c r="D1027" s="477"/>
      <c r="E1027" s="477"/>
      <c r="F1027" s="477"/>
      <c r="G1027" s="477"/>
      <c r="H1027" s="479"/>
      <c r="I1027" s="509"/>
      <c r="J1027" s="477"/>
      <c r="K1027" s="477"/>
      <c r="L1027" s="479"/>
      <c r="M1027" s="477"/>
    </row>
    <row r="1028" spans="1:13" x14ac:dyDescent="0.2">
      <c r="A1028" s="477"/>
      <c r="B1028" s="477"/>
      <c r="C1028" s="477"/>
      <c r="D1028" s="477"/>
      <c r="E1028" s="477"/>
      <c r="F1028" s="477"/>
      <c r="G1028" s="477"/>
      <c r="H1028" s="479"/>
      <c r="I1028" s="509"/>
      <c r="J1028" s="477"/>
      <c r="K1028" s="477"/>
      <c r="L1028" s="479"/>
      <c r="M1028" s="477"/>
    </row>
    <row r="1029" spans="1:13" x14ac:dyDescent="0.2">
      <c r="A1029" s="477"/>
      <c r="B1029" s="477"/>
      <c r="C1029" s="477"/>
      <c r="D1029" s="477"/>
      <c r="E1029" s="477"/>
      <c r="F1029" s="477"/>
      <c r="G1029" s="477"/>
      <c r="H1029" s="479"/>
      <c r="I1029" s="509"/>
      <c r="J1029" s="477"/>
      <c r="K1029" s="477"/>
      <c r="L1029" s="479"/>
      <c r="M1029" s="477"/>
    </row>
    <row r="1030" spans="1:13" x14ac:dyDescent="0.2">
      <c r="A1030" s="477"/>
      <c r="B1030" s="477"/>
      <c r="C1030" s="477"/>
      <c r="D1030" s="477"/>
      <c r="E1030" s="477"/>
      <c r="F1030" s="477"/>
      <c r="G1030" s="477"/>
      <c r="H1030" s="479"/>
      <c r="I1030" s="509"/>
      <c r="J1030" s="477"/>
      <c r="K1030" s="477"/>
      <c r="L1030" s="479"/>
      <c r="M1030" s="477"/>
    </row>
    <row r="1031" spans="1:13" x14ac:dyDescent="0.2">
      <c r="A1031" s="477"/>
      <c r="B1031" s="477"/>
      <c r="C1031" s="477"/>
      <c r="D1031" s="477"/>
      <c r="E1031" s="477"/>
      <c r="F1031" s="477"/>
      <c r="G1031" s="477"/>
      <c r="H1031" s="479"/>
      <c r="I1031" s="509"/>
      <c r="J1031" s="477"/>
      <c r="K1031" s="477"/>
      <c r="L1031" s="479"/>
      <c r="M1031" s="477"/>
    </row>
    <row r="1032" spans="1:13" x14ac:dyDescent="0.2">
      <c r="A1032" s="477"/>
      <c r="B1032" s="477"/>
      <c r="C1032" s="477"/>
      <c r="D1032" s="477"/>
      <c r="E1032" s="477"/>
      <c r="F1032" s="477"/>
      <c r="G1032" s="477"/>
      <c r="H1032" s="479"/>
      <c r="I1032" s="509"/>
      <c r="J1032" s="477"/>
      <c r="K1032" s="477"/>
      <c r="L1032" s="479"/>
      <c r="M1032" s="477"/>
    </row>
    <row r="1033" spans="1:13" x14ac:dyDescent="0.2">
      <c r="A1033" s="477"/>
      <c r="B1033" s="477"/>
      <c r="C1033" s="477"/>
      <c r="D1033" s="477"/>
      <c r="E1033" s="477"/>
      <c r="F1033" s="477"/>
      <c r="G1033" s="477"/>
      <c r="H1033" s="479"/>
      <c r="I1033" s="509"/>
      <c r="J1033" s="477"/>
      <c r="K1033" s="477"/>
      <c r="L1033" s="479"/>
      <c r="M1033" s="477"/>
    </row>
    <row r="1034" spans="1:13" x14ac:dyDescent="0.2">
      <c r="A1034" s="477"/>
      <c r="B1034" s="477"/>
      <c r="C1034" s="477"/>
      <c r="D1034" s="477"/>
      <c r="E1034" s="477"/>
      <c r="F1034" s="477"/>
      <c r="G1034" s="477"/>
      <c r="H1034" s="479"/>
      <c r="I1034" s="509"/>
      <c r="J1034" s="477"/>
      <c r="K1034" s="477"/>
      <c r="L1034" s="479"/>
      <c r="M1034" s="477"/>
    </row>
    <row r="1035" spans="1:13" x14ac:dyDescent="0.2">
      <c r="A1035" s="477"/>
      <c r="B1035" s="477"/>
      <c r="C1035" s="477"/>
      <c r="D1035" s="477"/>
      <c r="E1035" s="477"/>
      <c r="F1035" s="477"/>
      <c r="G1035" s="477"/>
      <c r="H1035" s="479"/>
      <c r="I1035" s="509"/>
      <c r="J1035" s="477"/>
      <c r="K1035" s="477"/>
      <c r="L1035" s="479"/>
      <c r="M1035" s="477"/>
    </row>
    <row r="1036" spans="1:13" x14ac:dyDescent="0.2">
      <c r="A1036" s="477"/>
      <c r="B1036" s="477"/>
      <c r="C1036" s="477"/>
      <c r="D1036" s="477"/>
      <c r="E1036" s="477"/>
      <c r="F1036" s="477"/>
      <c r="G1036" s="477"/>
      <c r="H1036" s="479"/>
      <c r="I1036" s="509"/>
      <c r="J1036" s="477"/>
      <c r="K1036" s="477"/>
      <c r="L1036" s="479"/>
      <c r="M1036" s="477"/>
    </row>
    <row r="1037" spans="1:13" x14ac:dyDescent="0.2">
      <c r="A1037" s="477"/>
      <c r="B1037" s="477"/>
      <c r="C1037" s="477"/>
      <c r="D1037" s="477"/>
      <c r="E1037" s="477"/>
      <c r="F1037" s="477"/>
      <c r="G1037" s="477"/>
      <c r="H1037" s="479"/>
      <c r="I1037" s="509"/>
      <c r="J1037" s="477"/>
      <c r="K1037" s="477"/>
      <c r="L1037" s="479"/>
      <c r="M1037" s="477"/>
    </row>
    <row r="1038" spans="1:13" x14ac:dyDescent="0.2">
      <c r="A1038" s="477"/>
      <c r="B1038" s="477"/>
      <c r="C1038" s="477"/>
      <c r="D1038" s="477"/>
      <c r="E1038" s="477"/>
      <c r="F1038" s="477"/>
      <c r="G1038" s="477"/>
      <c r="H1038" s="479"/>
      <c r="I1038" s="509"/>
      <c r="J1038" s="477"/>
      <c r="K1038" s="477"/>
      <c r="L1038" s="479"/>
      <c r="M1038" s="477"/>
    </row>
    <row r="1039" spans="1:13" x14ac:dyDescent="0.2">
      <c r="A1039" s="477"/>
      <c r="B1039" s="477"/>
      <c r="C1039" s="477"/>
      <c r="D1039" s="477"/>
      <c r="E1039" s="477"/>
      <c r="F1039" s="477"/>
      <c r="G1039" s="477"/>
      <c r="H1039" s="479"/>
      <c r="I1039" s="509"/>
      <c r="J1039" s="477"/>
      <c r="K1039" s="477"/>
      <c r="L1039" s="479"/>
      <c r="M1039" s="477"/>
    </row>
    <row r="1040" spans="1:13" x14ac:dyDescent="0.2">
      <c r="A1040" s="477"/>
      <c r="B1040" s="477"/>
      <c r="C1040" s="477"/>
      <c r="D1040" s="477"/>
      <c r="E1040" s="477"/>
      <c r="F1040" s="477"/>
      <c r="G1040" s="477"/>
      <c r="H1040" s="479"/>
      <c r="I1040" s="509"/>
      <c r="J1040" s="477"/>
      <c r="K1040" s="477"/>
      <c r="L1040" s="479"/>
      <c r="M1040" s="477"/>
    </row>
    <row r="1041" spans="1:13" x14ac:dyDescent="0.2">
      <c r="A1041" s="477"/>
      <c r="B1041" s="477"/>
      <c r="C1041" s="477"/>
      <c r="D1041" s="477"/>
      <c r="E1041" s="477"/>
      <c r="F1041" s="477"/>
      <c r="G1041" s="477"/>
      <c r="H1041" s="479"/>
      <c r="I1041" s="509"/>
      <c r="J1041" s="477"/>
      <c r="K1041" s="477"/>
      <c r="L1041" s="479"/>
      <c r="M1041" s="477"/>
    </row>
    <row r="1042" spans="1:13" x14ac:dyDescent="0.2">
      <c r="A1042" s="477"/>
      <c r="B1042" s="477"/>
      <c r="C1042" s="477"/>
      <c r="D1042" s="477"/>
      <c r="E1042" s="477"/>
      <c r="F1042" s="477"/>
      <c r="G1042" s="477"/>
      <c r="H1042" s="479"/>
      <c r="I1042" s="509"/>
      <c r="J1042" s="477"/>
      <c r="K1042" s="477"/>
      <c r="L1042" s="479"/>
      <c r="M1042" s="477"/>
    </row>
    <row r="1043" spans="1:13" x14ac:dyDescent="0.2">
      <c r="A1043" s="477"/>
      <c r="B1043" s="477"/>
      <c r="C1043" s="477"/>
      <c r="D1043" s="477"/>
      <c r="E1043" s="477"/>
      <c r="F1043" s="477"/>
      <c r="G1043" s="477"/>
      <c r="H1043" s="479"/>
      <c r="I1043" s="509"/>
      <c r="J1043" s="477"/>
      <c r="K1043" s="477"/>
      <c r="L1043" s="479"/>
      <c r="M1043" s="477"/>
    </row>
    <row r="1044" spans="1:13" x14ac:dyDescent="0.2">
      <c r="A1044" s="477"/>
      <c r="B1044" s="477"/>
      <c r="C1044" s="477"/>
      <c r="D1044" s="477"/>
      <c r="E1044" s="477"/>
      <c r="F1044" s="477"/>
      <c r="G1044" s="477"/>
      <c r="H1044" s="479"/>
      <c r="I1044" s="509"/>
      <c r="J1044" s="477"/>
      <c r="K1044" s="477"/>
      <c r="L1044" s="479"/>
      <c r="M1044" s="477"/>
    </row>
    <row r="1045" spans="1:13" x14ac:dyDescent="0.2">
      <c r="A1045" s="477"/>
      <c r="B1045" s="477"/>
      <c r="C1045" s="477"/>
      <c r="D1045" s="477"/>
      <c r="E1045" s="477"/>
      <c r="F1045" s="477"/>
      <c r="G1045" s="477"/>
      <c r="H1045" s="479"/>
      <c r="I1045" s="509"/>
      <c r="J1045" s="477"/>
      <c r="K1045" s="477"/>
      <c r="L1045" s="479"/>
      <c r="M1045" s="477"/>
    </row>
    <row r="1046" spans="1:13" x14ac:dyDescent="0.2">
      <c r="A1046" s="477"/>
      <c r="B1046" s="477"/>
      <c r="C1046" s="477"/>
      <c r="D1046" s="477"/>
      <c r="E1046" s="477"/>
      <c r="F1046" s="477"/>
      <c r="G1046" s="477"/>
      <c r="H1046" s="479"/>
      <c r="I1046" s="509"/>
      <c r="J1046" s="477"/>
      <c r="K1046" s="477"/>
      <c r="L1046" s="479"/>
      <c r="M1046" s="477"/>
    </row>
    <row r="1047" spans="1:13" x14ac:dyDescent="0.2">
      <c r="A1047" s="477"/>
      <c r="B1047" s="477"/>
      <c r="C1047" s="477"/>
      <c r="D1047" s="477"/>
      <c r="E1047" s="477"/>
      <c r="F1047" s="477"/>
      <c r="G1047" s="477"/>
      <c r="H1047" s="479"/>
      <c r="I1047" s="509"/>
      <c r="J1047" s="477"/>
      <c r="K1047" s="477"/>
      <c r="L1047" s="479"/>
      <c r="M1047" s="477"/>
    </row>
    <row r="1048" spans="1:13" x14ac:dyDescent="0.2">
      <c r="A1048" s="477"/>
      <c r="B1048" s="477"/>
      <c r="C1048" s="477"/>
      <c r="D1048" s="477"/>
      <c r="E1048" s="477"/>
      <c r="F1048" s="477"/>
      <c r="G1048" s="477"/>
      <c r="H1048" s="479"/>
      <c r="I1048" s="509"/>
      <c r="J1048" s="477"/>
      <c r="K1048" s="477"/>
      <c r="L1048" s="479"/>
      <c r="M1048" s="477"/>
    </row>
    <row r="1049" spans="1:13" x14ac:dyDescent="0.2">
      <c r="A1049" s="477"/>
      <c r="B1049" s="477"/>
      <c r="C1049" s="477"/>
      <c r="D1049" s="477"/>
      <c r="E1049" s="477"/>
      <c r="F1049" s="477"/>
      <c r="G1049" s="477"/>
      <c r="H1049" s="479"/>
      <c r="I1049" s="509"/>
      <c r="J1049" s="477"/>
      <c r="K1049" s="477"/>
      <c r="L1049" s="479"/>
      <c r="M1049" s="477"/>
    </row>
    <row r="1050" spans="1:13" x14ac:dyDescent="0.2">
      <c r="A1050" s="477"/>
      <c r="B1050" s="477"/>
      <c r="C1050" s="477"/>
      <c r="D1050" s="477"/>
      <c r="E1050" s="477"/>
      <c r="F1050" s="477"/>
      <c r="G1050" s="477"/>
      <c r="H1050" s="479"/>
      <c r="I1050" s="509"/>
      <c r="J1050" s="477"/>
      <c r="K1050" s="477"/>
      <c r="L1050" s="479"/>
      <c r="M1050" s="477"/>
    </row>
    <row r="1051" spans="1:13" x14ac:dyDescent="0.2">
      <c r="A1051" s="477"/>
      <c r="B1051" s="477"/>
      <c r="C1051" s="477"/>
      <c r="D1051" s="477"/>
      <c r="E1051" s="477"/>
      <c r="F1051" s="477"/>
      <c r="G1051" s="477"/>
      <c r="H1051" s="479"/>
      <c r="I1051" s="509"/>
      <c r="J1051" s="477"/>
      <c r="K1051" s="477"/>
      <c r="L1051" s="479"/>
      <c r="M1051" s="477"/>
    </row>
    <row r="1052" spans="1:13" x14ac:dyDescent="0.2">
      <c r="A1052" s="477"/>
      <c r="B1052" s="477"/>
      <c r="C1052" s="477"/>
      <c r="D1052" s="477"/>
      <c r="E1052" s="477"/>
      <c r="F1052" s="477"/>
      <c r="G1052" s="477"/>
      <c r="H1052" s="479"/>
      <c r="I1052" s="509"/>
      <c r="J1052" s="477"/>
      <c r="K1052" s="477"/>
      <c r="L1052" s="479"/>
      <c r="M1052" s="477"/>
    </row>
    <row r="1053" spans="1:13" x14ac:dyDescent="0.2">
      <c r="A1053" s="477"/>
      <c r="B1053" s="477"/>
      <c r="C1053" s="477"/>
      <c r="D1053" s="477"/>
      <c r="E1053" s="477"/>
      <c r="F1053" s="477"/>
      <c r="G1053" s="477"/>
      <c r="H1053" s="479"/>
      <c r="I1053" s="509"/>
      <c r="J1053" s="477"/>
      <c r="K1053" s="477"/>
      <c r="L1053" s="479"/>
      <c r="M1053" s="477"/>
    </row>
    <row r="1054" spans="1:13" x14ac:dyDescent="0.2">
      <c r="A1054" s="477"/>
      <c r="B1054" s="477"/>
      <c r="C1054" s="477"/>
      <c r="D1054" s="477"/>
      <c r="E1054" s="477"/>
      <c r="F1054" s="477"/>
      <c r="G1054" s="477"/>
      <c r="H1054" s="479"/>
      <c r="I1054" s="509"/>
      <c r="J1054" s="477"/>
      <c r="K1054" s="477"/>
      <c r="L1054" s="479"/>
      <c r="M1054" s="477"/>
    </row>
    <row r="1055" spans="1:13" x14ac:dyDescent="0.2">
      <c r="A1055" s="477"/>
      <c r="B1055" s="477"/>
      <c r="C1055" s="477"/>
      <c r="D1055" s="477"/>
      <c r="E1055" s="477"/>
      <c r="F1055" s="477"/>
      <c r="G1055" s="477"/>
      <c r="H1055" s="479"/>
      <c r="I1055" s="509"/>
      <c r="J1055" s="477"/>
      <c r="K1055" s="477"/>
      <c r="L1055" s="479"/>
      <c r="M1055" s="477"/>
    </row>
    <row r="1056" spans="1:13" x14ac:dyDescent="0.2">
      <c r="A1056" s="477"/>
      <c r="B1056" s="477"/>
      <c r="C1056" s="477"/>
      <c r="D1056" s="477"/>
      <c r="E1056" s="477"/>
      <c r="F1056" s="477"/>
      <c r="G1056" s="477"/>
      <c r="H1056" s="479"/>
      <c r="I1056" s="509"/>
      <c r="J1056" s="477"/>
      <c r="K1056" s="477"/>
      <c r="L1056" s="479"/>
      <c r="M1056" s="477"/>
    </row>
    <row r="1057" spans="1:13" x14ac:dyDescent="0.2">
      <c r="A1057" s="477"/>
      <c r="B1057" s="477"/>
      <c r="C1057" s="477"/>
      <c r="D1057" s="477"/>
      <c r="E1057" s="477"/>
      <c r="F1057" s="477"/>
      <c r="G1057" s="477"/>
      <c r="H1057" s="479"/>
      <c r="I1057" s="509"/>
      <c r="J1057" s="477"/>
      <c r="K1057" s="477"/>
      <c r="L1057" s="479"/>
      <c r="M1057" s="477"/>
    </row>
    <row r="1058" spans="1:13" x14ac:dyDescent="0.2">
      <c r="A1058" s="477"/>
      <c r="B1058" s="477"/>
      <c r="C1058" s="477"/>
      <c r="D1058" s="477"/>
      <c r="E1058" s="477"/>
      <c r="F1058" s="477"/>
      <c r="G1058" s="477"/>
      <c r="H1058" s="479"/>
      <c r="I1058" s="509"/>
      <c r="J1058" s="477"/>
      <c r="K1058" s="477"/>
      <c r="L1058" s="479"/>
      <c r="M1058" s="477"/>
    </row>
    <row r="1059" spans="1:13" x14ac:dyDescent="0.2">
      <c r="A1059" s="477"/>
      <c r="B1059" s="477"/>
      <c r="C1059" s="477"/>
      <c r="D1059" s="477"/>
      <c r="E1059" s="477"/>
      <c r="F1059" s="477"/>
      <c r="G1059" s="477"/>
      <c r="H1059" s="479"/>
      <c r="I1059" s="509"/>
      <c r="J1059" s="477"/>
      <c r="K1059" s="477"/>
      <c r="L1059" s="479"/>
      <c r="M1059" s="477"/>
    </row>
    <row r="1060" spans="1:13" x14ac:dyDescent="0.2">
      <c r="A1060" s="477"/>
      <c r="B1060" s="477"/>
      <c r="C1060" s="477"/>
      <c r="D1060" s="477"/>
      <c r="E1060" s="477"/>
      <c r="F1060" s="477"/>
      <c r="G1060" s="477"/>
      <c r="H1060" s="479"/>
      <c r="I1060" s="509"/>
      <c r="J1060" s="477"/>
      <c r="K1060" s="477"/>
      <c r="L1060" s="479"/>
      <c r="M1060" s="477"/>
    </row>
    <row r="1061" spans="1:13" x14ac:dyDescent="0.2">
      <c r="A1061" s="477"/>
      <c r="B1061" s="477"/>
      <c r="C1061" s="477"/>
      <c r="D1061" s="477"/>
      <c r="E1061" s="477"/>
      <c r="F1061" s="477"/>
      <c r="G1061" s="477"/>
      <c r="H1061" s="479"/>
      <c r="I1061" s="509"/>
      <c r="J1061" s="477"/>
      <c r="K1061" s="477"/>
      <c r="L1061" s="479"/>
      <c r="M1061" s="477"/>
    </row>
    <row r="1062" spans="1:13" x14ac:dyDescent="0.2">
      <c r="A1062" s="477"/>
      <c r="B1062" s="477"/>
      <c r="C1062" s="477"/>
      <c r="D1062" s="477"/>
      <c r="E1062" s="477"/>
      <c r="F1062" s="477"/>
      <c r="G1062" s="477"/>
      <c r="H1062" s="479"/>
      <c r="I1062" s="509"/>
      <c r="J1062" s="477"/>
      <c r="K1062" s="477"/>
      <c r="L1062" s="479"/>
      <c r="M1062" s="477"/>
    </row>
    <row r="1063" spans="1:13" x14ac:dyDescent="0.2">
      <c r="A1063" s="477"/>
      <c r="B1063" s="477"/>
      <c r="C1063" s="477"/>
      <c r="D1063" s="477"/>
      <c r="E1063" s="477"/>
      <c r="F1063" s="477"/>
      <c r="G1063" s="477"/>
      <c r="H1063" s="479"/>
      <c r="I1063" s="509"/>
      <c r="J1063" s="477"/>
      <c r="K1063" s="477"/>
      <c r="L1063" s="479"/>
      <c r="M1063" s="477"/>
    </row>
    <row r="1064" spans="1:13" x14ac:dyDescent="0.2">
      <c r="A1064" s="477"/>
      <c r="B1064" s="477"/>
      <c r="C1064" s="477"/>
      <c r="D1064" s="477"/>
      <c r="E1064" s="477"/>
      <c r="F1064" s="477"/>
      <c r="G1064" s="477"/>
      <c r="H1064" s="479"/>
      <c r="I1064" s="509"/>
      <c r="J1064" s="477"/>
      <c r="K1064" s="477"/>
      <c r="L1064" s="479"/>
      <c r="M1064" s="477"/>
    </row>
    <row r="1065" spans="1:13" x14ac:dyDescent="0.2">
      <c r="A1065" s="477"/>
      <c r="B1065" s="477"/>
      <c r="C1065" s="477"/>
      <c r="D1065" s="477"/>
      <c r="E1065" s="477"/>
      <c r="F1065" s="477"/>
      <c r="G1065" s="477"/>
      <c r="H1065" s="479"/>
      <c r="I1065" s="509"/>
      <c r="J1065" s="477"/>
      <c r="K1065" s="477"/>
      <c r="L1065" s="479"/>
      <c r="M1065" s="477"/>
    </row>
    <row r="1066" spans="1:13" x14ac:dyDescent="0.2">
      <c r="A1066" s="477"/>
      <c r="B1066" s="477"/>
      <c r="C1066" s="477"/>
      <c r="D1066" s="477"/>
      <c r="E1066" s="477"/>
      <c r="F1066" s="477"/>
      <c r="G1066" s="477"/>
      <c r="H1066" s="479"/>
      <c r="I1066" s="509"/>
      <c r="J1066" s="477"/>
      <c r="K1066" s="477"/>
      <c r="L1066" s="479"/>
      <c r="M1066" s="477"/>
    </row>
    <row r="1067" spans="1:13" x14ac:dyDescent="0.2">
      <c r="A1067" s="477"/>
      <c r="B1067" s="477"/>
      <c r="C1067" s="477"/>
      <c r="D1067" s="477"/>
      <c r="E1067" s="477"/>
      <c r="F1067" s="477"/>
      <c r="G1067" s="477"/>
      <c r="H1067" s="479"/>
      <c r="I1067" s="509"/>
      <c r="J1067" s="477"/>
      <c r="K1067" s="477"/>
      <c r="L1067" s="479"/>
      <c r="M1067" s="477"/>
    </row>
    <row r="1068" spans="1:13" x14ac:dyDescent="0.2">
      <c r="A1068" s="477"/>
      <c r="B1068" s="477"/>
      <c r="C1068" s="477"/>
      <c r="D1068" s="477"/>
      <c r="E1068" s="477"/>
      <c r="F1068" s="477"/>
      <c r="G1068" s="477"/>
      <c r="H1068" s="479"/>
      <c r="I1068" s="509"/>
      <c r="J1068" s="477"/>
      <c r="K1068" s="477"/>
      <c r="L1068" s="479"/>
      <c r="M1068" s="477"/>
    </row>
    <row r="1069" spans="1:13" x14ac:dyDescent="0.2">
      <c r="A1069" s="477"/>
      <c r="B1069" s="477"/>
      <c r="C1069" s="477"/>
      <c r="D1069" s="477"/>
      <c r="E1069" s="477"/>
      <c r="F1069" s="477"/>
      <c r="G1069" s="477"/>
      <c r="H1069" s="479"/>
      <c r="I1069" s="509"/>
      <c r="J1069" s="477"/>
      <c r="K1069" s="477"/>
      <c r="L1069" s="479"/>
      <c r="M1069" s="477"/>
    </row>
    <row r="1070" spans="1:13" x14ac:dyDescent="0.2">
      <c r="A1070" s="477"/>
      <c r="B1070" s="477"/>
      <c r="C1070" s="477"/>
      <c r="D1070" s="477"/>
      <c r="E1070" s="477"/>
      <c r="F1070" s="477"/>
      <c r="G1070" s="477"/>
      <c r="H1070" s="479"/>
      <c r="I1070" s="509"/>
      <c r="J1070" s="477"/>
      <c r="K1070" s="477"/>
      <c r="L1070" s="479"/>
      <c r="M1070" s="477"/>
    </row>
    <row r="1071" spans="1:13" x14ac:dyDescent="0.2">
      <c r="A1071" s="477"/>
      <c r="B1071" s="477"/>
      <c r="C1071" s="477"/>
      <c r="D1071" s="477"/>
      <c r="E1071" s="477"/>
      <c r="F1071" s="477"/>
      <c r="G1071" s="477"/>
      <c r="H1071" s="479"/>
      <c r="I1071" s="509"/>
      <c r="J1071" s="477"/>
      <c r="K1071" s="477"/>
      <c r="L1071" s="479"/>
      <c r="M1071" s="477"/>
    </row>
    <row r="1072" spans="1:13" x14ac:dyDescent="0.2">
      <c r="A1072" s="477"/>
      <c r="B1072" s="477"/>
      <c r="C1072" s="477"/>
      <c r="D1072" s="477"/>
      <c r="E1072" s="477"/>
      <c r="F1072" s="477"/>
      <c r="G1072" s="477"/>
      <c r="H1072" s="479"/>
      <c r="I1072" s="509"/>
      <c r="J1072" s="477"/>
      <c r="K1072" s="477"/>
      <c r="L1072" s="479"/>
      <c r="M1072" s="477"/>
    </row>
    <row r="1073" spans="1:13" x14ac:dyDescent="0.2">
      <c r="A1073" s="477"/>
      <c r="B1073" s="477"/>
      <c r="C1073" s="477"/>
      <c r="D1073" s="477"/>
      <c r="E1073" s="477"/>
      <c r="F1073" s="477"/>
      <c r="G1073" s="477"/>
      <c r="H1073" s="479"/>
      <c r="I1073" s="509"/>
      <c r="J1073" s="477"/>
      <c r="K1073" s="477"/>
      <c r="L1073" s="479"/>
      <c r="M1073" s="477"/>
    </row>
    <row r="1074" spans="1:13" x14ac:dyDescent="0.2">
      <c r="A1074" s="477"/>
      <c r="B1074" s="477"/>
      <c r="C1074" s="477"/>
      <c r="D1074" s="477"/>
      <c r="E1074" s="477"/>
      <c r="F1074" s="477"/>
      <c r="G1074" s="477"/>
      <c r="H1074" s="479"/>
      <c r="I1074" s="509"/>
      <c r="J1074" s="477"/>
      <c r="K1074" s="477"/>
      <c r="L1074" s="479"/>
      <c r="M1074" s="477"/>
    </row>
    <row r="1075" spans="1:13" x14ac:dyDescent="0.2">
      <c r="A1075" s="477"/>
      <c r="B1075" s="477"/>
      <c r="C1075" s="477"/>
      <c r="D1075" s="477"/>
      <c r="E1075" s="477"/>
      <c r="F1075" s="477"/>
      <c r="G1075" s="477"/>
      <c r="H1075" s="479"/>
      <c r="I1075" s="509"/>
      <c r="J1075" s="477"/>
      <c r="K1075" s="477"/>
      <c r="L1075" s="479"/>
      <c r="M1075" s="477"/>
    </row>
    <row r="1076" spans="1:13" x14ac:dyDescent="0.2">
      <c r="A1076" s="477"/>
      <c r="B1076" s="477"/>
      <c r="C1076" s="477"/>
      <c r="D1076" s="477"/>
      <c r="E1076" s="477"/>
      <c r="F1076" s="477"/>
      <c r="G1076" s="477"/>
      <c r="H1076" s="479"/>
      <c r="I1076" s="509"/>
      <c r="J1076" s="477"/>
      <c r="K1076" s="477"/>
      <c r="L1076" s="479"/>
      <c r="M1076" s="477"/>
    </row>
    <row r="1077" spans="1:13" x14ac:dyDescent="0.2">
      <c r="A1077" s="477"/>
      <c r="B1077" s="477"/>
      <c r="C1077" s="477"/>
      <c r="D1077" s="477"/>
      <c r="E1077" s="477"/>
      <c r="F1077" s="477"/>
      <c r="G1077" s="477"/>
      <c r="H1077" s="479"/>
      <c r="I1077" s="509"/>
      <c r="J1077" s="477"/>
      <c r="K1077" s="477"/>
      <c r="L1077" s="479"/>
      <c r="M1077" s="477"/>
    </row>
    <row r="1078" spans="1:13" x14ac:dyDescent="0.2">
      <c r="A1078" s="477"/>
      <c r="B1078" s="477"/>
      <c r="C1078" s="477"/>
      <c r="D1078" s="477"/>
      <c r="E1078" s="477"/>
      <c r="F1078" s="477"/>
      <c r="G1078" s="477"/>
      <c r="H1078" s="479"/>
      <c r="I1078" s="509"/>
      <c r="J1078" s="477"/>
      <c r="K1078" s="477"/>
      <c r="L1078" s="479"/>
      <c r="M1078" s="477"/>
    </row>
    <row r="1079" spans="1:13" x14ac:dyDescent="0.2">
      <c r="A1079" s="477"/>
      <c r="B1079" s="477"/>
      <c r="C1079" s="477"/>
      <c r="D1079" s="477"/>
      <c r="E1079" s="477"/>
      <c r="F1079" s="477"/>
      <c r="G1079" s="477"/>
      <c r="H1079" s="479"/>
      <c r="I1079" s="509"/>
      <c r="J1079" s="477"/>
      <c r="K1079" s="477"/>
      <c r="L1079" s="479"/>
      <c r="M1079" s="477"/>
    </row>
    <row r="1080" spans="1:13" x14ac:dyDescent="0.2">
      <c r="A1080" s="477"/>
      <c r="B1080" s="477"/>
      <c r="C1080" s="477"/>
      <c r="D1080" s="477"/>
      <c r="E1080" s="477"/>
      <c r="F1080" s="477"/>
      <c r="G1080" s="477"/>
      <c r="H1080" s="479"/>
      <c r="I1080" s="509"/>
      <c r="J1080" s="477"/>
      <c r="K1080" s="477"/>
      <c r="L1080" s="479"/>
      <c r="M1080" s="477"/>
    </row>
    <row r="1081" spans="1:13" x14ac:dyDescent="0.2">
      <c r="A1081" s="477"/>
      <c r="B1081" s="477"/>
      <c r="C1081" s="477"/>
      <c r="D1081" s="477"/>
      <c r="E1081" s="477"/>
      <c r="F1081" s="477"/>
      <c r="G1081" s="477"/>
      <c r="H1081" s="479"/>
      <c r="I1081" s="509"/>
      <c r="J1081" s="477"/>
      <c r="K1081" s="477"/>
      <c r="L1081" s="479"/>
      <c r="M1081" s="477"/>
    </row>
    <row r="1082" spans="1:13" x14ac:dyDescent="0.2">
      <c r="A1082" s="477"/>
      <c r="B1082" s="477"/>
      <c r="C1082" s="477"/>
      <c r="D1082" s="477"/>
      <c r="E1082" s="477"/>
      <c r="F1082" s="477"/>
      <c r="G1082" s="477"/>
      <c r="H1082" s="479"/>
      <c r="I1082" s="509"/>
      <c r="J1082" s="477"/>
      <c r="K1082" s="477"/>
      <c r="L1082" s="479"/>
      <c r="M1082" s="477"/>
    </row>
    <row r="1083" spans="1:13" x14ac:dyDescent="0.2">
      <c r="A1083" s="477"/>
      <c r="B1083" s="477"/>
      <c r="C1083" s="477"/>
      <c r="D1083" s="477"/>
      <c r="E1083" s="477"/>
      <c r="F1083" s="477"/>
      <c r="G1083" s="477"/>
      <c r="H1083" s="479"/>
      <c r="I1083" s="509"/>
      <c r="J1083" s="477"/>
      <c r="K1083" s="477"/>
      <c r="L1083" s="479"/>
      <c r="M1083" s="477"/>
    </row>
    <row r="1084" spans="1:13" x14ac:dyDescent="0.2">
      <c r="A1084" s="477"/>
      <c r="B1084" s="477"/>
      <c r="C1084" s="477"/>
      <c r="D1084" s="477"/>
      <c r="E1084" s="477"/>
      <c r="F1084" s="477"/>
      <c r="G1084" s="477"/>
      <c r="H1084" s="479"/>
      <c r="I1084" s="509"/>
      <c r="J1084" s="477"/>
      <c r="K1084" s="477"/>
      <c r="L1084" s="479"/>
      <c r="M1084" s="477"/>
    </row>
    <row r="1085" spans="1:13" x14ac:dyDescent="0.2">
      <c r="A1085" s="477"/>
      <c r="B1085" s="477"/>
      <c r="C1085" s="477"/>
      <c r="D1085" s="477"/>
      <c r="E1085" s="477"/>
      <c r="F1085" s="477"/>
      <c r="G1085" s="477"/>
      <c r="H1085" s="479"/>
      <c r="I1085" s="509"/>
      <c r="J1085" s="477"/>
      <c r="K1085" s="477"/>
      <c r="L1085" s="479"/>
      <c r="M1085" s="477"/>
    </row>
    <row r="1086" spans="1:13" x14ac:dyDescent="0.2">
      <c r="A1086" s="477"/>
      <c r="B1086" s="477"/>
      <c r="C1086" s="477"/>
      <c r="D1086" s="477"/>
      <c r="E1086" s="477"/>
      <c r="F1086" s="477"/>
      <c r="G1086" s="477"/>
      <c r="H1086" s="479"/>
      <c r="I1086" s="509"/>
      <c r="J1086" s="477"/>
      <c r="K1086" s="477"/>
      <c r="L1086" s="479"/>
      <c r="M1086" s="477"/>
    </row>
    <row r="1087" spans="1:13" x14ac:dyDescent="0.2">
      <c r="A1087" s="477"/>
      <c r="B1087" s="477"/>
      <c r="C1087" s="477"/>
      <c r="D1087" s="477"/>
      <c r="E1087" s="477"/>
      <c r="F1087" s="477"/>
      <c r="G1087" s="477"/>
      <c r="H1087" s="479"/>
      <c r="I1087" s="509"/>
      <c r="J1087" s="477"/>
      <c r="K1087" s="477"/>
      <c r="L1087" s="479"/>
      <c r="M1087" s="477"/>
    </row>
    <row r="1088" spans="1:13" x14ac:dyDescent="0.2">
      <c r="A1088" s="477"/>
      <c r="B1088" s="477"/>
      <c r="C1088" s="477"/>
      <c r="D1088" s="477"/>
      <c r="E1088" s="477"/>
      <c r="F1088" s="477"/>
      <c r="G1088" s="477"/>
      <c r="H1088" s="479"/>
      <c r="I1088" s="509"/>
      <c r="J1088" s="477"/>
      <c r="K1088" s="477"/>
      <c r="L1088" s="479"/>
      <c r="M1088" s="477"/>
    </row>
    <row r="1089" spans="1:13" x14ac:dyDescent="0.2">
      <c r="A1089" s="477"/>
      <c r="B1089" s="477"/>
      <c r="C1089" s="477"/>
      <c r="D1089" s="477"/>
      <c r="E1089" s="477"/>
      <c r="F1089" s="477"/>
      <c r="G1089" s="477"/>
      <c r="H1089" s="479"/>
      <c r="I1089" s="509"/>
      <c r="J1089" s="477"/>
      <c r="K1089" s="477"/>
      <c r="L1089" s="479"/>
      <c r="M1089" s="477"/>
    </row>
    <row r="1090" spans="1:13" x14ac:dyDescent="0.2">
      <c r="A1090" s="477"/>
      <c r="B1090" s="477"/>
      <c r="C1090" s="477"/>
      <c r="D1090" s="477"/>
      <c r="E1090" s="477"/>
      <c r="F1090" s="477"/>
      <c r="G1090" s="477"/>
      <c r="H1090" s="479"/>
      <c r="I1090" s="509"/>
      <c r="J1090" s="477"/>
      <c r="K1090" s="477"/>
      <c r="L1090" s="479"/>
      <c r="M1090" s="477"/>
    </row>
    <row r="1091" spans="1:13" x14ac:dyDescent="0.2">
      <c r="A1091" s="477"/>
      <c r="B1091" s="477"/>
      <c r="C1091" s="477"/>
      <c r="D1091" s="477"/>
      <c r="E1091" s="477"/>
      <c r="F1091" s="477"/>
      <c r="G1091" s="477"/>
      <c r="H1091" s="479"/>
      <c r="I1091" s="509"/>
      <c r="J1091" s="477"/>
      <c r="K1091" s="477"/>
      <c r="L1091" s="479"/>
      <c r="M1091" s="477"/>
    </row>
    <row r="1092" spans="1:13" x14ac:dyDescent="0.2">
      <c r="A1092" s="477"/>
      <c r="B1092" s="477"/>
      <c r="C1092" s="477"/>
      <c r="D1092" s="477"/>
      <c r="E1092" s="477"/>
      <c r="F1092" s="477"/>
      <c r="G1092" s="477"/>
      <c r="H1092" s="479"/>
      <c r="I1092" s="509"/>
      <c r="J1092" s="477"/>
      <c r="K1092" s="477"/>
      <c r="L1092" s="479"/>
      <c r="M1092" s="477"/>
    </row>
    <row r="1093" spans="1:13" x14ac:dyDescent="0.2">
      <c r="A1093" s="477"/>
      <c r="B1093" s="477"/>
      <c r="C1093" s="477"/>
      <c r="D1093" s="477"/>
      <c r="E1093" s="477"/>
      <c r="F1093" s="477"/>
      <c r="G1093" s="477"/>
      <c r="H1093" s="479"/>
      <c r="I1093" s="509"/>
      <c r="J1093" s="477"/>
      <c r="K1093" s="477"/>
      <c r="L1093" s="479"/>
      <c r="M1093" s="477"/>
    </row>
    <row r="1094" spans="1:13" x14ac:dyDescent="0.2">
      <c r="A1094" s="477"/>
      <c r="B1094" s="477"/>
      <c r="C1094" s="477"/>
      <c r="D1094" s="477"/>
      <c r="E1094" s="477"/>
      <c r="F1094" s="477"/>
      <c r="G1094" s="477"/>
      <c r="H1094" s="479"/>
      <c r="I1094" s="509"/>
      <c r="J1094" s="477"/>
      <c r="K1094" s="477"/>
      <c r="L1094" s="479"/>
      <c r="M1094" s="477"/>
    </row>
    <row r="1095" spans="1:13" x14ac:dyDescent="0.2">
      <c r="A1095" s="477"/>
      <c r="B1095" s="477"/>
      <c r="C1095" s="477"/>
      <c r="D1095" s="477"/>
      <c r="E1095" s="477"/>
      <c r="F1095" s="477"/>
      <c r="G1095" s="477"/>
      <c r="H1095" s="479"/>
      <c r="I1095" s="509"/>
      <c r="J1095" s="477"/>
      <c r="K1095" s="477"/>
      <c r="L1095" s="479"/>
      <c r="M1095" s="477"/>
    </row>
    <row r="1096" spans="1:13" x14ac:dyDescent="0.2">
      <c r="A1096" s="477"/>
      <c r="B1096" s="477"/>
      <c r="C1096" s="477"/>
      <c r="D1096" s="477"/>
      <c r="E1096" s="477"/>
      <c r="F1096" s="477"/>
      <c r="G1096" s="477"/>
      <c r="H1096" s="479"/>
      <c r="I1096" s="509"/>
      <c r="J1096" s="477"/>
      <c r="K1096" s="477"/>
      <c r="L1096" s="479"/>
      <c r="M1096" s="477"/>
    </row>
    <row r="1097" spans="1:13" x14ac:dyDescent="0.2">
      <c r="A1097" s="477"/>
      <c r="B1097" s="477"/>
      <c r="C1097" s="477"/>
      <c r="D1097" s="477"/>
      <c r="E1097" s="477"/>
      <c r="F1097" s="477"/>
      <c r="G1097" s="477"/>
      <c r="H1097" s="479"/>
      <c r="I1097" s="509"/>
      <c r="J1097" s="477"/>
      <c r="K1097" s="477"/>
      <c r="L1097" s="479"/>
      <c r="M1097" s="477"/>
    </row>
    <row r="1098" spans="1:13" x14ac:dyDescent="0.2">
      <c r="A1098" s="477"/>
      <c r="B1098" s="477"/>
      <c r="C1098" s="477"/>
      <c r="D1098" s="477"/>
      <c r="E1098" s="477"/>
      <c r="F1098" s="477"/>
      <c r="G1098" s="477"/>
      <c r="H1098" s="479"/>
      <c r="I1098" s="509"/>
      <c r="J1098" s="477"/>
      <c r="K1098" s="477"/>
      <c r="L1098" s="479"/>
      <c r="M1098" s="477"/>
    </row>
    <row r="1099" spans="1:13" x14ac:dyDescent="0.2">
      <c r="A1099" s="477"/>
      <c r="B1099" s="477"/>
      <c r="C1099" s="477"/>
      <c r="D1099" s="477"/>
      <c r="E1099" s="477"/>
      <c r="F1099" s="477"/>
      <c r="G1099" s="477"/>
      <c r="H1099" s="479"/>
      <c r="I1099" s="509"/>
      <c r="J1099" s="477"/>
      <c r="K1099" s="477"/>
      <c r="L1099" s="479"/>
      <c r="M1099" s="477"/>
    </row>
    <row r="1100" spans="1:13" x14ac:dyDescent="0.2">
      <c r="A1100" s="477"/>
      <c r="B1100" s="477"/>
      <c r="C1100" s="477"/>
      <c r="D1100" s="477"/>
      <c r="E1100" s="477"/>
      <c r="F1100" s="477"/>
      <c r="G1100" s="477"/>
      <c r="H1100" s="479"/>
      <c r="I1100" s="509"/>
      <c r="J1100" s="477"/>
      <c r="K1100" s="477"/>
      <c r="L1100" s="479"/>
      <c r="M1100" s="477"/>
    </row>
    <row r="1101" spans="1:13" x14ac:dyDescent="0.2">
      <c r="A1101" s="477"/>
      <c r="B1101" s="477"/>
      <c r="C1101" s="477"/>
      <c r="D1101" s="477"/>
      <c r="E1101" s="477"/>
      <c r="F1101" s="477"/>
      <c r="G1101" s="477"/>
      <c r="H1101" s="479"/>
      <c r="I1101" s="509"/>
      <c r="J1101" s="477"/>
      <c r="K1101" s="477"/>
      <c r="L1101" s="479"/>
      <c r="M1101" s="477"/>
    </row>
    <row r="1102" spans="1:13" x14ac:dyDescent="0.2">
      <c r="A1102" s="477"/>
      <c r="B1102" s="477"/>
      <c r="C1102" s="477"/>
      <c r="D1102" s="477"/>
      <c r="E1102" s="477"/>
      <c r="F1102" s="477"/>
      <c r="G1102" s="477"/>
      <c r="H1102" s="479"/>
      <c r="I1102" s="509"/>
      <c r="J1102" s="477"/>
      <c r="K1102" s="477"/>
      <c r="L1102" s="479"/>
      <c r="M1102" s="477"/>
    </row>
    <row r="1103" spans="1:13" x14ac:dyDescent="0.2">
      <c r="A1103" s="477"/>
      <c r="B1103" s="477"/>
      <c r="C1103" s="477"/>
      <c r="D1103" s="477"/>
      <c r="E1103" s="477"/>
      <c r="F1103" s="477"/>
      <c r="G1103" s="477"/>
      <c r="H1103" s="479"/>
      <c r="I1103" s="509"/>
      <c r="J1103" s="477"/>
      <c r="K1103" s="477"/>
      <c r="L1103" s="479"/>
      <c r="M1103" s="477"/>
    </row>
    <row r="1104" spans="1:13" x14ac:dyDescent="0.2">
      <c r="A1104" s="477"/>
      <c r="B1104" s="477"/>
      <c r="C1104" s="477"/>
      <c r="D1104" s="477"/>
      <c r="E1104" s="477"/>
      <c r="F1104" s="477"/>
      <c r="G1104" s="477"/>
      <c r="H1104" s="479"/>
      <c r="I1104" s="509"/>
      <c r="J1104" s="477"/>
      <c r="K1104" s="477"/>
      <c r="L1104" s="479"/>
      <c r="M1104" s="477"/>
    </row>
    <row r="1105" spans="1:13" x14ac:dyDescent="0.2">
      <c r="A1105" s="477"/>
      <c r="B1105" s="477"/>
      <c r="C1105" s="477"/>
      <c r="D1105" s="477"/>
      <c r="E1105" s="477"/>
      <c r="F1105" s="477"/>
      <c r="G1105" s="477"/>
      <c r="H1105" s="479"/>
      <c r="I1105" s="509"/>
      <c r="J1105" s="477"/>
      <c r="K1105" s="477"/>
      <c r="L1105" s="479"/>
      <c r="M1105" s="477"/>
    </row>
    <row r="1106" spans="1:13" x14ac:dyDescent="0.2">
      <c r="A1106" s="477"/>
      <c r="B1106" s="477"/>
      <c r="C1106" s="477"/>
      <c r="D1106" s="477"/>
      <c r="E1106" s="477"/>
      <c r="F1106" s="477"/>
      <c r="G1106" s="477"/>
      <c r="H1106" s="479"/>
      <c r="I1106" s="509"/>
      <c r="J1106" s="477"/>
      <c r="K1106" s="477"/>
      <c r="L1106" s="479"/>
      <c r="M1106" s="477"/>
    </row>
    <row r="1107" spans="1:13" x14ac:dyDescent="0.2">
      <c r="A1107" s="477"/>
      <c r="B1107" s="477"/>
      <c r="C1107" s="477"/>
      <c r="D1107" s="477"/>
      <c r="E1107" s="477"/>
      <c r="F1107" s="477"/>
      <c r="G1107" s="477"/>
      <c r="H1107" s="479"/>
      <c r="I1107" s="509"/>
      <c r="J1107" s="477"/>
      <c r="K1107" s="477"/>
      <c r="L1107" s="479"/>
      <c r="M1107" s="477"/>
    </row>
    <row r="1108" spans="1:13" x14ac:dyDescent="0.2">
      <c r="A1108" s="477"/>
      <c r="B1108" s="477"/>
      <c r="C1108" s="477"/>
      <c r="D1108" s="477"/>
      <c r="E1108" s="477"/>
      <c r="F1108" s="477"/>
      <c r="G1108" s="477"/>
      <c r="H1108" s="479"/>
      <c r="I1108" s="509"/>
      <c r="J1108" s="477"/>
      <c r="K1108" s="477"/>
      <c r="L1108" s="479"/>
      <c r="M1108" s="477"/>
    </row>
    <row r="1109" spans="1:13" x14ac:dyDescent="0.2">
      <c r="A1109" s="477"/>
      <c r="B1109" s="477"/>
      <c r="C1109" s="477"/>
      <c r="D1109" s="477"/>
      <c r="E1109" s="477"/>
      <c r="F1109" s="477"/>
      <c r="G1109" s="477"/>
      <c r="H1109" s="479"/>
      <c r="I1109" s="509"/>
      <c r="J1109" s="477"/>
      <c r="K1109" s="477"/>
      <c r="L1109" s="479"/>
      <c r="M1109" s="477"/>
    </row>
    <row r="1110" spans="1:13" x14ac:dyDescent="0.2">
      <c r="A1110" s="477"/>
      <c r="B1110" s="477"/>
      <c r="C1110" s="477"/>
      <c r="D1110" s="477"/>
      <c r="E1110" s="477"/>
      <c r="F1110" s="477"/>
      <c r="G1110" s="477"/>
      <c r="H1110" s="479"/>
      <c r="I1110" s="509"/>
      <c r="J1110" s="477"/>
      <c r="K1110" s="477"/>
      <c r="L1110" s="479"/>
      <c r="M1110" s="477"/>
    </row>
    <row r="1111" spans="1:13" x14ac:dyDescent="0.2">
      <c r="A1111" s="477"/>
      <c r="B1111" s="477"/>
      <c r="C1111" s="477"/>
      <c r="D1111" s="477"/>
      <c r="E1111" s="477"/>
      <c r="F1111" s="477"/>
      <c r="G1111" s="477"/>
      <c r="H1111" s="479"/>
      <c r="I1111" s="509"/>
      <c r="J1111" s="477"/>
      <c r="K1111" s="477"/>
      <c r="L1111" s="479"/>
      <c r="M1111" s="477"/>
    </row>
    <row r="1112" spans="1:13" x14ac:dyDescent="0.2">
      <c r="A1112" s="477"/>
      <c r="B1112" s="477"/>
      <c r="C1112" s="477"/>
      <c r="D1112" s="477"/>
      <c r="E1112" s="477"/>
      <c r="F1112" s="477"/>
      <c r="G1112" s="477"/>
      <c r="H1112" s="479"/>
      <c r="I1112" s="509"/>
      <c r="J1112" s="477"/>
      <c r="K1112" s="477"/>
      <c r="L1112" s="479"/>
      <c r="M1112" s="477"/>
    </row>
    <row r="1113" spans="1:13" x14ac:dyDescent="0.2">
      <c r="A1113" s="477"/>
      <c r="B1113" s="477"/>
      <c r="C1113" s="477"/>
      <c r="D1113" s="477"/>
      <c r="E1113" s="477"/>
      <c r="F1113" s="477"/>
      <c r="G1113" s="477"/>
      <c r="H1113" s="479"/>
      <c r="I1113" s="509"/>
      <c r="J1113" s="477"/>
      <c r="K1113" s="477"/>
      <c r="L1113" s="479"/>
      <c r="M1113" s="477"/>
    </row>
    <row r="1114" spans="1:13" x14ac:dyDescent="0.2">
      <c r="A1114" s="477"/>
      <c r="B1114" s="477"/>
      <c r="C1114" s="477"/>
      <c r="D1114" s="477"/>
      <c r="E1114" s="477"/>
      <c r="F1114" s="477"/>
      <c r="G1114" s="477"/>
      <c r="H1114" s="479"/>
      <c r="I1114" s="509"/>
      <c r="J1114" s="477"/>
      <c r="K1114" s="477"/>
      <c r="L1114" s="479"/>
      <c r="M1114" s="477"/>
    </row>
    <row r="1115" spans="1:13" x14ac:dyDescent="0.2">
      <c r="A1115" s="477"/>
      <c r="B1115" s="477"/>
      <c r="C1115" s="477"/>
      <c r="D1115" s="477"/>
      <c r="E1115" s="477"/>
      <c r="F1115" s="477"/>
      <c r="G1115" s="477"/>
      <c r="H1115" s="479"/>
      <c r="I1115" s="509"/>
      <c r="J1115" s="477"/>
      <c r="K1115" s="477"/>
      <c r="L1115" s="479"/>
      <c r="M1115" s="477"/>
    </row>
    <row r="1116" spans="1:13" x14ac:dyDescent="0.2">
      <c r="A1116" s="477"/>
      <c r="B1116" s="477"/>
      <c r="C1116" s="477"/>
      <c r="D1116" s="477"/>
      <c r="E1116" s="477"/>
      <c r="F1116" s="477"/>
      <c r="G1116" s="477"/>
      <c r="H1116" s="479"/>
      <c r="I1116" s="509"/>
      <c r="J1116" s="477"/>
      <c r="K1116" s="477"/>
      <c r="L1116" s="479"/>
      <c r="M1116" s="477"/>
    </row>
    <row r="1117" spans="1:13" x14ac:dyDescent="0.2">
      <c r="A1117" s="477"/>
      <c r="B1117" s="477"/>
      <c r="C1117" s="477"/>
      <c r="D1117" s="477"/>
      <c r="E1117" s="477"/>
      <c r="F1117" s="477"/>
      <c r="G1117" s="477"/>
      <c r="H1117" s="479"/>
      <c r="I1117" s="509"/>
      <c r="J1117" s="477"/>
      <c r="K1117" s="477"/>
      <c r="L1117" s="479"/>
      <c r="M1117" s="477"/>
    </row>
    <row r="1118" spans="1:13" x14ac:dyDescent="0.2">
      <c r="A1118" s="477"/>
      <c r="B1118" s="477"/>
      <c r="C1118" s="477"/>
      <c r="D1118" s="477"/>
      <c r="E1118" s="477"/>
      <c r="F1118" s="477"/>
      <c r="G1118" s="477"/>
      <c r="H1118" s="479"/>
      <c r="I1118" s="509"/>
      <c r="J1118" s="477"/>
      <c r="K1118" s="477"/>
      <c r="L1118" s="479"/>
      <c r="M1118" s="477"/>
    </row>
    <row r="1119" spans="1:13" x14ac:dyDescent="0.2">
      <c r="A1119" s="477"/>
      <c r="B1119" s="477"/>
      <c r="C1119" s="477"/>
      <c r="D1119" s="477"/>
      <c r="E1119" s="477"/>
      <c r="F1119" s="477"/>
      <c r="G1119" s="477"/>
      <c r="H1119" s="479"/>
      <c r="I1119" s="509"/>
      <c r="J1119" s="477"/>
      <c r="K1119" s="477"/>
      <c r="L1119" s="479"/>
      <c r="M1119" s="477"/>
    </row>
    <row r="1120" spans="1:13" x14ac:dyDescent="0.2">
      <c r="A1120" s="477"/>
      <c r="B1120" s="477"/>
      <c r="C1120" s="477"/>
      <c r="D1120" s="477"/>
      <c r="E1120" s="477"/>
      <c r="F1120" s="477"/>
      <c r="G1120" s="477"/>
      <c r="H1120" s="479"/>
      <c r="I1120" s="509"/>
      <c r="J1120" s="477"/>
      <c r="K1120" s="477"/>
      <c r="L1120" s="479"/>
      <c r="M1120" s="477"/>
    </row>
    <row r="1121" spans="1:13" x14ac:dyDescent="0.2">
      <c r="A1121" s="477"/>
      <c r="B1121" s="477"/>
      <c r="C1121" s="477"/>
      <c r="D1121" s="477"/>
      <c r="E1121" s="477"/>
      <c r="F1121" s="477"/>
      <c r="G1121" s="477"/>
      <c r="H1121" s="479"/>
      <c r="I1121" s="509"/>
      <c r="J1121" s="477"/>
      <c r="K1121" s="477"/>
      <c r="L1121" s="479"/>
      <c r="M1121" s="477"/>
    </row>
    <row r="1122" spans="1:13" x14ac:dyDescent="0.2">
      <c r="A1122" s="477"/>
      <c r="B1122" s="477"/>
      <c r="C1122" s="477"/>
      <c r="D1122" s="477"/>
      <c r="E1122" s="477"/>
      <c r="F1122" s="477"/>
      <c r="G1122" s="477"/>
      <c r="H1122" s="479"/>
      <c r="I1122" s="509"/>
      <c r="J1122" s="477"/>
      <c r="K1122" s="477"/>
      <c r="L1122" s="479"/>
      <c r="M1122" s="477"/>
    </row>
    <row r="1123" spans="1:13" x14ac:dyDescent="0.2">
      <c r="A1123" s="477"/>
      <c r="B1123" s="477"/>
      <c r="C1123" s="477"/>
      <c r="D1123" s="477"/>
      <c r="E1123" s="477"/>
      <c r="F1123" s="477"/>
      <c r="G1123" s="477"/>
      <c r="H1123" s="479"/>
      <c r="I1123" s="509"/>
      <c r="J1123" s="477"/>
      <c r="K1123" s="477"/>
      <c r="L1123" s="479"/>
      <c r="M1123" s="477"/>
    </row>
    <row r="1124" spans="1:13" x14ac:dyDescent="0.2">
      <c r="A1124" s="477"/>
      <c r="B1124" s="477"/>
      <c r="C1124" s="477"/>
      <c r="D1124" s="477"/>
      <c r="E1124" s="477"/>
      <c r="F1124" s="477"/>
      <c r="G1124" s="477"/>
      <c r="H1124" s="479"/>
      <c r="I1124" s="509"/>
      <c r="J1124" s="477"/>
      <c r="K1124" s="477"/>
      <c r="L1124" s="479"/>
      <c r="M1124" s="477"/>
    </row>
    <row r="1125" spans="1:13" x14ac:dyDescent="0.2">
      <c r="A1125" s="477"/>
      <c r="B1125" s="477"/>
      <c r="C1125" s="477"/>
      <c r="D1125" s="477"/>
      <c r="E1125" s="477"/>
      <c r="F1125" s="477"/>
      <c r="G1125" s="477"/>
      <c r="H1125" s="479"/>
      <c r="I1125" s="509"/>
      <c r="J1125" s="477"/>
      <c r="K1125" s="477"/>
      <c r="L1125" s="479"/>
      <c r="M1125" s="477"/>
    </row>
    <row r="1126" spans="1:13" x14ac:dyDescent="0.2">
      <c r="A1126" s="477"/>
      <c r="B1126" s="477"/>
      <c r="C1126" s="477"/>
      <c r="D1126" s="477"/>
      <c r="E1126" s="477"/>
      <c r="F1126" s="477"/>
      <c r="G1126" s="477"/>
      <c r="H1126" s="479"/>
      <c r="I1126" s="509"/>
      <c r="J1126" s="477"/>
      <c r="K1126" s="477"/>
      <c r="L1126" s="479"/>
      <c r="M1126" s="477"/>
    </row>
    <row r="1127" spans="1:13" x14ac:dyDescent="0.2">
      <c r="A1127" s="477"/>
      <c r="B1127" s="477"/>
      <c r="C1127" s="477"/>
      <c r="D1127" s="477"/>
      <c r="E1127" s="477"/>
      <c r="F1127" s="477"/>
      <c r="G1127" s="477"/>
      <c r="H1127" s="479"/>
      <c r="I1127" s="509"/>
      <c r="J1127" s="477"/>
      <c r="K1127" s="477"/>
      <c r="L1127" s="479"/>
      <c r="M1127" s="477"/>
    </row>
    <row r="1128" spans="1:13" x14ac:dyDescent="0.2">
      <c r="A1128" s="477"/>
      <c r="B1128" s="477"/>
      <c r="C1128" s="477"/>
      <c r="D1128" s="477"/>
      <c r="E1128" s="477"/>
      <c r="F1128" s="477"/>
      <c r="G1128" s="477"/>
      <c r="H1128" s="479"/>
      <c r="I1128" s="509"/>
      <c r="J1128" s="477"/>
      <c r="K1128" s="477"/>
      <c r="L1128" s="479"/>
      <c r="M1128" s="477"/>
    </row>
    <row r="1129" spans="1:13" x14ac:dyDescent="0.2">
      <c r="A1129" s="477"/>
      <c r="B1129" s="477"/>
      <c r="C1129" s="477"/>
      <c r="D1129" s="477"/>
      <c r="E1129" s="477"/>
      <c r="F1129" s="477"/>
      <c r="G1129" s="477"/>
      <c r="H1129" s="479"/>
      <c r="I1129" s="509"/>
      <c r="J1129" s="477"/>
      <c r="K1129" s="477"/>
      <c r="L1129" s="479"/>
      <c r="M1129" s="477"/>
    </row>
    <row r="1130" spans="1:13" x14ac:dyDescent="0.2">
      <c r="A1130" s="477"/>
      <c r="B1130" s="477"/>
      <c r="C1130" s="477"/>
      <c r="D1130" s="477"/>
      <c r="E1130" s="477"/>
      <c r="F1130" s="477"/>
      <c r="G1130" s="477"/>
      <c r="H1130" s="479"/>
      <c r="I1130" s="509"/>
      <c r="J1130" s="477"/>
      <c r="K1130" s="477"/>
      <c r="L1130" s="479"/>
      <c r="M1130" s="477"/>
    </row>
    <row r="1131" spans="1:13" x14ac:dyDescent="0.2">
      <c r="A1131" s="477"/>
      <c r="B1131" s="477"/>
      <c r="C1131" s="477"/>
      <c r="D1131" s="477"/>
      <c r="E1131" s="477"/>
      <c r="F1131" s="477"/>
      <c r="G1131" s="477"/>
      <c r="H1131" s="479"/>
      <c r="I1131" s="509"/>
      <c r="J1131" s="477"/>
      <c r="K1131" s="477"/>
      <c r="L1131" s="479"/>
      <c r="M1131" s="477"/>
    </row>
    <row r="1132" spans="1:13" x14ac:dyDescent="0.2">
      <c r="A1132" s="477"/>
      <c r="B1132" s="477"/>
      <c r="C1132" s="477"/>
      <c r="D1132" s="477"/>
      <c r="E1132" s="477"/>
      <c r="F1132" s="477"/>
      <c r="G1132" s="477"/>
      <c r="H1132" s="479"/>
      <c r="I1132" s="509"/>
      <c r="J1132" s="477"/>
      <c r="K1132" s="477"/>
      <c r="L1132" s="479"/>
      <c r="M1132" s="477"/>
    </row>
    <row r="1133" spans="1:13" x14ac:dyDescent="0.2">
      <c r="A1133" s="477"/>
      <c r="B1133" s="477"/>
      <c r="C1133" s="477"/>
      <c r="D1133" s="477"/>
      <c r="E1133" s="477"/>
      <c r="F1133" s="477"/>
      <c r="G1133" s="477"/>
      <c r="H1133" s="479"/>
      <c r="I1133" s="509"/>
      <c r="J1133" s="477"/>
      <c r="K1133" s="477"/>
      <c r="L1133" s="479"/>
      <c r="M1133" s="477"/>
    </row>
    <row r="1134" spans="1:13" x14ac:dyDescent="0.2">
      <c r="A1134" s="477"/>
      <c r="B1134" s="477"/>
      <c r="C1134" s="477"/>
      <c r="D1134" s="477"/>
      <c r="E1134" s="477"/>
      <c r="F1134" s="477"/>
      <c r="G1134" s="477"/>
      <c r="H1134" s="479"/>
      <c r="I1134" s="509"/>
      <c r="J1134" s="477"/>
      <c r="K1134" s="477"/>
      <c r="L1134" s="479"/>
      <c r="M1134" s="477"/>
    </row>
    <row r="1135" spans="1:13" x14ac:dyDescent="0.2">
      <c r="A1135" s="477"/>
      <c r="B1135" s="477"/>
      <c r="C1135" s="477"/>
      <c r="D1135" s="477"/>
      <c r="E1135" s="477"/>
      <c r="F1135" s="477"/>
      <c r="G1135" s="477"/>
      <c r="H1135" s="479"/>
      <c r="I1135" s="509"/>
      <c r="J1135" s="477"/>
      <c r="K1135" s="477"/>
      <c r="L1135" s="479"/>
      <c r="M1135" s="477"/>
    </row>
    <row r="1136" spans="1:13" x14ac:dyDescent="0.2">
      <c r="A1136" s="477"/>
      <c r="B1136" s="477"/>
      <c r="C1136" s="477"/>
      <c r="D1136" s="477"/>
      <c r="E1136" s="477"/>
      <c r="F1136" s="477"/>
      <c r="G1136" s="477"/>
      <c r="H1136" s="479"/>
      <c r="I1136" s="509"/>
      <c r="J1136" s="477"/>
      <c r="K1136" s="477"/>
      <c r="L1136" s="479"/>
      <c r="M1136" s="477"/>
    </row>
    <row r="1137" spans="1:13" x14ac:dyDescent="0.2">
      <c r="A1137" s="477"/>
      <c r="B1137" s="477"/>
      <c r="C1137" s="477"/>
      <c r="D1137" s="477"/>
      <c r="E1137" s="477"/>
      <c r="F1137" s="477"/>
      <c r="G1137" s="477"/>
      <c r="H1137" s="479"/>
      <c r="I1137" s="509"/>
      <c r="J1137" s="477"/>
      <c r="K1137" s="477"/>
      <c r="L1137" s="479"/>
      <c r="M1137" s="477"/>
    </row>
    <row r="1138" spans="1:13" x14ac:dyDescent="0.2">
      <c r="A1138" s="477"/>
      <c r="B1138" s="477"/>
      <c r="C1138" s="477"/>
      <c r="D1138" s="477"/>
      <c r="E1138" s="477"/>
      <c r="F1138" s="477"/>
      <c r="G1138" s="477"/>
      <c r="H1138" s="479"/>
      <c r="I1138" s="509"/>
      <c r="J1138" s="477"/>
      <c r="K1138" s="477"/>
      <c r="L1138" s="479"/>
      <c r="M1138" s="477"/>
    </row>
    <row r="1139" spans="1:13" x14ac:dyDescent="0.2">
      <c r="A1139" s="477"/>
      <c r="B1139" s="477"/>
      <c r="C1139" s="477"/>
      <c r="D1139" s="477"/>
      <c r="E1139" s="477"/>
      <c r="F1139" s="477"/>
      <c r="G1139" s="477"/>
      <c r="H1139" s="479"/>
      <c r="I1139" s="509"/>
      <c r="J1139" s="477"/>
      <c r="K1139" s="477"/>
      <c r="L1139" s="479"/>
      <c r="M1139" s="477"/>
    </row>
    <row r="1140" spans="1:13" x14ac:dyDescent="0.2">
      <c r="A1140" s="477"/>
      <c r="B1140" s="477"/>
      <c r="C1140" s="477"/>
      <c r="D1140" s="477"/>
      <c r="E1140" s="477"/>
      <c r="F1140" s="477"/>
      <c r="G1140" s="477"/>
      <c r="H1140" s="479"/>
      <c r="I1140" s="509"/>
      <c r="J1140" s="477"/>
      <c r="K1140" s="477"/>
      <c r="L1140" s="479"/>
      <c r="M1140" s="477"/>
    </row>
    <row r="1141" spans="1:13" x14ac:dyDescent="0.2">
      <c r="A1141" s="477"/>
      <c r="B1141" s="477"/>
      <c r="C1141" s="477"/>
      <c r="D1141" s="477"/>
      <c r="E1141" s="477"/>
      <c r="F1141" s="477"/>
      <c r="G1141" s="477"/>
      <c r="H1141" s="479"/>
      <c r="I1141" s="509"/>
      <c r="J1141" s="477"/>
      <c r="K1141" s="477"/>
      <c r="L1141" s="479"/>
      <c r="M1141" s="477"/>
    </row>
    <row r="1142" spans="1:13" x14ac:dyDescent="0.2">
      <c r="A1142" s="477"/>
      <c r="B1142" s="477"/>
      <c r="C1142" s="477"/>
      <c r="D1142" s="477"/>
      <c r="E1142" s="477"/>
      <c r="F1142" s="477"/>
      <c r="G1142" s="477"/>
      <c r="H1142" s="479"/>
      <c r="I1142" s="509"/>
      <c r="J1142" s="477"/>
      <c r="K1142" s="477"/>
      <c r="L1142" s="479"/>
      <c r="M1142" s="477"/>
    </row>
    <row r="1143" spans="1:13" x14ac:dyDescent="0.2">
      <c r="A1143" s="477"/>
      <c r="B1143" s="477"/>
      <c r="C1143" s="477"/>
      <c r="D1143" s="477"/>
      <c r="E1143" s="477"/>
      <c r="F1143" s="477"/>
      <c r="G1143" s="477"/>
      <c r="H1143" s="479"/>
      <c r="I1143" s="509"/>
      <c r="J1143" s="477"/>
      <c r="K1143" s="477"/>
      <c r="L1143" s="479"/>
      <c r="M1143" s="477"/>
    </row>
    <row r="1144" spans="1:13" x14ac:dyDescent="0.2">
      <c r="A1144" s="477"/>
      <c r="B1144" s="477"/>
      <c r="C1144" s="477"/>
      <c r="D1144" s="477"/>
      <c r="E1144" s="477"/>
      <c r="F1144" s="477"/>
      <c r="G1144" s="477"/>
      <c r="H1144" s="479"/>
      <c r="I1144" s="509"/>
      <c r="J1144" s="477"/>
      <c r="K1144" s="477"/>
      <c r="L1144" s="479"/>
      <c r="M1144" s="477"/>
    </row>
    <row r="1145" spans="1:13" x14ac:dyDescent="0.2">
      <c r="A1145" s="477"/>
      <c r="B1145" s="477"/>
      <c r="C1145" s="477"/>
      <c r="D1145" s="477"/>
      <c r="E1145" s="477"/>
      <c r="F1145" s="477"/>
      <c r="G1145" s="477"/>
      <c r="H1145" s="479"/>
      <c r="I1145" s="509"/>
      <c r="J1145" s="477"/>
      <c r="K1145" s="477"/>
      <c r="L1145" s="479"/>
      <c r="M1145" s="477"/>
    </row>
    <row r="1146" spans="1:13" x14ac:dyDescent="0.2">
      <c r="A1146" s="477"/>
      <c r="B1146" s="477"/>
      <c r="C1146" s="477"/>
      <c r="D1146" s="477"/>
      <c r="E1146" s="477"/>
      <c r="F1146" s="477"/>
      <c r="G1146" s="477"/>
      <c r="H1146" s="479"/>
      <c r="I1146" s="509"/>
      <c r="J1146" s="477"/>
      <c r="K1146" s="477"/>
      <c r="L1146" s="479"/>
      <c r="M1146" s="477"/>
    </row>
    <row r="1147" spans="1:13" x14ac:dyDescent="0.2">
      <c r="A1147" s="477"/>
      <c r="B1147" s="477"/>
      <c r="C1147" s="477"/>
      <c r="D1147" s="477"/>
      <c r="E1147" s="477"/>
      <c r="F1147" s="477"/>
      <c r="G1147" s="477"/>
      <c r="H1147" s="479"/>
      <c r="I1147" s="509"/>
      <c r="J1147" s="477"/>
      <c r="K1147" s="477"/>
      <c r="L1147" s="479"/>
      <c r="M1147" s="477"/>
    </row>
    <row r="1148" spans="1:13" x14ac:dyDescent="0.2">
      <c r="A1148" s="477"/>
      <c r="B1148" s="477"/>
      <c r="C1148" s="477"/>
      <c r="D1148" s="477"/>
      <c r="E1148" s="477"/>
      <c r="F1148" s="477"/>
      <c r="G1148" s="477"/>
      <c r="H1148" s="479"/>
      <c r="I1148" s="509"/>
      <c r="J1148" s="477"/>
      <c r="K1148" s="477"/>
      <c r="L1148" s="479"/>
      <c r="M1148" s="477"/>
    </row>
    <row r="1149" spans="1:13" x14ac:dyDescent="0.2">
      <c r="A1149" s="477"/>
      <c r="B1149" s="477"/>
      <c r="C1149" s="477"/>
      <c r="D1149" s="477"/>
      <c r="E1149" s="477"/>
      <c r="F1149" s="477"/>
      <c r="G1149" s="477"/>
      <c r="H1149" s="479"/>
      <c r="I1149" s="509"/>
      <c r="J1149" s="477"/>
      <c r="K1149" s="477"/>
      <c r="L1149" s="479"/>
      <c r="M1149" s="477"/>
    </row>
    <row r="1150" spans="1:13" x14ac:dyDescent="0.2">
      <c r="A1150" s="477"/>
      <c r="B1150" s="477"/>
      <c r="C1150" s="477"/>
      <c r="D1150" s="477"/>
      <c r="E1150" s="477"/>
      <c r="F1150" s="477"/>
      <c r="G1150" s="477"/>
      <c r="H1150" s="479"/>
      <c r="I1150" s="509"/>
      <c r="J1150" s="477"/>
      <c r="K1150" s="477"/>
      <c r="L1150" s="479"/>
      <c r="M1150" s="477"/>
    </row>
    <row r="1151" spans="1:13" x14ac:dyDescent="0.2">
      <c r="A1151" s="477"/>
      <c r="B1151" s="477"/>
      <c r="C1151" s="477"/>
      <c r="D1151" s="477"/>
      <c r="E1151" s="477"/>
      <c r="F1151" s="477"/>
      <c r="G1151" s="477"/>
      <c r="H1151" s="479"/>
      <c r="I1151" s="509"/>
      <c r="J1151" s="477"/>
      <c r="K1151" s="477"/>
      <c r="L1151" s="479"/>
      <c r="M1151" s="477"/>
    </row>
    <row r="1152" spans="1:13" x14ac:dyDescent="0.2">
      <c r="A1152" s="477"/>
      <c r="B1152" s="477"/>
      <c r="C1152" s="477"/>
      <c r="D1152" s="477"/>
      <c r="E1152" s="477"/>
      <c r="F1152" s="477"/>
      <c r="G1152" s="477"/>
      <c r="H1152" s="479"/>
      <c r="I1152" s="509"/>
      <c r="J1152" s="477"/>
      <c r="K1152" s="477"/>
      <c r="L1152" s="479"/>
      <c r="M1152" s="477"/>
    </row>
    <row r="1153" spans="1:13" x14ac:dyDescent="0.2">
      <c r="A1153" s="477"/>
      <c r="B1153" s="477"/>
      <c r="C1153" s="477"/>
      <c r="D1153" s="477"/>
      <c r="E1153" s="477"/>
      <c r="F1153" s="477"/>
      <c r="G1153" s="477"/>
      <c r="H1153" s="479"/>
      <c r="I1153" s="509"/>
      <c r="J1153" s="477"/>
      <c r="K1153" s="477"/>
      <c r="L1153" s="479"/>
      <c r="M1153" s="477"/>
    </row>
    <row r="1154" spans="1:13" x14ac:dyDescent="0.2">
      <c r="A1154" s="477"/>
      <c r="B1154" s="477"/>
      <c r="C1154" s="477"/>
      <c r="D1154" s="477"/>
      <c r="E1154" s="477"/>
      <c r="F1154" s="477"/>
      <c r="G1154" s="477"/>
      <c r="H1154" s="479"/>
      <c r="I1154" s="509"/>
      <c r="J1154" s="477"/>
      <c r="K1154" s="477"/>
      <c r="L1154" s="479"/>
      <c r="M1154" s="477"/>
    </row>
    <row r="1155" spans="1:13" x14ac:dyDescent="0.2">
      <c r="A1155" s="477"/>
      <c r="B1155" s="477"/>
      <c r="C1155" s="477"/>
      <c r="D1155" s="477"/>
      <c r="E1155" s="477"/>
      <c r="F1155" s="477"/>
      <c r="G1155" s="477"/>
      <c r="H1155" s="479"/>
      <c r="I1155" s="509"/>
      <c r="J1155" s="477"/>
      <c r="K1155" s="477"/>
      <c r="L1155" s="479"/>
      <c r="M1155" s="477"/>
    </row>
    <row r="1156" spans="1:13" x14ac:dyDescent="0.2">
      <c r="A1156" s="477"/>
      <c r="B1156" s="477"/>
      <c r="C1156" s="477"/>
      <c r="D1156" s="477"/>
      <c r="E1156" s="477"/>
      <c r="F1156" s="477"/>
      <c r="G1156" s="477"/>
      <c r="H1156" s="479"/>
      <c r="I1156" s="509"/>
      <c r="J1156" s="477"/>
      <c r="K1156" s="477"/>
      <c r="L1156" s="479"/>
      <c r="M1156" s="477"/>
    </row>
    <row r="1157" spans="1:13" x14ac:dyDescent="0.2">
      <c r="A1157" s="477"/>
      <c r="B1157" s="477"/>
      <c r="C1157" s="477"/>
      <c r="D1157" s="477"/>
      <c r="E1157" s="477"/>
      <c r="F1157" s="477"/>
      <c r="G1157" s="477"/>
      <c r="H1157" s="479"/>
      <c r="I1157" s="509"/>
      <c r="J1157" s="477"/>
      <c r="K1157" s="477"/>
      <c r="L1157" s="479"/>
      <c r="M1157" s="477"/>
    </row>
    <row r="1158" spans="1:13" x14ac:dyDescent="0.2">
      <c r="A1158" s="477"/>
      <c r="B1158" s="477"/>
      <c r="C1158" s="477"/>
      <c r="D1158" s="477"/>
      <c r="E1158" s="477"/>
      <c r="F1158" s="477"/>
      <c r="G1158" s="477"/>
      <c r="H1158" s="479"/>
      <c r="I1158" s="509"/>
      <c r="J1158" s="477"/>
      <c r="K1158" s="477"/>
      <c r="L1158" s="479"/>
      <c r="M1158" s="477"/>
    </row>
    <row r="1159" spans="1:13" x14ac:dyDescent="0.2">
      <c r="A1159" s="477"/>
      <c r="B1159" s="477"/>
      <c r="C1159" s="477"/>
      <c r="D1159" s="477"/>
      <c r="E1159" s="477"/>
      <c r="F1159" s="477"/>
      <c r="G1159" s="477"/>
      <c r="H1159" s="479"/>
      <c r="I1159" s="509"/>
      <c r="J1159" s="477"/>
      <c r="K1159" s="477"/>
      <c r="L1159" s="479"/>
      <c r="M1159" s="477"/>
    </row>
    <row r="1160" spans="1:13" x14ac:dyDescent="0.2">
      <c r="A1160" s="477"/>
      <c r="B1160" s="477"/>
      <c r="C1160" s="477"/>
      <c r="D1160" s="477"/>
      <c r="E1160" s="477"/>
      <c r="F1160" s="477"/>
      <c r="G1160" s="477"/>
      <c r="H1160" s="479"/>
      <c r="I1160" s="509"/>
      <c r="J1160" s="477"/>
      <c r="K1160" s="477"/>
      <c r="L1160" s="479"/>
      <c r="M1160" s="477"/>
    </row>
    <row r="1161" spans="1:13" x14ac:dyDescent="0.2">
      <c r="A1161" s="477"/>
      <c r="B1161" s="477"/>
      <c r="C1161" s="477"/>
      <c r="D1161" s="477"/>
      <c r="E1161" s="477"/>
      <c r="F1161" s="477"/>
      <c r="G1161" s="477"/>
      <c r="H1161" s="479"/>
      <c r="I1161" s="509"/>
      <c r="J1161" s="477"/>
      <c r="K1161" s="477"/>
      <c r="L1161" s="479"/>
      <c r="M1161" s="477"/>
    </row>
    <row r="1162" spans="1:13" x14ac:dyDescent="0.2">
      <c r="A1162" s="477"/>
      <c r="B1162" s="477"/>
      <c r="C1162" s="477"/>
      <c r="D1162" s="477"/>
      <c r="E1162" s="477"/>
      <c r="F1162" s="477"/>
      <c r="G1162" s="477"/>
      <c r="H1162" s="479"/>
      <c r="I1162" s="509"/>
      <c r="J1162" s="477"/>
      <c r="K1162" s="477"/>
      <c r="L1162" s="479"/>
      <c r="M1162" s="477"/>
    </row>
    <row r="1163" spans="1:13" x14ac:dyDescent="0.2">
      <c r="A1163" s="477"/>
      <c r="B1163" s="477"/>
      <c r="C1163" s="477"/>
      <c r="D1163" s="477"/>
      <c r="E1163" s="477"/>
      <c r="F1163" s="477"/>
      <c r="G1163" s="477"/>
      <c r="H1163" s="479"/>
      <c r="I1163" s="509"/>
      <c r="J1163" s="477"/>
      <c r="K1163" s="477"/>
      <c r="L1163" s="479"/>
      <c r="M1163" s="477"/>
    </row>
    <row r="1164" spans="1:13" x14ac:dyDescent="0.2">
      <c r="A1164" s="477"/>
      <c r="B1164" s="477"/>
      <c r="C1164" s="477"/>
      <c r="D1164" s="477"/>
      <c r="E1164" s="477"/>
      <c r="F1164" s="477"/>
      <c r="G1164" s="477"/>
      <c r="H1164" s="479"/>
      <c r="I1164" s="509"/>
      <c r="J1164" s="477"/>
      <c r="K1164" s="477"/>
      <c r="L1164" s="479"/>
      <c r="M1164" s="477"/>
    </row>
    <row r="1165" spans="1:13" x14ac:dyDescent="0.2">
      <c r="A1165" s="477"/>
      <c r="B1165" s="477"/>
      <c r="C1165" s="477"/>
      <c r="D1165" s="477"/>
      <c r="E1165" s="477"/>
      <c r="F1165" s="477"/>
      <c r="G1165" s="477"/>
      <c r="H1165" s="479"/>
      <c r="I1165" s="509"/>
      <c r="J1165" s="477"/>
      <c r="K1165" s="477"/>
      <c r="L1165" s="479"/>
      <c r="M1165" s="477"/>
    </row>
    <row r="1166" spans="1:13" x14ac:dyDescent="0.2">
      <c r="A1166" s="477"/>
      <c r="B1166" s="477"/>
      <c r="C1166" s="477"/>
      <c r="D1166" s="477"/>
      <c r="E1166" s="477"/>
      <c r="F1166" s="477"/>
      <c r="G1166" s="477"/>
      <c r="H1166" s="479"/>
      <c r="I1166" s="509"/>
      <c r="J1166" s="477"/>
      <c r="K1166" s="477"/>
      <c r="L1166" s="479"/>
      <c r="M1166" s="477"/>
    </row>
    <row r="1167" spans="1:13" x14ac:dyDescent="0.2">
      <c r="A1167" s="477"/>
      <c r="B1167" s="477"/>
      <c r="C1167" s="477"/>
      <c r="D1167" s="477"/>
      <c r="E1167" s="477"/>
      <c r="F1167" s="477"/>
      <c r="G1167" s="477"/>
      <c r="H1167" s="479"/>
      <c r="I1167" s="509"/>
      <c r="J1167" s="477"/>
      <c r="K1167" s="477"/>
      <c r="L1167" s="479"/>
      <c r="M1167" s="477"/>
    </row>
    <row r="1168" spans="1:13" x14ac:dyDescent="0.2">
      <c r="A1168" s="477"/>
      <c r="B1168" s="477"/>
      <c r="C1168" s="477"/>
      <c r="D1168" s="477"/>
      <c r="E1168" s="477"/>
      <c r="F1168" s="477"/>
      <c r="G1168" s="477"/>
      <c r="H1168" s="479"/>
      <c r="I1168" s="509"/>
      <c r="J1168" s="477"/>
      <c r="K1168" s="477"/>
      <c r="L1168" s="479"/>
      <c r="M1168" s="477"/>
    </row>
    <row r="1169" spans="1:13" x14ac:dyDescent="0.2">
      <c r="A1169" s="477"/>
      <c r="B1169" s="477"/>
      <c r="C1169" s="477"/>
      <c r="D1169" s="477"/>
      <c r="E1169" s="477"/>
      <c r="F1169" s="477"/>
      <c r="G1169" s="477"/>
      <c r="H1169" s="479"/>
      <c r="I1169" s="509"/>
      <c r="J1169" s="477"/>
      <c r="K1169" s="477"/>
      <c r="L1169" s="479"/>
      <c r="M1169" s="477"/>
    </row>
    <row r="1170" spans="1:13" x14ac:dyDescent="0.2">
      <c r="A1170" s="477"/>
      <c r="B1170" s="477"/>
      <c r="C1170" s="477"/>
      <c r="D1170" s="477"/>
      <c r="E1170" s="477"/>
      <c r="F1170" s="477"/>
      <c r="G1170" s="477"/>
      <c r="H1170" s="479"/>
      <c r="I1170" s="509"/>
      <c r="J1170" s="477"/>
      <c r="K1170" s="477"/>
      <c r="L1170" s="479"/>
      <c r="M1170" s="477"/>
    </row>
    <row r="1171" spans="1:13" x14ac:dyDescent="0.2">
      <c r="A1171" s="477"/>
      <c r="B1171" s="477"/>
      <c r="C1171" s="477"/>
      <c r="D1171" s="477"/>
      <c r="E1171" s="477"/>
      <c r="F1171" s="477"/>
      <c r="G1171" s="477"/>
      <c r="H1171" s="479"/>
      <c r="I1171" s="509"/>
      <c r="J1171" s="477"/>
      <c r="K1171" s="477"/>
      <c r="L1171" s="479"/>
      <c r="M1171" s="477"/>
    </row>
    <row r="1172" spans="1:13" x14ac:dyDescent="0.2">
      <c r="A1172" s="477"/>
      <c r="B1172" s="477"/>
      <c r="C1172" s="477"/>
      <c r="D1172" s="477"/>
      <c r="E1172" s="477"/>
      <c r="F1172" s="477"/>
      <c r="G1172" s="477"/>
      <c r="H1172" s="479"/>
      <c r="I1172" s="509"/>
      <c r="J1172" s="477"/>
      <c r="K1172" s="477"/>
      <c r="L1172" s="479"/>
      <c r="M1172" s="477"/>
    </row>
    <row r="1173" spans="1:13" x14ac:dyDescent="0.2">
      <c r="A1173" s="477"/>
      <c r="B1173" s="477"/>
      <c r="C1173" s="477"/>
      <c r="D1173" s="477"/>
      <c r="E1173" s="477"/>
      <c r="F1173" s="477"/>
      <c r="G1173" s="477"/>
      <c r="H1173" s="479"/>
      <c r="I1173" s="509"/>
      <c r="J1173" s="477"/>
      <c r="K1173" s="477"/>
      <c r="L1173" s="479"/>
      <c r="M1173" s="477"/>
    </row>
    <row r="1174" spans="1:13" x14ac:dyDescent="0.2">
      <c r="A1174" s="477"/>
      <c r="B1174" s="477"/>
      <c r="C1174" s="477"/>
      <c r="D1174" s="477"/>
      <c r="E1174" s="477"/>
      <c r="F1174" s="477"/>
      <c r="G1174" s="477"/>
      <c r="H1174" s="479"/>
      <c r="I1174" s="509"/>
      <c r="J1174" s="477"/>
      <c r="K1174" s="477"/>
      <c r="L1174" s="479"/>
      <c r="M1174" s="477"/>
    </row>
    <row r="1175" spans="1:13" x14ac:dyDescent="0.2">
      <c r="A1175" s="477"/>
      <c r="B1175" s="477"/>
      <c r="C1175" s="477"/>
      <c r="D1175" s="477"/>
      <c r="E1175" s="477"/>
      <c r="F1175" s="477"/>
      <c r="G1175" s="477"/>
      <c r="H1175" s="479"/>
      <c r="I1175" s="509"/>
      <c r="J1175" s="477"/>
      <c r="K1175" s="477"/>
      <c r="L1175" s="479"/>
      <c r="M1175" s="477"/>
    </row>
    <row r="1176" spans="1:13" x14ac:dyDescent="0.2">
      <c r="A1176" s="477"/>
      <c r="B1176" s="477"/>
      <c r="C1176" s="477"/>
      <c r="D1176" s="477"/>
      <c r="E1176" s="477"/>
      <c r="F1176" s="477"/>
      <c r="G1176" s="477"/>
      <c r="H1176" s="479"/>
      <c r="I1176" s="509"/>
      <c r="J1176" s="477"/>
      <c r="K1176" s="477"/>
      <c r="L1176" s="479"/>
      <c r="M1176" s="477"/>
    </row>
    <row r="1177" spans="1:13" x14ac:dyDescent="0.2">
      <c r="A1177" s="477"/>
      <c r="B1177" s="477"/>
      <c r="C1177" s="477"/>
      <c r="D1177" s="477"/>
      <c r="E1177" s="477"/>
      <c r="F1177" s="477"/>
      <c r="G1177" s="477"/>
      <c r="H1177" s="479"/>
      <c r="I1177" s="509"/>
      <c r="J1177" s="477"/>
      <c r="K1177" s="477"/>
      <c r="L1177" s="479"/>
      <c r="M1177" s="477"/>
    </row>
    <row r="1178" spans="1:13" x14ac:dyDescent="0.2">
      <c r="A1178" s="477"/>
      <c r="B1178" s="477"/>
      <c r="C1178" s="477"/>
      <c r="D1178" s="477"/>
      <c r="E1178" s="477"/>
      <c r="F1178" s="477"/>
      <c r="G1178" s="477"/>
      <c r="H1178" s="479"/>
      <c r="I1178" s="509"/>
      <c r="J1178" s="477"/>
      <c r="K1178" s="477"/>
      <c r="L1178" s="479"/>
      <c r="M1178" s="477"/>
    </row>
    <row r="1179" spans="1:13" x14ac:dyDescent="0.2">
      <c r="A1179" s="477"/>
      <c r="B1179" s="477"/>
      <c r="C1179" s="477"/>
      <c r="D1179" s="477"/>
      <c r="E1179" s="477"/>
      <c r="F1179" s="477"/>
      <c r="G1179" s="477"/>
      <c r="H1179" s="479"/>
      <c r="I1179" s="509"/>
      <c r="J1179" s="477"/>
      <c r="K1179" s="477"/>
      <c r="L1179" s="479"/>
      <c r="M1179" s="477"/>
    </row>
    <row r="1180" spans="1:13" x14ac:dyDescent="0.2">
      <c r="A1180" s="477"/>
      <c r="B1180" s="477"/>
      <c r="C1180" s="477"/>
      <c r="D1180" s="477"/>
      <c r="E1180" s="477"/>
      <c r="F1180" s="477"/>
      <c r="G1180" s="477"/>
      <c r="H1180" s="479"/>
      <c r="I1180" s="509"/>
      <c r="J1180" s="477"/>
      <c r="K1180" s="477"/>
      <c r="L1180" s="479"/>
      <c r="M1180" s="477"/>
    </row>
    <row r="1181" spans="1:13" x14ac:dyDescent="0.2">
      <c r="A1181" s="477"/>
      <c r="B1181" s="477"/>
      <c r="C1181" s="477"/>
      <c r="D1181" s="477"/>
      <c r="E1181" s="477"/>
      <c r="F1181" s="477"/>
      <c r="G1181" s="477"/>
      <c r="H1181" s="479"/>
      <c r="I1181" s="509"/>
      <c r="J1181" s="477"/>
      <c r="K1181" s="477"/>
      <c r="L1181" s="479"/>
      <c r="M1181" s="477"/>
    </row>
    <row r="1182" spans="1:13" x14ac:dyDescent="0.2">
      <c r="A1182" s="477"/>
      <c r="B1182" s="477"/>
      <c r="C1182" s="477"/>
      <c r="D1182" s="477"/>
      <c r="E1182" s="477"/>
      <c r="F1182" s="477"/>
      <c r="G1182" s="477"/>
      <c r="H1182" s="479"/>
      <c r="I1182" s="509"/>
      <c r="J1182" s="477"/>
      <c r="K1182" s="477"/>
      <c r="L1182" s="479"/>
      <c r="M1182" s="477"/>
    </row>
    <row r="1183" spans="1:13" x14ac:dyDescent="0.2">
      <c r="A1183" s="477"/>
      <c r="B1183" s="477"/>
      <c r="C1183" s="477"/>
      <c r="D1183" s="477"/>
      <c r="E1183" s="477"/>
      <c r="F1183" s="477"/>
      <c r="G1183" s="477"/>
      <c r="H1183" s="479"/>
      <c r="I1183" s="509"/>
      <c r="J1183" s="477"/>
      <c r="K1183" s="477"/>
      <c r="L1183" s="479"/>
      <c r="M1183" s="477"/>
    </row>
    <row r="1184" spans="1:13" x14ac:dyDescent="0.2">
      <c r="A1184" s="477"/>
      <c r="B1184" s="477"/>
      <c r="C1184" s="477"/>
      <c r="D1184" s="477"/>
      <c r="E1184" s="477"/>
      <c r="F1184" s="477"/>
      <c r="G1184" s="477"/>
      <c r="H1184" s="479"/>
      <c r="I1184" s="509"/>
      <c r="J1184" s="477"/>
      <c r="K1184" s="477"/>
      <c r="L1184" s="479"/>
      <c r="M1184" s="477"/>
    </row>
    <row r="1185" spans="1:13" x14ac:dyDescent="0.2">
      <c r="A1185" s="477"/>
      <c r="B1185" s="477"/>
      <c r="C1185" s="477"/>
      <c r="D1185" s="477"/>
      <c r="E1185" s="477"/>
      <c r="F1185" s="477"/>
      <c r="G1185" s="477"/>
      <c r="H1185" s="479"/>
      <c r="I1185" s="509"/>
      <c r="J1185" s="477"/>
      <c r="K1185" s="477"/>
      <c r="L1185" s="479"/>
      <c r="M1185" s="477"/>
    </row>
    <row r="1186" spans="1:13" x14ac:dyDescent="0.2">
      <c r="A1186" s="477"/>
      <c r="B1186" s="477"/>
      <c r="C1186" s="477"/>
      <c r="D1186" s="477"/>
      <c r="E1186" s="477"/>
      <c r="F1186" s="477"/>
      <c r="G1186" s="477"/>
      <c r="H1186" s="479"/>
      <c r="I1186" s="509"/>
      <c r="J1186" s="477"/>
      <c r="K1186" s="477"/>
      <c r="L1186" s="479"/>
      <c r="M1186" s="477"/>
    </row>
    <row r="1187" spans="1:13" x14ac:dyDescent="0.2">
      <c r="A1187" s="477"/>
      <c r="B1187" s="477"/>
      <c r="C1187" s="477"/>
      <c r="D1187" s="477"/>
      <c r="E1187" s="477"/>
      <c r="F1187" s="477"/>
      <c r="G1187" s="477"/>
      <c r="H1187" s="479"/>
      <c r="I1187" s="509"/>
      <c r="J1187" s="477"/>
      <c r="K1187" s="477"/>
      <c r="L1187" s="479"/>
      <c r="M1187" s="477"/>
    </row>
    <row r="1188" spans="1:13" x14ac:dyDescent="0.2">
      <c r="A1188" s="477"/>
      <c r="B1188" s="477"/>
      <c r="C1188" s="477"/>
      <c r="D1188" s="477"/>
      <c r="E1188" s="477"/>
      <c r="F1188" s="477"/>
      <c r="G1188" s="477"/>
      <c r="H1188" s="479"/>
      <c r="I1188" s="509"/>
      <c r="J1188" s="477"/>
      <c r="K1188" s="477"/>
      <c r="L1188" s="479"/>
      <c r="M1188" s="477"/>
    </row>
    <row r="1189" spans="1:13" x14ac:dyDescent="0.2">
      <c r="A1189" s="477"/>
      <c r="B1189" s="477"/>
      <c r="C1189" s="477"/>
      <c r="D1189" s="477"/>
      <c r="E1189" s="477"/>
      <c r="F1189" s="477"/>
      <c r="G1189" s="477"/>
      <c r="H1189" s="479"/>
      <c r="I1189" s="509"/>
      <c r="J1189" s="477"/>
      <c r="K1189" s="477"/>
      <c r="L1189" s="479"/>
      <c r="M1189" s="477"/>
    </row>
    <row r="1190" spans="1:13" x14ac:dyDescent="0.2">
      <c r="A1190" s="477"/>
      <c r="B1190" s="477"/>
      <c r="C1190" s="477"/>
      <c r="D1190" s="477"/>
      <c r="E1190" s="477"/>
      <c r="F1190" s="477"/>
      <c r="G1190" s="477"/>
      <c r="H1190" s="479"/>
      <c r="I1190" s="509"/>
      <c r="J1190" s="477"/>
      <c r="K1190" s="477"/>
      <c r="L1190" s="479"/>
      <c r="M1190" s="477"/>
    </row>
    <row r="1191" spans="1:13" x14ac:dyDescent="0.2">
      <c r="A1191" s="477"/>
      <c r="B1191" s="477"/>
      <c r="C1191" s="477"/>
      <c r="D1191" s="477"/>
      <c r="E1191" s="477"/>
      <c r="F1191" s="477"/>
      <c r="G1191" s="477"/>
      <c r="H1191" s="479"/>
      <c r="I1191" s="509"/>
      <c r="J1191" s="477"/>
      <c r="K1191" s="477"/>
      <c r="L1191" s="479"/>
      <c r="M1191" s="477"/>
    </row>
    <row r="1192" spans="1:13" x14ac:dyDescent="0.2">
      <c r="A1192" s="477"/>
      <c r="B1192" s="477"/>
      <c r="C1192" s="477"/>
      <c r="D1192" s="477"/>
      <c r="E1192" s="477"/>
      <c r="F1192" s="477"/>
      <c r="G1192" s="477"/>
      <c r="H1192" s="479"/>
      <c r="I1192" s="509"/>
      <c r="J1192" s="477"/>
      <c r="K1192" s="477"/>
      <c r="L1192" s="479"/>
      <c r="M1192" s="477"/>
    </row>
    <row r="1193" spans="1:13" x14ac:dyDescent="0.2">
      <c r="A1193" s="477"/>
      <c r="B1193" s="477"/>
      <c r="C1193" s="477"/>
      <c r="D1193" s="477"/>
      <c r="E1193" s="477"/>
      <c r="F1193" s="477"/>
      <c r="G1193" s="477"/>
      <c r="H1193" s="479"/>
      <c r="I1193" s="509"/>
      <c r="J1193" s="477"/>
      <c r="K1193" s="477"/>
      <c r="L1193" s="479"/>
      <c r="M1193" s="477"/>
    </row>
    <row r="1194" spans="1:13" x14ac:dyDescent="0.2">
      <c r="A1194" s="477"/>
      <c r="B1194" s="477"/>
      <c r="C1194" s="477"/>
      <c r="D1194" s="477"/>
      <c r="E1194" s="477"/>
      <c r="F1194" s="477"/>
      <c r="G1194" s="477"/>
      <c r="H1194" s="479"/>
      <c r="I1194" s="509"/>
      <c r="J1194" s="477"/>
      <c r="K1194" s="477"/>
      <c r="L1194" s="479"/>
      <c r="M1194" s="477"/>
    </row>
    <row r="1195" spans="1:13" x14ac:dyDescent="0.2">
      <c r="A1195" s="477"/>
      <c r="B1195" s="477"/>
      <c r="C1195" s="477"/>
      <c r="D1195" s="477"/>
      <c r="E1195" s="477"/>
      <c r="F1195" s="477"/>
      <c r="G1195" s="477"/>
      <c r="H1195" s="479"/>
      <c r="I1195" s="509"/>
      <c r="J1195" s="477"/>
      <c r="K1195" s="477"/>
      <c r="L1195" s="479"/>
      <c r="M1195" s="477"/>
    </row>
    <row r="1196" spans="1:13" x14ac:dyDescent="0.2">
      <c r="A1196" s="477"/>
      <c r="B1196" s="477"/>
      <c r="C1196" s="477"/>
      <c r="D1196" s="477"/>
      <c r="E1196" s="477"/>
      <c r="F1196" s="477"/>
      <c r="G1196" s="477"/>
      <c r="H1196" s="479"/>
      <c r="I1196" s="509"/>
      <c r="J1196" s="477"/>
      <c r="K1196" s="477"/>
      <c r="L1196" s="479"/>
      <c r="M1196" s="477"/>
    </row>
    <row r="1197" spans="1:13" x14ac:dyDescent="0.2">
      <c r="A1197" s="477"/>
      <c r="B1197" s="477"/>
      <c r="C1197" s="477"/>
      <c r="D1197" s="477"/>
      <c r="E1197" s="477"/>
      <c r="F1197" s="477"/>
      <c r="G1197" s="477"/>
      <c r="H1197" s="479"/>
      <c r="I1197" s="509"/>
      <c r="J1197" s="477"/>
      <c r="K1197" s="477"/>
      <c r="L1197" s="479"/>
      <c r="M1197" s="477"/>
    </row>
    <row r="1198" spans="1:13" x14ac:dyDescent="0.2">
      <c r="A1198" s="477"/>
      <c r="B1198" s="477"/>
      <c r="C1198" s="477"/>
      <c r="D1198" s="477"/>
      <c r="E1198" s="477"/>
      <c r="F1198" s="477"/>
      <c r="G1198" s="477"/>
      <c r="H1198" s="479"/>
      <c r="I1198" s="509"/>
      <c r="J1198" s="477"/>
      <c r="K1198" s="477"/>
      <c r="L1198" s="479"/>
      <c r="M1198" s="477"/>
    </row>
    <row r="1199" spans="1:13" x14ac:dyDescent="0.2">
      <c r="A1199" s="477"/>
      <c r="B1199" s="477"/>
      <c r="C1199" s="477"/>
      <c r="D1199" s="477"/>
      <c r="E1199" s="477"/>
      <c r="F1199" s="477"/>
      <c r="G1199" s="477"/>
      <c r="H1199" s="479"/>
      <c r="I1199" s="509"/>
      <c r="J1199" s="477"/>
      <c r="K1199" s="477"/>
      <c r="L1199" s="479"/>
      <c r="M1199" s="477"/>
    </row>
    <row r="1200" spans="1:13" x14ac:dyDescent="0.2">
      <c r="A1200" s="477"/>
      <c r="B1200" s="477"/>
      <c r="C1200" s="477"/>
      <c r="D1200" s="477"/>
      <c r="E1200" s="477"/>
      <c r="F1200" s="477"/>
      <c r="G1200" s="477"/>
      <c r="H1200" s="479"/>
      <c r="I1200" s="509"/>
      <c r="J1200" s="477"/>
      <c r="K1200" s="477"/>
      <c r="L1200" s="479"/>
      <c r="M1200" s="477"/>
    </row>
    <row r="1201" spans="1:13" x14ac:dyDescent="0.2">
      <c r="A1201" s="477"/>
      <c r="B1201" s="477"/>
      <c r="C1201" s="477"/>
      <c r="D1201" s="477"/>
      <c r="E1201" s="477"/>
      <c r="F1201" s="477"/>
      <c r="G1201" s="477"/>
      <c r="H1201" s="479"/>
      <c r="I1201" s="509"/>
      <c r="J1201" s="477"/>
      <c r="K1201" s="477"/>
      <c r="L1201" s="479"/>
      <c r="M1201" s="477"/>
    </row>
    <row r="1202" spans="1:13" x14ac:dyDescent="0.2">
      <c r="A1202" s="477"/>
      <c r="B1202" s="477"/>
      <c r="C1202" s="477"/>
      <c r="D1202" s="477"/>
      <c r="E1202" s="477"/>
      <c r="F1202" s="477"/>
      <c r="G1202" s="477"/>
      <c r="H1202" s="479"/>
      <c r="I1202" s="509"/>
      <c r="J1202" s="477"/>
      <c r="K1202" s="477"/>
      <c r="L1202" s="479"/>
      <c r="M1202" s="477"/>
    </row>
    <row r="1203" spans="1:13" x14ac:dyDescent="0.2">
      <c r="A1203" s="477"/>
      <c r="B1203" s="477"/>
      <c r="C1203" s="477"/>
      <c r="D1203" s="477"/>
      <c r="E1203" s="477"/>
      <c r="F1203" s="477"/>
      <c r="G1203" s="477"/>
      <c r="H1203" s="479"/>
      <c r="I1203" s="509"/>
      <c r="J1203" s="477"/>
      <c r="K1203" s="477"/>
      <c r="L1203" s="479"/>
      <c r="M1203" s="477"/>
    </row>
    <row r="1204" spans="1:13" x14ac:dyDescent="0.2">
      <c r="A1204" s="477"/>
      <c r="B1204" s="477"/>
      <c r="C1204" s="477"/>
      <c r="D1204" s="477"/>
      <c r="E1204" s="477"/>
      <c r="F1204" s="477"/>
      <c r="G1204" s="477"/>
      <c r="H1204" s="479"/>
      <c r="I1204" s="509"/>
      <c r="J1204" s="477"/>
      <c r="K1204" s="477"/>
      <c r="L1204" s="479"/>
      <c r="M1204" s="477"/>
    </row>
    <row r="1205" spans="1:13" x14ac:dyDescent="0.2">
      <c r="A1205" s="477"/>
      <c r="B1205" s="477"/>
      <c r="C1205" s="477"/>
      <c r="D1205" s="477"/>
      <c r="E1205" s="477"/>
      <c r="F1205" s="477"/>
      <c r="G1205" s="477"/>
      <c r="H1205" s="479"/>
      <c r="I1205" s="509"/>
      <c r="J1205" s="477"/>
      <c r="K1205" s="477"/>
      <c r="L1205" s="479"/>
      <c r="M1205" s="477"/>
    </row>
    <row r="1206" spans="1:13" x14ac:dyDescent="0.2">
      <c r="A1206" s="477"/>
      <c r="B1206" s="477"/>
      <c r="C1206" s="477"/>
      <c r="D1206" s="477"/>
      <c r="E1206" s="477"/>
      <c r="F1206" s="477"/>
      <c r="G1206" s="477"/>
      <c r="H1206" s="479"/>
      <c r="I1206" s="509"/>
      <c r="J1206" s="477"/>
      <c r="K1206" s="477"/>
      <c r="L1206" s="479"/>
      <c r="M1206" s="477"/>
    </row>
    <row r="1207" spans="1:13" x14ac:dyDescent="0.2">
      <c r="I1207" s="512"/>
    </row>
  </sheetData>
  <sortState ref="A2:M2202">
    <sortCondition ref="C2:C2202"/>
  </sortState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workbookViewId="0">
      <selection activeCell="A2" sqref="A2:XFD18"/>
    </sheetView>
  </sheetViews>
  <sheetFormatPr defaultColWidth="9.140625" defaultRowHeight="12.75" x14ac:dyDescent="0.2"/>
  <cols>
    <col min="8" max="8" width="14.7109375" customWidth="1"/>
    <col min="9" max="9" width="13.5703125" style="363" customWidth="1"/>
    <col min="12" max="12" width="17.85546875" customWidth="1"/>
  </cols>
  <sheetData>
    <row r="1" spans="1:15" s="362" customFormat="1" x14ac:dyDescent="0.2">
      <c r="A1" s="481" t="s">
        <v>888</v>
      </c>
      <c r="B1" s="481" t="s">
        <v>0</v>
      </c>
      <c r="C1" s="481" t="s">
        <v>889</v>
      </c>
      <c r="D1" s="481" t="s">
        <v>1</v>
      </c>
      <c r="E1" s="481" t="s">
        <v>31</v>
      </c>
      <c r="F1" s="481" t="s">
        <v>32</v>
      </c>
      <c r="G1" s="481" t="s">
        <v>40</v>
      </c>
      <c r="H1" s="481" t="s">
        <v>33</v>
      </c>
      <c r="I1" s="508" t="s">
        <v>2</v>
      </c>
      <c r="J1" s="481" t="s">
        <v>36</v>
      </c>
      <c r="K1" s="481" t="s">
        <v>3</v>
      </c>
      <c r="L1" s="481" t="s">
        <v>34</v>
      </c>
      <c r="M1" s="481" t="s">
        <v>35</v>
      </c>
      <c r="N1" s="481"/>
      <c r="O1" s="481"/>
    </row>
    <row r="2" spans="1:15" x14ac:dyDescent="0.2">
      <c r="A2" s="614" t="s">
        <v>896</v>
      </c>
      <c r="B2" s="614" t="s">
        <v>900</v>
      </c>
      <c r="C2" s="614" t="s">
        <v>892</v>
      </c>
      <c r="D2" s="614" t="s">
        <v>358</v>
      </c>
      <c r="E2" s="614" t="s">
        <v>359</v>
      </c>
      <c r="F2" s="614" t="s">
        <v>360</v>
      </c>
      <c r="G2" s="614" t="s">
        <v>1324</v>
      </c>
      <c r="H2" s="615">
        <v>42444</v>
      </c>
      <c r="I2" s="616">
        <v>-189.64</v>
      </c>
      <c r="J2" s="614" t="s">
        <v>1325</v>
      </c>
      <c r="K2" s="614" t="s">
        <v>423</v>
      </c>
      <c r="L2" s="615">
        <v>42444</v>
      </c>
      <c r="M2" s="614" t="s">
        <v>4</v>
      </c>
    </row>
    <row r="3" spans="1:15" x14ac:dyDescent="0.2">
      <c r="A3" s="614" t="s">
        <v>896</v>
      </c>
      <c r="B3" s="614" t="s">
        <v>900</v>
      </c>
      <c r="C3" s="614" t="s">
        <v>891</v>
      </c>
      <c r="D3" s="614" t="s">
        <v>208</v>
      </c>
      <c r="E3" s="614" t="s">
        <v>3295</v>
      </c>
      <c r="F3" s="614" t="s">
        <v>210</v>
      </c>
      <c r="G3" s="614" t="s">
        <v>3296</v>
      </c>
      <c r="H3" s="615">
        <v>42432</v>
      </c>
      <c r="I3" s="616">
        <v>725.12</v>
      </c>
      <c r="J3" s="614" t="s">
        <v>3297</v>
      </c>
      <c r="K3" s="614" t="s">
        <v>897</v>
      </c>
      <c r="L3" s="615">
        <v>42433</v>
      </c>
      <c r="M3" s="614" t="s">
        <v>4</v>
      </c>
    </row>
    <row r="4" spans="1:15" x14ac:dyDescent="0.2">
      <c r="A4" s="614" t="s">
        <v>896</v>
      </c>
      <c r="B4" s="614" t="s">
        <v>900</v>
      </c>
      <c r="C4" s="614" t="s">
        <v>891</v>
      </c>
      <c r="D4" s="614" t="s">
        <v>265</v>
      </c>
      <c r="E4" s="614" t="s">
        <v>266</v>
      </c>
      <c r="F4" s="614" t="s">
        <v>267</v>
      </c>
      <c r="G4" s="614" t="s">
        <v>1194</v>
      </c>
      <c r="H4" s="615">
        <v>42429</v>
      </c>
      <c r="I4" s="616">
        <v>648.45000000000005</v>
      </c>
      <c r="J4" s="614"/>
      <c r="K4" s="614" t="s">
        <v>1358</v>
      </c>
      <c r="L4" s="615">
        <v>42444</v>
      </c>
      <c r="M4" s="614" t="s">
        <v>4</v>
      </c>
    </row>
    <row r="5" spans="1:15" x14ac:dyDescent="0.2">
      <c r="A5" s="614" t="s">
        <v>896</v>
      </c>
      <c r="B5" s="614" t="s">
        <v>900</v>
      </c>
      <c r="C5" s="614" t="s">
        <v>891</v>
      </c>
      <c r="D5" s="614" t="s">
        <v>271</v>
      </c>
      <c r="E5" s="614" t="s">
        <v>272</v>
      </c>
      <c r="F5" s="614" t="s">
        <v>273</v>
      </c>
      <c r="G5" s="614" t="s">
        <v>1352</v>
      </c>
      <c r="H5" s="615">
        <v>42446</v>
      </c>
      <c r="I5" s="616">
        <v>154.53</v>
      </c>
      <c r="J5" s="614" t="s">
        <v>1353</v>
      </c>
      <c r="K5" s="614" t="s">
        <v>145</v>
      </c>
      <c r="L5" s="615">
        <v>42451</v>
      </c>
      <c r="M5" s="614" t="s">
        <v>4</v>
      </c>
    </row>
    <row r="6" spans="1:15" x14ac:dyDescent="0.2">
      <c r="A6" s="614" t="s">
        <v>890</v>
      </c>
      <c r="B6" s="614" t="s">
        <v>900</v>
      </c>
      <c r="C6" s="614" t="s">
        <v>891</v>
      </c>
      <c r="D6" s="614" t="s">
        <v>94</v>
      </c>
      <c r="E6" s="614" t="s">
        <v>95</v>
      </c>
      <c r="F6" s="614" t="s">
        <v>96</v>
      </c>
      <c r="G6" s="614" t="s">
        <v>1232</v>
      </c>
      <c r="H6" s="615">
        <v>42437</v>
      </c>
      <c r="I6" s="616">
        <v>434.27</v>
      </c>
      <c r="J6" s="614"/>
      <c r="K6" s="614" t="s">
        <v>135</v>
      </c>
      <c r="L6" s="615">
        <v>42458</v>
      </c>
      <c r="M6" s="614" t="s">
        <v>4</v>
      </c>
    </row>
    <row r="7" spans="1:15" x14ac:dyDescent="0.2">
      <c r="A7" s="614" t="s">
        <v>890</v>
      </c>
      <c r="B7" s="614" t="s">
        <v>900</v>
      </c>
      <c r="C7" s="614" t="s">
        <v>891</v>
      </c>
      <c r="D7" s="614" t="s">
        <v>94</v>
      </c>
      <c r="E7" s="614" t="s">
        <v>95</v>
      </c>
      <c r="F7" s="614" t="s">
        <v>96</v>
      </c>
      <c r="G7" s="614" t="s">
        <v>1233</v>
      </c>
      <c r="H7" s="615">
        <v>42422</v>
      </c>
      <c r="I7" s="616">
        <v>158.51</v>
      </c>
      <c r="J7" s="614"/>
      <c r="K7" s="614" t="s">
        <v>135</v>
      </c>
      <c r="L7" s="615">
        <v>42458</v>
      </c>
      <c r="M7" s="614" t="s">
        <v>4</v>
      </c>
    </row>
    <row r="8" spans="1:15" x14ac:dyDescent="0.2">
      <c r="A8" s="614" t="s">
        <v>890</v>
      </c>
      <c r="B8" s="614" t="s">
        <v>900</v>
      </c>
      <c r="C8" s="614" t="s">
        <v>892</v>
      </c>
      <c r="D8" s="614" t="s">
        <v>352</v>
      </c>
      <c r="E8" s="614" t="s">
        <v>353</v>
      </c>
      <c r="F8" s="614" t="s">
        <v>354</v>
      </c>
      <c r="G8" s="614" t="s">
        <v>1326</v>
      </c>
      <c r="H8" s="615">
        <v>42439</v>
      </c>
      <c r="I8" s="616">
        <v>-296.83</v>
      </c>
      <c r="J8" s="614"/>
      <c r="K8" s="614" t="s">
        <v>305</v>
      </c>
      <c r="L8" s="615">
        <v>42439</v>
      </c>
      <c r="M8" s="614" t="s">
        <v>4</v>
      </c>
    </row>
    <row r="9" spans="1:15" x14ac:dyDescent="0.2">
      <c r="A9" s="614" t="s">
        <v>890</v>
      </c>
      <c r="B9" s="614" t="s">
        <v>900</v>
      </c>
      <c r="C9" s="614" t="s">
        <v>891</v>
      </c>
      <c r="D9" s="614" t="s">
        <v>352</v>
      </c>
      <c r="E9" s="614" t="s">
        <v>353</v>
      </c>
      <c r="F9" s="614" t="s">
        <v>354</v>
      </c>
      <c r="G9" s="614" t="s">
        <v>1327</v>
      </c>
      <c r="H9" s="615">
        <v>42440</v>
      </c>
      <c r="I9" s="616">
        <v>66.61</v>
      </c>
      <c r="J9" s="614"/>
      <c r="K9" s="614" t="s">
        <v>305</v>
      </c>
      <c r="L9" s="615">
        <v>42440</v>
      </c>
      <c r="M9" s="614" t="s">
        <v>4</v>
      </c>
    </row>
    <row r="10" spans="1:15" x14ac:dyDescent="0.2">
      <c r="A10" s="614" t="s">
        <v>890</v>
      </c>
      <c r="B10" s="614" t="s">
        <v>900</v>
      </c>
      <c r="C10" s="614" t="s">
        <v>891</v>
      </c>
      <c r="D10" s="614" t="s">
        <v>352</v>
      </c>
      <c r="E10" s="614" t="s">
        <v>353</v>
      </c>
      <c r="F10" s="614" t="s">
        <v>354</v>
      </c>
      <c r="G10" s="614" t="s">
        <v>1328</v>
      </c>
      <c r="H10" s="615">
        <v>42439</v>
      </c>
      <c r="I10" s="616">
        <v>275.64999999999998</v>
      </c>
      <c r="J10" s="614"/>
      <c r="K10" s="614" t="s">
        <v>305</v>
      </c>
      <c r="L10" s="615">
        <v>42439</v>
      </c>
      <c r="M10" s="614" t="s">
        <v>4</v>
      </c>
    </row>
    <row r="11" spans="1:15" x14ac:dyDescent="0.2">
      <c r="A11" s="614" t="s">
        <v>890</v>
      </c>
      <c r="B11" s="614" t="s">
        <v>900</v>
      </c>
      <c r="C11" s="614" t="s">
        <v>891</v>
      </c>
      <c r="D11" s="614" t="s">
        <v>139</v>
      </c>
      <c r="E11" s="614" t="s">
        <v>140</v>
      </c>
      <c r="F11" s="614" t="s">
        <v>141</v>
      </c>
      <c r="G11" s="614" t="s">
        <v>1277</v>
      </c>
      <c r="H11" s="615">
        <v>42432</v>
      </c>
      <c r="I11" s="616">
        <v>138.62</v>
      </c>
      <c r="J11" s="614"/>
      <c r="K11" s="614" t="s">
        <v>135</v>
      </c>
      <c r="L11" s="615">
        <v>42433</v>
      </c>
      <c r="M11" s="614" t="s">
        <v>4</v>
      </c>
    </row>
    <row r="12" spans="1:15" x14ac:dyDescent="0.2">
      <c r="A12" s="614" t="s">
        <v>890</v>
      </c>
      <c r="B12" s="614" t="s">
        <v>900</v>
      </c>
      <c r="C12" s="614" t="s">
        <v>891</v>
      </c>
      <c r="D12" s="614" t="s">
        <v>139</v>
      </c>
      <c r="E12" s="614" t="s">
        <v>140</v>
      </c>
      <c r="F12" s="614" t="s">
        <v>141</v>
      </c>
      <c r="G12" s="614" t="s">
        <v>1329</v>
      </c>
      <c r="H12" s="615">
        <v>42431</v>
      </c>
      <c r="I12" s="616">
        <v>36.880000000000003</v>
      </c>
      <c r="J12" s="614" t="s">
        <v>1107</v>
      </c>
      <c r="K12" s="614" t="s">
        <v>145</v>
      </c>
      <c r="L12" s="615">
        <v>42432</v>
      </c>
      <c r="M12" s="614" t="s">
        <v>4</v>
      </c>
    </row>
    <row r="13" spans="1:15" x14ac:dyDescent="0.2">
      <c r="A13" s="614" t="s">
        <v>890</v>
      </c>
      <c r="B13" s="614" t="s">
        <v>900</v>
      </c>
      <c r="C13" s="614" t="s">
        <v>891</v>
      </c>
      <c r="D13" s="614" t="s">
        <v>171</v>
      </c>
      <c r="E13" s="614" t="s">
        <v>656</v>
      </c>
      <c r="F13" s="614" t="s">
        <v>172</v>
      </c>
      <c r="G13" s="614" t="s">
        <v>1278</v>
      </c>
      <c r="H13" s="615">
        <v>42445</v>
      </c>
      <c r="I13" s="616">
        <v>594.04999999999995</v>
      </c>
      <c r="J13" s="614" t="s">
        <v>1111</v>
      </c>
      <c r="K13" s="614" t="s">
        <v>135</v>
      </c>
      <c r="L13" s="615">
        <v>42445</v>
      </c>
      <c r="M13" s="614" t="s">
        <v>4</v>
      </c>
    </row>
    <row r="14" spans="1:15" x14ac:dyDescent="0.2">
      <c r="A14" s="614" t="s">
        <v>890</v>
      </c>
      <c r="B14" s="614" t="s">
        <v>900</v>
      </c>
      <c r="C14" s="614" t="s">
        <v>891</v>
      </c>
      <c r="D14" s="614" t="s">
        <v>1362</v>
      </c>
      <c r="E14" s="614" t="s">
        <v>1363</v>
      </c>
      <c r="F14" s="614" t="s">
        <v>1364</v>
      </c>
      <c r="G14" s="614" t="s">
        <v>1365</v>
      </c>
      <c r="H14" s="615">
        <v>42400</v>
      </c>
      <c r="I14" s="616">
        <v>165</v>
      </c>
      <c r="J14" s="614" t="s">
        <v>1366</v>
      </c>
      <c r="K14" s="614" t="s">
        <v>132</v>
      </c>
      <c r="L14" s="615">
        <v>42431</v>
      </c>
      <c r="M14" s="614" t="s">
        <v>4</v>
      </c>
    </row>
    <row r="15" spans="1:15" x14ac:dyDescent="0.2">
      <c r="A15" s="614" t="s">
        <v>890</v>
      </c>
      <c r="B15" s="614" t="s">
        <v>900</v>
      </c>
      <c r="C15" s="614" t="s">
        <v>891</v>
      </c>
      <c r="D15" s="614" t="s">
        <v>435</v>
      </c>
      <c r="E15" s="614" t="s">
        <v>436</v>
      </c>
      <c r="F15" s="614" t="s">
        <v>437</v>
      </c>
      <c r="G15" s="614" t="s">
        <v>1121</v>
      </c>
      <c r="H15" s="615">
        <v>42394</v>
      </c>
      <c r="I15" s="616">
        <v>302.08999999999997</v>
      </c>
      <c r="J15" s="614" t="s">
        <v>1120</v>
      </c>
      <c r="K15" s="614" t="s">
        <v>2096</v>
      </c>
      <c r="L15" s="615">
        <v>42430</v>
      </c>
      <c r="M15" s="614" t="s">
        <v>4</v>
      </c>
    </row>
    <row r="16" spans="1:15" x14ac:dyDescent="0.2">
      <c r="A16" s="614" t="s">
        <v>890</v>
      </c>
      <c r="B16" s="614" t="s">
        <v>900</v>
      </c>
      <c r="C16" s="614" t="s">
        <v>892</v>
      </c>
      <c r="D16" s="614" t="s">
        <v>90</v>
      </c>
      <c r="E16" s="614" t="s">
        <v>91</v>
      </c>
      <c r="F16" s="614" t="s">
        <v>92</v>
      </c>
      <c r="G16" s="614" t="s">
        <v>1330</v>
      </c>
      <c r="H16" s="615">
        <v>42391</v>
      </c>
      <c r="I16" s="616">
        <v>-58.56</v>
      </c>
      <c r="J16" s="614" t="s">
        <v>1123</v>
      </c>
      <c r="K16" s="614" t="s">
        <v>919</v>
      </c>
      <c r="L16" s="615">
        <v>42438</v>
      </c>
      <c r="M16" s="614" t="s">
        <v>4</v>
      </c>
    </row>
    <row r="17" spans="1:13" x14ac:dyDescent="0.2">
      <c r="A17" s="614" t="s">
        <v>890</v>
      </c>
      <c r="B17" s="614" t="s">
        <v>900</v>
      </c>
      <c r="C17" s="614" t="s">
        <v>891</v>
      </c>
      <c r="D17" s="614" t="s">
        <v>292</v>
      </c>
      <c r="E17" s="614" t="s">
        <v>293</v>
      </c>
      <c r="F17" s="614" t="s">
        <v>294</v>
      </c>
      <c r="G17" s="614" t="s">
        <v>1302</v>
      </c>
      <c r="H17" s="615">
        <v>42431</v>
      </c>
      <c r="I17" s="616">
        <v>86.62</v>
      </c>
      <c r="J17" s="614" t="s">
        <v>1303</v>
      </c>
      <c r="K17" s="614" t="s">
        <v>135</v>
      </c>
      <c r="L17" s="615">
        <v>42436</v>
      </c>
      <c r="M17" s="614" t="s">
        <v>4</v>
      </c>
    </row>
    <row r="18" spans="1:13" x14ac:dyDescent="0.2">
      <c r="A18" s="614" t="s">
        <v>890</v>
      </c>
      <c r="B18" s="614" t="s">
        <v>282</v>
      </c>
      <c r="C18" s="614" t="s">
        <v>891</v>
      </c>
      <c r="D18" s="614" t="s">
        <v>1331</v>
      </c>
      <c r="E18" s="614" t="s">
        <v>1332</v>
      </c>
      <c r="F18" s="614" t="s">
        <v>1333</v>
      </c>
      <c r="G18" s="614" t="s">
        <v>1334</v>
      </c>
      <c r="H18" s="615">
        <v>42327</v>
      </c>
      <c r="I18" s="616">
        <v>100</v>
      </c>
      <c r="J18" s="614"/>
      <c r="K18" s="614" t="s">
        <v>351</v>
      </c>
      <c r="L18" s="615">
        <v>42437</v>
      </c>
      <c r="M18" s="614" t="s">
        <v>4</v>
      </c>
    </row>
    <row r="19" spans="1:13" x14ac:dyDescent="0.2">
      <c r="A19" s="614"/>
      <c r="B19" s="614"/>
      <c r="C19" s="614"/>
      <c r="D19" s="614"/>
      <c r="E19" s="614"/>
      <c r="F19" s="614"/>
      <c r="G19" s="614"/>
      <c r="H19" s="614"/>
      <c r="I19" s="617">
        <v>3341.3700000000003</v>
      </c>
      <c r="J19" s="614"/>
      <c r="K19" s="614"/>
      <c r="L19" s="614"/>
      <c r="M19" s="614"/>
    </row>
  </sheetData>
  <sortState ref="A2:O150">
    <sortCondition ref="C2:C150"/>
  </sortState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82"/>
  <sheetViews>
    <sheetView topLeftCell="A429" workbookViewId="0">
      <selection activeCell="B458" sqref="B458"/>
    </sheetView>
  </sheetViews>
  <sheetFormatPr defaultColWidth="9.140625" defaultRowHeight="12.75" x14ac:dyDescent="0.2"/>
  <cols>
    <col min="1" max="1" width="18.140625" customWidth="1"/>
    <col min="8" max="8" width="13.85546875" customWidth="1"/>
    <col min="9" max="10" width="16.7109375" style="363" hidden="1" customWidth="1"/>
    <col min="11" max="11" width="16.7109375" style="363" customWidth="1"/>
    <col min="13" max="13" width="15.28515625" customWidth="1"/>
    <col min="14" max="14" width="15.140625" customWidth="1"/>
    <col min="15" max="15" width="19.28515625" customWidth="1"/>
  </cols>
  <sheetData>
    <row r="1" spans="1:15" x14ac:dyDescent="0.2">
      <c r="A1" s="515" t="s">
        <v>888</v>
      </c>
      <c r="B1" s="515" t="s">
        <v>0</v>
      </c>
      <c r="C1" s="515" t="s">
        <v>889</v>
      </c>
      <c r="D1" s="515" t="s">
        <v>1</v>
      </c>
      <c r="E1" s="515" t="s">
        <v>31</v>
      </c>
      <c r="F1" s="515" t="s">
        <v>32</v>
      </c>
      <c r="G1" s="515" t="s">
        <v>40</v>
      </c>
      <c r="H1" s="515" t="s">
        <v>33</v>
      </c>
      <c r="I1" s="508" t="s">
        <v>2</v>
      </c>
      <c r="J1" s="508"/>
      <c r="K1" s="508"/>
      <c r="L1" s="515" t="s">
        <v>36</v>
      </c>
      <c r="M1" s="515" t="s">
        <v>3</v>
      </c>
      <c r="N1" s="515" t="s">
        <v>34</v>
      </c>
      <c r="O1" s="515" t="s">
        <v>35</v>
      </c>
    </row>
    <row r="2" spans="1:15" x14ac:dyDescent="0.2">
      <c r="A2" s="618" t="s">
        <v>896</v>
      </c>
      <c r="B2" s="618" t="s">
        <v>900</v>
      </c>
      <c r="C2" s="618" t="s">
        <v>892</v>
      </c>
      <c r="D2" s="618" t="s">
        <v>1383</v>
      </c>
      <c r="E2" s="618" t="s">
        <v>1384</v>
      </c>
      <c r="F2" s="618" t="s">
        <v>1385</v>
      </c>
      <c r="G2" s="618" t="s">
        <v>1393</v>
      </c>
      <c r="H2" s="619">
        <v>42475</v>
      </c>
      <c r="I2" s="620">
        <v>61.79</v>
      </c>
      <c r="J2" s="620">
        <v>-1</v>
      </c>
      <c r="K2" s="621">
        <v>-61.79</v>
      </c>
      <c r="L2" s="618"/>
      <c r="M2" s="618" t="s">
        <v>288</v>
      </c>
      <c r="N2" s="619">
        <v>42476</v>
      </c>
      <c r="O2" s="618" t="s">
        <v>72</v>
      </c>
    </row>
    <row r="3" spans="1:15" x14ac:dyDescent="0.2">
      <c r="A3" s="618" t="s">
        <v>896</v>
      </c>
      <c r="B3" s="618" t="s">
        <v>900</v>
      </c>
      <c r="C3" s="618" t="s">
        <v>892</v>
      </c>
      <c r="D3" s="618" t="s">
        <v>1383</v>
      </c>
      <c r="E3" s="618" t="s">
        <v>1384</v>
      </c>
      <c r="F3" s="618" t="s">
        <v>1385</v>
      </c>
      <c r="G3" s="618" t="s">
        <v>1394</v>
      </c>
      <c r="H3" s="619">
        <v>42475</v>
      </c>
      <c r="I3" s="620">
        <v>2090.11</v>
      </c>
      <c r="J3" s="620">
        <v>-1</v>
      </c>
      <c r="K3" s="621">
        <v>-2090.11</v>
      </c>
      <c r="L3" s="618"/>
      <c r="M3" s="618" t="s">
        <v>288</v>
      </c>
      <c r="N3" s="619">
        <v>42476</v>
      </c>
      <c r="O3" s="618" t="s">
        <v>72</v>
      </c>
    </row>
    <row r="4" spans="1:15" x14ac:dyDescent="0.2">
      <c r="A4" s="618" t="s">
        <v>896</v>
      </c>
      <c r="B4" s="618" t="s">
        <v>900</v>
      </c>
      <c r="C4" s="618" t="s">
        <v>892</v>
      </c>
      <c r="D4" s="618" t="s">
        <v>1383</v>
      </c>
      <c r="E4" s="618" t="s">
        <v>1384</v>
      </c>
      <c r="F4" s="618" t="s">
        <v>1385</v>
      </c>
      <c r="G4" s="618" t="s">
        <v>1395</v>
      </c>
      <c r="H4" s="619">
        <v>42475</v>
      </c>
      <c r="I4" s="620">
        <v>1645.21</v>
      </c>
      <c r="J4" s="620">
        <v>-1</v>
      </c>
      <c r="K4" s="621">
        <v>-1645.21</v>
      </c>
      <c r="L4" s="618"/>
      <c r="M4" s="618" t="s">
        <v>288</v>
      </c>
      <c r="N4" s="619">
        <v>42476</v>
      </c>
      <c r="O4" s="618" t="s">
        <v>72</v>
      </c>
    </row>
    <row r="5" spans="1:15" x14ac:dyDescent="0.2">
      <c r="A5" s="618" t="s">
        <v>896</v>
      </c>
      <c r="B5" s="618" t="s">
        <v>900</v>
      </c>
      <c r="C5" s="618" t="s">
        <v>892</v>
      </c>
      <c r="D5" s="618" t="s">
        <v>1383</v>
      </c>
      <c r="E5" s="618" t="s">
        <v>1384</v>
      </c>
      <c r="F5" s="618" t="s">
        <v>1385</v>
      </c>
      <c r="G5" s="618" t="s">
        <v>1396</v>
      </c>
      <c r="H5" s="619">
        <v>42475</v>
      </c>
      <c r="I5" s="620">
        <v>4586</v>
      </c>
      <c r="J5" s="620">
        <v>-1</v>
      </c>
      <c r="K5" s="621">
        <v>-4586</v>
      </c>
      <c r="L5" s="618"/>
      <c r="M5" s="618" t="s">
        <v>288</v>
      </c>
      <c r="N5" s="619">
        <v>42476</v>
      </c>
      <c r="O5" s="618" t="s">
        <v>72</v>
      </c>
    </row>
    <row r="6" spans="1:15" x14ac:dyDescent="0.2">
      <c r="A6" s="618" t="s">
        <v>896</v>
      </c>
      <c r="B6" s="618" t="s">
        <v>900</v>
      </c>
      <c r="C6" s="618" t="s">
        <v>892</v>
      </c>
      <c r="D6" s="618" t="s">
        <v>1383</v>
      </c>
      <c r="E6" s="618" t="s">
        <v>1384</v>
      </c>
      <c r="F6" s="618" t="s">
        <v>1385</v>
      </c>
      <c r="G6" s="618" t="s">
        <v>1397</v>
      </c>
      <c r="H6" s="619">
        <v>42475</v>
      </c>
      <c r="I6" s="620">
        <v>1654.12</v>
      </c>
      <c r="J6" s="620">
        <v>-1</v>
      </c>
      <c r="K6" s="621">
        <v>-1654.12</v>
      </c>
      <c r="L6" s="618"/>
      <c r="M6" s="618" t="s">
        <v>288</v>
      </c>
      <c r="N6" s="619">
        <v>42476</v>
      </c>
      <c r="O6" s="618" t="s">
        <v>72</v>
      </c>
    </row>
    <row r="7" spans="1:15" x14ac:dyDescent="0.2">
      <c r="A7" s="618" t="s">
        <v>896</v>
      </c>
      <c r="B7" s="618" t="s">
        <v>900</v>
      </c>
      <c r="C7" s="618" t="s">
        <v>892</v>
      </c>
      <c r="D7" s="618" t="s">
        <v>1383</v>
      </c>
      <c r="E7" s="618" t="s">
        <v>1384</v>
      </c>
      <c r="F7" s="618" t="s">
        <v>1385</v>
      </c>
      <c r="G7" s="618" t="s">
        <v>1398</v>
      </c>
      <c r="H7" s="619">
        <v>42475</v>
      </c>
      <c r="I7" s="620">
        <v>7367.84</v>
      </c>
      <c r="J7" s="620">
        <v>-1</v>
      </c>
      <c r="K7" s="621">
        <v>-7367.84</v>
      </c>
      <c r="L7" s="618"/>
      <c r="M7" s="618" t="s">
        <v>288</v>
      </c>
      <c r="N7" s="619">
        <v>42476</v>
      </c>
      <c r="O7" s="618" t="s">
        <v>72</v>
      </c>
    </row>
    <row r="8" spans="1:15" x14ac:dyDescent="0.2">
      <c r="A8" s="618" t="s">
        <v>896</v>
      </c>
      <c r="B8" s="618" t="s">
        <v>900</v>
      </c>
      <c r="C8" s="618" t="s">
        <v>892</v>
      </c>
      <c r="D8" s="618" t="s">
        <v>1383</v>
      </c>
      <c r="E8" s="618" t="s">
        <v>1384</v>
      </c>
      <c r="F8" s="618" t="s">
        <v>1385</v>
      </c>
      <c r="G8" s="618" t="s">
        <v>1399</v>
      </c>
      <c r="H8" s="619">
        <v>42475</v>
      </c>
      <c r="I8" s="620">
        <v>2838.74</v>
      </c>
      <c r="J8" s="620">
        <v>-1</v>
      </c>
      <c r="K8" s="621">
        <v>-2838.74</v>
      </c>
      <c r="L8" s="618"/>
      <c r="M8" s="618" t="s">
        <v>288</v>
      </c>
      <c r="N8" s="619">
        <v>42476</v>
      </c>
      <c r="O8" s="618" t="s">
        <v>72</v>
      </c>
    </row>
    <row r="9" spans="1:15" x14ac:dyDescent="0.2">
      <c r="A9" s="618" t="s">
        <v>896</v>
      </c>
      <c r="B9" s="618" t="s">
        <v>900</v>
      </c>
      <c r="C9" s="618" t="s">
        <v>892</v>
      </c>
      <c r="D9" s="618" t="s">
        <v>1383</v>
      </c>
      <c r="E9" s="618" t="s">
        <v>1384</v>
      </c>
      <c r="F9" s="618" t="s">
        <v>1385</v>
      </c>
      <c r="G9" s="618" t="s">
        <v>1400</v>
      </c>
      <c r="H9" s="619">
        <v>42475</v>
      </c>
      <c r="I9" s="620">
        <v>2223.15</v>
      </c>
      <c r="J9" s="620">
        <v>-1</v>
      </c>
      <c r="K9" s="621">
        <v>-2223.15</v>
      </c>
      <c r="L9" s="618"/>
      <c r="M9" s="618" t="s">
        <v>288</v>
      </c>
      <c r="N9" s="619">
        <v>42476</v>
      </c>
      <c r="O9" s="618" t="s">
        <v>72</v>
      </c>
    </row>
    <row r="10" spans="1:15" x14ac:dyDescent="0.2">
      <c r="A10" s="618" t="s">
        <v>896</v>
      </c>
      <c r="B10" s="618" t="s">
        <v>900</v>
      </c>
      <c r="C10" s="618" t="s">
        <v>892</v>
      </c>
      <c r="D10" s="618" t="s">
        <v>1383</v>
      </c>
      <c r="E10" s="618" t="s">
        <v>1384</v>
      </c>
      <c r="F10" s="618" t="s">
        <v>1385</v>
      </c>
      <c r="G10" s="618" t="s">
        <v>1401</v>
      </c>
      <c r="H10" s="619">
        <v>42475</v>
      </c>
      <c r="I10" s="620">
        <v>1747.24</v>
      </c>
      <c r="J10" s="620">
        <v>-1</v>
      </c>
      <c r="K10" s="621">
        <v>-1747.24</v>
      </c>
      <c r="L10" s="618"/>
      <c r="M10" s="618" t="s">
        <v>288</v>
      </c>
      <c r="N10" s="619">
        <v>42476</v>
      </c>
      <c r="O10" s="618" t="s">
        <v>72</v>
      </c>
    </row>
    <row r="11" spans="1:15" x14ac:dyDescent="0.2">
      <c r="A11" s="618" t="s">
        <v>896</v>
      </c>
      <c r="B11" s="618" t="s">
        <v>900</v>
      </c>
      <c r="C11" s="618" t="s">
        <v>892</v>
      </c>
      <c r="D11" s="618" t="s">
        <v>1383</v>
      </c>
      <c r="E11" s="618" t="s">
        <v>1384</v>
      </c>
      <c r="F11" s="618" t="s">
        <v>1385</v>
      </c>
      <c r="G11" s="618" t="s">
        <v>1402</v>
      </c>
      <c r="H11" s="619">
        <v>42475</v>
      </c>
      <c r="I11" s="620">
        <v>95.01</v>
      </c>
      <c r="J11" s="620">
        <v>-1</v>
      </c>
      <c r="K11" s="621">
        <v>-95.01</v>
      </c>
      <c r="L11" s="618"/>
      <c r="M11" s="618" t="s">
        <v>288</v>
      </c>
      <c r="N11" s="619">
        <v>42476</v>
      </c>
      <c r="O11" s="618" t="s">
        <v>72</v>
      </c>
    </row>
    <row r="12" spans="1:15" x14ac:dyDescent="0.2">
      <c r="A12" s="618" t="s">
        <v>896</v>
      </c>
      <c r="B12" s="618" t="s">
        <v>900</v>
      </c>
      <c r="C12" s="618" t="s">
        <v>892</v>
      </c>
      <c r="D12" s="618" t="s">
        <v>1383</v>
      </c>
      <c r="E12" s="618" t="s">
        <v>1384</v>
      </c>
      <c r="F12" s="618" t="s">
        <v>1385</v>
      </c>
      <c r="G12" s="618" t="s">
        <v>1403</v>
      </c>
      <c r="H12" s="619">
        <v>42475</v>
      </c>
      <c r="I12" s="620">
        <v>4828.25</v>
      </c>
      <c r="J12" s="620">
        <v>-1</v>
      </c>
      <c r="K12" s="621">
        <v>-4828.25</v>
      </c>
      <c r="L12" s="618"/>
      <c r="M12" s="618" t="s">
        <v>288</v>
      </c>
      <c r="N12" s="619">
        <v>42476</v>
      </c>
      <c r="O12" s="618" t="s">
        <v>72</v>
      </c>
    </row>
    <row r="13" spans="1:15" x14ac:dyDescent="0.2">
      <c r="A13" s="618" t="s">
        <v>896</v>
      </c>
      <c r="B13" s="618" t="s">
        <v>900</v>
      </c>
      <c r="C13" s="618" t="s">
        <v>892</v>
      </c>
      <c r="D13" s="618" t="s">
        <v>1383</v>
      </c>
      <c r="E13" s="618" t="s">
        <v>1384</v>
      </c>
      <c r="F13" s="618" t="s">
        <v>1385</v>
      </c>
      <c r="G13" s="618" t="s">
        <v>1404</v>
      </c>
      <c r="H13" s="619">
        <v>42475</v>
      </c>
      <c r="I13" s="620">
        <v>1675.39</v>
      </c>
      <c r="J13" s="620">
        <v>-1</v>
      </c>
      <c r="K13" s="621">
        <v>-1675.39</v>
      </c>
      <c r="L13" s="618"/>
      <c r="M13" s="618" t="s">
        <v>288</v>
      </c>
      <c r="N13" s="619">
        <v>42476</v>
      </c>
      <c r="O13" s="618" t="s">
        <v>72</v>
      </c>
    </row>
    <row r="14" spans="1:15" x14ac:dyDescent="0.2">
      <c r="A14" s="618" t="s">
        <v>896</v>
      </c>
      <c r="B14" s="618" t="s">
        <v>900</v>
      </c>
      <c r="C14" s="618" t="s">
        <v>892</v>
      </c>
      <c r="D14" s="618" t="s">
        <v>1383</v>
      </c>
      <c r="E14" s="618" t="s">
        <v>1384</v>
      </c>
      <c r="F14" s="618" t="s">
        <v>1385</v>
      </c>
      <c r="G14" s="618" t="s">
        <v>1405</v>
      </c>
      <c r="H14" s="619">
        <v>42475</v>
      </c>
      <c r="I14" s="620">
        <v>7370.97</v>
      </c>
      <c r="J14" s="620">
        <v>-1</v>
      </c>
      <c r="K14" s="621">
        <v>-7370.97</v>
      </c>
      <c r="L14" s="618"/>
      <c r="M14" s="618" t="s">
        <v>288</v>
      </c>
      <c r="N14" s="619">
        <v>42476</v>
      </c>
      <c r="O14" s="618" t="s">
        <v>72</v>
      </c>
    </row>
    <row r="15" spans="1:15" x14ac:dyDescent="0.2">
      <c r="A15" s="618" t="s">
        <v>896</v>
      </c>
      <c r="B15" s="618" t="s">
        <v>900</v>
      </c>
      <c r="C15" s="618" t="s">
        <v>892</v>
      </c>
      <c r="D15" s="618" t="s">
        <v>1383</v>
      </c>
      <c r="E15" s="618" t="s">
        <v>1384</v>
      </c>
      <c r="F15" s="618" t="s">
        <v>1385</v>
      </c>
      <c r="G15" s="618" t="s">
        <v>1406</v>
      </c>
      <c r="H15" s="619">
        <v>42475</v>
      </c>
      <c r="I15" s="620">
        <v>526.1</v>
      </c>
      <c r="J15" s="620">
        <v>-1</v>
      </c>
      <c r="K15" s="621">
        <v>-526.1</v>
      </c>
      <c r="L15" s="618"/>
      <c r="M15" s="618" t="s">
        <v>288</v>
      </c>
      <c r="N15" s="619">
        <v>42476</v>
      </c>
      <c r="O15" s="618" t="s">
        <v>72</v>
      </c>
    </row>
    <row r="16" spans="1:15" x14ac:dyDescent="0.2">
      <c r="A16" s="618" t="s">
        <v>896</v>
      </c>
      <c r="B16" s="618" t="s">
        <v>900</v>
      </c>
      <c r="C16" s="618" t="s">
        <v>892</v>
      </c>
      <c r="D16" s="618" t="s">
        <v>1383</v>
      </c>
      <c r="E16" s="618" t="s">
        <v>1384</v>
      </c>
      <c r="F16" s="618" t="s">
        <v>1385</v>
      </c>
      <c r="G16" s="618" t="s">
        <v>1407</v>
      </c>
      <c r="H16" s="619">
        <v>42475</v>
      </c>
      <c r="I16" s="620">
        <v>2973.56</v>
      </c>
      <c r="J16" s="620">
        <v>-1</v>
      </c>
      <c r="K16" s="621">
        <v>-2973.56</v>
      </c>
      <c r="L16" s="618"/>
      <c r="M16" s="618" t="s">
        <v>288</v>
      </c>
      <c r="N16" s="619">
        <v>42476</v>
      </c>
      <c r="O16" s="618" t="s">
        <v>72</v>
      </c>
    </row>
    <row r="17" spans="1:15" x14ac:dyDescent="0.2">
      <c r="A17" s="618" t="s">
        <v>896</v>
      </c>
      <c r="B17" s="618" t="s">
        <v>900</v>
      </c>
      <c r="C17" s="618" t="s">
        <v>892</v>
      </c>
      <c r="D17" s="618" t="s">
        <v>1383</v>
      </c>
      <c r="E17" s="618" t="s">
        <v>1384</v>
      </c>
      <c r="F17" s="618" t="s">
        <v>1385</v>
      </c>
      <c r="G17" s="618" t="s">
        <v>1408</v>
      </c>
      <c r="H17" s="619">
        <v>42475</v>
      </c>
      <c r="I17" s="620">
        <v>1657.08</v>
      </c>
      <c r="J17" s="620">
        <v>-1</v>
      </c>
      <c r="K17" s="621">
        <v>-1657.08</v>
      </c>
      <c r="L17" s="618"/>
      <c r="M17" s="618" t="s">
        <v>288</v>
      </c>
      <c r="N17" s="619">
        <v>42476</v>
      </c>
      <c r="O17" s="618" t="s">
        <v>72</v>
      </c>
    </row>
    <row r="18" spans="1:15" x14ac:dyDescent="0.2">
      <c r="A18" s="618" t="s">
        <v>896</v>
      </c>
      <c r="B18" s="618" t="s">
        <v>900</v>
      </c>
      <c r="C18" s="618" t="s">
        <v>892</v>
      </c>
      <c r="D18" s="618" t="s">
        <v>1383</v>
      </c>
      <c r="E18" s="618" t="s">
        <v>1384</v>
      </c>
      <c r="F18" s="618" t="s">
        <v>1385</v>
      </c>
      <c r="G18" s="618" t="s">
        <v>1409</v>
      </c>
      <c r="H18" s="619">
        <v>42475</v>
      </c>
      <c r="I18" s="620">
        <v>3441.86</v>
      </c>
      <c r="J18" s="620">
        <v>-1</v>
      </c>
      <c r="K18" s="621">
        <v>-3441.86</v>
      </c>
      <c r="L18" s="618"/>
      <c r="M18" s="618" t="s">
        <v>288</v>
      </c>
      <c r="N18" s="619">
        <v>42476</v>
      </c>
      <c r="O18" s="618" t="s">
        <v>72</v>
      </c>
    </row>
    <row r="19" spans="1:15" x14ac:dyDescent="0.2">
      <c r="A19" s="618" t="s">
        <v>896</v>
      </c>
      <c r="B19" s="618" t="s">
        <v>900</v>
      </c>
      <c r="C19" s="618" t="s">
        <v>892</v>
      </c>
      <c r="D19" s="618" t="s">
        <v>1383</v>
      </c>
      <c r="E19" s="618" t="s">
        <v>1384</v>
      </c>
      <c r="F19" s="618" t="s">
        <v>1385</v>
      </c>
      <c r="G19" s="618" t="s">
        <v>1410</v>
      </c>
      <c r="H19" s="619">
        <v>42475</v>
      </c>
      <c r="I19" s="620">
        <v>3113.85</v>
      </c>
      <c r="J19" s="620">
        <v>-1</v>
      </c>
      <c r="K19" s="621">
        <v>-3113.85</v>
      </c>
      <c r="L19" s="618"/>
      <c r="M19" s="618" t="s">
        <v>288</v>
      </c>
      <c r="N19" s="619">
        <v>42476</v>
      </c>
      <c r="O19" s="618" t="s">
        <v>72</v>
      </c>
    </row>
    <row r="20" spans="1:15" x14ac:dyDescent="0.2">
      <c r="A20" s="618" t="s">
        <v>896</v>
      </c>
      <c r="B20" s="618" t="s">
        <v>900</v>
      </c>
      <c r="C20" s="618" t="s">
        <v>892</v>
      </c>
      <c r="D20" s="618" t="s">
        <v>1383</v>
      </c>
      <c r="E20" s="618" t="s">
        <v>1384</v>
      </c>
      <c r="F20" s="618" t="s">
        <v>1385</v>
      </c>
      <c r="G20" s="618" t="s">
        <v>1411</v>
      </c>
      <c r="H20" s="619">
        <v>42475</v>
      </c>
      <c r="I20" s="620">
        <v>31.91</v>
      </c>
      <c r="J20" s="620">
        <v>-1</v>
      </c>
      <c r="K20" s="621">
        <v>-31.91</v>
      </c>
      <c r="L20" s="618"/>
      <c r="M20" s="618" t="s">
        <v>288</v>
      </c>
      <c r="N20" s="619">
        <v>42476</v>
      </c>
      <c r="O20" s="618" t="s">
        <v>72</v>
      </c>
    </row>
    <row r="21" spans="1:15" x14ac:dyDescent="0.2">
      <c r="A21" s="618" t="s">
        <v>896</v>
      </c>
      <c r="B21" s="618" t="s">
        <v>900</v>
      </c>
      <c r="C21" s="618" t="s">
        <v>892</v>
      </c>
      <c r="D21" s="618" t="s">
        <v>1383</v>
      </c>
      <c r="E21" s="618" t="s">
        <v>1384</v>
      </c>
      <c r="F21" s="618" t="s">
        <v>1385</v>
      </c>
      <c r="G21" s="618" t="s">
        <v>1412</v>
      </c>
      <c r="H21" s="619">
        <v>42475</v>
      </c>
      <c r="I21" s="620">
        <v>4426.6899999999996</v>
      </c>
      <c r="J21" s="620">
        <v>-1</v>
      </c>
      <c r="K21" s="621">
        <v>-4426.6899999999996</v>
      </c>
      <c r="L21" s="618"/>
      <c r="M21" s="618" t="s">
        <v>288</v>
      </c>
      <c r="N21" s="619">
        <v>42476</v>
      </c>
      <c r="O21" s="618" t="s">
        <v>72</v>
      </c>
    </row>
    <row r="22" spans="1:15" x14ac:dyDescent="0.2">
      <c r="A22" s="618" t="s">
        <v>896</v>
      </c>
      <c r="B22" s="618" t="s">
        <v>900</v>
      </c>
      <c r="C22" s="618" t="s">
        <v>892</v>
      </c>
      <c r="D22" s="618" t="s">
        <v>1383</v>
      </c>
      <c r="E22" s="618" t="s">
        <v>1384</v>
      </c>
      <c r="F22" s="618" t="s">
        <v>1385</v>
      </c>
      <c r="G22" s="618" t="s">
        <v>1413</v>
      </c>
      <c r="H22" s="619">
        <v>42475</v>
      </c>
      <c r="I22" s="620">
        <v>458.61</v>
      </c>
      <c r="J22" s="620">
        <v>-1</v>
      </c>
      <c r="K22" s="621">
        <v>-458.61</v>
      </c>
      <c r="L22" s="618"/>
      <c r="M22" s="618" t="s">
        <v>288</v>
      </c>
      <c r="N22" s="619">
        <v>42476</v>
      </c>
      <c r="O22" s="618" t="s">
        <v>72</v>
      </c>
    </row>
    <row r="23" spans="1:15" x14ac:dyDescent="0.2">
      <c r="A23" s="618" t="s">
        <v>896</v>
      </c>
      <c r="B23" s="618" t="s">
        <v>900</v>
      </c>
      <c r="C23" s="618" t="s">
        <v>892</v>
      </c>
      <c r="D23" s="618" t="s">
        <v>1383</v>
      </c>
      <c r="E23" s="618" t="s">
        <v>1384</v>
      </c>
      <c r="F23" s="618" t="s">
        <v>1385</v>
      </c>
      <c r="G23" s="618" t="s">
        <v>1414</v>
      </c>
      <c r="H23" s="619">
        <v>42475</v>
      </c>
      <c r="I23" s="620">
        <v>47.4</v>
      </c>
      <c r="J23" s="620">
        <v>-1</v>
      </c>
      <c r="K23" s="621">
        <v>-47.4</v>
      </c>
      <c r="L23" s="618"/>
      <c r="M23" s="618" t="s">
        <v>288</v>
      </c>
      <c r="N23" s="619">
        <v>42476</v>
      </c>
      <c r="O23" s="618" t="s">
        <v>72</v>
      </c>
    </row>
    <row r="24" spans="1:15" x14ac:dyDescent="0.2">
      <c r="A24" s="618" t="s">
        <v>896</v>
      </c>
      <c r="B24" s="618" t="s">
        <v>900</v>
      </c>
      <c r="C24" s="618" t="s">
        <v>892</v>
      </c>
      <c r="D24" s="618" t="s">
        <v>1383</v>
      </c>
      <c r="E24" s="618" t="s">
        <v>1384</v>
      </c>
      <c r="F24" s="618" t="s">
        <v>1385</v>
      </c>
      <c r="G24" s="618" t="s">
        <v>1415</v>
      </c>
      <c r="H24" s="619">
        <v>42475</v>
      </c>
      <c r="I24" s="620">
        <v>1979.72</v>
      </c>
      <c r="J24" s="620">
        <v>-1</v>
      </c>
      <c r="K24" s="621">
        <v>-1979.72</v>
      </c>
      <c r="L24" s="618"/>
      <c r="M24" s="618" t="s">
        <v>288</v>
      </c>
      <c r="N24" s="619">
        <v>42476</v>
      </c>
      <c r="O24" s="618" t="s">
        <v>72</v>
      </c>
    </row>
    <row r="25" spans="1:15" x14ac:dyDescent="0.2">
      <c r="A25" s="618" t="s">
        <v>896</v>
      </c>
      <c r="B25" s="618" t="s">
        <v>900</v>
      </c>
      <c r="C25" s="618" t="s">
        <v>892</v>
      </c>
      <c r="D25" s="618" t="s">
        <v>1383</v>
      </c>
      <c r="E25" s="618" t="s">
        <v>1384</v>
      </c>
      <c r="F25" s="618" t="s">
        <v>1385</v>
      </c>
      <c r="G25" s="618" t="s">
        <v>1416</v>
      </c>
      <c r="H25" s="619">
        <v>42475</v>
      </c>
      <c r="I25" s="620">
        <v>626.63</v>
      </c>
      <c r="J25" s="620">
        <v>-1</v>
      </c>
      <c r="K25" s="621">
        <v>-626.63</v>
      </c>
      <c r="L25" s="618"/>
      <c r="M25" s="618" t="s">
        <v>288</v>
      </c>
      <c r="N25" s="619">
        <v>42476</v>
      </c>
      <c r="O25" s="618" t="s">
        <v>72</v>
      </c>
    </row>
    <row r="26" spans="1:15" x14ac:dyDescent="0.2">
      <c r="A26" s="618" t="s">
        <v>896</v>
      </c>
      <c r="B26" s="618" t="s">
        <v>900</v>
      </c>
      <c r="C26" s="618" t="s">
        <v>892</v>
      </c>
      <c r="D26" s="618" t="s">
        <v>1383</v>
      </c>
      <c r="E26" s="618" t="s">
        <v>1384</v>
      </c>
      <c r="F26" s="618" t="s">
        <v>1385</v>
      </c>
      <c r="G26" s="618" t="s">
        <v>1417</v>
      </c>
      <c r="H26" s="619">
        <v>42475</v>
      </c>
      <c r="I26" s="620">
        <v>1425.02</v>
      </c>
      <c r="J26" s="620">
        <v>-1</v>
      </c>
      <c r="K26" s="621">
        <v>-1425.02</v>
      </c>
      <c r="L26" s="618"/>
      <c r="M26" s="618" t="s">
        <v>288</v>
      </c>
      <c r="N26" s="619">
        <v>42476</v>
      </c>
      <c r="O26" s="618" t="s">
        <v>72</v>
      </c>
    </row>
    <row r="27" spans="1:15" x14ac:dyDescent="0.2">
      <c r="A27" s="618" t="s">
        <v>896</v>
      </c>
      <c r="B27" s="618" t="s">
        <v>900</v>
      </c>
      <c r="C27" s="618" t="s">
        <v>892</v>
      </c>
      <c r="D27" s="618" t="s">
        <v>1383</v>
      </c>
      <c r="E27" s="618" t="s">
        <v>1384</v>
      </c>
      <c r="F27" s="618" t="s">
        <v>1385</v>
      </c>
      <c r="G27" s="618" t="s">
        <v>1418</v>
      </c>
      <c r="H27" s="619">
        <v>42475</v>
      </c>
      <c r="I27" s="620">
        <v>2941.35</v>
      </c>
      <c r="J27" s="620">
        <v>-1</v>
      </c>
      <c r="K27" s="621">
        <v>-2941.35</v>
      </c>
      <c r="L27" s="618"/>
      <c r="M27" s="618" t="s">
        <v>288</v>
      </c>
      <c r="N27" s="619">
        <v>42476</v>
      </c>
      <c r="O27" s="618" t="s">
        <v>72</v>
      </c>
    </row>
    <row r="28" spans="1:15" x14ac:dyDescent="0.2">
      <c r="A28" s="618" t="s">
        <v>896</v>
      </c>
      <c r="B28" s="618" t="s">
        <v>900</v>
      </c>
      <c r="C28" s="618" t="s">
        <v>892</v>
      </c>
      <c r="D28" s="618" t="s">
        <v>1383</v>
      </c>
      <c r="E28" s="618" t="s">
        <v>1384</v>
      </c>
      <c r="F28" s="618" t="s">
        <v>1385</v>
      </c>
      <c r="G28" s="618" t="s">
        <v>1419</v>
      </c>
      <c r="H28" s="619">
        <v>42475</v>
      </c>
      <c r="I28" s="620">
        <v>146.26</v>
      </c>
      <c r="J28" s="620">
        <v>-1</v>
      </c>
      <c r="K28" s="621">
        <v>-146.26</v>
      </c>
      <c r="L28" s="618"/>
      <c r="M28" s="618" t="s">
        <v>288</v>
      </c>
      <c r="N28" s="619">
        <v>42476</v>
      </c>
      <c r="O28" s="618" t="s">
        <v>72</v>
      </c>
    </row>
    <row r="29" spans="1:15" x14ac:dyDescent="0.2">
      <c r="A29" s="618" t="s">
        <v>896</v>
      </c>
      <c r="B29" s="618" t="s">
        <v>900</v>
      </c>
      <c r="C29" s="618" t="s">
        <v>892</v>
      </c>
      <c r="D29" s="618" t="s">
        <v>1383</v>
      </c>
      <c r="E29" s="618" t="s">
        <v>1384</v>
      </c>
      <c r="F29" s="618" t="s">
        <v>1385</v>
      </c>
      <c r="G29" s="618" t="s">
        <v>1420</v>
      </c>
      <c r="H29" s="619">
        <v>42475</v>
      </c>
      <c r="I29" s="620">
        <v>627.89</v>
      </c>
      <c r="J29" s="620">
        <v>-1</v>
      </c>
      <c r="K29" s="621">
        <v>-627.89</v>
      </c>
      <c r="L29" s="618"/>
      <c r="M29" s="618" t="s">
        <v>288</v>
      </c>
      <c r="N29" s="619">
        <v>42476</v>
      </c>
      <c r="O29" s="618" t="s">
        <v>72</v>
      </c>
    </row>
    <row r="30" spans="1:15" x14ac:dyDescent="0.2">
      <c r="A30" s="618" t="s">
        <v>896</v>
      </c>
      <c r="B30" s="618" t="s">
        <v>900</v>
      </c>
      <c r="C30" s="618" t="s">
        <v>892</v>
      </c>
      <c r="D30" s="618" t="s">
        <v>1383</v>
      </c>
      <c r="E30" s="618" t="s">
        <v>1384</v>
      </c>
      <c r="F30" s="618" t="s">
        <v>1385</v>
      </c>
      <c r="G30" s="618" t="s">
        <v>1421</v>
      </c>
      <c r="H30" s="619">
        <v>42475</v>
      </c>
      <c r="I30" s="620">
        <v>1347.06</v>
      </c>
      <c r="J30" s="620">
        <v>-1</v>
      </c>
      <c r="K30" s="621">
        <v>-1347.06</v>
      </c>
      <c r="L30" s="618"/>
      <c r="M30" s="618" t="s">
        <v>288</v>
      </c>
      <c r="N30" s="619">
        <v>42476</v>
      </c>
      <c r="O30" s="618" t="s">
        <v>72</v>
      </c>
    </row>
    <row r="31" spans="1:15" x14ac:dyDescent="0.2">
      <c r="A31" s="618" t="s">
        <v>896</v>
      </c>
      <c r="B31" s="618" t="s">
        <v>900</v>
      </c>
      <c r="C31" s="618" t="s">
        <v>892</v>
      </c>
      <c r="D31" s="618" t="s">
        <v>1383</v>
      </c>
      <c r="E31" s="618" t="s">
        <v>1384</v>
      </c>
      <c r="F31" s="618" t="s">
        <v>1385</v>
      </c>
      <c r="G31" s="618" t="s">
        <v>1422</v>
      </c>
      <c r="H31" s="619">
        <v>42475</v>
      </c>
      <c r="I31" s="620">
        <v>176.64</v>
      </c>
      <c r="J31" s="620">
        <v>-1</v>
      </c>
      <c r="K31" s="621">
        <v>-176.64</v>
      </c>
      <c r="L31" s="618"/>
      <c r="M31" s="618" t="s">
        <v>288</v>
      </c>
      <c r="N31" s="619">
        <v>42476</v>
      </c>
      <c r="O31" s="618" t="s">
        <v>72</v>
      </c>
    </row>
    <row r="32" spans="1:15" x14ac:dyDescent="0.2">
      <c r="A32" s="618" t="s">
        <v>896</v>
      </c>
      <c r="B32" s="618" t="s">
        <v>900</v>
      </c>
      <c r="C32" s="618" t="s">
        <v>892</v>
      </c>
      <c r="D32" s="618" t="s">
        <v>1383</v>
      </c>
      <c r="E32" s="618" t="s">
        <v>1384</v>
      </c>
      <c r="F32" s="618" t="s">
        <v>1385</v>
      </c>
      <c r="G32" s="618" t="s">
        <v>1423</v>
      </c>
      <c r="H32" s="619">
        <v>42475</v>
      </c>
      <c r="I32" s="620">
        <v>301.77</v>
      </c>
      <c r="J32" s="620">
        <v>-1</v>
      </c>
      <c r="K32" s="621">
        <v>-301.77</v>
      </c>
      <c r="L32" s="618"/>
      <c r="M32" s="618" t="s">
        <v>288</v>
      </c>
      <c r="N32" s="619">
        <v>42476</v>
      </c>
      <c r="O32" s="618" t="s">
        <v>72</v>
      </c>
    </row>
    <row r="33" spans="1:15" x14ac:dyDescent="0.2">
      <c r="A33" s="618" t="s">
        <v>896</v>
      </c>
      <c r="B33" s="618" t="s">
        <v>900</v>
      </c>
      <c r="C33" s="618" t="s">
        <v>892</v>
      </c>
      <c r="D33" s="618" t="s">
        <v>1383</v>
      </c>
      <c r="E33" s="618" t="s">
        <v>1384</v>
      </c>
      <c r="F33" s="618" t="s">
        <v>1385</v>
      </c>
      <c r="G33" s="618" t="s">
        <v>1424</v>
      </c>
      <c r="H33" s="619">
        <v>42475</v>
      </c>
      <c r="I33" s="620">
        <v>1630.69</v>
      </c>
      <c r="J33" s="620">
        <v>-1</v>
      </c>
      <c r="K33" s="621">
        <v>-1630.69</v>
      </c>
      <c r="L33" s="618"/>
      <c r="M33" s="618" t="s">
        <v>288</v>
      </c>
      <c r="N33" s="619">
        <v>42476</v>
      </c>
      <c r="O33" s="618" t="s">
        <v>72</v>
      </c>
    </row>
    <row r="34" spans="1:15" x14ac:dyDescent="0.2">
      <c r="A34" s="618" t="s">
        <v>896</v>
      </c>
      <c r="B34" s="618" t="s">
        <v>900</v>
      </c>
      <c r="C34" s="618" t="s">
        <v>892</v>
      </c>
      <c r="D34" s="618" t="s">
        <v>1383</v>
      </c>
      <c r="E34" s="618" t="s">
        <v>1384</v>
      </c>
      <c r="F34" s="618" t="s">
        <v>1385</v>
      </c>
      <c r="G34" s="618" t="s">
        <v>1425</v>
      </c>
      <c r="H34" s="619">
        <v>42475</v>
      </c>
      <c r="I34" s="620">
        <v>573.85</v>
      </c>
      <c r="J34" s="620">
        <v>-1</v>
      </c>
      <c r="K34" s="621">
        <v>-573.85</v>
      </c>
      <c r="L34" s="618"/>
      <c r="M34" s="618" t="s">
        <v>288</v>
      </c>
      <c r="N34" s="619">
        <v>42476</v>
      </c>
      <c r="O34" s="618" t="s">
        <v>72</v>
      </c>
    </row>
    <row r="35" spans="1:15" x14ac:dyDescent="0.2">
      <c r="A35" s="618" t="s">
        <v>896</v>
      </c>
      <c r="B35" s="618" t="s">
        <v>900</v>
      </c>
      <c r="C35" s="618" t="s">
        <v>892</v>
      </c>
      <c r="D35" s="618" t="s">
        <v>1383</v>
      </c>
      <c r="E35" s="618" t="s">
        <v>1384</v>
      </c>
      <c r="F35" s="618" t="s">
        <v>1385</v>
      </c>
      <c r="G35" s="618" t="s">
        <v>1426</v>
      </c>
      <c r="H35" s="619">
        <v>42475</v>
      </c>
      <c r="I35" s="620">
        <v>280.44</v>
      </c>
      <c r="J35" s="620">
        <v>-1</v>
      </c>
      <c r="K35" s="621">
        <v>-280.44</v>
      </c>
      <c r="L35" s="618"/>
      <c r="M35" s="618" t="s">
        <v>288</v>
      </c>
      <c r="N35" s="619">
        <v>42476</v>
      </c>
      <c r="O35" s="618" t="s">
        <v>72</v>
      </c>
    </row>
    <row r="36" spans="1:15" x14ac:dyDescent="0.2">
      <c r="A36" s="618" t="s">
        <v>896</v>
      </c>
      <c r="B36" s="618" t="s">
        <v>900</v>
      </c>
      <c r="C36" s="618" t="s">
        <v>892</v>
      </c>
      <c r="D36" s="618" t="s">
        <v>1383</v>
      </c>
      <c r="E36" s="618" t="s">
        <v>1384</v>
      </c>
      <c r="F36" s="618" t="s">
        <v>1385</v>
      </c>
      <c r="G36" s="618" t="s">
        <v>1427</v>
      </c>
      <c r="H36" s="619">
        <v>42475</v>
      </c>
      <c r="I36" s="620">
        <v>119.09</v>
      </c>
      <c r="J36" s="620">
        <v>-1</v>
      </c>
      <c r="K36" s="621">
        <v>-119.09</v>
      </c>
      <c r="L36" s="618"/>
      <c r="M36" s="618" t="s">
        <v>288</v>
      </c>
      <c r="N36" s="619">
        <v>42476</v>
      </c>
      <c r="O36" s="618" t="s">
        <v>72</v>
      </c>
    </row>
    <row r="37" spans="1:15" x14ac:dyDescent="0.2">
      <c r="A37" s="618" t="s">
        <v>896</v>
      </c>
      <c r="B37" s="618" t="s">
        <v>900</v>
      </c>
      <c r="C37" s="618" t="s">
        <v>892</v>
      </c>
      <c r="D37" s="618" t="s">
        <v>1383</v>
      </c>
      <c r="E37" s="618" t="s">
        <v>1384</v>
      </c>
      <c r="F37" s="618" t="s">
        <v>1385</v>
      </c>
      <c r="G37" s="618" t="s">
        <v>1428</v>
      </c>
      <c r="H37" s="619">
        <v>42475</v>
      </c>
      <c r="I37" s="620">
        <v>153.51</v>
      </c>
      <c r="J37" s="620">
        <v>-1</v>
      </c>
      <c r="K37" s="621">
        <v>-153.51</v>
      </c>
      <c r="L37" s="618"/>
      <c r="M37" s="618" t="s">
        <v>288</v>
      </c>
      <c r="N37" s="619">
        <v>42476</v>
      </c>
      <c r="O37" s="618" t="s">
        <v>72</v>
      </c>
    </row>
    <row r="38" spans="1:15" x14ac:dyDescent="0.2">
      <c r="A38" s="618" t="s">
        <v>896</v>
      </c>
      <c r="B38" s="618" t="s">
        <v>900</v>
      </c>
      <c r="C38" s="618" t="s">
        <v>892</v>
      </c>
      <c r="D38" s="618" t="s">
        <v>1383</v>
      </c>
      <c r="E38" s="618" t="s">
        <v>1384</v>
      </c>
      <c r="F38" s="618" t="s">
        <v>1385</v>
      </c>
      <c r="G38" s="618" t="s">
        <v>1429</v>
      </c>
      <c r="H38" s="619">
        <v>42475</v>
      </c>
      <c r="I38" s="620">
        <v>950.35</v>
      </c>
      <c r="J38" s="620">
        <v>-1</v>
      </c>
      <c r="K38" s="621">
        <v>-950.35</v>
      </c>
      <c r="L38" s="618"/>
      <c r="M38" s="618" t="s">
        <v>288</v>
      </c>
      <c r="N38" s="619">
        <v>42476</v>
      </c>
      <c r="O38" s="618" t="s">
        <v>72</v>
      </c>
    </row>
    <row r="39" spans="1:15" x14ac:dyDescent="0.2">
      <c r="A39" s="618" t="s">
        <v>896</v>
      </c>
      <c r="B39" s="618" t="s">
        <v>900</v>
      </c>
      <c r="C39" s="618" t="s">
        <v>892</v>
      </c>
      <c r="D39" s="618" t="s">
        <v>1383</v>
      </c>
      <c r="E39" s="618" t="s">
        <v>1384</v>
      </c>
      <c r="F39" s="618" t="s">
        <v>1385</v>
      </c>
      <c r="G39" s="618" t="s">
        <v>1430</v>
      </c>
      <c r="H39" s="619">
        <v>42475</v>
      </c>
      <c r="I39" s="620">
        <v>158.72</v>
      </c>
      <c r="J39" s="620">
        <v>-1</v>
      </c>
      <c r="K39" s="621">
        <v>-158.72</v>
      </c>
      <c r="L39" s="618"/>
      <c r="M39" s="618" t="s">
        <v>288</v>
      </c>
      <c r="N39" s="619">
        <v>42476</v>
      </c>
      <c r="O39" s="618" t="s">
        <v>72</v>
      </c>
    </row>
    <row r="40" spans="1:15" x14ac:dyDescent="0.2">
      <c r="A40" s="618" t="s">
        <v>896</v>
      </c>
      <c r="B40" s="618" t="s">
        <v>900</v>
      </c>
      <c r="C40" s="618" t="s">
        <v>892</v>
      </c>
      <c r="D40" s="618" t="s">
        <v>1383</v>
      </c>
      <c r="E40" s="618" t="s">
        <v>1384</v>
      </c>
      <c r="F40" s="618" t="s">
        <v>1385</v>
      </c>
      <c r="G40" s="618" t="s">
        <v>1431</v>
      </c>
      <c r="H40" s="619">
        <v>42475</v>
      </c>
      <c r="I40" s="620">
        <v>260.32</v>
      </c>
      <c r="J40" s="620">
        <v>-1</v>
      </c>
      <c r="K40" s="621">
        <v>-260.32</v>
      </c>
      <c r="L40" s="618"/>
      <c r="M40" s="618" t="s">
        <v>288</v>
      </c>
      <c r="N40" s="619">
        <v>42476</v>
      </c>
      <c r="O40" s="618" t="s">
        <v>72</v>
      </c>
    </row>
    <row r="41" spans="1:15" x14ac:dyDescent="0.2">
      <c r="A41" s="618" t="s">
        <v>896</v>
      </c>
      <c r="B41" s="618" t="s">
        <v>900</v>
      </c>
      <c r="C41" s="618" t="s">
        <v>892</v>
      </c>
      <c r="D41" s="618" t="s">
        <v>1383</v>
      </c>
      <c r="E41" s="618" t="s">
        <v>1384</v>
      </c>
      <c r="F41" s="618" t="s">
        <v>1385</v>
      </c>
      <c r="G41" s="618" t="s">
        <v>1432</v>
      </c>
      <c r="H41" s="619">
        <v>42475</v>
      </c>
      <c r="I41" s="620">
        <v>1694.64</v>
      </c>
      <c r="J41" s="620">
        <v>-1</v>
      </c>
      <c r="K41" s="621">
        <v>-1694.64</v>
      </c>
      <c r="L41" s="618"/>
      <c r="M41" s="618" t="s">
        <v>288</v>
      </c>
      <c r="N41" s="619">
        <v>42476</v>
      </c>
      <c r="O41" s="618" t="s">
        <v>72</v>
      </c>
    </row>
    <row r="42" spans="1:15" x14ac:dyDescent="0.2">
      <c r="A42" s="618" t="s">
        <v>896</v>
      </c>
      <c r="B42" s="618" t="s">
        <v>900</v>
      </c>
      <c r="C42" s="618" t="s">
        <v>892</v>
      </c>
      <c r="D42" s="618" t="s">
        <v>1383</v>
      </c>
      <c r="E42" s="618" t="s">
        <v>1384</v>
      </c>
      <c r="F42" s="618" t="s">
        <v>1385</v>
      </c>
      <c r="G42" s="618" t="s">
        <v>1433</v>
      </c>
      <c r="H42" s="619">
        <v>42475</v>
      </c>
      <c r="I42" s="620">
        <v>362.48</v>
      </c>
      <c r="J42" s="620">
        <v>-1</v>
      </c>
      <c r="K42" s="621">
        <v>-362.48</v>
      </c>
      <c r="L42" s="618"/>
      <c r="M42" s="618" t="s">
        <v>288</v>
      </c>
      <c r="N42" s="619">
        <v>42476</v>
      </c>
      <c r="O42" s="618" t="s">
        <v>72</v>
      </c>
    </row>
    <row r="43" spans="1:15" x14ac:dyDescent="0.2">
      <c r="A43" s="618" t="s">
        <v>896</v>
      </c>
      <c r="B43" s="618" t="s">
        <v>900</v>
      </c>
      <c r="C43" s="618" t="s">
        <v>892</v>
      </c>
      <c r="D43" s="618" t="s">
        <v>1383</v>
      </c>
      <c r="E43" s="618" t="s">
        <v>1384</v>
      </c>
      <c r="F43" s="618" t="s">
        <v>1385</v>
      </c>
      <c r="G43" s="618" t="s">
        <v>1434</v>
      </c>
      <c r="H43" s="619">
        <v>42475</v>
      </c>
      <c r="I43" s="620">
        <v>205.42</v>
      </c>
      <c r="J43" s="620">
        <v>-1</v>
      </c>
      <c r="K43" s="621">
        <v>-205.42</v>
      </c>
      <c r="L43" s="618"/>
      <c r="M43" s="618" t="s">
        <v>288</v>
      </c>
      <c r="N43" s="619">
        <v>42476</v>
      </c>
      <c r="O43" s="618" t="s">
        <v>72</v>
      </c>
    </row>
    <row r="44" spans="1:15" x14ac:dyDescent="0.2">
      <c r="A44" s="618" t="s">
        <v>896</v>
      </c>
      <c r="B44" s="618" t="s">
        <v>900</v>
      </c>
      <c r="C44" s="618" t="s">
        <v>892</v>
      </c>
      <c r="D44" s="618" t="s">
        <v>1383</v>
      </c>
      <c r="E44" s="618" t="s">
        <v>1384</v>
      </c>
      <c r="F44" s="618" t="s">
        <v>1385</v>
      </c>
      <c r="G44" s="618" t="s">
        <v>1435</v>
      </c>
      <c r="H44" s="619">
        <v>42475</v>
      </c>
      <c r="I44" s="620">
        <v>2941.95</v>
      </c>
      <c r="J44" s="620">
        <v>-1</v>
      </c>
      <c r="K44" s="621">
        <v>-2941.95</v>
      </c>
      <c r="L44" s="618"/>
      <c r="M44" s="618" t="s">
        <v>288</v>
      </c>
      <c r="N44" s="619">
        <v>42476</v>
      </c>
      <c r="O44" s="618" t="s">
        <v>72</v>
      </c>
    </row>
    <row r="45" spans="1:15" x14ac:dyDescent="0.2">
      <c r="A45" s="618" t="s">
        <v>896</v>
      </c>
      <c r="B45" s="618" t="s">
        <v>900</v>
      </c>
      <c r="C45" s="618" t="s">
        <v>892</v>
      </c>
      <c r="D45" s="618" t="s">
        <v>1383</v>
      </c>
      <c r="E45" s="618" t="s">
        <v>1384</v>
      </c>
      <c r="F45" s="618" t="s">
        <v>1385</v>
      </c>
      <c r="G45" s="618" t="s">
        <v>1436</v>
      </c>
      <c r="H45" s="619">
        <v>42475</v>
      </c>
      <c r="I45" s="620">
        <v>1958.14</v>
      </c>
      <c r="J45" s="620">
        <v>-1</v>
      </c>
      <c r="K45" s="621">
        <v>-1958.14</v>
      </c>
      <c r="L45" s="618"/>
      <c r="M45" s="618" t="s">
        <v>288</v>
      </c>
      <c r="N45" s="619">
        <v>42476</v>
      </c>
      <c r="O45" s="618" t="s">
        <v>72</v>
      </c>
    </row>
    <row r="46" spans="1:15" x14ac:dyDescent="0.2">
      <c r="A46" s="618" t="s">
        <v>896</v>
      </c>
      <c r="B46" s="618" t="s">
        <v>900</v>
      </c>
      <c r="C46" s="618" t="s">
        <v>892</v>
      </c>
      <c r="D46" s="618" t="s">
        <v>1383</v>
      </c>
      <c r="E46" s="618" t="s">
        <v>1384</v>
      </c>
      <c r="F46" s="618" t="s">
        <v>1385</v>
      </c>
      <c r="G46" s="618" t="s">
        <v>1437</v>
      </c>
      <c r="H46" s="619">
        <v>42475</v>
      </c>
      <c r="I46" s="620">
        <v>5271.43</v>
      </c>
      <c r="J46" s="620">
        <v>-1</v>
      </c>
      <c r="K46" s="621">
        <v>-5271.43</v>
      </c>
      <c r="L46" s="618"/>
      <c r="M46" s="618" t="s">
        <v>288</v>
      </c>
      <c r="N46" s="619">
        <v>42476</v>
      </c>
      <c r="O46" s="618" t="s">
        <v>72</v>
      </c>
    </row>
    <row r="47" spans="1:15" x14ac:dyDescent="0.2">
      <c r="A47" s="618" t="s">
        <v>896</v>
      </c>
      <c r="B47" s="618" t="s">
        <v>900</v>
      </c>
      <c r="C47" s="618" t="s">
        <v>892</v>
      </c>
      <c r="D47" s="618" t="s">
        <v>1383</v>
      </c>
      <c r="E47" s="618" t="s">
        <v>1384</v>
      </c>
      <c r="F47" s="618" t="s">
        <v>1385</v>
      </c>
      <c r="G47" s="618" t="s">
        <v>1438</v>
      </c>
      <c r="H47" s="619">
        <v>42475</v>
      </c>
      <c r="I47" s="620">
        <v>1010.17</v>
      </c>
      <c r="J47" s="620">
        <v>-1</v>
      </c>
      <c r="K47" s="621">
        <v>-1010.17</v>
      </c>
      <c r="L47" s="618"/>
      <c r="M47" s="618" t="s">
        <v>288</v>
      </c>
      <c r="N47" s="619">
        <v>42476</v>
      </c>
      <c r="O47" s="618" t="s">
        <v>72</v>
      </c>
    </row>
    <row r="48" spans="1:15" x14ac:dyDescent="0.2">
      <c r="A48" s="618" t="s">
        <v>896</v>
      </c>
      <c r="B48" s="618" t="s">
        <v>900</v>
      </c>
      <c r="C48" s="618" t="s">
        <v>892</v>
      </c>
      <c r="D48" s="618" t="s">
        <v>1383</v>
      </c>
      <c r="E48" s="618" t="s">
        <v>1384</v>
      </c>
      <c r="F48" s="618" t="s">
        <v>1385</v>
      </c>
      <c r="G48" s="618" t="s">
        <v>1439</v>
      </c>
      <c r="H48" s="619">
        <v>42475</v>
      </c>
      <c r="I48" s="620">
        <v>212.73</v>
      </c>
      <c r="J48" s="620">
        <v>-1</v>
      </c>
      <c r="K48" s="621">
        <v>-212.73</v>
      </c>
      <c r="L48" s="618"/>
      <c r="M48" s="618" t="s">
        <v>288</v>
      </c>
      <c r="N48" s="619">
        <v>42476</v>
      </c>
      <c r="O48" s="618" t="s">
        <v>72</v>
      </c>
    </row>
    <row r="49" spans="1:15" x14ac:dyDescent="0.2">
      <c r="A49" s="618" t="s">
        <v>896</v>
      </c>
      <c r="B49" s="618" t="s">
        <v>900</v>
      </c>
      <c r="C49" s="618" t="s">
        <v>892</v>
      </c>
      <c r="D49" s="618" t="s">
        <v>1383</v>
      </c>
      <c r="E49" s="618" t="s">
        <v>1384</v>
      </c>
      <c r="F49" s="618" t="s">
        <v>1385</v>
      </c>
      <c r="G49" s="618" t="s">
        <v>1440</v>
      </c>
      <c r="H49" s="619">
        <v>42475</v>
      </c>
      <c r="I49" s="620">
        <v>1205.47</v>
      </c>
      <c r="J49" s="620">
        <v>-1</v>
      </c>
      <c r="K49" s="621">
        <v>-1205.47</v>
      </c>
      <c r="L49" s="618"/>
      <c r="M49" s="618" t="s">
        <v>288</v>
      </c>
      <c r="N49" s="619">
        <v>42476</v>
      </c>
      <c r="O49" s="618" t="s">
        <v>72</v>
      </c>
    </row>
    <row r="50" spans="1:15" x14ac:dyDescent="0.2">
      <c r="A50" s="618" t="s">
        <v>896</v>
      </c>
      <c r="B50" s="618" t="s">
        <v>900</v>
      </c>
      <c r="C50" s="618" t="s">
        <v>892</v>
      </c>
      <c r="D50" s="618" t="s">
        <v>1383</v>
      </c>
      <c r="E50" s="618" t="s">
        <v>1384</v>
      </c>
      <c r="F50" s="618" t="s">
        <v>1385</v>
      </c>
      <c r="G50" s="618" t="s">
        <v>1441</v>
      </c>
      <c r="H50" s="619">
        <v>42475</v>
      </c>
      <c r="I50" s="620">
        <v>18613.39</v>
      </c>
      <c r="J50" s="620">
        <v>-1</v>
      </c>
      <c r="K50" s="621">
        <v>-18613.39</v>
      </c>
      <c r="L50" s="618"/>
      <c r="M50" s="618" t="s">
        <v>288</v>
      </c>
      <c r="N50" s="619">
        <v>42476</v>
      </c>
      <c r="O50" s="618" t="s">
        <v>72</v>
      </c>
    </row>
    <row r="51" spans="1:15" x14ac:dyDescent="0.2">
      <c r="A51" s="618" t="s">
        <v>896</v>
      </c>
      <c r="B51" s="618" t="s">
        <v>900</v>
      </c>
      <c r="C51" s="618" t="s">
        <v>892</v>
      </c>
      <c r="D51" s="618" t="s">
        <v>1383</v>
      </c>
      <c r="E51" s="618" t="s">
        <v>1384</v>
      </c>
      <c r="F51" s="618" t="s">
        <v>1385</v>
      </c>
      <c r="G51" s="618" t="s">
        <v>1442</v>
      </c>
      <c r="H51" s="619">
        <v>42475</v>
      </c>
      <c r="I51" s="620">
        <v>3048.57</v>
      </c>
      <c r="J51" s="620">
        <v>-1</v>
      </c>
      <c r="K51" s="621">
        <v>-3048.57</v>
      </c>
      <c r="L51" s="618"/>
      <c r="M51" s="618" t="s">
        <v>288</v>
      </c>
      <c r="N51" s="619">
        <v>42476</v>
      </c>
      <c r="O51" s="618" t="s">
        <v>72</v>
      </c>
    </row>
    <row r="52" spans="1:15" x14ac:dyDescent="0.2">
      <c r="A52" s="618" t="s">
        <v>896</v>
      </c>
      <c r="B52" s="618" t="s">
        <v>900</v>
      </c>
      <c r="C52" s="618" t="s">
        <v>892</v>
      </c>
      <c r="D52" s="618" t="s">
        <v>1383</v>
      </c>
      <c r="E52" s="618" t="s">
        <v>1384</v>
      </c>
      <c r="F52" s="618" t="s">
        <v>1385</v>
      </c>
      <c r="G52" s="618" t="s">
        <v>1443</v>
      </c>
      <c r="H52" s="619">
        <v>42475</v>
      </c>
      <c r="I52" s="620">
        <v>76.790000000000006</v>
      </c>
      <c r="J52" s="620">
        <v>-1</v>
      </c>
      <c r="K52" s="621">
        <v>-76.790000000000006</v>
      </c>
      <c r="L52" s="618"/>
      <c r="M52" s="618" t="s">
        <v>288</v>
      </c>
      <c r="N52" s="619">
        <v>42476</v>
      </c>
      <c r="O52" s="618" t="s">
        <v>72</v>
      </c>
    </row>
    <row r="53" spans="1:15" x14ac:dyDescent="0.2">
      <c r="A53" s="618" t="s">
        <v>896</v>
      </c>
      <c r="B53" s="618" t="s">
        <v>900</v>
      </c>
      <c r="C53" s="618" t="s">
        <v>892</v>
      </c>
      <c r="D53" s="618" t="s">
        <v>1383</v>
      </c>
      <c r="E53" s="618" t="s">
        <v>1384</v>
      </c>
      <c r="F53" s="618" t="s">
        <v>1385</v>
      </c>
      <c r="G53" s="618" t="s">
        <v>1444</v>
      </c>
      <c r="H53" s="619">
        <v>42475</v>
      </c>
      <c r="I53" s="620">
        <v>5663.51</v>
      </c>
      <c r="J53" s="620">
        <v>-1</v>
      </c>
      <c r="K53" s="621">
        <v>-5663.51</v>
      </c>
      <c r="L53" s="618"/>
      <c r="M53" s="618" t="s">
        <v>288</v>
      </c>
      <c r="N53" s="619">
        <v>42476</v>
      </c>
      <c r="O53" s="618" t="s">
        <v>72</v>
      </c>
    </row>
    <row r="54" spans="1:15" x14ac:dyDescent="0.2">
      <c r="A54" s="618" t="s">
        <v>896</v>
      </c>
      <c r="B54" s="618" t="s">
        <v>900</v>
      </c>
      <c r="C54" s="618" t="s">
        <v>892</v>
      </c>
      <c r="D54" s="618" t="s">
        <v>1383</v>
      </c>
      <c r="E54" s="618" t="s">
        <v>1384</v>
      </c>
      <c r="F54" s="618" t="s">
        <v>1385</v>
      </c>
      <c r="G54" s="618" t="s">
        <v>1445</v>
      </c>
      <c r="H54" s="619">
        <v>42475</v>
      </c>
      <c r="I54" s="620">
        <v>993.99</v>
      </c>
      <c r="J54" s="620">
        <v>-1</v>
      </c>
      <c r="K54" s="621">
        <v>-993.99</v>
      </c>
      <c r="L54" s="618"/>
      <c r="M54" s="618" t="s">
        <v>288</v>
      </c>
      <c r="N54" s="619">
        <v>42476</v>
      </c>
      <c r="O54" s="618" t="s">
        <v>72</v>
      </c>
    </row>
    <row r="55" spans="1:15" x14ac:dyDescent="0.2">
      <c r="A55" s="618" t="s">
        <v>896</v>
      </c>
      <c r="B55" s="618" t="s">
        <v>900</v>
      </c>
      <c r="C55" s="618" t="s">
        <v>892</v>
      </c>
      <c r="D55" s="618" t="s">
        <v>1383</v>
      </c>
      <c r="E55" s="618" t="s">
        <v>1384</v>
      </c>
      <c r="F55" s="618" t="s">
        <v>1385</v>
      </c>
      <c r="G55" s="618" t="s">
        <v>1446</v>
      </c>
      <c r="H55" s="619">
        <v>42475</v>
      </c>
      <c r="I55" s="620">
        <v>310.82</v>
      </c>
      <c r="J55" s="620">
        <v>-1</v>
      </c>
      <c r="K55" s="621">
        <v>-310.82</v>
      </c>
      <c r="L55" s="618"/>
      <c r="M55" s="618" t="s">
        <v>288</v>
      </c>
      <c r="N55" s="619">
        <v>42476</v>
      </c>
      <c r="O55" s="618" t="s">
        <v>72</v>
      </c>
    </row>
    <row r="56" spans="1:15" x14ac:dyDescent="0.2">
      <c r="A56" s="618" t="s">
        <v>896</v>
      </c>
      <c r="B56" s="618" t="s">
        <v>900</v>
      </c>
      <c r="C56" s="618" t="s">
        <v>892</v>
      </c>
      <c r="D56" s="618" t="s">
        <v>1383</v>
      </c>
      <c r="E56" s="618" t="s">
        <v>1384</v>
      </c>
      <c r="F56" s="618" t="s">
        <v>1385</v>
      </c>
      <c r="G56" s="618" t="s">
        <v>1447</v>
      </c>
      <c r="H56" s="619">
        <v>42475</v>
      </c>
      <c r="I56" s="620">
        <v>18642.07</v>
      </c>
      <c r="J56" s="620">
        <v>-1</v>
      </c>
      <c r="K56" s="621">
        <v>-18642.07</v>
      </c>
      <c r="L56" s="618"/>
      <c r="M56" s="618" t="s">
        <v>288</v>
      </c>
      <c r="N56" s="619">
        <v>42476</v>
      </c>
      <c r="O56" s="618" t="s">
        <v>72</v>
      </c>
    </row>
    <row r="57" spans="1:15" x14ac:dyDescent="0.2">
      <c r="A57" s="618" t="s">
        <v>896</v>
      </c>
      <c r="B57" s="618" t="s">
        <v>900</v>
      </c>
      <c r="C57" s="618" t="s">
        <v>892</v>
      </c>
      <c r="D57" s="618" t="s">
        <v>1383</v>
      </c>
      <c r="E57" s="618" t="s">
        <v>1384</v>
      </c>
      <c r="F57" s="618" t="s">
        <v>1385</v>
      </c>
      <c r="G57" s="618" t="s">
        <v>1448</v>
      </c>
      <c r="H57" s="619">
        <v>42475</v>
      </c>
      <c r="I57" s="620">
        <v>2180.36</v>
      </c>
      <c r="J57" s="620">
        <v>-1</v>
      </c>
      <c r="K57" s="621">
        <v>-2180.36</v>
      </c>
      <c r="L57" s="618"/>
      <c r="M57" s="618" t="s">
        <v>288</v>
      </c>
      <c r="N57" s="619">
        <v>42476</v>
      </c>
      <c r="O57" s="618" t="s">
        <v>72</v>
      </c>
    </row>
    <row r="58" spans="1:15" x14ac:dyDescent="0.2">
      <c r="A58" s="618" t="s">
        <v>896</v>
      </c>
      <c r="B58" s="618" t="s">
        <v>900</v>
      </c>
      <c r="C58" s="618" t="s">
        <v>892</v>
      </c>
      <c r="D58" s="618" t="s">
        <v>1383</v>
      </c>
      <c r="E58" s="618" t="s">
        <v>1384</v>
      </c>
      <c r="F58" s="618" t="s">
        <v>1385</v>
      </c>
      <c r="G58" s="618" t="s">
        <v>1449</v>
      </c>
      <c r="H58" s="619">
        <v>42475</v>
      </c>
      <c r="I58" s="620">
        <v>66.39</v>
      </c>
      <c r="J58" s="620">
        <v>-1</v>
      </c>
      <c r="K58" s="621">
        <v>-66.39</v>
      </c>
      <c r="L58" s="618"/>
      <c r="M58" s="618" t="s">
        <v>288</v>
      </c>
      <c r="N58" s="619">
        <v>42476</v>
      </c>
      <c r="O58" s="618" t="s">
        <v>72</v>
      </c>
    </row>
    <row r="59" spans="1:15" x14ac:dyDescent="0.2">
      <c r="A59" s="618" t="s">
        <v>896</v>
      </c>
      <c r="B59" s="618" t="s">
        <v>900</v>
      </c>
      <c r="C59" s="618" t="s">
        <v>892</v>
      </c>
      <c r="D59" s="618" t="s">
        <v>1383</v>
      </c>
      <c r="E59" s="618" t="s">
        <v>1384</v>
      </c>
      <c r="F59" s="618" t="s">
        <v>1385</v>
      </c>
      <c r="G59" s="618" t="s">
        <v>1450</v>
      </c>
      <c r="H59" s="619">
        <v>42475</v>
      </c>
      <c r="I59" s="620">
        <v>4289.07</v>
      </c>
      <c r="J59" s="620">
        <v>-1</v>
      </c>
      <c r="K59" s="621">
        <v>-4289.07</v>
      </c>
      <c r="L59" s="618"/>
      <c r="M59" s="618" t="s">
        <v>288</v>
      </c>
      <c r="N59" s="619">
        <v>42476</v>
      </c>
      <c r="O59" s="618" t="s">
        <v>72</v>
      </c>
    </row>
    <row r="60" spans="1:15" x14ac:dyDescent="0.2">
      <c r="A60" s="618" t="s">
        <v>896</v>
      </c>
      <c r="B60" s="618" t="s">
        <v>900</v>
      </c>
      <c r="C60" s="618" t="s">
        <v>892</v>
      </c>
      <c r="D60" s="618" t="s">
        <v>1383</v>
      </c>
      <c r="E60" s="618" t="s">
        <v>1384</v>
      </c>
      <c r="F60" s="618" t="s">
        <v>1385</v>
      </c>
      <c r="G60" s="618" t="s">
        <v>1451</v>
      </c>
      <c r="H60" s="619">
        <v>42475</v>
      </c>
      <c r="I60" s="620">
        <v>723.59</v>
      </c>
      <c r="J60" s="620">
        <v>-1</v>
      </c>
      <c r="K60" s="621">
        <v>-723.59</v>
      </c>
      <c r="L60" s="618"/>
      <c r="M60" s="618" t="s">
        <v>288</v>
      </c>
      <c r="N60" s="619">
        <v>42476</v>
      </c>
      <c r="O60" s="618" t="s">
        <v>72</v>
      </c>
    </row>
    <row r="61" spans="1:15" x14ac:dyDescent="0.2">
      <c r="A61" s="618" t="s">
        <v>896</v>
      </c>
      <c r="B61" s="618" t="s">
        <v>900</v>
      </c>
      <c r="C61" s="618" t="s">
        <v>892</v>
      </c>
      <c r="D61" s="618" t="s">
        <v>1383</v>
      </c>
      <c r="E61" s="618" t="s">
        <v>1384</v>
      </c>
      <c r="F61" s="618" t="s">
        <v>1385</v>
      </c>
      <c r="G61" s="618" t="s">
        <v>1452</v>
      </c>
      <c r="H61" s="619">
        <v>42475</v>
      </c>
      <c r="I61" s="620">
        <v>227.19</v>
      </c>
      <c r="J61" s="620">
        <v>-1</v>
      </c>
      <c r="K61" s="621">
        <v>-227.19</v>
      </c>
      <c r="L61" s="618"/>
      <c r="M61" s="618" t="s">
        <v>288</v>
      </c>
      <c r="N61" s="619">
        <v>42476</v>
      </c>
      <c r="O61" s="618" t="s">
        <v>72</v>
      </c>
    </row>
    <row r="62" spans="1:15" x14ac:dyDescent="0.2">
      <c r="A62" s="618" t="s">
        <v>896</v>
      </c>
      <c r="B62" s="618" t="s">
        <v>900</v>
      </c>
      <c r="C62" s="618" t="s">
        <v>892</v>
      </c>
      <c r="D62" s="618" t="s">
        <v>1383</v>
      </c>
      <c r="E62" s="618" t="s">
        <v>1384</v>
      </c>
      <c r="F62" s="618" t="s">
        <v>1385</v>
      </c>
      <c r="G62" s="618" t="s">
        <v>1453</v>
      </c>
      <c r="H62" s="619">
        <v>42475</v>
      </c>
      <c r="I62" s="620">
        <v>303.88</v>
      </c>
      <c r="J62" s="620">
        <v>-1</v>
      </c>
      <c r="K62" s="621">
        <v>-303.88</v>
      </c>
      <c r="L62" s="618"/>
      <c r="M62" s="618" t="s">
        <v>288</v>
      </c>
      <c r="N62" s="619">
        <v>42476</v>
      </c>
      <c r="O62" s="618" t="s">
        <v>72</v>
      </c>
    </row>
    <row r="63" spans="1:15" x14ac:dyDescent="0.2">
      <c r="A63" s="618" t="s">
        <v>896</v>
      </c>
      <c r="B63" s="618" t="s">
        <v>900</v>
      </c>
      <c r="C63" s="618" t="s">
        <v>892</v>
      </c>
      <c r="D63" s="618" t="s">
        <v>1383</v>
      </c>
      <c r="E63" s="618" t="s">
        <v>1384</v>
      </c>
      <c r="F63" s="618" t="s">
        <v>1385</v>
      </c>
      <c r="G63" s="618" t="s">
        <v>1454</v>
      </c>
      <c r="H63" s="619">
        <v>42475</v>
      </c>
      <c r="I63" s="620">
        <v>14240.11</v>
      </c>
      <c r="J63" s="620">
        <v>-1</v>
      </c>
      <c r="K63" s="621">
        <v>-14240.11</v>
      </c>
      <c r="L63" s="618"/>
      <c r="M63" s="618" t="s">
        <v>288</v>
      </c>
      <c r="N63" s="619">
        <v>42476</v>
      </c>
      <c r="O63" s="618" t="s">
        <v>72</v>
      </c>
    </row>
    <row r="64" spans="1:15" x14ac:dyDescent="0.2">
      <c r="A64" s="618" t="s">
        <v>896</v>
      </c>
      <c r="B64" s="618" t="s">
        <v>900</v>
      </c>
      <c r="C64" s="618" t="s">
        <v>892</v>
      </c>
      <c r="D64" s="618" t="s">
        <v>1383</v>
      </c>
      <c r="E64" s="618" t="s">
        <v>1384</v>
      </c>
      <c r="F64" s="618" t="s">
        <v>1385</v>
      </c>
      <c r="G64" s="618" t="s">
        <v>1455</v>
      </c>
      <c r="H64" s="619">
        <v>42475</v>
      </c>
      <c r="I64" s="620">
        <v>138.65</v>
      </c>
      <c r="J64" s="620">
        <v>-1</v>
      </c>
      <c r="K64" s="621">
        <v>-138.65</v>
      </c>
      <c r="L64" s="618"/>
      <c r="M64" s="618" t="s">
        <v>288</v>
      </c>
      <c r="N64" s="619">
        <v>42476</v>
      </c>
      <c r="O64" s="618" t="s">
        <v>72</v>
      </c>
    </row>
    <row r="65" spans="1:15" x14ac:dyDescent="0.2">
      <c r="A65" s="618" t="s">
        <v>896</v>
      </c>
      <c r="B65" s="618" t="s">
        <v>900</v>
      </c>
      <c r="C65" s="618" t="s">
        <v>892</v>
      </c>
      <c r="D65" s="618" t="s">
        <v>1383</v>
      </c>
      <c r="E65" s="618" t="s">
        <v>1384</v>
      </c>
      <c r="F65" s="618" t="s">
        <v>1385</v>
      </c>
      <c r="G65" s="618" t="s">
        <v>1456</v>
      </c>
      <c r="H65" s="619">
        <v>42475</v>
      </c>
      <c r="I65" s="620">
        <v>144.18</v>
      </c>
      <c r="J65" s="620">
        <v>-1</v>
      </c>
      <c r="K65" s="621">
        <v>-144.18</v>
      </c>
      <c r="L65" s="618"/>
      <c r="M65" s="618" t="s">
        <v>288</v>
      </c>
      <c r="N65" s="619">
        <v>42476</v>
      </c>
      <c r="O65" s="618" t="s">
        <v>72</v>
      </c>
    </row>
    <row r="66" spans="1:15" x14ac:dyDescent="0.2">
      <c r="A66" s="618" t="s">
        <v>896</v>
      </c>
      <c r="B66" s="618" t="s">
        <v>900</v>
      </c>
      <c r="C66" s="618" t="s">
        <v>892</v>
      </c>
      <c r="D66" s="618" t="s">
        <v>1383</v>
      </c>
      <c r="E66" s="618" t="s">
        <v>1384</v>
      </c>
      <c r="F66" s="618" t="s">
        <v>1385</v>
      </c>
      <c r="G66" s="618" t="s">
        <v>1457</v>
      </c>
      <c r="H66" s="619">
        <v>42475</v>
      </c>
      <c r="I66" s="620">
        <v>260.62</v>
      </c>
      <c r="J66" s="620">
        <v>-1</v>
      </c>
      <c r="K66" s="621">
        <v>-260.62</v>
      </c>
      <c r="L66" s="618"/>
      <c r="M66" s="618" t="s">
        <v>288</v>
      </c>
      <c r="N66" s="619">
        <v>42476</v>
      </c>
      <c r="O66" s="618" t="s">
        <v>72</v>
      </c>
    </row>
    <row r="67" spans="1:15" x14ac:dyDescent="0.2">
      <c r="A67" s="618" t="s">
        <v>896</v>
      </c>
      <c r="B67" s="618" t="s">
        <v>900</v>
      </c>
      <c r="C67" s="618" t="s">
        <v>892</v>
      </c>
      <c r="D67" s="618" t="s">
        <v>1383</v>
      </c>
      <c r="E67" s="618" t="s">
        <v>1384</v>
      </c>
      <c r="F67" s="618" t="s">
        <v>1385</v>
      </c>
      <c r="G67" s="618" t="s">
        <v>1458</v>
      </c>
      <c r="H67" s="619">
        <v>42475</v>
      </c>
      <c r="I67" s="620">
        <v>178.63</v>
      </c>
      <c r="J67" s="620">
        <v>-1</v>
      </c>
      <c r="K67" s="621">
        <v>-178.63</v>
      </c>
      <c r="L67" s="618"/>
      <c r="M67" s="618" t="s">
        <v>288</v>
      </c>
      <c r="N67" s="619">
        <v>42476</v>
      </c>
      <c r="O67" s="618" t="s">
        <v>72</v>
      </c>
    </row>
    <row r="68" spans="1:15" x14ac:dyDescent="0.2">
      <c r="A68" s="618" t="s">
        <v>896</v>
      </c>
      <c r="B68" s="618" t="s">
        <v>900</v>
      </c>
      <c r="C68" s="618" t="s">
        <v>892</v>
      </c>
      <c r="D68" s="618" t="s">
        <v>1383</v>
      </c>
      <c r="E68" s="618" t="s">
        <v>1384</v>
      </c>
      <c r="F68" s="618" t="s">
        <v>1385</v>
      </c>
      <c r="G68" s="618" t="s">
        <v>1459</v>
      </c>
      <c r="H68" s="619">
        <v>42475</v>
      </c>
      <c r="I68" s="620">
        <v>2031.58</v>
      </c>
      <c r="J68" s="620">
        <v>-1</v>
      </c>
      <c r="K68" s="621">
        <v>-2031.58</v>
      </c>
      <c r="L68" s="618"/>
      <c r="M68" s="618" t="s">
        <v>288</v>
      </c>
      <c r="N68" s="619">
        <v>42476</v>
      </c>
      <c r="O68" s="618" t="s">
        <v>72</v>
      </c>
    </row>
    <row r="69" spans="1:15" x14ac:dyDescent="0.2">
      <c r="A69" s="618" t="s">
        <v>896</v>
      </c>
      <c r="B69" s="618" t="s">
        <v>900</v>
      </c>
      <c r="C69" s="618" t="s">
        <v>892</v>
      </c>
      <c r="D69" s="618" t="s">
        <v>1383</v>
      </c>
      <c r="E69" s="618" t="s">
        <v>1384</v>
      </c>
      <c r="F69" s="618" t="s">
        <v>1385</v>
      </c>
      <c r="G69" s="618" t="s">
        <v>1460</v>
      </c>
      <c r="H69" s="619">
        <v>42475</v>
      </c>
      <c r="I69" s="620">
        <v>168.64</v>
      </c>
      <c r="J69" s="620">
        <v>-1</v>
      </c>
      <c r="K69" s="621">
        <v>-168.64</v>
      </c>
      <c r="L69" s="618"/>
      <c r="M69" s="618" t="s">
        <v>288</v>
      </c>
      <c r="N69" s="619">
        <v>42476</v>
      </c>
      <c r="O69" s="618" t="s">
        <v>72</v>
      </c>
    </row>
    <row r="70" spans="1:15" x14ac:dyDescent="0.2">
      <c r="A70" s="618" t="s">
        <v>896</v>
      </c>
      <c r="B70" s="618" t="s">
        <v>900</v>
      </c>
      <c r="C70" s="618" t="s">
        <v>892</v>
      </c>
      <c r="D70" s="618" t="s">
        <v>1383</v>
      </c>
      <c r="E70" s="618" t="s">
        <v>1384</v>
      </c>
      <c r="F70" s="618" t="s">
        <v>1385</v>
      </c>
      <c r="G70" s="618" t="s">
        <v>1461</v>
      </c>
      <c r="H70" s="619">
        <v>42475</v>
      </c>
      <c r="I70" s="620">
        <v>8706.6299999999992</v>
      </c>
      <c r="J70" s="620">
        <v>-1</v>
      </c>
      <c r="K70" s="621">
        <v>-8706.6299999999992</v>
      </c>
      <c r="L70" s="618"/>
      <c r="M70" s="618" t="s">
        <v>288</v>
      </c>
      <c r="N70" s="619">
        <v>42476</v>
      </c>
      <c r="O70" s="618" t="s">
        <v>72</v>
      </c>
    </row>
    <row r="71" spans="1:15" x14ac:dyDescent="0.2">
      <c r="A71" s="618" t="s">
        <v>896</v>
      </c>
      <c r="B71" s="618" t="s">
        <v>900</v>
      </c>
      <c r="C71" s="618" t="s">
        <v>892</v>
      </c>
      <c r="D71" s="618" t="s">
        <v>1383</v>
      </c>
      <c r="E71" s="618" t="s">
        <v>1384</v>
      </c>
      <c r="F71" s="618" t="s">
        <v>1385</v>
      </c>
      <c r="G71" s="618" t="s">
        <v>1462</v>
      </c>
      <c r="H71" s="619">
        <v>42475</v>
      </c>
      <c r="I71" s="620">
        <v>123.29</v>
      </c>
      <c r="J71" s="620">
        <v>-1</v>
      </c>
      <c r="K71" s="621">
        <v>-123.29</v>
      </c>
      <c r="L71" s="618"/>
      <c r="M71" s="618" t="s">
        <v>288</v>
      </c>
      <c r="N71" s="619">
        <v>42476</v>
      </c>
      <c r="O71" s="618" t="s">
        <v>72</v>
      </c>
    </row>
    <row r="72" spans="1:15" x14ac:dyDescent="0.2">
      <c r="A72" s="618" t="s">
        <v>896</v>
      </c>
      <c r="B72" s="618" t="s">
        <v>900</v>
      </c>
      <c r="C72" s="618" t="s">
        <v>892</v>
      </c>
      <c r="D72" s="618" t="s">
        <v>1383</v>
      </c>
      <c r="E72" s="618" t="s">
        <v>1384</v>
      </c>
      <c r="F72" s="618" t="s">
        <v>1385</v>
      </c>
      <c r="G72" s="618" t="s">
        <v>1463</v>
      </c>
      <c r="H72" s="619">
        <v>42475</v>
      </c>
      <c r="I72" s="620">
        <v>238.03</v>
      </c>
      <c r="J72" s="620">
        <v>-1</v>
      </c>
      <c r="K72" s="621">
        <v>-238.03</v>
      </c>
      <c r="L72" s="618"/>
      <c r="M72" s="618" t="s">
        <v>288</v>
      </c>
      <c r="N72" s="619">
        <v>42476</v>
      </c>
      <c r="O72" s="618" t="s">
        <v>72</v>
      </c>
    </row>
    <row r="73" spans="1:15" x14ac:dyDescent="0.2">
      <c r="A73" s="618" t="s">
        <v>896</v>
      </c>
      <c r="B73" s="618" t="s">
        <v>900</v>
      </c>
      <c r="C73" s="618" t="s">
        <v>892</v>
      </c>
      <c r="D73" s="618" t="s">
        <v>1383</v>
      </c>
      <c r="E73" s="618" t="s">
        <v>1384</v>
      </c>
      <c r="F73" s="618" t="s">
        <v>1385</v>
      </c>
      <c r="G73" s="618" t="s">
        <v>1464</v>
      </c>
      <c r="H73" s="619">
        <v>42475</v>
      </c>
      <c r="I73" s="620">
        <v>176.84</v>
      </c>
      <c r="J73" s="620">
        <v>-1</v>
      </c>
      <c r="K73" s="621">
        <v>-176.84</v>
      </c>
      <c r="L73" s="618"/>
      <c r="M73" s="618" t="s">
        <v>288</v>
      </c>
      <c r="N73" s="619">
        <v>42476</v>
      </c>
      <c r="O73" s="618" t="s">
        <v>72</v>
      </c>
    </row>
    <row r="74" spans="1:15" x14ac:dyDescent="0.2">
      <c r="A74" s="618" t="s">
        <v>896</v>
      </c>
      <c r="B74" s="618" t="s">
        <v>900</v>
      </c>
      <c r="C74" s="618" t="s">
        <v>892</v>
      </c>
      <c r="D74" s="618" t="s">
        <v>1383</v>
      </c>
      <c r="E74" s="618" t="s">
        <v>1384</v>
      </c>
      <c r="F74" s="618" t="s">
        <v>1385</v>
      </c>
      <c r="G74" s="618" t="s">
        <v>1465</v>
      </c>
      <c r="H74" s="619">
        <v>42475</v>
      </c>
      <c r="I74" s="620">
        <v>174.95</v>
      </c>
      <c r="J74" s="620">
        <v>-1</v>
      </c>
      <c r="K74" s="621">
        <v>-174.95</v>
      </c>
      <c r="L74" s="618"/>
      <c r="M74" s="618" t="s">
        <v>288</v>
      </c>
      <c r="N74" s="619">
        <v>42476</v>
      </c>
      <c r="O74" s="618" t="s">
        <v>72</v>
      </c>
    </row>
    <row r="75" spans="1:15" x14ac:dyDescent="0.2">
      <c r="A75" s="618" t="s">
        <v>896</v>
      </c>
      <c r="B75" s="618" t="s">
        <v>900</v>
      </c>
      <c r="C75" s="618" t="s">
        <v>892</v>
      </c>
      <c r="D75" s="618" t="s">
        <v>1383</v>
      </c>
      <c r="E75" s="618" t="s">
        <v>1384</v>
      </c>
      <c r="F75" s="618" t="s">
        <v>1385</v>
      </c>
      <c r="G75" s="618" t="s">
        <v>1466</v>
      </c>
      <c r="H75" s="619">
        <v>42475</v>
      </c>
      <c r="I75" s="620">
        <v>2182.34</v>
      </c>
      <c r="J75" s="620">
        <v>-1</v>
      </c>
      <c r="K75" s="621">
        <v>-2182.34</v>
      </c>
      <c r="L75" s="618"/>
      <c r="M75" s="618" t="s">
        <v>288</v>
      </c>
      <c r="N75" s="619">
        <v>42476</v>
      </c>
      <c r="O75" s="618" t="s">
        <v>72</v>
      </c>
    </row>
    <row r="76" spans="1:15" x14ac:dyDescent="0.2">
      <c r="A76" s="618" t="s">
        <v>896</v>
      </c>
      <c r="B76" s="618" t="s">
        <v>900</v>
      </c>
      <c r="C76" s="618" t="s">
        <v>892</v>
      </c>
      <c r="D76" s="618" t="s">
        <v>1383</v>
      </c>
      <c r="E76" s="618" t="s">
        <v>1384</v>
      </c>
      <c r="F76" s="618" t="s">
        <v>1385</v>
      </c>
      <c r="G76" s="618" t="s">
        <v>1467</v>
      </c>
      <c r="H76" s="619">
        <v>42475</v>
      </c>
      <c r="I76" s="620">
        <v>159.93</v>
      </c>
      <c r="J76" s="620">
        <v>-1</v>
      </c>
      <c r="K76" s="621">
        <v>-159.93</v>
      </c>
      <c r="L76" s="618"/>
      <c r="M76" s="618" t="s">
        <v>288</v>
      </c>
      <c r="N76" s="619">
        <v>42476</v>
      </c>
      <c r="O76" s="618" t="s">
        <v>72</v>
      </c>
    </row>
    <row r="77" spans="1:15" x14ac:dyDescent="0.2">
      <c r="A77" s="618" t="s">
        <v>896</v>
      </c>
      <c r="B77" s="618" t="s">
        <v>900</v>
      </c>
      <c r="C77" s="618" t="s">
        <v>892</v>
      </c>
      <c r="D77" s="618" t="s">
        <v>1383</v>
      </c>
      <c r="E77" s="618" t="s">
        <v>1384</v>
      </c>
      <c r="F77" s="618" t="s">
        <v>1385</v>
      </c>
      <c r="G77" s="618" t="s">
        <v>1468</v>
      </c>
      <c r="H77" s="619">
        <v>42475</v>
      </c>
      <c r="I77" s="620">
        <v>274.95999999999998</v>
      </c>
      <c r="J77" s="620">
        <v>-1</v>
      </c>
      <c r="K77" s="621">
        <v>-274.95999999999998</v>
      </c>
      <c r="L77" s="618"/>
      <c r="M77" s="618" t="s">
        <v>288</v>
      </c>
      <c r="N77" s="619">
        <v>42476</v>
      </c>
      <c r="O77" s="618" t="s">
        <v>72</v>
      </c>
    </row>
    <row r="78" spans="1:15" x14ac:dyDescent="0.2">
      <c r="A78" s="618" t="s">
        <v>896</v>
      </c>
      <c r="B78" s="618" t="s">
        <v>900</v>
      </c>
      <c r="C78" s="618" t="s">
        <v>892</v>
      </c>
      <c r="D78" s="618" t="s">
        <v>1383</v>
      </c>
      <c r="E78" s="618" t="s">
        <v>1384</v>
      </c>
      <c r="F78" s="618" t="s">
        <v>1385</v>
      </c>
      <c r="G78" s="618" t="s">
        <v>1469</v>
      </c>
      <c r="H78" s="619">
        <v>42475</v>
      </c>
      <c r="I78" s="620">
        <v>8813.2800000000007</v>
      </c>
      <c r="J78" s="620">
        <v>-1</v>
      </c>
      <c r="K78" s="621">
        <v>-8813.2800000000007</v>
      </c>
      <c r="L78" s="618"/>
      <c r="M78" s="618" t="s">
        <v>288</v>
      </c>
      <c r="N78" s="619">
        <v>42476</v>
      </c>
      <c r="O78" s="618" t="s">
        <v>72</v>
      </c>
    </row>
    <row r="79" spans="1:15" x14ac:dyDescent="0.2">
      <c r="A79" s="618" t="s">
        <v>896</v>
      </c>
      <c r="B79" s="618" t="s">
        <v>900</v>
      </c>
      <c r="C79" s="618" t="s">
        <v>892</v>
      </c>
      <c r="D79" s="618" t="s">
        <v>1383</v>
      </c>
      <c r="E79" s="618" t="s">
        <v>1384</v>
      </c>
      <c r="F79" s="618" t="s">
        <v>1385</v>
      </c>
      <c r="G79" s="618" t="s">
        <v>1470</v>
      </c>
      <c r="H79" s="619">
        <v>42475</v>
      </c>
      <c r="I79" s="620">
        <v>489.59</v>
      </c>
      <c r="J79" s="620">
        <v>-1</v>
      </c>
      <c r="K79" s="621">
        <v>-489.59</v>
      </c>
      <c r="L79" s="618"/>
      <c r="M79" s="618" t="s">
        <v>288</v>
      </c>
      <c r="N79" s="619">
        <v>42476</v>
      </c>
      <c r="O79" s="618" t="s">
        <v>72</v>
      </c>
    </row>
    <row r="80" spans="1:15" x14ac:dyDescent="0.2">
      <c r="A80" s="618" t="s">
        <v>896</v>
      </c>
      <c r="B80" s="618" t="s">
        <v>900</v>
      </c>
      <c r="C80" s="618" t="s">
        <v>892</v>
      </c>
      <c r="D80" s="618" t="s">
        <v>1383</v>
      </c>
      <c r="E80" s="618" t="s">
        <v>1384</v>
      </c>
      <c r="F80" s="618" t="s">
        <v>1385</v>
      </c>
      <c r="G80" s="618" t="s">
        <v>1471</v>
      </c>
      <c r="H80" s="619">
        <v>42475</v>
      </c>
      <c r="I80" s="620">
        <v>165.79</v>
      </c>
      <c r="J80" s="620">
        <v>-1</v>
      </c>
      <c r="K80" s="621">
        <v>-165.79</v>
      </c>
      <c r="L80" s="618"/>
      <c r="M80" s="618" t="s">
        <v>288</v>
      </c>
      <c r="N80" s="619">
        <v>42476</v>
      </c>
      <c r="O80" s="618" t="s">
        <v>72</v>
      </c>
    </row>
    <row r="81" spans="1:15" x14ac:dyDescent="0.2">
      <c r="A81" s="618" t="s">
        <v>896</v>
      </c>
      <c r="B81" s="618" t="s">
        <v>900</v>
      </c>
      <c r="C81" s="618" t="s">
        <v>892</v>
      </c>
      <c r="D81" s="618" t="s">
        <v>1383</v>
      </c>
      <c r="E81" s="618" t="s">
        <v>1384</v>
      </c>
      <c r="F81" s="618" t="s">
        <v>1385</v>
      </c>
      <c r="G81" s="618" t="s">
        <v>1472</v>
      </c>
      <c r="H81" s="619">
        <v>42475</v>
      </c>
      <c r="I81" s="620">
        <v>214.33</v>
      </c>
      <c r="J81" s="620">
        <v>-1</v>
      </c>
      <c r="K81" s="621">
        <v>-214.33</v>
      </c>
      <c r="L81" s="618"/>
      <c r="M81" s="618" t="s">
        <v>288</v>
      </c>
      <c r="N81" s="619">
        <v>42476</v>
      </c>
      <c r="O81" s="618" t="s">
        <v>72</v>
      </c>
    </row>
    <row r="82" spans="1:15" x14ac:dyDescent="0.2">
      <c r="A82" s="618" t="s">
        <v>896</v>
      </c>
      <c r="B82" s="618" t="s">
        <v>900</v>
      </c>
      <c r="C82" s="618" t="s">
        <v>892</v>
      </c>
      <c r="D82" s="618" t="s">
        <v>1383</v>
      </c>
      <c r="E82" s="618" t="s">
        <v>1384</v>
      </c>
      <c r="F82" s="618" t="s">
        <v>1385</v>
      </c>
      <c r="G82" s="618" t="s">
        <v>1473</v>
      </c>
      <c r="H82" s="619">
        <v>42475</v>
      </c>
      <c r="I82" s="620">
        <v>165.54</v>
      </c>
      <c r="J82" s="620">
        <v>-1</v>
      </c>
      <c r="K82" s="621">
        <v>-165.54</v>
      </c>
      <c r="L82" s="618"/>
      <c r="M82" s="618" t="s">
        <v>288</v>
      </c>
      <c r="N82" s="619">
        <v>42476</v>
      </c>
      <c r="O82" s="618" t="s">
        <v>72</v>
      </c>
    </row>
    <row r="83" spans="1:15" x14ac:dyDescent="0.2">
      <c r="A83" s="618" t="s">
        <v>896</v>
      </c>
      <c r="B83" s="618" t="s">
        <v>900</v>
      </c>
      <c r="C83" s="618" t="s">
        <v>892</v>
      </c>
      <c r="D83" s="618" t="s">
        <v>1383</v>
      </c>
      <c r="E83" s="618" t="s">
        <v>1384</v>
      </c>
      <c r="F83" s="618" t="s">
        <v>1385</v>
      </c>
      <c r="G83" s="618" t="s">
        <v>1474</v>
      </c>
      <c r="H83" s="619">
        <v>42475</v>
      </c>
      <c r="I83" s="620">
        <v>146.85</v>
      </c>
      <c r="J83" s="620">
        <v>-1</v>
      </c>
      <c r="K83" s="621">
        <v>-146.85</v>
      </c>
      <c r="L83" s="618"/>
      <c r="M83" s="618" t="s">
        <v>288</v>
      </c>
      <c r="N83" s="619">
        <v>42476</v>
      </c>
      <c r="O83" s="618" t="s">
        <v>72</v>
      </c>
    </row>
    <row r="84" spans="1:15" x14ac:dyDescent="0.2">
      <c r="A84" s="618" t="s">
        <v>896</v>
      </c>
      <c r="B84" s="618" t="s">
        <v>900</v>
      </c>
      <c r="C84" s="618" t="s">
        <v>892</v>
      </c>
      <c r="D84" s="618" t="s">
        <v>1383</v>
      </c>
      <c r="E84" s="618" t="s">
        <v>1384</v>
      </c>
      <c r="F84" s="618" t="s">
        <v>1385</v>
      </c>
      <c r="G84" s="618" t="s">
        <v>1475</v>
      </c>
      <c r="H84" s="619">
        <v>42475</v>
      </c>
      <c r="I84" s="620">
        <v>1255.07</v>
      </c>
      <c r="J84" s="620">
        <v>-1</v>
      </c>
      <c r="K84" s="621">
        <v>-1255.07</v>
      </c>
      <c r="L84" s="618"/>
      <c r="M84" s="618" t="s">
        <v>288</v>
      </c>
      <c r="N84" s="619">
        <v>42476</v>
      </c>
      <c r="O84" s="618" t="s">
        <v>72</v>
      </c>
    </row>
    <row r="85" spans="1:15" x14ac:dyDescent="0.2">
      <c r="A85" s="618" t="s">
        <v>896</v>
      </c>
      <c r="B85" s="618" t="s">
        <v>900</v>
      </c>
      <c r="C85" s="618" t="s">
        <v>892</v>
      </c>
      <c r="D85" s="618" t="s">
        <v>1383</v>
      </c>
      <c r="E85" s="618" t="s">
        <v>1384</v>
      </c>
      <c r="F85" s="618" t="s">
        <v>1385</v>
      </c>
      <c r="G85" s="618" t="s">
        <v>1476</v>
      </c>
      <c r="H85" s="619">
        <v>42475</v>
      </c>
      <c r="I85" s="620">
        <v>6663.99</v>
      </c>
      <c r="J85" s="620">
        <v>-1</v>
      </c>
      <c r="K85" s="621">
        <v>-6663.99</v>
      </c>
      <c r="L85" s="618"/>
      <c r="M85" s="618" t="s">
        <v>288</v>
      </c>
      <c r="N85" s="619">
        <v>42476</v>
      </c>
      <c r="O85" s="618" t="s">
        <v>72</v>
      </c>
    </row>
    <row r="86" spans="1:15" x14ac:dyDescent="0.2">
      <c r="A86" s="618" t="s">
        <v>896</v>
      </c>
      <c r="B86" s="618" t="s">
        <v>900</v>
      </c>
      <c r="C86" s="618" t="s">
        <v>892</v>
      </c>
      <c r="D86" s="618" t="s">
        <v>1383</v>
      </c>
      <c r="E86" s="618" t="s">
        <v>1384</v>
      </c>
      <c r="F86" s="618" t="s">
        <v>1385</v>
      </c>
      <c r="G86" s="618" t="s">
        <v>1477</v>
      </c>
      <c r="H86" s="619">
        <v>42475</v>
      </c>
      <c r="I86" s="620">
        <v>228.91</v>
      </c>
      <c r="J86" s="620">
        <v>-1</v>
      </c>
      <c r="K86" s="621">
        <v>-228.91</v>
      </c>
      <c r="L86" s="618"/>
      <c r="M86" s="618" t="s">
        <v>288</v>
      </c>
      <c r="N86" s="619">
        <v>42476</v>
      </c>
      <c r="O86" s="618" t="s">
        <v>72</v>
      </c>
    </row>
    <row r="87" spans="1:15" x14ac:dyDescent="0.2">
      <c r="A87" s="618" t="s">
        <v>896</v>
      </c>
      <c r="B87" s="618" t="s">
        <v>900</v>
      </c>
      <c r="C87" s="618" t="s">
        <v>892</v>
      </c>
      <c r="D87" s="618" t="s">
        <v>1383</v>
      </c>
      <c r="E87" s="618" t="s">
        <v>1384</v>
      </c>
      <c r="F87" s="618" t="s">
        <v>1385</v>
      </c>
      <c r="G87" s="618" t="s">
        <v>1478</v>
      </c>
      <c r="H87" s="619">
        <v>42475</v>
      </c>
      <c r="I87" s="620">
        <v>219.23</v>
      </c>
      <c r="J87" s="620">
        <v>-1</v>
      </c>
      <c r="K87" s="621">
        <v>-219.23</v>
      </c>
      <c r="L87" s="618"/>
      <c r="M87" s="618" t="s">
        <v>288</v>
      </c>
      <c r="N87" s="619">
        <v>42476</v>
      </c>
      <c r="O87" s="618" t="s">
        <v>72</v>
      </c>
    </row>
    <row r="88" spans="1:15" x14ac:dyDescent="0.2">
      <c r="A88" s="618" t="s">
        <v>896</v>
      </c>
      <c r="B88" s="618" t="s">
        <v>900</v>
      </c>
      <c r="C88" s="618" t="s">
        <v>892</v>
      </c>
      <c r="D88" s="618" t="s">
        <v>1383</v>
      </c>
      <c r="E88" s="618" t="s">
        <v>1384</v>
      </c>
      <c r="F88" s="618" t="s">
        <v>1385</v>
      </c>
      <c r="G88" s="618" t="s">
        <v>1479</v>
      </c>
      <c r="H88" s="619">
        <v>42475</v>
      </c>
      <c r="I88" s="620">
        <v>192.29</v>
      </c>
      <c r="J88" s="620">
        <v>-1</v>
      </c>
      <c r="K88" s="621">
        <v>-192.29</v>
      </c>
      <c r="L88" s="618"/>
      <c r="M88" s="618" t="s">
        <v>288</v>
      </c>
      <c r="N88" s="619">
        <v>42476</v>
      </c>
      <c r="O88" s="618" t="s">
        <v>72</v>
      </c>
    </row>
    <row r="89" spans="1:15" x14ac:dyDescent="0.2">
      <c r="A89" s="618" t="s">
        <v>890</v>
      </c>
      <c r="B89" s="618" t="s">
        <v>900</v>
      </c>
      <c r="C89" s="618" t="s">
        <v>892</v>
      </c>
      <c r="D89" s="618" t="s">
        <v>935</v>
      </c>
      <c r="E89" s="618" t="s">
        <v>936</v>
      </c>
      <c r="F89" s="618" t="s">
        <v>937</v>
      </c>
      <c r="G89" s="618" t="s">
        <v>1705</v>
      </c>
      <c r="H89" s="619">
        <v>42431</v>
      </c>
      <c r="I89" s="620">
        <v>706.2</v>
      </c>
      <c r="J89" s="620">
        <v>-1</v>
      </c>
      <c r="K89" s="621">
        <v>-706.2</v>
      </c>
      <c r="L89" s="618"/>
      <c r="M89" s="618" t="s">
        <v>303</v>
      </c>
      <c r="N89" s="619">
        <v>42467</v>
      </c>
      <c r="O89" s="618" t="s">
        <v>72</v>
      </c>
    </row>
    <row r="90" spans="1:15" x14ac:dyDescent="0.2">
      <c r="A90" s="618" t="s">
        <v>890</v>
      </c>
      <c r="B90" s="618" t="s">
        <v>900</v>
      </c>
      <c r="C90" s="618" t="s">
        <v>892</v>
      </c>
      <c r="D90" s="618" t="s">
        <v>369</v>
      </c>
      <c r="E90" s="618" t="s">
        <v>370</v>
      </c>
      <c r="F90" s="618" t="s">
        <v>371</v>
      </c>
      <c r="G90" s="618" t="s">
        <v>1722</v>
      </c>
      <c r="H90" s="619">
        <v>42451</v>
      </c>
      <c r="I90" s="620">
        <v>79.959999999999994</v>
      </c>
      <c r="J90" s="620">
        <v>-1</v>
      </c>
      <c r="K90" s="621">
        <v>-79.959999999999994</v>
      </c>
      <c r="L90" s="618"/>
      <c r="M90" s="618" t="s">
        <v>940</v>
      </c>
      <c r="N90" s="619">
        <v>42461</v>
      </c>
      <c r="O90" s="618" t="s">
        <v>72</v>
      </c>
    </row>
    <row r="91" spans="1:15" x14ac:dyDescent="0.2">
      <c r="A91" s="618" t="s">
        <v>890</v>
      </c>
      <c r="B91" s="618" t="s">
        <v>900</v>
      </c>
      <c r="C91" s="618" t="s">
        <v>892</v>
      </c>
      <c r="D91" s="618" t="s">
        <v>212</v>
      </c>
      <c r="E91" s="618" t="s">
        <v>213</v>
      </c>
      <c r="F91" s="618" t="s">
        <v>214</v>
      </c>
      <c r="G91" s="618" t="s">
        <v>1762</v>
      </c>
      <c r="H91" s="619">
        <v>42488</v>
      </c>
      <c r="I91" s="620">
        <v>28.12</v>
      </c>
      <c r="J91" s="620">
        <v>-1</v>
      </c>
      <c r="K91" s="621">
        <v>-28.12</v>
      </c>
      <c r="L91" s="618" t="s">
        <v>1763</v>
      </c>
      <c r="M91" s="618" t="s">
        <v>192</v>
      </c>
      <c r="N91" s="619">
        <v>42489</v>
      </c>
      <c r="O91" s="618" t="s">
        <v>72</v>
      </c>
    </row>
    <row r="92" spans="1:15" x14ac:dyDescent="0.2">
      <c r="A92" s="618" t="s">
        <v>890</v>
      </c>
      <c r="B92" s="618" t="s">
        <v>900</v>
      </c>
      <c r="C92" s="618" t="s">
        <v>892</v>
      </c>
      <c r="D92" s="618" t="s">
        <v>1383</v>
      </c>
      <c r="E92" s="618" t="s">
        <v>1384</v>
      </c>
      <c r="F92" s="618" t="s">
        <v>1385</v>
      </c>
      <c r="G92" s="618" t="s">
        <v>1783</v>
      </c>
      <c r="H92" s="619">
        <v>42474</v>
      </c>
      <c r="I92" s="620">
        <v>81.88</v>
      </c>
      <c r="J92" s="620">
        <v>-1</v>
      </c>
      <c r="K92" s="621">
        <v>-81.88</v>
      </c>
      <c r="L92" s="618"/>
      <c r="M92" s="618" t="s">
        <v>288</v>
      </c>
      <c r="N92" s="619">
        <v>42481</v>
      </c>
      <c r="O92" s="618" t="s">
        <v>72</v>
      </c>
    </row>
    <row r="93" spans="1:15" x14ac:dyDescent="0.2">
      <c r="A93" s="618" t="s">
        <v>890</v>
      </c>
      <c r="B93" s="618" t="s">
        <v>900</v>
      </c>
      <c r="C93" s="618" t="s">
        <v>892</v>
      </c>
      <c r="D93" s="618" t="s">
        <v>1383</v>
      </c>
      <c r="E93" s="618" t="s">
        <v>1384</v>
      </c>
      <c r="F93" s="618" t="s">
        <v>1385</v>
      </c>
      <c r="G93" s="618" t="s">
        <v>1784</v>
      </c>
      <c r="H93" s="619">
        <v>42474</v>
      </c>
      <c r="I93" s="620">
        <v>55.93</v>
      </c>
      <c r="J93" s="620">
        <v>-1</v>
      </c>
      <c r="K93" s="621">
        <v>-55.93</v>
      </c>
      <c r="L93" s="618"/>
      <c r="M93" s="618" t="s">
        <v>288</v>
      </c>
      <c r="N93" s="619">
        <v>42481</v>
      </c>
      <c r="O93" s="618" t="s">
        <v>72</v>
      </c>
    </row>
    <row r="94" spans="1:15" x14ac:dyDescent="0.2">
      <c r="A94" s="618" t="s">
        <v>890</v>
      </c>
      <c r="B94" s="618" t="s">
        <v>900</v>
      </c>
      <c r="C94" s="618" t="s">
        <v>892</v>
      </c>
      <c r="D94" s="618" t="s">
        <v>1383</v>
      </c>
      <c r="E94" s="618" t="s">
        <v>1384</v>
      </c>
      <c r="F94" s="618" t="s">
        <v>1385</v>
      </c>
      <c r="G94" s="618" t="s">
        <v>1785</v>
      </c>
      <c r="H94" s="619">
        <v>42474</v>
      </c>
      <c r="I94" s="620">
        <v>105.69</v>
      </c>
      <c r="J94" s="620">
        <v>-1</v>
      </c>
      <c r="K94" s="621">
        <v>-105.69</v>
      </c>
      <c r="L94" s="618"/>
      <c r="M94" s="618" t="s">
        <v>288</v>
      </c>
      <c r="N94" s="619">
        <v>42481</v>
      </c>
      <c r="O94" s="618" t="s">
        <v>72</v>
      </c>
    </row>
    <row r="95" spans="1:15" x14ac:dyDescent="0.2">
      <c r="A95" s="618" t="s">
        <v>890</v>
      </c>
      <c r="B95" s="618" t="s">
        <v>900</v>
      </c>
      <c r="C95" s="618" t="s">
        <v>892</v>
      </c>
      <c r="D95" s="618" t="s">
        <v>1383</v>
      </c>
      <c r="E95" s="618" t="s">
        <v>1384</v>
      </c>
      <c r="F95" s="618" t="s">
        <v>1385</v>
      </c>
      <c r="G95" s="618" t="s">
        <v>1786</v>
      </c>
      <c r="H95" s="619">
        <v>42474</v>
      </c>
      <c r="I95" s="620">
        <v>56.54</v>
      </c>
      <c r="J95" s="620">
        <v>-1</v>
      </c>
      <c r="K95" s="621">
        <v>-56.54</v>
      </c>
      <c r="L95" s="618"/>
      <c r="M95" s="618" t="s">
        <v>288</v>
      </c>
      <c r="N95" s="619">
        <v>42481</v>
      </c>
      <c r="O95" s="618" t="s">
        <v>72</v>
      </c>
    </row>
    <row r="96" spans="1:15" x14ac:dyDescent="0.2">
      <c r="A96" s="618" t="s">
        <v>890</v>
      </c>
      <c r="B96" s="618" t="s">
        <v>900</v>
      </c>
      <c r="C96" s="618" t="s">
        <v>892</v>
      </c>
      <c r="D96" s="618" t="s">
        <v>1383</v>
      </c>
      <c r="E96" s="618" t="s">
        <v>1384</v>
      </c>
      <c r="F96" s="618" t="s">
        <v>1385</v>
      </c>
      <c r="G96" s="618" t="s">
        <v>1787</v>
      </c>
      <c r="H96" s="619">
        <v>42474</v>
      </c>
      <c r="I96" s="620">
        <v>435</v>
      </c>
      <c r="J96" s="620">
        <v>-1</v>
      </c>
      <c r="K96" s="621">
        <v>-435</v>
      </c>
      <c r="L96" s="618"/>
      <c r="M96" s="618" t="s">
        <v>288</v>
      </c>
      <c r="N96" s="619">
        <v>42481</v>
      </c>
      <c r="O96" s="618" t="s">
        <v>72</v>
      </c>
    </row>
    <row r="97" spans="1:15" x14ac:dyDescent="0.2">
      <c r="A97" s="618" t="s">
        <v>890</v>
      </c>
      <c r="B97" s="618" t="s">
        <v>900</v>
      </c>
      <c r="C97" s="618" t="s">
        <v>892</v>
      </c>
      <c r="D97" s="618" t="s">
        <v>1383</v>
      </c>
      <c r="E97" s="618" t="s">
        <v>1384</v>
      </c>
      <c r="F97" s="618" t="s">
        <v>1385</v>
      </c>
      <c r="G97" s="618" t="s">
        <v>1788</v>
      </c>
      <c r="H97" s="619">
        <v>42474</v>
      </c>
      <c r="I97" s="620">
        <v>1755.87</v>
      </c>
      <c r="J97" s="620">
        <v>-1</v>
      </c>
      <c r="K97" s="621">
        <v>-1755.87</v>
      </c>
      <c r="L97" s="618"/>
      <c r="M97" s="618" t="s">
        <v>288</v>
      </c>
      <c r="N97" s="619">
        <v>42481</v>
      </c>
      <c r="O97" s="618" t="s">
        <v>72</v>
      </c>
    </row>
    <row r="98" spans="1:15" x14ac:dyDescent="0.2">
      <c r="A98" s="618" t="s">
        <v>890</v>
      </c>
      <c r="B98" s="618" t="s">
        <v>900</v>
      </c>
      <c r="C98" s="618" t="s">
        <v>892</v>
      </c>
      <c r="D98" s="618" t="s">
        <v>1383</v>
      </c>
      <c r="E98" s="618" t="s">
        <v>1384</v>
      </c>
      <c r="F98" s="618" t="s">
        <v>1385</v>
      </c>
      <c r="G98" s="618" t="s">
        <v>1789</v>
      </c>
      <c r="H98" s="619">
        <v>42474</v>
      </c>
      <c r="I98" s="620">
        <v>49.69</v>
      </c>
      <c r="J98" s="620">
        <v>-1</v>
      </c>
      <c r="K98" s="621">
        <v>-49.69</v>
      </c>
      <c r="L98" s="618"/>
      <c r="M98" s="618" t="s">
        <v>288</v>
      </c>
      <c r="N98" s="619">
        <v>42481</v>
      </c>
      <c r="O98" s="618" t="s">
        <v>72</v>
      </c>
    </row>
    <row r="99" spans="1:15" x14ac:dyDescent="0.2">
      <c r="A99" s="618" t="s">
        <v>890</v>
      </c>
      <c r="B99" s="618" t="s">
        <v>900</v>
      </c>
      <c r="C99" s="618" t="s">
        <v>892</v>
      </c>
      <c r="D99" s="618" t="s">
        <v>1383</v>
      </c>
      <c r="E99" s="618" t="s">
        <v>1384</v>
      </c>
      <c r="F99" s="618" t="s">
        <v>1385</v>
      </c>
      <c r="G99" s="618" t="s">
        <v>1790</v>
      </c>
      <c r="H99" s="619">
        <v>42474</v>
      </c>
      <c r="I99" s="620">
        <v>186.74</v>
      </c>
      <c r="J99" s="620">
        <v>-1</v>
      </c>
      <c r="K99" s="621">
        <v>-186.74</v>
      </c>
      <c r="L99" s="618"/>
      <c r="M99" s="618" t="s">
        <v>288</v>
      </c>
      <c r="N99" s="619">
        <v>42481</v>
      </c>
      <c r="O99" s="618" t="s">
        <v>72</v>
      </c>
    </row>
    <row r="100" spans="1:15" x14ac:dyDescent="0.2">
      <c r="A100" s="618" t="s">
        <v>890</v>
      </c>
      <c r="B100" s="618" t="s">
        <v>900</v>
      </c>
      <c r="C100" s="618" t="s">
        <v>892</v>
      </c>
      <c r="D100" s="618" t="s">
        <v>1383</v>
      </c>
      <c r="E100" s="618" t="s">
        <v>1384</v>
      </c>
      <c r="F100" s="618" t="s">
        <v>1385</v>
      </c>
      <c r="G100" s="618" t="s">
        <v>1791</v>
      </c>
      <c r="H100" s="619">
        <v>42474</v>
      </c>
      <c r="I100" s="620">
        <v>81.88</v>
      </c>
      <c r="J100" s="620">
        <v>-1</v>
      </c>
      <c r="K100" s="621">
        <v>-81.88</v>
      </c>
      <c r="L100" s="618"/>
      <c r="M100" s="618" t="s">
        <v>288</v>
      </c>
      <c r="N100" s="619">
        <v>42481</v>
      </c>
      <c r="O100" s="618" t="s">
        <v>72</v>
      </c>
    </row>
    <row r="101" spans="1:15" x14ac:dyDescent="0.2">
      <c r="A101" s="618" t="s">
        <v>890</v>
      </c>
      <c r="B101" s="618" t="s">
        <v>900</v>
      </c>
      <c r="C101" s="618" t="s">
        <v>892</v>
      </c>
      <c r="D101" s="618" t="s">
        <v>1383</v>
      </c>
      <c r="E101" s="618" t="s">
        <v>1384</v>
      </c>
      <c r="F101" s="618" t="s">
        <v>1385</v>
      </c>
      <c r="G101" s="618" t="s">
        <v>1792</v>
      </c>
      <c r="H101" s="619">
        <v>42474</v>
      </c>
      <c r="I101" s="620">
        <v>179.98</v>
      </c>
      <c r="J101" s="620">
        <v>-1</v>
      </c>
      <c r="K101" s="621">
        <v>-179.98</v>
      </c>
      <c r="L101" s="618"/>
      <c r="M101" s="618" t="s">
        <v>288</v>
      </c>
      <c r="N101" s="619">
        <v>42481</v>
      </c>
      <c r="O101" s="618" t="s">
        <v>72</v>
      </c>
    </row>
    <row r="102" spans="1:15" x14ac:dyDescent="0.2">
      <c r="A102" s="618" t="s">
        <v>890</v>
      </c>
      <c r="B102" s="618" t="s">
        <v>900</v>
      </c>
      <c r="C102" s="618" t="s">
        <v>892</v>
      </c>
      <c r="D102" s="618" t="s">
        <v>1383</v>
      </c>
      <c r="E102" s="618" t="s">
        <v>1384</v>
      </c>
      <c r="F102" s="618" t="s">
        <v>1385</v>
      </c>
      <c r="G102" s="618" t="s">
        <v>1793</v>
      </c>
      <c r="H102" s="619">
        <v>42432</v>
      </c>
      <c r="I102" s="620">
        <v>245.63</v>
      </c>
      <c r="J102" s="620">
        <v>-1</v>
      </c>
      <c r="K102" s="621">
        <v>-245.63</v>
      </c>
      <c r="L102" s="618"/>
      <c r="M102" s="618" t="s">
        <v>288</v>
      </c>
      <c r="N102" s="619">
        <v>42465</v>
      </c>
      <c r="O102" s="618" t="s">
        <v>72</v>
      </c>
    </row>
    <row r="103" spans="1:15" x14ac:dyDescent="0.2">
      <c r="A103" s="618" t="s">
        <v>890</v>
      </c>
      <c r="B103" s="618" t="s">
        <v>900</v>
      </c>
      <c r="C103" s="618" t="s">
        <v>892</v>
      </c>
      <c r="D103" s="618" t="s">
        <v>1359</v>
      </c>
      <c r="E103" s="618" t="s">
        <v>1360</v>
      </c>
      <c r="F103" s="618" t="s">
        <v>1361</v>
      </c>
      <c r="G103" s="618" t="s">
        <v>1810</v>
      </c>
      <c r="H103" s="619">
        <v>42450</v>
      </c>
      <c r="I103" s="620">
        <v>238.38</v>
      </c>
      <c r="J103" s="620">
        <v>-1</v>
      </c>
      <c r="K103" s="621">
        <v>-238.38</v>
      </c>
      <c r="L103" s="618"/>
      <c r="M103" s="618" t="s">
        <v>167</v>
      </c>
      <c r="N103" s="619">
        <v>42471</v>
      </c>
      <c r="O103" s="618" t="s">
        <v>72</v>
      </c>
    </row>
    <row r="104" spans="1:15" x14ac:dyDescent="0.2">
      <c r="A104" s="618" t="s">
        <v>890</v>
      </c>
      <c r="B104" s="618" t="s">
        <v>900</v>
      </c>
      <c r="C104" s="618" t="s">
        <v>892</v>
      </c>
      <c r="D104" s="618" t="s">
        <v>279</v>
      </c>
      <c r="E104" s="618" t="s">
        <v>280</v>
      </c>
      <c r="F104" s="618" t="s">
        <v>281</v>
      </c>
      <c r="G104" s="618" t="s">
        <v>1815</v>
      </c>
      <c r="H104" s="619">
        <v>42478</v>
      </c>
      <c r="I104" s="620">
        <v>314.10000000000002</v>
      </c>
      <c r="J104" s="620">
        <v>-1</v>
      </c>
      <c r="K104" s="621">
        <v>-314.10000000000002</v>
      </c>
      <c r="L104" s="618"/>
      <c r="M104" s="618" t="s">
        <v>132</v>
      </c>
      <c r="N104" s="619">
        <v>42478</v>
      </c>
      <c r="O104" s="618" t="s">
        <v>72</v>
      </c>
    </row>
    <row r="105" spans="1:15" x14ac:dyDescent="0.2">
      <c r="A105" s="618" t="s">
        <v>890</v>
      </c>
      <c r="B105" s="618" t="s">
        <v>900</v>
      </c>
      <c r="C105" s="618" t="s">
        <v>892</v>
      </c>
      <c r="D105" s="618" t="s">
        <v>279</v>
      </c>
      <c r="E105" s="618" t="s">
        <v>280</v>
      </c>
      <c r="F105" s="618" t="s">
        <v>281</v>
      </c>
      <c r="G105" s="618" t="s">
        <v>1821</v>
      </c>
      <c r="H105" s="619">
        <v>42478</v>
      </c>
      <c r="I105" s="620">
        <v>19.43</v>
      </c>
      <c r="J105" s="620">
        <v>-1</v>
      </c>
      <c r="K105" s="621">
        <v>-19.43</v>
      </c>
      <c r="L105" s="618"/>
      <c r="M105" s="618" t="s">
        <v>306</v>
      </c>
      <c r="N105" s="619">
        <v>42478</v>
      </c>
      <c r="O105" s="618" t="s">
        <v>72</v>
      </c>
    </row>
    <row r="106" spans="1:15" x14ac:dyDescent="0.2">
      <c r="A106" s="618" t="s">
        <v>890</v>
      </c>
      <c r="B106" s="618" t="s">
        <v>900</v>
      </c>
      <c r="C106" s="618" t="s">
        <v>892</v>
      </c>
      <c r="D106" s="618" t="s">
        <v>279</v>
      </c>
      <c r="E106" s="618" t="s">
        <v>280</v>
      </c>
      <c r="F106" s="618" t="s">
        <v>281</v>
      </c>
      <c r="G106" s="618" t="s">
        <v>1822</v>
      </c>
      <c r="H106" s="619">
        <v>42478</v>
      </c>
      <c r="I106" s="620">
        <v>70.489999999999995</v>
      </c>
      <c r="J106" s="620">
        <v>-1</v>
      </c>
      <c r="K106" s="621">
        <v>-70.489999999999995</v>
      </c>
      <c r="L106" s="618"/>
      <c r="M106" s="618" t="s">
        <v>306</v>
      </c>
      <c r="N106" s="619">
        <v>42478</v>
      </c>
      <c r="O106" s="618" t="s">
        <v>72</v>
      </c>
    </row>
    <row r="107" spans="1:15" x14ac:dyDescent="0.2">
      <c r="A107" s="618" t="s">
        <v>890</v>
      </c>
      <c r="B107" s="618" t="s">
        <v>900</v>
      </c>
      <c r="C107" s="618" t="s">
        <v>892</v>
      </c>
      <c r="D107" s="618" t="s">
        <v>279</v>
      </c>
      <c r="E107" s="618" t="s">
        <v>280</v>
      </c>
      <c r="F107" s="618" t="s">
        <v>281</v>
      </c>
      <c r="G107" s="618" t="s">
        <v>1823</v>
      </c>
      <c r="H107" s="619">
        <v>42478</v>
      </c>
      <c r="I107" s="620">
        <v>218.16</v>
      </c>
      <c r="J107" s="620">
        <v>-1</v>
      </c>
      <c r="K107" s="621">
        <v>-218.16</v>
      </c>
      <c r="L107" s="618"/>
      <c r="M107" s="618" t="s">
        <v>304</v>
      </c>
      <c r="N107" s="619">
        <v>42478</v>
      </c>
      <c r="O107" s="618" t="s">
        <v>72</v>
      </c>
    </row>
    <row r="108" spans="1:15" x14ac:dyDescent="0.2">
      <c r="A108" s="618" t="s">
        <v>890</v>
      </c>
      <c r="B108" s="618" t="s">
        <v>900</v>
      </c>
      <c r="C108" s="618" t="s">
        <v>892</v>
      </c>
      <c r="D108" s="618" t="s">
        <v>279</v>
      </c>
      <c r="E108" s="618" t="s">
        <v>280</v>
      </c>
      <c r="F108" s="618" t="s">
        <v>281</v>
      </c>
      <c r="G108" s="618" t="s">
        <v>1824</v>
      </c>
      <c r="H108" s="619">
        <v>42478</v>
      </c>
      <c r="I108" s="620">
        <v>171.02</v>
      </c>
      <c r="J108" s="620">
        <v>-1</v>
      </c>
      <c r="K108" s="621">
        <v>-171.02</v>
      </c>
      <c r="L108" s="618"/>
      <c r="M108" s="618" t="s">
        <v>405</v>
      </c>
      <c r="N108" s="619">
        <v>42478</v>
      </c>
      <c r="O108" s="618" t="s">
        <v>72</v>
      </c>
    </row>
    <row r="109" spans="1:15" x14ac:dyDescent="0.2">
      <c r="A109" s="618" t="s">
        <v>890</v>
      </c>
      <c r="B109" s="618" t="s">
        <v>900</v>
      </c>
      <c r="C109" s="618" t="s">
        <v>892</v>
      </c>
      <c r="D109" s="618" t="s">
        <v>279</v>
      </c>
      <c r="E109" s="618" t="s">
        <v>280</v>
      </c>
      <c r="F109" s="618" t="s">
        <v>281</v>
      </c>
      <c r="G109" s="618" t="s">
        <v>1825</v>
      </c>
      <c r="H109" s="619">
        <v>42478</v>
      </c>
      <c r="I109" s="620">
        <v>19.059999999999999</v>
      </c>
      <c r="J109" s="620">
        <v>-1</v>
      </c>
      <c r="K109" s="621">
        <v>-19.059999999999999</v>
      </c>
      <c r="L109" s="618"/>
      <c r="M109" s="618" t="s">
        <v>405</v>
      </c>
      <c r="N109" s="619">
        <v>42478</v>
      </c>
      <c r="O109" s="618" t="s">
        <v>72</v>
      </c>
    </row>
    <row r="110" spans="1:15" x14ac:dyDescent="0.2">
      <c r="A110" s="618" t="s">
        <v>890</v>
      </c>
      <c r="B110" s="618" t="s">
        <v>900</v>
      </c>
      <c r="C110" s="618" t="s">
        <v>892</v>
      </c>
      <c r="D110" s="618" t="s">
        <v>323</v>
      </c>
      <c r="E110" s="618" t="s">
        <v>324</v>
      </c>
      <c r="F110" s="618" t="s">
        <v>325</v>
      </c>
      <c r="G110" s="618" t="s">
        <v>1939</v>
      </c>
      <c r="H110" s="619">
        <v>42445</v>
      </c>
      <c r="I110" s="620">
        <v>99</v>
      </c>
      <c r="J110" s="620">
        <v>-1</v>
      </c>
      <c r="K110" s="621">
        <v>-99</v>
      </c>
      <c r="L110" s="618"/>
      <c r="M110" s="618" t="s">
        <v>492</v>
      </c>
      <c r="N110" s="619">
        <v>42461</v>
      </c>
      <c r="O110" s="618" t="s">
        <v>72</v>
      </c>
    </row>
    <row r="111" spans="1:15" x14ac:dyDescent="0.2">
      <c r="A111" s="618" t="s">
        <v>890</v>
      </c>
      <c r="B111" s="618" t="s">
        <v>900</v>
      </c>
      <c r="C111" s="618" t="s">
        <v>892</v>
      </c>
      <c r="D111" s="618" t="s">
        <v>1940</v>
      </c>
      <c r="E111" s="618" t="s">
        <v>1941</v>
      </c>
      <c r="F111" s="618" t="s">
        <v>1942</v>
      </c>
      <c r="G111" s="618" t="s">
        <v>1943</v>
      </c>
      <c r="H111" s="619">
        <v>42481</v>
      </c>
      <c r="I111" s="620">
        <v>119</v>
      </c>
      <c r="J111" s="620">
        <v>-1</v>
      </c>
      <c r="K111" s="621">
        <v>-119</v>
      </c>
      <c r="L111" s="618"/>
      <c r="M111" s="618" t="s">
        <v>394</v>
      </c>
      <c r="N111" s="619">
        <v>42488</v>
      </c>
      <c r="O111" s="618" t="s">
        <v>72</v>
      </c>
    </row>
    <row r="112" spans="1:15" x14ac:dyDescent="0.2">
      <c r="A112" s="618" t="s">
        <v>890</v>
      </c>
      <c r="B112" s="618" t="s">
        <v>900</v>
      </c>
      <c r="C112" s="618" t="s">
        <v>892</v>
      </c>
      <c r="D112" s="618" t="s">
        <v>175</v>
      </c>
      <c r="E112" s="618" t="s">
        <v>176</v>
      </c>
      <c r="F112" s="618" t="s">
        <v>177</v>
      </c>
      <c r="G112" s="618" t="s">
        <v>2052</v>
      </c>
      <c r="H112" s="619">
        <v>42480</v>
      </c>
      <c r="I112" s="620">
        <v>763.5</v>
      </c>
      <c r="J112" s="620">
        <v>-1</v>
      </c>
      <c r="K112" s="621">
        <v>-763.5</v>
      </c>
      <c r="L112" s="618"/>
      <c r="M112" s="618" t="s">
        <v>231</v>
      </c>
      <c r="N112" s="619">
        <v>42480</v>
      </c>
      <c r="O112" s="618" t="s">
        <v>72</v>
      </c>
    </row>
    <row r="113" spans="1:15" x14ac:dyDescent="0.2">
      <c r="A113" s="618" t="s">
        <v>890</v>
      </c>
      <c r="B113" s="618" t="s">
        <v>900</v>
      </c>
      <c r="C113" s="618" t="s">
        <v>892</v>
      </c>
      <c r="D113" s="618" t="s">
        <v>175</v>
      </c>
      <c r="E113" s="618" t="s">
        <v>176</v>
      </c>
      <c r="F113" s="618" t="s">
        <v>177</v>
      </c>
      <c r="G113" s="618" t="s">
        <v>2053</v>
      </c>
      <c r="H113" s="619">
        <v>42478</v>
      </c>
      <c r="I113" s="620">
        <v>20.45</v>
      </c>
      <c r="J113" s="620">
        <v>-1</v>
      </c>
      <c r="K113" s="621">
        <v>-20.45</v>
      </c>
      <c r="L113" s="618"/>
      <c r="M113" s="618" t="s">
        <v>231</v>
      </c>
      <c r="N113" s="619">
        <v>42478</v>
      </c>
      <c r="O113" s="618" t="s">
        <v>72</v>
      </c>
    </row>
    <row r="114" spans="1:15" x14ac:dyDescent="0.2">
      <c r="A114" s="618" t="s">
        <v>890</v>
      </c>
      <c r="B114" s="618" t="s">
        <v>900</v>
      </c>
      <c r="C114" s="618" t="s">
        <v>892</v>
      </c>
      <c r="D114" s="618" t="s">
        <v>175</v>
      </c>
      <c r="E114" s="618" t="s">
        <v>176</v>
      </c>
      <c r="F114" s="618" t="s">
        <v>177</v>
      </c>
      <c r="G114" s="618" t="s">
        <v>2054</v>
      </c>
      <c r="H114" s="619">
        <v>42478</v>
      </c>
      <c r="I114" s="620">
        <v>25.57</v>
      </c>
      <c r="J114" s="620">
        <v>-1</v>
      </c>
      <c r="K114" s="621">
        <v>-25.57</v>
      </c>
      <c r="L114" s="618"/>
      <c r="M114" s="618" t="s">
        <v>231</v>
      </c>
      <c r="N114" s="619">
        <v>42478</v>
      </c>
      <c r="O114" s="618" t="s">
        <v>72</v>
      </c>
    </row>
    <row r="115" spans="1:15" x14ac:dyDescent="0.2">
      <c r="A115" s="618" t="s">
        <v>890</v>
      </c>
      <c r="B115" s="618" t="s">
        <v>900</v>
      </c>
      <c r="C115" s="618" t="s">
        <v>892</v>
      </c>
      <c r="D115" s="618" t="s">
        <v>175</v>
      </c>
      <c r="E115" s="618" t="s">
        <v>176</v>
      </c>
      <c r="F115" s="618" t="s">
        <v>177</v>
      </c>
      <c r="G115" s="618" t="s">
        <v>2055</v>
      </c>
      <c r="H115" s="619">
        <v>42485</v>
      </c>
      <c r="I115" s="620">
        <v>34393.33</v>
      </c>
      <c r="J115" s="620">
        <v>-1</v>
      </c>
      <c r="K115" s="621">
        <v>-34393.33</v>
      </c>
      <c r="L115" s="618"/>
      <c r="M115" s="618" t="s">
        <v>231</v>
      </c>
      <c r="N115" s="619">
        <v>42487</v>
      </c>
      <c r="O115" s="618" t="s">
        <v>72</v>
      </c>
    </row>
    <row r="116" spans="1:15" x14ac:dyDescent="0.2">
      <c r="A116" s="618" t="s">
        <v>896</v>
      </c>
      <c r="B116" s="618" t="s">
        <v>900</v>
      </c>
      <c r="C116" s="618" t="s">
        <v>891</v>
      </c>
      <c r="D116" s="618" t="s">
        <v>1152</v>
      </c>
      <c r="E116" s="618" t="s">
        <v>1153</v>
      </c>
      <c r="F116" s="618" t="s">
        <v>1154</v>
      </c>
      <c r="G116" s="618" t="s">
        <v>1367</v>
      </c>
      <c r="H116" s="619">
        <v>42465</v>
      </c>
      <c r="I116" s="620">
        <v>1488.48</v>
      </c>
      <c r="J116" s="620">
        <v>1</v>
      </c>
      <c r="K116" s="621">
        <v>1488.48</v>
      </c>
      <c r="L116" s="618"/>
      <c r="M116" s="618" t="s">
        <v>1032</v>
      </c>
      <c r="N116" s="619">
        <v>42465</v>
      </c>
      <c r="O116" s="618" t="s">
        <v>72</v>
      </c>
    </row>
    <row r="117" spans="1:15" x14ac:dyDescent="0.2">
      <c r="A117" s="618" t="s">
        <v>896</v>
      </c>
      <c r="B117" s="618" t="s">
        <v>900</v>
      </c>
      <c r="C117" s="618" t="s">
        <v>891</v>
      </c>
      <c r="D117" s="618" t="s">
        <v>756</v>
      </c>
      <c r="E117" s="618" t="s">
        <v>757</v>
      </c>
      <c r="F117" s="618" t="s">
        <v>758</v>
      </c>
      <c r="G117" s="618" t="s">
        <v>1372</v>
      </c>
      <c r="H117" s="619">
        <v>42479</v>
      </c>
      <c r="I117" s="620">
        <v>316.25</v>
      </c>
      <c r="J117" s="620">
        <v>1</v>
      </c>
      <c r="K117" s="621">
        <v>316.25</v>
      </c>
      <c r="L117" s="618" t="s">
        <v>1373</v>
      </c>
      <c r="M117" s="618" t="s">
        <v>1374</v>
      </c>
      <c r="N117" s="619">
        <v>42479</v>
      </c>
      <c r="O117" s="618" t="s">
        <v>72</v>
      </c>
    </row>
    <row r="118" spans="1:15" x14ac:dyDescent="0.2">
      <c r="A118" s="618" t="s">
        <v>896</v>
      </c>
      <c r="B118" s="618" t="s">
        <v>900</v>
      </c>
      <c r="C118" s="618" t="s">
        <v>891</v>
      </c>
      <c r="D118" s="618" t="s">
        <v>1375</v>
      </c>
      <c r="E118" s="618" t="s">
        <v>1376</v>
      </c>
      <c r="F118" s="618" t="s">
        <v>1377</v>
      </c>
      <c r="G118" s="618" t="s">
        <v>1378</v>
      </c>
      <c r="H118" s="619">
        <v>42489</v>
      </c>
      <c r="I118" s="620">
        <v>694.54</v>
      </c>
      <c r="J118" s="620">
        <v>1</v>
      </c>
      <c r="K118" s="621">
        <v>694.54</v>
      </c>
      <c r="L118" s="618" t="s">
        <v>1379</v>
      </c>
      <c r="M118" s="618" t="s">
        <v>132</v>
      </c>
      <c r="N118" s="619">
        <v>42489</v>
      </c>
      <c r="O118" s="618" t="s">
        <v>72</v>
      </c>
    </row>
    <row r="119" spans="1:15" x14ac:dyDescent="0.2">
      <c r="A119" s="618" t="s">
        <v>896</v>
      </c>
      <c r="B119" s="618" t="s">
        <v>900</v>
      </c>
      <c r="C119" s="618" t="s">
        <v>891</v>
      </c>
      <c r="D119" s="618" t="s">
        <v>911</v>
      </c>
      <c r="E119" s="618" t="s">
        <v>912</v>
      </c>
      <c r="F119" s="618" t="s">
        <v>913</v>
      </c>
      <c r="G119" s="618" t="s">
        <v>1380</v>
      </c>
      <c r="H119" s="619">
        <v>42468</v>
      </c>
      <c r="I119" s="620">
        <v>1508.82</v>
      </c>
      <c r="J119" s="620">
        <v>1</v>
      </c>
      <c r="K119" s="621">
        <v>1508.82</v>
      </c>
      <c r="L119" s="618"/>
      <c r="M119" s="618" t="s">
        <v>898</v>
      </c>
      <c r="N119" s="619">
        <v>42468</v>
      </c>
      <c r="O119" s="618" t="s">
        <v>72</v>
      </c>
    </row>
    <row r="120" spans="1:15" x14ac:dyDescent="0.2">
      <c r="A120" s="618" t="s">
        <v>896</v>
      </c>
      <c r="B120" s="618" t="s">
        <v>900</v>
      </c>
      <c r="C120" s="618" t="s">
        <v>891</v>
      </c>
      <c r="D120" s="618" t="s">
        <v>361</v>
      </c>
      <c r="E120" s="618" t="s">
        <v>362</v>
      </c>
      <c r="F120" s="618" t="s">
        <v>363</v>
      </c>
      <c r="G120" s="618" t="s">
        <v>1381</v>
      </c>
      <c r="H120" s="619">
        <v>42486</v>
      </c>
      <c r="I120" s="620">
        <v>221.91</v>
      </c>
      <c r="J120" s="620">
        <v>1</v>
      </c>
      <c r="K120" s="621">
        <v>221.91</v>
      </c>
      <c r="L120" s="618" t="s">
        <v>1382</v>
      </c>
      <c r="M120" s="618" t="s">
        <v>377</v>
      </c>
      <c r="N120" s="619">
        <v>42487</v>
      </c>
      <c r="O120" s="618" t="s">
        <v>72</v>
      </c>
    </row>
    <row r="121" spans="1:15" x14ac:dyDescent="0.2">
      <c r="A121" s="618" t="s">
        <v>896</v>
      </c>
      <c r="B121" s="618" t="s">
        <v>900</v>
      </c>
      <c r="C121" s="618" t="s">
        <v>891</v>
      </c>
      <c r="D121" s="618" t="s">
        <v>1383</v>
      </c>
      <c r="E121" s="618" t="s">
        <v>1384</v>
      </c>
      <c r="F121" s="618" t="s">
        <v>1385</v>
      </c>
      <c r="G121" s="618" t="s">
        <v>1386</v>
      </c>
      <c r="H121" s="619">
        <v>42481</v>
      </c>
      <c r="I121" s="620">
        <v>447.4</v>
      </c>
      <c r="J121" s="620">
        <v>1</v>
      </c>
      <c r="K121" s="621">
        <v>447.4</v>
      </c>
      <c r="L121" s="618"/>
      <c r="M121" s="618" t="s">
        <v>288</v>
      </c>
      <c r="N121" s="619">
        <v>42482</v>
      </c>
      <c r="O121" s="618" t="s">
        <v>72</v>
      </c>
    </row>
    <row r="122" spans="1:15" x14ac:dyDescent="0.2">
      <c r="A122" s="618" t="s">
        <v>896</v>
      </c>
      <c r="B122" s="618" t="s">
        <v>900</v>
      </c>
      <c r="C122" s="618" t="s">
        <v>891</v>
      </c>
      <c r="D122" s="618" t="s">
        <v>1383</v>
      </c>
      <c r="E122" s="618" t="s">
        <v>1384</v>
      </c>
      <c r="F122" s="618" t="s">
        <v>1385</v>
      </c>
      <c r="G122" s="618" t="s">
        <v>1387</v>
      </c>
      <c r="H122" s="619">
        <v>42479</v>
      </c>
      <c r="I122" s="620">
        <v>243.31</v>
      </c>
      <c r="J122" s="620">
        <v>1</v>
      </c>
      <c r="K122" s="621">
        <v>243.31</v>
      </c>
      <c r="L122" s="618"/>
      <c r="M122" s="618" t="s">
        <v>288</v>
      </c>
      <c r="N122" s="619">
        <v>42480</v>
      </c>
      <c r="O122" s="618" t="s">
        <v>72</v>
      </c>
    </row>
    <row r="123" spans="1:15" x14ac:dyDescent="0.2">
      <c r="A123" s="618" t="s">
        <v>896</v>
      </c>
      <c r="B123" s="618" t="s">
        <v>900</v>
      </c>
      <c r="C123" s="618" t="s">
        <v>891</v>
      </c>
      <c r="D123" s="618" t="s">
        <v>1383</v>
      </c>
      <c r="E123" s="618" t="s">
        <v>1384</v>
      </c>
      <c r="F123" s="618" t="s">
        <v>1385</v>
      </c>
      <c r="G123" s="618" t="s">
        <v>1388</v>
      </c>
      <c r="H123" s="619">
        <v>42475</v>
      </c>
      <c r="I123" s="620">
        <v>83.79</v>
      </c>
      <c r="J123" s="620">
        <v>1</v>
      </c>
      <c r="K123" s="621">
        <v>83.79</v>
      </c>
      <c r="L123" s="618"/>
      <c r="M123" s="618" t="s">
        <v>288</v>
      </c>
      <c r="N123" s="619">
        <v>42476</v>
      </c>
      <c r="O123" s="618" t="s">
        <v>72</v>
      </c>
    </row>
    <row r="124" spans="1:15" x14ac:dyDescent="0.2">
      <c r="A124" s="618" t="s">
        <v>896</v>
      </c>
      <c r="B124" s="618" t="s">
        <v>900</v>
      </c>
      <c r="C124" s="618" t="s">
        <v>891</v>
      </c>
      <c r="D124" s="618" t="s">
        <v>1383</v>
      </c>
      <c r="E124" s="618" t="s">
        <v>1384</v>
      </c>
      <c r="F124" s="618" t="s">
        <v>1385</v>
      </c>
      <c r="G124" s="618" t="s">
        <v>1389</v>
      </c>
      <c r="H124" s="619">
        <v>42475</v>
      </c>
      <c r="I124" s="620">
        <v>1508.25</v>
      </c>
      <c r="J124" s="620">
        <v>1</v>
      </c>
      <c r="K124" s="621">
        <v>1508.25</v>
      </c>
      <c r="L124" s="618"/>
      <c r="M124" s="618" t="s">
        <v>288</v>
      </c>
      <c r="N124" s="619">
        <v>42476</v>
      </c>
      <c r="O124" s="618" t="s">
        <v>72</v>
      </c>
    </row>
    <row r="125" spans="1:15" x14ac:dyDescent="0.2">
      <c r="A125" s="618" t="s">
        <v>896</v>
      </c>
      <c r="B125" s="618" t="s">
        <v>900</v>
      </c>
      <c r="C125" s="618" t="s">
        <v>891</v>
      </c>
      <c r="D125" s="618" t="s">
        <v>1383</v>
      </c>
      <c r="E125" s="618" t="s">
        <v>1384</v>
      </c>
      <c r="F125" s="618" t="s">
        <v>1385</v>
      </c>
      <c r="G125" s="618" t="s">
        <v>1390</v>
      </c>
      <c r="H125" s="619">
        <v>42475</v>
      </c>
      <c r="I125" s="620">
        <v>259.74</v>
      </c>
      <c r="J125" s="620">
        <v>1</v>
      </c>
      <c r="K125" s="621">
        <v>259.74</v>
      </c>
      <c r="L125" s="618"/>
      <c r="M125" s="618" t="s">
        <v>288</v>
      </c>
      <c r="N125" s="619">
        <v>42476</v>
      </c>
      <c r="O125" s="618" t="s">
        <v>72</v>
      </c>
    </row>
    <row r="126" spans="1:15" x14ac:dyDescent="0.2">
      <c r="A126" s="618" t="s">
        <v>896</v>
      </c>
      <c r="B126" s="618" t="s">
        <v>900</v>
      </c>
      <c r="C126" s="618" t="s">
        <v>891</v>
      </c>
      <c r="D126" s="618" t="s">
        <v>1383</v>
      </c>
      <c r="E126" s="618" t="s">
        <v>1384</v>
      </c>
      <c r="F126" s="618" t="s">
        <v>1385</v>
      </c>
      <c r="G126" s="618" t="s">
        <v>1391</v>
      </c>
      <c r="H126" s="619">
        <v>42475</v>
      </c>
      <c r="I126" s="620">
        <v>261.36</v>
      </c>
      <c r="J126" s="620">
        <v>1</v>
      </c>
      <c r="K126" s="621">
        <v>261.36</v>
      </c>
      <c r="L126" s="618"/>
      <c r="M126" s="618" t="s">
        <v>288</v>
      </c>
      <c r="N126" s="619">
        <v>42476</v>
      </c>
      <c r="O126" s="618" t="s">
        <v>72</v>
      </c>
    </row>
    <row r="127" spans="1:15" x14ac:dyDescent="0.2">
      <c r="A127" s="618" t="s">
        <v>896</v>
      </c>
      <c r="B127" s="618" t="s">
        <v>900</v>
      </c>
      <c r="C127" s="618" t="s">
        <v>891</v>
      </c>
      <c r="D127" s="618" t="s">
        <v>1383</v>
      </c>
      <c r="E127" s="618" t="s">
        <v>1384</v>
      </c>
      <c r="F127" s="618" t="s">
        <v>1385</v>
      </c>
      <c r="G127" s="618" t="s">
        <v>1392</v>
      </c>
      <c r="H127" s="619">
        <v>42475</v>
      </c>
      <c r="I127" s="620">
        <v>219.32</v>
      </c>
      <c r="J127" s="620">
        <v>1</v>
      </c>
      <c r="K127" s="621">
        <v>219.32</v>
      </c>
      <c r="L127" s="618"/>
      <c r="M127" s="618" t="s">
        <v>288</v>
      </c>
      <c r="N127" s="619">
        <v>42476</v>
      </c>
      <c r="O127" s="618" t="s">
        <v>72</v>
      </c>
    </row>
    <row r="128" spans="1:15" x14ac:dyDescent="0.2">
      <c r="A128" s="618" t="s">
        <v>896</v>
      </c>
      <c r="B128" s="618" t="s">
        <v>900</v>
      </c>
      <c r="C128" s="618" t="s">
        <v>891</v>
      </c>
      <c r="D128" s="618" t="s">
        <v>1383</v>
      </c>
      <c r="E128" s="618" t="s">
        <v>1384</v>
      </c>
      <c r="F128" s="618" t="s">
        <v>1385</v>
      </c>
      <c r="G128" s="618" t="s">
        <v>1480</v>
      </c>
      <c r="H128" s="619">
        <v>42460</v>
      </c>
      <c r="I128" s="620">
        <v>1028.1199999999999</v>
      </c>
      <c r="J128" s="620">
        <v>1</v>
      </c>
      <c r="K128" s="621">
        <v>1028.1199999999999</v>
      </c>
      <c r="L128" s="618"/>
      <c r="M128" s="618" t="s">
        <v>288</v>
      </c>
      <c r="N128" s="619">
        <v>42465</v>
      </c>
      <c r="O128" s="618" t="s">
        <v>72</v>
      </c>
    </row>
    <row r="129" spans="1:15" x14ac:dyDescent="0.2">
      <c r="A129" s="618" t="s">
        <v>896</v>
      </c>
      <c r="B129" s="618" t="s">
        <v>900</v>
      </c>
      <c r="C129" s="618" t="s">
        <v>891</v>
      </c>
      <c r="D129" s="618" t="s">
        <v>1383</v>
      </c>
      <c r="E129" s="618" t="s">
        <v>1384</v>
      </c>
      <c r="F129" s="618" t="s">
        <v>1385</v>
      </c>
      <c r="G129" s="618" t="s">
        <v>1481</v>
      </c>
      <c r="H129" s="619">
        <v>42460</v>
      </c>
      <c r="I129" s="620">
        <v>8902.1200000000008</v>
      </c>
      <c r="J129" s="620">
        <v>1</v>
      </c>
      <c r="K129" s="621">
        <v>8902.1200000000008</v>
      </c>
      <c r="L129" s="618"/>
      <c r="M129" s="618" t="s">
        <v>288</v>
      </c>
      <c r="N129" s="619">
        <v>42465</v>
      </c>
      <c r="O129" s="618" t="s">
        <v>72</v>
      </c>
    </row>
    <row r="130" spans="1:15" x14ac:dyDescent="0.2">
      <c r="A130" s="618" t="s">
        <v>896</v>
      </c>
      <c r="B130" s="618" t="s">
        <v>900</v>
      </c>
      <c r="C130" s="618" t="s">
        <v>891</v>
      </c>
      <c r="D130" s="618" t="s">
        <v>1383</v>
      </c>
      <c r="E130" s="618" t="s">
        <v>1384</v>
      </c>
      <c r="F130" s="618" t="s">
        <v>1385</v>
      </c>
      <c r="G130" s="618" t="s">
        <v>1482</v>
      </c>
      <c r="H130" s="619">
        <v>42460</v>
      </c>
      <c r="I130" s="620">
        <v>634.84</v>
      </c>
      <c r="J130" s="620">
        <v>1</v>
      </c>
      <c r="K130" s="621">
        <v>634.84</v>
      </c>
      <c r="L130" s="618"/>
      <c r="M130" s="618" t="s">
        <v>288</v>
      </c>
      <c r="N130" s="619">
        <v>42465</v>
      </c>
      <c r="O130" s="618" t="s">
        <v>72</v>
      </c>
    </row>
    <row r="131" spans="1:15" x14ac:dyDescent="0.2">
      <c r="A131" s="618" t="s">
        <v>896</v>
      </c>
      <c r="B131" s="618" t="s">
        <v>900</v>
      </c>
      <c r="C131" s="618" t="s">
        <v>891</v>
      </c>
      <c r="D131" s="618" t="s">
        <v>1383</v>
      </c>
      <c r="E131" s="618" t="s">
        <v>1384</v>
      </c>
      <c r="F131" s="618" t="s">
        <v>1385</v>
      </c>
      <c r="G131" s="618" t="s">
        <v>1483</v>
      </c>
      <c r="H131" s="619">
        <v>42460</v>
      </c>
      <c r="I131" s="620">
        <v>18991.75</v>
      </c>
      <c r="J131" s="620">
        <v>1</v>
      </c>
      <c r="K131" s="621">
        <v>18991.75</v>
      </c>
      <c r="L131" s="618"/>
      <c r="M131" s="618" t="s">
        <v>288</v>
      </c>
      <c r="N131" s="619">
        <v>42465</v>
      </c>
      <c r="O131" s="618" t="s">
        <v>72</v>
      </c>
    </row>
    <row r="132" spans="1:15" x14ac:dyDescent="0.2">
      <c r="A132" s="618" t="s">
        <v>896</v>
      </c>
      <c r="B132" s="618" t="s">
        <v>900</v>
      </c>
      <c r="C132" s="618" t="s">
        <v>891</v>
      </c>
      <c r="D132" s="618" t="s">
        <v>1383</v>
      </c>
      <c r="E132" s="618" t="s">
        <v>1384</v>
      </c>
      <c r="F132" s="618" t="s">
        <v>1385</v>
      </c>
      <c r="G132" s="618" t="s">
        <v>1484</v>
      </c>
      <c r="H132" s="619">
        <v>42460</v>
      </c>
      <c r="I132" s="620">
        <v>7517.28</v>
      </c>
      <c r="J132" s="620">
        <v>1</v>
      </c>
      <c r="K132" s="621">
        <v>7517.28</v>
      </c>
      <c r="L132" s="618"/>
      <c r="M132" s="618" t="s">
        <v>288</v>
      </c>
      <c r="N132" s="619">
        <v>42465</v>
      </c>
      <c r="O132" s="618" t="s">
        <v>72</v>
      </c>
    </row>
    <row r="133" spans="1:15" x14ac:dyDescent="0.2">
      <c r="A133" s="618" t="s">
        <v>896</v>
      </c>
      <c r="B133" s="618" t="s">
        <v>900</v>
      </c>
      <c r="C133" s="618" t="s">
        <v>891</v>
      </c>
      <c r="D133" s="618" t="s">
        <v>1383</v>
      </c>
      <c r="E133" s="618" t="s">
        <v>1384</v>
      </c>
      <c r="F133" s="618" t="s">
        <v>1385</v>
      </c>
      <c r="G133" s="618" t="s">
        <v>1485</v>
      </c>
      <c r="H133" s="619">
        <v>42460</v>
      </c>
      <c r="I133" s="620">
        <v>5381.86</v>
      </c>
      <c r="J133" s="620">
        <v>1</v>
      </c>
      <c r="K133" s="621">
        <v>5381.86</v>
      </c>
      <c r="L133" s="618"/>
      <c r="M133" s="618" t="s">
        <v>288</v>
      </c>
      <c r="N133" s="619">
        <v>42465</v>
      </c>
      <c r="O133" s="618" t="s">
        <v>72</v>
      </c>
    </row>
    <row r="134" spans="1:15" x14ac:dyDescent="0.2">
      <c r="A134" s="618" t="s">
        <v>896</v>
      </c>
      <c r="B134" s="618" t="s">
        <v>900</v>
      </c>
      <c r="C134" s="618" t="s">
        <v>891</v>
      </c>
      <c r="D134" s="618" t="s">
        <v>1383</v>
      </c>
      <c r="E134" s="618" t="s">
        <v>1384</v>
      </c>
      <c r="F134" s="618" t="s">
        <v>1385</v>
      </c>
      <c r="G134" s="618" t="s">
        <v>1486</v>
      </c>
      <c r="H134" s="619">
        <v>42460</v>
      </c>
      <c r="I134" s="620">
        <v>3177.31</v>
      </c>
      <c r="J134" s="620">
        <v>1</v>
      </c>
      <c r="K134" s="621">
        <v>3177.31</v>
      </c>
      <c r="L134" s="618"/>
      <c r="M134" s="618" t="s">
        <v>288</v>
      </c>
      <c r="N134" s="619">
        <v>42465</v>
      </c>
      <c r="O134" s="618" t="s">
        <v>72</v>
      </c>
    </row>
    <row r="135" spans="1:15" x14ac:dyDescent="0.2">
      <c r="A135" s="618" t="s">
        <v>896</v>
      </c>
      <c r="B135" s="618" t="s">
        <v>900</v>
      </c>
      <c r="C135" s="618" t="s">
        <v>891</v>
      </c>
      <c r="D135" s="618" t="s">
        <v>1383</v>
      </c>
      <c r="E135" s="618" t="s">
        <v>1384</v>
      </c>
      <c r="F135" s="618" t="s">
        <v>1385</v>
      </c>
      <c r="G135" s="618" t="s">
        <v>1487</v>
      </c>
      <c r="H135" s="619">
        <v>42460</v>
      </c>
      <c r="I135" s="620">
        <v>4670.8999999999996</v>
      </c>
      <c r="J135" s="620">
        <v>1</v>
      </c>
      <c r="K135" s="621">
        <v>4670.8999999999996</v>
      </c>
      <c r="L135" s="618"/>
      <c r="M135" s="618" t="s">
        <v>288</v>
      </c>
      <c r="N135" s="619">
        <v>42465</v>
      </c>
      <c r="O135" s="618" t="s">
        <v>72</v>
      </c>
    </row>
    <row r="136" spans="1:15" x14ac:dyDescent="0.2">
      <c r="A136" s="618" t="s">
        <v>896</v>
      </c>
      <c r="B136" s="618" t="s">
        <v>900</v>
      </c>
      <c r="C136" s="618" t="s">
        <v>891</v>
      </c>
      <c r="D136" s="618" t="s">
        <v>1383</v>
      </c>
      <c r="E136" s="618" t="s">
        <v>1384</v>
      </c>
      <c r="F136" s="618" t="s">
        <v>1385</v>
      </c>
      <c r="G136" s="618" t="s">
        <v>1488</v>
      </c>
      <c r="H136" s="619">
        <v>42460</v>
      </c>
      <c r="I136" s="620">
        <v>2998.63</v>
      </c>
      <c r="J136" s="620">
        <v>1</v>
      </c>
      <c r="K136" s="621">
        <v>2998.63</v>
      </c>
      <c r="L136" s="618"/>
      <c r="M136" s="618" t="s">
        <v>288</v>
      </c>
      <c r="N136" s="619">
        <v>42465</v>
      </c>
      <c r="O136" s="618" t="s">
        <v>72</v>
      </c>
    </row>
    <row r="137" spans="1:15" x14ac:dyDescent="0.2">
      <c r="A137" s="618" t="s">
        <v>896</v>
      </c>
      <c r="B137" s="618" t="s">
        <v>900</v>
      </c>
      <c r="C137" s="618" t="s">
        <v>891</v>
      </c>
      <c r="D137" s="618" t="s">
        <v>1383</v>
      </c>
      <c r="E137" s="618" t="s">
        <v>1384</v>
      </c>
      <c r="F137" s="618" t="s">
        <v>1385</v>
      </c>
      <c r="G137" s="618" t="s">
        <v>1489</v>
      </c>
      <c r="H137" s="619">
        <v>42460</v>
      </c>
      <c r="I137" s="620">
        <v>1654.81</v>
      </c>
      <c r="J137" s="620">
        <v>1</v>
      </c>
      <c r="K137" s="621">
        <v>1654.81</v>
      </c>
      <c r="L137" s="618"/>
      <c r="M137" s="618" t="s">
        <v>288</v>
      </c>
      <c r="N137" s="619">
        <v>42465</v>
      </c>
      <c r="O137" s="618" t="s">
        <v>72</v>
      </c>
    </row>
    <row r="138" spans="1:15" x14ac:dyDescent="0.2">
      <c r="A138" s="618" t="s">
        <v>896</v>
      </c>
      <c r="B138" s="618" t="s">
        <v>900</v>
      </c>
      <c r="C138" s="618" t="s">
        <v>891</v>
      </c>
      <c r="D138" s="618" t="s">
        <v>1383</v>
      </c>
      <c r="E138" s="618" t="s">
        <v>1384</v>
      </c>
      <c r="F138" s="618" t="s">
        <v>1385</v>
      </c>
      <c r="G138" s="618" t="s">
        <v>1490</v>
      </c>
      <c r="H138" s="619">
        <v>42460</v>
      </c>
      <c r="I138" s="620">
        <v>2889.83</v>
      </c>
      <c r="J138" s="620">
        <v>1</v>
      </c>
      <c r="K138" s="621">
        <v>2889.83</v>
      </c>
      <c r="L138" s="618"/>
      <c r="M138" s="618" t="s">
        <v>288</v>
      </c>
      <c r="N138" s="619">
        <v>42465</v>
      </c>
      <c r="O138" s="618" t="s">
        <v>72</v>
      </c>
    </row>
    <row r="139" spans="1:15" x14ac:dyDescent="0.2">
      <c r="A139" s="618" t="s">
        <v>896</v>
      </c>
      <c r="B139" s="618" t="s">
        <v>900</v>
      </c>
      <c r="C139" s="618" t="s">
        <v>891</v>
      </c>
      <c r="D139" s="618" t="s">
        <v>1383</v>
      </c>
      <c r="E139" s="618" t="s">
        <v>1384</v>
      </c>
      <c r="F139" s="618" t="s">
        <v>1385</v>
      </c>
      <c r="G139" s="618" t="s">
        <v>1491</v>
      </c>
      <c r="H139" s="619">
        <v>42460</v>
      </c>
      <c r="I139" s="620">
        <v>2124.6</v>
      </c>
      <c r="J139" s="620">
        <v>1</v>
      </c>
      <c r="K139" s="621">
        <v>2124.6</v>
      </c>
      <c r="L139" s="618"/>
      <c r="M139" s="618" t="s">
        <v>288</v>
      </c>
      <c r="N139" s="619">
        <v>42465</v>
      </c>
      <c r="O139" s="618" t="s">
        <v>72</v>
      </c>
    </row>
    <row r="140" spans="1:15" x14ac:dyDescent="0.2">
      <c r="A140" s="618" t="s">
        <v>896</v>
      </c>
      <c r="B140" s="618" t="s">
        <v>900</v>
      </c>
      <c r="C140" s="618" t="s">
        <v>891</v>
      </c>
      <c r="D140" s="618" t="s">
        <v>1383</v>
      </c>
      <c r="E140" s="618" t="s">
        <v>1384</v>
      </c>
      <c r="F140" s="618" t="s">
        <v>1385</v>
      </c>
      <c r="G140" s="618" t="s">
        <v>1492</v>
      </c>
      <c r="H140" s="619">
        <v>42460</v>
      </c>
      <c r="I140" s="620">
        <v>2073.15</v>
      </c>
      <c r="J140" s="620">
        <v>1</v>
      </c>
      <c r="K140" s="621">
        <v>2073.15</v>
      </c>
      <c r="L140" s="618"/>
      <c r="M140" s="618" t="s">
        <v>288</v>
      </c>
      <c r="N140" s="619">
        <v>42465</v>
      </c>
      <c r="O140" s="618" t="s">
        <v>72</v>
      </c>
    </row>
    <row r="141" spans="1:15" x14ac:dyDescent="0.2">
      <c r="A141" s="618" t="s">
        <v>896</v>
      </c>
      <c r="B141" s="618" t="s">
        <v>900</v>
      </c>
      <c r="C141" s="618" t="s">
        <v>891</v>
      </c>
      <c r="D141" s="618" t="s">
        <v>1383</v>
      </c>
      <c r="E141" s="618" t="s">
        <v>1384</v>
      </c>
      <c r="F141" s="618" t="s">
        <v>1385</v>
      </c>
      <c r="G141" s="618" t="s">
        <v>1493</v>
      </c>
      <c r="H141" s="619">
        <v>42460</v>
      </c>
      <c r="I141" s="620">
        <v>1660.89</v>
      </c>
      <c r="J141" s="620">
        <v>1</v>
      </c>
      <c r="K141" s="621">
        <v>1660.89</v>
      </c>
      <c r="L141" s="618"/>
      <c r="M141" s="618" t="s">
        <v>288</v>
      </c>
      <c r="N141" s="619">
        <v>42465</v>
      </c>
      <c r="O141" s="618" t="s">
        <v>72</v>
      </c>
    </row>
    <row r="142" spans="1:15" x14ac:dyDescent="0.2">
      <c r="A142" s="618" t="s">
        <v>896</v>
      </c>
      <c r="B142" s="618" t="s">
        <v>900</v>
      </c>
      <c r="C142" s="618" t="s">
        <v>891</v>
      </c>
      <c r="D142" s="618" t="s">
        <v>1383</v>
      </c>
      <c r="E142" s="618" t="s">
        <v>1384</v>
      </c>
      <c r="F142" s="618" t="s">
        <v>1385</v>
      </c>
      <c r="G142" s="618" t="s">
        <v>1494</v>
      </c>
      <c r="H142" s="619">
        <v>42460</v>
      </c>
      <c r="I142" s="620">
        <v>140.06</v>
      </c>
      <c r="J142" s="620">
        <v>1</v>
      </c>
      <c r="K142" s="621">
        <v>140.06</v>
      </c>
      <c r="L142" s="618"/>
      <c r="M142" s="618" t="s">
        <v>288</v>
      </c>
      <c r="N142" s="619">
        <v>42461</v>
      </c>
      <c r="O142" s="618" t="s">
        <v>72</v>
      </c>
    </row>
    <row r="143" spans="1:15" x14ac:dyDescent="0.2">
      <c r="A143" s="618" t="s">
        <v>896</v>
      </c>
      <c r="B143" s="618" t="s">
        <v>900</v>
      </c>
      <c r="C143" s="618" t="s">
        <v>891</v>
      </c>
      <c r="D143" s="618" t="s">
        <v>1044</v>
      </c>
      <c r="E143" s="618" t="s">
        <v>1045</v>
      </c>
      <c r="F143" s="618" t="s">
        <v>1046</v>
      </c>
      <c r="G143" s="618" t="s">
        <v>1265</v>
      </c>
      <c r="H143" s="619">
        <v>42489</v>
      </c>
      <c r="I143" s="620">
        <v>145.19999999999999</v>
      </c>
      <c r="J143" s="620">
        <v>1</v>
      </c>
      <c r="K143" s="621">
        <v>145.19999999999999</v>
      </c>
      <c r="L143" s="618" t="s">
        <v>1495</v>
      </c>
      <c r="M143" s="618" t="s">
        <v>287</v>
      </c>
      <c r="N143" s="619">
        <v>42489</v>
      </c>
      <c r="O143" s="618" t="s">
        <v>1735</v>
      </c>
    </row>
    <row r="144" spans="1:15" x14ac:dyDescent="0.2">
      <c r="A144" s="618" t="s">
        <v>896</v>
      </c>
      <c r="B144" s="618" t="s">
        <v>900</v>
      </c>
      <c r="C144" s="618" t="s">
        <v>891</v>
      </c>
      <c r="D144" s="618" t="s">
        <v>516</v>
      </c>
      <c r="E144" s="618" t="s">
        <v>517</v>
      </c>
      <c r="F144" s="618" t="s">
        <v>518</v>
      </c>
      <c r="G144" s="618" t="s">
        <v>1499</v>
      </c>
      <c r="H144" s="619">
        <v>42488</v>
      </c>
      <c r="I144" s="620">
        <v>145.24</v>
      </c>
      <c r="J144" s="620">
        <v>1</v>
      </c>
      <c r="K144" s="621">
        <v>145.24</v>
      </c>
      <c r="L144" s="618" t="s">
        <v>1500</v>
      </c>
      <c r="M144" s="618" t="s">
        <v>132</v>
      </c>
      <c r="N144" s="619">
        <v>42489</v>
      </c>
      <c r="O144" s="618" t="s">
        <v>72</v>
      </c>
    </row>
    <row r="145" spans="1:15" x14ac:dyDescent="0.2">
      <c r="A145" s="618" t="s">
        <v>896</v>
      </c>
      <c r="B145" s="618" t="s">
        <v>900</v>
      </c>
      <c r="C145" s="618" t="s">
        <v>891</v>
      </c>
      <c r="D145" s="618" t="s">
        <v>516</v>
      </c>
      <c r="E145" s="618" t="s">
        <v>517</v>
      </c>
      <c r="F145" s="618" t="s">
        <v>518</v>
      </c>
      <c r="G145" s="618" t="s">
        <v>1501</v>
      </c>
      <c r="H145" s="619">
        <v>42479</v>
      </c>
      <c r="I145" s="620">
        <v>550.04999999999995</v>
      </c>
      <c r="J145" s="620">
        <v>1</v>
      </c>
      <c r="K145" s="621">
        <v>550.04999999999995</v>
      </c>
      <c r="L145" s="618" t="s">
        <v>1500</v>
      </c>
      <c r="M145" s="618" t="s">
        <v>132</v>
      </c>
      <c r="N145" s="619">
        <v>42481</v>
      </c>
      <c r="O145" s="618" t="s">
        <v>72</v>
      </c>
    </row>
    <row r="146" spans="1:15" x14ac:dyDescent="0.2">
      <c r="A146" s="618" t="s">
        <v>896</v>
      </c>
      <c r="B146" s="618" t="s">
        <v>900</v>
      </c>
      <c r="C146" s="618" t="s">
        <v>891</v>
      </c>
      <c r="D146" s="618" t="s">
        <v>94</v>
      </c>
      <c r="E146" s="618" t="s">
        <v>95</v>
      </c>
      <c r="F146" s="618" t="s">
        <v>96</v>
      </c>
      <c r="G146" s="618" t="s">
        <v>1502</v>
      </c>
      <c r="H146" s="619">
        <v>42488</v>
      </c>
      <c r="I146" s="620">
        <v>38.770000000000003</v>
      </c>
      <c r="J146" s="620">
        <v>1</v>
      </c>
      <c r="K146" s="621">
        <v>38.770000000000003</v>
      </c>
      <c r="L146" s="618" t="s">
        <v>1503</v>
      </c>
      <c r="M146" s="618" t="s">
        <v>419</v>
      </c>
      <c r="N146" s="619">
        <v>42488</v>
      </c>
      <c r="O146" s="618" t="s">
        <v>72</v>
      </c>
    </row>
    <row r="147" spans="1:15" x14ac:dyDescent="0.2">
      <c r="A147" s="618" t="s">
        <v>896</v>
      </c>
      <c r="B147" s="618" t="s">
        <v>900</v>
      </c>
      <c r="C147" s="618" t="s">
        <v>891</v>
      </c>
      <c r="D147" s="618" t="s">
        <v>94</v>
      </c>
      <c r="E147" s="618" t="s">
        <v>95</v>
      </c>
      <c r="F147" s="618" t="s">
        <v>96</v>
      </c>
      <c r="G147" s="618" t="s">
        <v>1504</v>
      </c>
      <c r="H147" s="619">
        <v>42486</v>
      </c>
      <c r="I147" s="620">
        <v>170.43</v>
      </c>
      <c r="J147" s="620">
        <v>1</v>
      </c>
      <c r="K147" s="621">
        <v>170.43</v>
      </c>
      <c r="L147" s="618" t="s">
        <v>1505</v>
      </c>
      <c r="M147" s="618" t="s">
        <v>329</v>
      </c>
      <c r="N147" s="619">
        <v>42486</v>
      </c>
      <c r="O147" s="618" t="s">
        <v>72</v>
      </c>
    </row>
    <row r="148" spans="1:15" x14ac:dyDescent="0.2">
      <c r="A148" s="618" t="s">
        <v>896</v>
      </c>
      <c r="B148" s="618" t="s">
        <v>900</v>
      </c>
      <c r="C148" s="618" t="s">
        <v>891</v>
      </c>
      <c r="D148" s="618" t="s">
        <v>94</v>
      </c>
      <c r="E148" s="618" t="s">
        <v>95</v>
      </c>
      <c r="F148" s="618" t="s">
        <v>96</v>
      </c>
      <c r="G148" s="618" t="s">
        <v>1506</v>
      </c>
      <c r="H148" s="619">
        <v>42486</v>
      </c>
      <c r="I148" s="620">
        <v>128.26</v>
      </c>
      <c r="J148" s="620">
        <v>1</v>
      </c>
      <c r="K148" s="621">
        <v>128.26</v>
      </c>
      <c r="L148" s="618" t="s">
        <v>1507</v>
      </c>
      <c r="M148" s="618" t="s">
        <v>377</v>
      </c>
      <c r="N148" s="619">
        <v>42486</v>
      </c>
      <c r="O148" s="618" t="s">
        <v>72</v>
      </c>
    </row>
    <row r="149" spans="1:15" x14ac:dyDescent="0.2">
      <c r="A149" s="618" t="s">
        <v>896</v>
      </c>
      <c r="B149" s="618" t="s">
        <v>900</v>
      </c>
      <c r="C149" s="618" t="s">
        <v>891</v>
      </c>
      <c r="D149" s="618" t="s">
        <v>94</v>
      </c>
      <c r="E149" s="618" t="s">
        <v>95</v>
      </c>
      <c r="F149" s="618" t="s">
        <v>96</v>
      </c>
      <c r="G149" s="618" t="s">
        <v>1508</v>
      </c>
      <c r="H149" s="619">
        <v>42486</v>
      </c>
      <c r="I149" s="620">
        <v>15.13</v>
      </c>
      <c r="J149" s="620">
        <v>1</v>
      </c>
      <c r="K149" s="621">
        <v>15.13</v>
      </c>
      <c r="L149" s="618" t="s">
        <v>1509</v>
      </c>
      <c r="M149" s="618" t="s">
        <v>377</v>
      </c>
      <c r="N149" s="619">
        <v>42486</v>
      </c>
      <c r="O149" s="618" t="s">
        <v>72</v>
      </c>
    </row>
    <row r="150" spans="1:15" x14ac:dyDescent="0.2">
      <c r="A150" s="618" t="s">
        <v>896</v>
      </c>
      <c r="B150" s="618" t="s">
        <v>900</v>
      </c>
      <c r="C150" s="618" t="s">
        <v>891</v>
      </c>
      <c r="D150" s="618" t="s">
        <v>94</v>
      </c>
      <c r="E150" s="618" t="s">
        <v>95</v>
      </c>
      <c r="F150" s="618" t="s">
        <v>96</v>
      </c>
      <c r="G150" s="618" t="s">
        <v>1511</v>
      </c>
      <c r="H150" s="619">
        <v>42485</v>
      </c>
      <c r="I150" s="620">
        <v>2734.6</v>
      </c>
      <c r="J150" s="620">
        <v>1</v>
      </c>
      <c r="K150" s="621">
        <v>2734.6</v>
      </c>
      <c r="L150" s="618" t="s">
        <v>1512</v>
      </c>
      <c r="M150" s="618" t="s">
        <v>377</v>
      </c>
      <c r="N150" s="619">
        <v>42485</v>
      </c>
      <c r="O150" s="618" t="s">
        <v>72</v>
      </c>
    </row>
    <row r="151" spans="1:15" x14ac:dyDescent="0.2">
      <c r="A151" s="618" t="s">
        <v>896</v>
      </c>
      <c r="B151" s="618" t="s">
        <v>900</v>
      </c>
      <c r="C151" s="618" t="s">
        <v>891</v>
      </c>
      <c r="D151" s="618" t="s">
        <v>94</v>
      </c>
      <c r="E151" s="618" t="s">
        <v>95</v>
      </c>
      <c r="F151" s="618" t="s">
        <v>96</v>
      </c>
      <c r="G151" s="618" t="s">
        <v>1513</v>
      </c>
      <c r="H151" s="619">
        <v>42485</v>
      </c>
      <c r="I151" s="620">
        <v>61.17</v>
      </c>
      <c r="J151" s="620">
        <v>1</v>
      </c>
      <c r="K151" s="621">
        <v>61.17</v>
      </c>
      <c r="L151" s="618" t="s">
        <v>1514</v>
      </c>
      <c r="M151" s="618" t="s">
        <v>377</v>
      </c>
      <c r="N151" s="619">
        <v>42485</v>
      </c>
      <c r="O151" s="618" t="s">
        <v>72</v>
      </c>
    </row>
    <row r="152" spans="1:15" x14ac:dyDescent="0.2">
      <c r="A152" s="618" t="s">
        <v>896</v>
      </c>
      <c r="B152" s="618" t="s">
        <v>900</v>
      </c>
      <c r="C152" s="618" t="s">
        <v>891</v>
      </c>
      <c r="D152" s="618" t="s">
        <v>94</v>
      </c>
      <c r="E152" s="618" t="s">
        <v>95</v>
      </c>
      <c r="F152" s="618" t="s">
        <v>96</v>
      </c>
      <c r="G152" s="618" t="s">
        <v>1515</v>
      </c>
      <c r="H152" s="619">
        <v>42482</v>
      </c>
      <c r="I152" s="620">
        <v>5.45</v>
      </c>
      <c r="J152" s="620">
        <v>1</v>
      </c>
      <c r="K152" s="621">
        <v>5.45</v>
      </c>
      <c r="L152" s="618" t="s">
        <v>1516</v>
      </c>
      <c r="M152" s="618" t="s">
        <v>377</v>
      </c>
      <c r="N152" s="619">
        <v>42485</v>
      </c>
      <c r="O152" s="618" t="s">
        <v>72</v>
      </c>
    </row>
    <row r="153" spans="1:15" x14ac:dyDescent="0.2">
      <c r="A153" s="618" t="s">
        <v>896</v>
      </c>
      <c r="B153" s="618" t="s">
        <v>900</v>
      </c>
      <c r="C153" s="618" t="s">
        <v>891</v>
      </c>
      <c r="D153" s="618" t="s">
        <v>94</v>
      </c>
      <c r="E153" s="618" t="s">
        <v>95</v>
      </c>
      <c r="F153" s="618" t="s">
        <v>96</v>
      </c>
      <c r="G153" s="618" t="s">
        <v>1517</v>
      </c>
      <c r="H153" s="619">
        <v>42481</v>
      </c>
      <c r="I153" s="620">
        <v>257.33999999999997</v>
      </c>
      <c r="J153" s="620">
        <v>1</v>
      </c>
      <c r="K153" s="621">
        <v>257.33999999999997</v>
      </c>
      <c r="L153" s="618" t="s">
        <v>1518</v>
      </c>
      <c r="M153" s="618" t="s">
        <v>329</v>
      </c>
      <c r="N153" s="619">
        <v>42482</v>
      </c>
      <c r="O153" s="618" t="s">
        <v>72</v>
      </c>
    </row>
    <row r="154" spans="1:15" x14ac:dyDescent="0.2">
      <c r="A154" s="618" t="s">
        <v>896</v>
      </c>
      <c r="B154" s="618" t="s">
        <v>900</v>
      </c>
      <c r="C154" s="618" t="s">
        <v>891</v>
      </c>
      <c r="D154" s="618" t="s">
        <v>94</v>
      </c>
      <c r="E154" s="618" t="s">
        <v>95</v>
      </c>
      <c r="F154" s="618" t="s">
        <v>96</v>
      </c>
      <c r="G154" s="618" t="s">
        <v>1521</v>
      </c>
      <c r="H154" s="619">
        <v>42479</v>
      </c>
      <c r="I154" s="620">
        <v>6.05</v>
      </c>
      <c r="J154" s="620">
        <v>1</v>
      </c>
      <c r="K154" s="621">
        <v>6.05</v>
      </c>
      <c r="L154" s="618" t="s">
        <v>1522</v>
      </c>
      <c r="M154" s="618" t="s">
        <v>377</v>
      </c>
      <c r="N154" s="619">
        <v>42479</v>
      </c>
      <c r="O154" s="618" t="s">
        <v>72</v>
      </c>
    </row>
    <row r="155" spans="1:15" x14ac:dyDescent="0.2">
      <c r="A155" s="618" t="s">
        <v>896</v>
      </c>
      <c r="B155" s="618" t="s">
        <v>900</v>
      </c>
      <c r="C155" s="618" t="s">
        <v>891</v>
      </c>
      <c r="D155" s="618" t="s">
        <v>94</v>
      </c>
      <c r="E155" s="618" t="s">
        <v>95</v>
      </c>
      <c r="F155" s="618" t="s">
        <v>96</v>
      </c>
      <c r="G155" s="618" t="s">
        <v>1523</v>
      </c>
      <c r="H155" s="619">
        <v>42479</v>
      </c>
      <c r="I155" s="620">
        <v>170.01</v>
      </c>
      <c r="J155" s="620">
        <v>1</v>
      </c>
      <c r="K155" s="621">
        <v>170.01</v>
      </c>
      <c r="L155" s="618" t="s">
        <v>1524</v>
      </c>
      <c r="M155" s="618" t="s">
        <v>377</v>
      </c>
      <c r="N155" s="619">
        <v>42479</v>
      </c>
      <c r="O155" s="618" t="s">
        <v>72</v>
      </c>
    </row>
    <row r="156" spans="1:15" x14ac:dyDescent="0.2">
      <c r="A156" s="618" t="s">
        <v>896</v>
      </c>
      <c r="B156" s="618" t="s">
        <v>900</v>
      </c>
      <c r="C156" s="618" t="s">
        <v>891</v>
      </c>
      <c r="D156" s="618" t="s">
        <v>94</v>
      </c>
      <c r="E156" s="618" t="s">
        <v>95</v>
      </c>
      <c r="F156" s="618" t="s">
        <v>96</v>
      </c>
      <c r="G156" s="618" t="s">
        <v>1525</v>
      </c>
      <c r="H156" s="619">
        <v>42478</v>
      </c>
      <c r="I156" s="620">
        <v>274.67</v>
      </c>
      <c r="J156" s="620">
        <v>1</v>
      </c>
      <c r="K156" s="621">
        <v>274.67</v>
      </c>
      <c r="L156" s="618" t="s">
        <v>1526</v>
      </c>
      <c r="M156" s="618" t="s">
        <v>377</v>
      </c>
      <c r="N156" s="619">
        <v>42478</v>
      </c>
      <c r="O156" s="618" t="s">
        <v>72</v>
      </c>
    </row>
    <row r="157" spans="1:15" x14ac:dyDescent="0.2">
      <c r="A157" s="618" t="s">
        <v>896</v>
      </c>
      <c r="B157" s="618" t="s">
        <v>900</v>
      </c>
      <c r="C157" s="618" t="s">
        <v>891</v>
      </c>
      <c r="D157" s="618" t="s">
        <v>94</v>
      </c>
      <c r="E157" s="618" t="s">
        <v>95</v>
      </c>
      <c r="F157" s="618" t="s">
        <v>96</v>
      </c>
      <c r="G157" s="618" t="s">
        <v>1527</v>
      </c>
      <c r="H157" s="619">
        <v>42478</v>
      </c>
      <c r="I157" s="620">
        <v>366.63</v>
      </c>
      <c r="J157" s="620">
        <v>1</v>
      </c>
      <c r="K157" s="621">
        <v>366.63</v>
      </c>
      <c r="L157" s="618" t="s">
        <v>1528</v>
      </c>
      <c r="M157" s="618" t="s">
        <v>377</v>
      </c>
      <c r="N157" s="619">
        <v>42478</v>
      </c>
      <c r="O157" s="618" t="s">
        <v>72</v>
      </c>
    </row>
    <row r="158" spans="1:15" x14ac:dyDescent="0.2">
      <c r="A158" s="618" t="s">
        <v>896</v>
      </c>
      <c r="B158" s="618" t="s">
        <v>900</v>
      </c>
      <c r="C158" s="618" t="s">
        <v>891</v>
      </c>
      <c r="D158" s="618" t="s">
        <v>94</v>
      </c>
      <c r="E158" s="618" t="s">
        <v>95</v>
      </c>
      <c r="F158" s="618" t="s">
        <v>96</v>
      </c>
      <c r="G158" s="618" t="s">
        <v>1529</v>
      </c>
      <c r="H158" s="619">
        <v>42475</v>
      </c>
      <c r="I158" s="620">
        <v>235.9</v>
      </c>
      <c r="J158" s="620">
        <v>1</v>
      </c>
      <c r="K158" s="621">
        <v>235.9</v>
      </c>
      <c r="L158" s="618" t="s">
        <v>1530</v>
      </c>
      <c r="M158" s="618" t="s">
        <v>419</v>
      </c>
      <c r="N158" s="619">
        <v>42475</v>
      </c>
      <c r="O158" s="618" t="s">
        <v>72</v>
      </c>
    </row>
    <row r="159" spans="1:15" x14ac:dyDescent="0.2">
      <c r="A159" s="618" t="s">
        <v>896</v>
      </c>
      <c r="B159" s="618" t="s">
        <v>900</v>
      </c>
      <c r="C159" s="618" t="s">
        <v>891</v>
      </c>
      <c r="D159" s="618" t="s">
        <v>94</v>
      </c>
      <c r="E159" s="618" t="s">
        <v>95</v>
      </c>
      <c r="F159" s="618" t="s">
        <v>96</v>
      </c>
      <c r="G159" s="618" t="s">
        <v>1531</v>
      </c>
      <c r="H159" s="619">
        <v>42473</v>
      </c>
      <c r="I159" s="620">
        <v>110.32</v>
      </c>
      <c r="J159" s="620">
        <v>1</v>
      </c>
      <c r="K159" s="621">
        <v>110.32</v>
      </c>
      <c r="L159" s="618" t="s">
        <v>1532</v>
      </c>
      <c r="M159" s="618" t="s">
        <v>88</v>
      </c>
      <c r="N159" s="619">
        <v>42473</v>
      </c>
      <c r="O159" s="618" t="s">
        <v>72</v>
      </c>
    </row>
    <row r="160" spans="1:15" x14ac:dyDescent="0.2">
      <c r="A160" s="618" t="s">
        <v>896</v>
      </c>
      <c r="B160" s="618" t="s">
        <v>900</v>
      </c>
      <c r="C160" s="618" t="s">
        <v>891</v>
      </c>
      <c r="D160" s="618" t="s">
        <v>94</v>
      </c>
      <c r="E160" s="618" t="s">
        <v>95</v>
      </c>
      <c r="F160" s="618" t="s">
        <v>96</v>
      </c>
      <c r="G160" s="618" t="s">
        <v>1533</v>
      </c>
      <c r="H160" s="619">
        <v>42472</v>
      </c>
      <c r="I160" s="620">
        <v>34.18</v>
      </c>
      <c r="J160" s="620">
        <v>1</v>
      </c>
      <c r="K160" s="621">
        <v>34.18</v>
      </c>
      <c r="L160" s="618" t="s">
        <v>1534</v>
      </c>
      <c r="M160" s="618" t="s">
        <v>377</v>
      </c>
      <c r="N160" s="619">
        <v>42472</v>
      </c>
      <c r="O160" s="618" t="s">
        <v>72</v>
      </c>
    </row>
    <row r="161" spans="1:15" x14ac:dyDescent="0.2">
      <c r="A161" s="618" t="s">
        <v>896</v>
      </c>
      <c r="B161" s="618" t="s">
        <v>900</v>
      </c>
      <c r="C161" s="618" t="s">
        <v>891</v>
      </c>
      <c r="D161" s="618" t="s">
        <v>94</v>
      </c>
      <c r="E161" s="618" t="s">
        <v>95</v>
      </c>
      <c r="F161" s="618" t="s">
        <v>96</v>
      </c>
      <c r="G161" s="618" t="s">
        <v>1535</v>
      </c>
      <c r="H161" s="619">
        <v>42472</v>
      </c>
      <c r="I161" s="620">
        <v>70.72</v>
      </c>
      <c r="J161" s="620">
        <v>1</v>
      </c>
      <c r="K161" s="621">
        <v>70.72</v>
      </c>
      <c r="L161" s="618" t="s">
        <v>1536</v>
      </c>
      <c r="M161" s="618" t="s">
        <v>377</v>
      </c>
      <c r="N161" s="619">
        <v>42472</v>
      </c>
      <c r="O161" s="618" t="s">
        <v>72</v>
      </c>
    </row>
    <row r="162" spans="1:15" x14ac:dyDescent="0.2">
      <c r="A162" s="618" t="s">
        <v>896</v>
      </c>
      <c r="B162" s="618" t="s">
        <v>900</v>
      </c>
      <c r="C162" s="618" t="s">
        <v>891</v>
      </c>
      <c r="D162" s="618" t="s">
        <v>94</v>
      </c>
      <c r="E162" s="618" t="s">
        <v>95</v>
      </c>
      <c r="F162" s="618" t="s">
        <v>96</v>
      </c>
      <c r="G162" s="618" t="s">
        <v>1537</v>
      </c>
      <c r="H162" s="619">
        <v>42472</v>
      </c>
      <c r="I162" s="620">
        <v>597.74</v>
      </c>
      <c r="J162" s="620">
        <v>1</v>
      </c>
      <c r="K162" s="621">
        <v>597.74</v>
      </c>
      <c r="L162" s="618" t="s">
        <v>1512</v>
      </c>
      <c r="M162" s="618" t="s">
        <v>377</v>
      </c>
      <c r="N162" s="619">
        <v>42472</v>
      </c>
      <c r="O162" s="618" t="s">
        <v>72</v>
      </c>
    </row>
    <row r="163" spans="1:15" x14ac:dyDescent="0.2">
      <c r="A163" s="618" t="s">
        <v>896</v>
      </c>
      <c r="B163" s="618" t="s">
        <v>900</v>
      </c>
      <c r="C163" s="618" t="s">
        <v>891</v>
      </c>
      <c r="D163" s="618" t="s">
        <v>94</v>
      </c>
      <c r="E163" s="618" t="s">
        <v>95</v>
      </c>
      <c r="F163" s="618" t="s">
        <v>96</v>
      </c>
      <c r="G163" s="618" t="s">
        <v>1538</v>
      </c>
      <c r="H163" s="619">
        <v>42471</v>
      </c>
      <c r="I163" s="620">
        <v>20.75</v>
      </c>
      <c r="J163" s="620">
        <v>1</v>
      </c>
      <c r="K163" s="621">
        <v>20.75</v>
      </c>
      <c r="L163" s="618" t="s">
        <v>1539</v>
      </c>
      <c r="M163" s="618" t="s">
        <v>377</v>
      </c>
      <c r="N163" s="619">
        <v>42471</v>
      </c>
      <c r="O163" s="618" t="s">
        <v>72</v>
      </c>
    </row>
    <row r="164" spans="1:15" x14ac:dyDescent="0.2">
      <c r="A164" s="618" t="s">
        <v>896</v>
      </c>
      <c r="B164" s="618" t="s">
        <v>900</v>
      </c>
      <c r="C164" s="618" t="s">
        <v>891</v>
      </c>
      <c r="D164" s="618" t="s">
        <v>94</v>
      </c>
      <c r="E164" s="618" t="s">
        <v>95</v>
      </c>
      <c r="F164" s="618" t="s">
        <v>96</v>
      </c>
      <c r="G164" s="618" t="s">
        <v>1540</v>
      </c>
      <c r="H164" s="619">
        <v>42468</v>
      </c>
      <c r="I164" s="620">
        <v>109.99</v>
      </c>
      <c r="J164" s="620">
        <v>1</v>
      </c>
      <c r="K164" s="621">
        <v>109.99</v>
      </c>
      <c r="L164" s="618" t="s">
        <v>1536</v>
      </c>
      <c r="M164" s="618" t="s">
        <v>377</v>
      </c>
      <c r="N164" s="619">
        <v>42468</v>
      </c>
      <c r="O164" s="618" t="s">
        <v>72</v>
      </c>
    </row>
    <row r="165" spans="1:15" x14ac:dyDescent="0.2">
      <c r="A165" s="618" t="s">
        <v>896</v>
      </c>
      <c r="B165" s="618" t="s">
        <v>900</v>
      </c>
      <c r="C165" s="618" t="s">
        <v>891</v>
      </c>
      <c r="D165" s="618" t="s">
        <v>94</v>
      </c>
      <c r="E165" s="618" t="s">
        <v>95</v>
      </c>
      <c r="F165" s="618" t="s">
        <v>96</v>
      </c>
      <c r="G165" s="618" t="s">
        <v>1541</v>
      </c>
      <c r="H165" s="619">
        <v>42468</v>
      </c>
      <c r="I165" s="620">
        <v>111.08</v>
      </c>
      <c r="J165" s="620">
        <v>1</v>
      </c>
      <c r="K165" s="621">
        <v>111.08</v>
      </c>
      <c r="L165" s="618" t="s">
        <v>1542</v>
      </c>
      <c r="M165" s="618" t="s">
        <v>418</v>
      </c>
      <c r="N165" s="619">
        <v>42468</v>
      </c>
      <c r="O165" s="618" t="s">
        <v>72</v>
      </c>
    </row>
    <row r="166" spans="1:15" x14ac:dyDescent="0.2">
      <c r="A166" s="618" t="s">
        <v>896</v>
      </c>
      <c r="B166" s="618" t="s">
        <v>900</v>
      </c>
      <c r="C166" s="618" t="s">
        <v>891</v>
      </c>
      <c r="D166" s="618" t="s">
        <v>94</v>
      </c>
      <c r="E166" s="618" t="s">
        <v>95</v>
      </c>
      <c r="F166" s="618" t="s">
        <v>96</v>
      </c>
      <c r="G166" s="618" t="s">
        <v>1543</v>
      </c>
      <c r="H166" s="619">
        <v>42464</v>
      </c>
      <c r="I166" s="620">
        <v>566.28</v>
      </c>
      <c r="J166" s="620">
        <v>1</v>
      </c>
      <c r="K166" s="621">
        <v>566.28</v>
      </c>
      <c r="L166" s="618" t="s">
        <v>1544</v>
      </c>
      <c r="M166" s="618" t="s">
        <v>132</v>
      </c>
      <c r="N166" s="619">
        <v>42464</v>
      </c>
      <c r="O166" s="618" t="s">
        <v>72</v>
      </c>
    </row>
    <row r="167" spans="1:15" x14ac:dyDescent="0.2">
      <c r="A167" s="618" t="s">
        <v>896</v>
      </c>
      <c r="B167" s="618" t="s">
        <v>900</v>
      </c>
      <c r="C167" s="618" t="s">
        <v>891</v>
      </c>
      <c r="D167" s="618" t="s">
        <v>94</v>
      </c>
      <c r="E167" s="618" t="s">
        <v>95</v>
      </c>
      <c r="F167" s="618" t="s">
        <v>96</v>
      </c>
      <c r="G167" s="618" t="s">
        <v>1547</v>
      </c>
      <c r="H167" s="619">
        <v>42464</v>
      </c>
      <c r="I167" s="620">
        <v>77.8</v>
      </c>
      <c r="J167" s="620">
        <v>1</v>
      </c>
      <c r="K167" s="621">
        <v>77.8</v>
      </c>
      <c r="L167" s="618" t="s">
        <v>1548</v>
      </c>
      <c r="M167" s="618" t="s">
        <v>377</v>
      </c>
      <c r="N167" s="619">
        <v>42464</v>
      </c>
      <c r="O167" s="618" t="s">
        <v>72</v>
      </c>
    </row>
    <row r="168" spans="1:15" x14ac:dyDescent="0.2">
      <c r="A168" s="618" t="s">
        <v>896</v>
      </c>
      <c r="B168" s="618" t="s">
        <v>900</v>
      </c>
      <c r="C168" s="618" t="s">
        <v>891</v>
      </c>
      <c r="D168" s="618" t="s">
        <v>94</v>
      </c>
      <c r="E168" s="618" t="s">
        <v>95</v>
      </c>
      <c r="F168" s="618" t="s">
        <v>96</v>
      </c>
      <c r="G168" s="618" t="s">
        <v>1549</v>
      </c>
      <c r="H168" s="619">
        <v>42464</v>
      </c>
      <c r="I168" s="620">
        <v>24.56</v>
      </c>
      <c r="J168" s="620">
        <v>1</v>
      </c>
      <c r="K168" s="621">
        <v>24.56</v>
      </c>
      <c r="L168" s="618" t="s">
        <v>1550</v>
      </c>
      <c r="M168" s="618" t="s">
        <v>377</v>
      </c>
      <c r="N168" s="619">
        <v>42464</v>
      </c>
      <c r="O168" s="618" t="s">
        <v>72</v>
      </c>
    </row>
    <row r="169" spans="1:15" x14ac:dyDescent="0.2">
      <c r="A169" s="618" t="s">
        <v>896</v>
      </c>
      <c r="B169" s="618" t="s">
        <v>900</v>
      </c>
      <c r="C169" s="618" t="s">
        <v>891</v>
      </c>
      <c r="D169" s="618" t="s">
        <v>94</v>
      </c>
      <c r="E169" s="618" t="s">
        <v>95</v>
      </c>
      <c r="F169" s="618" t="s">
        <v>96</v>
      </c>
      <c r="G169" s="618" t="s">
        <v>1551</v>
      </c>
      <c r="H169" s="619">
        <v>42464</v>
      </c>
      <c r="I169" s="620">
        <v>42.96</v>
      </c>
      <c r="J169" s="620">
        <v>1</v>
      </c>
      <c r="K169" s="621">
        <v>42.96</v>
      </c>
      <c r="L169" s="618" t="s">
        <v>1552</v>
      </c>
      <c r="M169" s="618" t="s">
        <v>377</v>
      </c>
      <c r="N169" s="619">
        <v>42464</v>
      </c>
      <c r="O169" s="618" t="s">
        <v>72</v>
      </c>
    </row>
    <row r="170" spans="1:15" x14ac:dyDescent="0.2">
      <c r="A170" s="618" t="s">
        <v>896</v>
      </c>
      <c r="B170" s="618" t="s">
        <v>900</v>
      </c>
      <c r="C170" s="618" t="s">
        <v>891</v>
      </c>
      <c r="D170" s="618" t="s">
        <v>823</v>
      </c>
      <c r="E170" s="618" t="s">
        <v>824</v>
      </c>
      <c r="F170" s="618" t="s">
        <v>825</v>
      </c>
      <c r="G170" s="618" t="s">
        <v>1553</v>
      </c>
      <c r="H170" s="619">
        <v>42460</v>
      </c>
      <c r="I170" s="620">
        <v>493.6</v>
      </c>
      <c r="J170" s="620">
        <v>1</v>
      </c>
      <c r="K170" s="621">
        <v>493.6</v>
      </c>
      <c r="L170" s="618" t="s">
        <v>1554</v>
      </c>
      <c r="M170" s="618" t="s">
        <v>1555</v>
      </c>
      <c r="N170" s="619">
        <v>42466</v>
      </c>
      <c r="O170" s="618" t="s">
        <v>72</v>
      </c>
    </row>
    <row r="171" spans="1:15" x14ac:dyDescent="0.2">
      <c r="A171" s="618" t="s">
        <v>896</v>
      </c>
      <c r="B171" s="618" t="s">
        <v>900</v>
      </c>
      <c r="C171" s="618" t="s">
        <v>891</v>
      </c>
      <c r="D171" s="618" t="s">
        <v>823</v>
      </c>
      <c r="E171" s="618" t="s">
        <v>824</v>
      </c>
      <c r="F171" s="618" t="s">
        <v>825</v>
      </c>
      <c r="G171" s="618" t="s">
        <v>1556</v>
      </c>
      <c r="H171" s="619">
        <v>42460</v>
      </c>
      <c r="I171" s="620">
        <v>463.62</v>
      </c>
      <c r="J171" s="620">
        <v>1</v>
      </c>
      <c r="K171" s="621">
        <v>463.62</v>
      </c>
      <c r="L171" s="618" t="s">
        <v>1557</v>
      </c>
      <c r="M171" s="618" t="s">
        <v>1555</v>
      </c>
      <c r="N171" s="619">
        <v>42466</v>
      </c>
      <c r="O171" s="618" t="s">
        <v>72</v>
      </c>
    </row>
    <row r="172" spans="1:15" x14ac:dyDescent="0.2">
      <c r="A172" s="618" t="s">
        <v>896</v>
      </c>
      <c r="B172" s="618" t="s">
        <v>900</v>
      </c>
      <c r="C172" s="618" t="s">
        <v>891</v>
      </c>
      <c r="D172" s="618" t="s">
        <v>823</v>
      </c>
      <c r="E172" s="618" t="s">
        <v>824</v>
      </c>
      <c r="F172" s="618" t="s">
        <v>825</v>
      </c>
      <c r="G172" s="618" t="s">
        <v>1559</v>
      </c>
      <c r="H172" s="619">
        <v>42460</v>
      </c>
      <c r="I172" s="620">
        <v>189.97</v>
      </c>
      <c r="J172" s="620">
        <v>1</v>
      </c>
      <c r="K172" s="621">
        <v>189.97</v>
      </c>
      <c r="L172" s="618"/>
      <c r="M172" s="618" t="s">
        <v>329</v>
      </c>
      <c r="N172" s="619">
        <v>42465</v>
      </c>
      <c r="O172" s="618" t="s">
        <v>72</v>
      </c>
    </row>
    <row r="173" spans="1:15" x14ac:dyDescent="0.2">
      <c r="A173" s="618" t="s">
        <v>896</v>
      </c>
      <c r="B173" s="618" t="s">
        <v>900</v>
      </c>
      <c r="C173" s="618" t="s">
        <v>891</v>
      </c>
      <c r="D173" s="618" t="s">
        <v>358</v>
      </c>
      <c r="E173" s="618" t="s">
        <v>359</v>
      </c>
      <c r="F173" s="618" t="s">
        <v>360</v>
      </c>
      <c r="G173" s="618" t="s">
        <v>1560</v>
      </c>
      <c r="H173" s="619">
        <v>42487</v>
      </c>
      <c r="I173" s="620">
        <v>174.24</v>
      </c>
      <c r="J173" s="620">
        <v>1</v>
      </c>
      <c r="K173" s="621">
        <v>174.24</v>
      </c>
      <c r="L173" s="618" t="s">
        <v>1561</v>
      </c>
      <c r="M173" s="618" t="s">
        <v>377</v>
      </c>
      <c r="N173" s="619">
        <v>42488</v>
      </c>
      <c r="O173" s="618" t="s">
        <v>72</v>
      </c>
    </row>
    <row r="174" spans="1:15" x14ac:dyDescent="0.2">
      <c r="A174" s="618" t="s">
        <v>896</v>
      </c>
      <c r="B174" s="618" t="s">
        <v>900</v>
      </c>
      <c r="C174" s="618" t="s">
        <v>891</v>
      </c>
      <c r="D174" s="618" t="s">
        <v>358</v>
      </c>
      <c r="E174" s="618" t="s">
        <v>359</v>
      </c>
      <c r="F174" s="618" t="s">
        <v>360</v>
      </c>
      <c r="G174" s="618" t="s">
        <v>1562</v>
      </c>
      <c r="H174" s="619">
        <v>42487</v>
      </c>
      <c r="I174" s="620">
        <v>52.08</v>
      </c>
      <c r="J174" s="620">
        <v>1</v>
      </c>
      <c r="K174" s="621">
        <v>52.08</v>
      </c>
      <c r="L174" s="618" t="s">
        <v>1563</v>
      </c>
      <c r="M174" s="618" t="s">
        <v>377</v>
      </c>
      <c r="N174" s="619">
        <v>42488</v>
      </c>
      <c r="O174" s="618" t="s">
        <v>72</v>
      </c>
    </row>
    <row r="175" spans="1:15" x14ac:dyDescent="0.2">
      <c r="A175" s="618" t="s">
        <v>896</v>
      </c>
      <c r="B175" s="618" t="s">
        <v>900</v>
      </c>
      <c r="C175" s="618" t="s">
        <v>891</v>
      </c>
      <c r="D175" s="618" t="s">
        <v>83</v>
      </c>
      <c r="E175" s="618" t="s">
        <v>84</v>
      </c>
      <c r="F175" s="618" t="s">
        <v>85</v>
      </c>
      <c r="G175" s="618" t="s">
        <v>1564</v>
      </c>
      <c r="H175" s="619">
        <v>42460</v>
      </c>
      <c r="I175" s="620">
        <v>124.96</v>
      </c>
      <c r="J175" s="620">
        <v>1</v>
      </c>
      <c r="K175" s="621">
        <v>124.96</v>
      </c>
      <c r="L175" s="618" t="s">
        <v>1565</v>
      </c>
      <c r="M175" s="618" t="s">
        <v>377</v>
      </c>
      <c r="N175" s="619">
        <v>42466</v>
      </c>
      <c r="O175" s="618" t="s">
        <v>72</v>
      </c>
    </row>
    <row r="176" spans="1:15" x14ac:dyDescent="0.2">
      <c r="A176" s="618" t="s">
        <v>896</v>
      </c>
      <c r="B176" s="618" t="s">
        <v>900</v>
      </c>
      <c r="C176" s="618" t="s">
        <v>891</v>
      </c>
      <c r="D176" s="618" t="s">
        <v>80</v>
      </c>
      <c r="E176" s="618" t="s">
        <v>81</v>
      </c>
      <c r="F176" s="618" t="s">
        <v>82</v>
      </c>
      <c r="G176" s="618" t="s">
        <v>1566</v>
      </c>
      <c r="H176" s="619">
        <v>42486</v>
      </c>
      <c r="I176" s="620">
        <v>105.27</v>
      </c>
      <c r="J176" s="620">
        <v>1</v>
      </c>
      <c r="K176" s="621">
        <v>105.27</v>
      </c>
      <c r="L176" s="618" t="s">
        <v>1567</v>
      </c>
      <c r="M176" s="618" t="s">
        <v>303</v>
      </c>
      <c r="N176" s="619">
        <v>42486</v>
      </c>
      <c r="O176" s="618" t="s">
        <v>72</v>
      </c>
    </row>
    <row r="177" spans="1:15" x14ac:dyDescent="0.2">
      <c r="A177" s="618" t="s">
        <v>896</v>
      </c>
      <c r="B177" s="618" t="s">
        <v>900</v>
      </c>
      <c r="C177" s="618" t="s">
        <v>891</v>
      </c>
      <c r="D177" s="618" t="s">
        <v>80</v>
      </c>
      <c r="E177" s="618" t="s">
        <v>81</v>
      </c>
      <c r="F177" s="618" t="s">
        <v>82</v>
      </c>
      <c r="G177" s="618" t="s">
        <v>1572</v>
      </c>
      <c r="H177" s="619">
        <v>42461</v>
      </c>
      <c r="I177" s="620">
        <v>619.6</v>
      </c>
      <c r="J177" s="620">
        <v>1</v>
      </c>
      <c r="K177" s="621">
        <v>619.6</v>
      </c>
      <c r="L177" s="618" t="s">
        <v>1573</v>
      </c>
      <c r="M177" s="618" t="s">
        <v>2105</v>
      </c>
      <c r="N177" s="619">
        <v>42464</v>
      </c>
      <c r="O177" s="618" t="s">
        <v>72</v>
      </c>
    </row>
    <row r="178" spans="1:15" x14ac:dyDescent="0.2">
      <c r="A178" s="618" t="s">
        <v>896</v>
      </c>
      <c r="B178" s="618" t="s">
        <v>900</v>
      </c>
      <c r="C178" s="618" t="s">
        <v>891</v>
      </c>
      <c r="D178" s="618" t="s">
        <v>268</v>
      </c>
      <c r="E178" s="618" t="s">
        <v>269</v>
      </c>
      <c r="F178" s="618" t="s">
        <v>270</v>
      </c>
      <c r="G178" s="618" t="s">
        <v>1574</v>
      </c>
      <c r="H178" s="619">
        <v>42465</v>
      </c>
      <c r="I178" s="620">
        <v>49.4</v>
      </c>
      <c r="J178" s="620">
        <v>1</v>
      </c>
      <c r="K178" s="621">
        <v>49.4</v>
      </c>
      <c r="L178" s="618" t="s">
        <v>1575</v>
      </c>
      <c r="M178" s="618" t="s">
        <v>377</v>
      </c>
      <c r="N178" s="619">
        <v>42465</v>
      </c>
      <c r="O178" s="618" t="s">
        <v>72</v>
      </c>
    </row>
    <row r="179" spans="1:15" x14ac:dyDescent="0.2">
      <c r="A179" s="618" t="s">
        <v>896</v>
      </c>
      <c r="B179" s="618" t="s">
        <v>900</v>
      </c>
      <c r="C179" s="618" t="s">
        <v>891</v>
      </c>
      <c r="D179" s="618" t="s">
        <v>268</v>
      </c>
      <c r="E179" s="618" t="s">
        <v>269</v>
      </c>
      <c r="F179" s="618" t="s">
        <v>270</v>
      </c>
      <c r="G179" s="618" t="s">
        <v>1576</v>
      </c>
      <c r="H179" s="619">
        <v>42465</v>
      </c>
      <c r="I179" s="620">
        <v>248.4</v>
      </c>
      <c r="J179" s="620">
        <v>1</v>
      </c>
      <c r="K179" s="621">
        <v>248.4</v>
      </c>
      <c r="L179" s="618" t="s">
        <v>1577</v>
      </c>
      <c r="M179" s="618" t="s">
        <v>377</v>
      </c>
      <c r="N179" s="619">
        <v>42465</v>
      </c>
      <c r="O179" s="618" t="s">
        <v>72</v>
      </c>
    </row>
    <row r="180" spans="1:15" x14ac:dyDescent="0.2">
      <c r="A180" s="618" t="s">
        <v>896</v>
      </c>
      <c r="B180" s="618" t="s">
        <v>900</v>
      </c>
      <c r="C180" s="618" t="s">
        <v>891</v>
      </c>
      <c r="D180" s="618" t="s">
        <v>563</v>
      </c>
      <c r="E180" s="618" t="s">
        <v>564</v>
      </c>
      <c r="F180" s="618" t="s">
        <v>565</v>
      </c>
      <c r="G180" s="618" t="s">
        <v>1581</v>
      </c>
      <c r="H180" s="619">
        <v>42461</v>
      </c>
      <c r="I180" s="620">
        <v>13.7</v>
      </c>
      <c r="J180" s="620">
        <v>1</v>
      </c>
      <c r="K180" s="621">
        <v>13.7</v>
      </c>
      <c r="L180" s="618"/>
      <c r="M180" s="618" t="s">
        <v>377</v>
      </c>
      <c r="N180" s="619">
        <v>42461</v>
      </c>
      <c r="O180" s="618" t="s">
        <v>72</v>
      </c>
    </row>
    <row r="181" spans="1:15" x14ac:dyDescent="0.2">
      <c r="A181" s="618" t="s">
        <v>896</v>
      </c>
      <c r="B181" s="618" t="s">
        <v>900</v>
      </c>
      <c r="C181" s="618" t="s">
        <v>891</v>
      </c>
      <c r="D181" s="618" t="s">
        <v>208</v>
      </c>
      <c r="E181" s="618" t="s">
        <v>3295</v>
      </c>
      <c r="F181" s="618" t="s">
        <v>210</v>
      </c>
      <c r="G181" s="618" t="s">
        <v>1582</v>
      </c>
      <c r="H181" s="619">
        <v>42480</v>
      </c>
      <c r="I181" s="620">
        <v>1033.44</v>
      </c>
      <c r="J181" s="620">
        <v>1</v>
      </c>
      <c r="K181" s="621">
        <v>1033.44</v>
      </c>
      <c r="L181" s="618"/>
      <c r="M181" s="618" t="s">
        <v>261</v>
      </c>
      <c r="N181" s="619">
        <v>42486</v>
      </c>
      <c r="O181" s="618" t="s">
        <v>72</v>
      </c>
    </row>
    <row r="182" spans="1:15" x14ac:dyDescent="0.2">
      <c r="A182" s="618" t="s">
        <v>896</v>
      </c>
      <c r="B182" s="618" t="s">
        <v>900</v>
      </c>
      <c r="C182" s="618" t="s">
        <v>891</v>
      </c>
      <c r="D182" s="618" t="s">
        <v>208</v>
      </c>
      <c r="E182" s="618" t="s">
        <v>3295</v>
      </c>
      <c r="F182" s="618" t="s">
        <v>210</v>
      </c>
      <c r="G182" s="618" t="s">
        <v>1583</v>
      </c>
      <c r="H182" s="619">
        <v>42480</v>
      </c>
      <c r="I182" s="620">
        <v>1033.44</v>
      </c>
      <c r="J182" s="620">
        <v>1</v>
      </c>
      <c r="K182" s="621">
        <v>1033.44</v>
      </c>
      <c r="L182" s="618"/>
      <c r="M182" s="618" t="s">
        <v>261</v>
      </c>
      <c r="N182" s="619">
        <v>42486</v>
      </c>
      <c r="O182" s="618" t="s">
        <v>72</v>
      </c>
    </row>
    <row r="183" spans="1:15" x14ac:dyDescent="0.2">
      <c r="A183" s="618" t="s">
        <v>896</v>
      </c>
      <c r="B183" s="618" t="s">
        <v>900</v>
      </c>
      <c r="C183" s="618" t="s">
        <v>891</v>
      </c>
      <c r="D183" s="618" t="s">
        <v>208</v>
      </c>
      <c r="E183" s="618" t="s">
        <v>3295</v>
      </c>
      <c r="F183" s="618" t="s">
        <v>210</v>
      </c>
      <c r="G183" s="618" t="s">
        <v>1584</v>
      </c>
      <c r="H183" s="619">
        <v>42480</v>
      </c>
      <c r="I183" s="620">
        <v>566.58000000000004</v>
      </c>
      <c r="J183" s="620">
        <v>1</v>
      </c>
      <c r="K183" s="621">
        <v>566.58000000000004</v>
      </c>
      <c r="L183" s="618"/>
      <c r="M183" s="618" t="s">
        <v>383</v>
      </c>
      <c r="N183" s="619">
        <v>42486</v>
      </c>
      <c r="O183" s="618" t="s">
        <v>72</v>
      </c>
    </row>
    <row r="184" spans="1:15" x14ac:dyDescent="0.2">
      <c r="A184" s="618" t="s">
        <v>896</v>
      </c>
      <c r="B184" s="618" t="s">
        <v>900</v>
      </c>
      <c r="C184" s="618" t="s">
        <v>891</v>
      </c>
      <c r="D184" s="618" t="s">
        <v>208</v>
      </c>
      <c r="E184" s="618" t="s">
        <v>3295</v>
      </c>
      <c r="F184" s="618" t="s">
        <v>210</v>
      </c>
      <c r="G184" s="618" t="s">
        <v>1585</v>
      </c>
      <c r="H184" s="619">
        <v>42480</v>
      </c>
      <c r="I184" s="620">
        <v>108.85</v>
      </c>
      <c r="J184" s="620">
        <v>1</v>
      </c>
      <c r="K184" s="621">
        <v>108.85</v>
      </c>
      <c r="L184" s="618"/>
      <c r="M184" s="618" t="s">
        <v>383</v>
      </c>
      <c r="N184" s="619">
        <v>42486</v>
      </c>
      <c r="O184" s="618" t="s">
        <v>72</v>
      </c>
    </row>
    <row r="185" spans="1:15" x14ac:dyDescent="0.2">
      <c r="A185" s="618" t="s">
        <v>896</v>
      </c>
      <c r="B185" s="618" t="s">
        <v>900</v>
      </c>
      <c r="C185" s="618" t="s">
        <v>891</v>
      </c>
      <c r="D185" s="618" t="s">
        <v>208</v>
      </c>
      <c r="E185" s="618" t="s">
        <v>3295</v>
      </c>
      <c r="F185" s="618" t="s">
        <v>210</v>
      </c>
      <c r="G185" s="618" t="s">
        <v>1586</v>
      </c>
      <c r="H185" s="619">
        <v>42478</v>
      </c>
      <c r="I185" s="620">
        <v>4514.62</v>
      </c>
      <c r="J185" s="620">
        <v>1</v>
      </c>
      <c r="K185" s="621">
        <v>4514.62</v>
      </c>
      <c r="L185" s="618"/>
      <c r="M185" s="618" t="s">
        <v>413</v>
      </c>
      <c r="N185" s="619">
        <v>42486</v>
      </c>
      <c r="O185" s="618" t="s">
        <v>72</v>
      </c>
    </row>
    <row r="186" spans="1:15" x14ac:dyDescent="0.2">
      <c r="A186" s="618" t="s">
        <v>896</v>
      </c>
      <c r="B186" s="618" t="s">
        <v>900</v>
      </c>
      <c r="C186" s="618" t="s">
        <v>891</v>
      </c>
      <c r="D186" s="618" t="s">
        <v>208</v>
      </c>
      <c r="E186" s="618" t="s">
        <v>3295</v>
      </c>
      <c r="F186" s="618" t="s">
        <v>210</v>
      </c>
      <c r="G186" s="618" t="s">
        <v>1587</v>
      </c>
      <c r="H186" s="619">
        <v>42478</v>
      </c>
      <c r="I186" s="620">
        <v>7691.89</v>
      </c>
      <c r="J186" s="620">
        <v>1</v>
      </c>
      <c r="K186" s="621">
        <v>7691.89</v>
      </c>
      <c r="L186" s="618"/>
      <c r="M186" s="618" t="s">
        <v>383</v>
      </c>
      <c r="N186" s="619">
        <v>42486</v>
      </c>
      <c r="O186" s="618" t="s">
        <v>72</v>
      </c>
    </row>
    <row r="187" spans="1:15" x14ac:dyDescent="0.2">
      <c r="A187" s="618" t="s">
        <v>896</v>
      </c>
      <c r="B187" s="618" t="s">
        <v>900</v>
      </c>
      <c r="C187" s="618" t="s">
        <v>891</v>
      </c>
      <c r="D187" s="618" t="s">
        <v>208</v>
      </c>
      <c r="E187" s="618" t="s">
        <v>3295</v>
      </c>
      <c r="F187" s="618" t="s">
        <v>210</v>
      </c>
      <c r="G187" s="618" t="s">
        <v>1588</v>
      </c>
      <c r="H187" s="619">
        <v>42478</v>
      </c>
      <c r="I187" s="620">
        <v>4617.67</v>
      </c>
      <c r="J187" s="620">
        <v>1</v>
      </c>
      <c r="K187" s="621">
        <v>4617.67</v>
      </c>
      <c r="L187" s="618"/>
      <c r="M187" s="618" t="s">
        <v>383</v>
      </c>
      <c r="N187" s="619">
        <v>42486</v>
      </c>
      <c r="O187" s="618" t="s">
        <v>72</v>
      </c>
    </row>
    <row r="188" spans="1:15" x14ac:dyDescent="0.2">
      <c r="A188" s="618" t="s">
        <v>896</v>
      </c>
      <c r="B188" s="618" t="s">
        <v>900</v>
      </c>
      <c r="C188" s="618" t="s">
        <v>891</v>
      </c>
      <c r="D188" s="618" t="s">
        <v>208</v>
      </c>
      <c r="E188" s="618" t="s">
        <v>3295</v>
      </c>
      <c r="F188" s="618" t="s">
        <v>210</v>
      </c>
      <c r="G188" s="618" t="s">
        <v>1589</v>
      </c>
      <c r="H188" s="619">
        <v>42475</v>
      </c>
      <c r="I188" s="620">
        <v>166.29</v>
      </c>
      <c r="J188" s="620">
        <v>1</v>
      </c>
      <c r="K188" s="621">
        <v>166.29</v>
      </c>
      <c r="L188" s="618"/>
      <c r="M188" s="618" t="s">
        <v>383</v>
      </c>
      <c r="N188" s="619">
        <v>42486</v>
      </c>
      <c r="O188" s="618" t="s">
        <v>72</v>
      </c>
    </row>
    <row r="189" spans="1:15" x14ac:dyDescent="0.2">
      <c r="A189" s="618" t="s">
        <v>896</v>
      </c>
      <c r="B189" s="618" t="s">
        <v>900</v>
      </c>
      <c r="C189" s="618" t="s">
        <v>891</v>
      </c>
      <c r="D189" s="618" t="s">
        <v>208</v>
      </c>
      <c r="E189" s="618" t="s">
        <v>3295</v>
      </c>
      <c r="F189" s="618" t="s">
        <v>210</v>
      </c>
      <c r="G189" s="618" t="s">
        <v>1590</v>
      </c>
      <c r="H189" s="619">
        <v>42475</v>
      </c>
      <c r="I189" s="620">
        <v>818.29</v>
      </c>
      <c r="J189" s="620">
        <v>1</v>
      </c>
      <c r="K189" s="621">
        <v>818.29</v>
      </c>
      <c r="L189" s="618"/>
      <c r="M189" s="618" t="s">
        <v>383</v>
      </c>
      <c r="N189" s="619">
        <v>42486</v>
      </c>
      <c r="O189" s="618" t="s">
        <v>72</v>
      </c>
    </row>
    <row r="190" spans="1:15" x14ac:dyDescent="0.2">
      <c r="A190" s="618" t="s">
        <v>896</v>
      </c>
      <c r="B190" s="618" t="s">
        <v>900</v>
      </c>
      <c r="C190" s="618" t="s">
        <v>891</v>
      </c>
      <c r="D190" s="618" t="s">
        <v>208</v>
      </c>
      <c r="E190" s="618" t="s">
        <v>3295</v>
      </c>
      <c r="F190" s="618" t="s">
        <v>210</v>
      </c>
      <c r="G190" s="618" t="s">
        <v>1591</v>
      </c>
      <c r="H190" s="619">
        <v>42461</v>
      </c>
      <c r="I190" s="620">
        <v>2123.63</v>
      </c>
      <c r="J190" s="620">
        <v>1</v>
      </c>
      <c r="K190" s="621">
        <v>2123.63</v>
      </c>
      <c r="L190" s="618"/>
      <c r="M190" s="618" t="s">
        <v>383</v>
      </c>
      <c r="N190" s="619">
        <v>42464</v>
      </c>
      <c r="O190" s="618" t="s">
        <v>72</v>
      </c>
    </row>
    <row r="191" spans="1:15" x14ac:dyDescent="0.2">
      <c r="A191" s="618" t="s">
        <v>896</v>
      </c>
      <c r="B191" s="618" t="s">
        <v>900</v>
      </c>
      <c r="C191" s="618" t="s">
        <v>891</v>
      </c>
      <c r="D191" s="618" t="s">
        <v>208</v>
      </c>
      <c r="E191" s="618" t="s">
        <v>3295</v>
      </c>
      <c r="F191" s="618" t="s">
        <v>210</v>
      </c>
      <c r="G191" s="618" t="s">
        <v>1592</v>
      </c>
      <c r="H191" s="619">
        <v>42461</v>
      </c>
      <c r="I191" s="620">
        <v>1358.07</v>
      </c>
      <c r="J191" s="620">
        <v>1</v>
      </c>
      <c r="K191" s="621">
        <v>1358.07</v>
      </c>
      <c r="L191" s="618"/>
      <c r="M191" s="618" t="s">
        <v>383</v>
      </c>
      <c r="N191" s="619">
        <v>42464</v>
      </c>
      <c r="O191" s="618" t="s">
        <v>72</v>
      </c>
    </row>
    <row r="192" spans="1:15" x14ac:dyDescent="0.2">
      <c r="A192" s="618" t="s">
        <v>896</v>
      </c>
      <c r="B192" s="618" t="s">
        <v>900</v>
      </c>
      <c r="C192" s="618" t="s">
        <v>891</v>
      </c>
      <c r="D192" s="618" t="s">
        <v>208</v>
      </c>
      <c r="E192" s="618" t="s">
        <v>3295</v>
      </c>
      <c r="F192" s="618" t="s">
        <v>210</v>
      </c>
      <c r="G192" s="618" t="s">
        <v>1593</v>
      </c>
      <c r="H192" s="619">
        <v>42461</v>
      </c>
      <c r="I192" s="620">
        <v>1421.48</v>
      </c>
      <c r="J192" s="620">
        <v>1</v>
      </c>
      <c r="K192" s="621">
        <v>1421.48</v>
      </c>
      <c r="L192" s="618"/>
      <c r="M192" s="618" t="s">
        <v>383</v>
      </c>
      <c r="N192" s="619">
        <v>42464</v>
      </c>
      <c r="O192" s="618" t="s">
        <v>72</v>
      </c>
    </row>
    <row r="193" spans="1:15" x14ac:dyDescent="0.2">
      <c r="A193" s="618" t="s">
        <v>896</v>
      </c>
      <c r="B193" s="618" t="s">
        <v>900</v>
      </c>
      <c r="C193" s="618" t="s">
        <v>891</v>
      </c>
      <c r="D193" s="618" t="s">
        <v>208</v>
      </c>
      <c r="E193" s="618" t="s">
        <v>3295</v>
      </c>
      <c r="F193" s="618" t="s">
        <v>210</v>
      </c>
      <c r="G193" s="618" t="s">
        <v>1594</v>
      </c>
      <c r="H193" s="619">
        <v>42461</v>
      </c>
      <c r="I193" s="620">
        <v>2520.2600000000002</v>
      </c>
      <c r="J193" s="620">
        <v>1</v>
      </c>
      <c r="K193" s="621">
        <v>2520.2600000000002</v>
      </c>
      <c r="L193" s="618"/>
      <c r="M193" s="618" t="s">
        <v>383</v>
      </c>
      <c r="N193" s="619">
        <v>42464</v>
      </c>
      <c r="O193" s="618" t="s">
        <v>72</v>
      </c>
    </row>
    <row r="194" spans="1:15" x14ac:dyDescent="0.2">
      <c r="A194" s="618" t="s">
        <v>896</v>
      </c>
      <c r="B194" s="618" t="s">
        <v>900</v>
      </c>
      <c r="C194" s="618" t="s">
        <v>891</v>
      </c>
      <c r="D194" s="618" t="s">
        <v>149</v>
      </c>
      <c r="E194" s="618" t="s">
        <v>150</v>
      </c>
      <c r="F194" s="618" t="s">
        <v>151</v>
      </c>
      <c r="G194" s="618" t="s">
        <v>1597</v>
      </c>
      <c r="H194" s="619">
        <v>42469</v>
      </c>
      <c r="I194" s="620">
        <v>78.650000000000006</v>
      </c>
      <c r="J194" s="620">
        <v>1</v>
      </c>
      <c r="K194" s="621">
        <v>78.650000000000006</v>
      </c>
      <c r="L194" s="618"/>
      <c r="M194" s="618" t="s">
        <v>303</v>
      </c>
      <c r="N194" s="619">
        <v>42470</v>
      </c>
      <c r="O194" s="618" t="s">
        <v>72</v>
      </c>
    </row>
    <row r="195" spans="1:15" x14ac:dyDescent="0.2">
      <c r="A195" s="618" t="s">
        <v>896</v>
      </c>
      <c r="B195" s="618" t="s">
        <v>900</v>
      </c>
      <c r="C195" s="618" t="s">
        <v>891</v>
      </c>
      <c r="D195" s="618" t="s">
        <v>149</v>
      </c>
      <c r="E195" s="618" t="s">
        <v>150</v>
      </c>
      <c r="F195" s="618" t="s">
        <v>151</v>
      </c>
      <c r="G195" s="618" t="s">
        <v>1598</v>
      </c>
      <c r="H195" s="619">
        <v>42473</v>
      </c>
      <c r="I195" s="620">
        <v>19.579999999999998</v>
      </c>
      <c r="J195" s="620">
        <v>1</v>
      </c>
      <c r="K195" s="621">
        <v>19.579999999999998</v>
      </c>
      <c r="L195" s="618"/>
      <c r="M195" s="618" t="s">
        <v>153</v>
      </c>
      <c r="N195" s="619">
        <v>42474</v>
      </c>
      <c r="O195" s="618" t="s">
        <v>72</v>
      </c>
    </row>
    <row r="196" spans="1:15" x14ac:dyDescent="0.2">
      <c r="A196" s="618" t="s">
        <v>896</v>
      </c>
      <c r="B196" s="618" t="s">
        <v>900</v>
      </c>
      <c r="C196" s="618" t="s">
        <v>891</v>
      </c>
      <c r="D196" s="618" t="s">
        <v>901</v>
      </c>
      <c r="E196" s="618" t="s">
        <v>902</v>
      </c>
      <c r="F196" s="618" t="s">
        <v>903</v>
      </c>
      <c r="G196" s="618" t="s">
        <v>1599</v>
      </c>
      <c r="H196" s="619">
        <v>42489</v>
      </c>
      <c r="I196" s="620">
        <v>2092.2199999999998</v>
      </c>
      <c r="J196" s="620">
        <v>1</v>
      </c>
      <c r="K196" s="621">
        <v>2092.2199999999998</v>
      </c>
      <c r="L196" s="618"/>
      <c r="M196" s="618" t="s">
        <v>562</v>
      </c>
      <c r="N196" s="619">
        <v>42489</v>
      </c>
      <c r="O196" s="618" t="s">
        <v>72</v>
      </c>
    </row>
    <row r="197" spans="1:15" x14ac:dyDescent="0.2">
      <c r="A197" s="618" t="s">
        <v>896</v>
      </c>
      <c r="B197" s="618" t="s">
        <v>900</v>
      </c>
      <c r="C197" s="618" t="s">
        <v>891</v>
      </c>
      <c r="D197" s="618" t="s">
        <v>901</v>
      </c>
      <c r="E197" s="618" t="s">
        <v>902</v>
      </c>
      <c r="F197" s="618" t="s">
        <v>903</v>
      </c>
      <c r="G197" s="618" t="s">
        <v>1600</v>
      </c>
      <c r="H197" s="619">
        <v>42489</v>
      </c>
      <c r="I197" s="620">
        <v>2399.7600000000002</v>
      </c>
      <c r="J197" s="620">
        <v>1</v>
      </c>
      <c r="K197" s="621">
        <v>2399.7600000000002</v>
      </c>
      <c r="L197" s="618"/>
      <c r="M197" s="618" t="s">
        <v>562</v>
      </c>
      <c r="N197" s="619">
        <v>42489</v>
      </c>
      <c r="O197" s="618" t="s">
        <v>72</v>
      </c>
    </row>
    <row r="198" spans="1:15" x14ac:dyDescent="0.2">
      <c r="A198" s="618" t="s">
        <v>896</v>
      </c>
      <c r="B198" s="618" t="s">
        <v>900</v>
      </c>
      <c r="C198" s="618" t="s">
        <v>891</v>
      </c>
      <c r="D198" s="618" t="s">
        <v>901</v>
      </c>
      <c r="E198" s="618" t="s">
        <v>902</v>
      </c>
      <c r="F198" s="618" t="s">
        <v>903</v>
      </c>
      <c r="G198" s="618" t="s">
        <v>1601</v>
      </c>
      <c r="H198" s="619">
        <v>42487</v>
      </c>
      <c r="I198" s="620">
        <v>7.22</v>
      </c>
      <c r="J198" s="620">
        <v>1</v>
      </c>
      <c r="K198" s="621">
        <v>7.22</v>
      </c>
      <c r="L198" s="618"/>
      <c r="M198" s="618" t="s">
        <v>562</v>
      </c>
      <c r="N198" s="619">
        <v>42487</v>
      </c>
      <c r="O198" s="618" t="s">
        <v>72</v>
      </c>
    </row>
    <row r="199" spans="1:15" x14ac:dyDescent="0.2">
      <c r="A199" s="618" t="s">
        <v>896</v>
      </c>
      <c r="B199" s="618" t="s">
        <v>900</v>
      </c>
      <c r="C199" s="618" t="s">
        <v>891</v>
      </c>
      <c r="D199" s="618" t="s">
        <v>901</v>
      </c>
      <c r="E199" s="618" t="s">
        <v>902</v>
      </c>
      <c r="F199" s="618" t="s">
        <v>903</v>
      </c>
      <c r="G199" s="618" t="s">
        <v>1602</v>
      </c>
      <c r="H199" s="619">
        <v>42487</v>
      </c>
      <c r="I199" s="620">
        <v>7.22</v>
      </c>
      <c r="J199" s="620">
        <v>1</v>
      </c>
      <c r="K199" s="621">
        <v>7.22</v>
      </c>
      <c r="L199" s="618"/>
      <c r="M199" s="618" t="s">
        <v>562</v>
      </c>
      <c r="N199" s="619">
        <v>42487</v>
      </c>
      <c r="O199" s="618" t="s">
        <v>72</v>
      </c>
    </row>
    <row r="200" spans="1:15" x14ac:dyDescent="0.2">
      <c r="A200" s="618" t="s">
        <v>896</v>
      </c>
      <c r="B200" s="618" t="s">
        <v>900</v>
      </c>
      <c r="C200" s="618" t="s">
        <v>891</v>
      </c>
      <c r="D200" s="618" t="s">
        <v>901</v>
      </c>
      <c r="E200" s="618" t="s">
        <v>902</v>
      </c>
      <c r="F200" s="618" t="s">
        <v>903</v>
      </c>
      <c r="G200" s="618" t="s">
        <v>1603</v>
      </c>
      <c r="H200" s="619">
        <v>42487</v>
      </c>
      <c r="I200" s="620">
        <v>72.239999999999995</v>
      </c>
      <c r="J200" s="620">
        <v>1</v>
      </c>
      <c r="K200" s="621">
        <v>72.239999999999995</v>
      </c>
      <c r="L200" s="618"/>
      <c r="M200" s="618" t="s">
        <v>562</v>
      </c>
      <c r="N200" s="619">
        <v>42487</v>
      </c>
      <c r="O200" s="618" t="s">
        <v>72</v>
      </c>
    </row>
    <row r="201" spans="1:15" x14ac:dyDescent="0.2">
      <c r="A201" s="618" t="s">
        <v>896</v>
      </c>
      <c r="B201" s="618" t="s">
        <v>900</v>
      </c>
      <c r="C201" s="618" t="s">
        <v>891</v>
      </c>
      <c r="D201" s="618" t="s">
        <v>901</v>
      </c>
      <c r="E201" s="618" t="s">
        <v>902</v>
      </c>
      <c r="F201" s="618" t="s">
        <v>903</v>
      </c>
      <c r="G201" s="618" t="s">
        <v>1604</v>
      </c>
      <c r="H201" s="619">
        <v>42487</v>
      </c>
      <c r="I201" s="620">
        <v>395.67</v>
      </c>
      <c r="J201" s="620">
        <v>1</v>
      </c>
      <c r="K201" s="621">
        <v>395.67</v>
      </c>
      <c r="L201" s="618"/>
      <c r="M201" s="618" t="s">
        <v>562</v>
      </c>
      <c r="N201" s="619">
        <v>42487</v>
      </c>
      <c r="O201" s="618" t="s">
        <v>72</v>
      </c>
    </row>
    <row r="202" spans="1:15" x14ac:dyDescent="0.2">
      <c r="A202" s="618" t="s">
        <v>896</v>
      </c>
      <c r="B202" s="618" t="s">
        <v>900</v>
      </c>
      <c r="C202" s="618" t="s">
        <v>891</v>
      </c>
      <c r="D202" s="618" t="s">
        <v>901</v>
      </c>
      <c r="E202" s="618" t="s">
        <v>902</v>
      </c>
      <c r="F202" s="618" t="s">
        <v>903</v>
      </c>
      <c r="G202" s="618" t="s">
        <v>1605</v>
      </c>
      <c r="H202" s="619">
        <v>42487</v>
      </c>
      <c r="I202" s="620">
        <v>560.98</v>
      </c>
      <c r="J202" s="620">
        <v>1</v>
      </c>
      <c r="K202" s="621">
        <v>560.98</v>
      </c>
      <c r="L202" s="618"/>
      <c r="M202" s="618" t="s">
        <v>562</v>
      </c>
      <c r="N202" s="619">
        <v>42487</v>
      </c>
      <c r="O202" s="618" t="s">
        <v>72</v>
      </c>
    </row>
    <row r="203" spans="1:15" x14ac:dyDescent="0.2">
      <c r="A203" s="618" t="s">
        <v>896</v>
      </c>
      <c r="B203" s="618" t="s">
        <v>900</v>
      </c>
      <c r="C203" s="618" t="s">
        <v>891</v>
      </c>
      <c r="D203" s="618" t="s">
        <v>901</v>
      </c>
      <c r="E203" s="618" t="s">
        <v>902</v>
      </c>
      <c r="F203" s="618" t="s">
        <v>903</v>
      </c>
      <c r="G203" s="618" t="s">
        <v>1606</v>
      </c>
      <c r="H203" s="619">
        <v>42487</v>
      </c>
      <c r="I203" s="620">
        <v>6028.41</v>
      </c>
      <c r="J203" s="620">
        <v>1</v>
      </c>
      <c r="K203" s="621">
        <v>6028.41</v>
      </c>
      <c r="L203" s="618"/>
      <c r="M203" s="618" t="s">
        <v>562</v>
      </c>
      <c r="N203" s="619">
        <v>42487</v>
      </c>
      <c r="O203" s="618" t="s">
        <v>72</v>
      </c>
    </row>
    <row r="204" spans="1:15" x14ac:dyDescent="0.2">
      <c r="A204" s="618" t="s">
        <v>896</v>
      </c>
      <c r="B204" s="618" t="s">
        <v>900</v>
      </c>
      <c r="C204" s="618" t="s">
        <v>891</v>
      </c>
      <c r="D204" s="618" t="s">
        <v>901</v>
      </c>
      <c r="E204" s="618" t="s">
        <v>902</v>
      </c>
      <c r="F204" s="618" t="s">
        <v>903</v>
      </c>
      <c r="G204" s="618" t="s">
        <v>1607</v>
      </c>
      <c r="H204" s="619">
        <v>42487</v>
      </c>
      <c r="I204" s="620">
        <v>4589.8100000000004</v>
      </c>
      <c r="J204" s="620">
        <v>1</v>
      </c>
      <c r="K204" s="621">
        <v>4589.8100000000004</v>
      </c>
      <c r="L204" s="618"/>
      <c r="M204" s="618" t="s">
        <v>562</v>
      </c>
      <c r="N204" s="619">
        <v>42487</v>
      </c>
      <c r="O204" s="618" t="s">
        <v>72</v>
      </c>
    </row>
    <row r="205" spans="1:15" x14ac:dyDescent="0.2">
      <c r="A205" s="618" t="s">
        <v>896</v>
      </c>
      <c r="B205" s="618" t="s">
        <v>900</v>
      </c>
      <c r="C205" s="618" t="s">
        <v>891</v>
      </c>
      <c r="D205" s="618" t="s">
        <v>901</v>
      </c>
      <c r="E205" s="618" t="s">
        <v>902</v>
      </c>
      <c r="F205" s="618" t="s">
        <v>903</v>
      </c>
      <c r="G205" s="618" t="s">
        <v>1608</v>
      </c>
      <c r="H205" s="619">
        <v>42487</v>
      </c>
      <c r="I205" s="620">
        <v>6154.05</v>
      </c>
      <c r="J205" s="620">
        <v>1</v>
      </c>
      <c r="K205" s="621">
        <v>6154.05</v>
      </c>
      <c r="L205" s="618"/>
      <c r="M205" s="618" t="s">
        <v>562</v>
      </c>
      <c r="N205" s="619">
        <v>42487</v>
      </c>
      <c r="O205" s="618" t="s">
        <v>72</v>
      </c>
    </row>
    <row r="206" spans="1:15" x14ac:dyDescent="0.2">
      <c r="A206" s="618" t="s">
        <v>896</v>
      </c>
      <c r="B206" s="618" t="s">
        <v>900</v>
      </c>
      <c r="C206" s="618" t="s">
        <v>891</v>
      </c>
      <c r="D206" s="618" t="s">
        <v>901</v>
      </c>
      <c r="E206" s="618" t="s">
        <v>902</v>
      </c>
      <c r="F206" s="618" t="s">
        <v>903</v>
      </c>
      <c r="G206" s="618" t="s">
        <v>1609</v>
      </c>
      <c r="H206" s="619">
        <v>42481</v>
      </c>
      <c r="I206" s="620">
        <v>20.58</v>
      </c>
      <c r="J206" s="620">
        <v>1</v>
      </c>
      <c r="K206" s="621">
        <v>20.58</v>
      </c>
      <c r="L206" s="618"/>
      <c r="M206" s="618" t="s">
        <v>562</v>
      </c>
      <c r="N206" s="619">
        <v>42481</v>
      </c>
      <c r="O206" s="618" t="s">
        <v>72</v>
      </c>
    </row>
    <row r="207" spans="1:15" x14ac:dyDescent="0.2">
      <c r="A207" s="618" t="s">
        <v>896</v>
      </c>
      <c r="B207" s="618" t="s">
        <v>900</v>
      </c>
      <c r="C207" s="618" t="s">
        <v>891</v>
      </c>
      <c r="D207" s="618" t="s">
        <v>901</v>
      </c>
      <c r="E207" s="618" t="s">
        <v>902</v>
      </c>
      <c r="F207" s="618" t="s">
        <v>903</v>
      </c>
      <c r="G207" s="618" t="s">
        <v>1610</v>
      </c>
      <c r="H207" s="619">
        <v>42481</v>
      </c>
      <c r="I207" s="620">
        <v>41.16</v>
      </c>
      <c r="J207" s="620">
        <v>1</v>
      </c>
      <c r="K207" s="621">
        <v>41.16</v>
      </c>
      <c r="L207" s="618"/>
      <c r="M207" s="618" t="s">
        <v>562</v>
      </c>
      <c r="N207" s="619">
        <v>42481</v>
      </c>
      <c r="O207" s="618" t="s">
        <v>72</v>
      </c>
    </row>
    <row r="208" spans="1:15" x14ac:dyDescent="0.2">
      <c r="A208" s="618" t="s">
        <v>896</v>
      </c>
      <c r="B208" s="618" t="s">
        <v>900</v>
      </c>
      <c r="C208" s="618" t="s">
        <v>891</v>
      </c>
      <c r="D208" s="618" t="s">
        <v>901</v>
      </c>
      <c r="E208" s="618" t="s">
        <v>902</v>
      </c>
      <c r="F208" s="618" t="s">
        <v>903</v>
      </c>
      <c r="G208" s="618" t="s">
        <v>1611</v>
      </c>
      <c r="H208" s="619">
        <v>42480</v>
      </c>
      <c r="I208" s="620">
        <v>1170.24</v>
      </c>
      <c r="J208" s="620">
        <v>1</v>
      </c>
      <c r="K208" s="621">
        <v>1170.24</v>
      </c>
      <c r="L208" s="618"/>
      <c r="M208" s="618" t="s">
        <v>562</v>
      </c>
      <c r="N208" s="619">
        <v>42480</v>
      </c>
      <c r="O208" s="618" t="s">
        <v>72</v>
      </c>
    </row>
    <row r="209" spans="1:15" x14ac:dyDescent="0.2">
      <c r="A209" s="618" t="s">
        <v>896</v>
      </c>
      <c r="B209" s="618" t="s">
        <v>900</v>
      </c>
      <c r="C209" s="618" t="s">
        <v>891</v>
      </c>
      <c r="D209" s="618" t="s">
        <v>901</v>
      </c>
      <c r="E209" s="618" t="s">
        <v>902</v>
      </c>
      <c r="F209" s="618" t="s">
        <v>903</v>
      </c>
      <c r="G209" s="618" t="s">
        <v>1612</v>
      </c>
      <c r="H209" s="619">
        <v>42480</v>
      </c>
      <c r="I209" s="620">
        <v>36.119999999999997</v>
      </c>
      <c r="J209" s="620">
        <v>1</v>
      </c>
      <c r="K209" s="621">
        <v>36.119999999999997</v>
      </c>
      <c r="L209" s="618"/>
      <c r="M209" s="618" t="s">
        <v>562</v>
      </c>
      <c r="N209" s="619">
        <v>42480</v>
      </c>
      <c r="O209" s="618" t="s">
        <v>72</v>
      </c>
    </row>
    <row r="210" spans="1:15" x14ac:dyDescent="0.2">
      <c r="A210" s="618" t="s">
        <v>896</v>
      </c>
      <c r="B210" s="618" t="s">
        <v>900</v>
      </c>
      <c r="C210" s="618" t="s">
        <v>891</v>
      </c>
      <c r="D210" s="618" t="s">
        <v>901</v>
      </c>
      <c r="E210" s="618" t="s">
        <v>902</v>
      </c>
      <c r="F210" s="618" t="s">
        <v>903</v>
      </c>
      <c r="G210" s="618" t="s">
        <v>1613</v>
      </c>
      <c r="H210" s="619">
        <v>42480</v>
      </c>
      <c r="I210" s="620">
        <v>144.47</v>
      </c>
      <c r="J210" s="620">
        <v>1</v>
      </c>
      <c r="K210" s="621">
        <v>144.47</v>
      </c>
      <c r="L210" s="618"/>
      <c r="M210" s="618" t="s">
        <v>562</v>
      </c>
      <c r="N210" s="619">
        <v>42480</v>
      </c>
      <c r="O210" s="618" t="s">
        <v>72</v>
      </c>
    </row>
    <row r="211" spans="1:15" x14ac:dyDescent="0.2">
      <c r="A211" s="618" t="s">
        <v>896</v>
      </c>
      <c r="B211" s="618" t="s">
        <v>900</v>
      </c>
      <c r="C211" s="618" t="s">
        <v>891</v>
      </c>
      <c r="D211" s="618" t="s">
        <v>901</v>
      </c>
      <c r="E211" s="618" t="s">
        <v>902</v>
      </c>
      <c r="F211" s="618" t="s">
        <v>903</v>
      </c>
      <c r="G211" s="618" t="s">
        <v>1614</v>
      </c>
      <c r="H211" s="619">
        <v>42478</v>
      </c>
      <c r="I211" s="620">
        <v>216.71</v>
      </c>
      <c r="J211" s="620">
        <v>1</v>
      </c>
      <c r="K211" s="621">
        <v>216.71</v>
      </c>
      <c r="L211" s="618"/>
      <c r="M211" s="618" t="s">
        <v>562</v>
      </c>
      <c r="N211" s="619">
        <v>42478</v>
      </c>
      <c r="O211" s="618" t="s">
        <v>72</v>
      </c>
    </row>
    <row r="212" spans="1:15" x14ac:dyDescent="0.2">
      <c r="A212" s="618" t="s">
        <v>896</v>
      </c>
      <c r="B212" s="618" t="s">
        <v>900</v>
      </c>
      <c r="C212" s="618" t="s">
        <v>891</v>
      </c>
      <c r="D212" s="618" t="s">
        <v>901</v>
      </c>
      <c r="E212" s="618" t="s">
        <v>902</v>
      </c>
      <c r="F212" s="618" t="s">
        <v>903</v>
      </c>
      <c r="G212" s="618" t="s">
        <v>1615</v>
      </c>
      <c r="H212" s="619">
        <v>42478</v>
      </c>
      <c r="I212" s="620">
        <v>1119.53</v>
      </c>
      <c r="J212" s="620">
        <v>1</v>
      </c>
      <c r="K212" s="621">
        <v>1119.53</v>
      </c>
      <c r="L212" s="618"/>
      <c r="M212" s="618" t="s">
        <v>562</v>
      </c>
      <c r="N212" s="619">
        <v>42478</v>
      </c>
      <c r="O212" s="618" t="s">
        <v>72</v>
      </c>
    </row>
    <row r="213" spans="1:15" x14ac:dyDescent="0.2">
      <c r="A213" s="618" t="s">
        <v>896</v>
      </c>
      <c r="B213" s="618" t="s">
        <v>900</v>
      </c>
      <c r="C213" s="618" t="s">
        <v>891</v>
      </c>
      <c r="D213" s="618" t="s">
        <v>901</v>
      </c>
      <c r="E213" s="618" t="s">
        <v>902</v>
      </c>
      <c r="F213" s="618" t="s">
        <v>903</v>
      </c>
      <c r="G213" s="618" t="s">
        <v>1616</v>
      </c>
      <c r="H213" s="619">
        <v>42474</v>
      </c>
      <c r="I213" s="620">
        <v>108.36</v>
      </c>
      <c r="J213" s="620">
        <v>1</v>
      </c>
      <c r="K213" s="621">
        <v>108.36</v>
      </c>
      <c r="L213" s="618"/>
      <c r="M213" s="618" t="s">
        <v>562</v>
      </c>
      <c r="N213" s="619">
        <v>42474</v>
      </c>
      <c r="O213" s="618" t="s">
        <v>72</v>
      </c>
    </row>
    <row r="214" spans="1:15" x14ac:dyDescent="0.2">
      <c r="A214" s="618" t="s">
        <v>896</v>
      </c>
      <c r="B214" s="618" t="s">
        <v>900</v>
      </c>
      <c r="C214" s="618" t="s">
        <v>891</v>
      </c>
      <c r="D214" s="618" t="s">
        <v>901</v>
      </c>
      <c r="E214" s="618" t="s">
        <v>902</v>
      </c>
      <c r="F214" s="618" t="s">
        <v>903</v>
      </c>
      <c r="G214" s="618" t="s">
        <v>1617</v>
      </c>
      <c r="H214" s="619">
        <v>42474</v>
      </c>
      <c r="I214" s="620">
        <v>21.67</v>
      </c>
      <c r="J214" s="620">
        <v>1</v>
      </c>
      <c r="K214" s="621">
        <v>21.67</v>
      </c>
      <c r="L214" s="618"/>
      <c r="M214" s="618" t="s">
        <v>562</v>
      </c>
      <c r="N214" s="619">
        <v>42474</v>
      </c>
      <c r="O214" s="618" t="s">
        <v>72</v>
      </c>
    </row>
    <row r="215" spans="1:15" x14ac:dyDescent="0.2">
      <c r="A215" s="618" t="s">
        <v>896</v>
      </c>
      <c r="B215" s="618" t="s">
        <v>900</v>
      </c>
      <c r="C215" s="618" t="s">
        <v>891</v>
      </c>
      <c r="D215" s="618" t="s">
        <v>901</v>
      </c>
      <c r="E215" s="618" t="s">
        <v>902</v>
      </c>
      <c r="F215" s="618" t="s">
        <v>903</v>
      </c>
      <c r="G215" s="618" t="s">
        <v>1618</v>
      </c>
      <c r="H215" s="619">
        <v>42474</v>
      </c>
      <c r="I215" s="620">
        <v>758.49</v>
      </c>
      <c r="J215" s="620">
        <v>1</v>
      </c>
      <c r="K215" s="621">
        <v>758.49</v>
      </c>
      <c r="L215" s="618"/>
      <c r="M215" s="618" t="s">
        <v>562</v>
      </c>
      <c r="N215" s="619">
        <v>42474</v>
      </c>
      <c r="O215" s="618" t="s">
        <v>72</v>
      </c>
    </row>
    <row r="216" spans="1:15" x14ac:dyDescent="0.2">
      <c r="A216" s="618" t="s">
        <v>896</v>
      </c>
      <c r="B216" s="618" t="s">
        <v>900</v>
      </c>
      <c r="C216" s="618" t="s">
        <v>891</v>
      </c>
      <c r="D216" s="618" t="s">
        <v>901</v>
      </c>
      <c r="E216" s="618" t="s">
        <v>902</v>
      </c>
      <c r="F216" s="618" t="s">
        <v>903</v>
      </c>
      <c r="G216" s="618" t="s">
        <v>1619</v>
      </c>
      <c r="H216" s="619">
        <v>42468</v>
      </c>
      <c r="I216" s="620">
        <v>4548.6400000000003</v>
      </c>
      <c r="J216" s="620">
        <v>1</v>
      </c>
      <c r="K216" s="621">
        <v>4548.6400000000003</v>
      </c>
      <c r="L216" s="618"/>
      <c r="M216" s="618" t="s">
        <v>562</v>
      </c>
      <c r="N216" s="619">
        <v>42468</v>
      </c>
      <c r="O216" s="618" t="s">
        <v>72</v>
      </c>
    </row>
    <row r="217" spans="1:15" x14ac:dyDescent="0.2">
      <c r="A217" s="618" t="s">
        <v>896</v>
      </c>
      <c r="B217" s="618" t="s">
        <v>900</v>
      </c>
      <c r="C217" s="618" t="s">
        <v>891</v>
      </c>
      <c r="D217" s="618" t="s">
        <v>901</v>
      </c>
      <c r="E217" s="618" t="s">
        <v>902</v>
      </c>
      <c r="F217" s="618" t="s">
        <v>903</v>
      </c>
      <c r="G217" s="618" t="s">
        <v>1620</v>
      </c>
      <c r="H217" s="619">
        <v>42468</v>
      </c>
      <c r="I217" s="620">
        <v>5369.79</v>
      </c>
      <c r="J217" s="620">
        <v>1</v>
      </c>
      <c r="K217" s="621">
        <v>5369.79</v>
      </c>
      <c r="L217" s="618"/>
      <c r="M217" s="618" t="s">
        <v>562</v>
      </c>
      <c r="N217" s="619">
        <v>42468</v>
      </c>
      <c r="O217" s="618" t="s">
        <v>72</v>
      </c>
    </row>
    <row r="218" spans="1:15" x14ac:dyDescent="0.2">
      <c r="A218" s="618" t="s">
        <v>896</v>
      </c>
      <c r="B218" s="618" t="s">
        <v>900</v>
      </c>
      <c r="C218" s="618" t="s">
        <v>891</v>
      </c>
      <c r="D218" s="618" t="s">
        <v>901</v>
      </c>
      <c r="E218" s="618" t="s">
        <v>902</v>
      </c>
      <c r="F218" s="618" t="s">
        <v>903</v>
      </c>
      <c r="G218" s="618" t="s">
        <v>1621</v>
      </c>
      <c r="H218" s="619">
        <v>42468</v>
      </c>
      <c r="I218" s="620">
        <v>2806.9</v>
      </c>
      <c r="J218" s="620">
        <v>1</v>
      </c>
      <c r="K218" s="621">
        <v>2806.9</v>
      </c>
      <c r="L218" s="618"/>
      <c r="M218" s="618" t="s">
        <v>562</v>
      </c>
      <c r="N218" s="619">
        <v>42468</v>
      </c>
      <c r="O218" s="618" t="s">
        <v>72</v>
      </c>
    </row>
    <row r="219" spans="1:15" x14ac:dyDescent="0.2">
      <c r="A219" s="618" t="s">
        <v>896</v>
      </c>
      <c r="B219" s="618" t="s">
        <v>900</v>
      </c>
      <c r="C219" s="618" t="s">
        <v>891</v>
      </c>
      <c r="D219" s="618" t="s">
        <v>901</v>
      </c>
      <c r="E219" s="618" t="s">
        <v>902</v>
      </c>
      <c r="F219" s="618" t="s">
        <v>903</v>
      </c>
      <c r="G219" s="618" t="s">
        <v>1622</v>
      </c>
      <c r="H219" s="619">
        <v>42468</v>
      </c>
      <c r="I219" s="620">
        <v>21.67</v>
      </c>
      <c r="J219" s="620">
        <v>1</v>
      </c>
      <c r="K219" s="621">
        <v>21.67</v>
      </c>
      <c r="L219" s="618"/>
      <c r="M219" s="618" t="s">
        <v>562</v>
      </c>
      <c r="N219" s="619">
        <v>42468</v>
      </c>
      <c r="O219" s="618" t="s">
        <v>72</v>
      </c>
    </row>
    <row r="220" spans="1:15" x14ac:dyDescent="0.2">
      <c r="A220" s="618" t="s">
        <v>896</v>
      </c>
      <c r="B220" s="618" t="s">
        <v>900</v>
      </c>
      <c r="C220" s="618" t="s">
        <v>891</v>
      </c>
      <c r="D220" s="618" t="s">
        <v>901</v>
      </c>
      <c r="E220" s="618" t="s">
        <v>902</v>
      </c>
      <c r="F220" s="618" t="s">
        <v>903</v>
      </c>
      <c r="G220" s="618" t="s">
        <v>1623</v>
      </c>
      <c r="H220" s="619">
        <v>42468</v>
      </c>
      <c r="I220" s="620">
        <v>1112.45</v>
      </c>
      <c r="J220" s="620">
        <v>1</v>
      </c>
      <c r="K220" s="621">
        <v>1112.45</v>
      </c>
      <c r="L220" s="618"/>
      <c r="M220" s="618" t="s">
        <v>562</v>
      </c>
      <c r="N220" s="619">
        <v>42468</v>
      </c>
      <c r="O220" s="618" t="s">
        <v>72</v>
      </c>
    </row>
    <row r="221" spans="1:15" x14ac:dyDescent="0.2">
      <c r="A221" s="618" t="s">
        <v>896</v>
      </c>
      <c r="B221" s="618" t="s">
        <v>900</v>
      </c>
      <c r="C221" s="618" t="s">
        <v>891</v>
      </c>
      <c r="D221" s="618" t="s">
        <v>901</v>
      </c>
      <c r="E221" s="618" t="s">
        <v>902</v>
      </c>
      <c r="F221" s="618" t="s">
        <v>903</v>
      </c>
      <c r="G221" s="618" t="s">
        <v>1624</v>
      </c>
      <c r="H221" s="619">
        <v>42465</v>
      </c>
      <c r="I221" s="620">
        <v>1575.38</v>
      </c>
      <c r="J221" s="620">
        <v>1</v>
      </c>
      <c r="K221" s="621">
        <v>1575.38</v>
      </c>
      <c r="L221" s="618"/>
      <c r="M221" s="618" t="s">
        <v>562</v>
      </c>
      <c r="N221" s="619">
        <v>42465</v>
      </c>
      <c r="O221" s="618" t="s">
        <v>72</v>
      </c>
    </row>
    <row r="222" spans="1:15" x14ac:dyDescent="0.2">
      <c r="A222" s="618" t="s">
        <v>896</v>
      </c>
      <c r="B222" s="618" t="s">
        <v>900</v>
      </c>
      <c r="C222" s="618" t="s">
        <v>891</v>
      </c>
      <c r="D222" s="618" t="s">
        <v>901</v>
      </c>
      <c r="E222" s="618" t="s">
        <v>902</v>
      </c>
      <c r="F222" s="618" t="s">
        <v>903</v>
      </c>
      <c r="G222" s="618" t="s">
        <v>1625</v>
      </c>
      <c r="H222" s="619">
        <v>42465</v>
      </c>
      <c r="I222" s="620">
        <v>20.58</v>
      </c>
      <c r="J222" s="620">
        <v>1</v>
      </c>
      <c r="K222" s="621">
        <v>20.58</v>
      </c>
      <c r="L222" s="618"/>
      <c r="M222" s="618" t="s">
        <v>562</v>
      </c>
      <c r="N222" s="619">
        <v>42465</v>
      </c>
      <c r="O222" s="618" t="s">
        <v>72</v>
      </c>
    </row>
    <row r="223" spans="1:15" x14ac:dyDescent="0.2">
      <c r="A223" s="618" t="s">
        <v>896</v>
      </c>
      <c r="B223" s="618" t="s">
        <v>900</v>
      </c>
      <c r="C223" s="618" t="s">
        <v>891</v>
      </c>
      <c r="D223" s="618" t="s">
        <v>105</v>
      </c>
      <c r="E223" s="618" t="s">
        <v>106</v>
      </c>
      <c r="F223" s="618" t="s">
        <v>107</v>
      </c>
      <c r="G223" s="618" t="s">
        <v>1626</v>
      </c>
      <c r="H223" s="619">
        <v>42488</v>
      </c>
      <c r="I223" s="620">
        <v>982.28</v>
      </c>
      <c r="J223" s="620">
        <v>1</v>
      </c>
      <c r="K223" s="621">
        <v>982.28</v>
      </c>
      <c r="L223" s="618" t="s">
        <v>1627</v>
      </c>
      <c r="M223" s="618" t="s">
        <v>377</v>
      </c>
      <c r="N223" s="619">
        <v>42489</v>
      </c>
      <c r="O223" s="618" t="s">
        <v>72</v>
      </c>
    </row>
    <row r="224" spans="1:15" x14ac:dyDescent="0.2">
      <c r="A224" s="618" t="s">
        <v>896</v>
      </c>
      <c r="B224" s="618" t="s">
        <v>900</v>
      </c>
      <c r="C224" s="618" t="s">
        <v>891</v>
      </c>
      <c r="D224" s="618" t="s">
        <v>105</v>
      </c>
      <c r="E224" s="618" t="s">
        <v>106</v>
      </c>
      <c r="F224" s="618" t="s">
        <v>107</v>
      </c>
      <c r="G224" s="618" t="s">
        <v>1628</v>
      </c>
      <c r="H224" s="619">
        <v>42485</v>
      </c>
      <c r="I224" s="620">
        <v>143.44999999999999</v>
      </c>
      <c r="J224" s="620">
        <v>1</v>
      </c>
      <c r="K224" s="621">
        <v>143.44999999999999</v>
      </c>
      <c r="L224" s="618" t="s">
        <v>1629</v>
      </c>
      <c r="M224" s="618" t="s">
        <v>377</v>
      </c>
      <c r="N224" s="619">
        <v>42486</v>
      </c>
      <c r="O224" s="618" t="s">
        <v>72</v>
      </c>
    </row>
    <row r="225" spans="1:15" x14ac:dyDescent="0.2">
      <c r="A225" s="618" t="s">
        <v>896</v>
      </c>
      <c r="B225" s="618" t="s">
        <v>900</v>
      </c>
      <c r="C225" s="618" t="s">
        <v>891</v>
      </c>
      <c r="D225" s="618" t="s">
        <v>105</v>
      </c>
      <c r="E225" s="618" t="s">
        <v>106</v>
      </c>
      <c r="F225" s="618" t="s">
        <v>107</v>
      </c>
      <c r="G225" s="618" t="s">
        <v>1630</v>
      </c>
      <c r="H225" s="619">
        <v>42480</v>
      </c>
      <c r="I225" s="620">
        <v>1239.6500000000001</v>
      </c>
      <c r="J225" s="620">
        <v>1</v>
      </c>
      <c r="K225" s="621">
        <v>1239.6500000000001</v>
      </c>
      <c r="L225" s="618" t="s">
        <v>1631</v>
      </c>
      <c r="M225" s="618" t="s">
        <v>377</v>
      </c>
      <c r="N225" s="619">
        <v>42481</v>
      </c>
      <c r="O225" s="618" t="s">
        <v>72</v>
      </c>
    </row>
    <row r="226" spans="1:15" x14ac:dyDescent="0.2">
      <c r="A226" s="618" t="s">
        <v>896</v>
      </c>
      <c r="B226" s="618" t="s">
        <v>900</v>
      </c>
      <c r="C226" s="618" t="s">
        <v>891</v>
      </c>
      <c r="D226" s="618" t="s">
        <v>105</v>
      </c>
      <c r="E226" s="618" t="s">
        <v>106</v>
      </c>
      <c r="F226" s="618" t="s">
        <v>107</v>
      </c>
      <c r="G226" s="618" t="s">
        <v>1632</v>
      </c>
      <c r="H226" s="619">
        <v>42479</v>
      </c>
      <c r="I226" s="620">
        <v>384.66</v>
      </c>
      <c r="J226" s="620">
        <v>1</v>
      </c>
      <c r="K226" s="621">
        <v>384.66</v>
      </c>
      <c r="L226" s="618" t="s">
        <v>1256</v>
      </c>
      <c r="M226" s="618" t="s">
        <v>377</v>
      </c>
      <c r="N226" s="619">
        <v>42480</v>
      </c>
      <c r="O226" s="618" t="s">
        <v>72</v>
      </c>
    </row>
    <row r="227" spans="1:15" x14ac:dyDescent="0.2">
      <c r="A227" s="618" t="s">
        <v>896</v>
      </c>
      <c r="B227" s="618" t="s">
        <v>900</v>
      </c>
      <c r="C227" s="618" t="s">
        <v>891</v>
      </c>
      <c r="D227" s="618" t="s">
        <v>105</v>
      </c>
      <c r="E227" s="618" t="s">
        <v>106</v>
      </c>
      <c r="F227" s="618" t="s">
        <v>107</v>
      </c>
      <c r="G227" s="618" t="s">
        <v>1633</v>
      </c>
      <c r="H227" s="619">
        <v>42467</v>
      </c>
      <c r="I227" s="620">
        <v>184.34</v>
      </c>
      <c r="J227" s="620">
        <v>1</v>
      </c>
      <c r="K227" s="621">
        <v>184.34</v>
      </c>
      <c r="L227" s="618" t="s">
        <v>1634</v>
      </c>
      <c r="M227" s="618" t="s">
        <v>377</v>
      </c>
      <c r="N227" s="619">
        <v>42468</v>
      </c>
      <c r="O227" s="618" t="s">
        <v>72</v>
      </c>
    </row>
    <row r="228" spans="1:15" x14ac:dyDescent="0.2">
      <c r="A228" s="618" t="s">
        <v>896</v>
      </c>
      <c r="B228" s="618" t="s">
        <v>900</v>
      </c>
      <c r="C228" s="618" t="s">
        <v>891</v>
      </c>
      <c r="D228" s="618" t="s">
        <v>105</v>
      </c>
      <c r="E228" s="618" t="s">
        <v>106</v>
      </c>
      <c r="F228" s="618" t="s">
        <v>107</v>
      </c>
      <c r="G228" s="618" t="s">
        <v>1635</v>
      </c>
      <c r="H228" s="619">
        <v>42464</v>
      </c>
      <c r="I228" s="620">
        <v>210.54</v>
      </c>
      <c r="J228" s="620">
        <v>1</v>
      </c>
      <c r="K228" s="621">
        <v>210.54</v>
      </c>
      <c r="L228" s="618" t="s">
        <v>1636</v>
      </c>
      <c r="M228" s="618" t="s">
        <v>377</v>
      </c>
      <c r="N228" s="619">
        <v>42465</v>
      </c>
      <c r="O228" s="618" t="s">
        <v>72</v>
      </c>
    </row>
    <row r="229" spans="1:15" x14ac:dyDescent="0.2">
      <c r="A229" s="618" t="s">
        <v>896</v>
      </c>
      <c r="B229" s="618" t="s">
        <v>900</v>
      </c>
      <c r="C229" s="618" t="s">
        <v>891</v>
      </c>
      <c r="D229" s="618" t="s">
        <v>105</v>
      </c>
      <c r="E229" s="618" t="s">
        <v>106</v>
      </c>
      <c r="F229" s="618" t="s">
        <v>107</v>
      </c>
      <c r="G229" s="618" t="s">
        <v>1637</v>
      </c>
      <c r="H229" s="619">
        <v>42460</v>
      </c>
      <c r="I229" s="620">
        <v>2045.75</v>
      </c>
      <c r="J229" s="620">
        <v>1</v>
      </c>
      <c r="K229" s="621">
        <v>2045.75</v>
      </c>
      <c r="L229" s="618" t="s">
        <v>1638</v>
      </c>
      <c r="M229" s="618" t="s">
        <v>377</v>
      </c>
      <c r="N229" s="619">
        <v>42461</v>
      </c>
      <c r="O229" s="618" t="s">
        <v>72</v>
      </c>
    </row>
    <row r="230" spans="1:15" x14ac:dyDescent="0.2">
      <c r="A230" s="618" t="s">
        <v>896</v>
      </c>
      <c r="B230" s="618" t="s">
        <v>900</v>
      </c>
      <c r="C230" s="618" t="s">
        <v>891</v>
      </c>
      <c r="D230" s="618" t="s">
        <v>105</v>
      </c>
      <c r="E230" s="618" t="s">
        <v>106</v>
      </c>
      <c r="F230" s="618" t="s">
        <v>107</v>
      </c>
      <c r="G230" s="618" t="s">
        <v>1639</v>
      </c>
      <c r="H230" s="619">
        <v>42460</v>
      </c>
      <c r="I230" s="620">
        <v>2045.75</v>
      </c>
      <c r="J230" s="620">
        <v>1</v>
      </c>
      <c r="K230" s="621">
        <v>2045.75</v>
      </c>
      <c r="L230" s="618" t="s">
        <v>1640</v>
      </c>
      <c r="M230" s="618" t="s">
        <v>377</v>
      </c>
      <c r="N230" s="619">
        <v>42461</v>
      </c>
      <c r="O230" s="618" t="s">
        <v>72</v>
      </c>
    </row>
    <row r="231" spans="1:15" x14ac:dyDescent="0.2">
      <c r="A231" s="618" t="s">
        <v>896</v>
      </c>
      <c r="B231" s="618" t="s">
        <v>900</v>
      </c>
      <c r="C231" s="618" t="s">
        <v>891</v>
      </c>
      <c r="D231" s="618" t="s">
        <v>337</v>
      </c>
      <c r="E231" s="618" t="s">
        <v>338</v>
      </c>
      <c r="F231" s="618" t="s">
        <v>339</v>
      </c>
      <c r="G231" s="618" t="s">
        <v>1645</v>
      </c>
      <c r="H231" s="619">
        <v>42487</v>
      </c>
      <c r="I231" s="620">
        <v>77.08</v>
      </c>
      <c r="J231" s="620">
        <v>1</v>
      </c>
      <c r="K231" s="621">
        <v>77.08</v>
      </c>
      <c r="L231" s="618" t="s">
        <v>1646</v>
      </c>
      <c r="M231" s="618" t="s">
        <v>377</v>
      </c>
      <c r="N231" s="619">
        <v>42488</v>
      </c>
      <c r="O231" s="618" t="s">
        <v>72</v>
      </c>
    </row>
    <row r="232" spans="1:15" x14ac:dyDescent="0.2">
      <c r="A232" s="618" t="s">
        <v>896</v>
      </c>
      <c r="B232" s="618" t="s">
        <v>900</v>
      </c>
      <c r="C232" s="618" t="s">
        <v>891</v>
      </c>
      <c r="D232" s="618" t="s">
        <v>337</v>
      </c>
      <c r="E232" s="618" t="s">
        <v>338</v>
      </c>
      <c r="F232" s="618" t="s">
        <v>339</v>
      </c>
      <c r="G232" s="618" t="s">
        <v>1647</v>
      </c>
      <c r="H232" s="619">
        <v>42479</v>
      </c>
      <c r="I232" s="620">
        <v>105.63</v>
      </c>
      <c r="J232" s="620">
        <v>1</v>
      </c>
      <c r="K232" s="621">
        <v>105.63</v>
      </c>
      <c r="L232" s="618" t="s">
        <v>1644</v>
      </c>
      <c r="M232" s="618" t="s">
        <v>329</v>
      </c>
      <c r="N232" s="619">
        <v>42480</v>
      </c>
      <c r="O232" s="618" t="s">
        <v>72</v>
      </c>
    </row>
    <row r="233" spans="1:15" x14ac:dyDescent="0.2">
      <c r="A233" s="618" t="s">
        <v>896</v>
      </c>
      <c r="B233" s="618" t="s">
        <v>900</v>
      </c>
      <c r="C233" s="618" t="s">
        <v>891</v>
      </c>
      <c r="D233" s="618" t="s">
        <v>497</v>
      </c>
      <c r="E233" s="618" t="s">
        <v>498</v>
      </c>
      <c r="F233" s="618" t="s">
        <v>499</v>
      </c>
      <c r="G233" s="618" t="s">
        <v>1649</v>
      </c>
      <c r="H233" s="619">
        <v>42488</v>
      </c>
      <c r="I233" s="620">
        <v>81.430000000000007</v>
      </c>
      <c r="J233" s="620">
        <v>1</v>
      </c>
      <c r="K233" s="621">
        <v>81.430000000000007</v>
      </c>
      <c r="L233" s="618" t="s">
        <v>1650</v>
      </c>
      <c r="M233" s="618" t="s">
        <v>132</v>
      </c>
      <c r="N233" s="619">
        <v>42488</v>
      </c>
      <c r="O233" s="618" t="s">
        <v>72</v>
      </c>
    </row>
    <row r="234" spans="1:15" x14ac:dyDescent="0.2">
      <c r="A234" s="618" t="s">
        <v>896</v>
      </c>
      <c r="B234" s="618" t="s">
        <v>900</v>
      </c>
      <c r="C234" s="618" t="s">
        <v>891</v>
      </c>
      <c r="D234" s="618" t="s">
        <v>497</v>
      </c>
      <c r="E234" s="618" t="s">
        <v>498</v>
      </c>
      <c r="F234" s="618" t="s">
        <v>499</v>
      </c>
      <c r="G234" s="618" t="s">
        <v>1651</v>
      </c>
      <c r="H234" s="619">
        <v>42485</v>
      </c>
      <c r="I234" s="620">
        <v>152.75</v>
      </c>
      <c r="J234" s="620">
        <v>1</v>
      </c>
      <c r="K234" s="621">
        <v>152.75</v>
      </c>
      <c r="L234" s="618" t="s">
        <v>1652</v>
      </c>
      <c r="M234" s="618" t="s">
        <v>377</v>
      </c>
      <c r="N234" s="619">
        <v>42486</v>
      </c>
      <c r="O234" s="618" t="s">
        <v>72</v>
      </c>
    </row>
    <row r="235" spans="1:15" x14ac:dyDescent="0.2">
      <c r="A235" s="618" t="s">
        <v>896</v>
      </c>
      <c r="B235" s="618" t="s">
        <v>900</v>
      </c>
      <c r="C235" s="618" t="s">
        <v>891</v>
      </c>
      <c r="D235" s="618" t="s">
        <v>1653</v>
      </c>
      <c r="E235" s="618" t="s">
        <v>1654</v>
      </c>
      <c r="F235" s="618" t="s">
        <v>1655</v>
      </c>
      <c r="G235" s="618" t="s">
        <v>1656</v>
      </c>
      <c r="H235" s="619">
        <v>42475</v>
      </c>
      <c r="I235" s="620">
        <v>632.83000000000004</v>
      </c>
      <c r="J235" s="620">
        <v>1</v>
      </c>
      <c r="K235" s="621">
        <v>632.83000000000004</v>
      </c>
      <c r="L235" s="618"/>
      <c r="M235" s="618" t="s">
        <v>322</v>
      </c>
      <c r="N235" s="619">
        <v>42475</v>
      </c>
      <c r="O235" s="618" t="s">
        <v>72</v>
      </c>
    </row>
    <row r="236" spans="1:15" x14ac:dyDescent="0.2">
      <c r="A236" s="618" t="s">
        <v>896</v>
      </c>
      <c r="B236" s="618" t="s">
        <v>900</v>
      </c>
      <c r="C236" s="618" t="s">
        <v>891</v>
      </c>
      <c r="D236" s="618" t="s">
        <v>164</v>
      </c>
      <c r="E236" s="618" t="s">
        <v>165</v>
      </c>
      <c r="F236" s="618" t="s">
        <v>166</v>
      </c>
      <c r="G236" s="618" t="s">
        <v>1665</v>
      </c>
      <c r="H236" s="619">
        <v>42467</v>
      </c>
      <c r="I236" s="620">
        <v>70.25</v>
      </c>
      <c r="J236" s="620">
        <v>1</v>
      </c>
      <c r="K236" s="621">
        <v>70.25</v>
      </c>
      <c r="L236" s="618" t="s">
        <v>1666</v>
      </c>
      <c r="M236" s="618" t="s">
        <v>377</v>
      </c>
      <c r="N236" s="619">
        <v>42479</v>
      </c>
      <c r="O236" s="618" t="s">
        <v>72</v>
      </c>
    </row>
    <row r="237" spans="1:15" x14ac:dyDescent="0.2">
      <c r="A237" s="618" t="s">
        <v>896</v>
      </c>
      <c r="B237" s="618" t="s">
        <v>900</v>
      </c>
      <c r="C237" s="618" t="s">
        <v>891</v>
      </c>
      <c r="D237" s="618" t="s">
        <v>164</v>
      </c>
      <c r="E237" s="618" t="s">
        <v>165</v>
      </c>
      <c r="F237" s="618" t="s">
        <v>166</v>
      </c>
      <c r="G237" s="618" t="s">
        <v>1667</v>
      </c>
      <c r="H237" s="619">
        <v>42450</v>
      </c>
      <c r="I237" s="620">
        <v>1520.79</v>
      </c>
      <c r="J237" s="620">
        <v>1</v>
      </c>
      <c r="K237" s="621">
        <v>1520.79</v>
      </c>
      <c r="L237" s="618" t="s">
        <v>1668</v>
      </c>
      <c r="M237" s="618" t="s">
        <v>377</v>
      </c>
      <c r="N237" s="619">
        <v>42465</v>
      </c>
      <c r="O237" s="618" t="s">
        <v>72</v>
      </c>
    </row>
    <row r="238" spans="1:15" x14ac:dyDescent="0.2">
      <c r="A238" s="618" t="s">
        <v>896</v>
      </c>
      <c r="B238" s="618" t="s">
        <v>900</v>
      </c>
      <c r="C238" s="618" t="s">
        <v>891</v>
      </c>
      <c r="D238" s="618" t="s">
        <v>414</v>
      </c>
      <c r="E238" s="618" t="s">
        <v>1343</v>
      </c>
      <c r="F238" s="618" t="s">
        <v>415</v>
      </c>
      <c r="G238" s="618" t="s">
        <v>1669</v>
      </c>
      <c r="H238" s="619">
        <v>42481</v>
      </c>
      <c r="I238" s="620">
        <v>1409.65</v>
      </c>
      <c r="J238" s="620">
        <v>1</v>
      </c>
      <c r="K238" s="621">
        <v>1409.65</v>
      </c>
      <c r="L238" s="618" t="s">
        <v>1670</v>
      </c>
      <c r="M238" s="618" t="s">
        <v>1671</v>
      </c>
      <c r="N238" s="619">
        <v>42481</v>
      </c>
      <c r="O238" s="618" t="s">
        <v>72</v>
      </c>
    </row>
    <row r="239" spans="1:15" x14ac:dyDescent="0.2">
      <c r="A239" s="618" t="s">
        <v>896</v>
      </c>
      <c r="B239" s="618" t="s">
        <v>900</v>
      </c>
      <c r="C239" s="618" t="s">
        <v>891</v>
      </c>
      <c r="D239" s="618" t="s">
        <v>265</v>
      </c>
      <c r="E239" s="618" t="s">
        <v>266</v>
      </c>
      <c r="F239" s="618" t="s">
        <v>267</v>
      </c>
      <c r="G239" s="618" t="s">
        <v>1673</v>
      </c>
      <c r="H239" s="619">
        <v>42460</v>
      </c>
      <c r="I239" s="620">
        <v>35.200000000000003</v>
      </c>
      <c r="J239" s="620">
        <v>1</v>
      </c>
      <c r="K239" s="621">
        <v>35.200000000000003</v>
      </c>
      <c r="L239" s="618"/>
      <c r="M239" s="618" t="s">
        <v>207</v>
      </c>
      <c r="N239" s="619">
        <v>42482</v>
      </c>
      <c r="O239" s="618" t="s">
        <v>72</v>
      </c>
    </row>
    <row r="240" spans="1:15" x14ac:dyDescent="0.2">
      <c r="A240" s="618" t="s">
        <v>896</v>
      </c>
      <c r="B240" s="618" t="s">
        <v>900</v>
      </c>
      <c r="C240" s="618" t="s">
        <v>891</v>
      </c>
      <c r="D240" s="618" t="s">
        <v>271</v>
      </c>
      <c r="E240" s="618" t="s">
        <v>272</v>
      </c>
      <c r="F240" s="618" t="s">
        <v>273</v>
      </c>
      <c r="G240" s="618" t="s">
        <v>1678</v>
      </c>
      <c r="H240" s="619">
        <v>42466</v>
      </c>
      <c r="I240" s="620">
        <v>197</v>
      </c>
      <c r="J240" s="620">
        <v>1</v>
      </c>
      <c r="K240" s="621">
        <v>197</v>
      </c>
      <c r="L240" s="618" t="s">
        <v>1679</v>
      </c>
      <c r="M240" s="618" t="s">
        <v>377</v>
      </c>
      <c r="N240" s="619">
        <v>42478</v>
      </c>
      <c r="O240" s="618" t="s">
        <v>72</v>
      </c>
    </row>
    <row r="241" spans="1:15" x14ac:dyDescent="0.2">
      <c r="A241" s="618" t="s">
        <v>896</v>
      </c>
      <c r="B241" s="618" t="s">
        <v>900</v>
      </c>
      <c r="C241" s="618" t="s">
        <v>891</v>
      </c>
      <c r="D241" s="618" t="s">
        <v>271</v>
      </c>
      <c r="E241" s="618" t="s">
        <v>272</v>
      </c>
      <c r="F241" s="618" t="s">
        <v>273</v>
      </c>
      <c r="G241" s="618" t="s">
        <v>1681</v>
      </c>
      <c r="H241" s="619">
        <v>42452</v>
      </c>
      <c r="I241" s="620">
        <v>245.63</v>
      </c>
      <c r="J241" s="620">
        <v>1</v>
      </c>
      <c r="K241" s="621">
        <v>245.63</v>
      </c>
      <c r="L241" s="618" t="s">
        <v>1682</v>
      </c>
      <c r="M241" s="618" t="s">
        <v>377</v>
      </c>
      <c r="N241" s="619">
        <v>42472</v>
      </c>
      <c r="O241" s="618" t="s">
        <v>72</v>
      </c>
    </row>
    <row r="242" spans="1:15" x14ac:dyDescent="0.2">
      <c r="A242" s="618" t="s">
        <v>896</v>
      </c>
      <c r="B242" s="618" t="s">
        <v>900</v>
      </c>
      <c r="C242" s="618" t="s">
        <v>891</v>
      </c>
      <c r="D242" s="618" t="s">
        <v>271</v>
      </c>
      <c r="E242" s="618" t="s">
        <v>272</v>
      </c>
      <c r="F242" s="618" t="s">
        <v>273</v>
      </c>
      <c r="G242" s="618" t="s">
        <v>1683</v>
      </c>
      <c r="H242" s="619">
        <v>42452</v>
      </c>
      <c r="I242" s="620">
        <v>477.95</v>
      </c>
      <c r="J242" s="620">
        <v>1</v>
      </c>
      <c r="K242" s="621">
        <v>477.95</v>
      </c>
      <c r="L242" s="618"/>
      <c r="M242" s="618" t="s">
        <v>87</v>
      </c>
      <c r="N242" s="619">
        <v>42472</v>
      </c>
      <c r="O242" s="618" t="s">
        <v>72</v>
      </c>
    </row>
    <row r="243" spans="1:15" x14ac:dyDescent="0.2">
      <c r="A243" s="618" t="s">
        <v>896</v>
      </c>
      <c r="B243" s="618" t="s">
        <v>900</v>
      </c>
      <c r="C243" s="618" t="s">
        <v>891</v>
      </c>
      <c r="D243" s="618" t="s">
        <v>271</v>
      </c>
      <c r="E243" s="618" t="s">
        <v>272</v>
      </c>
      <c r="F243" s="618" t="s">
        <v>273</v>
      </c>
      <c r="G243" s="618" t="s">
        <v>1684</v>
      </c>
      <c r="H243" s="619">
        <v>42451</v>
      </c>
      <c r="I243" s="620">
        <v>91.96</v>
      </c>
      <c r="J243" s="620">
        <v>1</v>
      </c>
      <c r="K243" s="621">
        <v>91.96</v>
      </c>
      <c r="L243" s="618" t="s">
        <v>1685</v>
      </c>
      <c r="M243" s="618" t="s">
        <v>377</v>
      </c>
      <c r="N243" s="619">
        <v>42472</v>
      </c>
      <c r="O243" s="618" t="s">
        <v>72</v>
      </c>
    </row>
    <row r="244" spans="1:15" x14ac:dyDescent="0.2">
      <c r="A244" s="618" t="s">
        <v>896</v>
      </c>
      <c r="B244" s="618" t="s">
        <v>282</v>
      </c>
      <c r="C244" s="618" t="s">
        <v>891</v>
      </c>
      <c r="D244" s="618" t="s">
        <v>76</v>
      </c>
      <c r="E244" s="618" t="s">
        <v>77</v>
      </c>
      <c r="F244" s="618" t="s">
        <v>78</v>
      </c>
      <c r="G244" s="618" t="s">
        <v>1686</v>
      </c>
      <c r="H244" s="619">
        <v>42194</v>
      </c>
      <c r="I244" s="620">
        <v>269.35000000000002</v>
      </c>
      <c r="J244" s="620">
        <v>1</v>
      </c>
      <c r="K244" s="621">
        <v>269.35000000000002</v>
      </c>
      <c r="L244" s="618"/>
      <c r="M244" s="618" t="s">
        <v>97</v>
      </c>
      <c r="N244" s="619">
        <v>42488</v>
      </c>
      <c r="O244" s="618" t="s">
        <v>72</v>
      </c>
    </row>
    <row r="245" spans="1:15" x14ac:dyDescent="0.2">
      <c r="A245" s="618" t="s">
        <v>890</v>
      </c>
      <c r="B245" s="618" t="s">
        <v>900</v>
      </c>
      <c r="C245" s="618" t="s">
        <v>891</v>
      </c>
      <c r="D245" s="618" t="s">
        <v>1687</v>
      </c>
      <c r="E245" s="618" t="s">
        <v>1688</v>
      </c>
      <c r="F245" s="618" t="s">
        <v>1689</v>
      </c>
      <c r="G245" s="618" t="s">
        <v>1690</v>
      </c>
      <c r="H245" s="619">
        <v>42450</v>
      </c>
      <c r="I245" s="620">
        <v>1210</v>
      </c>
      <c r="J245" s="620">
        <v>1</v>
      </c>
      <c r="K245" s="621">
        <v>1210</v>
      </c>
      <c r="L245" s="618"/>
      <c r="M245" s="618" t="s">
        <v>424</v>
      </c>
      <c r="N245" s="619">
        <v>42461</v>
      </c>
      <c r="O245" s="618" t="s">
        <v>72</v>
      </c>
    </row>
    <row r="246" spans="1:15" x14ac:dyDescent="0.2">
      <c r="A246" s="618" t="s">
        <v>890</v>
      </c>
      <c r="B246" s="618" t="s">
        <v>900</v>
      </c>
      <c r="C246" s="618" t="s">
        <v>891</v>
      </c>
      <c r="D246" s="618" t="s">
        <v>1692</v>
      </c>
      <c r="E246" s="618" t="s">
        <v>1693</v>
      </c>
      <c r="F246" s="618" t="s">
        <v>1694</v>
      </c>
      <c r="G246" s="618" t="s">
        <v>3298</v>
      </c>
      <c r="H246" s="619">
        <v>42447</v>
      </c>
      <c r="I246" s="620">
        <v>3072.19</v>
      </c>
      <c r="J246" s="620">
        <v>1</v>
      </c>
      <c r="K246" s="621">
        <v>3072.19</v>
      </c>
      <c r="L246" s="618" t="s">
        <v>1695</v>
      </c>
      <c r="M246" s="618" t="s">
        <v>897</v>
      </c>
      <c r="N246" s="619">
        <v>42461</v>
      </c>
      <c r="O246" s="618" t="s">
        <v>72</v>
      </c>
    </row>
    <row r="247" spans="1:15" x14ac:dyDescent="0.2">
      <c r="A247" s="618" t="s">
        <v>890</v>
      </c>
      <c r="B247" s="618" t="s">
        <v>900</v>
      </c>
      <c r="C247" s="618" t="s">
        <v>891</v>
      </c>
      <c r="D247" s="618" t="s">
        <v>168</v>
      </c>
      <c r="E247" s="618" t="s">
        <v>169</v>
      </c>
      <c r="F247" s="618" t="s">
        <v>170</v>
      </c>
      <c r="G247" s="618" t="s">
        <v>1702</v>
      </c>
      <c r="H247" s="619">
        <v>42478</v>
      </c>
      <c r="I247" s="620">
        <v>14.28</v>
      </c>
      <c r="J247" s="620">
        <v>1</v>
      </c>
      <c r="K247" s="621">
        <v>14.28</v>
      </c>
      <c r="L247" s="618"/>
      <c r="M247" s="618" t="s">
        <v>132</v>
      </c>
      <c r="N247" s="619">
        <v>42478</v>
      </c>
      <c r="O247" s="618" t="s">
        <v>72</v>
      </c>
    </row>
    <row r="248" spans="1:15" x14ac:dyDescent="0.2">
      <c r="A248" s="618" t="s">
        <v>890</v>
      </c>
      <c r="B248" s="618" t="s">
        <v>900</v>
      </c>
      <c r="C248" s="618" t="s">
        <v>891</v>
      </c>
      <c r="D248" s="618" t="s">
        <v>478</v>
      </c>
      <c r="E248" s="618" t="s">
        <v>479</v>
      </c>
      <c r="F248" s="618" t="s">
        <v>480</v>
      </c>
      <c r="G248" s="618" t="s">
        <v>1704</v>
      </c>
      <c r="H248" s="619">
        <v>42461</v>
      </c>
      <c r="I248" s="620">
        <v>4005.1</v>
      </c>
      <c r="J248" s="620">
        <v>1</v>
      </c>
      <c r="K248" s="621">
        <v>4005.1</v>
      </c>
      <c r="L248" s="618"/>
      <c r="M248" s="618" t="s">
        <v>329</v>
      </c>
      <c r="N248" s="619">
        <v>42471</v>
      </c>
      <c r="O248" s="618" t="s">
        <v>72</v>
      </c>
    </row>
    <row r="249" spans="1:15" x14ac:dyDescent="0.2">
      <c r="A249" s="618" t="s">
        <v>890</v>
      </c>
      <c r="B249" s="618" t="s">
        <v>900</v>
      </c>
      <c r="C249" s="618" t="s">
        <v>891</v>
      </c>
      <c r="D249" s="618" t="s">
        <v>1707</v>
      </c>
      <c r="E249" s="618" t="s">
        <v>1708</v>
      </c>
      <c r="F249" s="618" t="s">
        <v>1709</v>
      </c>
      <c r="G249" s="618" t="s">
        <v>1710</v>
      </c>
      <c r="H249" s="619">
        <v>42460</v>
      </c>
      <c r="I249" s="620">
        <v>128.54</v>
      </c>
      <c r="J249" s="620">
        <v>1</v>
      </c>
      <c r="K249" s="621">
        <v>128.54</v>
      </c>
      <c r="L249" s="618"/>
      <c r="M249" s="618" t="s">
        <v>356</v>
      </c>
      <c r="N249" s="619">
        <v>42471</v>
      </c>
      <c r="O249" s="618" t="s">
        <v>72</v>
      </c>
    </row>
    <row r="250" spans="1:15" x14ac:dyDescent="0.2">
      <c r="A250" s="618" t="s">
        <v>890</v>
      </c>
      <c r="B250" s="618" t="s">
        <v>900</v>
      </c>
      <c r="C250" s="618" t="s">
        <v>891</v>
      </c>
      <c r="D250" s="618" t="s">
        <v>766</v>
      </c>
      <c r="E250" s="618" t="s">
        <v>767</v>
      </c>
      <c r="F250" s="618" t="s">
        <v>768</v>
      </c>
      <c r="G250" s="618" t="s">
        <v>1711</v>
      </c>
      <c r="H250" s="619">
        <v>42460</v>
      </c>
      <c r="I250" s="620">
        <v>10.88</v>
      </c>
      <c r="J250" s="620">
        <v>1</v>
      </c>
      <c r="K250" s="621">
        <v>10.88</v>
      </c>
      <c r="L250" s="618"/>
      <c r="M250" s="618" t="s">
        <v>377</v>
      </c>
      <c r="N250" s="619">
        <v>42472</v>
      </c>
      <c r="O250" s="618" t="s">
        <v>72</v>
      </c>
    </row>
    <row r="251" spans="1:15" x14ac:dyDescent="0.2">
      <c r="A251" s="618" t="s">
        <v>890</v>
      </c>
      <c r="B251" s="618" t="s">
        <v>900</v>
      </c>
      <c r="C251" s="618" t="s">
        <v>891</v>
      </c>
      <c r="D251" s="618" t="s">
        <v>284</v>
      </c>
      <c r="E251" s="618" t="s">
        <v>285</v>
      </c>
      <c r="F251" s="618" t="s">
        <v>286</v>
      </c>
      <c r="G251" s="618" t="s">
        <v>1713</v>
      </c>
      <c r="H251" s="619">
        <v>42464</v>
      </c>
      <c r="I251" s="620">
        <v>45.61</v>
      </c>
      <c r="J251" s="620">
        <v>1</v>
      </c>
      <c r="K251" s="621">
        <v>45.61</v>
      </c>
      <c r="L251" s="618"/>
      <c r="M251" s="618" t="s">
        <v>283</v>
      </c>
      <c r="N251" s="619">
        <v>42467</v>
      </c>
      <c r="O251" s="618" t="s">
        <v>72</v>
      </c>
    </row>
    <row r="252" spans="1:15" x14ac:dyDescent="0.2">
      <c r="A252" s="618" t="s">
        <v>890</v>
      </c>
      <c r="B252" s="618" t="s">
        <v>900</v>
      </c>
      <c r="C252" s="618" t="s">
        <v>891</v>
      </c>
      <c r="D252" s="618" t="s">
        <v>1344</v>
      </c>
      <c r="E252" s="618" t="s">
        <v>1345</v>
      </c>
      <c r="F252" s="618" t="s">
        <v>1346</v>
      </c>
      <c r="G252" s="618" t="s">
        <v>1714</v>
      </c>
      <c r="H252" s="619">
        <v>42481</v>
      </c>
      <c r="I252" s="620">
        <v>64.400000000000006</v>
      </c>
      <c r="J252" s="620">
        <v>1</v>
      </c>
      <c r="K252" s="621">
        <v>64.400000000000006</v>
      </c>
      <c r="L252" s="618" t="s">
        <v>1715</v>
      </c>
      <c r="M252" s="618" t="s">
        <v>491</v>
      </c>
      <c r="N252" s="619">
        <v>42486</v>
      </c>
      <c r="O252" s="618" t="s">
        <v>72</v>
      </c>
    </row>
    <row r="253" spans="1:15" x14ac:dyDescent="0.2">
      <c r="A253" s="618" t="s">
        <v>890</v>
      </c>
      <c r="B253" s="618" t="s">
        <v>900</v>
      </c>
      <c r="C253" s="618" t="s">
        <v>891</v>
      </c>
      <c r="D253" s="618" t="s">
        <v>1344</v>
      </c>
      <c r="E253" s="618" t="s">
        <v>1345</v>
      </c>
      <c r="F253" s="618" t="s">
        <v>1346</v>
      </c>
      <c r="G253" s="618" t="s">
        <v>1716</v>
      </c>
      <c r="H253" s="619">
        <v>42478</v>
      </c>
      <c r="I253" s="620">
        <v>80.040000000000006</v>
      </c>
      <c r="J253" s="620">
        <v>1</v>
      </c>
      <c r="K253" s="621">
        <v>80.040000000000006</v>
      </c>
      <c r="L253" s="618" t="s">
        <v>1717</v>
      </c>
      <c r="M253" s="618" t="s">
        <v>491</v>
      </c>
      <c r="N253" s="619">
        <v>42479</v>
      </c>
      <c r="O253" s="618" t="s">
        <v>72</v>
      </c>
    </row>
    <row r="254" spans="1:15" x14ac:dyDescent="0.2">
      <c r="A254" s="618" t="s">
        <v>890</v>
      </c>
      <c r="B254" s="618" t="s">
        <v>900</v>
      </c>
      <c r="C254" s="618" t="s">
        <v>891</v>
      </c>
      <c r="D254" s="618" t="s">
        <v>373</v>
      </c>
      <c r="E254" s="618" t="s">
        <v>374</v>
      </c>
      <c r="F254" s="618" t="s">
        <v>375</v>
      </c>
      <c r="G254" s="618" t="s">
        <v>1718</v>
      </c>
      <c r="H254" s="619">
        <v>42478</v>
      </c>
      <c r="I254" s="620">
        <v>220.33</v>
      </c>
      <c r="J254" s="620">
        <v>1</v>
      </c>
      <c r="K254" s="621">
        <v>220.33</v>
      </c>
      <c r="L254" s="618"/>
      <c r="M254" s="618" t="s">
        <v>377</v>
      </c>
      <c r="N254" s="619">
        <v>42479</v>
      </c>
      <c r="O254" s="618" t="s">
        <v>72</v>
      </c>
    </row>
    <row r="255" spans="1:15" x14ac:dyDescent="0.2">
      <c r="A255" s="618" t="s">
        <v>890</v>
      </c>
      <c r="B255" s="618" t="s">
        <v>900</v>
      </c>
      <c r="C255" s="618" t="s">
        <v>891</v>
      </c>
      <c r="D255" s="618" t="s">
        <v>373</v>
      </c>
      <c r="E255" s="618" t="s">
        <v>374</v>
      </c>
      <c r="F255" s="618" t="s">
        <v>375</v>
      </c>
      <c r="G255" s="618" t="s">
        <v>1719</v>
      </c>
      <c r="H255" s="619">
        <v>42471</v>
      </c>
      <c r="I255" s="620">
        <v>284</v>
      </c>
      <c r="J255" s="620">
        <v>1</v>
      </c>
      <c r="K255" s="621">
        <v>284</v>
      </c>
      <c r="L255" s="618"/>
      <c r="M255" s="618" t="s">
        <v>329</v>
      </c>
      <c r="N255" s="619">
        <v>42472</v>
      </c>
      <c r="O255" s="618" t="s">
        <v>72</v>
      </c>
    </row>
    <row r="256" spans="1:15" x14ac:dyDescent="0.2">
      <c r="A256" s="618" t="s">
        <v>890</v>
      </c>
      <c r="B256" s="618" t="s">
        <v>900</v>
      </c>
      <c r="C256" s="618" t="s">
        <v>891</v>
      </c>
      <c r="D256" s="618" t="s">
        <v>475</v>
      </c>
      <c r="E256" s="618" t="s">
        <v>476</v>
      </c>
      <c r="F256" s="618" t="s">
        <v>477</v>
      </c>
      <c r="G256" s="618" t="s">
        <v>1720</v>
      </c>
      <c r="H256" s="619">
        <v>42486</v>
      </c>
      <c r="I256" s="620">
        <v>540.42999999999995</v>
      </c>
      <c r="J256" s="620">
        <v>1</v>
      </c>
      <c r="K256" s="621">
        <v>540.42999999999995</v>
      </c>
      <c r="L256" s="618"/>
      <c r="M256" s="618" t="s">
        <v>406</v>
      </c>
      <c r="N256" s="619">
        <v>42487</v>
      </c>
      <c r="O256" s="618" t="s">
        <v>72</v>
      </c>
    </row>
    <row r="257" spans="1:15" x14ac:dyDescent="0.2">
      <c r="A257" s="618" t="s">
        <v>890</v>
      </c>
      <c r="B257" s="618" t="s">
        <v>900</v>
      </c>
      <c r="C257" s="618" t="s">
        <v>891</v>
      </c>
      <c r="D257" s="618" t="s">
        <v>369</v>
      </c>
      <c r="E257" s="618" t="s">
        <v>370</v>
      </c>
      <c r="F257" s="618" t="s">
        <v>371</v>
      </c>
      <c r="G257" s="618" t="s">
        <v>1721</v>
      </c>
      <c r="H257" s="619">
        <v>42460</v>
      </c>
      <c r="I257" s="620">
        <v>11.01</v>
      </c>
      <c r="J257" s="620">
        <v>1</v>
      </c>
      <c r="K257" s="621">
        <v>11.01</v>
      </c>
      <c r="L257" s="618"/>
      <c r="M257" s="618" t="s">
        <v>1342</v>
      </c>
      <c r="N257" s="619">
        <v>42471</v>
      </c>
      <c r="O257" s="618" t="s">
        <v>72</v>
      </c>
    </row>
    <row r="258" spans="1:15" x14ac:dyDescent="0.2">
      <c r="A258" s="618" t="s">
        <v>890</v>
      </c>
      <c r="B258" s="618" t="s">
        <v>900</v>
      </c>
      <c r="C258" s="618" t="s">
        <v>891</v>
      </c>
      <c r="D258" s="618" t="s">
        <v>1723</v>
      </c>
      <c r="E258" s="618" t="s">
        <v>1724</v>
      </c>
      <c r="F258" s="618" t="s">
        <v>1725</v>
      </c>
      <c r="G258" s="618" t="s">
        <v>1726</v>
      </c>
      <c r="H258" s="619">
        <v>42468</v>
      </c>
      <c r="I258" s="620">
        <v>385</v>
      </c>
      <c r="J258" s="620">
        <v>1</v>
      </c>
      <c r="K258" s="621">
        <v>385</v>
      </c>
      <c r="L258" s="618" t="s">
        <v>1727</v>
      </c>
      <c r="M258" s="618" t="s">
        <v>1596</v>
      </c>
      <c r="N258" s="619">
        <v>42474</v>
      </c>
      <c r="O258" s="618" t="s">
        <v>72</v>
      </c>
    </row>
    <row r="259" spans="1:15" x14ac:dyDescent="0.2">
      <c r="A259" s="618" t="s">
        <v>890</v>
      </c>
      <c r="B259" s="618" t="s">
        <v>900</v>
      </c>
      <c r="C259" s="618" t="s">
        <v>891</v>
      </c>
      <c r="D259" s="618" t="s">
        <v>528</v>
      </c>
      <c r="E259" s="618" t="s">
        <v>529</v>
      </c>
      <c r="F259" s="618" t="s">
        <v>530</v>
      </c>
      <c r="G259" s="618" t="s">
        <v>1728</v>
      </c>
      <c r="H259" s="619">
        <v>42460</v>
      </c>
      <c r="I259" s="620">
        <v>1089</v>
      </c>
      <c r="J259" s="620">
        <v>1</v>
      </c>
      <c r="K259" s="621">
        <v>1089</v>
      </c>
      <c r="L259" s="618"/>
      <c r="M259" s="618" t="s">
        <v>306</v>
      </c>
      <c r="N259" s="619">
        <v>42471</v>
      </c>
      <c r="O259" s="618" t="s">
        <v>72</v>
      </c>
    </row>
    <row r="260" spans="1:15" x14ac:dyDescent="0.2">
      <c r="A260" s="618" t="s">
        <v>890</v>
      </c>
      <c r="B260" s="618" t="s">
        <v>900</v>
      </c>
      <c r="C260" s="618" t="s">
        <v>891</v>
      </c>
      <c r="D260" s="618" t="s">
        <v>528</v>
      </c>
      <c r="E260" s="618" t="s">
        <v>529</v>
      </c>
      <c r="F260" s="618" t="s">
        <v>530</v>
      </c>
      <c r="G260" s="618" t="s">
        <v>1729</v>
      </c>
      <c r="H260" s="619">
        <v>42460</v>
      </c>
      <c r="I260" s="620">
        <v>1089</v>
      </c>
      <c r="J260" s="620">
        <v>1</v>
      </c>
      <c r="K260" s="621">
        <v>1089</v>
      </c>
      <c r="L260" s="618"/>
      <c r="M260" s="618" t="s">
        <v>306</v>
      </c>
      <c r="N260" s="619">
        <v>42471</v>
      </c>
      <c r="O260" s="618" t="s">
        <v>72</v>
      </c>
    </row>
    <row r="261" spans="1:15" x14ac:dyDescent="0.2">
      <c r="A261" s="618" t="s">
        <v>890</v>
      </c>
      <c r="B261" s="618" t="s">
        <v>900</v>
      </c>
      <c r="C261" s="618" t="s">
        <v>891</v>
      </c>
      <c r="D261" s="618" t="s">
        <v>1730</v>
      </c>
      <c r="E261" s="618" t="s">
        <v>1731</v>
      </c>
      <c r="F261" s="618" t="s">
        <v>1732</v>
      </c>
      <c r="G261" s="618" t="s">
        <v>1733</v>
      </c>
      <c r="H261" s="619">
        <v>42475</v>
      </c>
      <c r="I261" s="620">
        <v>380</v>
      </c>
      <c r="J261" s="620">
        <v>1</v>
      </c>
      <c r="K261" s="621">
        <v>380</v>
      </c>
      <c r="L261" s="618"/>
      <c r="M261" s="618" t="s">
        <v>1734</v>
      </c>
      <c r="N261" s="619">
        <v>42481</v>
      </c>
      <c r="O261" s="618" t="s">
        <v>72</v>
      </c>
    </row>
    <row r="262" spans="1:15" x14ac:dyDescent="0.2">
      <c r="A262" s="618" t="s">
        <v>890</v>
      </c>
      <c r="B262" s="618" t="s">
        <v>900</v>
      </c>
      <c r="C262" s="618" t="s">
        <v>891</v>
      </c>
      <c r="D262" s="618" t="s">
        <v>219</v>
      </c>
      <c r="E262" s="618" t="s">
        <v>220</v>
      </c>
      <c r="F262" s="618" t="s">
        <v>221</v>
      </c>
      <c r="G262" s="618" t="s">
        <v>1736</v>
      </c>
      <c r="H262" s="619">
        <v>42464</v>
      </c>
      <c r="I262" s="620">
        <v>14.52</v>
      </c>
      <c r="J262" s="620">
        <v>1</v>
      </c>
      <c r="K262" s="621">
        <v>14.52</v>
      </c>
      <c r="L262" s="618"/>
      <c r="M262" s="618" t="s">
        <v>167</v>
      </c>
      <c r="N262" s="619">
        <v>42466</v>
      </c>
      <c r="O262" s="618" t="s">
        <v>72</v>
      </c>
    </row>
    <row r="263" spans="1:15" x14ac:dyDescent="0.2">
      <c r="A263" s="618" t="s">
        <v>890</v>
      </c>
      <c r="B263" s="618" t="s">
        <v>900</v>
      </c>
      <c r="C263" s="618" t="s">
        <v>891</v>
      </c>
      <c r="D263" s="618" t="s">
        <v>1071</v>
      </c>
      <c r="E263" s="618" t="s">
        <v>1072</v>
      </c>
      <c r="F263" s="618" t="s">
        <v>1073</v>
      </c>
      <c r="G263" s="618" t="s">
        <v>1737</v>
      </c>
      <c r="H263" s="619">
        <v>42461</v>
      </c>
      <c r="I263" s="620">
        <v>800</v>
      </c>
      <c r="J263" s="620">
        <v>1</v>
      </c>
      <c r="K263" s="621">
        <v>800</v>
      </c>
      <c r="L263" s="618"/>
      <c r="M263" s="618" t="s">
        <v>306</v>
      </c>
      <c r="N263" s="619">
        <v>42471</v>
      </c>
      <c r="O263" s="618" t="s">
        <v>72</v>
      </c>
    </row>
    <row r="264" spans="1:15" x14ac:dyDescent="0.2">
      <c r="A264" s="618" t="s">
        <v>890</v>
      </c>
      <c r="B264" s="618" t="s">
        <v>900</v>
      </c>
      <c r="C264" s="618" t="s">
        <v>891</v>
      </c>
      <c r="D264" s="618" t="s">
        <v>1071</v>
      </c>
      <c r="E264" s="618" t="s">
        <v>1072</v>
      </c>
      <c r="F264" s="618" t="s">
        <v>1073</v>
      </c>
      <c r="G264" s="618" t="s">
        <v>1738</v>
      </c>
      <c r="H264" s="619">
        <v>42461</v>
      </c>
      <c r="I264" s="620">
        <v>1000</v>
      </c>
      <c r="J264" s="620">
        <v>1</v>
      </c>
      <c r="K264" s="621">
        <v>1000</v>
      </c>
      <c r="L264" s="618"/>
      <c r="M264" s="618" t="s">
        <v>306</v>
      </c>
      <c r="N264" s="619">
        <v>42471</v>
      </c>
      <c r="O264" s="618" t="s">
        <v>72</v>
      </c>
    </row>
    <row r="265" spans="1:15" x14ac:dyDescent="0.2">
      <c r="A265" s="618" t="s">
        <v>890</v>
      </c>
      <c r="B265" s="618" t="s">
        <v>900</v>
      </c>
      <c r="C265" s="618" t="s">
        <v>891</v>
      </c>
      <c r="D265" s="618" t="s">
        <v>1071</v>
      </c>
      <c r="E265" s="618" t="s">
        <v>1072</v>
      </c>
      <c r="F265" s="618" t="s">
        <v>1073</v>
      </c>
      <c r="G265" s="618" t="s">
        <v>1739</v>
      </c>
      <c r="H265" s="619">
        <v>42461</v>
      </c>
      <c r="I265" s="620">
        <v>500</v>
      </c>
      <c r="J265" s="620">
        <v>1</v>
      </c>
      <c r="K265" s="621">
        <v>500</v>
      </c>
      <c r="L265" s="618"/>
      <c r="M265" s="618" t="s">
        <v>306</v>
      </c>
      <c r="N265" s="619">
        <v>42471</v>
      </c>
      <c r="O265" s="618" t="s">
        <v>72</v>
      </c>
    </row>
    <row r="266" spans="1:15" x14ac:dyDescent="0.2">
      <c r="A266" s="618" t="s">
        <v>890</v>
      </c>
      <c r="B266" s="618" t="s">
        <v>900</v>
      </c>
      <c r="C266" s="618" t="s">
        <v>891</v>
      </c>
      <c r="D266" s="618" t="s">
        <v>944</v>
      </c>
      <c r="E266" s="618" t="s">
        <v>945</v>
      </c>
      <c r="F266" s="618"/>
      <c r="G266" s="618" t="s">
        <v>1741</v>
      </c>
      <c r="H266" s="619">
        <v>42438</v>
      </c>
      <c r="I266" s="620">
        <v>3492.5</v>
      </c>
      <c r="J266" s="620">
        <v>1</v>
      </c>
      <c r="K266" s="621">
        <v>3492.5</v>
      </c>
      <c r="L266" s="618"/>
      <c r="M266" s="618" t="s">
        <v>356</v>
      </c>
      <c r="N266" s="619">
        <v>42471</v>
      </c>
      <c r="O266" s="618" t="s">
        <v>72</v>
      </c>
    </row>
    <row r="267" spans="1:15" x14ac:dyDescent="0.2">
      <c r="A267" s="618" t="s">
        <v>890</v>
      </c>
      <c r="B267" s="618" t="s">
        <v>900</v>
      </c>
      <c r="C267" s="618" t="s">
        <v>891</v>
      </c>
      <c r="D267" s="618" t="s">
        <v>190</v>
      </c>
      <c r="E267" s="618" t="s">
        <v>191</v>
      </c>
      <c r="F267" s="618"/>
      <c r="G267" s="618" t="s">
        <v>1742</v>
      </c>
      <c r="H267" s="619">
        <v>42437</v>
      </c>
      <c r="I267" s="620">
        <v>204.12</v>
      </c>
      <c r="J267" s="620">
        <v>1</v>
      </c>
      <c r="K267" s="621">
        <v>204.12</v>
      </c>
      <c r="L267" s="618"/>
      <c r="M267" s="618" t="s">
        <v>1033</v>
      </c>
      <c r="N267" s="619">
        <v>42461</v>
      </c>
      <c r="O267" s="618" t="s">
        <v>72</v>
      </c>
    </row>
    <row r="268" spans="1:15" x14ac:dyDescent="0.2">
      <c r="A268" s="618" t="s">
        <v>890</v>
      </c>
      <c r="B268" s="618" t="s">
        <v>900</v>
      </c>
      <c r="C268" s="618" t="s">
        <v>891</v>
      </c>
      <c r="D268" s="618" t="s">
        <v>173</v>
      </c>
      <c r="E268" s="618" t="s">
        <v>812</v>
      </c>
      <c r="F268" s="618"/>
      <c r="G268" s="618" t="s">
        <v>1743</v>
      </c>
      <c r="H268" s="619">
        <v>42474</v>
      </c>
      <c r="I268" s="620">
        <v>492.36</v>
      </c>
      <c r="J268" s="620">
        <v>1</v>
      </c>
      <c r="K268" s="621">
        <v>492.36</v>
      </c>
      <c r="L268" s="618" t="s">
        <v>1744</v>
      </c>
      <c r="M268" s="618" t="s">
        <v>132</v>
      </c>
      <c r="N268" s="619">
        <v>42488</v>
      </c>
      <c r="O268" s="618" t="s">
        <v>72</v>
      </c>
    </row>
    <row r="269" spans="1:15" x14ac:dyDescent="0.2">
      <c r="A269" s="618" t="s">
        <v>890</v>
      </c>
      <c r="B269" s="618" t="s">
        <v>900</v>
      </c>
      <c r="C269" s="618" t="s">
        <v>891</v>
      </c>
      <c r="D269" s="618" t="s">
        <v>173</v>
      </c>
      <c r="E269" s="618" t="s">
        <v>812</v>
      </c>
      <c r="F269" s="618"/>
      <c r="G269" s="618" t="s">
        <v>1745</v>
      </c>
      <c r="H269" s="619">
        <v>42466</v>
      </c>
      <c r="I269" s="620">
        <v>123.54</v>
      </c>
      <c r="J269" s="620">
        <v>1</v>
      </c>
      <c r="K269" s="621">
        <v>123.54</v>
      </c>
      <c r="L269" s="618"/>
      <c r="M269" s="618" t="s">
        <v>132</v>
      </c>
      <c r="N269" s="619">
        <v>42471</v>
      </c>
      <c r="O269" s="618" t="s">
        <v>72</v>
      </c>
    </row>
    <row r="270" spans="1:15" x14ac:dyDescent="0.2">
      <c r="A270" s="618" t="s">
        <v>890</v>
      </c>
      <c r="B270" s="618" t="s">
        <v>900</v>
      </c>
      <c r="C270" s="618" t="s">
        <v>891</v>
      </c>
      <c r="D270" s="618" t="s">
        <v>1746</v>
      </c>
      <c r="E270" s="618" t="s">
        <v>1747</v>
      </c>
      <c r="F270" s="618"/>
      <c r="G270" s="618" t="s">
        <v>1748</v>
      </c>
      <c r="H270" s="619">
        <v>42480</v>
      </c>
      <c r="I270" s="620">
        <v>588</v>
      </c>
      <c r="J270" s="620">
        <v>1</v>
      </c>
      <c r="K270" s="621">
        <v>588</v>
      </c>
      <c r="L270" s="618"/>
      <c r="M270" s="618" t="s">
        <v>86</v>
      </c>
      <c r="N270" s="619">
        <v>42485</v>
      </c>
      <c r="O270" s="618" t="s">
        <v>72</v>
      </c>
    </row>
    <row r="271" spans="1:15" x14ac:dyDescent="0.2">
      <c r="A271" s="618" t="s">
        <v>890</v>
      </c>
      <c r="B271" s="618" t="s">
        <v>900</v>
      </c>
      <c r="C271" s="618" t="s">
        <v>891</v>
      </c>
      <c r="D271" s="618" t="s">
        <v>1746</v>
      </c>
      <c r="E271" s="618" t="s">
        <v>1747</v>
      </c>
      <c r="F271" s="618"/>
      <c r="G271" s="618" t="s">
        <v>1749</v>
      </c>
      <c r="H271" s="619">
        <v>42459</v>
      </c>
      <c r="I271" s="620">
        <v>1176</v>
      </c>
      <c r="J271" s="620">
        <v>1</v>
      </c>
      <c r="K271" s="621">
        <v>1176</v>
      </c>
      <c r="L271" s="618"/>
      <c r="M271" s="618" t="s">
        <v>1750</v>
      </c>
      <c r="N271" s="619">
        <v>42471</v>
      </c>
      <c r="O271" s="618" t="s">
        <v>72</v>
      </c>
    </row>
    <row r="272" spans="1:15" x14ac:dyDescent="0.2">
      <c r="A272" s="618" t="s">
        <v>890</v>
      </c>
      <c r="B272" s="618" t="s">
        <v>900</v>
      </c>
      <c r="C272" s="618" t="s">
        <v>891</v>
      </c>
      <c r="D272" s="618" t="s">
        <v>947</v>
      </c>
      <c r="E272" s="618" t="s">
        <v>948</v>
      </c>
      <c r="F272" s="618"/>
      <c r="G272" s="618" t="s">
        <v>1751</v>
      </c>
      <c r="H272" s="619">
        <v>42471</v>
      </c>
      <c r="I272" s="620">
        <v>57.58</v>
      </c>
      <c r="J272" s="620">
        <v>1</v>
      </c>
      <c r="K272" s="621">
        <v>57.58</v>
      </c>
      <c r="L272" s="618" t="s">
        <v>1752</v>
      </c>
      <c r="M272" s="618" t="s">
        <v>377</v>
      </c>
      <c r="N272" s="619">
        <v>42474</v>
      </c>
      <c r="O272" s="618" t="s">
        <v>72</v>
      </c>
    </row>
    <row r="273" spans="1:15" x14ac:dyDescent="0.2">
      <c r="A273" s="618" t="s">
        <v>890</v>
      </c>
      <c r="B273" s="618" t="s">
        <v>900</v>
      </c>
      <c r="C273" s="618" t="s">
        <v>891</v>
      </c>
      <c r="D273" s="618" t="s">
        <v>947</v>
      </c>
      <c r="E273" s="618" t="s">
        <v>948</v>
      </c>
      <c r="F273" s="618"/>
      <c r="G273" s="618" t="s">
        <v>1753</v>
      </c>
      <c r="H273" s="619">
        <v>42466</v>
      </c>
      <c r="I273" s="620">
        <v>54.64</v>
      </c>
      <c r="J273" s="620">
        <v>1</v>
      </c>
      <c r="K273" s="621">
        <v>54.64</v>
      </c>
      <c r="L273" s="618" t="s">
        <v>1754</v>
      </c>
      <c r="M273" s="618" t="s">
        <v>377</v>
      </c>
      <c r="N273" s="619">
        <v>42472</v>
      </c>
      <c r="O273" s="618" t="s">
        <v>72</v>
      </c>
    </row>
    <row r="274" spans="1:15" x14ac:dyDescent="0.2">
      <c r="A274" s="618" t="s">
        <v>890</v>
      </c>
      <c r="B274" s="618" t="s">
        <v>900</v>
      </c>
      <c r="C274" s="618" t="s">
        <v>891</v>
      </c>
      <c r="D274" s="618" t="s">
        <v>947</v>
      </c>
      <c r="E274" s="618" t="s">
        <v>948</v>
      </c>
      <c r="F274" s="618"/>
      <c r="G274" s="618" t="s">
        <v>1755</v>
      </c>
      <c r="H274" s="619">
        <v>42453</v>
      </c>
      <c r="I274" s="620">
        <v>88.26</v>
      </c>
      <c r="J274" s="620">
        <v>1</v>
      </c>
      <c r="K274" s="621">
        <v>88.26</v>
      </c>
      <c r="L274" s="618" t="s">
        <v>1756</v>
      </c>
      <c r="M274" s="618" t="s">
        <v>377</v>
      </c>
      <c r="N274" s="619">
        <v>42461</v>
      </c>
      <c r="O274" s="618" t="s">
        <v>72</v>
      </c>
    </row>
    <row r="275" spans="1:15" x14ac:dyDescent="0.2">
      <c r="A275" s="618" t="s">
        <v>890</v>
      </c>
      <c r="B275" s="618" t="s">
        <v>900</v>
      </c>
      <c r="C275" s="618" t="s">
        <v>891</v>
      </c>
      <c r="D275" s="618" t="s">
        <v>2663</v>
      </c>
      <c r="E275" s="618" t="s">
        <v>2664</v>
      </c>
      <c r="F275" s="618" t="s">
        <v>2665</v>
      </c>
      <c r="G275" s="618" t="s">
        <v>3299</v>
      </c>
      <c r="H275" s="619">
        <v>42460</v>
      </c>
      <c r="I275" s="620">
        <v>44</v>
      </c>
      <c r="J275" s="620">
        <v>1</v>
      </c>
      <c r="K275" s="621">
        <v>44</v>
      </c>
      <c r="L275" s="618"/>
      <c r="M275" s="618" t="s">
        <v>357</v>
      </c>
      <c r="N275" s="619">
        <v>42473</v>
      </c>
      <c r="O275" s="618" t="s">
        <v>72</v>
      </c>
    </row>
    <row r="276" spans="1:15" x14ac:dyDescent="0.2">
      <c r="A276" s="618" t="s">
        <v>890</v>
      </c>
      <c r="B276" s="618" t="s">
        <v>900</v>
      </c>
      <c r="C276" s="618" t="s">
        <v>891</v>
      </c>
      <c r="D276" s="618" t="s">
        <v>450</v>
      </c>
      <c r="E276" s="618" t="s">
        <v>451</v>
      </c>
      <c r="F276" s="618" t="s">
        <v>452</v>
      </c>
      <c r="G276" s="618" t="s">
        <v>1760</v>
      </c>
      <c r="H276" s="619">
        <v>42460</v>
      </c>
      <c r="I276" s="620">
        <v>3541.4</v>
      </c>
      <c r="J276" s="620">
        <v>1</v>
      </c>
      <c r="K276" s="621">
        <v>3541.4</v>
      </c>
      <c r="L276" s="618"/>
      <c r="M276" s="618" t="s">
        <v>93</v>
      </c>
      <c r="N276" s="619">
        <v>42465</v>
      </c>
      <c r="O276" s="618" t="s">
        <v>72</v>
      </c>
    </row>
    <row r="277" spans="1:15" x14ac:dyDescent="0.2">
      <c r="A277" s="618" t="s">
        <v>890</v>
      </c>
      <c r="B277" s="618" t="s">
        <v>900</v>
      </c>
      <c r="C277" s="618" t="s">
        <v>891</v>
      </c>
      <c r="D277" s="618" t="s">
        <v>212</v>
      </c>
      <c r="E277" s="618" t="s">
        <v>213</v>
      </c>
      <c r="F277" s="618" t="s">
        <v>214</v>
      </c>
      <c r="G277" s="618" t="s">
        <v>1764</v>
      </c>
      <c r="H277" s="619">
        <v>42482</v>
      </c>
      <c r="I277" s="620">
        <v>96.92</v>
      </c>
      <c r="J277" s="620">
        <v>1</v>
      </c>
      <c r="K277" s="621">
        <v>96.92</v>
      </c>
      <c r="L277" s="618" t="s">
        <v>1765</v>
      </c>
      <c r="M277" s="618" t="s">
        <v>377</v>
      </c>
      <c r="N277" s="619">
        <v>42485</v>
      </c>
      <c r="O277" s="618" t="s">
        <v>72</v>
      </c>
    </row>
    <row r="278" spans="1:15" x14ac:dyDescent="0.2">
      <c r="A278" s="618" t="s">
        <v>890</v>
      </c>
      <c r="B278" s="618" t="s">
        <v>900</v>
      </c>
      <c r="C278" s="618" t="s">
        <v>891</v>
      </c>
      <c r="D278" s="618" t="s">
        <v>407</v>
      </c>
      <c r="E278" s="618" t="s">
        <v>408</v>
      </c>
      <c r="F278" s="618" t="s">
        <v>409</v>
      </c>
      <c r="G278" s="618" t="s">
        <v>1766</v>
      </c>
      <c r="H278" s="619">
        <v>42461</v>
      </c>
      <c r="I278" s="620">
        <v>980.1</v>
      </c>
      <c r="J278" s="620">
        <v>1</v>
      </c>
      <c r="K278" s="621">
        <v>980.1</v>
      </c>
      <c r="L278" s="618" t="s">
        <v>1767</v>
      </c>
      <c r="M278" s="618" t="s">
        <v>218</v>
      </c>
      <c r="N278" s="619">
        <v>42486</v>
      </c>
      <c r="O278" s="618" t="s">
        <v>72</v>
      </c>
    </row>
    <row r="279" spans="1:15" x14ac:dyDescent="0.2">
      <c r="A279" s="618" t="s">
        <v>890</v>
      </c>
      <c r="B279" s="618" t="s">
        <v>900</v>
      </c>
      <c r="C279" s="618" t="s">
        <v>891</v>
      </c>
      <c r="D279" s="618" t="s">
        <v>407</v>
      </c>
      <c r="E279" s="618" t="s">
        <v>408</v>
      </c>
      <c r="F279" s="618" t="s">
        <v>409</v>
      </c>
      <c r="G279" s="618" t="s">
        <v>1768</v>
      </c>
      <c r="H279" s="619">
        <v>42461</v>
      </c>
      <c r="I279" s="620">
        <v>859.1</v>
      </c>
      <c r="J279" s="620">
        <v>1</v>
      </c>
      <c r="K279" s="621">
        <v>859.1</v>
      </c>
      <c r="L279" s="618" t="s">
        <v>1769</v>
      </c>
      <c r="M279" s="618" t="s">
        <v>218</v>
      </c>
      <c r="N279" s="619">
        <v>42486</v>
      </c>
      <c r="O279" s="618" t="s">
        <v>72</v>
      </c>
    </row>
    <row r="280" spans="1:15" x14ac:dyDescent="0.2">
      <c r="A280" s="618" t="s">
        <v>890</v>
      </c>
      <c r="B280" s="618" t="s">
        <v>900</v>
      </c>
      <c r="C280" s="618" t="s">
        <v>891</v>
      </c>
      <c r="D280" s="618" t="s">
        <v>407</v>
      </c>
      <c r="E280" s="618" t="s">
        <v>408</v>
      </c>
      <c r="F280" s="618" t="s">
        <v>409</v>
      </c>
      <c r="G280" s="618" t="s">
        <v>1774</v>
      </c>
      <c r="H280" s="619">
        <v>42461</v>
      </c>
      <c r="I280" s="620">
        <v>3257.32</v>
      </c>
      <c r="J280" s="620">
        <v>1</v>
      </c>
      <c r="K280" s="621">
        <v>3257.32</v>
      </c>
      <c r="L280" s="618" t="s">
        <v>1775</v>
      </c>
      <c r="M280" s="618" t="s">
        <v>304</v>
      </c>
      <c r="N280" s="619">
        <v>42486</v>
      </c>
      <c r="O280" s="618" t="s">
        <v>1735</v>
      </c>
    </row>
    <row r="281" spans="1:15" x14ac:dyDescent="0.2">
      <c r="A281" s="618" t="s">
        <v>890</v>
      </c>
      <c r="B281" s="618" t="s">
        <v>900</v>
      </c>
      <c r="C281" s="618" t="s">
        <v>891</v>
      </c>
      <c r="D281" s="618" t="s">
        <v>407</v>
      </c>
      <c r="E281" s="618" t="s">
        <v>408</v>
      </c>
      <c r="F281" s="618" t="s">
        <v>409</v>
      </c>
      <c r="G281" s="618" t="s">
        <v>1776</v>
      </c>
      <c r="H281" s="619">
        <v>42461</v>
      </c>
      <c r="I281" s="620">
        <v>2613.6</v>
      </c>
      <c r="J281" s="620">
        <v>1</v>
      </c>
      <c r="K281" s="621">
        <v>2613.6</v>
      </c>
      <c r="L281" s="618" t="s">
        <v>1777</v>
      </c>
      <c r="M281" s="618" t="s">
        <v>515</v>
      </c>
      <c r="N281" s="619">
        <v>42486</v>
      </c>
      <c r="O281" s="618" t="s">
        <v>72</v>
      </c>
    </row>
    <row r="282" spans="1:15" x14ac:dyDescent="0.2">
      <c r="A282" s="618" t="s">
        <v>890</v>
      </c>
      <c r="B282" s="618" t="s">
        <v>900</v>
      </c>
      <c r="C282" s="618" t="s">
        <v>891</v>
      </c>
      <c r="D282" s="618" t="s">
        <v>407</v>
      </c>
      <c r="E282" s="618" t="s">
        <v>408</v>
      </c>
      <c r="F282" s="618" t="s">
        <v>409</v>
      </c>
      <c r="G282" s="618" t="s">
        <v>1778</v>
      </c>
      <c r="H282" s="619">
        <v>42461</v>
      </c>
      <c r="I282" s="620">
        <v>11525.61</v>
      </c>
      <c r="J282" s="620">
        <v>1</v>
      </c>
      <c r="K282" s="621">
        <v>11525.61</v>
      </c>
      <c r="L282" s="618" t="s">
        <v>1779</v>
      </c>
      <c r="M282" s="618" t="s">
        <v>515</v>
      </c>
      <c r="N282" s="619">
        <v>42486</v>
      </c>
      <c r="O282" s="618" t="s">
        <v>72</v>
      </c>
    </row>
    <row r="283" spans="1:15" x14ac:dyDescent="0.2">
      <c r="A283" s="618" t="s">
        <v>890</v>
      </c>
      <c r="B283" s="618" t="s">
        <v>900</v>
      </c>
      <c r="C283" s="618" t="s">
        <v>891</v>
      </c>
      <c r="D283" s="618" t="s">
        <v>407</v>
      </c>
      <c r="E283" s="618" t="s">
        <v>408</v>
      </c>
      <c r="F283" s="618" t="s">
        <v>409</v>
      </c>
      <c r="G283" s="618" t="s">
        <v>1780</v>
      </c>
      <c r="H283" s="619">
        <v>42461</v>
      </c>
      <c r="I283" s="620">
        <v>11525.61</v>
      </c>
      <c r="J283" s="620">
        <v>1</v>
      </c>
      <c r="K283" s="621">
        <v>11525.61</v>
      </c>
      <c r="L283" s="618" t="s">
        <v>1779</v>
      </c>
      <c r="M283" s="618" t="s">
        <v>515</v>
      </c>
      <c r="N283" s="619">
        <v>42486</v>
      </c>
      <c r="O283" s="618" t="s">
        <v>72</v>
      </c>
    </row>
    <row r="284" spans="1:15" x14ac:dyDescent="0.2">
      <c r="A284" s="618" t="s">
        <v>890</v>
      </c>
      <c r="B284" s="618" t="s">
        <v>900</v>
      </c>
      <c r="C284" s="618" t="s">
        <v>891</v>
      </c>
      <c r="D284" s="618" t="s">
        <v>407</v>
      </c>
      <c r="E284" s="618" t="s">
        <v>408</v>
      </c>
      <c r="F284" s="618" t="s">
        <v>409</v>
      </c>
      <c r="G284" s="618" t="s">
        <v>1781</v>
      </c>
      <c r="H284" s="619">
        <v>42461</v>
      </c>
      <c r="I284" s="620">
        <v>1427.8</v>
      </c>
      <c r="J284" s="620">
        <v>1</v>
      </c>
      <c r="K284" s="621">
        <v>1427.8</v>
      </c>
      <c r="L284" s="618" t="s">
        <v>1782</v>
      </c>
      <c r="M284" s="618" t="s">
        <v>515</v>
      </c>
      <c r="N284" s="619">
        <v>42486</v>
      </c>
      <c r="O284" s="618" t="s">
        <v>72</v>
      </c>
    </row>
    <row r="285" spans="1:15" x14ac:dyDescent="0.2">
      <c r="A285" s="618" t="s">
        <v>890</v>
      </c>
      <c r="B285" s="618" t="s">
        <v>900</v>
      </c>
      <c r="C285" s="618" t="s">
        <v>891</v>
      </c>
      <c r="D285" s="618" t="s">
        <v>1383</v>
      </c>
      <c r="E285" s="618" t="s">
        <v>1384</v>
      </c>
      <c r="F285" s="618" t="s">
        <v>1385</v>
      </c>
      <c r="G285" s="618" t="s">
        <v>1794</v>
      </c>
      <c r="H285" s="619">
        <v>42475</v>
      </c>
      <c r="I285" s="620">
        <v>61.79</v>
      </c>
      <c r="J285" s="620">
        <v>1</v>
      </c>
      <c r="K285" s="621">
        <v>61.79</v>
      </c>
      <c r="L285" s="618"/>
      <c r="M285" s="618" t="s">
        <v>288</v>
      </c>
      <c r="N285" s="619">
        <v>42485</v>
      </c>
      <c r="O285" s="618" t="s">
        <v>72</v>
      </c>
    </row>
    <row r="286" spans="1:15" x14ac:dyDescent="0.2">
      <c r="A286" s="618" t="s">
        <v>890</v>
      </c>
      <c r="B286" s="618" t="s">
        <v>900</v>
      </c>
      <c r="C286" s="618" t="s">
        <v>891</v>
      </c>
      <c r="D286" s="618" t="s">
        <v>1383</v>
      </c>
      <c r="E286" s="618" t="s">
        <v>1384</v>
      </c>
      <c r="F286" s="618" t="s">
        <v>1385</v>
      </c>
      <c r="G286" s="618" t="s">
        <v>1795</v>
      </c>
      <c r="H286" s="619">
        <v>42475</v>
      </c>
      <c r="I286" s="620">
        <v>186.61</v>
      </c>
      <c r="J286" s="620">
        <v>1</v>
      </c>
      <c r="K286" s="621">
        <v>186.61</v>
      </c>
      <c r="L286" s="618"/>
      <c r="M286" s="618" t="s">
        <v>288</v>
      </c>
      <c r="N286" s="619">
        <v>42485</v>
      </c>
      <c r="O286" s="618" t="s">
        <v>72</v>
      </c>
    </row>
    <row r="287" spans="1:15" x14ac:dyDescent="0.2">
      <c r="A287" s="618" t="s">
        <v>890</v>
      </c>
      <c r="B287" s="618" t="s">
        <v>900</v>
      </c>
      <c r="C287" s="618" t="s">
        <v>891</v>
      </c>
      <c r="D287" s="618" t="s">
        <v>1383</v>
      </c>
      <c r="E287" s="618" t="s">
        <v>1384</v>
      </c>
      <c r="F287" s="618" t="s">
        <v>1385</v>
      </c>
      <c r="G287" s="618" t="s">
        <v>1796</v>
      </c>
      <c r="H287" s="619">
        <v>42475</v>
      </c>
      <c r="I287" s="620">
        <v>1744.35</v>
      </c>
      <c r="J287" s="620">
        <v>1</v>
      </c>
      <c r="K287" s="621">
        <v>1744.35</v>
      </c>
      <c r="L287" s="618"/>
      <c r="M287" s="618" t="s">
        <v>288</v>
      </c>
      <c r="N287" s="619">
        <v>42485</v>
      </c>
      <c r="O287" s="618" t="s">
        <v>72</v>
      </c>
    </row>
    <row r="288" spans="1:15" x14ac:dyDescent="0.2">
      <c r="A288" s="618" t="s">
        <v>890</v>
      </c>
      <c r="B288" s="618" t="s">
        <v>900</v>
      </c>
      <c r="C288" s="618" t="s">
        <v>891</v>
      </c>
      <c r="D288" s="618" t="s">
        <v>1383</v>
      </c>
      <c r="E288" s="618" t="s">
        <v>1384</v>
      </c>
      <c r="F288" s="618" t="s">
        <v>1385</v>
      </c>
      <c r="G288" s="618" t="s">
        <v>1797</v>
      </c>
      <c r="H288" s="619">
        <v>42475</v>
      </c>
      <c r="I288" s="620">
        <v>179.88</v>
      </c>
      <c r="J288" s="620">
        <v>1</v>
      </c>
      <c r="K288" s="621">
        <v>179.88</v>
      </c>
      <c r="L288" s="618"/>
      <c r="M288" s="618" t="s">
        <v>288</v>
      </c>
      <c r="N288" s="619">
        <v>42485</v>
      </c>
      <c r="O288" s="618" t="s">
        <v>72</v>
      </c>
    </row>
    <row r="289" spans="1:15" x14ac:dyDescent="0.2">
      <c r="A289" s="618" t="s">
        <v>890</v>
      </c>
      <c r="B289" s="618" t="s">
        <v>900</v>
      </c>
      <c r="C289" s="618" t="s">
        <v>891</v>
      </c>
      <c r="D289" s="618" t="s">
        <v>1383</v>
      </c>
      <c r="E289" s="618" t="s">
        <v>1384</v>
      </c>
      <c r="F289" s="618" t="s">
        <v>1385</v>
      </c>
      <c r="G289" s="618" t="s">
        <v>1798</v>
      </c>
      <c r="H289" s="619">
        <v>42475</v>
      </c>
      <c r="I289" s="620">
        <v>434.68</v>
      </c>
      <c r="J289" s="620">
        <v>1</v>
      </c>
      <c r="K289" s="621">
        <v>434.68</v>
      </c>
      <c r="L289" s="618"/>
      <c r="M289" s="618" t="s">
        <v>288</v>
      </c>
      <c r="N289" s="619">
        <v>42485</v>
      </c>
      <c r="O289" s="618" t="s">
        <v>72</v>
      </c>
    </row>
    <row r="290" spans="1:15" x14ac:dyDescent="0.2">
      <c r="A290" s="618" t="s">
        <v>890</v>
      </c>
      <c r="B290" s="618" t="s">
        <v>900</v>
      </c>
      <c r="C290" s="618" t="s">
        <v>891</v>
      </c>
      <c r="D290" s="618" t="s">
        <v>1383</v>
      </c>
      <c r="E290" s="618" t="s">
        <v>1384</v>
      </c>
      <c r="F290" s="618" t="s">
        <v>1385</v>
      </c>
      <c r="G290" s="618" t="s">
        <v>1799</v>
      </c>
      <c r="H290" s="619">
        <v>42475</v>
      </c>
      <c r="I290" s="620">
        <v>105.69</v>
      </c>
      <c r="J290" s="620">
        <v>1</v>
      </c>
      <c r="K290" s="621">
        <v>105.69</v>
      </c>
      <c r="L290" s="618"/>
      <c r="M290" s="618" t="s">
        <v>288</v>
      </c>
      <c r="N290" s="619">
        <v>42485</v>
      </c>
      <c r="O290" s="618" t="s">
        <v>72</v>
      </c>
    </row>
    <row r="291" spans="1:15" x14ac:dyDescent="0.2">
      <c r="A291" s="618" t="s">
        <v>890</v>
      </c>
      <c r="B291" s="618" t="s">
        <v>900</v>
      </c>
      <c r="C291" s="618" t="s">
        <v>891</v>
      </c>
      <c r="D291" s="618" t="s">
        <v>1383</v>
      </c>
      <c r="E291" s="618" t="s">
        <v>1384</v>
      </c>
      <c r="F291" s="618" t="s">
        <v>1385</v>
      </c>
      <c r="G291" s="618" t="s">
        <v>1800</v>
      </c>
      <c r="H291" s="619">
        <v>42475</v>
      </c>
      <c r="I291" s="620">
        <v>81.88</v>
      </c>
      <c r="J291" s="620">
        <v>1</v>
      </c>
      <c r="K291" s="621">
        <v>81.88</v>
      </c>
      <c r="L291" s="618"/>
      <c r="M291" s="618" t="s">
        <v>288</v>
      </c>
      <c r="N291" s="619">
        <v>42485</v>
      </c>
      <c r="O291" s="618" t="s">
        <v>72</v>
      </c>
    </row>
    <row r="292" spans="1:15" x14ac:dyDescent="0.2">
      <c r="A292" s="618" t="s">
        <v>890</v>
      </c>
      <c r="B292" s="618" t="s">
        <v>900</v>
      </c>
      <c r="C292" s="618" t="s">
        <v>891</v>
      </c>
      <c r="D292" s="618" t="s">
        <v>1383</v>
      </c>
      <c r="E292" s="618" t="s">
        <v>1384</v>
      </c>
      <c r="F292" s="618" t="s">
        <v>1385</v>
      </c>
      <c r="G292" s="618" t="s">
        <v>1801</v>
      </c>
      <c r="H292" s="619">
        <v>42475</v>
      </c>
      <c r="I292" s="620">
        <v>55.93</v>
      </c>
      <c r="J292" s="620">
        <v>1</v>
      </c>
      <c r="K292" s="621">
        <v>55.93</v>
      </c>
      <c r="L292" s="618"/>
      <c r="M292" s="618" t="s">
        <v>288</v>
      </c>
      <c r="N292" s="619">
        <v>42485</v>
      </c>
      <c r="O292" s="618" t="s">
        <v>72</v>
      </c>
    </row>
    <row r="293" spans="1:15" x14ac:dyDescent="0.2">
      <c r="A293" s="618" t="s">
        <v>890</v>
      </c>
      <c r="B293" s="618" t="s">
        <v>900</v>
      </c>
      <c r="C293" s="618" t="s">
        <v>891</v>
      </c>
      <c r="D293" s="618" t="s">
        <v>1383</v>
      </c>
      <c r="E293" s="618" t="s">
        <v>1384</v>
      </c>
      <c r="F293" s="618" t="s">
        <v>1385</v>
      </c>
      <c r="G293" s="618" t="s">
        <v>1802</v>
      </c>
      <c r="H293" s="619">
        <v>42475</v>
      </c>
      <c r="I293" s="620">
        <v>81.88</v>
      </c>
      <c r="J293" s="620">
        <v>1</v>
      </c>
      <c r="K293" s="621">
        <v>81.88</v>
      </c>
      <c r="L293" s="618"/>
      <c r="M293" s="618" t="s">
        <v>288</v>
      </c>
      <c r="N293" s="619">
        <v>42485</v>
      </c>
      <c r="O293" s="618" t="s">
        <v>72</v>
      </c>
    </row>
    <row r="294" spans="1:15" x14ac:dyDescent="0.2">
      <c r="A294" s="618" t="s">
        <v>890</v>
      </c>
      <c r="B294" s="618" t="s">
        <v>900</v>
      </c>
      <c r="C294" s="618" t="s">
        <v>891</v>
      </c>
      <c r="D294" s="618" t="s">
        <v>1383</v>
      </c>
      <c r="E294" s="618" t="s">
        <v>1384</v>
      </c>
      <c r="F294" s="618" t="s">
        <v>1385</v>
      </c>
      <c r="G294" s="618" t="s">
        <v>1803</v>
      </c>
      <c r="H294" s="619">
        <v>42475</v>
      </c>
      <c r="I294" s="620">
        <v>49.69</v>
      </c>
      <c r="J294" s="620">
        <v>1</v>
      </c>
      <c r="K294" s="621">
        <v>49.69</v>
      </c>
      <c r="L294" s="618"/>
      <c r="M294" s="618" t="s">
        <v>288</v>
      </c>
      <c r="N294" s="619">
        <v>42485</v>
      </c>
      <c r="O294" s="618" t="s">
        <v>72</v>
      </c>
    </row>
    <row r="295" spans="1:15" x14ac:dyDescent="0.2">
      <c r="A295" s="618" t="s">
        <v>890</v>
      </c>
      <c r="B295" s="618" t="s">
        <v>900</v>
      </c>
      <c r="C295" s="618" t="s">
        <v>891</v>
      </c>
      <c r="D295" s="618" t="s">
        <v>1383</v>
      </c>
      <c r="E295" s="618" t="s">
        <v>1384</v>
      </c>
      <c r="F295" s="618" t="s">
        <v>1385</v>
      </c>
      <c r="G295" s="618" t="s">
        <v>1804</v>
      </c>
      <c r="H295" s="619">
        <v>42475</v>
      </c>
      <c r="I295" s="620">
        <v>56.54</v>
      </c>
      <c r="J295" s="620">
        <v>1</v>
      </c>
      <c r="K295" s="621">
        <v>56.54</v>
      </c>
      <c r="L295" s="618"/>
      <c r="M295" s="618" t="s">
        <v>288</v>
      </c>
      <c r="N295" s="619">
        <v>42485</v>
      </c>
      <c r="O295" s="618" t="s">
        <v>72</v>
      </c>
    </row>
    <row r="296" spans="1:15" x14ac:dyDescent="0.2">
      <c r="A296" s="618" t="s">
        <v>890</v>
      </c>
      <c r="B296" s="618" t="s">
        <v>900</v>
      </c>
      <c r="C296" s="618" t="s">
        <v>891</v>
      </c>
      <c r="D296" s="618" t="s">
        <v>1383</v>
      </c>
      <c r="E296" s="618" t="s">
        <v>1384</v>
      </c>
      <c r="F296" s="618" t="s">
        <v>1385</v>
      </c>
      <c r="G296" s="618" t="s">
        <v>1805</v>
      </c>
      <c r="H296" s="619">
        <v>42460</v>
      </c>
      <c r="I296" s="620">
        <v>186.74</v>
      </c>
      <c r="J296" s="620">
        <v>1</v>
      </c>
      <c r="K296" s="621">
        <v>186.74</v>
      </c>
      <c r="L296" s="618"/>
      <c r="M296" s="618" t="s">
        <v>288</v>
      </c>
      <c r="N296" s="619">
        <v>42479</v>
      </c>
      <c r="O296" s="618" t="s">
        <v>72</v>
      </c>
    </row>
    <row r="297" spans="1:15" x14ac:dyDescent="0.2">
      <c r="A297" s="618" t="s">
        <v>890</v>
      </c>
      <c r="B297" s="618" t="s">
        <v>900</v>
      </c>
      <c r="C297" s="618" t="s">
        <v>891</v>
      </c>
      <c r="D297" s="618" t="s">
        <v>1383</v>
      </c>
      <c r="E297" s="618" t="s">
        <v>1384</v>
      </c>
      <c r="F297" s="618" t="s">
        <v>1385</v>
      </c>
      <c r="G297" s="618" t="s">
        <v>1806</v>
      </c>
      <c r="H297" s="619">
        <v>42460</v>
      </c>
      <c r="I297" s="620">
        <v>179.98</v>
      </c>
      <c r="J297" s="620">
        <v>1</v>
      </c>
      <c r="K297" s="621">
        <v>179.98</v>
      </c>
      <c r="L297" s="618"/>
      <c r="M297" s="618" t="s">
        <v>288</v>
      </c>
      <c r="N297" s="619">
        <v>42475</v>
      </c>
      <c r="O297" s="618" t="s">
        <v>72</v>
      </c>
    </row>
    <row r="298" spans="1:15" x14ac:dyDescent="0.2">
      <c r="A298" s="618" t="s">
        <v>890</v>
      </c>
      <c r="B298" s="618" t="s">
        <v>900</v>
      </c>
      <c r="C298" s="618" t="s">
        <v>891</v>
      </c>
      <c r="D298" s="618" t="s">
        <v>1383</v>
      </c>
      <c r="E298" s="618" t="s">
        <v>1384</v>
      </c>
      <c r="F298" s="618" t="s">
        <v>1385</v>
      </c>
      <c r="G298" s="618" t="s">
        <v>1807</v>
      </c>
      <c r="H298" s="619">
        <v>42460</v>
      </c>
      <c r="I298" s="620">
        <v>81.88</v>
      </c>
      <c r="J298" s="620">
        <v>1</v>
      </c>
      <c r="K298" s="621">
        <v>81.88</v>
      </c>
      <c r="L298" s="618"/>
      <c r="M298" s="618" t="s">
        <v>288</v>
      </c>
      <c r="N298" s="619">
        <v>42474</v>
      </c>
      <c r="O298" s="618" t="s">
        <v>72</v>
      </c>
    </row>
    <row r="299" spans="1:15" x14ac:dyDescent="0.2">
      <c r="A299" s="618" t="s">
        <v>890</v>
      </c>
      <c r="B299" s="618" t="s">
        <v>900</v>
      </c>
      <c r="C299" s="618" t="s">
        <v>891</v>
      </c>
      <c r="D299" s="618" t="s">
        <v>1383</v>
      </c>
      <c r="E299" s="618" t="s">
        <v>1384</v>
      </c>
      <c r="F299" s="618" t="s">
        <v>1385</v>
      </c>
      <c r="G299" s="618" t="s">
        <v>1808</v>
      </c>
      <c r="H299" s="619">
        <v>42444</v>
      </c>
      <c r="I299" s="620">
        <v>1755.87</v>
      </c>
      <c r="J299" s="620">
        <v>1</v>
      </c>
      <c r="K299" s="621">
        <v>1755.87</v>
      </c>
      <c r="L299" s="618"/>
      <c r="M299" s="618" t="s">
        <v>288</v>
      </c>
      <c r="N299" s="619">
        <v>42461</v>
      </c>
      <c r="O299" s="618" t="s">
        <v>72</v>
      </c>
    </row>
    <row r="300" spans="1:15" x14ac:dyDescent="0.2">
      <c r="A300" s="618" t="s">
        <v>890</v>
      </c>
      <c r="B300" s="618" t="s">
        <v>900</v>
      </c>
      <c r="C300" s="618" t="s">
        <v>891</v>
      </c>
      <c r="D300" s="618" t="s">
        <v>1006</v>
      </c>
      <c r="E300" s="618" t="s">
        <v>1007</v>
      </c>
      <c r="F300" s="618" t="s">
        <v>1008</v>
      </c>
      <c r="G300" s="618" t="s">
        <v>1809</v>
      </c>
      <c r="H300" s="619">
        <v>42460</v>
      </c>
      <c r="I300" s="620">
        <v>186.9</v>
      </c>
      <c r="J300" s="620">
        <v>1</v>
      </c>
      <c r="K300" s="621">
        <v>186.9</v>
      </c>
      <c r="L300" s="618"/>
      <c r="M300" s="618" t="s">
        <v>1734</v>
      </c>
      <c r="N300" s="619">
        <v>42461</v>
      </c>
      <c r="O300" s="618" t="s">
        <v>72</v>
      </c>
    </row>
    <row r="301" spans="1:15" x14ac:dyDescent="0.2">
      <c r="A301" s="618" t="s">
        <v>890</v>
      </c>
      <c r="B301" s="618" t="s">
        <v>900</v>
      </c>
      <c r="C301" s="618" t="s">
        <v>891</v>
      </c>
      <c r="D301" s="618" t="s">
        <v>1811</v>
      </c>
      <c r="E301" s="618" t="s">
        <v>1812</v>
      </c>
      <c r="F301" s="618" t="s">
        <v>1813</v>
      </c>
      <c r="G301" s="618" t="s">
        <v>1814</v>
      </c>
      <c r="H301" s="619">
        <v>42475</v>
      </c>
      <c r="I301" s="620">
        <v>223.85</v>
      </c>
      <c r="J301" s="620">
        <v>1</v>
      </c>
      <c r="K301" s="621">
        <v>223.85</v>
      </c>
      <c r="L301" s="618"/>
      <c r="M301" s="618" t="s">
        <v>2096</v>
      </c>
      <c r="N301" s="619">
        <v>42481</v>
      </c>
      <c r="O301" s="618" t="s">
        <v>72</v>
      </c>
    </row>
    <row r="302" spans="1:15" x14ac:dyDescent="0.2">
      <c r="A302" s="618" t="s">
        <v>890</v>
      </c>
      <c r="B302" s="618" t="s">
        <v>900</v>
      </c>
      <c r="C302" s="618" t="s">
        <v>891</v>
      </c>
      <c r="D302" s="618" t="s">
        <v>1828</v>
      </c>
      <c r="E302" s="618" t="s">
        <v>1829</v>
      </c>
      <c r="F302" s="618" t="s">
        <v>1830</v>
      </c>
      <c r="G302" s="618" t="s">
        <v>1831</v>
      </c>
      <c r="H302" s="619">
        <v>42467</v>
      </c>
      <c r="I302" s="620">
        <v>129.69999999999999</v>
      </c>
      <c r="J302" s="620">
        <v>1</v>
      </c>
      <c r="K302" s="621">
        <v>129.69999999999999</v>
      </c>
      <c r="L302" s="618"/>
      <c r="M302" s="618" t="s">
        <v>205</v>
      </c>
      <c r="N302" s="619">
        <v>42488</v>
      </c>
      <c r="O302" s="618" t="s">
        <v>72</v>
      </c>
    </row>
    <row r="303" spans="1:15" x14ac:dyDescent="0.2">
      <c r="A303" s="618" t="s">
        <v>890</v>
      </c>
      <c r="B303" s="618" t="s">
        <v>900</v>
      </c>
      <c r="C303" s="618" t="s">
        <v>891</v>
      </c>
      <c r="D303" s="618" t="s">
        <v>512</v>
      </c>
      <c r="E303" s="618" t="s">
        <v>513</v>
      </c>
      <c r="F303" s="618" t="s">
        <v>514</v>
      </c>
      <c r="G303" s="618" t="s">
        <v>1838</v>
      </c>
      <c r="H303" s="619">
        <v>42432</v>
      </c>
      <c r="I303" s="620">
        <v>12</v>
      </c>
      <c r="J303" s="620">
        <v>1</v>
      </c>
      <c r="K303" s="621">
        <v>12</v>
      </c>
      <c r="L303" s="618"/>
      <c r="M303" s="618" t="s">
        <v>145</v>
      </c>
      <c r="N303" s="619">
        <v>42479</v>
      </c>
      <c r="O303" s="618" t="s">
        <v>72</v>
      </c>
    </row>
    <row r="304" spans="1:15" x14ac:dyDescent="0.2">
      <c r="A304" s="618" t="s">
        <v>890</v>
      </c>
      <c r="B304" s="618" t="s">
        <v>900</v>
      </c>
      <c r="C304" s="618" t="s">
        <v>891</v>
      </c>
      <c r="D304" s="618" t="s">
        <v>509</v>
      </c>
      <c r="E304" s="618" t="s">
        <v>510</v>
      </c>
      <c r="F304" s="618" t="s">
        <v>511</v>
      </c>
      <c r="G304" s="618" t="s">
        <v>1691</v>
      </c>
      <c r="H304" s="619">
        <v>42473</v>
      </c>
      <c r="I304" s="620">
        <v>28.22</v>
      </c>
      <c r="J304" s="620">
        <v>1</v>
      </c>
      <c r="K304" s="621">
        <v>28.22</v>
      </c>
      <c r="L304" s="618" t="s">
        <v>1839</v>
      </c>
      <c r="M304" s="618" t="s">
        <v>377</v>
      </c>
      <c r="N304" s="619">
        <v>42485</v>
      </c>
      <c r="O304" s="618" t="s">
        <v>72</v>
      </c>
    </row>
    <row r="305" spans="1:15" x14ac:dyDescent="0.2">
      <c r="A305" s="618" t="s">
        <v>890</v>
      </c>
      <c r="B305" s="618" t="s">
        <v>900</v>
      </c>
      <c r="C305" s="618" t="s">
        <v>891</v>
      </c>
      <c r="D305" s="618" t="s">
        <v>1085</v>
      </c>
      <c r="E305" s="618" t="s">
        <v>1086</v>
      </c>
      <c r="F305" s="618" t="s">
        <v>1087</v>
      </c>
      <c r="G305" s="618" t="s">
        <v>1840</v>
      </c>
      <c r="H305" s="619">
        <v>42463</v>
      </c>
      <c r="I305" s="620">
        <v>617.1</v>
      </c>
      <c r="J305" s="620">
        <v>1</v>
      </c>
      <c r="K305" s="621">
        <v>617.1</v>
      </c>
      <c r="L305" s="618"/>
      <c r="M305" s="618" t="s">
        <v>303</v>
      </c>
      <c r="N305" s="619">
        <v>42480</v>
      </c>
      <c r="O305" s="618" t="s">
        <v>72</v>
      </c>
    </row>
    <row r="306" spans="1:15" x14ac:dyDescent="0.2">
      <c r="A306" s="618" t="s">
        <v>890</v>
      </c>
      <c r="B306" s="618" t="s">
        <v>900</v>
      </c>
      <c r="C306" s="618" t="s">
        <v>891</v>
      </c>
      <c r="D306" s="618" t="s">
        <v>83</v>
      </c>
      <c r="E306" s="618" t="s">
        <v>84</v>
      </c>
      <c r="F306" s="618" t="s">
        <v>85</v>
      </c>
      <c r="G306" s="618" t="s">
        <v>1841</v>
      </c>
      <c r="H306" s="619">
        <v>42475</v>
      </c>
      <c r="I306" s="620">
        <v>262.63</v>
      </c>
      <c r="J306" s="620">
        <v>1</v>
      </c>
      <c r="K306" s="621">
        <v>262.63</v>
      </c>
      <c r="L306" s="618"/>
      <c r="M306" s="618" t="s">
        <v>182</v>
      </c>
      <c r="N306" s="619">
        <v>42479</v>
      </c>
      <c r="O306" s="618" t="s">
        <v>72</v>
      </c>
    </row>
    <row r="307" spans="1:15" x14ac:dyDescent="0.2">
      <c r="A307" s="618" t="s">
        <v>890</v>
      </c>
      <c r="B307" s="618" t="s">
        <v>900</v>
      </c>
      <c r="C307" s="618" t="s">
        <v>891</v>
      </c>
      <c r="D307" s="618" t="s">
        <v>83</v>
      </c>
      <c r="E307" s="618" t="s">
        <v>84</v>
      </c>
      <c r="F307" s="618" t="s">
        <v>85</v>
      </c>
      <c r="G307" s="618" t="s">
        <v>1842</v>
      </c>
      <c r="H307" s="619">
        <v>42475</v>
      </c>
      <c r="I307" s="620">
        <v>337.13</v>
      </c>
      <c r="J307" s="620">
        <v>1</v>
      </c>
      <c r="K307" s="621">
        <v>337.13</v>
      </c>
      <c r="L307" s="618"/>
      <c r="M307" s="618" t="s">
        <v>182</v>
      </c>
      <c r="N307" s="619">
        <v>42479</v>
      </c>
      <c r="O307" s="618" t="s">
        <v>72</v>
      </c>
    </row>
    <row r="308" spans="1:15" x14ac:dyDescent="0.2">
      <c r="A308" s="618" t="s">
        <v>890</v>
      </c>
      <c r="B308" s="618" t="s">
        <v>900</v>
      </c>
      <c r="C308" s="618" t="s">
        <v>891</v>
      </c>
      <c r="D308" s="618" t="s">
        <v>83</v>
      </c>
      <c r="E308" s="618" t="s">
        <v>84</v>
      </c>
      <c r="F308" s="618" t="s">
        <v>85</v>
      </c>
      <c r="G308" s="618" t="s">
        <v>1843</v>
      </c>
      <c r="H308" s="619">
        <v>42475</v>
      </c>
      <c r="I308" s="620">
        <v>361.83</v>
      </c>
      <c r="J308" s="620">
        <v>1</v>
      </c>
      <c r="K308" s="621">
        <v>361.83</v>
      </c>
      <c r="L308" s="618"/>
      <c r="M308" s="618" t="s">
        <v>182</v>
      </c>
      <c r="N308" s="619">
        <v>42479</v>
      </c>
      <c r="O308" s="618" t="s">
        <v>72</v>
      </c>
    </row>
    <row r="309" spans="1:15" x14ac:dyDescent="0.2">
      <c r="A309" s="618" t="s">
        <v>890</v>
      </c>
      <c r="B309" s="618" t="s">
        <v>900</v>
      </c>
      <c r="C309" s="618" t="s">
        <v>891</v>
      </c>
      <c r="D309" s="618" t="s">
        <v>83</v>
      </c>
      <c r="E309" s="618" t="s">
        <v>84</v>
      </c>
      <c r="F309" s="618" t="s">
        <v>85</v>
      </c>
      <c r="G309" s="618" t="s">
        <v>1844</v>
      </c>
      <c r="H309" s="619">
        <v>42460</v>
      </c>
      <c r="I309" s="620">
        <v>132.83000000000001</v>
      </c>
      <c r="J309" s="620">
        <v>1</v>
      </c>
      <c r="K309" s="621">
        <v>132.83000000000001</v>
      </c>
      <c r="L309" s="618"/>
      <c r="M309" s="618" t="s">
        <v>182</v>
      </c>
      <c r="N309" s="619">
        <v>42465</v>
      </c>
      <c r="O309" s="618" t="s">
        <v>72</v>
      </c>
    </row>
    <row r="310" spans="1:15" x14ac:dyDescent="0.2">
      <c r="A310" s="618" t="s">
        <v>890</v>
      </c>
      <c r="B310" s="618" t="s">
        <v>900</v>
      </c>
      <c r="C310" s="618" t="s">
        <v>891</v>
      </c>
      <c r="D310" s="618" t="s">
        <v>83</v>
      </c>
      <c r="E310" s="618" t="s">
        <v>84</v>
      </c>
      <c r="F310" s="618" t="s">
        <v>85</v>
      </c>
      <c r="G310" s="618" t="s">
        <v>1845</v>
      </c>
      <c r="H310" s="619">
        <v>42460</v>
      </c>
      <c r="I310" s="620">
        <v>3395.62</v>
      </c>
      <c r="J310" s="620">
        <v>1</v>
      </c>
      <c r="K310" s="621">
        <v>3395.62</v>
      </c>
      <c r="L310" s="618"/>
      <c r="M310" s="618" t="s">
        <v>182</v>
      </c>
      <c r="N310" s="619">
        <v>42465</v>
      </c>
      <c r="O310" s="618" t="s">
        <v>72</v>
      </c>
    </row>
    <row r="311" spans="1:15" x14ac:dyDescent="0.2">
      <c r="A311" s="618" t="s">
        <v>890</v>
      </c>
      <c r="B311" s="618" t="s">
        <v>900</v>
      </c>
      <c r="C311" s="618" t="s">
        <v>891</v>
      </c>
      <c r="D311" s="618" t="s">
        <v>83</v>
      </c>
      <c r="E311" s="618" t="s">
        <v>84</v>
      </c>
      <c r="F311" s="618" t="s">
        <v>85</v>
      </c>
      <c r="G311" s="618" t="s">
        <v>1846</v>
      </c>
      <c r="H311" s="619">
        <v>42460</v>
      </c>
      <c r="I311" s="620">
        <v>263.56</v>
      </c>
      <c r="J311" s="620">
        <v>1</v>
      </c>
      <c r="K311" s="621">
        <v>263.56</v>
      </c>
      <c r="L311" s="618"/>
      <c r="M311" s="618" t="s">
        <v>182</v>
      </c>
      <c r="N311" s="619">
        <v>42465</v>
      </c>
      <c r="O311" s="618" t="s">
        <v>72</v>
      </c>
    </row>
    <row r="312" spans="1:15" x14ac:dyDescent="0.2">
      <c r="A312" s="618" t="s">
        <v>890</v>
      </c>
      <c r="B312" s="618" t="s">
        <v>900</v>
      </c>
      <c r="C312" s="618" t="s">
        <v>891</v>
      </c>
      <c r="D312" s="618" t="s">
        <v>83</v>
      </c>
      <c r="E312" s="618" t="s">
        <v>84</v>
      </c>
      <c r="F312" s="618" t="s">
        <v>85</v>
      </c>
      <c r="G312" s="618" t="s">
        <v>1847</v>
      </c>
      <c r="H312" s="619">
        <v>42460</v>
      </c>
      <c r="I312" s="620">
        <v>286.18</v>
      </c>
      <c r="J312" s="620">
        <v>1</v>
      </c>
      <c r="K312" s="621">
        <v>286.18</v>
      </c>
      <c r="L312" s="618"/>
      <c r="M312" s="618" t="s">
        <v>182</v>
      </c>
      <c r="N312" s="619">
        <v>42465</v>
      </c>
      <c r="O312" s="618" t="s">
        <v>72</v>
      </c>
    </row>
    <row r="313" spans="1:15" x14ac:dyDescent="0.2">
      <c r="A313" s="618" t="s">
        <v>890</v>
      </c>
      <c r="B313" s="618" t="s">
        <v>900</v>
      </c>
      <c r="C313" s="618" t="s">
        <v>891</v>
      </c>
      <c r="D313" s="618" t="s">
        <v>83</v>
      </c>
      <c r="E313" s="618" t="s">
        <v>84</v>
      </c>
      <c r="F313" s="618" t="s">
        <v>85</v>
      </c>
      <c r="G313" s="618" t="s">
        <v>1848</v>
      </c>
      <c r="H313" s="619">
        <v>42460</v>
      </c>
      <c r="I313" s="620">
        <v>262.63</v>
      </c>
      <c r="J313" s="620">
        <v>1</v>
      </c>
      <c r="K313" s="621">
        <v>262.63</v>
      </c>
      <c r="L313" s="618"/>
      <c r="M313" s="618" t="s">
        <v>182</v>
      </c>
      <c r="N313" s="619">
        <v>42465</v>
      </c>
      <c r="O313" s="618" t="s">
        <v>72</v>
      </c>
    </row>
    <row r="314" spans="1:15" x14ac:dyDescent="0.2">
      <c r="A314" s="618" t="s">
        <v>890</v>
      </c>
      <c r="B314" s="618" t="s">
        <v>900</v>
      </c>
      <c r="C314" s="618" t="s">
        <v>891</v>
      </c>
      <c r="D314" s="618" t="s">
        <v>83</v>
      </c>
      <c r="E314" s="618" t="s">
        <v>84</v>
      </c>
      <c r="F314" s="618" t="s">
        <v>85</v>
      </c>
      <c r="G314" s="618" t="s">
        <v>1849</v>
      </c>
      <c r="H314" s="619">
        <v>42460</v>
      </c>
      <c r="I314" s="620">
        <v>263.56</v>
      </c>
      <c r="J314" s="620">
        <v>1</v>
      </c>
      <c r="K314" s="621">
        <v>263.56</v>
      </c>
      <c r="L314" s="618"/>
      <c r="M314" s="618" t="s">
        <v>182</v>
      </c>
      <c r="N314" s="619">
        <v>42465</v>
      </c>
      <c r="O314" s="618" t="s">
        <v>72</v>
      </c>
    </row>
    <row r="315" spans="1:15" x14ac:dyDescent="0.2">
      <c r="A315" s="618" t="s">
        <v>890</v>
      </c>
      <c r="B315" s="618" t="s">
        <v>900</v>
      </c>
      <c r="C315" s="618" t="s">
        <v>891</v>
      </c>
      <c r="D315" s="618" t="s">
        <v>83</v>
      </c>
      <c r="E315" s="618" t="s">
        <v>84</v>
      </c>
      <c r="F315" s="618" t="s">
        <v>85</v>
      </c>
      <c r="G315" s="618" t="s">
        <v>1850</v>
      </c>
      <c r="H315" s="619">
        <v>42460</v>
      </c>
      <c r="I315" s="620">
        <v>286.18</v>
      </c>
      <c r="J315" s="620">
        <v>1</v>
      </c>
      <c r="K315" s="621">
        <v>286.18</v>
      </c>
      <c r="L315" s="618"/>
      <c r="M315" s="618" t="s">
        <v>182</v>
      </c>
      <c r="N315" s="619">
        <v>42465</v>
      </c>
      <c r="O315" s="618" t="s">
        <v>72</v>
      </c>
    </row>
    <row r="316" spans="1:15" x14ac:dyDescent="0.2">
      <c r="A316" s="618" t="s">
        <v>890</v>
      </c>
      <c r="B316" s="618" t="s">
        <v>900</v>
      </c>
      <c r="C316" s="618" t="s">
        <v>891</v>
      </c>
      <c r="D316" s="618" t="s">
        <v>83</v>
      </c>
      <c r="E316" s="618" t="s">
        <v>84</v>
      </c>
      <c r="F316" s="618" t="s">
        <v>85</v>
      </c>
      <c r="G316" s="618" t="s">
        <v>1851</v>
      </c>
      <c r="H316" s="619">
        <v>42460</v>
      </c>
      <c r="I316" s="620">
        <v>337.13</v>
      </c>
      <c r="J316" s="620">
        <v>1</v>
      </c>
      <c r="K316" s="621">
        <v>337.13</v>
      </c>
      <c r="L316" s="618"/>
      <c r="M316" s="618" t="s">
        <v>182</v>
      </c>
      <c r="N316" s="619">
        <v>42465</v>
      </c>
      <c r="O316" s="618" t="s">
        <v>72</v>
      </c>
    </row>
    <row r="317" spans="1:15" x14ac:dyDescent="0.2">
      <c r="A317" s="618" t="s">
        <v>890</v>
      </c>
      <c r="B317" s="618" t="s">
        <v>900</v>
      </c>
      <c r="C317" s="618" t="s">
        <v>891</v>
      </c>
      <c r="D317" s="618" t="s">
        <v>83</v>
      </c>
      <c r="E317" s="618" t="s">
        <v>84</v>
      </c>
      <c r="F317" s="618" t="s">
        <v>85</v>
      </c>
      <c r="G317" s="618" t="s">
        <v>1852</v>
      </c>
      <c r="H317" s="619">
        <v>42460</v>
      </c>
      <c r="I317" s="620">
        <v>262.63</v>
      </c>
      <c r="J317" s="620">
        <v>1</v>
      </c>
      <c r="K317" s="621">
        <v>262.63</v>
      </c>
      <c r="L317" s="618"/>
      <c r="M317" s="618" t="s">
        <v>182</v>
      </c>
      <c r="N317" s="619">
        <v>42465</v>
      </c>
      <c r="O317" s="618" t="s">
        <v>72</v>
      </c>
    </row>
    <row r="318" spans="1:15" x14ac:dyDescent="0.2">
      <c r="A318" s="618" t="s">
        <v>890</v>
      </c>
      <c r="B318" s="618" t="s">
        <v>900</v>
      </c>
      <c r="C318" s="618" t="s">
        <v>891</v>
      </c>
      <c r="D318" s="618" t="s">
        <v>83</v>
      </c>
      <c r="E318" s="618" t="s">
        <v>84</v>
      </c>
      <c r="F318" s="618" t="s">
        <v>85</v>
      </c>
      <c r="G318" s="618" t="s">
        <v>1853</v>
      </c>
      <c r="H318" s="619">
        <v>42460</v>
      </c>
      <c r="I318" s="620">
        <v>286.18</v>
      </c>
      <c r="J318" s="620">
        <v>1</v>
      </c>
      <c r="K318" s="621">
        <v>286.18</v>
      </c>
      <c r="L318" s="618"/>
      <c r="M318" s="618" t="s">
        <v>182</v>
      </c>
      <c r="N318" s="619">
        <v>42465</v>
      </c>
      <c r="O318" s="618" t="s">
        <v>72</v>
      </c>
    </row>
    <row r="319" spans="1:15" x14ac:dyDescent="0.2">
      <c r="A319" s="618" t="s">
        <v>890</v>
      </c>
      <c r="B319" s="618" t="s">
        <v>900</v>
      </c>
      <c r="C319" s="618" t="s">
        <v>891</v>
      </c>
      <c r="D319" s="618" t="s">
        <v>83</v>
      </c>
      <c r="E319" s="618" t="s">
        <v>84</v>
      </c>
      <c r="F319" s="618" t="s">
        <v>85</v>
      </c>
      <c r="G319" s="618" t="s">
        <v>1854</v>
      </c>
      <c r="H319" s="619">
        <v>42460</v>
      </c>
      <c r="I319" s="620">
        <v>286.18</v>
      </c>
      <c r="J319" s="620">
        <v>1</v>
      </c>
      <c r="K319" s="621">
        <v>286.18</v>
      </c>
      <c r="L319" s="618"/>
      <c r="M319" s="618" t="s">
        <v>182</v>
      </c>
      <c r="N319" s="619">
        <v>42465</v>
      </c>
      <c r="O319" s="618" t="s">
        <v>72</v>
      </c>
    </row>
    <row r="320" spans="1:15" x14ac:dyDescent="0.2">
      <c r="A320" s="618" t="s">
        <v>890</v>
      </c>
      <c r="B320" s="618" t="s">
        <v>900</v>
      </c>
      <c r="C320" s="618" t="s">
        <v>891</v>
      </c>
      <c r="D320" s="618" t="s">
        <v>83</v>
      </c>
      <c r="E320" s="618" t="s">
        <v>84</v>
      </c>
      <c r="F320" s="618" t="s">
        <v>85</v>
      </c>
      <c r="G320" s="618" t="s">
        <v>1855</v>
      </c>
      <c r="H320" s="619">
        <v>42460</v>
      </c>
      <c r="I320" s="620">
        <v>263.56</v>
      </c>
      <c r="J320" s="620">
        <v>1</v>
      </c>
      <c r="K320" s="621">
        <v>263.56</v>
      </c>
      <c r="L320" s="618"/>
      <c r="M320" s="618" t="s">
        <v>182</v>
      </c>
      <c r="N320" s="619">
        <v>42465</v>
      </c>
      <c r="O320" s="618" t="s">
        <v>72</v>
      </c>
    </row>
    <row r="321" spans="1:15" x14ac:dyDescent="0.2">
      <c r="A321" s="618" t="s">
        <v>890</v>
      </c>
      <c r="B321" s="618" t="s">
        <v>900</v>
      </c>
      <c r="C321" s="618" t="s">
        <v>891</v>
      </c>
      <c r="D321" s="618" t="s">
        <v>83</v>
      </c>
      <c r="E321" s="618" t="s">
        <v>84</v>
      </c>
      <c r="F321" s="618" t="s">
        <v>85</v>
      </c>
      <c r="G321" s="618" t="s">
        <v>1856</v>
      </c>
      <c r="H321" s="619">
        <v>42460</v>
      </c>
      <c r="I321" s="620">
        <v>262.63</v>
      </c>
      <c r="J321" s="620">
        <v>1</v>
      </c>
      <c r="K321" s="621">
        <v>262.63</v>
      </c>
      <c r="L321" s="618"/>
      <c r="M321" s="618" t="s">
        <v>182</v>
      </c>
      <c r="N321" s="619">
        <v>42465</v>
      </c>
      <c r="O321" s="618" t="s">
        <v>72</v>
      </c>
    </row>
    <row r="322" spans="1:15" x14ac:dyDescent="0.2">
      <c r="A322" s="618" t="s">
        <v>890</v>
      </c>
      <c r="B322" s="618" t="s">
        <v>900</v>
      </c>
      <c r="C322" s="618" t="s">
        <v>891</v>
      </c>
      <c r="D322" s="618" t="s">
        <v>83</v>
      </c>
      <c r="E322" s="618" t="s">
        <v>84</v>
      </c>
      <c r="F322" s="618" t="s">
        <v>85</v>
      </c>
      <c r="G322" s="618" t="s">
        <v>1857</v>
      </c>
      <c r="H322" s="619">
        <v>42460</v>
      </c>
      <c r="I322" s="620">
        <v>75.64</v>
      </c>
      <c r="J322" s="620">
        <v>1</v>
      </c>
      <c r="K322" s="621">
        <v>75.64</v>
      </c>
      <c r="L322" s="618"/>
      <c r="M322" s="618" t="s">
        <v>182</v>
      </c>
      <c r="N322" s="619">
        <v>42465</v>
      </c>
      <c r="O322" s="618" t="s">
        <v>72</v>
      </c>
    </row>
    <row r="323" spans="1:15" x14ac:dyDescent="0.2">
      <c r="A323" s="618" t="s">
        <v>890</v>
      </c>
      <c r="B323" s="618" t="s">
        <v>900</v>
      </c>
      <c r="C323" s="618" t="s">
        <v>891</v>
      </c>
      <c r="D323" s="618" t="s">
        <v>83</v>
      </c>
      <c r="E323" s="618" t="s">
        <v>84</v>
      </c>
      <c r="F323" s="618" t="s">
        <v>85</v>
      </c>
      <c r="G323" s="618" t="s">
        <v>1858</v>
      </c>
      <c r="H323" s="619">
        <v>42460</v>
      </c>
      <c r="I323" s="620">
        <v>286.18</v>
      </c>
      <c r="J323" s="620">
        <v>1</v>
      </c>
      <c r="K323" s="621">
        <v>286.18</v>
      </c>
      <c r="L323" s="618"/>
      <c r="M323" s="618" t="s">
        <v>182</v>
      </c>
      <c r="N323" s="619">
        <v>42465</v>
      </c>
      <c r="O323" s="618" t="s">
        <v>72</v>
      </c>
    </row>
    <row r="324" spans="1:15" x14ac:dyDescent="0.2">
      <c r="A324" s="618" t="s">
        <v>890</v>
      </c>
      <c r="B324" s="618" t="s">
        <v>900</v>
      </c>
      <c r="C324" s="618" t="s">
        <v>891</v>
      </c>
      <c r="D324" s="618" t="s">
        <v>83</v>
      </c>
      <c r="E324" s="618" t="s">
        <v>84</v>
      </c>
      <c r="F324" s="618" t="s">
        <v>85</v>
      </c>
      <c r="G324" s="618" t="s">
        <v>1859</v>
      </c>
      <c r="H324" s="619">
        <v>42460</v>
      </c>
      <c r="I324" s="620">
        <v>262.63</v>
      </c>
      <c r="J324" s="620">
        <v>1</v>
      </c>
      <c r="K324" s="621">
        <v>262.63</v>
      </c>
      <c r="L324" s="618"/>
      <c r="M324" s="618" t="s">
        <v>182</v>
      </c>
      <c r="N324" s="619">
        <v>42465</v>
      </c>
      <c r="O324" s="618" t="s">
        <v>72</v>
      </c>
    </row>
    <row r="325" spans="1:15" x14ac:dyDescent="0.2">
      <c r="A325" s="618" t="s">
        <v>890</v>
      </c>
      <c r="B325" s="618" t="s">
        <v>900</v>
      </c>
      <c r="C325" s="618" t="s">
        <v>891</v>
      </c>
      <c r="D325" s="618" t="s">
        <v>83</v>
      </c>
      <c r="E325" s="618" t="s">
        <v>84</v>
      </c>
      <c r="F325" s="618" t="s">
        <v>85</v>
      </c>
      <c r="G325" s="618" t="s">
        <v>1860</v>
      </c>
      <c r="H325" s="619">
        <v>42460</v>
      </c>
      <c r="I325" s="620">
        <v>262.63</v>
      </c>
      <c r="J325" s="620">
        <v>1</v>
      </c>
      <c r="K325" s="621">
        <v>262.63</v>
      </c>
      <c r="L325" s="618"/>
      <c r="M325" s="618" t="s">
        <v>182</v>
      </c>
      <c r="N325" s="619">
        <v>42465</v>
      </c>
      <c r="O325" s="618" t="s">
        <v>72</v>
      </c>
    </row>
    <row r="326" spans="1:15" x14ac:dyDescent="0.2">
      <c r="A326" s="618" t="s">
        <v>890</v>
      </c>
      <c r="B326" s="618" t="s">
        <v>900</v>
      </c>
      <c r="C326" s="618" t="s">
        <v>891</v>
      </c>
      <c r="D326" s="618" t="s">
        <v>83</v>
      </c>
      <c r="E326" s="618" t="s">
        <v>84</v>
      </c>
      <c r="F326" s="618" t="s">
        <v>85</v>
      </c>
      <c r="G326" s="618" t="s">
        <v>1861</v>
      </c>
      <c r="H326" s="619">
        <v>42460</v>
      </c>
      <c r="I326" s="620">
        <v>42.76</v>
      </c>
      <c r="J326" s="620">
        <v>1</v>
      </c>
      <c r="K326" s="621">
        <v>42.76</v>
      </c>
      <c r="L326" s="618"/>
      <c r="M326" s="618" t="s">
        <v>738</v>
      </c>
      <c r="N326" s="619">
        <v>42465</v>
      </c>
      <c r="O326" s="618" t="s">
        <v>72</v>
      </c>
    </row>
    <row r="327" spans="1:15" x14ac:dyDescent="0.2">
      <c r="A327" s="618" t="s">
        <v>890</v>
      </c>
      <c r="B327" s="618" t="s">
        <v>900</v>
      </c>
      <c r="C327" s="618" t="s">
        <v>891</v>
      </c>
      <c r="D327" s="618" t="s">
        <v>83</v>
      </c>
      <c r="E327" s="618" t="s">
        <v>84</v>
      </c>
      <c r="F327" s="618" t="s">
        <v>85</v>
      </c>
      <c r="G327" s="618" t="s">
        <v>1862</v>
      </c>
      <c r="H327" s="619">
        <v>42460</v>
      </c>
      <c r="I327" s="620">
        <v>36.76</v>
      </c>
      <c r="J327" s="620">
        <v>1</v>
      </c>
      <c r="K327" s="621">
        <v>36.76</v>
      </c>
      <c r="L327" s="618"/>
      <c r="M327" s="618" t="s">
        <v>248</v>
      </c>
      <c r="N327" s="619">
        <v>42465</v>
      </c>
      <c r="O327" s="618" t="s">
        <v>72</v>
      </c>
    </row>
    <row r="328" spans="1:15" x14ac:dyDescent="0.2">
      <c r="A328" s="618" t="s">
        <v>890</v>
      </c>
      <c r="B328" s="618" t="s">
        <v>900</v>
      </c>
      <c r="C328" s="618" t="s">
        <v>891</v>
      </c>
      <c r="D328" s="618" t="s">
        <v>807</v>
      </c>
      <c r="E328" s="618" t="s">
        <v>808</v>
      </c>
      <c r="F328" s="618" t="s">
        <v>809</v>
      </c>
      <c r="G328" s="618" t="s">
        <v>1863</v>
      </c>
      <c r="H328" s="619">
        <v>42478</v>
      </c>
      <c r="I328" s="620">
        <v>183.92</v>
      </c>
      <c r="J328" s="620">
        <v>1</v>
      </c>
      <c r="K328" s="621">
        <v>183.92</v>
      </c>
      <c r="L328" s="618" t="s">
        <v>1864</v>
      </c>
      <c r="M328" s="618" t="s">
        <v>377</v>
      </c>
      <c r="N328" s="619">
        <v>42485</v>
      </c>
      <c r="O328" s="618" t="s">
        <v>72</v>
      </c>
    </row>
    <row r="329" spans="1:15" x14ac:dyDescent="0.2">
      <c r="A329" s="618" t="s">
        <v>890</v>
      </c>
      <c r="B329" s="618" t="s">
        <v>900</v>
      </c>
      <c r="C329" s="618" t="s">
        <v>891</v>
      </c>
      <c r="D329" s="618" t="s">
        <v>1865</v>
      </c>
      <c r="E329" s="618" t="s">
        <v>1866</v>
      </c>
      <c r="F329" s="618" t="s">
        <v>1867</v>
      </c>
      <c r="G329" s="618" t="s">
        <v>1868</v>
      </c>
      <c r="H329" s="619">
        <v>42465</v>
      </c>
      <c r="I329" s="620">
        <v>113.52</v>
      </c>
      <c r="J329" s="620">
        <v>1</v>
      </c>
      <c r="K329" s="621">
        <v>113.52</v>
      </c>
      <c r="L329" s="618"/>
      <c r="M329" s="618" t="s">
        <v>2103</v>
      </c>
      <c r="N329" s="619">
        <v>42474</v>
      </c>
      <c r="O329" s="618" t="s">
        <v>72</v>
      </c>
    </row>
    <row r="330" spans="1:15" x14ac:dyDescent="0.2">
      <c r="A330" s="618" t="s">
        <v>890</v>
      </c>
      <c r="B330" s="618" t="s">
        <v>900</v>
      </c>
      <c r="C330" s="618" t="s">
        <v>891</v>
      </c>
      <c r="D330" s="618" t="s">
        <v>1869</v>
      </c>
      <c r="E330" s="618" t="s">
        <v>1870</v>
      </c>
      <c r="F330" s="618" t="s">
        <v>1871</v>
      </c>
      <c r="G330" s="618" t="s">
        <v>1872</v>
      </c>
      <c r="H330" s="619">
        <v>42451</v>
      </c>
      <c r="I330" s="620">
        <v>15.1</v>
      </c>
      <c r="J330" s="620">
        <v>1</v>
      </c>
      <c r="K330" s="621">
        <v>15.1</v>
      </c>
      <c r="L330" s="618"/>
      <c r="M330" s="618" t="s">
        <v>97</v>
      </c>
      <c r="N330" s="619">
        <v>42461</v>
      </c>
      <c r="O330" s="618" t="s">
        <v>72</v>
      </c>
    </row>
    <row r="331" spans="1:15" x14ac:dyDescent="0.2">
      <c r="A331" s="618" t="s">
        <v>890</v>
      </c>
      <c r="B331" s="618" t="s">
        <v>900</v>
      </c>
      <c r="C331" s="618" t="s">
        <v>891</v>
      </c>
      <c r="D331" s="618" t="s">
        <v>669</v>
      </c>
      <c r="E331" s="618" t="s">
        <v>670</v>
      </c>
      <c r="F331" s="618" t="s">
        <v>671</v>
      </c>
      <c r="G331" s="618" t="s">
        <v>1873</v>
      </c>
      <c r="H331" s="619">
        <v>42470</v>
      </c>
      <c r="I331" s="620">
        <v>517.15</v>
      </c>
      <c r="J331" s="620">
        <v>1</v>
      </c>
      <c r="K331" s="621">
        <v>517.15</v>
      </c>
      <c r="L331" s="618" t="s">
        <v>1874</v>
      </c>
      <c r="M331" s="618" t="s">
        <v>132</v>
      </c>
      <c r="N331" s="619">
        <v>42473</v>
      </c>
      <c r="O331" s="618" t="s">
        <v>72</v>
      </c>
    </row>
    <row r="332" spans="1:15" x14ac:dyDescent="0.2">
      <c r="A332" s="618" t="s">
        <v>890</v>
      </c>
      <c r="B332" s="618" t="s">
        <v>900</v>
      </c>
      <c r="C332" s="618" t="s">
        <v>891</v>
      </c>
      <c r="D332" s="618" t="s">
        <v>669</v>
      </c>
      <c r="E332" s="618" t="s">
        <v>670</v>
      </c>
      <c r="F332" s="618" t="s">
        <v>671</v>
      </c>
      <c r="G332" s="618" t="s">
        <v>1875</v>
      </c>
      <c r="H332" s="619">
        <v>42470</v>
      </c>
      <c r="I332" s="620">
        <v>109.51</v>
      </c>
      <c r="J332" s="620">
        <v>1</v>
      </c>
      <c r="K332" s="621">
        <v>109.51</v>
      </c>
      <c r="L332" s="618" t="s">
        <v>1876</v>
      </c>
      <c r="M332" s="618" t="s">
        <v>132</v>
      </c>
      <c r="N332" s="619">
        <v>42473</v>
      </c>
      <c r="O332" s="618" t="s">
        <v>72</v>
      </c>
    </row>
    <row r="333" spans="1:15" x14ac:dyDescent="0.2">
      <c r="A333" s="618" t="s">
        <v>890</v>
      </c>
      <c r="B333" s="618" t="s">
        <v>900</v>
      </c>
      <c r="C333" s="618" t="s">
        <v>891</v>
      </c>
      <c r="D333" s="618" t="s">
        <v>115</v>
      </c>
      <c r="E333" s="618" t="s">
        <v>116</v>
      </c>
      <c r="F333" s="618" t="s">
        <v>117</v>
      </c>
      <c r="G333" s="618" t="s">
        <v>1878</v>
      </c>
      <c r="H333" s="619">
        <v>42446</v>
      </c>
      <c r="I333" s="620">
        <v>0.01</v>
      </c>
      <c r="J333" s="620">
        <v>1</v>
      </c>
      <c r="K333" s="621">
        <v>0.01</v>
      </c>
      <c r="L333" s="618"/>
      <c r="M333" s="618" t="s">
        <v>86</v>
      </c>
      <c r="N333" s="619">
        <v>42467</v>
      </c>
      <c r="O333" s="618" t="s">
        <v>72</v>
      </c>
    </row>
    <row r="334" spans="1:15" x14ac:dyDescent="0.2">
      <c r="A334" s="618" t="s">
        <v>890</v>
      </c>
      <c r="B334" s="618" t="s">
        <v>900</v>
      </c>
      <c r="C334" s="618" t="s">
        <v>891</v>
      </c>
      <c r="D334" s="618" t="s">
        <v>447</v>
      </c>
      <c r="E334" s="618" t="s">
        <v>448</v>
      </c>
      <c r="F334" s="618" t="s">
        <v>449</v>
      </c>
      <c r="G334" s="618" t="s">
        <v>1879</v>
      </c>
      <c r="H334" s="619">
        <v>42471</v>
      </c>
      <c r="I334" s="620">
        <v>58.08</v>
      </c>
      <c r="J334" s="620">
        <v>1</v>
      </c>
      <c r="K334" s="621">
        <v>58.08</v>
      </c>
      <c r="L334" s="618" t="s">
        <v>1880</v>
      </c>
      <c r="M334" s="618" t="s">
        <v>377</v>
      </c>
      <c r="N334" s="619">
        <v>42472</v>
      </c>
      <c r="O334" s="618" t="s">
        <v>72</v>
      </c>
    </row>
    <row r="335" spans="1:15" x14ac:dyDescent="0.2">
      <c r="A335" s="618" t="s">
        <v>890</v>
      </c>
      <c r="B335" s="618" t="s">
        <v>900</v>
      </c>
      <c r="C335" s="618" t="s">
        <v>891</v>
      </c>
      <c r="D335" s="618" t="s">
        <v>447</v>
      </c>
      <c r="E335" s="618" t="s">
        <v>448</v>
      </c>
      <c r="F335" s="618" t="s">
        <v>449</v>
      </c>
      <c r="G335" s="618" t="s">
        <v>1881</v>
      </c>
      <c r="H335" s="619">
        <v>42471</v>
      </c>
      <c r="I335" s="620">
        <v>64.290000000000006</v>
      </c>
      <c r="J335" s="620">
        <v>1</v>
      </c>
      <c r="K335" s="621">
        <v>64.290000000000006</v>
      </c>
      <c r="L335" s="618" t="s">
        <v>1882</v>
      </c>
      <c r="M335" s="618" t="s">
        <v>377</v>
      </c>
      <c r="N335" s="619">
        <v>42472</v>
      </c>
      <c r="O335" s="618" t="s">
        <v>72</v>
      </c>
    </row>
    <row r="336" spans="1:15" x14ac:dyDescent="0.2">
      <c r="A336" s="618" t="s">
        <v>890</v>
      </c>
      <c r="B336" s="618" t="s">
        <v>900</v>
      </c>
      <c r="C336" s="618" t="s">
        <v>891</v>
      </c>
      <c r="D336" s="618" t="s">
        <v>1886</v>
      </c>
      <c r="E336" s="618" t="s">
        <v>1887</v>
      </c>
      <c r="F336" s="618" t="s">
        <v>1888</v>
      </c>
      <c r="G336" s="618" t="s">
        <v>1889</v>
      </c>
      <c r="H336" s="619">
        <v>42443</v>
      </c>
      <c r="I336" s="620">
        <v>664.55</v>
      </c>
      <c r="J336" s="620">
        <v>1</v>
      </c>
      <c r="K336" s="621">
        <v>664.55</v>
      </c>
      <c r="L336" s="618" t="s">
        <v>1890</v>
      </c>
      <c r="M336" s="618" t="s">
        <v>1595</v>
      </c>
      <c r="N336" s="619">
        <v>42461</v>
      </c>
      <c r="O336" s="618" t="s">
        <v>72</v>
      </c>
    </row>
    <row r="337" spans="1:15" x14ac:dyDescent="0.2">
      <c r="A337" s="618" t="s">
        <v>890</v>
      </c>
      <c r="B337" s="618" t="s">
        <v>900</v>
      </c>
      <c r="C337" s="618" t="s">
        <v>891</v>
      </c>
      <c r="D337" s="618" t="s">
        <v>183</v>
      </c>
      <c r="E337" s="618" t="s">
        <v>184</v>
      </c>
      <c r="F337" s="618" t="s">
        <v>185</v>
      </c>
      <c r="G337" s="618" t="s">
        <v>1891</v>
      </c>
      <c r="H337" s="619">
        <v>42485</v>
      </c>
      <c r="I337" s="620">
        <v>494.89</v>
      </c>
      <c r="J337" s="620">
        <v>1</v>
      </c>
      <c r="K337" s="621">
        <v>494.89</v>
      </c>
      <c r="L337" s="618" t="s">
        <v>1892</v>
      </c>
      <c r="M337" s="618" t="s">
        <v>377</v>
      </c>
      <c r="N337" s="619">
        <v>42486</v>
      </c>
      <c r="O337" s="618" t="s">
        <v>72</v>
      </c>
    </row>
    <row r="338" spans="1:15" x14ac:dyDescent="0.2">
      <c r="A338" s="618" t="s">
        <v>890</v>
      </c>
      <c r="B338" s="618" t="s">
        <v>900</v>
      </c>
      <c r="C338" s="618" t="s">
        <v>891</v>
      </c>
      <c r="D338" s="618" t="s">
        <v>1893</v>
      </c>
      <c r="E338" s="618" t="s">
        <v>1894</v>
      </c>
      <c r="F338" s="618" t="s">
        <v>1895</v>
      </c>
      <c r="G338" s="618" t="s">
        <v>1896</v>
      </c>
      <c r="H338" s="619">
        <v>42478</v>
      </c>
      <c r="I338" s="620">
        <v>344.85</v>
      </c>
      <c r="J338" s="620">
        <v>1</v>
      </c>
      <c r="K338" s="621">
        <v>344.85</v>
      </c>
      <c r="L338" s="618" t="s">
        <v>1897</v>
      </c>
      <c r="M338" s="618" t="s">
        <v>406</v>
      </c>
      <c r="N338" s="619">
        <v>42481</v>
      </c>
      <c r="O338" s="618" t="s">
        <v>72</v>
      </c>
    </row>
    <row r="339" spans="1:15" x14ac:dyDescent="0.2">
      <c r="A339" s="618" t="s">
        <v>890</v>
      </c>
      <c r="B339" s="618" t="s">
        <v>900</v>
      </c>
      <c r="C339" s="618" t="s">
        <v>891</v>
      </c>
      <c r="D339" s="618" t="s">
        <v>1893</v>
      </c>
      <c r="E339" s="618" t="s">
        <v>1894</v>
      </c>
      <c r="F339" s="618" t="s">
        <v>1895</v>
      </c>
      <c r="G339" s="618" t="s">
        <v>1898</v>
      </c>
      <c r="H339" s="619">
        <v>42465</v>
      </c>
      <c r="I339" s="620">
        <v>317.63</v>
      </c>
      <c r="J339" s="620">
        <v>1</v>
      </c>
      <c r="K339" s="621">
        <v>317.63</v>
      </c>
      <c r="L339" s="618" t="s">
        <v>1899</v>
      </c>
      <c r="M339" s="618" t="s">
        <v>299</v>
      </c>
      <c r="N339" s="619">
        <v>42472</v>
      </c>
      <c r="O339" s="618" t="s">
        <v>72</v>
      </c>
    </row>
    <row r="340" spans="1:15" x14ac:dyDescent="0.2">
      <c r="A340" s="618" t="s">
        <v>890</v>
      </c>
      <c r="B340" s="618" t="s">
        <v>900</v>
      </c>
      <c r="C340" s="618" t="s">
        <v>891</v>
      </c>
      <c r="D340" s="618" t="s">
        <v>105</v>
      </c>
      <c r="E340" s="618" t="s">
        <v>106</v>
      </c>
      <c r="F340" s="618" t="s">
        <v>107</v>
      </c>
      <c r="G340" s="618" t="s">
        <v>1900</v>
      </c>
      <c r="H340" s="619">
        <v>42487</v>
      </c>
      <c r="I340" s="620">
        <v>92.7</v>
      </c>
      <c r="J340" s="620">
        <v>1</v>
      </c>
      <c r="K340" s="621">
        <v>92.7</v>
      </c>
      <c r="L340" s="618" t="s">
        <v>1901</v>
      </c>
      <c r="M340" s="618" t="s">
        <v>738</v>
      </c>
      <c r="N340" s="619">
        <v>42489</v>
      </c>
      <c r="O340" s="618" t="s">
        <v>72</v>
      </c>
    </row>
    <row r="341" spans="1:15" x14ac:dyDescent="0.2">
      <c r="A341" s="618" t="s">
        <v>890</v>
      </c>
      <c r="B341" s="618" t="s">
        <v>900</v>
      </c>
      <c r="C341" s="618" t="s">
        <v>891</v>
      </c>
      <c r="D341" s="618" t="s">
        <v>105</v>
      </c>
      <c r="E341" s="618" t="s">
        <v>106</v>
      </c>
      <c r="F341" s="618" t="s">
        <v>107</v>
      </c>
      <c r="G341" s="618" t="s">
        <v>1902</v>
      </c>
      <c r="H341" s="619">
        <v>42480</v>
      </c>
      <c r="I341" s="620">
        <v>630.88</v>
      </c>
      <c r="J341" s="620">
        <v>1</v>
      </c>
      <c r="K341" s="621">
        <v>630.88</v>
      </c>
      <c r="L341" s="618" t="s">
        <v>1903</v>
      </c>
      <c r="M341" s="618" t="s">
        <v>299</v>
      </c>
      <c r="N341" s="619">
        <v>42485</v>
      </c>
      <c r="O341" s="618" t="s">
        <v>72</v>
      </c>
    </row>
    <row r="342" spans="1:15" x14ac:dyDescent="0.2">
      <c r="A342" s="618" t="s">
        <v>890</v>
      </c>
      <c r="B342" s="618" t="s">
        <v>900</v>
      </c>
      <c r="C342" s="618" t="s">
        <v>891</v>
      </c>
      <c r="D342" s="618" t="s">
        <v>105</v>
      </c>
      <c r="E342" s="618" t="s">
        <v>106</v>
      </c>
      <c r="F342" s="618" t="s">
        <v>107</v>
      </c>
      <c r="G342" s="618" t="s">
        <v>1904</v>
      </c>
      <c r="H342" s="619">
        <v>42474</v>
      </c>
      <c r="I342" s="620">
        <v>1116.01</v>
      </c>
      <c r="J342" s="620">
        <v>1</v>
      </c>
      <c r="K342" s="621">
        <v>1116.01</v>
      </c>
      <c r="L342" s="618" t="s">
        <v>1905</v>
      </c>
      <c r="M342" s="618" t="s">
        <v>419</v>
      </c>
      <c r="N342" s="619">
        <v>42475</v>
      </c>
      <c r="O342" s="618" t="s">
        <v>72</v>
      </c>
    </row>
    <row r="343" spans="1:15" x14ac:dyDescent="0.2">
      <c r="A343" s="618" t="s">
        <v>890</v>
      </c>
      <c r="B343" s="618" t="s">
        <v>900</v>
      </c>
      <c r="C343" s="618" t="s">
        <v>891</v>
      </c>
      <c r="D343" s="618" t="s">
        <v>341</v>
      </c>
      <c r="E343" s="618" t="s">
        <v>342</v>
      </c>
      <c r="F343" s="618" t="s">
        <v>343</v>
      </c>
      <c r="G343" s="618" t="s">
        <v>1906</v>
      </c>
      <c r="H343" s="619">
        <v>42472</v>
      </c>
      <c r="I343" s="620">
        <v>532.24</v>
      </c>
      <c r="J343" s="620">
        <v>1</v>
      </c>
      <c r="K343" s="621">
        <v>532.24</v>
      </c>
      <c r="L343" s="618" t="s">
        <v>1907</v>
      </c>
      <c r="M343" s="618" t="s">
        <v>299</v>
      </c>
      <c r="N343" s="619">
        <v>42480</v>
      </c>
      <c r="O343" s="618" t="s">
        <v>72</v>
      </c>
    </row>
    <row r="344" spans="1:15" x14ac:dyDescent="0.2">
      <c r="A344" s="618" t="s">
        <v>890</v>
      </c>
      <c r="B344" s="618" t="s">
        <v>900</v>
      </c>
      <c r="C344" s="618" t="s">
        <v>891</v>
      </c>
      <c r="D344" s="618" t="s">
        <v>341</v>
      </c>
      <c r="E344" s="618" t="s">
        <v>342</v>
      </c>
      <c r="F344" s="618" t="s">
        <v>343</v>
      </c>
      <c r="G344" s="618" t="s">
        <v>1908</v>
      </c>
      <c r="H344" s="619">
        <v>42466</v>
      </c>
      <c r="I344" s="620">
        <v>119.28</v>
      </c>
      <c r="J344" s="620">
        <v>1</v>
      </c>
      <c r="K344" s="621">
        <v>119.28</v>
      </c>
      <c r="L344" s="618" t="s">
        <v>1909</v>
      </c>
      <c r="M344" s="618" t="s">
        <v>299</v>
      </c>
      <c r="N344" s="619">
        <v>42471</v>
      </c>
      <c r="O344" s="618" t="s">
        <v>72</v>
      </c>
    </row>
    <row r="345" spans="1:15" x14ac:dyDescent="0.2">
      <c r="A345" s="618" t="s">
        <v>890</v>
      </c>
      <c r="B345" s="618" t="s">
        <v>900</v>
      </c>
      <c r="C345" s="618" t="s">
        <v>891</v>
      </c>
      <c r="D345" s="618" t="s">
        <v>341</v>
      </c>
      <c r="E345" s="618" t="s">
        <v>342</v>
      </c>
      <c r="F345" s="618" t="s">
        <v>343</v>
      </c>
      <c r="G345" s="618" t="s">
        <v>1910</v>
      </c>
      <c r="H345" s="619">
        <v>42459</v>
      </c>
      <c r="I345" s="620">
        <v>468.54</v>
      </c>
      <c r="J345" s="620">
        <v>1</v>
      </c>
      <c r="K345" s="621">
        <v>468.54</v>
      </c>
      <c r="L345" s="618" t="s">
        <v>1911</v>
      </c>
      <c r="M345" s="618" t="s">
        <v>299</v>
      </c>
      <c r="N345" s="619">
        <v>42468</v>
      </c>
      <c r="O345" s="618" t="s">
        <v>72</v>
      </c>
    </row>
    <row r="346" spans="1:15" x14ac:dyDescent="0.2">
      <c r="A346" s="618" t="s">
        <v>890</v>
      </c>
      <c r="B346" s="618" t="s">
        <v>900</v>
      </c>
      <c r="C346" s="618" t="s">
        <v>891</v>
      </c>
      <c r="D346" s="618" t="s">
        <v>1912</v>
      </c>
      <c r="E346" s="618" t="s">
        <v>1913</v>
      </c>
      <c r="F346" s="618" t="s">
        <v>1914</v>
      </c>
      <c r="G346" s="618" t="s">
        <v>1917</v>
      </c>
      <c r="H346" s="619">
        <v>42488</v>
      </c>
      <c r="I346" s="620">
        <v>4622.05</v>
      </c>
      <c r="J346" s="620">
        <v>1</v>
      </c>
      <c r="K346" s="621">
        <v>4622.05</v>
      </c>
      <c r="L346" s="618" t="s">
        <v>1918</v>
      </c>
      <c r="M346" s="618" t="s">
        <v>132</v>
      </c>
      <c r="N346" s="619">
        <v>42489</v>
      </c>
      <c r="O346" s="618" t="s">
        <v>72</v>
      </c>
    </row>
    <row r="347" spans="1:15" x14ac:dyDescent="0.2">
      <c r="A347" s="618" t="s">
        <v>890</v>
      </c>
      <c r="B347" s="618" t="s">
        <v>900</v>
      </c>
      <c r="C347" s="618" t="s">
        <v>891</v>
      </c>
      <c r="D347" s="618" t="s">
        <v>611</v>
      </c>
      <c r="E347" s="618" t="s">
        <v>612</v>
      </c>
      <c r="F347" s="618" t="s">
        <v>613</v>
      </c>
      <c r="G347" s="618" t="s">
        <v>1919</v>
      </c>
      <c r="H347" s="619">
        <v>42486</v>
      </c>
      <c r="I347" s="620">
        <v>797.09</v>
      </c>
      <c r="J347" s="620">
        <v>1</v>
      </c>
      <c r="K347" s="621">
        <v>797.09</v>
      </c>
      <c r="L347" s="618" t="s">
        <v>1920</v>
      </c>
      <c r="M347" s="618" t="s">
        <v>377</v>
      </c>
      <c r="N347" s="619">
        <v>42488</v>
      </c>
      <c r="O347" s="618" t="s">
        <v>72</v>
      </c>
    </row>
    <row r="348" spans="1:15" x14ac:dyDescent="0.2">
      <c r="A348" s="618" t="s">
        <v>890</v>
      </c>
      <c r="B348" s="618" t="s">
        <v>900</v>
      </c>
      <c r="C348" s="618" t="s">
        <v>891</v>
      </c>
      <c r="D348" s="618" t="s">
        <v>1921</v>
      </c>
      <c r="E348" s="618" t="s">
        <v>1922</v>
      </c>
      <c r="F348" s="618" t="s">
        <v>1923</v>
      </c>
      <c r="G348" s="618" t="s">
        <v>1924</v>
      </c>
      <c r="H348" s="619">
        <v>42471</v>
      </c>
      <c r="I348" s="620">
        <v>203.52</v>
      </c>
      <c r="J348" s="620">
        <v>1</v>
      </c>
      <c r="K348" s="621">
        <v>203.52</v>
      </c>
      <c r="L348" s="618" t="s">
        <v>1925</v>
      </c>
      <c r="M348" s="618" t="s">
        <v>132</v>
      </c>
      <c r="N348" s="619">
        <v>42473</v>
      </c>
      <c r="O348" s="618" t="s">
        <v>72</v>
      </c>
    </row>
    <row r="349" spans="1:15" x14ac:dyDescent="0.2">
      <c r="A349" s="618" t="s">
        <v>890</v>
      </c>
      <c r="B349" s="618" t="s">
        <v>900</v>
      </c>
      <c r="C349" s="618" t="s">
        <v>891</v>
      </c>
      <c r="D349" s="618" t="s">
        <v>139</v>
      </c>
      <c r="E349" s="618" t="s">
        <v>140</v>
      </c>
      <c r="F349" s="618" t="s">
        <v>141</v>
      </c>
      <c r="G349" s="618" t="s">
        <v>1926</v>
      </c>
      <c r="H349" s="619">
        <v>42481</v>
      </c>
      <c r="I349" s="620">
        <v>297.66000000000003</v>
      </c>
      <c r="J349" s="620">
        <v>1</v>
      </c>
      <c r="K349" s="621">
        <v>297.66000000000003</v>
      </c>
      <c r="L349" s="618" t="s">
        <v>1927</v>
      </c>
      <c r="M349" s="618" t="s">
        <v>377</v>
      </c>
      <c r="N349" s="619">
        <v>42485</v>
      </c>
      <c r="O349" s="618" t="s">
        <v>72</v>
      </c>
    </row>
    <row r="350" spans="1:15" x14ac:dyDescent="0.2">
      <c r="A350" s="618" t="s">
        <v>890</v>
      </c>
      <c r="B350" s="618" t="s">
        <v>900</v>
      </c>
      <c r="C350" s="618" t="s">
        <v>891</v>
      </c>
      <c r="D350" s="618" t="s">
        <v>139</v>
      </c>
      <c r="E350" s="618" t="s">
        <v>140</v>
      </c>
      <c r="F350" s="618" t="s">
        <v>141</v>
      </c>
      <c r="G350" s="618" t="s">
        <v>1928</v>
      </c>
      <c r="H350" s="619">
        <v>42466</v>
      </c>
      <c r="I350" s="620">
        <v>27.23</v>
      </c>
      <c r="J350" s="620">
        <v>1</v>
      </c>
      <c r="K350" s="621">
        <v>27.23</v>
      </c>
      <c r="L350" s="618" t="s">
        <v>1929</v>
      </c>
      <c r="M350" s="618" t="s">
        <v>377</v>
      </c>
      <c r="N350" s="619">
        <v>42468</v>
      </c>
      <c r="O350" s="618" t="s">
        <v>72</v>
      </c>
    </row>
    <row r="351" spans="1:15" x14ac:dyDescent="0.2">
      <c r="A351" s="618" t="s">
        <v>890</v>
      </c>
      <c r="B351" s="618" t="s">
        <v>900</v>
      </c>
      <c r="C351" s="618" t="s">
        <v>891</v>
      </c>
      <c r="D351" s="618" t="s">
        <v>139</v>
      </c>
      <c r="E351" s="618" t="s">
        <v>140</v>
      </c>
      <c r="F351" s="618" t="s">
        <v>141</v>
      </c>
      <c r="G351" s="618" t="s">
        <v>1930</v>
      </c>
      <c r="H351" s="619">
        <v>42459</v>
      </c>
      <c r="I351" s="620">
        <v>122.69</v>
      </c>
      <c r="J351" s="620">
        <v>1</v>
      </c>
      <c r="K351" s="621">
        <v>122.69</v>
      </c>
      <c r="L351" s="618"/>
      <c r="M351" s="618" t="s">
        <v>1877</v>
      </c>
      <c r="N351" s="619">
        <v>42465</v>
      </c>
      <c r="O351" s="618" t="s">
        <v>72</v>
      </c>
    </row>
    <row r="352" spans="1:15" x14ac:dyDescent="0.2">
      <c r="A352" s="618" t="s">
        <v>890</v>
      </c>
      <c r="B352" s="618" t="s">
        <v>900</v>
      </c>
      <c r="C352" s="618" t="s">
        <v>891</v>
      </c>
      <c r="D352" s="618" t="s">
        <v>139</v>
      </c>
      <c r="E352" s="618" t="s">
        <v>140</v>
      </c>
      <c r="F352" s="618" t="s">
        <v>141</v>
      </c>
      <c r="G352" s="618" t="s">
        <v>1931</v>
      </c>
      <c r="H352" s="619">
        <v>42475</v>
      </c>
      <c r="I352" s="620">
        <v>681</v>
      </c>
      <c r="J352" s="620">
        <v>1</v>
      </c>
      <c r="K352" s="621">
        <v>681</v>
      </c>
      <c r="L352" s="618"/>
      <c r="M352" s="618" t="s">
        <v>87</v>
      </c>
      <c r="N352" s="619">
        <v>42478</v>
      </c>
      <c r="O352" s="618" t="s">
        <v>72</v>
      </c>
    </row>
    <row r="353" spans="1:15" x14ac:dyDescent="0.2">
      <c r="A353" s="618" t="s">
        <v>890</v>
      </c>
      <c r="B353" s="618" t="s">
        <v>900</v>
      </c>
      <c r="C353" s="618" t="s">
        <v>891</v>
      </c>
      <c r="D353" s="618" t="s">
        <v>139</v>
      </c>
      <c r="E353" s="618" t="s">
        <v>140</v>
      </c>
      <c r="F353" s="618" t="s">
        <v>141</v>
      </c>
      <c r="G353" s="618" t="s">
        <v>1932</v>
      </c>
      <c r="H353" s="619">
        <v>42466</v>
      </c>
      <c r="I353" s="620">
        <v>681</v>
      </c>
      <c r="J353" s="620">
        <v>1</v>
      </c>
      <c r="K353" s="621">
        <v>681</v>
      </c>
      <c r="L353" s="618" t="s">
        <v>1933</v>
      </c>
      <c r="M353" s="618" t="s">
        <v>87</v>
      </c>
      <c r="N353" s="619">
        <v>42468</v>
      </c>
      <c r="O353" s="618" t="s">
        <v>72</v>
      </c>
    </row>
    <row r="354" spans="1:15" x14ac:dyDescent="0.2">
      <c r="A354" s="618" t="s">
        <v>890</v>
      </c>
      <c r="B354" s="618" t="s">
        <v>900</v>
      </c>
      <c r="C354" s="618" t="s">
        <v>891</v>
      </c>
      <c r="D354" s="618" t="s">
        <v>164</v>
      </c>
      <c r="E354" s="618" t="s">
        <v>165</v>
      </c>
      <c r="F354" s="618" t="s">
        <v>166</v>
      </c>
      <c r="G354" s="618" t="s">
        <v>1937</v>
      </c>
      <c r="H354" s="619">
        <v>42472</v>
      </c>
      <c r="I354" s="620">
        <v>55.37</v>
      </c>
      <c r="J354" s="620">
        <v>1</v>
      </c>
      <c r="K354" s="621">
        <v>55.37</v>
      </c>
      <c r="L354" s="618" t="s">
        <v>1938</v>
      </c>
      <c r="M354" s="618" t="s">
        <v>377</v>
      </c>
      <c r="N354" s="619">
        <v>42480</v>
      </c>
      <c r="O354" s="618" t="s">
        <v>72</v>
      </c>
    </row>
    <row r="355" spans="1:15" x14ac:dyDescent="0.2">
      <c r="A355" s="618" t="s">
        <v>890</v>
      </c>
      <c r="B355" s="618" t="s">
        <v>900</v>
      </c>
      <c r="C355" s="618" t="s">
        <v>891</v>
      </c>
      <c r="D355" s="618" t="s">
        <v>319</v>
      </c>
      <c r="E355" s="618" t="s">
        <v>320</v>
      </c>
      <c r="F355" s="618" t="s">
        <v>321</v>
      </c>
      <c r="G355" s="618" t="s">
        <v>1944</v>
      </c>
      <c r="H355" s="619">
        <v>42478</v>
      </c>
      <c r="I355" s="620">
        <v>810.1</v>
      </c>
      <c r="J355" s="620">
        <v>1</v>
      </c>
      <c r="K355" s="621">
        <v>810.1</v>
      </c>
      <c r="L355" s="618" t="s">
        <v>1945</v>
      </c>
      <c r="M355" s="618" t="s">
        <v>377</v>
      </c>
      <c r="N355" s="619">
        <v>42479</v>
      </c>
      <c r="O355" s="618" t="s">
        <v>72</v>
      </c>
    </row>
    <row r="356" spans="1:15" x14ac:dyDescent="0.2">
      <c r="A356" s="618" t="s">
        <v>890</v>
      </c>
      <c r="B356" s="618" t="s">
        <v>900</v>
      </c>
      <c r="C356" s="618" t="s">
        <v>891</v>
      </c>
      <c r="D356" s="618" t="s">
        <v>310</v>
      </c>
      <c r="E356" s="618" t="s">
        <v>311</v>
      </c>
      <c r="F356" s="618" t="s">
        <v>312</v>
      </c>
      <c r="G356" s="618" t="s">
        <v>1952</v>
      </c>
      <c r="H356" s="619">
        <v>42478</v>
      </c>
      <c r="I356" s="620">
        <v>386.7</v>
      </c>
      <c r="J356" s="620">
        <v>1</v>
      </c>
      <c r="K356" s="621">
        <v>386.7</v>
      </c>
      <c r="L356" s="618" t="s">
        <v>1953</v>
      </c>
      <c r="M356" s="618" t="s">
        <v>377</v>
      </c>
      <c r="N356" s="619">
        <v>42478</v>
      </c>
      <c r="O356" s="618" t="s">
        <v>72</v>
      </c>
    </row>
    <row r="357" spans="1:15" x14ac:dyDescent="0.2">
      <c r="A357" s="618" t="s">
        <v>890</v>
      </c>
      <c r="B357" s="618" t="s">
        <v>900</v>
      </c>
      <c r="C357" s="618" t="s">
        <v>891</v>
      </c>
      <c r="D357" s="618" t="s">
        <v>307</v>
      </c>
      <c r="E357" s="618" t="s">
        <v>308</v>
      </c>
      <c r="F357" s="618" t="s">
        <v>309</v>
      </c>
      <c r="G357" s="618" t="s">
        <v>1957</v>
      </c>
      <c r="H357" s="619">
        <v>42460</v>
      </c>
      <c r="I357" s="620">
        <v>1744.82</v>
      </c>
      <c r="J357" s="620">
        <v>1</v>
      </c>
      <c r="K357" s="621">
        <v>1744.82</v>
      </c>
      <c r="L357" s="618" t="s">
        <v>1958</v>
      </c>
      <c r="M357" s="618" t="s">
        <v>88</v>
      </c>
      <c r="N357" s="619">
        <v>42471</v>
      </c>
      <c r="O357" s="618" t="s">
        <v>72</v>
      </c>
    </row>
    <row r="358" spans="1:15" x14ac:dyDescent="0.2">
      <c r="A358" s="618" t="s">
        <v>890</v>
      </c>
      <c r="B358" s="618" t="s">
        <v>900</v>
      </c>
      <c r="C358" s="618" t="s">
        <v>891</v>
      </c>
      <c r="D358" s="618" t="s">
        <v>1114</v>
      </c>
      <c r="E358" s="618" t="s">
        <v>1115</v>
      </c>
      <c r="F358" s="618" t="s">
        <v>1116</v>
      </c>
      <c r="G358" s="618" t="s">
        <v>1959</v>
      </c>
      <c r="H358" s="619">
        <v>42459</v>
      </c>
      <c r="I358" s="620">
        <v>94.38</v>
      </c>
      <c r="J358" s="620">
        <v>1</v>
      </c>
      <c r="K358" s="621">
        <v>94.38</v>
      </c>
      <c r="L358" s="618" t="s">
        <v>1960</v>
      </c>
      <c r="M358" s="618" t="s">
        <v>248</v>
      </c>
      <c r="N358" s="619">
        <v>42464</v>
      </c>
      <c r="O358" s="618" t="s">
        <v>72</v>
      </c>
    </row>
    <row r="359" spans="1:15" x14ac:dyDescent="0.2">
      <c r="A359" s="618" t="s">
        <v>890</v>
      </c>
      <c r="B359" s="618" t="s">
        <v>900</v>
      </c>
      <c r="C359" s="618" t="s">
        <v>891</v>
      </c>
      <c r="D359" s="618" t="s">
        <v>262</v>
      </c>
      <c r="E359" s="618" t="s">
        <v>263</v>
      </c>
      <c r="F359" s="618" t="s">
        <v>264</v>
      </c>
      <c r="G359" s="618" t="s">
        <v>1964</v>
      </c>
      <c r="H359" s="619">
        <v>42468</v>
      </c>
      <c r="I359" s="620">
        <v>10.89</v>
      </c>
      <c r="J359" s="620">
        <v>1</v>
      </c>
      <c r="K359" s="621">
        <v>10.89</v>
      </c>
      <c r="L359" s="618"/>
      <c r="M359" s="618" t="s">
        <v>304</v>
      </c>
      <c r="N359" s="619">
        <v>42473</v>
      </c>
      <c r="O359" s="618" t="s">
        <v>72</v>
      </c>
    </row>
    <row r="360" spans="1:15" x14ac:dyDescent="0.2">
      <c r="A360" s="618" t="s">
        <v>890</v>
      </c>
      <c r="B360" s="618" t="s">
        <v>900</v>
      </c>
      <c r="C360" s="618" t="s">
        <v>891</v>
      </c>
      <c r="D360" s="618" t="s">
        <v>300</v>
      </c>
      <c r="E360" s="618" t="s">
        <v>301</v>
      </c>
      <c r="F360" s="618" t="s">
        <v>302</v>
      </c>
      <c r="G360" s="618" t="s">
        <v>1965</v>
      </c>
      <c r="H360" s="619">
        <v>42468</v>
      </c>
      <c r="I360" s="620">
        <v>188.76</v>
      </c>
      <c r="J360" s="620">
        <v>1</v>
      </c>
      <c r="K360" s="621">
        <v>188.76</v>
      </c>
      <c r="L360" s="618" t="s">
        <v>1966</v>
      </c>
      <c r="M360" s="618" t="s">
        <v>419</v>
      </c>
      <c r="N360" s="619">
        <v>42479</v>
      </c>
      <c r="O360" s="618" t="s">
        <v>72</v>
      </c>
    </row>
    <row r="361" spans="1:15" x14ac:dyDescent="0.2">
      <c r="A361" s="618" t="s">
        <v>890</v>
      </c>
      <c r="B361" s="618" t="s">
        <v>900</v>
      </c>
      <c r="C361" s="618" t="s">
        <v>891</v>
      </c>
      <c r="D361" s="618" t="s">
        <v>641</v>
      </c>
      <c r="E361" s="618" t="s">
        <v>642</v>
      </c>
      <c r="F361" s="618" t="s">
        <v>643</v>
      </c>
      <c r="G361" s="618" t="s">
        <v>1967</v>
      </c>
      <c r="H361" s="619">
        <v>42478</v>
      </c>
      <c r="I361" s="620">
        <v>484</v>
      </c>
      <c r="J361" s="620">
        <v>1</v>
      </c>
      <c r="K361" s="621">
        <v>484</v>
      </c>
      <c r="L361" s="618" t="s">
        <v>1968</v>
      </c>
      <c r="M361" s="618" t="s">
        <v>329</v>
      </c>
      <c r="N361" s="619">
        <v>42478</v>
      </c>
      <c r="O361" s="618" t="s">
        <v>72</v>
      </c>
    </row>
    <row r="362" spans="1:15" x14ac:dyDescent="0.2">
      <c r="A362" s="618" t="s">
        <v>890</v>
      </c>
      <c r="B362" s="618" t="s">
        <v>900</v>
      </c>
      <c r="C362" s="618" t="s">
        <v>891</v>
      </c>
      <c r="D362" s="618" t="s">
        <v>90</v>
      </c>
      <c r="E362" s="618" t="s">
        <v>91</v>
      </c>
      <c r="F362" s="618" t="s">
        <v>92</v>
      </c>
      <c r="G362" s="618" t="s">
        <v>1971</v>
      </c>
      <c r="H362" s="619">
        <v>42460</v>
      </c>
      <c r="I362" s="620">
        <v>200.67</v>
      </c>
      <c r="J362" s="620">
        <v>1</v>
      </c>
      <c r="K362" s="621">
        <v>200.67</v>
      </c>
      <c r="L362" s="618" t="s">
        <v>1972</v>
      </c>
      <c r="M362" s="618" t="s">
        <v>1973</v>
      </c>
      <c r="N362" s="619">
        <v>42465</v>
      </c>
      <c r="O362" s="618" t="s">
        <v>72</v>
      </c>
    </row>
    <row r="363" spans="1:15" x14ac:dyDescent="0.2">
      <c r="A363" s="618" t="s">
        <v>890</v>
      </c>
      <c r="B363" s="618" t="s">
        <v>900</v>
      </c>
      <c r="C363" s="618" t="s">
        <v>891</v>
      </c>
      <c r="D363" s="618" t="s">
        <v>90</v>
      </c>
      <c r="E363" s="618" t="s">
        <v>91</v>
      </c>
      <c r="F363" s="618" t="s">
        <v>92</v>
      </c>
      <c r="G363" s="618" t="s">
        <v>1974</v>
      </c>
      <c r="H363" s="619">
        <v>42460</v>
      </c>
      <c r="I363" s="620">
        <v>15.31</v>
      </c>
      <c r="J363" s="620">
        <v>1</v>
      </c>
      <c r="K363" s="621">
        <v>15.31</v>
      </c>
      <c r="L363" s="618" t="s">
        <v>1975</v>
      </c>
      <c r="M363" s="618" t="s">
        <v>1973</v>
      </c>
      <c r="N363" s="619">
        <v>42465</v>
      </c>
      <c r="O363" s="618" t="s">
        <v>72</v>
      </c>
    </row>
    <row r="364" spans="1:15" x14ac:dyDescent="0.2">
      <c r="A364" s="618" t="s">
        <v>890</v>
      </c>
      <c r="B364" s="618" t="s">
        <v>900</v>
      </c>
      <c r="C364" s="618" t="s">
        <v>891</v>
      </c>
      <c r="D364" s="618" t="s">
        <v>90</v>
      </c>
      <c r="E364" s="618" t="s">
        <v>91</v>
      </c>
      <c r="F364" s="618" t="s">
        <v>92</v>
      </c>
      <c r="G364" s="618" t="s">
        <v>1976</v>
      </c>
      <c r="H364" s="619">
        <v>42460</v>
      </c>
      <c r="I364" s="620">
        <v>266.47000000000003</v>
      </c>
      <c r="J364" s="620">
        <v>1</v>
      </c>
      <c r="K364" s="621">
        <v>266.47000000000003</v>
      </c>
      <c r="L364" s="618" t="s">
        <v>1977</v>
      </c>
      <c r="M364" s="618" t="s">
        <v>132</v>
      </c>
      <c r="N364" s="619">
        <v>42465</v>
      </c>
      <c r="O364" s="618" t="s">
        <v>72</v>
      </c>
    </row>
    <row r="365" spans="1:15" x14ac:dyDescent="0.2">
      <c r="A365" s="618" t="s">
        <v>890</v>
      </c>
      <c r="B365" s="618" t="s">
        <v>900</v>
      </c>
      <c r="C365" s="618" t="s">
        <v>891</v>
      </c>
      <c r="D365" s="618" t="s">
        <v>90</v>
      </c>
      <c r="E365" s="618" t="s">
        <v>91</v>
      </c>
      <c r="F365" s="618" t="s">
        <v>92</v>
      </c>
      <c r="G365" s="618" t="s">
        <v>1978</v>
      </c>
      <c r="H365" s="619">
        <v>42460</v>
      </c>
      <c r="I365" s="620">
        <v>78.58</v>
      </c>
      <c r="J365" s="620">
        <v>1</v>
      </c>
      <c r="K365" s="621">
        <v>78.58</v>
      </c>
      <c r="L365" s="618" t="s">
        <v>1979</v>
      </c>
      <c r="M365" s="618" t="s">
        <v>303</v>
      </c>
      <c r="N365" s="619">
        <v>42465</v>
      </c>
      <c r="O365" s="618" t="s">
        <v>72</v>
      </c>
    </row>
    <row r="366" spans="1:15" x14ac:dyDescent="0.2">
      <c r="A366" s="618" t="s">
        <v>890</v>
      </c>
      <c r="B366" s="618" t="s">
        <v>900</v>
      </c>
      <c r="C366" s="618" t="s">
        <v>891</v>
      </c>
      <c r="D366" s="618" t="s">
        <v>90</v>
      </c>
      <c r="E366" s="618" t="s">
        <v>91</v>
      </c>
      <c r="F366" s="618" t="s">
        <v>92</v>
      </c>
      <c r="G366" s="618" t="s">
        <v>1980</v>
      </c>
      <c r="H366" s="619">
        <v>42460</v>
      </c>
      <c r="I366" s="620">
        <v>579.45000000000005</v>
      </c>
      <c r="J366" s="620">
        <v>1</v>
      </c>
      <c r="K366" s="621">
        <v>579.45000000000005</v>
      </c>
      <c r="L366" s="618" t="s">
        <v>1981</v>
      </c>
      <c r="M366" s="618" t="s">
        <v>104</v>
      </c>
      <c r="N366" s="619">
        <v>42465</v>
      </c>
      <c r="O366" s="618" t="s">
        <v>72</v>
      </c>
    </row>
    <row r="367" spans="1:15" x14ac:dyDescent="0.2">
      <c r="A367" s="618" t="s">
        <v>890</v>
      </c>
      <c r="B367" s="618" t="s">
        <v>900</v>
      </c>
      <c r="C367" s="618" t="s">
        <v>891</v>
      </c>
      <c r="D367" s="618" t="s">
        <v>255</v>
      </c>
      <c r="E367" s="618" t="s">
        <v>256</v>
      </c>
      <c r="F367" s="618" t="s">
        <v>257</v>
      </c>
      <c r="G367" s="618" t="s">
        <v>1983</v>
      </c>
      <c r="H367" s="619">
        <v>42481</v>
      </c>
      <c r="I367" s="620">
        <v>45.12</v>
      </c>
      <c r="J367" s="620">
        <v>1</v>
      </c>
      <c r="K367" s="621">
        <v>45.12</v>
      </c>
      <c r="L367" s="618"/>
      <c r="M367" s="618" t="s">
        <v>674</v>
      </c>
      <c r="N367" s="619">
        <v>42485</v>
      </c>
      <c r="O367" s="618" t="s">
        <v>72</v>
      </c>
    </row>
    <row r="368" spans="1:15" x14ac:dyDescent="0.2">
      <c r="A368" s="618" t="s">
        <v>890</v>
      </c>
      <c r="B368" s="618" t="s">
        <v>900</v>
      </c>
      <c r="C368" s="618" t="s">
        <v>891</v>
      </c>
      <c r="D368" s="618" t="s">
        <v>255</v>
      </c>
      <c r="E368" s="618" t="s">
        <v>256</v>
      </c>
      <c r="F368" s="618" t="s">
        <v>257</v>
      </c>
      <c r="G368" s="618" t="s">
        <v>1984</v>
      </c>
      <c r="H368" s="619">
        <v>42479</v>
      </c>
      <c r="I368" s="620">
        <v>140.36000000000001</v>
      </c>
      <c r="J368" s="620">
        <v>1</v>
      </c>
      <c r="K368" s="621">
        <v>140.36000000000001</v>
      </c>
      <c r="L368" s="618"/>
      <c r="M368" s="618" t="s">
        <v>1569</v>
      </c>
      <c r="N368" s="619">
        <v>42485</v>
      </c>
      <c r="O368" s="618" t="s">
        <v>72</v>
      </c>
    </row>
    <row r="369" spans="1:15" x14ac:dyDescent="0.2">
      <c r="A369" s="618" t="s">
        <v>890</v>
      </c>
      <c r="B369" s="618" t="s">
        <v>900</v>
      </c>
      <c r="C369" s="618" t="s">
        <v>891</v>
      </c>
      <c r="D369" s="618" t="s">
        <v>255</v>
      </c>
      <c r="E369" s="618" t="s">
        <v>256</v>
      </c>
      <c r="F369" s="618" t="s">
        <v>257</v>
      </c>
      <c r="G369" s="618" t="s">
        <v>1985</v>
      </c>
      <c r="H369" s="619">
        <v>42474</v>
      </c>
      <c r="I369" s="620">
        <v>250.39</v>
      </c>
      <c r="J369" s="620">
        <v>1</v>
      </c>
      <c r="K369" s="621">
        <v>250.39</v>
      </c>
      <c r="L369" s="618"/>
      <c r="M369" s="618" t="s">
        <v>97</v>
      </c>
      <c r="N369" s="619">
        <v>42485</v>
      </c>
      <c r="O369" s="618" t="s">
        <v>72</v>
      </c>
    </row>
    <row r="370" spans="1:15" x14ac:dyDescent="0.2">
      <c r="A370" s="618" t="s">
        <v>890</v>
      </c>
      <c r="B370" s="618" t="s">
        <v>900</v>
      </c>
      <c r="C370" s="618" t="s">
        <v>891</v>
      </c>
      <c r="D370" s="618" t="s">
        <v>255</v>
      </c>
      <c r="E370" s="618" t="s">
        <v>256</v>
      </c>
      <c r="F370" s="618" t="s">
        <v>257</v>
      </c>
      <c r="G370" s="618" t="s">
        <v>1986</v>
      </c>
      <c r="H370" s="619">
        <v>42472</v>
      </c>
      <c r="I370" s="620">
        <v>33.409999999999997</v>
      </c>
      <c r="J370" s="620">
        <v>1</v>
      </c>
      <c r="K370" s="621">
        <v>33.409999999999997</v>
      </c>
      <c r="L370" s="618"/>
      <c r="M370" s="618" t="s">
        <v>932</v>
      </c>
      <c r="N370" s="619">
        <v>42485</v>
      </c>
      <c r="O370" s="618" t="s">
        <v>72</v>
      </c>
    </row>
    <row r="371" spans="1:15" x14ac:dyDescent="0.2">
      <c r="A371" s="618" t="s">
        <v>890</v>
      </c>
      <c r="B371" s="618" t="s">
        <v>900</v>
      </c>
      <c r="C371" s="618" t="s">
        <v>891</v>
      </c>
      <c r="D371" s="618" t="s">
        <v>255</v>
      </c>
      <c r="E371" s="618" t="s">
        <v>256</v>
      </c>
      <c r="F371" s="618" t="s">
        <v>257</v>
      </c>
      <c r="G371" s="618" t="s">
        <v>3300</v>
      </c>
      <c r="H371" s="619">
        <v>42471</v>
      </c>
      <c r="I371" s="620">
        <v>49.22</v>
      </c>
      <c r="J371" s="620">
        <v>1</v>
      </c>
      <c r="K371" s="621">
        <v>49.22</v>
      </c>
      <c r="L371" s="618"/>
      <c r="M371" s="618" t="s">
        <v>539</v>
      </c>
      <c r="N371" s="619">
        <v>42472</v>
      </c>
      <c r="O371" s="618" t="s">
        <v>72</v>
      </c>
    </row>
    <row r="372" spans="1:15" x14ac:dyDescent="0.2">
      <c r="A372" s="618" t="s">
        <v>890</v>
      </c>
      <c r="B372" s="618" t="s">
        <v>900</v>
      </c>
      <c r="C372" s="618" t="s">
        <v>891</v>
      </c>
      <c r="D372" s="618" t="s">
        <v>255</v>
      </c>
      <c r="E372" s="618" t="s">
        <v>256</v>
      </c>
      <c r="F372" s="618" t="s">
        <v>257</v>
      </c>
      <c r="G372" s="618" t="s">
        <v>1987</v>
      </c>
      <c r="H372" s="619">
        <v>42468</v>
      </c>
      <c r="I372" s="620">
        <v>58.3</v>
      </c>
      <c r="J372" s="620">
        <v>1</v>
      </c>
      <c r="K372" s="621">
        <v>58.3</v>
      </c>
      <c r="L372" s="618"/>
      <c r="M372" s="618" t="s">
        <v>674</v>
      </c>
      <c r="N372" s="619">
        <v>42472</v>
      </c>
      <c r="O372" s="618" t="s">
        <v>72</v>
      </c>
    </row>
    <row r="373" spans="1:15" x14ac:dyDescent="0.2">
      <c r="A373" s="618" t="s">
        <v>890</v>
      </c>
      <c r="B373" s="618" t="s">
        <v>900</v>
      </c>
      <c r="C373" s="618" t="s">
        <v>891</v>
      </c>
      <c r="D373" s="618" t="s">
        <v>255</v>
      </c>
      <c r="E373" s="618" t="s">
        <v>256</v>
      </c>
      <c r="F373" s="618" t="s">
        <v>257</v>
      </c>
      <c r="G373" s="618" t="s">
        <v>1989</v>
      </c>
      <c r="H373" s="619">
        <v>42467</v>
      </c>
      <c r="I373" s="620">
        <v>3.8</v>
      </c>
      <c r="J373" s="620">
        <v>1</v>
      </c>
      <c r="K373" s="621">
        <v>3.8</v>
      </c>
      <c r="L373" s="618"/>
      <c r="M373" s="618" t="s">
        <v>932</v>
      </c>
      <c r="N373" s="619">
        <v>42472</v>
      </c>
      <c r="O373" s="618" t="s">
        <v>72</v>
      </c>
    </row>
    <row r="374" spans="1:15" x14ac:dyDescent="0.2">
      <c r="A374" s="618" t="s">
        <v>890</v>
      </c>
      <c r="B374" s="618" t="s">
        <v>900</v>
      </c>
      <c r="C374" s="618" t="s">
        <v>891</v>
      </c>
      <c r="D374" s="618" t="s">
        <v>255</v>
      </c>
      <c r="E374" s="618" t="s">
        <v>256</v>
      </c>
      <c r="F374" s="618" t="s">
        <v>257</v>
      </c>
      <c r="G374" s="618" t="s">
        <v>1990</v>
      </c>
      <c r="H374" s="619">
        <v>42467</v>
      </c>
      <c r="I374" s="620">
        <v>0.25</v>
      </c>
      <c r="J374" s="620">
        <v>1</v>
      </c>
      <c r="K374" s="621">
        <v>0.25</v>
      </c>
      <c r="L374" s="618"/>
      <c r="M374" s="618" t="s">
        <v>274</v>
      </c>
      <c r="N374" s="619">
        <v>42472</v>
      </c>
      <c r="O374" s="618" t="s">
        <v>72</v>
      </c>
    </row>
    <row r="375" spans="1:15" x14ac:dyDescent="0.2">
      <c r="A375" s="618" t="s">
        <v>890</v>
      </c>
      <c r="B375" s="618" t="s">
        <v>900</v>
      </c>
      <c r="C375" s="618" t="s">
        <v>891</v>
      </c>
      <c r="D375" s="618" t="s">
        <v>255</v>
      </c>
      <c r="E375" s="618" t="s">
        <v>256</v>
      </c>
      <c r="F375" s="618" t="s">
        <v>257</v>
      </c>
      <c r="G375" s="618" t="s">
        <v>1991</v>
      </c>
      <c r="H375" s="619">
        <v>42466</v>
      </c>
      <c r="I375" s="620">
        <v>27</v>
      </c>
      <c r="J375" s="620">
        <v>1</v>
      </c>
      <c r="K375" s="621">
        <v>27</v>
      </c>
      <c r="L375" s="618"/>
      <c r="M375" s="618" t="s">
        <v>283</v>
      </c>
      <c r="N375" s="619">
        <v>42472</v>
      </c>
      <c r="O375" s="618" t="s">
        <v>460</v>
      </c>
    </row>
    <row r="376" spans="1:15" x14ac:dyDescent="0.2">
      <c r="A376" s="618" t="s">
        <v>890</v>
      </c>
      <c r="B376" s="618" t="s">
        <v>900</v>
      </c>
      <c r="C376" s="618" t="s">
        <v>891</v>
      </c>
      <c r="D376" s="618" t="s">
        <v>255</v>
      </c>
      <c r="E376" s="618" t="s">
        <v>256</v>
      </c>
      <c r="F376" s="618" t="s">
        <v>257</v>
      </c>
      <c r="G376" s="618" t="s">
        <v>1992</v>
      </c>
      <c r="H376" s="619">
        <v>42466</v>
      </c>
      <c r="I376" s="620">
        <v>25.94</v>
      </c>
      <c r="J376" s="620">
        <v>1</v>
      </c>
      <c r="K376" s="621">
        <v>25.94</v>
      </c>
      <c r="L376" s="618"/>
      <c r="M376" s="618" t="s">
        <v>378</v>
      </c>
      <c r="N376" s="619">
        <v>42472</v>
      </c>
      <c r="O376" s="618" t="s">
        <v>72</v>
      </c>
    </row>
    <row r="377" spans="1:15" x14ac:dyDescent="0.2">
      <c r="A377" s="618" t="s">
        <v>890</v>
      </c>
      <c r="B377" s="618" t="s">
        <v>900</v>
      </c>
      <c r="C377" s="618" t="s">
        <v>891</v>
      </c>
      <c r="D377" s="618" t="s">
        <v>255</v>
      </c>
      <c r="E377" s="618" t="s">
        <v>256</v>
      </c>
      <c r="F377" s="618" t="s">
        <v>257</v>
      </c>
      <c r="G377" s="618" t="s">
        <v>1993</v>
      </c>
      <c r="H377" s="619">
        <v>42438</v>
      </c>
      <c r="I377" s="620">
        <v>13.9</v>
      </c>
      <c r="J377" s="620">
        <v>1</v>
      </c>
      <c r="K377" s="621">
        <v>13.9</v>
      </c>
      <c r="L377" s="618"/>
      <c r="M377" s="618" t="s">
        <v>769</v>
      </c>
      <c r="N377" s="619">
        <v>42461</v>
      </c>
      <c r="O377" s="618" t="s">
        <v>72</v>
      </c>
    </row>
    <row r="378" spans="1:15" x14ac:dyDescent="0.2">
      <c r="A378" s="618" t="s">
        <v>890</v>
      </c>
      <c r="B378" s="618" t="s">
        <v>900</v>
      </c>
      <c r="C378" s="618" t="s">
        <v>891</v>
      </c>
      <c r="D378" s="618" t="s">
        <v>255</v>
      </c>
      <c r="E378" s="618" t="s">
        <v>256</v>
      </c>
      <c r="F378" s="618" t="s">
        <v>257</v>
      </c>
      <c r="G378" s="618" t="s">
        <v>1994</v>
      </c>
      <c r="H378" s="619">
        <v>42436</v>
      </c>
      <c r="I378" s="620">
        <v>1.5</v>
      </c>
      <c r="J378" s="620">
        <v>1</v>
      </c>
      <c r="K378" s="621">
        <v>1.5</v>
      </c>
      <c r="L378" s="618"/>
      <c r="M378" s="618" t="s">
        <v>932</v>
      </c>
      <c r="N378" s="619">
        <v>42465</v>
      </c>
      <c r="O378" s="618" t="s">
        <v>72</v>
      </c>
    </row>
    <row r="379" spans="1:15" x14ac:dyDescent="0.2">
      <c r="A379" s="618" t="s">
        <v>890</v>
      </c>
      <c r="B379" s="618" t="s">
        <v>900</v>
      </c>
      <c r="C379" s="618" t="s">
        <v>891</v>
      </c>
      <c r="D379" s="618" t="s">
        <v>484</v>
      </c>
      <c r="E379" s="618" t="s">
        <v>485</v>
      </c>
      <c r="F379" s="618" t="s">
        <v>486</v>
      </c>
      <c r="G379" s="618" t="s">
        <v>1998</v>
      </c>
      <c r="H379" s="619">
        <v>42468</v>
      </c>
      <c r="I379" s="620">
        <v>301.29000000000002</v>
      </c>
      <c r="J379" s="620">
        <v>1</v>
      </c>
      <c r="K379" s="621">
        <v>301.29000000000002</v>
      </c>
      <c r="L379" s="618" t="s">
        <v>1301</v>
      </c>
      <c r="M379" s="618" t="s">
        <v>383</v>
      </c>
      <c r="N379" s="619">
        <v>42472</v>
      </c>
      <c r="O379" s="618" t="s">
        <v>72</v>
      </c>
    </row>
    <row r="380" spans="1:15" x14ac:dyDescent="0.2">
      <c r="A380" s="618" t="s">
        <v>890</v>
      </c>
      <c r="B380" s="618" t="s">
        <v>900</v>
      </c>
      <c r="C380" s="618" t="s">
        <v>891</v>
      </c>
      <c r="D380" s="618" t="s">
        <v>292</v>
      </c>
      <c r="E380" s="618" t="s">
        <v>293</v>
      </c>
      <c r="F380" s="618" t="s">
        <v>294</v>
      </c>
      <c r="G380" s="618" t="s">
        <v>1999</v>
      </c>
      <c r="H380" s="619">
        <v>42475</v>
      </c>
      <c r="I380" s="620">
        <v>35.21</v>
      </c>
      <c r="J380" s="620">
        <v>1</v>
      </c>
      <c r="K380" s="621">
        <v>35.21</v>
      </c>
      <c r="L380" s="618" t="s">
        <v>2000</v>
      </c>
      <c r="M380" s="618" t="s">
        <v>377</v>
      </c>
      <c r="N380" s="619">
        <v>42479</v>
      </c>
      <c r="O380" s="618" t="s">
        <v>72</v>
      </c>
    </row>
    <row r="381" spans="1:15" x14ac:dyDescent="0.2">
      <c r="A381" s="618" t="s">
        <v>890</v>
      </c>
      <c r="B381" s="618" t="s">
        <v>900</v>
      </c>
      <c r="C381" s="618" t="s">
        <v>891</v>
      </c>
      <c r="D381" s="618" t="s">
        <v>292</v>
      </c>
      <c r="E381" s="618" t="s">
        <v>293</v>
      </c>
      <c r="F381" s="618" t="s">
        <v>294</v>
      </c>
      <c r="G381" s="618" t="s">
        <v>2001</v>
      </c>
      <c r="H381" s="619">
        <v>42459</v>
      </c>
      <c r="I381" s="620">
        <v>76.73</v>
      </c>
      <c r="J381" s="620">
        <v>1</v>
      </c>
      <c r="K381" s="621">
        <v>76.73</v>
      </c>
      <c r="L381" s="618"/>
      <c r="M381" s="618" t="s">
        <v>406</v>
      </c>
      <c r="N381" s="619">
        <v>42467</v>
      </c>
      <c r="O381" s="618" t="s">
        <v>72</v>
      </c>
    </row>
    <row r="382" spans="1:15" x14ac:dyDescent="0.2">
      <c r="A382" s="618" t="s">
        <v>890</v>
      </c>
      <c r="B382" s="618" t="s">
        <v>900</v>
      </c>
      <c r="C382" s="618" t="s">
        <v>891</v>
      </c>
      <c r="D382" s="618" t="s">
        <v>178</v>
      </c>
      <c r="E382" s="618" t="s">
        <v>179</v>
      </c>
      <c r="F382" s="618" t="s">
        <v>180</v>
      </c>
      <c r="G382" s="618" t="s">
        <v>2002</v>
      </c>
      <c r="H382" s="619">
        <v>42468</v>
      </c>
      <c r="I382" s="620">
        <v>97.14</v>
      </c>
      <c r="J382" s="620">
        <v>1</v>
      </c>
      <c r="K382" s="621">
        <v>97.14</v>
      </c>
      <c r="L382" s="618"/>
      <c r="M382" s="618" t="s">
        <v>674</v>
      </c>
      <c r="N382" s="619">
        <v>42471</v>
      </c>
      <c r="O382" s="618" t="s">
        <v>72</v>
      </c>
    </row>
    <row r="383" spans="1:15" x14ac:dyDescent="0.2">
      <c r="A383" s="618" t="s">
        <v>890</v>
      </c>
      <c r="B383" s="618" t="s">
        <v>900</v>
      </c>
      <c r="C383" s="618" t="s">
        <v>891</v>
      </c>
      <c r="D383" s="618" t="s">
        <v>2004</v>
      </c>
      <c r="E383" s="618" t="s">
        <v>2005</v>
      </c>
      <c r="F383" s="618" t="s">
        <v>2006</v>
      </c>
      <c r="G383" s="618" t="s">
        <v>2007</v>
      </c>
      <c r="H383" s="619">
        <v>42478</v>
      </c>
      <c r="I383" s="620">
        <v>432.36</v>
      </c>
      <c r="J383" s="620">
        <v>1</v>
      </c>
      <c r="K383" s="621">
        <v>432.36</v>
      </c>
      <c r="L383" s="618" t="s">
        <v>2008</v>
      </c>
      <c r="M383" s="618" t="s">
        <v>557</v>
      </c>
      <c r="N383" s="619">
        <v>42487</v>
      </c>
      <c r="O383" s="618" t="s">
        <v>72</v>
      </c>
    </row>
    <row r="384" spans="1:15" x14ac:dyDescent="0.2">
      <c r="A384" s="618" t="s">
        <v>890</v>
      </c>
      <c r="B384" s="618" t="s">
        <v>900</v>
      </c>
      <c r="C384" s="618" t="s">
        <v>891</v>
      </c>
      <c r="D384" s="618" t="s">
        <v>252</v>
      </c>
      <c r="E384" s="618" t="s">
        <v>253</v>
      </c>
      <c r="F384" s="618" t="s">
        <v>254</v>
      </c>
      <c r="G384" s="618" t="s">
        <v>2009</v>
      </c>
      <c r="H384" s="619">
        <v>42464</v>
      </c>
      <c r="I384" s="620">
        <v>1948.1</v>
      </c>
      <c r="J384" s="620">
        <v>1</v>
      </c>
      <c r="K384" s="621">
        <v>1948.1</v>
      </c>
      <c r="L384" s="618" t="s">
        <v>2104</v>
      </c>
      <c r="M384" s="618" t="s">
        <v>1750</v>
      </c>
      <c r="N384" s="619">
        <v>42471</v>
      </c>
      <c r="O384" s="618" t="s">
        <v>72</v>
      </c>
    </row>
    <row r="385" spans="1:15" x14ac:dyDescent="0.2">
      <c r="A385" s="618" t="s">
        <v>890</v>
      </c>
      <c r="B385" s="618" t="s">
        <v>900</v>
      </c>
      <c r="C385" s="618" t="s">
        <v>891</v>
      </c>
      <c r="D385" s="618" t="s">
        <v>252</v>
      </c>
      <c r="E385" s="618" t="s">
        <v>253</v>
      </c>
      <c r="F385" s="618" t="s">
        <v>254</v>
      </c>
      <c r="G385" s="618" t="s">
        <v>2010</v>
      </c>
      <c r="H385" s="619">
        <v>42450</v>
      </c>
      <c r="I385" s="620">
        <v>389.62</v>
      </c>
      <c r="J385" s="620">
        <v>1</v>
      </c>
      <c r="K385" s="621">
        <v>389.62</v>
      </c>
      <c r="L385" s="618"/>
      <c r="M385" s="618" t="s">
        <v>86</v>
      </c>
      <c r="N385" s="619">
        <v>42461</v>
      </c>
      <c r="O385" s="618" t="s">
        <v>72</v>
      </c>
    </row>
    <row r="386" spans="1:15" x14ac:dyDescent="0.2">
      <c r="A386" s="618" t="s">
        <v>890</v>
      </c>
      <c r="B386" s="618" t="s">
        <v>900</v>
      </c>
      <c r="C386" s="618" t="s">
        <v>891</v>
      </c>
      <c r="D386" s="618" t="s">
        <v>2011</v>
      </c>
      <c r="E386" s="618" t="s">
        <v>2012</v>
      </c>
      <c r="F386" s="618" t="s">
        <v>2013</v>
      </c>
      <c r="G386" s="618" t="s">
        <v>2014</v>
      </c>
      <c r="H386" s="619">
        <v>42446</v>
      </c>
      <c r="I386" s="620">
        <v>35</v>
      </c>
      <c r="J386" s="620">
        <v>1</v>
      </c>
      <c r="K386" s="621">
        <v>35</v>
      </c>
      <c r="L386" s="618"/>
      <c r="M386" s="618" t="s">
        <v>275</v>
      </c>
      <c r="N386" s="619">
        <v>42465</v>
      </c>
      <c r="O386" s="618" t="s">
        <v>72</v>
      </c>
    </row>
    <row r="387" spans="1:15" x14ac:dyDescent="0.2">
      <c r="A387" s="618" t="s">
        <v>890</v>
      </c>
      <c r="B387" s="618" t="s">
        <v>900</v>
      </c>
      <c r="C387" s="618" t="s">
        <v>891</v>
      </c>
      <c r="D387" s="618" t="s">
        <v>983</v>
      </c>
      <c r="E387" s="618" t="s">
        <v>984</v>
      </c>
      <c r="F387" s="618" t="s">
        <v>985</v>
      </c>
      <c r="G387" s="618" t="s">
        <v>2015</v>
      </c>
      <c r="H387" s="619">
        <v>42479</v>
      </c>
      <c r="I387" s="620">
        <v>437.34</v>
      </c>
      <c r="J387" s="620">
        <v>1</v>
      </c>
      <c r="K387" s="621">
        <v>437.34</v>
      </c>
      <c r="L387" s="618" t="s">
        <v>2016</v>
      </c>
      <c r="M387" s="618" t="s">
        <v>769</v>
      </c>
      <c r="N387" s="619">
        <v>42485</v>
      </c>
      <c r="O387" s="618" t="s">
        <v>72</v>
      </c>
    </row>
    <row r="388" spans="1:15" x14ac:dyDescent="0.2">
      <c r="A388" s="618" t="s">
        <v>890</v>
      </c>
      <c r="B388" s="618" t="s">
        <v>900</v>
      </c>
      <c r="C388" s="618" t="s">
        <v>891</v>
      </c>
      <c r="D388" s="618" t="s">
        <v>175</v>
      </c>
      <c r="E388" s="618" t="s">
        <v>176</v>
      </c>
      <c r="F388" s="618" t="s">
        <v>177</v>
      </c>
      <c r="G388" s="618" t="s">
        <v>2017</v>
      </c>
      <c r="H388" s="619">
        <v>42478</v>
      </c>
      <c r="I388" s="620">
        <v>25.57</v>
      </c>
      <c r="J388" s="620">
        <v>1</v>
      </c>
      <c r="K388" s="621">
        <v>25.57</v>
      </c>
      <c r="L388" s="618"/>
      <c r="M388" s="618" t="s">
        <v>231</v>
      </c>
      <c r="N388" s="619">
        <v>42478</v>
      </c>
      <c r="O388" s="618" t="s">
        <v>72</v>
      </c>
    </row>
    <row r="389" spans="1:15" x14ac:dyDescent="0.2">
      <c r="A389" s="618" t="s">
        <v>890</v>
      </c>
      <c r="B389" s="618" t="s">
        <v>900</v>
      </c>
      <c r="C389" s="618" t="s">
        <v>891</v>
      </c>
      <c r="D389" s="618" t="s">
        <v>175</v>
      </c>
      <c r="E389" s="618" t="s">
        <v>176</v>
      </c>
      <c r="F389" s="618" t="s">
        <v>177</v>
      </c>
      <c r="G389" s="618" t="s">
        <v>2018</v>
      </c>
      <c r="H389" s="619">
        <v>42478</v>
      </c>
      <c r="I389" s="620">
        <v>20.45</v>
      </c>
      <c r="J389" s="620">
        <v>1</v>
      </c>
      <c r="K389" s="621">
        <v>20.45</v>
      </c>
      <c r="L389" s="618"/>
      <c r="M389" s="618" t="s">
        <v>231</v>
      </c>
      <c r="N389" s="619">
        <v>42478</v>
      </c>
      <c r="O389" s="618" t="s">
        <v>72</v>
      </c>
    </row>
    <row r="390" spans="1:15" x14ac:dyDescent="0.2">
      <c r="A390" s="618" t="s">
        <v>890</v>
      </c>
      <c r="B390" s="618" t="s">
        <v>900</v>
      </c>
      <c r="C390" s="618" t="s">
        <v>891</v>
      </c>
      <c r="D390" s="618" t="s">
        <v>175</v>
      </c>
      <c r="E390" s="618" t="s">
        <v>176</v>
      </c>
      <c r="F390" s="618" t="s">
        <v>177</v>
      </c>
      <c r="G390" s="618" t="s">
        <v>2019</v>
      </c>
      <c r="H390" s="619">
        <v>42478</v>
      </c>
      <c r="I390" s="620">
        <v>1802.6</v>
      </c>
      <c r="J390" s="620">
        <v>1</v>
      </c>
      <c r="K390" s="621">
        <v>1802.6</v>
      </c>
      <c r="L390" s="618"/>
      <c r="M390" s="618" t="s">
        <v>231</v>
      </c>
      <c r="N390" s="619">
        <v>42478</v>
      </c>
      <c r="O390" s="618" t="s">
        <v>72</v>
      </c>
    </row>
    <row r="391" spans="1:15" x14ac:dyDescent="0.2">
      <c r="A391" s="618" t="s">
        <v>890</v>
      </c>
      <c r="B391" s="618" t="s">
        <v>900</v>
      </c>
      <c r="C391" s="618" t="s">
        <v>891</v>
      </c>
      <c r="D391" s="618" t="s">
        <v>175</v>
      </c>
      <c r="E391" s="618" t="s">
        <v>176</v>
      </c>
      <c r="F391" s="618" t="s">
        <v>177</v>
      </c>
      <c r="G391" s="618" t="s">
        <v>2020</v>
      </c>
      <c r="H391" s="619">
        <v>42478</v>
      </c>
      <c r="I391" s="620">
        <v>20.45</v>
      </c>
      <c r="J391" s="620">
        <v>1</v>
      </c>
      <c r="K391" s="621">
        <v>20.45</v>
      </c>
      <c r="L391" s="618"/>
      <c r="M391" s="618" t="s">
        <v>231</v>
      </c>
      <c r="N391" s="619">
        <v>42478</v>
      </c>
      <c r="O391" s="618" t="s">
        <v>72</v>
      </c>
    </row>
    <row r="392" spans="1:15" x14ac:dyDescent="0.2">
      <c r="A392" s="618" t="s">
        <v>890</v>
      </c>
      <c r="B392" s="618" t="s">
        <v>900</v>
      </c>
      <c r="C392" s="618" t="s">
        <v>891</v>
      </c>
      <c r="D392" s="618" t="s">
        <v>175</v>
      </c>
      <c r="E392" s="618" t="s">
        <v>176</v>
      </c>
      <c r="F392" s="618" t="s">
        <v>177</v>
      </c>
      <c r="G392" s="618" t="s">
        <v>2021</v>
      </c>
      <c r="H392" s="619">
        <v>42474</v>
      </c>
      <c r="I392" s="620">
        <v>378.49</v>
      </c>
      <c r="J392" s="620">
        <v>1</v>
      </c>
      <c r="K392" s="621">
        <v>378.49</v>
      </c>
      <c r="L392" s="618"/>
      <c r="M392" s="618" t="s">
        <v>329</v>
      </c>
      <c r="N392" s="619">
        <v>42474</v>
      </c>
      <c r="O392" s="618" t="s">
        <v>72</v>
      </c>
    </row>
    <row r="393" spans="1:15" x14ac:dyDescent="0.2">
      <c r="A393" s="618" t="s">
        <v>890</v>
      </c>
      <c r="B393" s="618" t="s">
        <v>900</v>
      </c>
      <c r="C393" s="618" t="s">
        <v>891</v>
      </c>
      <c r="D393" s="618" t="s">
        <v>175</v>
      </c>
      <c r="E393" s="618" t="s">
        <v>176</v>
      </c>
      <c r="F393" s="618" t="s">
        <v>177</v>
      </c>
      <c r="G393" s="618" t="s">
        <v>2022</v>
      </c>
      <c r="H393" s="619">
        <v>42472</v>
      </c>
      <c r="I393" s="620">
        <v>472.26</v>
      </c>
      <c r="J393" s="620">
        <v>1</v>
      </c>
      <c r="K393" s="621">
        <v>472.26</v>
      </c>
      <c r="L393" s="618"/>
      <c r="M393" s="618" t="s">
        <v>377</v>
      </c>
      <c r="N393" s="619">
        <v>42473</v>
      </c>
      <c r="O393" s="618" t="s">
        <v>72</v>
      </c>
    </row>
    <row r="394" spans="1:15" x14ac:dyDescent="0.2">
      <c r="A394" s="618" t="s">
        <v>890</v>
      </c>
      <c r="B394" s="618" t="s">
        <v>900</v>
      </c>
      <c r="C394" s="618" t="s">
        <v>891</v>
      </c>
      <c r="D394" s="618" t="s">
        <v>175</v>
      </c>
      <c r="E394" s="618" t="s">
        <v>176</v>
      </c>
      <c r="F394" s="618" t="s">
        <v>177</v>
      </c>
      <c r="G394" s="618" t="s">
        <v>2023</v>
      </c>
      <c r="H394" s="619">
        <v>42487</v>
      </c>
      <c r="I394" s="620">
        <v>65.489999999999995</v>
      </c>
      <c r="J394" s="620">
        <v>1</v>
      </c>
      <c r="K394" s="621">
        <v>65.489999999999995</v>
      </c>
      <c r="L394" s="618"/>
      <c r="M394" s="618" t="s">
        <v>231</v>
      </c>
      <c r="N394" s="619">
        <v>42489</v>
      </c>
      <c r="O394" s="618" t="s">
        <v>72</v>
      </c>
    </row>
    <row r="395" spans="1:15" x14ac:dyDescent="0.2">
      <c r="A395" s="618" t="s">
        <v>890</v>
      </c>
      <c r="B395" s="618" t="s">
        <v>900</v>
      </c>
      <c r="C395" s="618" t="s">
        <v>891</v>
      </c>
      <c r="D395" s="618" t="s">
        <v>175</v>
      </c>
      <c r="E395" s="618" t="s">
        <v>176</v>
      </c>
      <c r="F395" s="618" t="s">
        <v>177</v>
      </c>
      <c r="G395" s="618" t="s">
        <v>2024</v>
      </c>
      <c r="H395" s="619">
        <v>42487</v>
      </c>
      <c r="I395" s="620">
        <v>25.45</v>
      </c>
      <c r="J395" s="620">
        <v>1</v>
      </c>
      <c r="K395" s="621">
        <v>25.45</v>
      </c>
      <c r="L395" s="618"/>
      <c r="M395" s="618" t="s">
        <v>295</v>
      </c>
      <c r="N395" s="619">
        <v>42488</v>
      </c>
      <c r="O395" s="618" t="s">
        <v>72</v>
      </c>
    </row>
    <row r="396" spans="1:15" x14ac:dyDescent="0.2">
      <c r="A396" s="618" t="s">
        <v>890</v>
      </c>
      <c r="B396" s="618" t="s">
        <v>900</v>
      </c>
      <c r="C396" s="618" t="s">
        <v>891</v>
      </c>
      <c r="D396" s="618" t="s">
        <v>175</v>
      </c>
      <c r="E396" s="618" t="s">
        <v>176</v>
      </c>
      <c r="F396" s="618" t="s">
        <v>177</v>
      </c>
      <c r="G396" s="618" t="s">
        <v>2025</v>
      </c>
      <c r="H396" s="619">
        <v>42485</v>
      </c>
      <c r="I396" s="620">
        <v>34393.33</v>
      </c>
      <c r="J396" s="620">
        <v>1</v>
      </c>
      <c r="K396" s="621">
        <v>34393.33</v>
      </c>
      <c r="L396" s="618"/>
      <c r="M396" s="618" t="s">
        <v>231</v>
      </c>
      <c r="N396" s="619">
        <v>42487</v>
      </c>
      <c r="O396" s="618" t="s">
        <v>72</v>
      </c>
    </row>
    <row r="397" spans="1:15" x14ac:dyDescent="0.2">
      <c r="A397" s="618" t="s">
        <v>890</v>
      </c>
      <c r="B397" s="618" t="s">
        <v>900</v>
      </c>
      <c r="C397" s="618" t="s">
        <v>891</v>
      </c>
      <c r="D397" s="618" t="s">
        <v>175</v>
      </c>
      <c r="E397" s="618" t="s">
        <v>176</v>
      </c>
      <c r="F397" s="618" t="s">
        <v>177</v>
      </c>
      <c r="G397" s="618" t="s">
        <v>2026</v>
      </c>
      <c r="H397" s="619">
        <v>42482</v>
      </c>
      <c r="I397" s="620">
        <v>34393.33</v>
      </c>
      <c r="J397" s="620">
        <v>1</v>
      </c>
      <c r="K397" s="621">
        <v>34393.33</v>
      </c>
      <c r="L397" s="618"/>
      <c r="M397" s="618" t="s">
        <v>231</v>
      </c>
      <c r="N397" s="619">
        <v>42486</v>
      </c>
      <c r="O397" s="618" t="s">
        <v>72</v>
      </c>
    </row>
    <row r="398" spans="1:15" x14ac:dyDescent="0.2">
      <c r="A398" s="618" t="s">
        <v>890</v>
      </c>
      <c r="B398" s="618" t="s">
        <v>900</v>
      </c>
      <c r="C398" s="618" t="s">
        <v>891</v>
      </c>
      <c r="D398" s="618" t="s">
        <v>175</v>
      </c>
      <c r="E398" s="618" t="s">
        <v>176</v>
      </c>
      <c r="F398" s="618" t="s">
        <v>177</v>
      </c>
      <c r="G398" s="618" t="s">
        <v>2027</v>
      </c>
      <c r="H398" s="619">
        <v>42481</v>
      </c>
      <c r="I398" s="620">
        <v>19.36</v>
      </c>
      <c r="J398" s="620">
        <v>1</v>
      </c>
      <c r="K398" s="621">
        <v>19.36</v>
      </c>
      <c r="L398" s="618"/>
      <c r="M398" s="618" t="s">
        <v>231</v>
      </c>
      <c r="N398" s="619">
        <v>42486</v>
      </c>
      <c r="O398" s="618" t="s">
        <v>72</v>
      </c>
    </row>
    <row r="399" spans="1:15" x14ac:dyDescent="0.2">
      <c r="A399" s="618" t="s">
        <v>890</v>
      </c>
      <c r="B399" s="618" t="s">
        <v>900</v>
      </c>
      <c r="C399" s="618" t="s">
        <v>891</v>
      </c>
      <c r="D399" s="618" t="s">
        <v>175</v>
      </c>
      <c r="E399" s="618" t="s">
        <v>176</v>
      </c>
      <c r="F399" s="618" t="s">
        <v>177</v>
      </c>
      <c r="G399" s="618" t="s">
        <v>2028</v>
      </c>
      <c r="H399" s="619">
        <v>42481</v>
      </c>
      <c r="I399" s="620">
        <v>27.15</v>
      </c>
      <c r="J399" s="620">
        <v>1</v>
      </c>
      <c r="K399" s="621">
        <v>27.15</v>
      </c>
      <c r="L399" s="618"/>
      <c r="M399" s="618" t="s">
        <v>231</v>
      </c>
      <c r="N399" s="619">
        <v>42486</v>
      </c>
      <c r="O399" s="618" t="s">
        <v>72</v>
      </c>
    </row>
    <row r="400" spans="1:15" x14ac:dyDescent="0.2">
      <c r="A400" s="618" t="s">
        <v>890</v>
      </c>
      <c r="B400" s="618" t="s">
        <v>900</v>
      </c>
      <c r="C400" s="618" t="s">
        <v>891</v>
      </c>
      <c r="D400" s="618" t="s">
        <v>175</v>
      </c>
      <c r="E400" s="618" t="s">
        <v>176</v>
      </c>
      <c r="F400" s="618" t="s">
        <v>177</v>
      </c>
      <c r="G400" s="618" t="s">
        <v>2029</v>
      </c>
      <c r="H400" s="619">
        <v>42479</v>
      </c>
      <c r="I400" s="620">
        <v>3.04</v>
      </c>
      <c r="J400" s="620">
        <v>1</v>
      </c>
      <c r="K400" s="621">
        <v>3.04</v>
      </c>
      <c r="L400" s="618"/>
      <c r="M400" s="618" t="s">
        <v>419</v>
      </c>
      <c r="N400" s="619">
        <v>42479</v>
      </c>
      <c r="O400" s="618" t="s">
        <v>72</v>
      </c>
    </row>
    <row r="401" spans="1:15" x14ac:dyDescent="0.2">
      <c r="A401" s="618" t="s">
        <v>890</v>
      </c>
      <c r="B401" s="618" t="s">
        <v>900</v>
      </c>
      <c r="C401" s="618" t="s">
        <v>891</v>
      </c>
      <c r="D401" s="618" t="s">
        <v>175</v>
      </c>
      <c r="E401" s="618" t="s">
        <v>176</v>
      </c>
      <c r="F401" s="618" t="s">
        <v>177</v>
      </c>
      <c r="G401" s="618" t="s">
        <v>2030</v>
      </c>
      <c r="H401" s="619">
        <v>42479</v>
      </c>
      <c r="I401" s="620">
        <v>249.95</v>
      </c>
      <c r="J401" s="620">
        <v>1</v>
      </c>
      <c r="K401" s="621">
        <v>249.95</v>
      </c>
      <c r="L401" s="618"/>
      <c r="M401" s="618" t="s">
        <v>231</v>
      </c>
      <c r="N401" s="619">
        <v>42479</v>
      </c>
      <c r="O401" s="618" t="s">
        <v>72</v>
      </c>
    </row>
    <row r="402" spans="1:15" x14ac:dyDescent="0.2">
      <c r="A402" s="618" t="s">
        <v>890</v>
      </c>
      <c r="B402" s="618" t="s">
        <v>900</v>
      </c>
      <c r="C402" s="618" t="s">
        <v>891</v>
      </c>
      <c r="D402" s="618" t="s">
        <v>175</v>
      </c>
      <c r="E402" s="618" t="s">
        <v>176</v>
      </c>
      <c r="F402" s="618" t="s">
        <v>177</v>
      </c>
      <c r="G402" s="618" t="s">
        <v>2031</v>
      </c>
      <c r="H402" s="619">
        <v>42479</v>
      </c>
      <c r="I402" s="620">
        <v>249.95</v>
      </c>
      <c r="J402" s="620">
        <v>1</v>
      </c>
      <c r="K402" s="621">
        <v>249.95</v>
      </c>
      <c r="L402" s="618"/>
      <c r="M402" s="618" t="s">
        <v>231</v>
      </c>
      <c r="N402" s="619">
        <v>42479</v>
      </c>
      <c r="O402" s="618" t="s">
        <v>72</v>
      </c>
    </row>
    <row r="403" spans="1:15" x14ac:dyDescent="0.2">
      <c r="A403" s="618" t="s">
        <v>890</v>
      </c>
      <c r="B403" s="618" t="s">
        <v>900</v>
      </c>
      <c r="C403" s="618" t="s">
        <v>891</v>
      </c>
      <c r="D403" s="618" t="s">
        <v>175</v>
      </c>
      <c r="E403" s="618" t="s">
        <v>176</v>
      </c>
      <c r="F403" s="618" t="s">
        <v>177</v>
      </c>
      <c r="G403" s="618" t="s">
        <v>2032</v>
      </c>
      <c r="H403" s="619">
        <v>42479</v>
      </c>
      <c r="I403" s="620">
        <v>249.95</v>
      </c>
      <c r="J403" s="620">
        <v>1</v>
      </c>
      <c r="K403" s="621">
        <v>249.95</v>
      </c>
      <c r="L403" s="618"/>
      <c r="M403" s="618" t="s">
        <v>231</v>
      </c>
      <c r="N403" s="619">
        <v>42479</v>
      </c>
      <c r="O403" s="618" t="s">
        <v>72</v>
      </c>
    </row>
    <row r="404" spans="1:15" x14ac:dyDescent="0.2">
      <c r="A404" s="618" t="s">
        <v>890</v>
      </c>
      <c r="B404" s="618" t="s">
        <v>900</v>
      </c>
      <c r="C404" s="618" t="s">
        <v>891</v>
      </c>
      <c r="D404" s="618" t="s">
        <v>175</v>
      </c>
      <c r="E404" s="618" t="s">
        <v>176</v>
      </c>
      <c r="F404" s="618" t="s">
        <v>177</v>
      </c>
      <c r="G404" s="618" t="s">
        <v>2033</v>
      </c>
      <c r="H404" s="619">
        <v>42479</v>
      </c>
      <c r="I404" s="620">
        <v>249.95</v>
      </c>
      <c r="J404" s="620">
        <v>1</v>
      </c>
      <c r="K404" s="621">
        <v>249.95</v>
      </c>
      <c r="L404" s="618"/>
      <c r="M404" s="618" t="s">
        <v>231</v>
      </c>
      <c r="N404" s="619">
        <v>42479</v>
      </c>
      <c r="O404" s="618" t="s">
        <v>72</v>
      </c>
    </row>
    <row r="405" spans="1:15" x14ac:dyDescent="0.2">
      <c r="A405" s="618" t="s">
        <v>890</v>
      </c>
      <c r="B405" s="618" t="s">
        <v>900</v>
      </c>
      <c r="C405" s="618" t="s">
        <v>891</v>
      </c>
      <c r="D405" s="618" t="s">
        <v>175</v>
      </c>
      <c r="E405" s="618" t="s">
        <v>176</v>
      </c>
      <c r="F405" s="618" t="s">
        <v>177</v>
      </c>
      <c r="G405" s="618" t="s">
        <v>2034</v>
      </c>
      <c r="H405" s="619">
        <v>42479</v>
      </c>
      <c r="I405" s="620">
        <v>110.56</v>
      </c>
      <c r="J405" s="620">
        <v>1</v>
      </c>
      <c r="K405" s="621">
        <v>110.56</v>
      </c>
      <c r="L405" s="618"/>
      <c r="M405" s="618" t="s">
        <v>231</v>
      </c>
      <c r="N405" s="619">
        <v>42479</v>
      </c>
      <c r="O405" s="618" t="s">
        <v>72</v>
      </c>
    </row>
    <row r="406" spans="1:15" x14ac:dyDescent="0.2">
      <c r="A406" s="618" t="s">
        <v>890</v>
      </c>
      <c r="B406" s="618" t="s">
        <v>900</v>
      </c>
      <c r="C406" s="618" t="s">
        <v>891</v>
      </c>
      <c r="D406" s="618" t="s">
        <v>175</v>
      </c>
      <c r="E406" s="618" t="s">
        <v>176</v>
      </c>
      <c r="F406" s="618" t="s">
        <v>177</v>
      </c>
      <c r="G406" s="618" t="s">
        <v>2035</v>
      </c>
      <c r="H406" s="619">
        <v>42479</v>
      </c>
      <c r="I406" s="620">
        <v>55.15</v>
      </c>
      <c r="J406" s="620">
        <v>1</v>
      </c>
      <c r="K406" s="621">
        <v>55.15</v>
      </c>
      <c r="L406" s="618"/>
      <c r="M406" s="618" t="s">
        <v>231</v>
      </c>
      <c r="N406" s="619">
        <v>42479</v>
      </c>
      <c r="O406" s="618" t="s">
        <v>72</v>
      </c>
    </row>
    <row r="407" spans="1:15" x14ac:dyDescent="0.2">
      <c r="A407" s="618" t="s">
        <v>890</v>
      </c>
      <c r="B407" s="618" t="s">
        <v>900</v>
      </c>
      <c r="C407" s="618" t="s">
        <v>891</v>
      </c>
      <c r="D407" s="618" t="s">
        <v>175</v>
      </c>
      <c r="E407" s="618" t="s">
        <v>176</v>
      </c>
      <c r="F407" s="618" t="s">
        <v>177</v>
      </c>
      <c r="G407" s="618" t="s">
        <v>2036</v>
      </c>
      <c r="H407" s="619">
        <v>42479</v>
      </c>
      <c r="I407" s="620">
        <v>64.59</v>
      </c>
      <c r="J407" s="620">
        <v>1</v>
      </c>
      <c r="K407" s="621">
        <v>64.59</v>
      </c>
      <c r="L407" s="618"/>
      <c r="M407" s="618" t="s">
        <v>231</v>
      </c>
      <c r="N407" s="619">
        <v>42479</v>
      </c>
      <c r="O407" s="618" t="s">
        <v>72</v>
      </c>
    </row>
    <row r="408" spans="1:15" x14ac:dyDescent="0.2">
      <c r="A408" s="618" t="s">
        <v>890</v>
      </c>
      <c r="B408" s="618" t="s">
        <v>900</v>
      </c>
      <c r="C408" s="618" t="s">
        <v>891</v>
      </c>
      <c r="D408" s="618" t="s">
        <v>175</v>
      </c>
      <c r="E408" s="618" t="s">
        <v>176</v>
      </c>
      <c r="F408" s="618" t="s">
        <v>177</v>
      </c>
      <c r="G408" s="618" t="s">
        <v>2037</v>
      </c>
      <c r="H408" s="619">
        <v>42479</v>
      </c>
      <c r="I408" s="620">
        <v>2089.86</v>
      </c>
      <c r="J408" s="620">
        <v>1</v>
      </c>
      <c r="K408" s="621">
        <v>2089.86</v>
      </c>
      <c r="L408" s="618"/>
      <c r="M408" s="618" t="s">
        <v>231</v>
      </c>
      <c r="N408" s="619">
        <v>42479</v>
      </c>
      <c r="O408" s="618" t="s">
        <v>72</v>
      </c>
    </row>
    <row r="409" spans="1:15" x14ac:dyDescent="0.2">
      <c r="A409" s="618" t="s">
        <v>890</v>
      </c>
      <c r="B409" s="618" t="s">
        <v>900</v>
      </c>
      <c r="C409" s="618" t="s">
        <v>891</v>
      </c>
      <c r="D409" s="618" t="s">
        <v>175</v>
      </c>
      <c r="E409" s="618" t="s">
        <v>176</v>
      </c>
      <c r="F409" s="618" t="s">
        <v>177</v>
      </c>
      <c r="G409" s="618" t="s">
        <v>2038</v>
      </c>
      <c r="H409" s="619">
        <v>42479</v>
      </c>
      <c r="I409" s="620">
        <v>2089.86</v>
      </c>
      <c r="J409" s="620">
        <v>1</v>
      </c>
      <c r="K409" s="621">
        <v>2089.86</v>
      </c>
      <c r="L409" s="618"/>
      <c r="M409" s="618" t="s">
        <v>231</v>
      </c>
      <c r="N409" s="619">
        <v>42479</v>
      </c>
      <c r="O409" s="618" t="s">
        <v>72</v>
      </c>
    </row>
    <row r="410" spans="1:15" x14ac:dyDescent="0.2">
      <c r="A410" s="618" t="s">
        <v>890</v>
      </c>
      <c r="B410" s="618" t="s">
        <v>900</v>
      </c>
      <c r="C410" s="618" t="s">
        <v>891</v>
      </c>
      <c r="D410" s="618" t="s">
        <v>175</v>
      </c>
      <c r="E410" s="618" t="s">
        <v>176</v>
      </c>
      <c r="F410" s="618" t="s">
        <v>177</v>
      </c>
      <c r="G410" s="618" t="s">
        <v>2039</v>
      </c>
      <c r="H410" s="619">
        <v>42479</v>
      </c>
      <c r="I410" s="620">
        <v>2089.86</v>
      </c>
      <c r="J410" s="620">
        <v>1</v>
      </c>
      <c r="K410" s="621">
        <v>2089.86</v>
      </c>
      <c r="L410" s="618"/>
      <c r="M410" s="618" t="s">
        <v>231</v>
      </c>
      <c r="N410" s="619">
        <v>42479</v>
      </c>
      <c r="O410" s="618" t="s">
        <v>72</v>
      </c>
    </row>
    <row r="411" spans="1:15" x14ac:dyDescent="0.2">
      <c r="A411" s="618" t="s">
        <v>890</v>
      </c>
      <c r="B411" s="618" t="s">
        <v>900</v>
      </c>
      <c r="C411" s="618" t="s">
        <v>891</v>
      </c>
      <c r="D411" s="618" t="s">
        <v>175</v>
      </c>
      <c r="E411" s="618" t="s">
        <v>176</v>
      </c>
      <c r="F411" s="618" t="s">
        <v>177</v>
      </c>
      <c r="G411" s="618" t="s">
        <v>2040</v>
      </c>
      <c r="H411" s="619">
        <v>42479</v>
      </c>
      <c r="I411" s="620">
        <v>2089.86</v>
      </c>
      <c r="J411" s="620">
        <v>1</v>
      </c>
      <c r="K411" s="621">
        <v>2089.86</v>
      </c>
      <c r="L411" s="618"/>
      <c r="M411" s="618" t="s">
        <v>231</v>
      </c>
      <c r="N411" s="619">
        <v>42479</v>
      </c>
      <c r="O411" s="618" t="s">
        <v>72</v>
      </c>
    </row>
    <row r="412" spans="1:15" x14ac:dyDescent="0.2">
      <c r="A412" s="618" t="s">
        <v>890</v>
      </c>
      <c r="B412" s="618" t="s">
        <v>900</v>
      </c>
      <c r="C412" s="618" t="s">
        <v>891</v>
      </c>
      <c r="D412" s="618" t="s">
        <v>175</v>
      </c>
      <c r="E412" s="618" t="s">
        <v>176</v>
      </c>
      <c r="F412" s="618" t="s">
        <v>177</v>
      </c>
      <c r="G412" s="618" t="s">
        <v>2041</v>
      </c>
      <c r="H412" s="619">
        <v>42473</v>
      </c>
      <c r="I412" s="620">
        <v>2253.48</v>
      </c>
      <c r="J412" s="620">
        <v>1</v>
      </c>
      <c r="K412" s="621">
        <v>2253.48</v>
      </c>
      <c r="L412" s="618"/>
      <c r="M412" s="618" t="s">
        <v>231</v>
      </c>
      <c r="N412" s="619">
        <v>42474</v>
      </c>
      <c r="O412" s="618" t="s">
        <v>72</v>
      </c>
    </row>
    <row r="413" spans="1:15" x14ac:dyDescent="0.2">
      <c r="A413" s="618" t="s">
        <v>890</v>
      </c>
      <c r="B413" s="618" t="s">
        <v>900</v>
      </c>
      <c r="C413" s="618" t="s">
        <v>891</v>
      </c>
      <c r="D413" s="618" t="s">
        <v>175</v>
      </c>
      <c r="E413" s="618" t="s">
        <v>176</v>
      </c>
      <c r="F413" s="618" t="s">
        <v>177</v>
      </c>
      <c r="G413" s="618" t="s">
        <v>2042</v>
      </c>
      <c r="H413" s="619">
        <v>42473</v>
      </c>
      <c r="I413" s="620">
        <v>25.57</v>
      </c>
      <c r="J413" s="620">
        <v>1</v>
      </c>
      <c r="K413" s="621">
        <v>25.57</v>
      </c>
      <c r="L413" s="618"/>
      <c r="M413" s="618" t="s">
        <v>231</v>
      </c>
      <c r="N413" s="619">
        <v>42474</v>
      </c>
      <c r="O413" s="618" t="s">
        <v>72</v>
      </c>
    </row>
    <row r="414" spans="1:15" x14ac:dyDescent="0.2">
      <c r="A414" s="618" t="s">
        <v>890</v>
      </c>
      <c r="B414" s="618" t="s">
        <v>900</v>
      </c>
      <c r="C414" s="618" t="s">
        <v>891</v>
      </c>
      <c r="D414" s="618" t="s">
        <v>175</v>
      </c>
      <c r="E414" s="618" t="s">
        <v>176</v>
      </c>
      <c r="F414" s="618" t="s">
        <v>177</v>
      </c>
      <c r="G414" s="618" t="s">
        <v>2043</v>
      </c>
      <c r="H414" s="619">
        <v>42473</v>
      </c>
      <c r="I414" s="620">
        <v>2248.0100000000002</v>
      </c>
      <c r="J414" s="620">
        <v>1</v>
      </c>
      <c r="K414" s="621">
        <v>2248.0100000000002</v>
      </c>
      <c r="L414" s="618"/>
      <c r="M414" s="618" t="s">
        <v>231</v>
      </c>
      <c r="N414" s="619">
        <v>42474</v>
      </c>
      <c r="O414" s="618" t="s">
        <v>72</v>
      </c>
    </row>
    <row r="415" spans="1:15" x14ac:dyDescent="0.2">
      <c r="A415" s="618" t="s">
        <v>890</v>
      </c>
      <c r="B415" s="618" t="s">
        <v>900</v>
      </c>
      <c r="C415" s="618" t="s">
        <v>891</v>
      </c>
      <c r="D415" s="618" t="s">
        <v>175</v>
      </c>
      <c r="E415" s="618" t="s">
        <v>176</v>
      </c>
      <c r="F415" s="618" t="s">
        <v>177</v>
      </c>
      <c r="G415" s="618" t="s">
        <v>2044</v>
      </c>
      <c r="H415" s="619">
        <v>42473</v>
      </c>
      <c r="I415" s="620">
        <v>2248.0100000000002</v>
      </c>
      <c r="J415" s="620">
        <v>1</v>
      </c>
      <c r="K415" s="621">
        <v>2248.0100000000002</v>
      </c>
      <c r="L415" s="618"/>
      <c r="M415" s="618" t="s">
        <v>231</v>
      </c>
      <c r="N415" s="619">
        <v>42474</v>
      </c>
      <c r="O415" s="618" t="s">
        <v>72</v>
      </c>
    </row>
    <row r="416" spans="1:15" x14ac:dyDescent="0.2">
      <c r="A416" s="618" t="s">
        <v>890</v>
      </c>
      <c r="B416" s="618" t="s">
        <v>900</v>
      </c>
      <c r="C416" s="618" t="s">
        <v>891</v>
      </c>
      <c r="D416" s="618" t="s">
        <v>175</v>
      </c>
      <c r="E416" s="618" t="s">
        <v>176</v>
      </c>
      <c r="F416" s="618" t="s">
        <v>177</v>
      </c>
      <c r="G416" s="618" t="s">
        <v>2045</v>
      </c>
      <c r="H416" s="619">
        <v>42473</v>
      </c>
      <c r="I416" s="620">
        <v>2248.0100000000002</v>
      </c>
      <c r="J416" s="620">
        <v>1</v>
      </c>
      <c r="K416" s="621">
        <v>2248.0100000000002</v>
      </c>
      <c r="L416" s="618"/>
      <c r="M416" s="618" t="s">
        <v>231</v>
      </c>
      <c r="N416" s="619">
        <v>42474</v>
      </c>
      <c r="O416" s="618" t="s">
        <v>72</v>
      </c>
    </row>
    <row r="417" spans="1:15" x14ac:dyDescent="0.2">
      <c r="A417" s="618" t="s">
        <v>890</v>
      </c>
      <c r="B417" s="618" t="s">
        <v>900</v>
      </c>
      <c r="C417" s="618" t="s">
        <v>891</v>
      </c>
      <c r="D417" s="618" t="s">
        <v>175</v>
      </c>
      <c r="E417" s="618" t="s">
        <v>176</v>
      </c>
      <c r="F417" s="618" t="s">
        <v>177</v>
      </c>
      <c r="G417" s="618" t="s">
        <v>2046</v>
      </c>
      <c r="H417" s="619">
        <v>42473</v>
      </c>
      <c r="I417" s="620">
        <v>2248.0100000000002</v>
      </c>
      <c r="J417" s="620">
        <v>1</v>
      </c>
      <c r="K417" s="621">
        <v>2248.0100000000002</v>
      </c>
      <c r="L417" s="618"/>
      <c r="M417" s="618" t="s">
        <v>231</v>
      </c>
      <c r="N417" s="619">
        <v>42474</v>
      </c>
      <c r="O417" s="618" t="s">
        <v>72</v>
      </c>
    </row>
    <row r="418" spans="1:15" x14ac:dyDescent="0.2">
      <c r="A418" s="618" t="s">
        <v>890</v>
      </c>
      <c r="B418" s="618" t="s">
        <v>900</v>
      </c>
      <c r="C418" s="618" t="s">
        <v>891</v>
      </c>
      <c r="D418" s="618" t="s">
        <v>175</v>
      </c>
      <c r="E418" s="618" t="s">
        <v>176</v>
      </c>
      <c r="F418" s="618" t="s">
        <v>177</v>
      </c>
      <c r="G418" s="618" t="s">
        <v>2047</v>
      </c>
      <c r="H418" s="619">
        <v>42473</v>
      </c>
      <c r="I418" s="620">
        <v>211.11</v>
      </c>
      <c r="J418" s="620">
        <v>1</v>
      </c>
      <c r="K418" s="621">
        <v>211.11</v>
      </c>
      <c r="L418" s="618"/>
      <c r="M418" s="618" t="s">
        <v>231</v>
      </c>
      <c r="N418" s="619">
        <v>42474</v>
      </c>
      <c r="O418" s="618" t="s">
        <v>72</v>
      </c>
    </row>
    <row r="419" spans="1:15" x14ac:dyDescent="0.2">
      <c r="A419" s="618" t="s">
        <v>890</v>
      </c>
      <c r="B419" s="618" t="s">
        <v>900</v>
      </c>
      <c r="C419" s="618" t="s">
        <v>891</v>
      </c>
      <c r="D419" s="618" t="s">
        <v>175</v>
      </c>
      <c r="E419" s="618" t="s">
        <v>176</v>
      </c>
      <c r="F419" s="618" t="s">
        <v>177</v>
      </c>
      <c r="G419" s="618" t="s">
        <v>2048</v>
      </c>
      <c r="H419" s="619">
        <v>42473</v>
      </c>
      <c r="I419" s="620">
        <v>211.11</v>
      </c>
      <c r="J419" s="620">
        <v>1</v>
      </c>
      <c r="K419" s="621">
        <v>211.11</v>
      </c>
      <c r="L419" s="618"/>
      <c r="M419" s="618" t="s">
        <v>231</v>
      </c>
      <c r="N419" s="619">
        <v>42474</v>
      </c>
      <c r="O419" s="618" t="s">
        <v>72</v>
      </c>
    </row>
    <row r="420" spans="1:15" x14ac:dyDescent="0.2">
      <c r="A420" s="618" t="s">
        <v>890</v>
      </c>
      <c r="B420" s="618" t="s">
        <v>900</v>
      </c>
      <c r="C420" s="618" t="s">
        <v>891</v>
      </c>
      <c r="D420" s="618" t="s">
        <v>175</v>
      </c>
      <c r="E420" s="618" t="s">
        <v>176</v>
      </c>
      <c r="F420" s="618" t="s">
        <v>177</v>
      </c>
      <c r="G420" s="618" t="s">
        <v>2049</v>
      </c>
      <c r="H420" s="619">
        <v>42473</v>
      </c>
      <c r="I420" s="620">
        <v>211.11</v>
      </c>
      <c r="J420" s="620">
        <v>1</v>
      </c>
      <c r="K420" s="621">
        <v>211.11</v>
      </c>
      <c r="L420" s="618"/>
      <c r="M420" s="618" t="s">
        <v>231</v>
      </c>
      <c r="N420" s="619">
        <v>42474</v>
      </c>
      <c r="O420" s="618" t="s">
        <v>72</v>
      </c>
    </row>
    <row r="421" spans="1:15" x14ac:dyDescent="0.2">
      <c r="A421" s="618" t="s">
        <v>890</v>
      </c>
      <c r="B421" s="618" t="s">
        <v>900</v>
      </c>
      <c r="C421" s="618" t="s">
        <v>891</v>
      </c>
      <c r="D421" s="618" t="s">
        <v>175</v>
      </c>
      <c r="E421" s="618" t="s">
        <v>176</v>
      </c>
      <c r="F421" s="618" t="s">
        <v>177</v>
      </c>
      <c r="G421" s="618" t="s">
        <v>2050</v>
      </c>
      <c r="H421" s="619">
        <v>42473</v>
      </c>
      <c r="I421" s="620">
        <v>1531.9</v>
      </c>
      <c r="J421" s="620">
        <v>1</v>
      </c>
      <c r="K421" s="621">
        <v>1531.9</v>
      </c>
      <c r="L421" s="618"/>
      <c r="M421" s="618" t="s">
        <v>231</v>
      </c>
      <c r="N421" s="619">
        <v>42474</v>
      </c>
      <c r="O421" s="618" t="s">
        <v>72</v>
      </c>
    </row>
    <row r="422" spans="1:15" x14ac:dyDescent="0.2">
      <c r="A422" s="618" t="s">
        <v>890</v>
      </c>
      <c r="B422" s="618" t="s">
        <v>900</v>
      </c>
      <c r="C422" s="618" t="s">
        <v>891</v>
      </c>
      <c r="D422" s="618" t="s">
        <v>175</v>
      </c>
      <c r="E422" s="618" t="s">
        <v>176</v>
      </c>
      <c r="F422" s="618" t="s">
        <v>177</v>
      </c>
      <c r="G422" s="618" t="s">
        <v>2051</v>
      </c>
      <c r="H422" s="619">
        <v>42473</v>
      </c>
      <c r="I422" s="620">
        <v>1531.9</v>
      </c>
      <c r="J422" s="620">
        <v>1</v>
      </c>
      <c r="K422" s="621">
        <v>1531.9</v>
      </c>
      <c r="L422" s="618"/>
      <c r="M422" s="618" t="s">
        <v>231</v>
      </c>
      <c r="N422" s="619">
        <v>42474</v>
      </c>
      <c r="O422" s="618" t="s">
        <v>72</v>
      </c>
    </row>
    <row r="423" spans="1:15" x14ac:dyDescent="0.2">
      <c r="A423" s="618" t="s">
        <v>890</v>
      </c>
      <c r="B423" s="618" t="s">
        <v>900</v>
      </c>
      <c r="C423" s="618" t="s">
        <v>891</v>
      </c>
      <c r="D423" s="618" t="s">
        <v>175</v>
      </c>
      <c r="E423" s="618" t="s">
        <v>176</v>
      </c>
      <c r="F423" s="618" t="s">
        <v>177</v>
      </c>
      <c r="G423" s="618" t="s">
        <v>2056</v>
      </c>
      <c r="H423" s="619">
        <v>42487</v>
      </c>
      <c r="I423" s="620">
        <v>37.119999999999997</v>
      </c>
      <c r="J423" s="620">
        <v>1</v>
      </c>
      <c r="K423" s="621">
        <v>37.119999999999997</v>
      </c>
      <c r="L423" s="618"/>
      <c r="M423" s="618" t="s">
        <v>231</v>
      </c>
      <c r="N423" s="619">
        <v>42489</v>
      </c>
      <c r="O423" s="618" t="s">
        <v>72</v>
      </c>
    </row>
    <row r="424" spans="1:15" x14ac:dyDescent="0.2">
      <c r="A424" s="618" t="s">
        <v>890</v>
      </c>
      <c r="B424" s="618" t="s">
        <v>900</v>
      </c>
      <c r="C424" s="618" t="s">
        <v>891</v>
      </c>
      <c r="D424" s="618" t="s">
        <v>175</v>
      </c>
      <c r="E424" s="618" t="s">
        <v>176</v>
      </c>
      <c r="F424" s="618" t="s">
        <v>177</v>
      </c>
      <c r="G424" s="618" t="s">
        <v>2057</v>
      </c>
      <c r="H424" s="619">
        <v>42473</v>
      </c>
      <c r="I424" s="620">
        <v>1531.9</v>
      </c>
      <c r="J424" s="620">
        <v>1</v>
      </c>
      <c r="K424" s="621">
        <v>1531.9</v>
      </c>
      <c r="L424" s="618"/>
      <c r="M424" s="618" t="s">
        <v>231</v>
      </c>
      <c r="N424" s="619">
        <v>42474</v>
      </c>
      <c r="O424" s="618" t="s">
        <v>72</v>
      </c>
    </row>
    <row r="425" spans="1:15" x14ac:dyDescent="0.2">
      <c r="A425" s="618" t="s">
        <v>890</v>
      </c>
      <c r="B425" s="618" t="s">
        <v>282</v>
      </c>
      <c r="C425" s="618" t="s">
        <v>891</v>
      </c>
      <c r="D425" s="618" t="s">
        <v>2058</v>
      </c>
      <c r="E425" s="618" t="s">
        <v>2059</v>
      </c>
      <c r="F425" s="618"/>
      <c r="G425" s="618" t="s">
        <v>2060</v>
      </c>
      <c r="H425" s="619">
        <v>42214</v>
      </c>
      <c r="I425" s="620">
        <v>299.2</v>
      </c>
      <c r="J425" s="620">
        <v>1</v>
      </c>
      <c r="K425" s="621">
        <v>299.2</v>
      </c>
      <c r="L425" s="618"/>
      <c r="M425" s="618" t="s">
        <v>1961</v>
      </c>
      <c r="N425" s="619">
        <v>42487</v>
      </c>
      <c r="O425" s="618" t="s">
        <v>72</v>
      </c>
    </row>
    <row r="426" spans="1:15" x14ac:dyDescent="0.2">
      <c r="A426" s="618" t="s">
        <v>890</v>
      </c>
      <c r="B426" s="618" t="s">
        <v>282</v>
      </c>
      <c r="C426" s="618" t="s">
        <v>891</v>
      </c>
      <c r="D426" s="618" t="s">
        <v>1757</v>
      </c>
      <c r="E426" s="618" t="s">
        <v>1758</v>
      </c>
      <c r="F426" s="618" t="s">
        <v>1759</v>
      </c>
      <c r="G426" s="618" t="s">
        <v>2061</v>
      </c>
      <c r="H426" s="619">
        <v>42289</v>
      </c>
      <c r="I426" s="620">
        <v>272.25</v>
      </c>
      <c r="J426" s="620">
        <v>1</v>
      </c>
      <c r="K426" s="621">
        <v>272.25</v>
      </c>
      <c r="L426" s="618"/>
      <c r="M426" s="618" t="s">
        <v>344</v>
      </c>
      <c r="N426" s="619">
        <v>42489</v>
      </c>
      <c r="O426" s="618" t="s">
        <v>72</v>
      </c>
    </row>
    <row r="427" spans="1:15" x14ac:dyDescent="0.2">
      <c r="A427" s="618" t="s">
        <v>890</v>
      </c>
      <c r="B427" s="618" t="s">
        <v>282</v>
      </c>
      <c r="C427" s="618" t="s">
        <v>891</v>
      </c>
      <c r="D427" s="618" t="s">
        <v>1832</v>
      </c>
      <c r="E427" s="618" t="s">
        <v>1833</v>
      </c>
      <c r="F427" s="618" t="s">
        <v>1834</v>
      </c>
      <c r="G427" s="618" t="s">
        <v>2062</v>
      </c>
      <c r="H427" s="619">
        <v>42035</v>
      </c>
      <c r="I427" s="620">
        <v>33.94</v>
      </c>
      <c r="J427" s="620">
        <v>1</v>
      </c>
      <c r="K427" s="621">
        <v>33.94</v>
      </c>
      <c r="L427" s="618"/>
      <c r="M427" s="618" t="s">
        <v>1510</v>
      </c>
      <c r="N427" s="619">
        <v>42489</v>
      </c>
      <c r="O427" s="618" t="s">
        <v>72</v>
      </c>
    </row>
    <row r="428" spans="1:15" x14ac:dyDescent="0.2">
      <c r="A428" s="618" t="s">
        <v>890</v>
      </c>
      <c r="B428" s="618" t="s">
        <v>282</v>
      </c>
      <c r="C428" s="618" t="s">
        <v>891</v>
      </c>
      <c r="D428" s="618" t="s">
        <v>570</v>
      </c>
      <c r="E428" s="618" t="s">
        <v>571</v>
      </c>
      <c r="F428" s="618" t="s">
        <v>572</v>
      </c>
      <c r="G428" s="618" t="s">
        <v>2063</v>
      </c>
      <c r="H428" s="619">
        <v>42366</v>
      </c>
      <c r="I428" s="620">
        <v>97.46</v>
      </c>
      <c r="J428" s="620">
        <v>1</v>
      </c>
      <c r="K428" s="621">
        <v>97.46</v>
      </c>
      <c r="L428" s="618"/>
      <c r="M428" s="618" t="s">
        <v>1672</v>
      </c>
      <c r="N428" s="619">
        <v>42486</v>
      </c>
      <c r="O428" s="618" t="s">
        <v>72</v>
      </c>
    </row>
    <row r="429" spans="1:15" x14ac:dyDescent="0.2">
      <c r="A429" s="618" t="s">
        <v>890</v>
      </c>
      <c r="B429" s="618" t="s">
        <v>282</v>
      </c>
      <c r="C429" s="618" t="s">
        <v>891</v>
      </c>
      <c r="D429" s="618" t="s">
        <v>348</v>
      </c>
      <c r="E429" s="618" t="s">
        <v>349</v>
      </c>
      <c r="F429" s="618" t="s">
        <v>350</v>
      </c>
      <c r="G429" s="618" t="s">
        <v>2064</v>
      </c>
      <c r="H429" s="619">
        <v>42277</v>
      </c>
      <c r="I429" s="620">
        <v>9.9</v>
      </c>
      <c r="J429" s="620">
        <v>1</v>
      </c>
      <c r="K429" s="621">
        <v>9.9</v>
      </c>
      <c r="L429" s="618"/>
      <c r="M429" s="618" t="s">
        <v>344</v>
      </c>
      <c r="N429" s="619">
        <v>42461</v>
      </c>
      <c r="O429" s="618" t="s">
        <v>72</v>
      </c>
    </row>
    <row r="430" spans="1:15" x14ac:dyDescent="0.2">
      <c r="A430" s="618" t="s">
        <v>890</v>
      </c>
      <c r="B430" s="618" t="s">
        <v>282</v>
      </c>
      <c r="C430" s="618" t="s">
        <v>891</v>
      </c>
      <c r="D430" s="618" t="s">
        <v>348</v>
      </c>
      <c r="E430" s="618" t="s">
        <v>349</v>
      </c>
      <c r="F430" s="618" t="s">
        <v>350</v>
      </c>
      <c r="G430" s="618" t="s">
        <v>2065</v>
      </c>
      <c r="H430" s="619">
        <v>42063</v>
      </c>
      <c r="I430" s="620">
        <v>22</v>
      </c>
      <c r="J430" s="620">
        <v>1</v>
      </c>
      <c r="K430" s="621">
        <v>22</v>
      </c>
      <c r="L430" s="618"/>
      <c r="M430" s="618" t="s">
        <v>344</v>
      </c>
      <c r="N430" s="619">
        <v>42461</v>
      </c>
      <c r="O430" s="618" t="s">
        <v>72</v>
      </c>
    </row>
    <row r="431" spans="1:15" x14ac:dyDescent="0.2">
      <c r="A431" s="618" t="s">
        <v>890</v>
      </c>
      <c r="B431" s="618" t="s">
        <v>282</v>
      </c>
      <c r="C431" s="618" t="s">
        <v>891</v>
      </c>
      <c r="D431" s="618" t="s">
        <v>348</v>
      </c>
      <c r="E431" s="618" t="s">
        <v>349</v>
      </c>
      <c r="F431" s="618" t="s">
        <v>350</v>
      </c>
      <c r="G431" s="618" t="s">
        <v>2066</v>
      </c>
      <c r="H431" s="619">
        <v>42308</v>
      </c>
      <c r="I431" s="620">
        <v>68.2</v>
      </c>
      <c r="J431" s="620">
        <v>1</v>
      </c>
      <c r="K431" s="621">
        <v>68.2</v>
      </c>
      <c r="L431" s="618"/>
      <c r="M431" s="618" t="s">
        <v>344</v>
      </c>
      <c r="N431" s="619">
        <v>42461</v>
      </c>
      <c r="O431" s="618" t="s">
        <v>72</v>
      </c>
    </row>
    <row r="432" spans="1:15" x14ac:dyDescent="0.2">
      <c r="A432" s="618" t="s">
        <v>890</v>
      </c>
      <c r="B432" s="618" t="s">
        <v>282</v>
      </c>
      <c r="C432" s="618" t="s">
        <v>891</v>
      </c>
      <c r="D432" s="618" t="s">
        <v>2067</v>
      </c>
      <c r="E432" s="618" t="s">
        <v>2068</v>
      </c>
      <c r="F432" s="618" t="s">
        <v>2069</v>
      </c>
      <c r="G432" s="618" t="s">
        <v>2070</v>
      </c>
      <c r="H432" s="619">
        <v>42275</v>
      </c>
      <c r="I432" s="620">
        <v>8.5399999999999991</v>
      </c>
      <c r="J432" s="620">
        <v>1</v>
      </c>
      <c r="K432" s="621">
        <v>8.5399999999999991</v>
      </c>
      <c r="L432" s="618" t="s">
        <v>2071</v>
      </c>
      <c r="M432" s="618" t="s">
        <v>394</v>
      </c>
      <c r="N432" s="619">
        <v>42467</v>
      </c>
      <c r="O432" s="618" t="s">
        <v>72</v>
      </c>
    </row>
    <row r="433" spans="1:15" x14ac:dyDescent="0.2">
      <c r="A433" s="618" t="s">
        <v>890</v>
      </c>
      <c r="B433" s="618" t="s">
        <v>282</v>
      </c>
      <c r="C433" s="618" t="s">
        <v>891</v>
      </c>
      <c r="D433" s="618" t="s">
        <v>2072</v>
      </c>
      <c r="E433" s="618" t="s">
        <v>2073</v>
      </c>
      <c r="F433" s="618" t="s">
        <v>2074</v>
      </c>
      <c r="G433" s="618" t="s">
        <v>2075</v>
      </c>
      <c r="H433" s="619">
        <v>42268</v>
      </c>
      <c r="I433" s="620">
        <v>481.58</v>
      </c>
      <c r="J433" s="620">
        <v>1</v>
      </c>
      <c r="K433" s="621">
        <v>481.58</v>
      </c>
      <c r="L433" s="618" t="s">
        <v>2076</v>
      </c>
      <c r="M433" s="618" t="s">
        <v>1740</v>
      </c>
      <c r="N433" s="619">
        <v>42464</v>
      </c>
      <c r="O433" s="618" t="s">
        <v>72</v>
      </c>
    </row>
    <row r="434" spans="1:15" x14ac:dyDescent="0.2">
      <c r="A434" s="618" t="s">
        <v>890</v>
      </c>
      <c r="B434" s="618" t="s">
        <v>89</v>
      </c>
      <c r="C434" s="618" t="s">
        <v>891</v>
      </c>
      <c r="D434" s="618" t="s">
        <v>262</v>
      </c>
      <c r="E434" s="618" t="s">
        <v>263</v>
      </c>
      <c r="F434" s="618" t="s">
        <v>264</v>
      </c>
      <c r="G434" s="618" t="s">
        <v>2077</v>
      </c>
      <c r="H434" s="619">
        <v>41929</v>
      </c>
      <c r="I434" s="620">
        <v>129.11000000000001</v>
      </c>
      <c r="J434" s="620">
        <v>1</v>
      </c>
      <c r="K434" s="621">
        <v>129.11000000000001</v>
      </c>
      <c r="L434" s="618"/>
      <c r="M434" s="618" t="s">
        <v>3301</v>
      </c>
      <c r="N434" s="619">
        <v>42473</v>
      </c>
      <c r="O434" s="618" t="s">
        <v>72</v>
      </c>
    </row>
    <row r="435" spans="1:15" x14ac:dyDescent="0.2">
      <c r="A435" s="618" t="s">
        <v>890</v>
      </c>
      <c r="B435" s="618" t="s">
        <v>67</v>
      </c>
      <c r="C435" s="618" t="s">
        <v>891</v>
      </c>
      <c r="D435" s="618" t="s">
        <v>2078</v>
      </c>
      <c r="E435" s="618" t="s">
        <v>2079</v>
      </c>
      <c r="F435" s="618" t="s">
        <v>2080</v>
      </c>
      <c r="G435" s="618" t="s">
        <v>2081</v>
      </c>
      <c r="H435" s="619">
        <v>41407</v>
      </c>
      <c r="I435" s="620">
        <v>19360</v>
      </c>
      <c r="J435" s="620">
        <v>1</v>
      </c>
      <c r="K435" s="621">
        <v>19360</v>
      </c>
      <c r="L435" s="618"/>
      <c r="M435" s="618" t="s">
        <v>382</v>
      </c>
      <c r="N435" s="619">
        <v>42475</v>
      </c>
      <c r="O435" s="618" t="s">
        <v>72</v>
      </c>
    </row>
    <row r="436" spans="1:15" x14ac:dyDescent="0.2">
      <c r="A436" s="618"/>
      <c r="B436" s="618"/>
      <c r="C436" s="618"/>
      <c r="D436" s="618"/>
      <c r="E436" s="618"/>
      <c r="F436" s="618"/>
      <c r="G436" s="618"/>
      <c r="H436" s="618"/>
      <c r="I436" s="618"/>
      <c r="J436" s="618"/>
      <c r="K436" s="622">
        <v>149145.13999999972</v>
      </c>
      <c r="L436" s="618"/>
      <c r="M436" s="618"/>
      <c r="N436" s="618"/>
      <c r="O436" s="618"/>
    </row>
    <row r="437" spans="1:15" x14ac:dyDescent="0.2">
      <c r="A437" s="514"/>
      <c r="B437" s="514"/>
      <c r="C437" s="514"/>
      <c r="D437" s="514"/>
      <c r="E437" s="514"/>
      <c r="F437" s="514"/>
      <c r="G437" s="514"/>
      <c r="H437" s="516"/>
      <c r="I437" s="509"/>
      <c r="J437" s="509"/>
      <c r="K437" s="509"/>
      <c r="L437" s="514"/>
      <c r="M437" s="514"/>
      <c r="N437" s="516"/>
      <c r="O437" s="514"/>
    </row>
    <row r="438" spans="1:15" x14ac:dyDescent="0.2">
      <c r="A438" s="514"/>
      <c r="B438" s="514"/>
      <c r="C438" s="514"/>
      <c r="D438" s="514"/>
      <c r="E438" s="514"/>
      <c r="F438" s="514"/>
      <c r="G438" s="514"/>
      <c r="H438" s="516"/>
      <c r="I438" s="509"/>
      <c r="J438" s="509"/>
      <c r="K438" s="509"/>
      <c r="L438" s="514"/>
      <c r="M438" s="514"/>
      <c r="N438" s="516"/>
      <c r="O438" s="514"/>
    </row>
    <row r="439" spans="1:15" x14ac:dyDescent="0.2">
      <c r="A439" s="514"/>
      <c r="B439" s="514"/>
      <c r="C439" s="514"/>
      <c r="D439" s="514"/>
      <c r="E439" s="514"/>
      <c r="F439" s="514"/>
      <c r="G439" s="514"/>
      <c r="H439" s="516"/>
      <c r="I439" s="509"/>
      <c r="J439" s="509"/>
      <c r="K439" s="509"/>
      <c r="L439" s="514"/>
      <c r="M439" s="514"/>
      <c r="N439" s="516"/>
      <c r="O439" s="514"/>
    </row>
    <row r="440" spans="1:15" x14ac:dyDescent="0.2">
      <c r="A440" s="514"/>
      <c r="B440" s="514"/>
      <c r="C440" s="514"/>
      <c r="D440" s="514"/>
      <c r="E440" s="514"/>
      <c r="F440" s="514"/>
      <c r="G440" s="514"/>
      <c r="H440" s="516"/>
      <c r="I440" s="509"/>
      <c r="J440" s="509"/>
      <c r="K440" s="509"/>
      <c r="L440" s="514"/>
      <c r="M440" s="514"/>
      <c r="N440" s="516"/>
      <c r="O440" s="514"/>
    </row>
    <row r="441" spans="1:15" x14ac:dyDescent="0.2">
      <c r="A441" s="514"/>
      <c r="B441" s="514"/>
      <c r="C441" s="514"/>
      <c r="D441" s="514"/>
      <c r="E441" s="514"/>
      <c r="F441" s="514"/>
      <c r="G441" s="514"/>
      <c r="H441" s="516"/>
      <c r="I441" s="509"/>
      <c r="J441" s="509"/>
      <c r="K441" s="509"/>
      <c r="L441" s="514"/>
      <c r="M441" s="514"/>
      <c r="N441" s="516"/>
      <c r="O441" s="514"/>
    </row>
    <row r="442" spans="1:15" x14ac:dyDescent="0.2">
      <c r="A442" s="514"/>
      <c r="B442" s="514"/>
      <c r="C442" s="514"/>
      <c r="D442" s="514"/>
      <c r="E442" s="514"/>
      <c r="F442" s="514"/>
      <c r="G442" s="514"/>
      <c r="H442" s="516"/>
      <c r="I442" s="509"/>
      <c r="J442" s="509"/>
      <c r="K442" s="509"/>
      <c r="L442" s="514"/>
      <c r="M442" s="514"/>
      <c r="N442" s="516"/>
      <c r="O442" s="514"/>
    </row>
    <row r="443" spans="1:15" x14ac:dyDescent="0.2">
      <c r="A443" s="514"/>
      <c r="B443" s="514"/>
      <c r="C443" s="514"/>
      <c r="D443" s="514"/>
      <c r="E443" s="514"/>
      <c r="F443" s="514"/>
      <c r="G443" s="514"/>
      <c r="H443" s="516"/>
      <c r="I443" s="509"/>
      <c r="J443" s="509"/>
      <c r="K443" s="509"/>
      <c r="L443" s="514"/>
      <c r="M443" s="514"/>
      <c r="N443" s="516"/>
      <c r="O443" s="514"/>
    </row>
    <row r="444" spans="1:15" x14ac:dyDescent="0.2">
      <c r="A444" s="514"/>
      <c r="B444" s="514"/>
      <c r="C444" s="514"/>
      <c r="D444" s="514"/>
      <c r="E444" s="514"/>
      <c r="F444" s="514"/>
      <c r="G444" s="514"/>
      <c r="H444" s="516"/>
      <c r="I444" s="509"/>
      <c r="J444" s="509"/>
      <c r="K444" s="509"/>
      <c r="L444" s="514"/>
      <c r="M444" s="514"/>
      <c r="N444" s="516"/>
      <c r="O444" s="514"/>
    </row>
    <row r="445" spans="1:15" x14ac:dyDescent="0.2">
      <c r="A445" s="514"/>
      <c r="B445" s="514"/>
      <c r="C445" s="514"/>
      <c r="D445" s="514"/>
      <c r="E445" s="514"/>
      <c r="F445" s="514"/>
      <c r="G445" s="514"/>
      <c r="H445" s="516"/>
      <c r="I445" s="509"/>
      <c r="J445" s="509"/>
      <c r="K445" s="509"/>
      <c r="L445" s="514"/>
      <c r="M445" s="514"/>
      <c r="N445" s="516"/>
      <c r="O445" s="514"/>
    </row>
    <row r="446" spans="1:15" x14ac:dyDescent="0.2">
      <c r="A446" s="514"/>
      <c r="B446" s="514"/>
      <c r="C446" s="514"/>
      <c r="D446" s="514"/>
      <c r="E446" s="514"/>
      <c r="F446" s="514"/>
      <c r="G446" s="514"/>
      <c r="H446" s="516"/>
      <c r="I446" s="509"/>
      <c r="J446" s="509"/>
      <c r="K446" s="509"/>
      <c r="L446" s="514"/>
      <c r="M446" s="514"/>
      <c r="N446" s="516"/>
      <c r="O446" s="514"/>
    </row>
    <row r="447" spans="1:15" x14ac:dyDescent="0.2">
      <c r="A447" s="514"/>
      <c r="B447" s="514"/>
      <c r="C447" s="514"/>
      <c r="D447" s="514"/>
      <c r="E447" s="514"/>
      <c r="F447" s="514"/>
      <c r="G447" s="514"/>
      <c r="H447" s="516"/>
      <c r="I447" s="509"/>
      <c r="J447" s="509"/>
      <c r="K447" s="509"/>
      <c r="L447" s="514"/>
      <c r="M447" s="514"/>
      <c r="N447" s="516"/>
      <c r="O447" s="514"/>
    </row>
    <row r="448" spans="1:15" x14ac:dyDescent="0.2">
      <c r="A448" s="514"/>
      <c r="B448" s="514"/>
      <c r="C448" s="514"/>
      <c r="D448" s="514"/>
      <c r="E448" s="514"/>
      <c r="F448" s="514"/>
      <c r="G448" s="514"/>
      <c r="H448" s="516"/>
      <c r="I448" s="509"/>
      <c r="J448" s="509"/>
      <c r="K448" s="509"/>
      <c r="L448" s="514"/>
      <c r="M448" s="514"/>
      <c r="N448" s="516"/>
      <c r="O448" s="514"/>
    </row>
    <row r="449" spans="1:15" x14ac:dyDescent="0.2">
      <c r="A449" s="514"/>
      <c r="B449" s="514"/>
      <c r="C449" s="514"/>
      <c r="D449" s="514"/>
      <c r="E449" s="514"/>
      <c r="F449" s="514"/>
      <c r="G449" s="514"/>
      <c r="H449" s="516"/>
      <c r="I449" s="509"/>
      <c r="J449" s="509"/>
      <c r="K449" s="509"/>
      <c r="L449" s="514"/>
      <c r="M449" s="514"/>
      <c r="N449" s="516"/>
      <c r="O449" s="514"/>
    </row>
    <row r="450" spans="1:15" x14ac:dyDescent="0.2">
      <c r="A450" s="514"/>
      <c r="B450" s="514"/>
      <c r="C450" s="514"/>
      <c r="D450" s="514"/>
      <c r="E450" s="514"/>
      <c r="F450" s="514"/>
      <c r="G450" s="514"/>
      <c r="H450" s="516"/>
      <c r="I450" s="509"/>
      <c r="J450" s="509"/>
      <c r="K450" s="509"/>
      <c r="L450" s="514"/>
      <c r="M450" s="514"/>
      <c r="N450" s="516"/>
      <c r="O450" s="514"/>
    </row>
    <row r="451" spans="1:15" x14ac:dyDescent="0.2">
      <c r="A451" s="514"/>
      <c r="B451" s="514"/>
      <c r="C451" s="514"/>
      <c r="D451" s="514"/>
      <c r="E451" s="514"/>
      <c r="F451" s="514"/>
      <c r="G451" s="514"/>
      <c r="H451" s="516"/>
      <c r="I451" s="509"/>
      <c r="J451" s="509"/>
      <c r="K451" s="509"/>
      <c r="L451" s="514"/>
      <c r="M451" s="514"/>
      <c r="N451" s="516"/>
      <c r="O451" s="514"/>
    </row>
    <row r="452" spans="1:15" x14ac:dyDescent="0.2">
      <c r="A452" s="514"/>
      <c r="B452" s="514"/>
      <c r="C452" s="514"/>
      <c r="D452" s="514"/>
      <c r="E452" s="514"/>
      <c r="F452" s="514"/>
      <c r="G452" s="514"/>
      <c r="H452" s="516"/>
      <c r="I452" s="509"/>
      <c r="J452" s="509"/>
      <c r="K452" s="509"/>
      <c r="L452" s="514"/>
      <c r="M452" s="514"/>
      <c r="N452" s="516"/>
      <c r="O452" s="514"/>
    </row>
    <row r="453" spans="1:15" x14ac:dyDescent="0.2">
      <c r="A453" s="514"/>
      <c r="B453" s="514"/>
      <c r="C453" s="514"/>
      <c r="D453" s="514"/>
      <c r="E453" s="514"/>
      <c r="F453" s="514"/>
      <c r="G453" s="514"/>
      <c r="H453" s="516"/>
      <c r="I453" s="509"/>
      <c r="J453" s="509"/>
      <c r="K453" s="509"/>
      <c r="L453" s="514"/>
      <c r="M453" s="514"/>
      <c r="N453" s="516"/>
      <c r="O453" s="514"/>
    </row>
    <row r="454" spans="1:15" x14ac:dyDescent="0.2">
      <c r="A454" s="514"/>
      <c r="B454" s="514"/>
      <c r="C454" s="514"/>
      <c r="D454" s="514"/>
      <c r="E454" s="514"/>
      <c r="F454" s="514"/>
      <c r="G454" s="514"/>
      <c r="H454" s="516"/>
      <c r="I454" s="509"/>
      <c r="J454" s="509"/>
      <c r="K454" s="509"/>
      <c r="L454" s="514"/>
      <c r="M454" s="514"/>
      <c r="N454" s="516"/>
      <c r="O454" s="514"/>
    </row>
    <row r="455" spans="1:15" x14ac:dyDescent="0.2">
      <c r="A455" s="514"/>
      <c r="B455" s="514"/>
      <c r="C455" s="514"/>
      <c r="D455" s="514"/>
      <c r="E455" s="514"/>
      <c r="F455" s="514"/>
      <c r="G455" s="514"/>
      <c r="H455" s="516"/>
      <c r="I455" s="509"/>
      <c r="J455" s="509"/>
      <c r="K455" s="509"/>
      <c r="L455" s="514"/>
      <c r="M455" s="514"/>
      <c r="N455" s="516"/>
      <c r="O455" s="514"/>
    </row>
    <row r="456" spans="1:15" x14ac:dyDescent="0.2">
      <c r="A456" s="514"/>
      <c r="B456" s="514"/>
      <c r="C456" s="514"/>
      <c r="D456" s="514"/>
      <c r="E456" s="514"/>
      <c r="F456" s="514"/>
      <c r="G456" s="514"/>
      <c r="H456" s="516"/>
      <c r="I456" s="509"/>
      <c r="J456" s="509"/>
      <c r="K456" s="509"/>
      <c r="L456" s="514"/>
      <c r="M456" s="514"/>
      <c r="N456" s="516"/>
      <c r="O456" s="514"/>
    </row>
    <row r="457" spans="1:15" x14ac:dyDescent="0.2">
      <c r="A457" s="514"/>
      <c r="B457" s="514"/>
      <c r="C457" s="514"/>
      <c r="D457" s="514"/>
      <c r="E457" s="514"/>
      <c r="F457" s="514"/>
      <c r="G457" s="514"/>
      <c r="H457" s="516"/>
      <c r="I457" s="509"/>
      <c r="J457" s="509"/>
      <c r="K457" s="509"/>
      <c r="L457" s="514"/>
      <c r="M457" s="514"/>
      <c r="N457" s="516"/>
      <c r="O457" s="514"/>
    </row>
    <row r="458" spans="1:15" x14ac:dyDescent="0.2">
      <c r="A458" s="514"/>
      <c r="B458" s="514"/>
      <c r="C458" s="514"/>
      <c r="D458" s="514"/>
      <c r="E458" s="514"/>
      <c r="F458" s="514"/>
      <c r="G458" s="514"/>
      <c r="H458" s="516"/>
      <c r="I458" s="509"/>
      <c r="J458" s="509"/>
      <c r="K458" s="509"/>
      <c r="L458" s="514"/>
      <c r="M458" s="514"/>
      <c r="N458" s="516"/>
      <c r="O458" s="514"/>
    </row>
    <row r="459" spans="1:15" x14ac:dyDescent="0.2">
      <c r="A459" s="514"/>
      <c r="B459" s="514"/>
      <c r="C459" s="514"/>
      <c r="D459" s="514"/>
      <c r="E459" s="514"/>
      <c r="F459" s="514"/>
      <c r="G459" s="514"/>
      <c r="H459" s="516"/>
      <c r="I459" s="509"/>
      <c r="J459" s="509"/>
      <c r="K459" s="509"/>
      <c r="L459" s="514"/>
      <c r="M459" s="514"/>
      <c r="N459" s="516"/>
      <c r="O459" s="514"/>
    </row>
    <row r="460" spans="1:15" x14ac:dyDescent="0.2">
      <c r="A460" s="514"/>
      <c r="B460" s="514"/>
      <c r="C460" s="514"/>
      <c r="D460" s="514"/>
      <c r="E460" s="514"/>
      <c r="F460" s="514"/>
      <c r="G460" s="514"/>
      <c r="H460" s="516"/>
      <c r="I460" s="509"/>
      <c r="J460" s="509"/>
      <c r="K460" s="509"/>
      <c r="L460" s="514"/>
      <c r="M460" s="514"/>
      <c r="N460" s="516"/>
      <c r="O460" s="514"/>
    </row>
    <row r="461" spans="1:15" x14ac:dyDescent="0.2">
      <c r="A461" s="514"/>
      <c r="B461" s="514"/>
      <c r="C461" s="514"/>
      <c r="D461" s="514"/>
      <c r="E461" s="514"/>
      <c r="F461" s="514"/>
      <c r="G461" s="514"/>
      <c r="H461" s="516"/>
      <c r="I461" s="509"/>
      <c r="J461" s="509"/>
      <c r="K461" s="509"/>
      <c r="L461" s="514"/>
      <c r="M461" s="514"/>
      <c r="N461" s="516"/>
      <c r="O461" s="514"/>
    </row>
    <row r="462" spans="1:15" x14ac:dyDescent="0.2">
      <c r="A462" s="514"/>
      <c r="B462" s="514"/>
      <c r="C462" s="514"/>
      <c r="D462" s="514"/>
      <c r="E462" s="514"/>
      <c r="F462" s="514"/>
      <c r="G462" s="514"/>
      <c r="H462" s="516"/>
      <c r="I462" s="509"/>
      <c r="J462" s="509"/>
      <c r="K462" s="509"/>
      <c r="L462" s="514"/>
      <c r="M462" s="514"/>
      <c r="N462" s="516"/>
      <c r="O462" s="514"/>
    </row>
    <row r="463" spans="1:15" x14ac:dyDescent="0.2">
      <c r="A463" s="514"/>
      <c r="B463" s="514"/>
      <c r="C463" s="514"/>
      <c r="D463" s="514"/>
      <c r="E463" s="514"/>
      <c r="F463" s="514"/>
      <c r="G463" s="514"/>
      <c r="H463" s="516"/>
      <c r="I463" s="509"/>
      <c r="J463" s="509"/>
      <c r="K463" s="509"/>
      <c r="L463" s="514"/>
      <c r="M463" s="514"/>
      <c r="N463" s="516"/>
      <c r="O463" s="514"/>
    </row>
    <row r="464" spans="1:15" x14ac:dyDescent="0.2">
      <c r="A464" s="514"/>
      <c r="B464" s="514"/>
      <c r="C464" s="514"/>
      <c r="D464" s="514"/>
      <c r="E464" s="514"/>
      <c r="F464" s="514"/>
      <c r="G464" s="514"/>
      <c r="H464" s="516"/>
      <c r="I464" s="509"/>
      <c r="J464" s="509"/>
      <c r="K464" s="509"/>
      <c r="L464" s="514"/>
      <c r="M464" s="514"/>
      <c r="N464" s="516"/>
      <c r="O464" s="514"/>
    </row>
    <row r="465" spans="1:15" x14ac:dyDescent="0.2">
      <c r="A465" s="514"/>
      <c r="B465" s="514"/>
      <c r="C465" s="514"/>
      <c r="D465" s="514"/>
      <c r="E465" s="514"/>
      <c r="F465" s="514"/>
      <c r="G465" s="514"/>
      <c r="H465" s="516"/>
      <c r="I465" s="509"/>
      <c r="J465" s="509"/>
      <c r="K465" s="509"/>
      <c r="L465" s="514"/>
      <c r="M465" s="514"/>
      <c r="N465" s="516"/>
      <c r="O465" s="514"/>
    </row>
    <row r="466" spans="1:15" x14ac:dyDescent="0.2">
      <c r="A466" s="514"/>
      <c r="B466" s="514"/>
      <c r="C466" s="514"/>
      <c r="D466" s="514"/>
      <c r="E466" s="514"/>
      <c r="F466" s="514"/>
      <c r="G466" s="514"/>
      <c r="H466" s="516"/>
      <c r="I466" s="509"/>
      <c r="J466" s="509"/>
      <c r="K466" s="509"/>
      <c r="L466" s="514"/>
      <c r="M466" s="514"/>
      <c r="N466" s="516"/>
      <c r="O466" s="514"/>
    </row>
    <row r="467" spans="1:15" x14ac:dyDescent="0.2">
      <c r="A467" s="514"/>
      <c r="B467" s="514"/>
      <c r="C467" s="514"/>
      <c r="D467" s="514"/>
      <c r="E467" s="514"/>
      <c r="F467" s="514"/>
      <c r="G467" s="514"/>
      <c r="H467" s="516"/>
      <c r="I467" s="509"/>
      <c r="J467" s="509"/>
      <c r="K467" s="509"/>
      <c r="L467" s="514"/>
      <c r="M467" s="514"/>
      <c r="N467" s="516"/>
      <c r="O467" s="514"/>
    </row>
    <row r="468" spans="1:15" x14ac:dyDescent="0.2">
      <c r="A468" s="514"/>
      <c r="B468" s="514"/>
      <c r="C468" s="514"/>
      <c r="D468" s="514"/>
      <c r="E468" s="514"/>
      <c r="F468" s="514"/>
      <c r="G468" s="514"/>
      <c r="H468" s="516"/>
      <c r="I468" s="509"/>
      <c r="J468" s="509"/>
      <c r="K468" s="509"/>
      <c r="L468" s="514"/>
      <c r="M468" s="514"/>
      <c r="N468" s="516"/>
      <c r="O468" s="514"/>
    </row>
    <row r="469" spans="1:15" x14ac:dyDescent="0.2">
      <c r="A469" s="514"/>
      <c r="B469" s="514"/>
      <c r="C469" s="514"/>
      <c r="D469" s="514"/>
      <c r="E469" s="514"/>
      <c r="F469" s="514"/>
      <c r="G469" s="514"/>
      <c r="H469" s="516"/>
      <c r="I469" s="509"/>
      <c r="J469" s="509"/>
      <c r="K469" s="509"/>
      <c r="L469" s="514"/>
      <c r="M469" s="514"/>
      <c r="N469" s="516"/>
      <c r="O469" s="514"/>
    </row>
    <row r="470" spans="1:15" x14ac:dyDescent="0.2">
      <c r="A470" s="514"/>
      <c r="B470" s="514"/>
      <c r="C470" s="514"/>
      <c r="D470" s="514"/>
      <c r="E470" s="514"/>
      <c r="F470" s="514"/>
      <c r="G470" s="514"/>
      <c r="H470" s="516"/>
      <c r="I470" s="509"/>
      <c r="J470" s="509"/>
      <c r="K470" s="509"/>
      <c r="L470" s="514"/>
      <c r="M470" s="514"/>
      <c r="N470" s="516"/>
      <c r="O470" s="514"/>
    </row>
    <row r="471" spans="1:15" x14ac:dyDescent="0.2">
      <c r="A471" s="514"/>
      <c r="B471" s="514"/>
      <c r="C471" s="514"/>
      <c r="D471" s="514"/>
      <c r="E471" s="514"/>
      <c r="F471" s="514"/>
      <c r="G471" s="514"/>
      <c r="H471" s="516"/>
      <c r="I471" s="509"/>
      <c r="J471" s="509"/>
      <c r="K471" s="509"/>
      <c r="L471" s="514"/>
      <c r="M471" s="514"/>
      <c r="N471" s="516"/>
      <c r="O471" s="514"/>
    </row>
    <row r="472" spans="1:15" x14ac:dyDescent="0.2">
      <c r="A472" s="514"/>
      <c r="B472" s="514"/>
      <c r="C472" s="514"/>
      <c r="D472" s="514"/>
      <c r="E472" s="514"/>
      <c r="F472" s="514"/>
      <c r="G472" s="514"/>
      <c r="H472" s="516"/>
      <c r="I472" s="509"/>
      <c r="J472" s="509"/>
      <c r="K472" s="509"/>
      <c r="L472" s="514"/>
      <c r="M472" s="514"/>
      <c r="N472" s="516"/>
      <c r="O472" s="514"/>
    </row>
    <row r="473" spans="1:15" x14ac:dyDescent="0.2">
      <c r="A473" s="514"/>
      <c r="B473" s="514"/>
      <c r="C473" s="514"/>
      <c r="D473" s="514"/>
      <c r="E473" s="514"/>
      <c r="F473" s="514"/>
      <c r="G473" s="514"/>
      <c r="H473" s="516"/>
      <c r="I473" s="509"/>
      <c r="J473" s="509"/>
      <c r="K473" s="509"/>
      <c r="L473" s="514"/>
      <c r="M473" s="514"/>
      <c r="N473" s="516"/>
      <c r="O473" s="514"/>
    </row>
    <row r="474" spans="1:15" x14ac:dyDescent="0.2">
      <c r="A474" s="514"/>
      <c r="B474" s="514"/>
      <c r="C474" s="514"/>
      <c r="D474" s="514"/>
      <c r="E474" s="514"/>
      <c r="F474" s="514"/>
      <c r="G474" s="514"/>
      <c r="H474" s="516"/>
      <c r="I474" s="509"/>
      <c r="J474" s="509"/>
      <c r="K474" s="509"/>
      <c r="L474" s="514"/>
      <c r="M474" s="514"/>
      <c r="N474" s="516"/>
      <c r="O474" s="514"/>
    </row>
    <row r="475" spans="1:15" x14ac:dyDescent="0.2">
      <c r="A475" s="514"/>
      <c r="B475" s="514"/>
      <c r="C475" s="514"/>
      <c r="D475" s="514"/>
      <c r="E475" s="514"/>
      <c r="F475" s="514"/>
      <c r="G475" s="514"/>
      <c r="H475" s="516"/>
      <c r="I475" s="509"/>
      <c r="J475" s="509"/>
      <c r="K475" s="509"/>
      <c r="L475" s="514"/>
      <c r="M475" s="514"/>
      <c r="N475" s="516"/>
      <c r="O475" s="514"/>
    </row>
    <row r="476" spans="1:15" x14ac:dyDescent="0.2">
      <c r="A476" s="514"/>
      <c r="B476" s="514"/>
      <c r="C476" s="514"/>
      <c r="D476" s="514"/>
      <c r="E476" s="514"/>
      <c r="F476" s="514"/>
      <c r="G476" s="514"/>
      <c r="H476" s="516"/>
      <c r="I476" s="509"/>
      <c r="J476" s="509"/>
      <c r="K476" s="509"/>
      <c r="L476" s="514"/>
      <c r="M476" s="514"/>
      <c r="N476" s="516"/>
      <c r="O476" s="514"/>
    </row>
    <row r="477" spans="1:15" x14ac:dyDescent="0.2">
      <c r="A477" s="514"/>
      <c r="B477" s="514"/>
      <c r="C477" s="514"/>
      <c r="D477" s="514"/>
      <c r="E477" s="514"/>
      <c r="F477" s="514"/>
      <c r="G477" s="514"/>
      <c r="H477" s="516"/>
      <c r="I477" s="509"/>
      <c r="J477" s="509"/>
      <c r="K477" s="509"/>
      <c r="L477" s="514"/>
      <c r="M477" s="514"/>
      <c r="N477" s="516"/>
      <c r="O477" s="514"/>
    </row>
    <row r="478" spans="1:15" x14ac:dyDescent="0.2">
      <c r="A478" s="514"/>
      <c r="B478" s="514"/>
      <c r="C478" s="514"/>
      <c r="D478" s="514"/>
      <c r="E478" s="514"/>
      <c r="F478" s="514"/>
      <c r="G478" s="514"/>
      <c r="H478" s="516"/>
      <c r="I478" s="509"/>
      <c r="J478" s="509"/>
      <c r="K478" s="509"/>
      <c r="L478" s="514"/>
      <c r="M478" s="514"/>
      <c r="N478" s="516"/>
      <c r="O478" s="514"/>
    </row>
    <row r="479" spans="1:15" x14ac:dyDescent="0.2">
      <c r="A479" s="514"/>
      <c r="B479" s="514"/>
      <c r="C479" s="514"/>
      <c r="D479" s="514"/>
      <c r="E479" s="514"/>
      <c r="F479" s="514"/>
      <c r="G479" s="514"/>
      <c r="H479" s="516"/>
      <c r="I479" s="509"/>
      <c r="J479" s="509"/>
      <c r="K479" s="509"/>
      <c r="L479" s="514"/>
      <c r="M479" s="514"/>
      <c r="N479" s="516"/>
      <c r="O479" s="514"/>
    </row>
    <row r="480" spans="1:15" x14ac:dyDescent="0.2">
      <c r="A480" s="514"/>
      <c r="B480" s="514"/>
      <c r="C480" s="514"/>
      <c r="D480" s="514"/>
      <c r="E480" s="514"/>
      <c r="F480" s="514"/>
      <c r="G480" s="514"/>
      <c r="H480" s="516"/>
      <c r="I480" s="509"/>
      <c r="J480" s="509"/>
      <c r="K480" s="509"/>
      <c r="L480" s="514"/>
      <c r="M480" s="514"/>
      <c r="N480" s="516"/>
      <c r="O480" s="514"/>
    </row>
    <row r="481" spans="1:15" x14ac:dyDescent="0.2">
      <c r="A481" s="514"/>
      <c r="B481" s="514"/>
      <c r="C481" s="514"/>
      <c r="D481" s="514"/>
      <c r="E481" s="514"/>
      <c r="F481" s="514"/>
      <c r="G481" s="514"/>
      <c r="H481" s="516"/>
      <c r="I481" s="509"/>
      <c r="J481" s="509"/>
      <c r="K481" s="509"/>
      <c r="L481" s="514"/>
      <c r="M481" s="514"/>
      <c r="N481" s="516"/>
      <c r="O481" s="514"/>
    </row>
    <row r="482" spans="1:15" x14ac:dyDescent="0.2">
      <c r="A482" s="514"/>
      <c r="B482" s="514"/>
      <c r="C482" s="514"/>
      <c r="D482" s="514"/>
      <c r="E482" s="514"/>
      <c r="F482" s="514"/>
      <c r="G482" s="514"/>
      <c r="H482" s="516"/>
      <c r="I482" s="509"/>
      <c r="J482" s="509"/>
      <c r="K482" s="509"/>
      <c r="L482" s="514"/>
      <c r="M482" s="514"/>
      <c r="N482" s="516"/>
      <c r="O482" s="514"/>
    </row>
    <row r="483" spans="1:15" x14ac:dyDescent="0.2">
      <c r="A483" s="514"/>
      <c r="B483" s="514"/>
      <c r="C483" s="514"/>
      <c r="D483" s="514"/>
      <c r="E483" s="514"/>
      <c r="F483" s="514"/>
      <c r="G483" s="514"/>
      <c r="H483" s="516"/>
      <c r="I483" s="509"/>
      <c r="J483" s="509"/>
      <c r="K483" s="509"/>
      <c r="L483" s="514"/>
      <c r="M483" s="514"/>
      <c r="N483" s="516"/>
      <c r="O483" s="514"/>
    </row>
    <row r="484" spans="1:15" x14ac:dyDescent="0.2">
      <c r="A484" s="514"/>
      <c r="B484" s="514"/>
      <c r="C484" s="514"/>
      <c r="D484" s="514"/>
      <c r="E484" s="514"/>
      <c r="F484" s="514"/>
      <c r="G484" s="514"/>
      <c r="H484" s="516"/>
      <c r="I484" s="509"/>
      <c r="J484" s="509"/>
      <c r="K484" s="509"/>
      <c r="L484" s="514"/>
      <c r="M484" s="514"/>
      <c r="N484" s="516"/>
      <c r="O484" s="514"/>
    </row>
    <row r="485" spans="1:15" x14ac:dyDescent="0.2">
      <c r="A485" s="514"/>
      <c r="B485" s="514"/>
      <c r="C485" s="514"/>
      <c r="D485" s="514"/>
      <c r="E485" s="514"/>
      <c r="F485" s="514"/>
      <c r="G485" s="514"/>
      <c r="H485" s="516"/>
      <c r="I485" s="509"/>
      <c r="J485" s="509"/>
      <c r="K485" s="509"/>
      <c r="L485" s="514"/>
      <c r="M485" s="514"/>
      <c r="N485" s="516"/>
      <c r="O485" s="514"/>
    </row>
    <row r="486" spans="1:15" x14ac:dyDescent="0.2">
      <c r="A486" s="514"/>
      <c r="B486" s="514"/>
      <c r="C486" s="514"/>
      <c r="D486" s="514"/>
      <c r="E486" s="514"/>
      <c r="F486" s="514"/>
      <c r="G486" s="514"/>
      <c r="H486" s="516"/>
      <c r="I486" s="509"/>
      <c r="J486" s="509"/>
      <c r="K486" s="509"/>
      <c r="L486" s="514"/>
      <c r="M486" s="514"/>
      <c r="N486" s="516"/>
      <c r="O486" s="514"/>
    </row>
    <row r="487" spans="1:15" x14ac:dyDescent="0.2">
      <c r="A487" s="514"/>
      <c r="B487" s="514"/>
      <c r="C487" s="514"/>
      <c r="D487" s="514"/>
      <c r="E487" s="514"/>
      <c r="F487" s="514"/>
      <c r="G487" s="514"/>
      <c r="H487" s="516"/>
      <c r="I487" s="509"/>
      <c r="J487" s="509"/>
      <c r="K487" s="509"/>
      <c r="L487" s="514"/>
      <c r="M487" s="514"/>
      <c r="N487" s="516"/>
      <c r="O487" s="514"/>
    </row>
    <row r="488" spans="1:15" x14ac:dyDescent="0.2">
      <c r="A488" s="514"/>
      <c r="B488" s="514"/>
      <c r="C488" s="514"/>
      <c r="D488" s="514"/>
      <c r="E488" s="514"/>
      <c r="F488" s="514"/>
      <c r="G488" s="514"/>
      <c r="H488" s="516"/>
      <c r="I488" s="509"/>
      <c r="J488" s="509"/>
      <c r="K488" s="509"/>
      <c r="L488" s="514"/>
      <c r="M488" s="514"/>
      <c r="N488" s="516"/>
      <c r="O488" s="514"/>
    </row>
    <row r="489" spans="1:15" x14ac:dyDescent="0.2">
      <c r="A489" s="514"/>
      <c r="B489" s="514"/>
      <c r="C489" s="514"/>
      <c r="D489" s="514"/>
      <c r="E489" s="514"/>
      <c r="F489" s="514"/>
      <c r="G489" s="514"/>
      <c r="H489" s="516"/>
      <c r="I489" s="509"/>
      <c r="J489" s="509"/>
      <c r="K489" s="509"/>
      <c r="L489" s="514"/>
      <c r="M489" s="514"/>
      <c r="N489" s="516"/>
      <c r="O489" s="514"/>
    </row>
    <row r="490" spans="1:15" x14ac:dyDescent="0.2">
      <c r="A490" s="514"/>
      <c r="B490" s="514"/>
      <c r="C490" s="514"/>
      <c r="D490" s="514"/>
      <c r="E490" s="514"/>
      <c r="F490" s="514"/>
      <c r="G490" s="514"/>
      <c r="H490" s="516"/>
      <c r="I490" s="509"/>
      <c r="J490" s="509"/>
      <c r="K490" s="509"/>
      <c r="L490" s="514"/>
      <c r="M490" s="514"/>
      <c r="N490" s="516"/>
      <c r="O490" s="514"/>
    </row>
    <row r="491" spans="1:15" x14ac:dyDescent="0.2">
      <c r="A491" s="514"/>
      <c r="B491" s="514"/>
      <c r="C491" s="514"/>
      <c r="D491" s="514"/>
      <c r="E491" s="514"/>
      <c r="F491" s="514"/>
      <c r="G491" s="514"/>
      <c r="H491" s="516"/>
      <c r="I491" s="509"/>
      <c r="J491" s="509"/>
      <c r="K491" s="509"/>
      <c r="L491" s="514"/>
      <c r="M491" s="514"/>
      <c r="N491" s="516"/>
      <c r="O491" s="514"/>
    </row>
    <row r="492" spans="1:15" x14ac:dyDescent="0.2">
      <c r="A492" s="514"/>
      <c r="B492" s="514"/>
      <c r="C492" s="514"/>
      <c r="D492" s="514"/>
      <c r="E492" s="514"/>
      <c r="F492" s="514"/>
      <c r="G492" s="514"/>
      <c r="H492" s="516"/>
      <c r="I492" s="509"/>
      <c r="J492" s="509"/>
      <c r="K492" s="509"/>
      <c r="L492" s="514"/>
      <c r="M492" s="514"/>
      <c r="N492" s="516"/>
      <c r="O492" s="514"/>
    </row>
    <row r="493" spans="1:15" x14ac:dyDescent="0.2">
      <c r="A493" s="514"/>
      <c r="B493" s="514"/>
      <c r="C493" s="514"/>
      <c r="D493" s="514"/>
      <c r="E493" s="514"/>
      <c r="F493" s="514"/>
      <c r="G493" s="514"/>
      <c r="H493" s="516"/>
      <c r="I493" s="509"/>
      <c r="J493" s="509"/>
      <c r="K493" s="509"/>
      <c r="L493" s="514"/>
      <c r="M493" s="514"/>
      <c r="N493" s="516"/>
      <c r="O493" s="514"/>
    </row>
    <row r="494" spans="1:15" x14ac:dyDescent="0.2">
      <c r="A494" s="514"/>
      <c r="B494" s="514"/>
      <c r="C494" s="514"/>
      <c r="D494" s="514"/>
      <c r="E494" s="514"/>
      <c r="F494" s="514"/>
      <c r="G494" s="514"/>
      <c r="H494" s="516"/>
      <c r="I494" s="509"/>
      <c r="J494" s="509"/>
      <c r="K494" s="509"/>
      <c r="L494" s="514"/>
      <c r="M494" s="514"/>
      <c r="N494" s="516"/>
      <c r="O494" s="514"/>
    </row>
    <row r="495" spans="1:15" x14ac:dyDescent="0.2">
      <c r="A495" s="514"/>
      <c r="B495" s="514"/>
      <c r="C495" s="514"/>
      <c r="D495" s="514"/>
      <c r="E495" s="514"/>
      <c r="F495" s="514"/>
      <c r="G495" s="514"/>
      <c r="H495" s="516"/>
      <c r="I495" s="509"/>
      <c r="J495" s="509"/>
      <c r="K495" s="509"/>
      <c r="L495" s="514"/>
      <c r="M495" s="514"/>
      <c r="N495" s="516"/>
      <c r="O495" s="514"/>
    </row>
    <row r="496" spans="1:15" x14ac:dyDescent="0.2">
      <c r="A496" s="514"/>
      <c r="B496" s="514"/>
      <c r="C496" s="514"/>
      <c r="D496" s="514"/>
      <c r="E496" s="514"/>
      <c r="F496" s="514"/>
      <c r="G496" s="514"/>
      <c r="H496" s="516"/>
      <c r="I496" s="509"/>
      <c r="J496" s="509"/>
      <c r="K496" s="509"/>
      <c r="L496" s="514"/>
      <c r="M496" s="514"/>
      <c r="N496" s="516"/>
      <c r="O496" s="514"/>
    </row>
    <row r="497" spans="1:15" x14ac:dyDescent="0.2">
      <c r="A497" s="514"/>
      <c r="B497" s="514"/>
      <c r="C497" s="514"/>
      <c r="D497" s="514"/>
      <c r="E497" s="514"/>
      <c r="F497" s="514"/>
      <c r="G497" s="514"/>
      <c r="H497" s="516"/>
      <c r="I497" s="509"/>
      <c r="J497" s="509"/>
      <c r="K497" s="509"/>
      <c r="L497" s="514"/>
      <c r="M497" s="514"/>
      <c r="N497" s="516"/>
      <c r="O497" s="514"/>
    </row>
    <row r="498" spans="1:15" x14ac:dyDescent="0.2">
      <c r="A498" s="514"/>
      <c r="B498" s="514"/>
      <c r="C498" s="514"/>
      <c r="D498" s="514"/>
      <c r="E498" s="514"/>
      <c r="F498" s="514"/>
      <c r="G498" s="514"/>
      <c r="H498" s="516"/>
      <c r="I498" s="509"/>
      <c r="J498" s="509"/>
      <c r="K498" s="509"/>
      <c r="L498" s="514"/>
      <c r="M498" s="514"/>
      <c r="N498" s="516"/>
      <c r="O498" s="514"/>
    </row>
    <row r="499" spans="1:15" x14ac:dyDescent="0.2">
      <c r="A499" s="514"/>
      <c r="B499" s="514"/>
      <c r="C499" s="514"/>
      <c r="D499" s="514"/>
      <c r="E499" s="514"/>
      <c r="F499" s="514"/>
      <c r="G499" s="514"/>
      <c r="H499" s="516"/>
      <c r="I499" s="509"/>
      <c r="J499" s="509"/>
      <c r="K499" s="509"/>
      <c r="L499" s="514"/>
      <c r="M499" s="514"/>
      <c r="N499" s="516"/>
      <c r="O499" s="514"/>
    </row>
    <row r="500" spans="1:15" x14ac:dyDescent="0.2">
      <c r="A500" s="514"/>
      <c r="B500" s="514"/>
      <c r="C500" s="514"/>
      <c r="D500" s="514"/>
      <c r="E500" s="514"/>
      <c r="F500" s="514"/>
      <c r="G500" s="514"/>
      <c r="H500" s="516"/>
      <c r="I500" s="509"/>
      <c r="J500" s="509"/>
      <c r="K500" s="509"/>
      <c r="L500" s="514"/>
      <c r="M500" s="514"/>
      <c r="N500" s="516"/>
      <c r="O500" s="514"/>
    </row>
    <row r="501" spans="1:15" x14ac:dyDescent="0.2">
      <c r="A501" s="514"/>
      <c r="B501" s="514"/>
      <c r="C501" s="514"/>
      <c r="D501" s="514"/>
      <c r="E501" s="514"/>
      <c r="F501" s="514"/>
      <c r="G501" s="514"/>
      <c r="H501" s="516"/>
      <c r="I501" s="509"/>
      <c r="J501" s="509"/>
      <c r="K501" s="509"/>
      <c r="L501" s="514"/>
      <c r="M501" s="514"/>
      <c r="N501" s="516"/>
      <c r="O501" s="514"/>
    </row>
    <row r="502" spans="1:15" x14ac:dyDescent="0.2">
      <c r="A502" s="514"/>
      <c r="B502" s="514"/>
      <c r="C502" s="514"/>
      <c r="D502" s="514"/>
      <c r="E502" s="514"/>
      <c r="F502" s="514"/>
      <c r="G502" s="514"/>
      <c r="H502" s="516"/>
      <c r="I502" s="509"/>
      <c r="J502" s="509"/>
      <c r="K502" s="509"/>
      <c r="L502" s="514"/>
      <c r="M502" s="514"/>
      <c r="N502" s="516"/>
      <c r="O502" s="514"/>
    </row>
    <row r="503" spans="1:15" x14ac:dyDescent="0.2">
      <c r="A503" s="514"/>
      <c r="B503" s="514"/>
      <c r="C503" s="514"/>
      <c r="D503" s="514"/>
      <c r="E503" s="514"/>
      <c r="F503" s="514"/>
      <c r="G503" s="514"/>
      <c r="H503" s="516"/>
      <c r="I503" s="509"/>
      <c r="J503" s="509"/>
      <c r="K503" s="509"/>
      <c r="L503" s="514"/>
      <c r="M503" s="514"/>
      <c r="N503" s="516"/>
      <c r="O503" s="514"/>
    </row>
    <row r="504" spans="1:15" x14ac:dyDescent="0.2">
      <c r="A504" s="514"/>
      <c r="B504" s="514"/>
      <c r="C504" s="514"/>
      <c r="D504" s="514"/>
      <c r="E504" s="514"/>
      <c r="F504" s="514"/>
      <c r="G504" s="514"/>
      <c r="H504" s="516"/>
      <c r="I504" s="509"/>
      <c r="J504" s="509"/>
      <c r="K504" s="509"/>
      <c r="L504" s="514"/>
      <c r="M504" s="514"/>
      <c r="N504" s="516"/>
      <c r="O504" s="514"/>
    </row>
    <row r="505" spans="1:15" x14ac:dyDescent="0.2">
      <c r="A505" s="514"/>
      <c r="B505" s="514"/>
      <c r="C505" s="514"/>
      <c r="D505" s="514"/>
      <c r="E505" s="514"/>
      <c r="F505" s="514"/>
      <c r="G505" s="514"/>
      <c r="H505" s="516"/>
      <c r="I505" s="509"/>
      <c r="J505" s="509"/>
      <c r="K505" s="509"/>
      <c r="L505" s="514"/>
      <c r="M505" s="514"/>
      <c r="N505" s="516"/>
      <c r="O505" s="514"/>
    </row>
    <row r="506" spans="1:15" x14ac:dyDescent="0.2">
      <c r="A506" s="514"/>
      <c r="B506" s="514"/>
      <c r="C506" s="514"/>
      <c r="D506" s="514"/>
      <c r="E506" s="514"/>
      <c r="F506" s="514"/>
      <c r="G506" s="514"/>
      <c r="H506" s="516"/>
      <c r="I506" s="509"/>
      <c r="J506" s="509"/>
      <c r="K506" s="509"/>
      <c r="L506" s="514"/>
      <c r="M506" s="514"/>
      <c r="N506" s="516"/>
      <c r="O506" s="514"/>
    </row>
    <row r="507" spans="1:15" x14ac:dyDescent="0.2">
      <c r="A507" s="514"/>
      <c r="B507" s="514"/>
      <c r="C507" s="514"/>
      <c r="D507" s="514"/>
      <c r="E507" s="514"/>
      <c r="F507" s="514"/>
      <c r="G507" s="514"/>
      <c r="H507" s="516"/>
      <c r="I507" s="509"/>
      <c r="J507" s="509"/>
      <c r="K507" s="509"/>
      <c r="L507" s="514"/>
      <c r="M507" s="514"/>
      <c r="N507" s="516"/>
      <c r="O507" s="514"/>
    </row>
    <row r="508" spans="1:15" x14ac:dyDescent="0.2">
      <c r="A508" s="514"/>
      <c r="B508" s="514"/>
      <c r="C508" s="514"/>
      <c r="D508" s="514"/>
      <c r="E508" s="514"/>
      <c r="F508" s="514"/>
      <c r="G508" s="514"/>
      <c r="H508" s="516"/>
      <c r="I508" s="509"/>
      <c r="J508" s="509"/>
      <c r="K508" s="509"/>
      <c r="L508" s="514"/>
      <c r="M508" s="514"/>
      <c r="N508" s="516"/>
      <c r="O508" s="514"/>
    </row>
    <row r="509" spans="1:15" x14ac:dyDescent="0.2">
      <c r="A509" s="514"/>
      <c r="B509" s="514"/>
      <c r="C509" s="514"/>
      <c r="D509" s="514"/>
      <c r="E509" s="514"/>
      <c r="F509" s="514"/>
      <c r="G509" s="514"/>
      <c r="H509" s="516"/>
      <c r="I509" s="509"/>
      <c r="J509" s="509"/>
      <c r="K509" s="509"/>
      <c r="L509" s="514"/>
      <c r="M509" s="514"/>
      <c r="N509" s="516"/>
      <c r="O509" s="514"/>
    </row>
    <row r="510" spans="1:15" x14ac:dyDescent="0.2">
      <c r="A510" s="514"/>
      <c r="B510" s="514"/>
      <c r="C510" s="514"/>
      <c r="D510" s="514"/>
      <c r="E510" s="514"/>
      <c r="F510" s="514"/>
      <c r="G510" s="514"/>
      <c r="H510" s="516"/>
      <c r="I510" s="509"/>
      <c r="J510" s="509"/>
      <c r="K510" s="509"/>
      <c r="L510" s="514"/>
      <c r="M510" s="514"/>
      <c r="N510" s="516"/>
      <c r="O510" s="514"/>
    </row>
    <row r="511" spans="1:15" x14ac:dyDescent="0.2">
      <c r="A511" s="514"/>
      <c r="B511" s="514"/>
      <c r="C511" s="514"/>
      <c r="D511" s="514"/>
      <c r="E511" s="514"/>
      <c r="F511" s="514"/>
      <c r="G511" s="514"/>
      <c r="H511" s="516"/>
      <c r="I511" s="509"/>
      <c r="J511" s="509"/>
      <c r="K511" s="509"/>
      <c r="L511" s="514"/>
      <c r="M511" s="514"/>
      <c r="N511" s="516"/>
      <c r="O511" s="514"/>
    </row>
    <row r="512" spans="1:15" x14ac:dyDescent="0.2">
      <c r="A512" s="514"/>
      <c r="B512" s="514"/>
      <c r="C512" s="514"/>
      <c r="D512" s="514"/>
      <c r="E512" s="514"/>
      <c r="F512" s="514"/>
      <c r="G512" s="514"/>
      <c r="H512" s="516"/>
      <c r="I512" s="509"/>
      <c r="J512" s="509"/>
      <c r="K512" s="509"/>
      <c r="L512" s="514"/>
      <c r="M512" s="514"/>
      <c r="N512" s="516"/>
      <c r="O512" s="514"/>
    </row>
    <row r="513" spans="1:15" x14ac:dyDescent="0.2">
      <c r="A513" s="514"/>
      <c r="B513" s="514"/>
      <c r="C513" s="514"/>
      <c r="D513" s="514"/>
      <c r="E513" s="514"/>
      <c r="F513" s="514"/>
      <c r="G513" s="514"/>
      <c r="H513" s="516"/>
      <c r="I513" s="509"/>
      <c r="J513" s="509"/>
      <c r="K513" s="509"/>
      <c r="L513" s="514"/>
      <c r="M513" s="514"/>
      <c r="N513" s="516"/>
      <c r="O513" s="514"/>
    </row>
    <row r="514" spans="1:15" x14ac:dyDescent="0.2">
      <c r="A514" s="514"/>
      <c r="B514" s="514"/>
      <c r="C514" s="514"/>
      <c r="D514" s="514"/>
      <c r="E514" s="514"/>
      <c r="F514" s="514"/>
      <c r="G514" s="514"/>
      <c r="H514" s="516"/>
      <c r="I514" s="509"/>
      <c r="J514" s="509"/>
      <c r="K514" s="509"/>
      <c r="L514" s="514"/>
      <c r="M514" s="514"/>
      <c r="N514" s="516"/>
      <c r="O514" s="514"/>
    </row>
    <row r="515" spans="1:15" x14ac:dyDescent="0.2">
      <c r="A515" s="514"/>
      <c r="B515" s="514"/>
      <c r="C515" s="514"/>
      <c r="D515" s="514"/>
      <c r="E515" s="514"/>
      <c r="F515" s="514"/>
      <c r="G515" s="514"/>
      <c r="H515" s="516"/>
      <c r="I515" s="509"/>
      <c r="J515" s="509"/>
      <c r="K515" s="509"/>
      <c r="L515" s="514"/>
      <c r="M515" s="514"/>
      <c r="N515" s="516"/>
      <c r="O515" s="514"/>
    </row>
    <row r="516" spans="1:15" x14ac:dyDescent="0.2">
      <c r="A516" s="514"/>
      <c r="B516" s="514"/>
      <c r="C516" s="514"/>
      <c r="D516" s="514"/>
      <c r="E516" s="514"/>
      <c r="F516" s="514"/>
      <c r="G516" s="514"/>
      <c r="H516" s="516"/>
      <c r="I516" s="509"/>
      <c r="J516" s="509"/>
      <c r="K516" s="509"/>
      <c r="L516" s="514"/>
      <c r="M516" s="514"/>
      <c r="N516" s="516"/>
      <c r="O516" s="514"/>
    </row>
    <row r="517" spans="1:15" x14ac:dyDescent="0.2">
      <c r="A517" s="514"/>
      <c r="B517" s="514"/>
      <c r="C517" s="514"/>
      <c r="D517" s="514"/>
      <c r="E517" s="514"/>
      <c r="F517" s="514"/>
      <c r="G517" s="514"/>
      <c r="H517" s="516"/>
      <c r="I517" s="509"/>
      <c r="J517" s="509"/>
      <c r="K517" s="509"/>
      <c r="L517" s="514"/>
      <c r="M517" s="514"/>
      <c r="N517" s="516"/>
      <c r="O517" s="514"/>
    </row>
    <row r="518" spans="1:15" x14ac:dyDescent="0.2">
      <c r="A518" s="514"/>
      <c r="B518" s="514"/>
      <c r="C518" s="514"/>
      <c r="D518" s="514"/>
      <c r="E518" s="514"/>
      <c r="F518" s="514"/>
      <c r="G518" s="514"/>
      <c r="H518" s="516"/>
      <c r="I518" s="509"/>
      <c r="J518" s="509"/>
      <c r="K518" s="509"/>
      <c r="L518" s="514"/>
      <c r="M518" s="514"/>
      <c r="N518" s="516"/>
      <c r="O518" s="514"/>
    </row>
    <row r="519" spans="1:15" x14ac:dyDescent="0.2">
      <c r="A519" s="514"/>
      <c r="B519" s="514"/>
      <c r="C519" s="514"/>
      <c r="D519" s="514"/>
      <c r="E519" s="514"/>
      <c r="F519" s="514"/>
      <c r="G519" s="514"/>
      <c r="H519" s="516"/>
      <c r="I519" s="509"/>
      <c r="J519" s="509"/>
      <c r="K519" s="509"/>
      <c r="L519" s="514"/>
      <c r="M519" s="514"/>
      <c r="N519" s="516"/>
      <c r="O519" s="514"/>
    </row>
    <row r="520" spans="1:15" x14ac:dyDescent="0.2">
      <c r="A520" s="514"/>
      <c r="B520" s="514"/>
      <c r="C520" s="514"/>
      <c r="D520" s="514"/>
      <c r="E520" s="514"/>
      <c r="F520" s="514"/>
      <c r="G520" s="514"/>
      <c r="H520" s="516"/>
      <c r="I520" s="509"/>
      <c r="J520" s="509"/>
      <c r="K520" s="509"/>
      <c r="L520" s="514"/>
      <c r="M520" s="514"/>
      <c r="N520" s="516"/>
      <c r="O520" s="514"/>
    </row>
    <row r="521" spans="1:15" x14ac:dyDescent="0.2">
      <c r="A521" s="514"/>
      <c r="B521" s="514"/>
      <c r="C521" s="514"/>
      <c r="D521" s="514"/>
      <c r="E521" s="514"/>
      <c r="F521" s="514"/>
      <c r="G521" s="514"/>
      <c r="H521" s="516"/>
      <c r="I521" s="509"/>
      <c r="J521" s="509"/>
      <c r="K521" s="509"/>
      <c r="L521" s="514"/>
      <c r="M521" s="514"/>
      <c r="N521" s="516"/>
      <c r="O521" s="514"/>
    </row>
    <row r="522" spans="1:15" x14ac:dyDescent="0.2">
      <c r="A522" s="514"/>
      <c r="B522" s="514"/>
      <c r="C522" s="514"/>
      <c r="D522" s="514"/>
      <c r="E522" s="514"/>
      <c r="F522" s="514"/>
      <c r="G522" s="514"/>
      <c r="H522" s="516"/>
      <c r="I522" s="509"/>
      <c r="J522" s="509"/>
      <c r="K522" s="509"/>
      <c r="L522" s="514"/>
      <c r="M522" s="514"/>
      <c r="N522" s="516"/>
      <c r="O522" s="514"/>
    </row>
    <row r="523" spans="1:15" x14ac:dyDescent="0.2">
      <c r="A523" s="514"/>
      <c r="B523" s="514"/>
      <c r="C523" s="514"/>
      <c r="D523" s="514"/>
      <c r="E523" s="514"/>
      <c r="F523" s="514"/>
      <c r="G523" s="514"/>
      <c r="H523" s="516"/>
      <c r="I523" s="509"/>
      <c r="J523" s="509"/>
      <c r="K523" s="509"/>
      <c r="L523" s="514"/>
      <c r="M523" s="514"/>
      <c r="N523" s="516"/>
      <c r="O523" s="514"/>
    </row>
    <row r="524" spans="1:15" x14ac:dyDescent="0.2">
      <c r="A524" s="514"/>
      <c r="B524" s="514"/>
      <c r="C524" s="514"/>
      <c r="D524" s="514"/>
      <c r="E524" s="514"/>
      <c r="F524" s="514"/>
      <c r="G524" s="514"/>
      <c r="H524" s="516"/>
      <c r="I524" s="509"/>
      <c r="J524" s="509"/>
      <c r="K524" s="509"/>
      <c r="L524" s="514"/>
      <c r="M524" s="514"/>
      <c r="N524" s="516"/>
      <c r="O524" s="514"/>
    </row>
    <row r="525" spans="1:15" x14ac:dyDescent="0.2">
      <c r="A525" s="514"/>
      <c r="B525" s="514"/>
      <c r="C525" s="514"/>
      <c r="D525" s="514"/>
      <c r="E525" s="514"/>
      <c r="F525" s="514"/>
      <c r="G525" s="514"/>
      <c r="H525" s="516"/>
      <c r="I525" s="509"/>
      <c r="J525" s="509"/>
      <c r="K525" s="509"/>
      <c r="L525" s="514"/>
      <c r="M525" s="514"/>
      <c r="N525" s="516"/>
      <c r="O525" s="514"/>
    </row>
    <row r="526" spans="1:15" x14ac:dyDescent="0.2">
      <c r="A526" s="514"/>
      <c r="B526" s="514"/>
      <c r="C526" s="514"/>
      <c r="D526" s="514"/>
      <c r="E526" s="514"/>
      <c r="F526" s="514"/>
      <c r="G526" s="514"/>
      <c r="H526" s="516"/>
      <c r="I526" s="509"/>
      <c r="J526" s="509"/>
      <c r="K526" s="509"/>
      <c r="L526" s="514"/>
      <c r="M526" s="514"/>
      <c r="N526" s="516"/>
      <c r="O526" s="514"/>
    </row>
    <row r="527" spans="1:15" x14ac:dyDescent="0.2">
      <c r="A527" s="514"/>
      <c r="B527" s="514"/>
      <c r="C527" s="514"/>
      <c r="D527" s="514"/>
      <c r="E527" s="514"/>
      <c r="F527" s="514"/>
      <c r="G527" s="514"/>
      <c r="H527" s="516"/>
      <c r="I527" s="509"/>
      <c r="J527" s="509"/>
      <c r="K527" s="509"/>
      <c r="L527" s="514"/>
      <c r="M527" s="514"/>
      <c r="N527" s="516"/>
      <c r="O527" s="514"/>
    </row>
    <row r="528" spans="1:15" x14ac:dyDescent="0.2">
      <c r="A528" s="514"/>
      <c r="B528" s="514"/>
      <c r="C528" s="514"/>
      <c r="D528" s="514"/>
      <c r="E528" s="514"/>
      <c r="F528" s="514"/>
      <c r="G528" s="514"/>
      <c r="H528" s="516"/>
      <c r="I528" s="509"/>
      <c r="J528" s="509"/>
      <c r="K528" s="509"/>
      <c r="L528" s="514"/>
      <c r="M528" s="514"/>
      <c r="N528" s="516"/>
      <c r="O528" s="514"/>
    </row>
    <row r="529" spans="1:15" x14ac:dyDescent="0.2">
      <c r="A529" s="514"/>
      <c r="B529" s="514"/>
      <c r="C529" s="514"/>
      <c r="D529" s="514"/>
      <c r="E529" s="514"/>
      <c r="F529" s="514"/>
      <c r="G529" s="514"/>
      <c r="H529" s="516"/>
      <c r="I529" s="509"/>
      <c r="J529" s="509"/>
      <c r="K529" s="509"/>
      <c r="L529" s="514"/>
      <c r="M529" s="514"/>
      <c r="N529" s="516"/>
      <c r="O529" s="514"/>
    </row>
    <row r="530" spans="1:15" x14ac:dyDescent="0.2">
      <c r="A530" s="514"/>
      <c r="B530" s="514"/>
      <c r="C530" s="514"/>
      <c r="D530" s="514"/>
      <c r="E530" s="514"/>
      <c r="F530" s="514"/>
      <c r="G530" s="514"/>
      <c r="H530" s="516"/>
      <c r="I530" s="509"/>
      <c r="J530" s="509"/>
      <c r="K530" s="509"/>
      <c r="L530" s="514"/>
      <c r="M530" s="514"/>
      <c r="N530" s="516"/>
      <c r="O530" s="514"/>
    </row>
    <row r="531" spans="1:15" x14ac:dyDescent="0.2">
      <c r="A531" s="514"/>
      <c r="B531" s="514"/>
      <c r="C531" s="514"/>
      <c r="D531" s="514"/>
      <c r="E531" s="514"/>
      <c r="F531" s="514"/>
      <c r="G531" s="514"/>
      <c r="H531" s="516"/>
      <c r="I531" s="509"/>
      <c r="J531" s="509"/>
      <c r="K531" s="509"/>
      <c r="L531" s="514"/>
      <c r="M531" s="514"/>
      <c r="N531" s="516"/>
      <c r="O531" s="514"/>
    </row>
    <row r="532" spans="1:15" x14ac:dyDescent="0.2">
      <c r="A532" s="514"/>
      <c r="B532" s="514"/>
      <c r="C532" s="514"/>
      <c r="D532" s="514"/>
      <c r="E532" s="514"/>
      <c r="F532" s="514"/>
      <c r="G532" s="514"/>
      <c r="H532" s="516"/>
      <c r="I532" s="509"/>
      <c r="J532" s="509"/>
      <c r="K532" s="509"/>
      <c r="L532" s="514"/>
      <c r="M532" s="514"/>
      <c r="N532" s="516"/>
      <c r="O532" s="514"/>
    </row>
    <row r="533" spans="1:15" x14ac:dyDescent="0.2">
      <c r="A533" s="514"/>
      <c r="B533" s="514"/>
      <c r="C533" s="514"/>
      <c r="D533" s="514"/>
      <c r="E533" s="514"/>
      <c r="F533" s="514"/>
      <c r="G533" s="514"/>
      <c r="H533" s="516"/>
      <c r="I533" s="509"/>
      <c r="J533" s="509"/>
      <c r="K533" s="509"/>
      <c r="L533" s="514"/>
      <c r="M533" s="514"/>
      <c r="N533" s="516"/>
      <c r="O533" s="514"/>
    </row>
    <row r="534" spans="1:15" x14ac:dyDescent="0.2">
      <c r="A534" s="514"/>
      <c r="B534" s="514"/>
      <c r="C534" s="514"/>
      <c r="D534" s="514"/>
      <c r="E534" s="514"/>
      <c r="F534" s="514"/>
      <c r="G534" s="514"/>
      <c r="H534" s="516"/>
      <c r="I534" s="509"/>
      <c r="J534" s="509"/>
      <c r="K534" s="509"/>
      <c r="L534" s="514"/>
      <c r="M534" s="514"/>
      <c r="N534" s="516"/>
      <c r="O534" s="514"/>
    </row>
    <row r="535" spans="1:15" x14ac:dyDescent="0.2">
      <c r="A535" s="514"/>
      <c r="B535" s="514"/>
      <c r="C535" s="514"/>
      <c r="D535" s="514"/>
      <c r="E535" s="514"/>
      <c r="F535" s="514"/>
      <c r="G535" s="514"/>
      <c r="H535" s="516"/>
      <c r="I535" s="509"/>
      <c r="J535" s="509"/>
      <c r="K535" s="509"/>
      <c r="L535" s="514"/>
      <c r="M535" s="514"/>
      <c r="N535" s="516"/>
      <c r="O535" s="514"/>
    </row>
    <row r="536" spans="1:15" x14ac:dyDescent="0.2">
      <c r="A536" s="514"/>
      <c r="B536" s="514"/>
      <c r="C536" s="514"/>
      <c r="D536" s="514"/>
      <c r="E536" s="514"/>
      <c r="F536" s="514"/>
      <c r="G536" s="514"/>
      <c r="H536" s="516"/>
      <c r="I536" s="509"/>
      <c r="J536" s="509"/>
      <c r="K536" s="509"/>
      <c r="L536" s="514"/>
      <c r="M536" s="514"/>
      <c r="N536" s="516"/>
      <c r="O536" s="514"/>
    </row>
    <row r="537" spans="1:15" x14ac:dyDescent="0.2">
      <c r="A537" s="514"/>
      <c r="B537" s="514"/>
      <c r="C537" s="514"/>
      <c r="D537" s="514"/>
      <c r="E537" s="514"/>
      <c r="F537" s="514"/>
      <c r="G537" s="514"/>
      <c r="H537" s="516"/>
      <c r="I537" s="509"/>
      <c r="J537" s="509"/>
      <c r="K537" s="509"/>
      <c r="L537" s="514"/>
      <c r="M537" s="514"/>
      <c r="N537" s="516"/>
      <c r="O537" s="514"/>
    </row>
    <row r="538" spans="1:15" x14ac:dyDescent="0.2">
      <c r="A538" s="514"/>
      <c r="B538" s="514"/>
      <c r="C538" s="514"/>
      <c r="D538" s="514"/>
      <c r="E538" s="514"/>
      <c r="F538" s="514"/>
      <c r="G538" s="514"/>
      <c r="H538" s="516"/>
      <c r="I538" s="509"/>
      <c r="J538" s="509"/>
      <c r="K538" s="509"/>
      <c r="L538" s="514"/>
      <c r="M538" s="514"/>
      <c r="N538" s="516"/>
      <c r="O538" s="514"/>
    </row>
    <row r="539" spans="1:15" x14ac:dyDescent="0.2">
      <c r="A539" s="514"/>
      <c r="B539" s="514"/>
      <c r="C539" s="514"/>
      <c r="D539" s="514"/>
      <c r="E539" s="514"/>
      <c r="F539" s="514"/>
      <c r="G539" s="514"/>
      <c r="H539" s="516"/>
      <c r="I539" s="509"/>
      <c r="J539" s="509"/>
      <c r="K539" s="509"/>
      <c r="L539" s="514"/>
      <c r="M539" s="514"/>
      <c r="N539" s="516"/>
      <c r="O539" s="514"/>
    </row>
    <row r="540" spans="1:15" x14ac:dyDescent="0.2">
      <c r="A540" s="514"/>
      <c r="B540" s="514"/>
      <c r="C540" s="514"/>
      <c r="D540" s="514"/>
      <c r="E540" s="514"/>
      <c r="F540" s="514"/>
      <c r="G540" s="514"/>
      <c r="H540" s="516"/>
      <c r="I540" s="509"/>
      <c r="J540" s="509"/>
      <c r="K540" s="509"/>
      <c r="L540" s="514"/>
      <c r="M540" s="514"/>
      <c r="N540" s="516"/>
      <c r="O540" s="514"/>
    </row>
    <row r="541" spans="1:15" x14ac:dyDescent="0.2">
      <c r="A541" s="514"/>
      <c r="B541" s="514"/>
      <c r="C541" s="514"/>
      <c r="D541" s="514"/>
      <c r="E541" s="514"/>
      <c r="F541" s="514"/>
      <c r="G541" s="514"/>
      <c r="H541" s="516"/>
      <c r="I541" s="509"/>
      <c r="J541" s="509"/>
      <c r="K541" s="509"/>
      <c r="L541" s="514"/>
      <c r="M541" s="514"/>
      <c r="N541" s="516"/>
      <c r="O541" s="514"/>
    </row>
    <row r="542" spans="1:15" x14ac:dyDescent="0.2">
      <c r="A542" s="514"/>
      <c r="B542" s="514"/>
      <c r="C542" s="514"/>
      <c r="D542" s="514"/>
      <c r="E542" s="514"/>
      <c r="F542" s="514"/>
      <c r="G542" s="514"/>
      <c r="H542" s="516"/>
      <c r="I542" s="509"/>
      <c r="J542" s="509"/>
      <c r="K542" s="509"/>
      <c r="L542" s="514"/>
      <c r="M542" s="514"/>
      <c r="N542" s="516"/>
      <c r="O542" s="514"/>
    </row>
    <row r="543" spans="1:15" x14ac:dyDescent="0.2">
      <c r="A543" s="514"/>
      <c r="B543" s="514"/>
      <c r="C543" s="514"/>
      <c r="D543" s="514"/>
      <c r="E543" s="514"/>
      <c r="F543" s="514"/>
      <c r="G543" s="514"/>
      <c r="H543" s="516"/>
      <c r="I543" s="509"/>
      <c r="J543" s="509"/>
      <c r="K543" s="509"/>
      <c r="L543" s="514"/>
      <c r="M543" s="514"/>
      <c r="N543" s="516"/>
      <c r="O543" s="514"/>
    </row>
    <row r="544" spans="1:15" x14ac:dyDescent="0.2">
      <c r="A544" s="514"/>
      <c r="B544" s="514"/>
      <c r="C544" s="514"/>
      <c r="D544" s="514"/>
      <c r="E544" s="514"/>
      <c r="F544" s="514"/>
      <c r="G544" s="514"/>
      <c r="H544" s="516"/>
      <c r="I544" s="509"/>
      <c r="J544" s="509"/>
      <c r="K544" s="509"/>
      <c r="L544" s="514"/>
      <c r="M544" s="514"/>
      <c r="N544" s="516"/>
      <c r="O544" s="514"/>
    </row>
    <row r="545" spans="1:15" x14ac:dyDescent="0.2">
      <c r="A545" s="514"/>
      <c r="B545" s="514"/>
      <c r="C545" s="514"/>
      <c r="D545" s="514"/>
      <c r="E545" s="514"/>
      <c r="F545" s="514"/>
      <c r="G545" s="514"/>
      <c r="H545" s="516"/>
      <c r="I545" s="509"/>
      <c r="J545" s="509"/>
      <c r="K545" s="509"/>
      <c r="L545" s="514"/>
      <c r="M545" s="514"/>
      <c r="N545" s="516"/>
      <c r="O545" s="514"/>
    </row>
    <row r="546" spans="1:15" x14ac:dyDescent="0.2">
      <c r="A546" s="514"/>
      <c r="B546" s="514"/>
      <c r="C546" s="514"/>
      <c r="D546" s="514"/>
      <c r="E546" s="514"/>
      <c r="F546" s="514"/>
      <c r="G546" s="514"/>
      <c r="H546" s="516"/>
      <c r="I546" s="509"/>
      <c r="J546" s="509"/>
      <c r="K546" s="509"/>
      <c r="L546" s="514"/>
      <c r="M546" s="514"/>
      <c r="N546" s="516"/>
      <c r="O546" s="514"/>
    </row>
    <row r="547" spans="1:15" x14ac:dyDescent="0.2">
      <c r="A547" s="514"/>
      <c r="B547" s="514"/>
      <c r="C547" s="514"/>
      <c r="D547" s="514"/>
      <c r="E547" s="514"/>
      <c r="F547" s="514"/>
      <c r="G547" s="514"/>
      <c r="H547" s="516"/>
      <c r="I547" s="509"/>
      <c r="J547" s="509"/>
      <c r="K547" s="509"/>
      <c r="L547" s="514"/>
      <c r="M547" s="514"/>
      <c r="N547" s="516"/>
      <c r="O547" s="514"/>
    </row>
    <row r="548" spans="1:15" x14ac:dyDescent="0.2">
      <c r="A548" s="514"/>
      <c r="B548" s="514"/>
      <c r="C548" s="514"/>
      <c r="D548" s="514"/>
      <c r="E548" s="514"/>
      <c r="F548" s="514"/>
      <c r="G548" s="514"/>
      <c r="H548" s="516"/>
      <c r="I548" s="509"/>
      <c r="J548" s="509"/>
      <c r="K548" s="509"/>
      <c r="L548" s="514"/>
      <c r="M548" s="514"/>
      <c r="N548" s="516"/>
      <c r="O548" s="514"/>
    </row>
    <row r="549" spans="1:15" x14ac:dyDescent="0.2">
      <c r="A549" s="514"/>
      <c r="B549" s="514"/>
      <c r="C549" s="514"/>
      <c r="D549" s="514"/>
      <c r="E549" s="514"/>
      <c r="F549" s="514"/>
      <c r="G549" s="514"/>
      <c r="H549" s="516"/>
      <c r="I549" s="509"/>
      <c r="J549" s="509"/>
      <c r="K549" s="509"/>
      <c r="L549" s="514"/>
      <c r="M549" s="514"/>
      <c r="N549" s="516"/>
      <c r="O549" s="514"/>
    </row>
    <row r="550" spans="1:15" x14ac:dyDescent="0.2">
      <c r="A550" s="514"/>
      <c r="B550" s="514"/>
      <c r="C550" s="514"/>
      <c r="D550" s="514"/>
      <c r="E550" s="514"/>
      <c r="F550" s="514"/>
      <c r="G550" s="514"/>
      <c r="H550" s="516"/>
      <c r="I550" s="509"/>
      <c r="J550" s="509"/>
      <c r="K550" s="509"/>
      <c r="L550" s="514"/>
      <c r="M550" s="514"/>
      <c r="N550" s="516"/>
      <c r="O550" s="514"/>
    </row>
    <row r="551" spans="1:15" x14ac:dyDescent="0.2">
      <c r="A551" s="514"/>
      <c r="B551" s="514"/>
      <c r="C551" s="514"/>
      <c r="D551" s="514"/>
      <c r="E551" s="514"/>
      <c r="F551" s="514"/>
      <c r="G551" s="514"/>
      <c r="H551" s="516"/>
      <c r="I551" s="509"/>
      <c r="J551" s="509"/>
      <c r="K551" s="509"/>
      <c r="L551" s="514"/>
      <c r="M551" s="514"/>
      <c r="N551" s="516"/>
      <c r="O551" s="514"/>
    </row>
    <row r="552" spans="1:15" x14ac:dyDescent="0.2">
      <c r="A552" s="514"/>
      <c r="B552" s="514"/>
      <c r="C552" s="514"/>
      <c r="D552" s="514"/>
      <c r="E552" s="514"/>
      <c r="F552" s="514"/>
      <c r="G552" s="514"/>
      <c r="H552" s="516"/>
      <c r="I552" s="509"/>
      <c r="J552" s="509"/>
      <c r="K552" s="509"/>
      <c r="L552" s="514"/>
      <c r="M552" s="514"/>
      <c r="N552" s="516"/>
      <c r="O552" s="514"/>
    </row>
    <row r="553" spans="1:15" x14ac:dyDescent="0.2">
      <c r="A553" s="514"/>
      <c r="B553" s="514"/>
      <c r="C553" s="514"/>
      <c r="D553" s="514"/>
      <c r="E553" s="514"/>
      <c r="F553" s="514"/>
      <c r="G553" s="514"/>
      <c r="H553" s="516"/>
      <c r="I553" s="509"/>
      <c r="J553" s="509"/>
      <c r="K553" s="509"/>
      <c r="L553" s="514"/>
      <c r="M553" s="514"/>
      <c r="N553" s="516"/>
      <c r="O553" s="514"/>
    </row>
    <row r="554" spans="1:15" x14ac:dyDescent="0.2">
      <c r="A554" s="514"/>
      <c r="B554" s="514"/>
      <c r="C554" s="514"/>
      <c r="D554" s="514"/>
      <c r="E554" s="514"/>
      <c r="F554" s="514"/>
      <c r="G554" s="514"/>
      <c r="H554" s="516"/>
      <c r="I554" s="509"/>
      <c r="J554" s="509"/>
      <c r="K554" s="509"/>
      <c r="L554" s="514"/>
      <c r="M554" s="514"/>
      <c r="N554" s="516"/>
      <c r="O554" s="514"/>
    </row>
    <row r="555" spans="1:15" x14ac:dyDescent="0.2">
      <c r="A555" s="514"/>
      <c r="B555" s="514"/>
      <c r="C555" s="514"/>
      <c r="D555" s="514"/>
      <c r="E555" s="514"/>
      <c r="F555" s="514"/>
      <c r="G555" s="514"/>
      <c r="H555" s="516"/>
      <c r="I555" s="509"/>
      <c r="J555" s="509"/>
      <c r="K555" s="509"/>
      <c r="L555" s="514"/>
      <c r="M555" s="514"/>
      <c r="N555" s="516"/>
      <c r="O555" s="514"/>
    </row>
    <row r="556" spans="1:15" x14ac:dyDescent="0.2">
      <c r="A556" s="514"/>
      <c r="B556" s="514"/>
      <c r="C556" s="514"/>
      <c r="D556" s="514"/>
      <c r="E556" s="514"/>
      <c r="F556" s="514"/>
      <c r="G556" s="514"/>
      <c r="H556" s="516"/>
      <c r="I556" s="509"/>
      <c r="J556" s="509"/>
      <c r="K556" s="509"/>
      <c r="L556" s="514"/>
      <c r="M556" s="514"/>
      <c r="N556" s="516"/>
      <c r="O556" s="514"/>
    </row>
    <row r="557" spans="1:15" x14ac:dyDescent="0.2">
      <c r="A557" s="514"/>
      <c r="B557" s="514"/>
      <c r="C557" s="514"/>
      <c r="D557" s="514"/>
      <c r="E557" s="514"/>
      <c r="F557" s="514"/>
      <c r="G557" s="514"/>
      <c r="H557" s="516"/>
      <c r="I557" s="509"/>
      <c r="J557" s="509"/>
      <c r="K557" s="509"/>
      <c r="L557" s="514"/>
      <c r="M557" s="514"/>
      <c r="N557" s="516"/>
      <c r="O557" s="514"/>
    </row>
    <row r="558" spans="1:15" x14ac:dyDescent="0.2">
      <c r="A558" s="514"/>
      <c r="B558" s="514"/>
      <c r="C558" s="514"/>
      <c r="D558" s="514"/>
      <c r="E558" s="514"/>
      <c r="F558" s="514"/>
      <c r="G558" s="514"/>
      <c r="H558" s="516"/>
      <c r="I558" s="509"/>
      <c r="J558" s="509"/>
      <c r="K558" s="509"/>
      <c r="L558" s="514"/>
      <c r="M558" s="514"/>
      <c r="N558" s="516"/>
      <c r="O558" s="514"/>
    </row>
    <row r="559" spans="1:15" x14ac:dyDescent="0.2">
      <c r="A559" s="514"/>
      <c r="B559" s="514"/>
      <c r="C559" s="514"/>
      <c r="D559" s="514"/>
      <c r="E559" s="514"/>
      <c r="F559" s="514"/>
      <c r="G559" s="514"/>
      <c r="H559" s="516"/>
      <c r="I559" s="509"/>
      <c r="J559" s="509"/>
      <c r="K559" s="509"/>
      <c r="L559" s="514"/>
      <c r="M559" s="514"/>
      <c r="N559" s="516"/>
      <c r="O559" s="514"/>
    </row>
    <row r="560" spans="1:15" x14ac:dyDescent="0.2">
      <c r="A560" s="514"/>
      <c r="B560" s="514"/>
      <c r="C560" s="514"/>
      <c r="D560" s="514"/>
      <c r="E560" s="514"/>
      <c r="F560" s="514"/>
      <c r="G560" s="514"/>
      <c r="H560" s="516"/>
      <c r="I560" s="509"/>
      <c r="J560" s="509"/>
      <c r="K560" s="509"/>
      <c r="L560" s="514"/>
      <c r="M560" s="514"/>
      <c r="N560" s="516"/>
      <c r="O560" s="514"/>
    </row>
    <row r="561" spans="1:15" x14ac:dyDescent="0.2">
      <c r="A561" s="514"/>
      <c r="B561" s="514"/>
      <c r="C561" s="514"/>
      <c r="D561" s="514"/>
      <c r="E561" s="514"/>
      <c r="F561" s="514"/>
      <c r="G561" s="514"/>
      <c r="H561" s="516"/>
      <c r="I561" s="509"/>
      <c r="J561" s="509"/>
      <c r="K561" s="509"/>
      <c r="L561" s="514"/>
      <c r="M561" s="514"/>
      <c r="N561" s="516"/>
      <c r="O561" s="514"/>
    </row>
    <row r="562" spans="1:15" x14ac:dyDescent="0.2">
      <c r="A562" s="514"/>
      <c r="B562" s="514"/>
      <c r="C562" s="514"/>
      <c r="D562" s="514"/>
      <c r="E562" s="514"/>
      <c r="F562" s="514"/>
      <c r="G562" s="514"/>
      <c r="H562" s="516"/>
      <c r="I562" s="509"/>
      <c r="J562" s="509"/>
      <c r="K562" s="509"/>
      <c r="L562" s="514"/>
      <c r="M562" s="514"/>
      <c r="N562" s="516"/>
      <c r="O562" s="514"/>
    </row>
    <row r="563" spans="1:15" x14ac:dyDescent="0.2">
      <c r="A563" s="514"/>
      <c r="B563" s="514"/>
      <c r="C563" s="514"/>
      <c r="D563" s="514"/>
      <c r="E563" s="514"/>
      <c r="F563" s="514"/>
      <c r="G563" s="514"/>
      <c r="H563" s="516"/>
      <c r="I563" s="509"/>
      <c r="J563" s="509"/>
      <c r="K563" s="509"/>
      <c r="L563" s="514"/>
      <c r="M563" s="514"/>
      <c r="N563" s="516"/>
      <c r="O563" s="514"/>
    </row>
    <row r="564" spans="1:15" x14ac:dyDescent="0.2">
      <c r="A564" s="514"/>
      <c r="B564" s="514"/>
      <c r="C564" s="514"/>
      <c r="D564" s="514"/>
      <c r="E564" s="514"/>
      <c r="F564" s="514"/>
      <c r="G564" s="514"/>
      <c r="H564" s="516"/>
      <c r="I564" s="509"/>
      <c r="J564" s="509"/>
      <c r="K564" s="509"/>
      <c r="L564" s="514"/>
      <c r="M564" s="514"/>
      <c r="N564" s="516"/>
      <c r="O564" s="514"/>
    </row>
    <row r="565" spans="1:15" x14ac:dyDescent="0.2">
      <c r="A565" s="514"/>
      <c r="B565" s="514"/>
      <c r="C565" s="514"/>
      <c r="D565" s="514"/>
      <c r="E565" s="514"/>
      <c r="F565" s="514"/>
      <c r="G565" s="514"/>
      <c r="H565" s="516"/>
      <c r="I565" s="509"/>
      <c r="J565" s="509"/>
      <c r="K565" s="509"/>
      <c r="L565" s="514"/>
      <c r="M565" s="514"/>
      <c r="N565" s="516"/>
      <c r="O565" s="514"/>
    </row>
    <row r="566" spans="1:15" x14ac:dyDescent="0.2">
      <c r="A566" s="514"/>
      <c r="B566" s="514"/>
      <c r="C566" s="514"/>
      <c r="D566" s="514"/>
      <c r="E566" s="514"/>
      <c r="F566" s="514"/>
      <c r="G566" s="514"/>
      <c r="H566" s="516"/>
      <c r="I566" s="509"/>
      <c r="J566" s="509"/>
      <c r="K566" s="509"/>
      <c r="L566" s="514"/>
      <c r="M566" s="514"/>
      <c r="N566" s="516"/>
      <c r="O566" s="514"/>
    </row>
    <row r="567" spans="1:15" x14ac:dyDescent="0.2">
      <c r="A567" s="514"/>
      <c r="B567" s="514"/>
      <c r="C567" s="514"/>
      <c r="D567" s="514"/>
      <c r="E567" s="514"/>
      <c r="F567" s="514"/>
      <c r="G567" s="514"/>
      <c r="H567" s="516"/>
      <c r="I567" s="509"/>
      <c r="J567" s="509"/>
      <c r="K567" s="509"/>
      <c r="L567" s="514"/>
      <c r="M567" s="514"/>
      <c r="N567" s="516"/>
      <c r="O567" s="514"/>
    </row>
    <row r="568" spans="1:15" x14ac:dyDescent="0.2">
      <c r="A568" s="514"/>
      <c r="B568" s="514"/>
      <c r="C568" s="514"/>
      <c r="D568" s="514"/>
      <c r="E568" s="514"/>
      <c r="F568" s="514"/>
      <c r="G568" s="514"/>
      <c r="H568" s="516"/>
      <c r="I568" s="509"/>
      <c r="J568" s="509"/>
      <c r="K568" s="509"/>
      <c r="L568" s="514"/>
      <c r="M568" s="514"/>
      <c r="N568" s="516"/>
      <c r="O568" s="514"/>
    </row>
    <row r="569" spans="1:15" x14ac:dyDescent="0.2">
      <c r="A569" s="514"/>
      <c r="B569" s="514"/>
      <c r="C569" s="514"/>
      <c r="D569" s="514"/>
      <c r="E569" s="514"/>
      <c r="F569" s="514"/>
      <c r="G569" s="514"/>
      <c r="H569" s="516"/>
      <c r="I569" s="509"/>
      <c r="J569" s="509"/>
      <c r="K569" s="509"/>
      <c r="L569" s="514"/>
      <c r="M569" s="514"/>
      <c r="N569" s="516"/>
      <c r="O569" s="514"/>
    </row>
    <row r="570" spans="1:15" x14ac:dyDescent="0.2">
      <c r="A570" s="514"/>
      <c r="B570" s="514"/>
      <c r="C570" s="514"/>
      <c r="D570" s="514"/>
      <c r="E570" s="514"/>
      <c r="F570" s="514"/>
      <c r="G570" s="514"/>
      <c r="H570" s="516"/>
      <c r="I570" s="509"/>
      <c r="J570" s="509"/>
      <c r="K570" s="509"/>
      <c r="L570" s="514"/>
      <c r="M570" s="514"/>
      <c r="N570" s="516"/>
      <c r="O570" s="514"/>
    </row>
    <row r="571" spans="1:15" x14ac:dyDescent="0.2">
      <c r="A571" s="514"/>
      <c r="B571" s="514"/>
      <c r="C571" s="514"/>
      <c r="D571" s="514"/>
      <c r="E571" s="514"/>
      <c r="F571" s="514"/>
      <c r="G571" s="514"/>
      <c r="H571" s="516"/>
      <c r="I571" s="509"/>
      <c r="J571" s="509"/>
      <c r="K571" s="509"/>
      <c r="L571" s="514"/>
      <c r="M571" s="514"/>
      <c r="N571" s="516"/>
      <c r="O571" s="514"/>
    </row>
    <row r="572" spans="1:15" x14ac:dyDescent="0.2">
      <c r="A572" s="514"/>
      <c r="B572" s="514"/>
      <c r="C572" s="514"/>
      <c r="D572" s="514"/>
      <c r="E572" s="514"/>
      <c r="F572" s="514"/>
      <c r="G572" s="514"/>
      <c r="H572" s="516"/>
      <c r="I572" s="509"/>
      <c r="J572" s="509"/>
      <c r="K572" s="509"/>
      <c r="L572" s="514"/>
      <c r="M572" s="514"/>
      <c r="N572" s="516"/>
      <c r="O572" s="514"/>
    </row>
    <row r="573" spans="1:15" x14ac:dyDescent="0.2">
      <c r="A573" s="514"/>
      <c r="B573" s="514"/>
      <c r="C573" s="514"/>
      <c r="D573" s="514"/>
      <c r="E573" s="514"/>
      <c r="F573" s="514"/>
      <c r="G573" s="514"/>
      <c r="H573" s="516"/>
      <c r="I573" s="509"/>
      <c r="J573" s="509"/>
      <c r="K573" s="509"/>
      <c r="L573" s="514"/>
      <c r="M573" s="514"/>
      <c r="N573" s="516"/>
      <c r="O573" s="514"/>
    </row>
    <row r="574" spans="1:15" x14ac:dyDescent="0.2">
      <c r="A574" s="514"/>
      <c r="B574" s="514"/>
      <c r="C574" s="514"/>
      <c r="D574" s="514"/>
      <c r="E574" s="514"/>
      <c r="F574" s="514"/>
      <c r="G574" s="514"/>
      <c r="H574" s="516"/>
      <c r="I574" s="509"/>
      <c r="J574" s="509"/>
      <c r="K574" s="509"/>
      <c r="L574" s="514"/>
      <c r="M574" s="514"/>
      <c r="N574" s="516"/>
      <c r="O574" s="514"/>
    </row>
    <row r="575" spans="1:15" x14ac:dyDescent="0.2">
      <c r="A575" s="514"/>
      <c r="B575" s="514"/>
      <c r="C575" s="514"/>
      <c r="D575" s="514"/>
      <c r="E575" s="514"/>
      <c r="F575" s="514"/>
      <c r="G575" s="514"/>
      <c r="H575" s="516"/>
      <c r="I575" s="509"/>
      <c r="J575" s="509"/>
      <c r="K575" s="509"/>
      <c r="L575" s="514"/>
      <c r="M575" s="514"/>
      <c r="N575" s="516"/>
      <c r="O575" s="514"/>
    </row>
    <row r="576" spans="1:15" x14ac:dyDescent="0.2">
      <c r="A576" s="514"/>
      <c r="B576" s="514"/>
      <c r="C576" s="514"/>
      <c r="D576" s="514"/>
      <c r="E576" s="514"/>
      <c r="F576" s="514"/>
      <c r="G576" s="514"/>
      <c r="H576" s="516"/>
      <c r="I576" s="509"/>
      <c r="J576" s="509"/>
      <c r="K576" s="509"/>
      <c r="L576" s="514"/>
      <c r="M576" s="514"/>
      <c r="N576" s="516"/>
      <c r="O576" s="514"/>
    </row>
    <row r="577" spans="1:15" x14ac:dyDescent="0.2">
      <c r="A577" s="514"/>
      <c r="B577" s="514"/>
      <c r="C577" s="514"/>
      <c r="D577" s="514"/>
      <c r="E577" s="514"/>
      <c r="F577" s="514"/>
      <c r="G577" s="514"/>
      <c r="H577" s="516"/>
      <c r="I577" s="509"/>
      <c r="J577" s="509"/>
      <c r="K577" s="509"/>
      <c r="L577" s="514"/>
      <c r="M577" s="514"/>
      <c r="N577" s="516"/>
      <c r="O577" s="514"/>
    </row>
    <row r="578" spans="1:15" x14ac:dyDescent="0.2">
      <c r="A578" s="514"/>
      <c r="B578" s="514"/>
      <c r="C578" s="514"/>
      <c r="D578" s="514"/>
      <c r="E578" s="514"/>
      <c r="F578" s="514"/>
      <c r="G578" s="514"/>
      <c r="H578" s="516"/>
      <c r="I578" s="509"/>
      <c r="J578" s="509"/>
      <c r="K578" s="509"/>
      <c r="L578" s="514"/>
      <c r="M578" s="514"/>
      <c r="N578" s="516"/>
      <c r="O578" s="514"/>
    </row>
    <row r="579" spans="1:15" x14ac:dyDescent="0.2">
      <c r="A579" s="514"/>
      <c r="B579" s="514"/>
      <c r="C579" s="514"/>
      <c r="D579" s="514"/>
      <c r="E579" s="514"/>
      <c r="F579" s="514"/>
      <c r="G579" s="514"/>
      <c r="H579" s="516"/>
      <c r="I579" s="509"/>
      <c r="J579" s="509"/>
      <c r="K579" s="509"/>
      <c r="L579" s="514"/>
      <c r="M579" s="514"/>
      <c r="N579" s="516"/>
      <c r="O579" s="514"/>
    </row>
    <row r="580" spans="1:15" x14ac:dyDescent="0.2">
      <c r="A580" s="514"/>
      <c r="B580" s="514"/>
      <c r="C580" s="514"/>
      <c r="D580" s="514"/>
      <c r="E580" s="514"/>
      <c r="F580" s="514"/>
      <c r="G580" s="514"/>
      <c r="H580" s="516"/>
      <c r="I580" s="509"/>
      <c r="J580" s="509"/>
      <c r="K580" s="509"/>
      <c r="L580" s="514"/>
      <c r="M580" s="514"/>
      <c r="N580" s="516"/>
      <c r="O580" s="514"/>
    </row>
    <row r="581" spans="1:15" x14ac:dyDescent="0.2">
      <c r="A581" s="514"/>
      <c r="B581" s="514"/>
      <c r="C581" s="514"/>
      <c r="D581" s="514"/>
      <c r="E581" s="514"/>
      <c r="F581" s="514"/>
      <c r="G581" s="514"/>
      <c r="H581" s="516"/>
      <c r="I581" s="509"/>
      <c r="J581" s="509"/>
      <c r="K581" s="509"/>
      <c r="L581" s="514"/>
      <c r="M581" s="514"/>
      <c r="N581" s="516"/>
      <c r="O581" s="514"/>
    </row>
    <row r="582" spans="1:15" x14ac:dyDescent="0.2">
      <c r="A582" s="514"/>
      <c r="B582" s="514"/>
      <c r="C582" s="514"/>
      <c r="D582" s="514"/>
      <c r="E582" s="514"/>
      <c r="F582" s="514"/>
      <c r="G582" s="514"/>
      <c r="H582" s="516"/>
      <c r="I582" s="509"/>
      <c r="J582" s="509"/>
      <c r="K582" s="509"/>
      <c r="L582" s="514"/>
      <c r="M582" s="514"/>
      <c r="N582" s="516"/>
      <c r="O582" s="514"/>
    </row>
    <row r="583" spans="1:15" x14ac:dyDescent="0.2">
      <c r="A583" s="514"/>
      <c r="B583" s="514"/>
      <c r="C583" s="514"/>
      <c r="D583" s="514"/>
      <c r="E583" s="514"/>
      <c r="F583" s="514"/>
      <c r="G583" s="514"/>
      <c r="H583" s="516"/>
      <c r="I583" s="509"/>
      <c r="J583" s="509"/>
      <c r="K583" s="509"/>
      <c r="L583" s="514"/>
      <c r="M583" s="514"/>
      <c r="N583" s="516"/>
      <c r="O583" s="514"/>
    </row>
    <row r="584" spans="1:15" x14ac:dyDescent="0.2">
      <c r="A584" s="514"/>
      <c r="B584" s="514"/>
      <c r="C584" s="514"/>
      <c r="D584" s="514"/>
      <c r="E584" s="514"/>
      <c r="F584" s="514"/>
      <c r="G584" s="514"/>
      <c r="H584" s="516"/>
      <c r="I584" s="509"/>
      <c r="J584" s="509"/>
      <c r="K584" s="509"/>
      <c r="L584" s="514"/>
      <c r="M584" s="514"/>
      <c r="N584" s="516"/>
      <c r="O584" s="514"/>
    </row>
    <row r="585" spans="1:15" x14ac:dyDescent="0.2">
      <c r="A585" s="514"/>
      <c r="B585" s="514"/>
      <c r="C585" s="514"/>
      <c r="D585" s="514"/>
      <c r="E585" s="514"/>
      <c r="F585" s="514"/>
      <c r="G585" s="514"/>
      <c r="H585" s="516"/>
      <c r="I585" s="509"/>
      <c r="J585" s="509"/>
      <c r="K585" s="509"/>
      <c r="L585" s="514"/>
      <c r="M585" s="514"/>
      <c r="N585" s="516"/>
      <c r="O585" s="514"/>
    </row>
    <row r="586" spans="1:15" x14ac:dyDescent="0.2">
      <c r="A586" s="514"/>
      <c r="B586" s="514"/>
      <c r="C586" s="514"/>
      <c r="D586" s="514"/>
      <c r="E586" s="514"/>
      <c r="F586" s="514"/>
      <c r="G586" s="514"/>
      <c r="H586" s="516"/>
      <c r="I586" s="509"/>
      <c r="J586" s="509"/>
      <c r="K586" s="509"/>
      <c r="L586" s="514"/>
      <c r="M586" s="514"/>
      <c r="N586" s="516"/>
      <c r="O586" s="514"/>
    </row>
    <row r="587" spans="1:15" x14ac:dyDescent="0.2">
      <c r="A587" s="514"/>
      <c r="B587" s="514"/>
      <c r="C587" s="514"/>
      <c r="D587" s="514"/>
      <c r="E587" s="514"/>
      <c r="F587" s="514"/>
      <c r="G587" s="514"/>
      <c r="H587" s="516"/>
      <c r="I587" s="509"/>
      <c r="J587" s="509"/>
      <c r="K587" s="509"/>
      <c r="L587" s="514"/>
      <c r="M587" s="514"/>
      <c r="N587" s="516"/>
      <c r="O587" s="514"/>
    </row>
    <row r="588" spans="1:15" x14ac:dyDescent="0.2">
      <c r="A588" s="514"/>
      <c r="B588" s="514"/>
      <c r="C588" s="514"/>
      <c r="D588" s="514"/>
      <c r="E588" s="514"/>
      <c r="F588" s="514"/>
      <c r="G588" s="514"/>
      <c r="H588" s="516"/>
      <c r="I588" s="509"/>
      <c r="J588" s="509"/>
      <c r="K588" s="509"/>
      <c r="L588" s="514"/>
      <c r="M588" s="514"/>
      <c r="N588" s="516"/>
      <c r="O588" s="514"/>
    </row>
    <row r="589" spans="1:15" x14ac:dyDescent="0.2">
      <c r="A589" s="514"/>
      <c r="B589" s="514"/>
      <c r="C589" s="514"/>
      <c r="D589" s="514"/>
      <c r="E589" s="514"/>
      <c r="F589" s="514"/>
      <c r="G589" s="514"/>
      <c r="H589" s="516"/>
      <c r="I589" s="509"/>
      <c r="J589" s="509"/>
      <c r="K589" s="509"/>
      <c r="L589" s="514"/>
      <c r="M589" s="514"/>
      <c r="N589" s="516"/>
      <c r="O589" s="514"/>
    </row>
    <row r="590" spans="1:15" x14ac:dyDescent="0.2">
      <c r="A590" s="514"/>
      <c r="B590" s="514"/>
      <c r="C590" s="514"/>
      <c r="D590" s="514"/>
      <c r="E590" s="514"/>
      <c r="F590" s="514"/>
      <c r="G590" s="514"/>
      <c r="H590" s="516"/>
      <c r="I590" s="509"/>
      <c r="J590" s="509"/>
      <c r="K590" s="509"/>
      <c r="L590" s="514"/>
      <c r="M590" s="514"/>
      <c r="N590" s="516"/>
      <c r="O590" s="514"/>
    </row>
    <row r="591" spans="1:15" x14ac:dyDescent="0.2">
      <c r="A591" s="514"/>
      <c r="B591" s="514"/>
      <c r="C591" s="514"/>
      <c r="D591" s="514"/>
      <c r="E591" s="514"/>
      <c r="F591" s="514"/>
      <c r="G591" s="514"/>
      <c r="H591" s="516"/>
      <c r="I591" s="509"/>
      <c r="J591" s="509"/>
      <c r="K591" s="509"/>
      <c r="L591" s="514"/>
      <c r="M591" s="514"/>
      <c r="N591" s="516"/>
      <c r="O591" s="514"/>
    </row>
    <row r="592" spans="1:15" x14ac:dyDescent="0.2">
      <c r="A592" s="514"/>
      <c r="B592" s="514"/>
      <c r="C592" s="514"/>
      <c r="D592" s="514"/>
      <c r="E592" s="514"/>
      <c r="F592" s="514"/>
      <c r="G592" s="514"/>
      <c r="H592" s="516"/>
      <c r="I592" s="509"/>
      <c r="J592" s="509"/>
      <c r="K592" s="509"/>
      <c r="L592" s="514"/>
      <c r="M592" s="514"/>
      <c r="N592" s="516"/>
      <c r="O592" s="514"/>
    </row>
    <row r="593" spans="1:15" x14ac:dyDescent="0.2">
      <c r="A593" s="514"/>
      <c r="B593" s="514"/>
      <c r="C593" s="514"/>
      <c r="D593" s="514"/>
      <c r="E593" s="514"/>
      <c r="F593" s="514"/>
      <c r="G593" s="514"/>
      <c r="H593" s="516"/>
      <c r="I593" s="509"/>
      <c r="J593" s="509"/>
      <c r="K593" s="509"/>
      <c r="L593" s="514"/>
      <c r="M593" s="514"/>
      <c r="N593" s="516"/>
      <c r="O593" s="514"/>
    </row>
    <row r="594" spans="1:15" x14ac:dyDescent="0.2">
      <c r="A594" s="514"/>
      <c r="B594" s="514"/>
      <c r="C594" s="514"/>
      <c r="D594" s="514"/>
      <c r="E594" s="514"/>
      <c r="F594" s="514"/>
      <c r="G594" s="514"/>
      <c r="H594" s="516"/>
      <c r="I594" s="509"/>
      <c r="J594" s="509"/>
      <c r="K594" s="509"/>
      <c r="L594" s="514"/>
      <c r="M594" s="514"/>
      <c r="N594" s="516"/>
      <c r="O594" s="514"/>
    </row>
    <row r="595" spans="1:15" x14ac:dyDescent="0.2">
      <c r="A595" s="514"/>
      <c r="B595" s="514"/>
      <c r="C595" s="514"/>
      <c r="D595" s="514"/>
      <c r="E595" s="514"/>
      <c r="F595" s="514"/>
      <c r="G595" s="514"/>
      <c r="H595" s="516"/>
      <c r="I595" s="509"/>
      <c r="J595" s="509"/>
      <c r="K595" s="509"/>
      <c r="L595" s="514"/>
      <c r="M595" s="514"/>
      <c r="N595" s="516"/>
      <c r="O595" s="514"/>
    </row>
    <row r="596" spans="1:15" x14ac:dyDescent="0.2">
      <c r="A596" s="514"/>
      <c r="B596" s="514"/>
      <c r="C596" s="514"/>
      <c r="D596" s="514"/>
      <c r="E596" s="514"/>
      <c r="F596" s="514"/>
      <c r="G596" s="514"/>
      <c r="H596" s="516"/>
      <c r="I596" s="509"/>
      <c r="J596" s="509"/>
      <c r="K596" s="509"/>
      <c r="L596" s="514"/>
      <c r="M596" s="514"/>
      <c r="N596" s="516"/>
      <c r="O596" s="514"/>
    </row>
    <row r="597" spans="1:15" x14ac:dyDescent="0.2">
      <c r="A597" s="514"/>
      <c r="B597" s="514"/>
      <c r="C597" s="514"/>
      <c r="D597" s="514"/>
      <c r="E597" s="514"/>
      <c r="F597" s="514"/>
      <c r="G597" s="514"/>
      <c r="H597" s="516"/>
      <c r="I597" s="509"/>
      <c r="J597" s="509"/>
      <c r="K597" s="509"/>
      <c r="L597" s="514"/>
      <c r="M597" s="514"/>
      <c r="N597" s="516"/>
      <c r="O597" s="514"/>
    </row>
    <row r="598" spans="1:15" x14ac:dyDescent="0.2">
      <c r="A598" s="514"/>
      <c r="B598" s="514"/>
      <c r="C598" s="514"/>
      <c r="D598" s="514"/>
      <c r="E598" s="514"/>
      <c r="F598" s="514"/>
      <c r="G598" s="514"/>
      <c r="H598" s="516"/>
      <c r="I598" s="509"/>
      <c r="J598" s="509"/>
      <c r="K598" s="509"/>
      <c r="L598" s="514"/>
      <c r="M598" s="514"/>
      <c r="N598" s="516"/>
      <c r="O598" s="514"/>
    </row>
    <row r="599" spans="1:15" x14ac:dyDescent="0.2">
      <c r="A599" s="514"/>
      <c r="B599" s="514"/>
      <c r="C599" s="514"/>
      <c r="D599" s="514"/>
      <c r="E599" s="514"/>
      <c r="F599" s="514"/>
      <c r="G599" s="514"/>
      <c r="H599" s="516"/>
      <c r="I599" s="509"/>
      <c r="J599" s="509"/>
      <c r="K599" s="509"/>
      <c r="L599" s="514"/>
      <c r="M599" s="514"/>
      <c r="N599" s="516"/>
      <c r="O599" s="514"/>
    </row>
    <row r="600" spans="1:15" x14ac:dyDescent="0.2">
      <c r="A600" s="514"/>
      <c r="B600" s="514"/>
      <c r="C600" s="514"/>
      <c r="D600" s="514"/>
      <c r="E600" s="514"/>
      <c r="F600" s="514"/>
      <c r="G600" s="514"/>
      <c r="H600" s="516"/>
      <c r="I600" s="509"/>
      <c r="J600" s="509"/>
      <c r="K600" s="509"/>
      <c r="L600" s="514"/>
      <c r="M600" s="514"/>
      <c r="N600" s="516"/>
      <c r="O600" s="514"/>
    </row>
    <row r="601" spans="1:15" x14ac:dyDescent="0.2">
      <c r="A601" s="514"/>
      <c r="B601" s="514"/>
      <c r="C601" s="514"/>
      <c r="D601" s="514"/>
      <c r="E601" s="514"/>
      <c r="F601" s="514"/>
      <c r="G601" s="514"/>
      <c r="H601" s="516"/>
      <c r="I601" s="509"/>
      <c r="J601" s="509"/>
      <c r="K601" s="509"/>
      <c r="L601" s="514"/>
      <c r="M601" s="514"/>
      <c r="N601" s="516"/>
      <c r="O601" s="514"/>
    </row>
    <row r="602" spans="1:15" x14ac:dyDescent="0.2">
      <c r="A602" s="514"/>
      <c r="B602" s="514"/>
      <c r="C602" s="514"/>
      <c r="D602" s="514"/>
      <c r="E602" s="514"/>
      <c r="F602" s="514"/>
      <c r="G602" s="514"/>
      <c r="H602" s="516"/>
      <c r="I602" s="509"/>
      <c r="J602" s="509"/>
      <c r="K602" s="509"/>
      <c r="L602" s="514"/>
      <c r="M602" s="514"/>
      <c r="N602" s="516"/>
      <c r="O602" s="514"/>
    </row>
    <row r="603" spans="1:15" x14ac:dyDescent="0.2">
      <c r="A603" s="514"/>
      <c r="B603" s="514"/>
      <c r="C603" s="514"/>
      <c r="D603" s="514"/>
      <c r="E603" s="514"/>
      <c r="F603" s="514"/>
      <c r="G603" s="514"/>
      <c r="H603" s="516"/>
      <c r="I603" s="509"/>
      <c r="J603" s="509"/>
      <c r="K603" s="509"/>
      <c r="L603" s="514"/>
      <c r="M603" s="514"/>
      <c r="N603" s="516"/>
      <c r="O603" s="514"/>
    </row>
    <row r="604" spans="1:15" x14ac:dyDescent="0.2">
      <c r="A604" s="514"/>
      <c r="B604" s="514"/>
      <c r="C604" s="514"/>
      <c r="D604" s="514"/>
      <c r="E604" s="514"/>
      <c r="F604" s="514"/>
      <c r="G604" s="514"/>
      <c r="H604" s="516"/>
      <c r="I604" s="509"/>
      <c r="J604" s="509"/>
      <c r="K604" s="509"/>
      <c r="L604" s="514"/>
      <c r="M604" s="514"/>
      <c r="N604" s="516"/>
      <c r="O604" s="514"/>
    </row>
    <row r="605" spans="1:15" x14ac:dyDescent="0.2">
      <c r="A605" s="514"/>
      <c r="B605" s="514"/>
      <c r="C605" s="514"/>
      <c r="D605" s="514"/>
      <c r="E605" s="514"/>
      <c r="F605" s="514"/>
      <c r="G605" s="514"/>
      <c r="H605" s="516"/>
      <c r="I605" s="509"/>
      <c r="J605" s="509"/>
      <c r="K605" s="509"/>
      <c r="L605" s="514"/>
      <c r="M605" s="514"/>
      <c r="N605" s="516"/>
      <c r="O605" s="514"/>
    </row>
    <row r="606" spans="1:15" x14ac:dyDescent="0.2">
      <c r="A606" s="514"/>
      <c r="B606" s="514"/>
      <c r="C606" s="514"/>
      <c r="D606" s="514"/>
      <c r="E606" s="514"/>
      <c r="F606" s="514"/>
      <c r="G606" s="514"/>
      <c r="H606" s="516"/>
      <c r="I606" s="509"/>
      <c r="J606" s="509"/>
      <c r="K606" s="509"/>
      <c r="L606" s="514"/>
      <c r="M606" s="514"/>
      <c r="N606" s="516"/>
      <c r="O606" s="514"/>
    </row>
    <row r="607" spans="1:15" x14ac:dyDescent="0.2">
      <c r="A607" s="514"/>
      <c r="B607" s="514"/>
      <c r="C607" s="514"/>
      <c r="D607" s="514"/>
      <c r="E607" s="514"/>
      <c r="F607" s="514"/>
      <c r="G607" s="514"/>
      <c r="H607" s="516"/>
      <c r="I607" s="509"/>
      <c r="J607" s="509"/>
      <c r="K607" s="509"/>
      <c r="L607" s="514"/>
      <c r="M607" s="514"/>
      <c r="N607" s="516"/>
      <c r="O607" s="514"/>
    </row>
    <row r="608" spans="1:15" x14ac:dyDescent="0.2">
      <c r="A608" s="514"/>
      <c r="B608" s="514"/>
      <c r="C608" s="514"/>
      <c r="D608" s="514"/>
      <c r="E608" s="514"/>
      <c r="F608" s="514"/>
      <c r="G608" s="514"/>
      <c r="H608" s="516"/>
      <c r="I608" s="509"/>
      <c r="J608" s="509"/>
      <c r="K608" s="509"/>
      <c r="L608" s="514"/>
      <c r="M608" s="514"/>
      <c r="N608" s="516"/>
      <c r="O608" s="514"/>
    </row>
    <row r="609" spans="1:15" x14ac:dyDescent="0.2">
      <c r="A609" s="514"/>
      <c r="B609" s="514"/>
      <c r="C609" s="514"/>
      <c r="D609" s="514"/>
      <c r="E609" s="514"/>
      <c r="F609" s="514"/>
      <c r="G609" s="514"/>
      <c r="H609" s="516"/>
      <c r="I609" s="509"/>
      <c r="J609" s="509"/>
      <c r="K609" s="509"/>
      <c r="L609" s="514"/>
      <c r="M609" s="514"/>
      <c r="N609" s="516"/>
      <c r="O609" s="514"/>
    </row>
    <row r="610" spans="1:15" x14ac:dyDescent="0.2">
      <c r="A610" s="514"/>
      <c r="B610" s="514"/>
      <c r="C610" s="514"/>
      <c r="D610" s="514"/>
      <c r="E610" s="514"/>
      <c r="F610" s="514"/>
      <c r="G610" s="514"/>
      <c r="H610" s="516"/>
      <c r="I610" s="509"/>
      <c r="J610" s="509"/>
      <c r="K610" s="509"/>
      <c r="L610" s="514"/>
      <c r="M610" s="514"/>
      <c r="N610" s="516"/>
      <c r="O610" s="514"/>
    </row>
    <row r="611" spans="1:15" x14ac:dyDescent="0.2">
      <c r="A611" s="514"/>
      <c r="B611" s="514"/>
      <c r="C611" s="514"/>
      <c r="D611" s="514"/>
      <c r="E611" s="514"/>
      <c r="F611" s="514"/>
      <c r="G611" s="514"/>
      <c r="H611" s="516"/>
      <c r="I611" s="509"/>
      <c r="J611" s="509"/>
      <c r="K611" s="509"/>
      <c r="L611" s="514"/>
      <c r="M611" s="514"/>
      <c r="N611" s="516"/>
      <c r="O611" s="514"/>
    </row>
    <row r="612" spans="1:15" x14ac:dyDescent="0.2">
      <c r="A612" s="514"/>
      <c r="B612" s="514"/>
      <c r="C612" s="514"/>
      <c r="D612" s="514"/>
      <c r="E612" s="514"/>
      <c r="F612" s="514"/>
      <c r="G612" s="514"/>
      <c r="H612" s="516"/>
      <c r="I612" s="509"/>
      <c r="J612" s="509"/>
      <c r="K612" s="509"/>
      <c r="L612" s="514"/>
      <c r="M612" s="514"/>
      <c r="N612" s="516"/>
      <c r="O612" s="514"/>
    </row>
    <row r="613" spans="1:15" x14ac:dyDescent="0.2">
      <c r="A613" s="514"/>
      <c r="B613" s="514"/>
      <c r="C613" s="514"/>
      <c r="D613" s="514"/>
      <c r="E613" s="514"/>
      <c r="F613" s="514"/>
      <c r="G613" s="514"/>
      <c r="H613" s="516"/>
      <c r="I613" s="509"/>
      <c r="J613" s="509"/>
      <c r="K613" s="509"/>
      <c r="L613" s="514"/>
      <c r="M613" s="514"/>
      <c r="N613" s="516"/>
      <c r="O613" s="514"/>
    </row>
    <row r="614" spans="1:15" x14ac:dyDescent="0.2">
      <c r="A614" s="514"/>
      <c r="B614" s="514"/>
      <c r="C614" s="514"/>
      <c r="D614" s="514"/>
      <c r="E614" s="514"/>
      <c r="F614" s="514"/>
      <c r="G614" s="514"/>
      <c r="H614" s="516"/>
      <c r="I614" s="509"/>
      <c r="J614" s="509"/>
      <c r="K614" s="509"/>
      <c r="L614" s="514"/>
      <c r="M614" s="514"/>
      <c r="N614" s="516"/>
      <c r="O614" s="514"/>
    </row>
    <row r="615" spans="1:15" x14ac:dyDescent="0.2">
      <c r="A615" s="514"/>
      <c r="B615" s="514"/>
      <c r="C615" s="514"/>
      <c r="D615" s="514"/>
      <c r="E615" s="514"/>
      <c r="F615" s="514"/>
      <c r="G615" s="514"/>
      <c r="H615" s="516"/>
      <c r="I615" s="509"/>
      <c r="J615" s="509"/>
      <c r="K615" s="509"/>
      <c r="L615" s="514"/>
      <c r="M615" s="514"/>
      <c r="N615" s="516"/>
      <c r="O615" s="514"/>
    </row>
    <row r="616" spans="1:15" x14ac:dyDescent="0.2">
      <c r="A616" s="514"/>
      <c r="B616" s="514"/>
      <c r="C616" s="514"/>
      <c r="D616" s="514"/>
      <c r="E616" s="514"/>
      <c r="F616" s="514"/>
      <c r="G616" s="514"/>
      <c r="H616" s="516"/>
      <c r="I616" s="509"/>
      <c r="J616" s="509"/>
      <c r="K616" s="509"/>
      <c r="L616" s="514"/>
      <c r="M616" s="514"/>
      <c r="N616" s="516"/>
      <c r="O616" s="514"/>
    </row>
    <row r="617" spans="1:15" x14ac:dyDescent="0.2">
      <c r="A617" s="514"/>
      <c r="B617" s="514"/>
      <c r="C617" s="514"/>
      <c r="D617" s="514"/>
      <c r="E617" s="514"/>
      <c r="F617" s="514"/>
      <c r="G617" s="514"/>
      <c r="H617" s="516"/>
      <c r="I617" s="509"/>
      <c r="J617" s="509"/>
      <c r="K617" s="509"/>
      <c r="L617" s="514"/>
      <c r="M617" s="514"/>
      <c r="N617" s="516"/>
      <c r="O617" s="514"/>
    </row>
    <row r="618" spans="1:15" x14ac:dyDescent="0.2">
      <c r="A618" s="514"/>
      <c r="B618" s="514"/>
      <c r="C618" s="514"/>
      <c r="D618" s="514"/>
      <c r="E618" s="514"/>
      <c r="F618" s="514"/>
      <c r="G618" s="514"/>
      <c r="H618" s="516"/>
      <c r="I618" s="509"/>
      <c r="J618" s="509"/>
      <c r="K618" s="509"/>
      <c r="L618" s="514"/>
      <c r="M618" s="514"/>
      <c r="N618" s="516"/>
      <c r="O618" s="514"/>
    </row>
    <row r="619" spans="1:15" x14ac:dyDescent="0.2">
      <c r="A619" s="514"/>
      <c r="B619" s="514"/>
      <c r="C619" s="514"/>
      <c r="D619" s="514"/>
      <c r="E619" s="514"/>
      <c r="F619" s="514"/>
      <c r="G619" s="514"/>
      <c r="H619" s="516"/>
      <c r="I619" s="509"/>
      <c r="J619" s="509"/>
      <c r="K619" s="509"/>
      <c r="L619" s="514"/>
      <c r="M619" s="514"/>
      <c r="N619" s="516"/>
      <c r="O619" s="514"/>
    </row>
    <row r="620" spans="1:15" x14ac:dyDescent="0.2">
      <c r="A620" s="514"/>
      <c r="B620" s="514"/>
      <c r="C620" s="514"/>
      <c r="D620" s="514"/>
      <c r="E620" s="514"/>
      <c r="F620" s="514"/>
      <c r="G620" s="514"/>
      <c r="H620" s="516"/>
      <c r="I620" s="509"/>
      <c r="J620" s="509"/>
      <c r="K620" s="509"/>
      <c r="L620" s="514"/>
      <c r="M620" s="514"/>
      <c r="N620" s="516"/>
      <c r="O620" s="514"/>
    </row>
    <row r="621" spans="1:15" x14ac:dyDescent="0.2">
      <c r="A621" s="514"/>
      <c r="B621" s="514"/>
      <c r="C621" s="514"/>
      <c r="D621" s="514"/>
      <c r="E621" s="514"/>
      <c r="F621" s="514"/>
      <c r="G621" s="514"/>
      <c r="H621" s="516"/>
      <c r="I621" s="509"/>
      <c r="J621" s="509"/>
      <c r="K621" s="509"/>
      <c r="L621" s="514"/>
      <c r="M621" s="514"/>
      <c r="N621" s="516"/>
      <c r="O621" s="514"/>
    </row>
    <row r="622" spans="1:15" x14ac:dyDescent="0.2">
      <c r="A622" s="514"/>
      <c r="B622" s="514"/>
      <c r="C622" s="514"/>
      <c r="D622" s="514"/>
      <c r="E622" s="514"/>
      <c r="F622" s="514"/>
      <c r="G622" s="514"/>
      <c r="H622" s="516"/>
      <c r="I622" s="509"/>
      <c r="J622" s="509"/>
      <c r="K622" s="509"/>
      <c r="L622" s="514"/>
      <c r="M622" s="514"/>
      <c r="N622" s="516"/>
      <c r="O622" s="514"/>
    </row>
    <row r="623" spans="1:15" x14ac:dyDescent="0.2">
      <c r="A623" s="514"/>
      <c r="B623" s="514"/>
      <c r="C623" s="514"/>
      <c r="D623" s="514"/>
      <c r="E623" s="514"/>
      <c r="F623" s="514"/>
      <c r="G623" s="514"/>
      <c r="H623" s="516"/>
      <c r="I623" s="509"/>
      <c r="J623" s="509"/>
      <c r="K623" s="509"/>
      <c r="L623" s="514"/>
      <c r="M623" s="514"/>
      <c r="N623" s="516"/>
      <c r="O623" s="514"/>
    </row>
    <row r="624" spans="1:15" x14ac:dyDescent="0.2">
      <c r="A624" s="514"/>
      <c r="B624" s="514"/>
      <c r="C624" s="514"/>
      <c r="D624" s="514"/>
      <c r="E624" s="514"/>
      <c r="F624" s="514"/>
      <c r="G624" s="514"/>
      <c r="H624" s="516"/>
      <c r="I624" s="509"/>
      <c r="J624" s="509"/>
      <c r="K624" s="509"/>
      <c r="L624" s="514"/>
      <c r="M624" s="514"/>
      <c r="N624" s="516"/>
      <c r="O624" s="514"/>
    </row>
    <row r="625" spans="1:15" x14ac:dyDescent="0.2">
      <c r="A625" s="514"/>
      <c r="B625" s="514"/>
      <c r="C625" s="514"/>
      <c r="D625" s="514"/>
      <c r="E625" s="514"/>
      <c r="F625" s="514"/>
      <c r="G625" s="514"/>
      <c r="H625" s="516"/>
      <c r="I625" s="509"/>
      <c r="J625" s="509"/>
      <c r="K625" s="509"/>
      <c r="L625" s="514"/>
      <c r="M625" s="514"/>
      <c r="N625" s="516"/>
      <c r="O625" s="514"/>
    </row>
    <row r="626" spans="1:15" x14ac:dyDescent="0.2">
      <c r="A626" s="514"/>
      <c r="B626" s="514"/>
      <c r="C626" s="514"/>
      <c r="D626" s="514"/>
      <c r="E626" s="514"/>
      <c r="F626" s="514"/>
      <c r="G626" s="514"/>
      <c r="H626" s="516"/>
      <c r="I626" s="509"/>
      <c r="J626" s="509"/>
      <c r="K626" s="509"/>
      <c r="L626" s="514"/>
      <c r="M626" s="514"/>
      <c r="N626" s="516"/>
      <c r="O626" s="514"/>
    </row>
    <row r="627" spans="1:15" x14ac:dyDescent="0.2">
      <c r="A627" s="514"/>
      <c r="B627" s="514"/>
      <c r="C627" s="514"/>
      <c r="D627" s="514"/>
      <c r="E627" s="514"/>
      <c r="F627" s="514"/>
      <c r="G627" s="514"/>
      <c r="H627" s="516"/>
      <c r="I627" s="509"/>
      <c r="J627" s="509"/>
      <c r="K627" s="509"/>
      <c r="L627" s="514"/>
      <c r="M627" s="514"/>
      <c r="N627" s="516"/>
      <c r="O627" s="514"/>
    </row>
    <row r="628" spans="1:15" x14ac:dyDescent="0.2">
      <c r="A628" s="514"/>
      <c r="B628" s="514"/>
      <c r="C628" s="514"/>
      <c r="D628" s="514"/>
      <c r="E628" s="514"/>
      <c r="F628" s="514"/>
      <c r="G628" s="514"/>
      <c r="H628" s="516"/>
      <c r="I628" s="509"/>
      <c r="J628" s="509"/>
      <c r="K628" s="509"/>
      <c r="L628" s="514"/>
      <c r="M628" s="514"/>
      <c r="N628" s="516"/>
      <c r="O628" s="514"/>
    </row>
    <row r="629" spans="1:15" x14ac:dyDescent="0.2">
      <c r="A629" s="514"/>
      <c r="B629" s="514"/>
      <c r="C629" s="514"/>
      <c r="D629" s="514"/>
      <c r="E629" s="514"/>
      <c r="F629" s="514"/>
      <c r="G629" s="514"/>
      <c r="H629" s="516"/>
      <c r="I629" s="509"/>
      <c r="J629" s="509"/>
      <c r="K629" s="509"/>
      <c r="L629" s="514"/>
      <c r="M629" s="514"/>
      <c r="N629" s="516"/>
      <c r="O629" s="514"/>
    </row>
    <row r="630" spans="1:15" x14ac:dyDescent="0.2">
      <c r="A630" s="514"/>
      <c r="B630" s="514"/>
      <c r="C630" s="514"/>
      <c r="D630" s="514"/>
      <c r="E630" s="514"/>
      <c r="F630" s="514"/>
      <c r="G630" s="514"/>
      <c r="H630" s="516"/>
      <c r="I630" s="509"/>
      <c r="J630" s="509"/>
      <c r="K630" s="509"/>
      <c r="L630" s="514"/>
      <c r="M630" s="514"/>
      <c r="N630" s="516"/>
      <c r="O630" s="514"/>
    </row>
    <row r="631" spans="1:15" x14ac:dyDescent="0.2">
      <c r="A631" s="514"/>
      <c r="B631" s="514"/>
      <c r="C631" s="514"/>
      <c r="D631" s="514"/>
      <c r="E631" s="514"/>
      <c r="F631" s="514"/>
      <c r="G631" s="514"/>
      <c r="H631" s="516"/>
      <c r="I631" s="509"/>
      <c r="J631" s="509"/>
      <c r="K631" s="509"/>
      <c r="L631" s="514"/>
      <c r="M631" s="514"/>
      <c r="N631" s="516"/>
      <c r="O631" s="514"/>
    </row>
    <row r="632" spans="1:15" x14ac:dyDescent="0.2">
      <c r="A632" s="514"/>
      <c r="B632" s="514"/>
      <c r="C632" s="514"/>
      <c r="D632" s="514"/>
      <c r="E632" s="514"/>
      <c r="F632" s="514"/>
      <c r="G632" s="514"/>
      <c r="H632" s="516"/>
      <c r="I632" s="509"/>
      <c r="J632" s="509"/>
      <c r="K632" s="509"/>
      <c r="L632" s="514"/>
      <c r="M632" s="514"/>
      <c r="N632" s="516"/>
      <c r="O632" s="514"/>
    </row>
    <row r="633" spans="1:15" x14ac:dyDescent="0.2">
      <c r="A633" s="514"/>
      <c r="B633" s="514"/>
      <c r="C633" s="514"/>
      <c r="D633" s="514"/>
      <c r="E633" s="514"/>
      <c r="F633" s="514"/>
      <c r="G633" s="514"/>
      <c r="H633" s="516"/>
      <c r="I633" s="509"/>
      <c r="J633" s="509"/>
      <c r="K633" s="509"/>
      <c r="L633" s="514"/>
      <c r="M633" s="514"/>
      <c r="N633" s="516"/>
      <c r="O633" s="514"/>
    </row>
    <row r="634" spans="1:15" x14ac:dyDescent="0.2">
      <c r="A634" s="514"/>
      <c r="B634" s="514"/>
      <c r="C634" s="514"/>
      <c r="D634" s="514"/>
      <c r="E634" s="514"/>
      <c r="F634" s="514"/>
      <c r="G634" s="514"/>
      <c r="H634" s="516"/>
      <c r="I634" s="509"/>
      <c r="J634" s="509"/>
      <c r="K634" s="509"/>
      <c r="L634" s="514"/>
      <c r="M634" s="514"/>
      <c r="N634" s="516"/>
      <c r="O634" s="514"/>
    </row>
    <row r="635" spans="1:15" x14ac:dyDescent="0.2">
      <c r="A635" s="514"/>
      <c r="B635" s="514"/>
      <c r="C635" s="514"/>
      <c r="D635" s="514"/>
      <c r="E635" s="514"/>
      <c r="F635" s="514"/>
      <c r="G635" s="514"/>
      <c r="H635" s="516"/>
      <c r="I635" s="509"/>
      <c r="J635" s="509"/>
      <c r="K635" s="509"/>
      <c r="L635" s="514"/>
      <c r="M635" s="514"/>
      <c r="N635" s="516"/>
      <c r="O635" s="514"/>
    </row>
    <row r="636" spans="1:15" x14ac:dyDescent="0.2">
      <c r="A636" s="514"/>
      <c r="B636" s="514"/>
      <c r="C636" s="514"/>
      <c r="D636" s="514"/>
      <c r="E636" s="514"/>
      <c r="F636" s="514"/>
      <c r="G636" s="514"/>
      <c r="H636" s="516"/>
      <c r="I636" s="509"/>
      <c r="J636" s="509"/>
      <c r="K636" s="509"/>
      <c r="L636" s="514"/>
      <c r="M636" s="514"/>
      <c r="N636" s="516"/>
      <c r="O636" s="514"/>
    </row>
    <row r="637" spans="1:15" x14ac:dyDescent="0.2">
      <c r="A637" s="514"/>
      <c r="B637" s="514"/>
      <c r="C637" s="514"/>
      <c r="D637" s="514"/>
      <c r="E637" s="514"/>
      <c r="F637" s="514"/>
      <c r="G637" s="514"/>
      <c r="H637" s="516"/>
      <c r="I637" s="509"/>
      <c r="J637" s="509"/>
      <c r="K637" s="509"/>
      <c r="L637" s="514"/>
      <c r="M637" s="514"/>
      <c r="N637" s="516"/>
      <c r="O637" s="514"/>
    </row>
    <row r="638" spans="1:15" x14ac:dyDescent="0.2">
      <c r="A638" s="514"/>
      <c r="B638" s="514"/>
      <c r="C638" s="514"/>
      <c r="D638" s="514"/>
      <c r="E638" s="514"/>
      <c r="F638" s="514"/>
      <c r="G638" s="514"/>
      <c r="H638" s="516"/>
      <c r="I638" s="509"/>
      <c r="J638" s="509"/>
      <c r="K638" s="509"/>
      <c r="L638" s="514"/>
      <c r="M638" s="514"/>
      <c r="N638" s="516"/>
      <c r="O638" s="514"/>
    </row>
    <row r="639" spans="1:15" x14ac:dyDescent="0.2">
      <c r="A639" s="514"/>
      <c r="B639" s="514"/>
      <c r="C639" s="514"/>
      <c r="D639" s="514"/>
      <c r="E639" s="514"/>
      <c r="F639" s="514"/>
      <c r="G639" s="514"/>
      <c r="H639" s="516"/>
      <c r="I639" s="509"/>
      <c r="J639" s="509"/>
      <c r="K639" s="509"/>
      <c r="L639" s="514"/>
      <c r="M639" s="514"/>
      <c r="N639" s="516"/>
      <c r="O639" s="514"/>
    </row>
    <row r="640" spans="1:15" x14ac:dyDescent="0.2">
      <c r="A640" s="514"/>
      <c r="B640" s="514"/>
      <c r="C640" s="514"/>
      <c r="D640" s="514"/>
      <c r="E640" s="514"/>
      <c r="F640" s="514"/>
      <c r="G640" s="514"/>
      <c r="H640" s="516"/>
      <c r="I640" s="509"/>
      <c r="J640" s="509"/>
      <c r="K640" s="509"/>
      <c r="L640" s="514"/>
      <c r="M640" s="514"/>
      <c r="N640" s="516"/>
      <c r="O640" s="514"/>
    </row>
    <row r="641" spans="1:15" x14ac:dyDescent="0.2">
      <c r="A641" s="514"/>
      <c r="B641" s="514"/>
      <c r="C641" s="514"/>
      <c r="D641" s="514"/>
      <c r="E641" s="514"/>
      <c r="F641" s="514"/>
      <c r="G641" s="514"/>
      <c r="H641" s="516"/>
      <c r="I641" s="509"/>
      <c r="J641" s="509"/>
      <c r="K641" s="509"/>
      <c r="L641" s="514"/>
      <c r="M641" s="514"/>
      <c r="N641" s="516"/>
      <c r="O641" s="514"/>
    </row>
    <row r="642" spans="1:15" x14ac:dyDescent="0.2">
      <c r="A642" s="514"/>
      <c r="B642" s="514"/>
      <c r="C642" s="514"/>
      <c r="D642" s="514"/>
      <c r="E642" s="514"/>
      <c r="F642" s="514"/>
      <c r="G642" s="514"/>
      <c r="H642" s="516"/>
      <c r="I642" s="509"/>
      <c r="J642" s="509"/>
      <c r="K642" s="509"/>
      <c r="L642" s="514"/>
      <c r="M642" s="514"/>
      <c r="N642" s="516"/>
      <c r="O642" s="514"/>
    </row>
    <row r="643" spans="1:15" x14ac:dyDescent="0.2">
      <c r="A643" s="514"/>
      <c r="B643" s="514"/>
      <c r="C643" s="514"/>
      <c r="D643" s="514"/>
      <c r="E643" s="514"/>
      <c r="F643" s="514"/>
      <c r="G643" s="514"/>
      <c r="H643" s="516"/>
      <c r="I643" s="509"/>
      <c r="J643" s="509"/>
      <c r="K643" s="509"/>
      <c r="L643" s="514"/>
      <c r="M643" s="514"/>
      <c r="N643" s="516"/>
      <c r="O643" s="514"/>
    </row>
    <row r="644" spans="1:15" x14ac:dyDescent="0.2">
      <c r="A644" s="514"/>
      <c r="B644" s="514"/>
      <c r="C644" s="514"/>
      <c r="D644" s="514"/>
      <c r="E644" s="514"/>
      <c r="F644" s="514"/>
      <c r="G644" s="514"/>
      <c r="H644" s="516"/>
      <c r="I644" s="509"/>
      <c r="J644" s="509"/>
      <c r="K644" s="509"/>
      <c r="L644" s="514"/>
      <c r="M644" s="514"/>
      <c r="N644" s="516"/>
      <c r="O644" s="514"/>
    </row>
    <row r="645" spans="1:15" x14ac:dyDescent="0.2">
      <c r="A645" s="514"/>
      <c r="B645" s="514"/>
      <c r="C645" s="514"/>
      <c r="D645" s="514"/>
      <c r="E645" s="514"/>
      <c r="F645" s="514"/>
      <c r="G645" s="514"/>
      <c r="H645" s="516"/>
      <c r="I645" s="509"/>
      <c r="J645" s="509"/>
      <c r="K645" s="509"/>
      <c r="L645" s="514"/>
      <c r="M645" s="514"/>
      <c r="N645" s="516"/>
      <c r="O645" s="514"/>
    </row>
    <row r="646" spans="1:15" x14ac:dyDescent="0.2">
      <c r="A646" s="514"/>
      <c r="B646" s="514"/>
      <c r="C646" s="514"/>
      <c r="D646" s="514"/>
      <c r="E646" s="514"/>
      <c r="F646" s="514"/>
      <c r="G646" s="514"/>
      <c r="H646" s="516"/>
      <c r="I646" s="509"/>
      <c r="J646" s="509"/>
      <c r="K646" s="509"/>
      <c r="L646" s="514"/>
      <c r="M646" s="514"/>
      <c r="N646" s="516"/>
      <c r="O646" s="514"/>
    </row>
    <row r="647" spans="1:15" x14ac:dyDescent="0.2">
      <c r="A647" s="514"/>
      <c r="B647" s="514"/>
      <c r="C647" s="514"/>
      <c r="D647" s="514"/>
      <c r="E647" s="514"/>
      <c r="F647" s="514"/>
      <c r="G647" s="514"/>
      <c r="H647" s="516"/>
      <c r="I647" s="509"/>
      <c r="J647" s="509"/>
      <c r="K647" s="509"/>
      <c r="L647" s="514"/>
      <c r="M647" s="514"/>
      <c r="N647" s="516"/>
      <c r="O647" s="514"/>
    </row>
    <row r="648" spans="1:15" x14ac:dyDescent="0.2">
      <c r="A648" s="514"/>
      <c r="B648" s="514"/>
      <c r="C648" s="514"/>
      <c r="D648" s="514"/>
      <c r="E648" s="514"/>
      <c r="F648" s="514"/>
      <c r="G648" s="514"/>
      <c r="H648" s="516"/>
      <c r="I648" s="509"/>
      <c r="J648" s="509"/>
      <c r="K648" s="509"/>
      <c r="L648" s="514"/>
      <c r="M648" s="514"/>
      <c r="N648" s="516"/>
      <c r="O648" s="514"/>
    </row>
    <row r="649" spans="1:15" x14ac:dyDescent="0.2">
      <c r="A649" s="514"/>
      <c r="B649" s="514"/>
      <c r="C649" s="514"/>
      <c r="D649" s="514"/>
      <c r="E649" s="514"/>
      <c r="F649" s="514"/>
      <c r="G649" s="514"/>
      <c r="H649" s="516"/>
      <c r="I649" s="509"/>
      <c r="J649" s="509"/>
      <c r="K649" s="509"/>
      <c r="L649" s="514"/>
      <c r="M649" s="514"/>
      <c r="N649" s="516"/>
      <c r="O649" s="514"/>
    </row>
    <row r="650" spans="1:15" x14ac:dyDescent="0.2">
      <c r="A650" s="514"/>
      <c r="B650" s="514"/>
      <c r="C650" s="514"/>
      <c r="D650" s="514"/>
      <c r="E650" s="514"/>
      <c r="F650" s="514"/>
      <c r="G650" s="514"/>
      <c r="H650" s="516"/>
      <c r="I650" s="509"/>
      <c r="J650" s="509"/>
      <c r="K650" s="509"/>
      <c r="L650" s="514"/>
      <c r="M650" s="514"/>
      <c r="N650" s="516"/>
      <c r="O650" s="514"/>
    </row>
    <row r="651" spans="1:15" x14ac:dyDescent="0.2">
      <c r="A651" s="514"/>
      <c r="B651" s="514"/>
      <c r="C651" s="514"/>
      <c r="D651" s="514"/>
      <c r="E651" s="514"/>
      <c r="F651" s="514"/>
      <c r="G651" s="514"/>
      <c r="H651" s="516"/>
      <c r="I651" s="509"/>
      <c r="J651" s="509"/>
      <c r="K651" s="509"/>
      <c r="L651" s="514"/>
      <c r="M651" s="514"/>
      <c r="N651" s="516"/>
      <c r="O651" s="514"/>
    </row>
    <row r="652" spans="1:15" x14ac:dyDescent="0.2">
      <c r="A652" s="514"/>
      <c r="B652" s="514"/>
      <c r="C652" s="514"/>
      <c r="D652" s="514"/>
      <c r="E652" s="514"/>
      <c r="F652" s="514"/>
      <c r="G652" s="514"/>
      <c r="H652" s="516"/>
      <c r="I652" s="509"/>
      <c r="J652" s="509"/>
      <c r="K652" s="509"/>
      <c r="L652" s="514"/>
      <c r="M652" s="514"/>
      <c r="N652" s="516"/>
      <c r="O652" s="514"/>
    </row>
    <row r="653" spans="1:15" x14ac:dyDescent="0.2">
      <c r="A653" s="514"/>
      <c r="B653" s="514"/>
      <c r="C653" s="514"/>
      <c r="D653" s="514"/>
      <c r="E653" s="514"/>
      <c r="F653" s="514"/>
      <c r="G653" s="514"/>
      <c r="H653" s="516"/>
      <c r="I653" s="509"/>
      <c r="J653" s="509"/>
      <c r="K653" s="509"/>
      <c r="L653" s="514"/>
      <c r="M653" s="514"/>
      <c r="N653" s="516"/>
      <c r="O653" s="514"/>
    </row>
    <row r="654" spans="1:15" x14ac:dyDescent="0.2">
      <c r="A654" s="514"/>
      <c r="B654" s="514"/>
      <c r="C654" s="514"/>
      <c r="D654" s="514"/>
      <c r="E654" s="514"/>
      <c r="F654" s="514"/>
      <c r="G654" s="514"/>
      <c r="H654" s="516"/>
      <c r="I654" s="509"/>
      <c r="J654" s="509"/>
      <c r="K654" s="509"/>
      <c r="L654" s="514"/>
      <c r="M654" s="514"/>
      <c r="N654" s="516"/>
      <c r="O654" s="514"/>
    </row>
    <row r="655" spans="1:15" x14ac:dyDescent="0.2">
      <c r="A655" s="514"/>
      <c r="B655" s="514"/>
      <c r="C655" s="514"/>
      <c r="D655" s="514"/>
      <c r="E655" s="514"/>
      <c r="F655" s="514"/>
      <c r="G655" s="514"/>
      <c r="H655" s="516"/>
      <c r="I655" s="509"/>
      <c r="J655" s="509"/>
      <c r="K655" s="509"/>
      <c r="L655" s="514"/>
      <c r="M655" s="514"/>
      <c r="N655" s="516"/>
      <c r="O655" s="514"/>
    </row>
    <row r="656" spans="1:15" x14ac:dyDescent="0.2">
      <c r="A656" s="514"/>
      <c r="B656" s="514"/>
      <c r="C656" s="514"/>
      <c r="D656" s="514"/>
      <c r="E656" s="514"/>
      <c r="F656" s="514"/>
      <c r="G656" s="514"/>
      <c r="H656" s="516"/>
      <c r="I656" s="509"/>
      <c r="J656" s="509"/>
      <c r="K656" s="509"/>
      <c r="L656" s="514"/>
      <c r="M656" s="514"/>
      <c r="N656" s="516"/>
      <c r="O656" s="514"/>
    </row>
    <row r="657" spans="1:15" x14ac:dyDescent="0.2">
      <c r="A657" s="514"/>
      <c r="B657" s="514"/>
      <c r="C657" s="514"/>
      <c r="D657" s="514"/>
      <c r="E657" s="514"/>
      <c r="F657" s="514"/>
      <c r="G657" s="514"/>
      <c r="H657" s="516"/>
      <c r="I657" s="509"/>
      <c r="J657" s="509"/>
      <c r="K657" s="509"/>
      <c r="L657" s="514"/>
      <c r="M657" s="514"/>
      <c r="N657" s="516"/>
      <c r="O657" s="514"/>
    </row>
    <row r="658" spans="1:15" x14ac:dyDescent="0.2">
      <c r="A658" s="514"/>
      <c r="B658" s="514"/>
      <c r="C658" s="514"/>
      <c r="D658" s="514"/>
      <c r="E658" s="514"/>
      <c r="F658" s="514"/>
      <c r="G658" s="514"/>
      <c r="H658" s="516"/>
      <c r="I658" s="509"/>
      <c r="J658" s="509"/>
      <c r="K658" s="509"/>
      <c r="L658" s="514"/>
      <c r="M658" s="514"/>
      <c r="N658" s="516"/>
      <c r="O658" s="514"/>
    </row>
    <row r="659" spans="1:15" x14ac:dyDescent="0.2">
      <c r="A659" s="514"/>
      <c r="B659" s="514"/>
      <c r="C659" s="514"/>
      <c r="D659" s="514"/>
      <c r="E659" s="514"/>
      <c r="F659" s="514"/>
      <c r="G659" s="514"/>
      <c r="H659" s="516"/>
      <c r="I659" s="509"/>
      <c r="J659" s="509"/>
      <c r="K659" s="509"/>
      <c r="L659" s="514"/>
      <c r="M659" s="514"/>
      <c r="N659" s="516"/>
      <c r="O659" s="514"/>
    </row>
    <row r="660" spans="1:15" x14ac:dyDescent="0.2">
      <c r="A660" s="514"/>
      <c r="B660" s="514"/>
      <c r="C660" s="514"/>
      <c r="D660" s="514"/>
      <c r="E660" s="514"/>
      <c r="F660" s="514"/>
      <c r="G660" s="514"/>
      <c r="H660" s="516"/>
      <c r="I660" s="509"/>
      <c r="J660" s="509"/>
      <c r="K660" s="509"/>
      <c r="L660" s="514"/>
      <c r="M660" s="514"/>
      <c r="N660" s="516"/>
      <c r="O660" s="514"/>
    </row>
    <row r="661" spans="1:15" x14ac:dyDescent="0.2">
      <c r="A661" s="514"/>
      <c r="B661" s="514"/>
      <c r="C661" s="514"/>
      <c r="D661" s="514"/>
      <c r="E661" s="514"/>
      <c r="F661" s="514"/>
      <c r="G661" s="514"/>
      <c r="H661" s="516"/>
      <c r="I661" s="509"/>
      <c r="J661" s="509"/>
      <c r="K661" s="509"/>
      <c r="L661" s="514"/>
      <c r="M661" s="514"/>
      <c r="N661" s="516"/>
      <c r="O661" s="514"/>
    </row>
    <row r="662" spans="1:15" x14ac:dyDescent="0.2">
      <c r="A662" s="514"/>
      <c r="B662" s="514"/>
      <c r="C662" s="514"/>
      <c r="D662" s="514"/>
      <c r="E662" s="514"/>
      <c r="F662" s="514"/>
      <c r="G662" s="514"/>
      <c r="H662" s="516"/>
      <c r="I662" s="509"/>
      <c r="J662" s="509"/>
      <c r="K662" s="509"/>
      <c r="L662" s="514"/>
      <c r="M662" s="514"/>
      <c r="N662" s="516"/>
      <c r="O662" s="514"/>
    </row>
    <row r="663" spans="1:15" x14ac:dyDescent="0.2">
      <c r="A663" s="514"/>
      <c r="B663" s="514"/>
      <c r="C663" s="514"/>
      <c r="D663" s="514"/>
      <c r="E663" s="514"/>
      <c r="F663" s="514"/>
      <c r="G663" s="514"/>
      <c r="H663" s="516"/>
      <c r="I663" s="509"/>
      <c r="J663" s="509"/>
      <c r="K663" s="509"/>
      <c r="L663" s="514"/>
      <c r="M663" s="514"/>
      <c r="N663" s="516"/>
      <c r="O663" s="514"/>
    </row>
    <row r="664" spans="1:15" x14ac:dyDescent="0.2">
      <c r="A664" s="514"/>
      <c r="B664" s="514"/>
      <c r="C664" s="514"/>
      <c r="D664" s="514"/>
      <c r="E664" s="514"/>
      <c r="F664" s="514"/>
      <c r="G664" s="514"/>
      <c r="H664" s="516"/>
      <c r="I664" s="509"/>
      <c r="J664" s="509"/>
      <c r="K664" s="509"/>
      <c r="L664" s="514"/>
      <c r="M664" s="514"/>
      <c r="N664" s="516"/>
      <c r="O664" s="514"/>
    </row>
    <row r="665" spans="1:15" x14ac:dyDescent="0.2">
      <c r="A665" s="514"/>
      <c r="B665" s="514"/>
      <c r="C665" s="514"/>
      <c r="D665" s="514"/>
      <c r="E665" s="514"/>
      <c r="F665" s="514"/>
      <c r="G665" s="514"/>
      <c r="H665" s="516"/>
      <c r="I665" s="509"/>
      <c r="J665" s="509"/>
      <c r="K665" s="509"/>
      <c r="L665" s="514"/>
      <c r="M665" s="514"/>
      <c r="N665" s="516"/>
      <c r="O665" s="514"/>
    </row>
    <row r="666" spans="1:15" x14ac:dyDescent="0.2">
      <c r="A666" s="514"/>
      <c r="B666" s="514"/>
      <c r="C666" s="514"/>
      <c r="D666" s="514"/>
      <c r="E666" s="514"/>
      <c r="F666" s="514"/>
      <c r="G666" s="514"/>
      <c r="H666" s="516"/>
      <c r="I666" s="509"/>
      <c r="J666" s="509"/>
      <c r="K666" s="509"/>
      <c r="L666" s="514"/>
      <c r="M666" s="514"/>
      <c r="N666" s="516"/>
      <c r="O666" s="514"/>
    </row>
    <row r="667" spans="1:15" x14ac:dyDescent="0.2">
      <c r="A667" s="514"/>
      <c r="B667" s="514"/>
      <c r="C667" s="514"/>
      <c r="D667" s="514"/>
      <c r="E667" s="514"/>
      <c r="F667" s="514"/>
      <c r="G667" s="514"/>
      <c r="H667" s="516"/>
      <c r="I667" s="509"/>
      <c r="J667" s="509"/>
      <c r="K667" s="509"/>
      <c r="L667" s="514"/>
      <c r="M667" s="514"/>
      <c r="N667" s="516"/>
      <c r="O667" s="514"/>
    </row>
    <row r="668" spans="1:15" x14ac:dyDescent="0.2">
      <c r="A668" s="514"/>
      <c r="B668" s="514"/>
      <c r="C668" s="514"/>
      <c r="D668" s="514"/>
      <c r="E668" s="514"/>
      <c r="F668" s="514"/>
      <c r="G668" s="514"/>
      <c r="H668" s="516"/>
      <c r="I668" s="509"/>
      <c r="J668" s="509"/>
      <c r="K668" s="509"/>
      <c r="L668" s="514"/>
      <c r="M668" s="514"/>
      <c r="N668" s="516"/>
      <c r="O668" s="514"/>
    </row>
    <row r="669" spans="1:15" x14ac:dyDescent="0.2">
      <c r="A669" s="514"/>
      <c r="B669" s="514"/>
      <c r="C669" s="514"/>
      <c r="D669" s="514"/>
      <c r="E669" s="514"/>
      <c r="F669" s="514"/>
      <c r="G669" s="514"/>
      <c r="H669" s="516"/>
      <c r="I669" s="509"/>
      <c r="J669" s="509"/>
      <c r="K669" s="509"/>
      <c r="L669" s="514"/>
      <c r="M669" s="514"/>
      <c r="N669" s="516"/>
      <c r="O669" s="514"/>
    </row>
    <row r="670" spans="1:15" x14ac:dyDescent="0.2">
      <c r="A670" s="514"/>
      <c r="B670" s="514"/>
      <c r="C670" s="514"/>
      <c r="D670" s="514"/>
      <c r="E670" s="514"/>
      <c r="F670" s="514"/>
      <c r="G670" s="514"/>
      <c r="H670" s="516"/>
      <c r="I670" s="509"/>
      <c r="J670" s="509"/>
      <c r="K670" s="509"/>
      <c r="L670" s="514"/>
      <c r="M670" s="514"/>
      <c r="N670" s="516"/>
      <c r="O670" s="514"/>
    </row>
    <row r="671" spans="1:15" x14ac:dyDescent="0.2">
      <c r="A671" s="514"/>
      <c r="B671" s="514"/>
      <c r="C671" s="514"/>
      <c r="D671" s="514"/>
      <c r="E671" s="514"/>
      <c r="F671" s="514"/>
      <c r="G671" s="514"/>
      <c r="H671" s="516"/>
      <c r="I671" s="509"/>
      <c r="J671" s="509"/>
      <c r="K671" s="509"/>
      <c r="L671" s="514"/>
      <c r="M671" s="514"/>
      <c r="N671" s="516"/>
      <c r="O671" s="514"/>
    </row>
    <row r="672" spans="1:15" x14ac:dyDescent="0.2">
      <c r="A672" s="514"/>
      <c r="B672" s="514"/>
      <c r="C672" s="514"/>
      <c r="D672" s="514"/>
      <c r="E672" s="514"/>
      <c r="F672" s="514"/>
      <c r="G672" s="514"/>
      <c r="H672" s="516"/>
      <c r="I672" s="509"/>
      <c r="J672" s="509"/>
      <c r="K672" s="509"/>
      <c r="L672" s="514"/>
      <c r="M672" s="514"/>
      <c r="N672" s="516"/>
      <c r="O672" s="514"/>
    </row>
    <row r="673" spans="1:15" x14ac:dyDescent="0.2">
      <c r="A673" s="514"/>
      <c r="B673" s="514"/>
      <c r="C673" s="514"/>
      <c r="D673" s="514"/>
      <c r="E673" s="514"/>
      <c r="F673" s="514"/>
      <c r="G673" s="514"/>
      <c r="H673" s="516"/>
      <c r="I673" s="509"/>
      <c r="J673" s="509"/>
      <c r="K673" s="509"/>
      <c r="L673" s="514"/>
      <c r="M673" s="514"/>
      <c r="N673" s="516"/>
      <c r="O673" s="514"/>
    </row>
    <row r="674" spans="1:15" x14ac:dyDescent="0.2">
      <c r="A674" s="514"/>
      <c r="B674" s="514"/>
      <c r="C674" s="514"/>
      <c r="D674" s="514"/>
      <c r="E674" s="514"/>
      <c r="F674" s="514"/>
      <c r="G674" s="514"/>
      <c r="H674" s="516"/>
      <c r="I674" s="509"/>
      <c r="J674" s="509"/>
      <c r="K674" s="509"/>
      <c r="L674" s="514"/>
      <c r="M674" s="514"/>
      <c r="N674" s="516"/>
      <c r="O674" s="514"/>
    </row>
    <row r="675" spans="1:15" x14ac:dyDescent="0.2">
      <c r="A675" s="514"/>
      <c r="B675" s="514"/>
      <c r="C675" s="514"/>
      <c r="D675" s="514"/>
      <c r="E675" s="514"/>
      <c r="F675" s="514"/>
      <c r="G675" s="514"/>
      <c r="H675" s="516"/>
      <c r="I675" s="509"/>
      <c r="J675" s="509"/>
      <c r="K675" s="509"/>
      <c r="L675" s="514"/>
      <c r="M675" s="514"/>
      <c r="N675" s="516"/>
      <c r="O675" s="514"/>
    </row>
    <row r="676" spans="1:15" x14ac:dyDescent="0.2">
      <c r="A676" s="514"/>
      <c r="B676" s="514"/>
      <c r="C676" s="514"/>
      <c r="D676" s="514"/>
      <c r="E676" s="514"/>
      <c r="F676" s="514"/>
      <c r="G676" s="514"/>
      <c r="H676" s="516"/>
      <c r="I676" s="509"/>
      <c r="J676" s="509"/>
      <c r="K676" s="509"/>
      <c r="L676" s="514"/>
      <c r="M676" s="514"/>
      <c r="N676" s="516"/>
      <c r="O676" s="514"/>
    </row>
    <row r="677" spans="1:15" x14ac:dyDescent="0.2">
      <c r="A677" s="514"/>
      <c r="B677" s="514"/>
      <c r="C677" s="514"/>
      <c r="D677" s="514"/>
      <c r="E677" s="514"/>
      <c r="F677" s="514"/>
      <c r="G677" s="514"/>
      <c r="H677" s="516"/>
      <c r="I677" s="509"/>
      <c r="J677" s="509"/>
      <c r="K677" s="509"/>
      <c r="L677" s="514"/>
      <c r="M677" s="514"/>
      <c r="N677" s="516"/>
      <c r="O677" s="514"/>
    </row>
    <row r="678" spans="1:15" x14ac:dyDescent="0.2">
      <c r="A678" s="514"/>
      <c r="B678" s="514"/>
      <c r="C678" s="514"/>
      <c r="D678" s="514"/>
      <c r="E678" s="514"/>
      <c r="F678" s="514"/>
      <c r="G678" s="514"/>
      <c r="H678" s="516"/>
      <c r="I678" s="509"/>
      <c r="J678" s="509"/>
      <c r="K678" s="509"/>
      <c r="L678" s="514"/>
      <c r="M678" s="514"/>
      <c r="N678" s="516"/>
      <c r="O678" s="514"/>
    </row>
    <row r="679" spans="1:15" x14ac:dyDescent="0.2">
      <c r="A679" s="514"/>
      <c r="B679" s="514"/>
      <c r="C679" s="514"/>
      <c r="D679" s="514"/>
      <c r="E679" s="514"/>
      <c r="F679" s="514"/>
      <c r="G679" s="514"/>
      <c r="H679" s="516"/>
      <c r="I679" s="509"/>
      <c r="J679" s="509"/>
      <c r="K679" s="509"/>
      <c r="L679" s="514"/>
      <c r="M679" s="514"/>
      <c r="N679" s="516"/>
      <c r="O679" s="514"/>
    </row>
    <row r="680" spans="1:15" x14ac:dyDescent="0.2">
      <c r="A680" s="514"/>
      <c r="B680" s="514"/>
      <c r="C680" s="514"/>
      <c r="D680" s="514"/>
      <c r="E680" s="514"/>
      <c r="F680" s="514"/>
      <c r="G680" s="514"/>
      <c r="H680" s="516"/>
      <c r="I680" s="509"/>
      <c r="J680" s="509"/>
      <c r="K680" s="509"/>
      <c r="L680" s="514"/>
      <c r="M680" s="514"/>
      <c r="N680" s="516"/>
      <c r="O680" s="514"/>
    </row>
    <row r="681" spans="1:15" x14ac:dyDescent="0.2">
      <c r="A681" s="514"/>
      <c r="B681" s="514"/>
      <c r="C681" s="514"/>
      <c r="D681" s="514"/>
      <c r="E681" s="514"/>
      <c r="F681" s="514"/>
      <c r="G681" s="514"/>
      <c r="H681" s="516"/>
      <c r="I681" s="509"/>
      <c r="J681" s="509"/>
      <c r="K681" s="509"/>
      <c r="L681" s="514"/>
      <c r="M681" s="514"/>
      <c r="N681" s="516"/>
      <c r="O681" s="514"/>
    </row>
    <row r="682" spans="1:15" x14ac:dyDescent="0.2">
      <c r="A682" s="514"/>
      <c r="B682" s="514"/>
      <c r="C682" s="514"/>
      <c r="D682" s="514"/>
      <c r="E682" s="514"/>
      <c r="F682" s="514"/>
      <c r="G682" s="514"/>
      <c r="H682" s="516"/>
      <c r="I682" s="509"/>
      <c r="J682" s="509"/>
      <c r="K682" s="509"/>
      <c r="L682" s="514"/>
      <c r="M682" s="514"/>
      <c r="N682" s="516"/>
      <c r="O682" s="514"/>
    </row>
    <row r="683" spans="1:15" x14ac:dyDescent="0.2">
      <c r="A683" s="514"/>
      <c r="B683" s="514"/>
      <c r="C683" s="514"/>
      <c r="D683" s="514"/>
      <c r="E683" s="514"/>
      <c r="F683" s="514"/>
      <c r="G683" s="514"/>
      <c r="H683" s="516"/>
      <c r="I683" s="509"/>
      <c r="J683" s="509"/>
      <c r="K683" s="509"/>
      <c r="L683" s="514"/>
      <c r="M683" s="514"/>
      <c r="N683" s="516"/>
      <c r="O683" s="514"/>
    </row>
    <row r="684" spans="1:15" x14ac:dyDescent="0.2">
      <c r="A684" s="514"/>
      <c r="B684" s="514"/>
      <c r="C684" s="514"/>
      <c r="D684" s="514"/>
      <c r="E684" s="514"/>
      <c r="F684" s="514"/>
      <c r="G684" s="514"/>
      <c r="H684" s="516"/>
      <c r="I684" s="509"/>
      <c r="J684" s="509"/>
      <c r="K684" s="509"/>
      <c r="L684" s="514"/>
      <c r="M684" s="514"/>
      <c r="N684" s="516"/>
      <c r="O684" s="514"/>
    </row>
    <row r="685" spans="1:15" x14ac:dyDescent="0.2">
      <c r="A685" s="514"/>
      <c r="B685" s="514"/>
      <c r="C685" s="514"/>
      <c r="D685" s="514"/>
      <c r="E685" s="514"/>
      <c r="F685" s="514"/>
      <c r="G685" s="514"/>
      <c r="H685" s="516"/>
      <c r="I685" s="509"/>
      <c r="J685" s="509"/>
      <c r="K685" s="509"/>
      <c r="L685" s="514"/>
      <c r="M685" s="514"/>
      <c r="N685" s="516"/>
      <c r="O685" s="514"/>
    </row>
    <row r="686" spans="1:15" x14ac:dyDescent="0.2">
      <c r="A686" s="514"/>
      <c r="B686" s="514"/>
      <c r="C686" s="514"/>
      <c r="D686" s="514"/>
      <c r="E686" s="514"/>
      <c r="F686" s="514"/>
      <c r="G686" s="514"/>
      <c r="H686" s="516"/>
      <c r="I686" s="509"/>
      <c r="J686" s="509"/>
      <c r="K686" s="509"/>
      <c r="L686" s="514"/>
      <c r="M686" s="514"/>
      <c r="N686" s="516"/>
      <c r="O686" s="514"/>
    </row>
    <row r="687" spans="1:15" x14ac:dyDescent="0.2">
      <c r="A687" s="514"/>
      <c r="B687" s="514"/>
      <c r="C687" s="514"/>
      <c r="D687" s="514"/>
      <c r="E687" s="514"/>
      <c r="F687" s="514"/>
      <c r="G687" s="514"/>
      <c r="H687" s="516"/>
      <c r="I687" s="509"/>
      <c r="J687" s="509"/>
      <c r="K687" s="509"/>
      <c r="L687" s="514"/>
      <c r="M687" s="514"/>
      <c r="N687" s="516"/>
      <c r="O687" s="514"/>
    </row>
    <row r="688" spans="1:15" x14ac:dyDescent="0.2">
      <c r="A688" s="514"/>
      <c r="B688" s="514"/>
      <c r="C688" s="514"/>
      <c r="D688" s="514"/>
      <c r="E688" s="514"/>
      <c r="F688" s="514"/>
      <c r="G688" s="514"/>
      <c r="H688" s="516"/>
      <c r="I688" s="509"/>
      <c r="J688" s="509"/>
      <c r="K688" s="509"/>
      <c r="L688" s="514"/>
      <c r="M688" s="514"/>
      <c r="N688" s="516"/>
      <c r="O688" s="514"/>
    </row>
    <row r="689" spans="1:15" x14ac:dyDescent="0.2">
      <c r="A689" s="514"/>
      <c r="B689" s="514"/>
      <c r="C689" s="514"/>
      <c r="D689" s="514"/>
      <c r="E689" s="514"/>
      <c r="F689" s="514"/>
      <c r="G689" s="514"/>
      <c r="H689" s="516"/>
      <c r="I689" s="509"/>
      <c r="J689" s="509"/>
      <c r="K689" s="509"/>
      <c r="L689" s="514"/>
      <c r="M689" s="514"/>
      <c r="N689" s="516"/>
      <c r="O689" s="514"/>
    </row>
    <row r="690" spans="1:15" x14ac:dyDescent="0.2">
      <c r="A690" s="514"/>
      <c r="B690" s="514"/>
      <c r="C690" s="514"/>
      <c r="D690" s="514"/>
      <c r="E690" s="514"/>
      <c r="F690" s="514"/>
      <c r="G690" s="514"/>
      <c r="H690" s="516"/>
      <c r="I690" s="509"/>
      <c r="J690" s="509"/>
      <c r="K690" s="509"/>
      <c r="L690" s="514"/>
      <c r="M690" s="514"/>
      <c r="N690" s="516"/>
      <c r="O690" s="514"/>
    </row>
    <row r="691" spans="1:15" x14ac:dyDescent="0.2">
      <c r="A691" s="514"/>
      <c r="B691" s="514"/>
      <c r="C691" s="514"/>
      <c r="D691" s="514"/>
      <c r="E691" s="514"/>
      <c r="F691" s="514"/>
      <c r="G691" s="514"/>
      <c r="H691" s="516"/>
      <c r="I691" s="509"/>
      <c r="J691" s="509"/>
      <c r="K691" s="509"/>
      <c r="L691" s="514"/>
      <c r="M691" s="514"/>
      <c r="N691" s="516"/>
      <c r="O691" s="514"/>
    </row>
    <row r="692" spans="1:15" x14ac:dyDescent="0.2">
      <c r="A692" s="514"/>
      <c r="B692" s="514"/>
      <c r="C692" s="514"/>
      <c r="D692" s="514"/>
      <c r="E692" s="514"/>
      <c r="F692" s="514"/>
      <c r="G692" s="514"/>
      <c r="H692" s="516"/>
      <c r="I692" s="509"/>
      <c r="J692" s="509"/>
      <c r="K692" s="509"/>
      <c r="L692" s="514"/>
      <c r="M692" s="514"/>
      <c r="N692" s="516"/>
      <c r="O692" s="514"/>
    </row>
    <row r="693" spans="1:15" x14ac:dyDescent="0.2">
      <c r="A693" s="514"/>
      <c r="B693" s="514"/>
      <c r="C693" s="514"/>
      <c r="D693" s="514"/>
      <c r="E693" s="514"/>
      <c r="F693" s="514"/>
      <c r="G693" s="514"/>
      <c r="H693" s="516"/>
      <c r="I693" s="509"/>
      <c r="J693" s="509"/>
      <c r="K693" s="509"/>
      <c r="L693" s="514"/>
      <c r="M693" s="514"/>
      <c r="N693" s="516"/>
      <c r="O693" s="514"/>
    </row>
    <row r="694" spans="1:15" x14ac:dyDescent="0.2">
      <c r="A694" s="514"/>
      <c r="B694" s="514"/>
      <c r="C694" s="514"/>
      <c r="D694" s="514"/>
      <c r="E694" s="514"/>
      <c r="F694" s="514"/>
      <c r="G694" s="514"/>
      <c r="H694" s="516"/>
      <c r="I694" s="509"/>
      <c r="J694" s="509"/>
      <c r="K694" s="509"/>
      <c r="L694" s="514"/>
      <c r="M694" s="514"/>
      <c r="N694" s="516"/>
      <c r="O694" s="514"/>
    </row>
    <row r="695" spans="1:15" x14ac:dyDescent="0.2">
      <c r="A695" s="514"/>
      <c r="B695" s="514"/>
      <c r="C695" s="514"/>
      <c r="D695" s="514"/>
      <c r="E695" s="514"/>
      <c r="F695" s="514"/>
      <c r="G695" s="514"/>
      <c r="H695" s="516"/>
      <c r="I695" s="509"/>
      <c r="J695" s="509"/>
      <c r="K695" s="509"/>
      <c r="L695" s="514"/>
      <c r="M695" s="514"/>
      <c r="N695" s="516"/>
      <c r="O695" s="514"/>
    </row>
    <row r="696" spans="1:15" x14ac:dyDescent="0.2">
      <c r="A696" s="514"/>
      <c r="B696" s="514"/>
      <c r="C696" s="514"/>
      <c r="D696" s="514"/>
      <c r="E696" s="514"/>
      <c r="F696" s="514"/>
      <c r="G696" s="514"/>
      <c r="H696" s="516"/>
      <c r="I696" s="509"/>
      <c r="J696" s="509"/>
      <c r="K696" s="509"/>
      <c r="L696" s="514"/>
      <c r="M696" s="514"/>
      <c r="N696" s="516"/>
      <c r="O696" s="514"/>
    </row>
    <row r="697" spans="1:15" x14ac:dyDescent="0.2">
      <c r="A697" s="514"/>
      <c r="B697" s="514"/>
      <c r="C697" s="514"/>
      <c r="D697" s="514"/>
      <c r="E697" s="514"/>
      <c r="F697" s="514"/>
      <c r="G697" s="514"/>
      <c r="H697" s="516"/>
      <c r="I697" s="509"/>
      <c r="J697" s="509"/>
      <c r="K697" s="509"/>
      <c r="L697" s="514"/>
      <c r="M697" s="514"/>
      <c r="N697" s="516"/>
      <c r="O697" s="514"/>
    </row>
    <row r="698" spans="1:15" x14ac:dyDescent="0.2">
      <c r="A698" s="514"/>
      <c r="B698" s="514"/>
      <c r="C698" s="514"/>
      <c r="D698" s="514"/>
      <c r="E698" s="514"/>
      <c r="F698" s="514"/>
      <c r="G698" s="514"/>
      <c r="H698" s="516"/>
      <c r="I698" s="509"/>
      <c r="J698" s="509"/>
      <c r="K698" s="509"/>
      <c r="L698" s="514"/>
      <c r="M698" s="514"/>
      <c r="N698" s="516"/>
      <c r="O698" s="514"/>
    </row>
    <row r="699" spans="1:15" x14ac:dyDescent="0.2">
      <c r="A699" s="514"/>
      <c r="B699" s="514"/>
      <c r="C699" s="514"/>
      <c r="D699" s="514"/>
      <c r="E699" s="514"/>
      <c r="F699" s="514"/>
      <c r="G699" s="514"/>
      <c r="H699" s="516"/>
      <c r="I699" s="509"/>
      <c r="J699" s="509"/>
      <c r="K699" s="509"/>
      <c r="L699" s="514"/>
      <c r="M699" s="514"/>
      <c r="N699" s="516"/>
      <c r="O699" s="514"/>
    </row>
    <row r="700" spans="1:15" x14ac:dyDescent="0.2">
      <c r="A700" s="514"/>
      <c r="B700" s="514"/>
      <c r="C700" s="514"/>
      <c r="D700" s="514"/>
      <c r="E700" s="514"/>
      <c r="F700" s="514"/>
      <c r="G700" s="514"/>
      <c r="H700" s="516"/>
      <c r="I700" s="509"/>
      <c r="J700" s="509"/>
      <c r="K700" s="509"/>
      <c r="L700" s="514"/>
      <c r="M700" s="514"/>
      <c r="N700" s="516"/>
      <c r="O700" s="514"/>
    </row>
    <row r="701" spans="1:15" x14ac:dyDescent="0.2">
      <c r="A701" s="514"/>
      <c r="B701" s="514"/>
      <c r="C701" s="514"/>
      <c r="D701" s="514"/>
      <c r="E701" s="514"/>
      <c r="F701" s="514"/>
      <c r="G701" s="514"/>
      <c r="H701" s="516"/>
      <c r="I701" s="509"/>
      <c r="J701" s="509"/>
      <c r="K701" s="509"/>
      <c r="L701" s="514"/>
      <c r="M701" s="514"/>
      <c r="N701" s="516"/>
      <c r="O701" s="514"/>
    </row>
    <row r="702" spans="1:15" x14ac:dyDescent="0.2">
      <c r="A702" s="514"/>
      <c r="B702" s="514"/>
      <c r="C702" s="514"/>
      <c r="D702" s="514"/>
      <c r="E702" s="514"/>
      <c r="F702" s="514"/>
      <c r="G702" s="514"/>
      <c r="H702" s="516"/>
      <c r="I702" s="509"/>
      <c r="J702" s="509"/>
      <c r="K702" s="509"/>
      <c r="L702" s="514"/>
      <c r="M702" s="514"/>
      <c r="N702" s="516"/>
      <c r="O702" s="514"/>
    </row>
    <row r="703" spans="1:15" x14ac:dyDescent="0.2">
      <c r="A703" s="514"/>
      <c r="B703" s="514"/>
      <c r="C703" s="514"/>
      <c r="D703" s="514"/>
      <c r="E703" s="514"/>
      <c r="F703" s="514"/>
      <c r="G703" s="514"/>
      <c r="H703" s="516"/>
      <c r="I703" s="509"/>
      <c r="J703" s="509"/>
      <c r="K703" s="509"/>
      <c r="L703" s="514"/>
      <c r="M703" s="514"/>
      <c r="N703" s="516"/>
      <c r="O703" s="514"/>
    </row>
    <row r="704" spans="1:15" x14ac:dyDescent="0.2">
      <c r="A704" s="514"/>
      <c r="B704" s="514"/>
      <c r="C704" s="514"/>
      <c r="D704" s="514"/>
      <c r="E704" s="514"/>
      <c r="F704" s="514"/>
      <c r="G704" s="514"/>
      <c r="H704" s="516"/>
      <c r="I704" s="509"/>
      <c r="J704" s="509"/>
      <c r="K704" s="509"/>
      <c r="L704" s="514"/>
      <c r="M704" s="514"/>
      <c r="N704" s="516"/>
      <c r="O704" s="514"/>
    </row>
    <row r="705" spans="1:15" x14ac:dyDescent="0.2">
      <c r="A705" s="514"/>
      <c r="B705" s="514"/>
      <c r="C705" s="514"/>
      <c r="D705" s="514"/>
      <c r="E705" s="514"/>
      <c r="F705" s="514"/>
      <c r="G705" s="514"/>
      <c r="H705" s="516"/>
      <c r="I705" s="509"/>
      <c r="J705" s="509"/>
      <c r="K705" s="509"/>
      <c r="L705" s="514"/>
      <c r="M705" s="514"/>
      <c r="N705" s="516"/>
      <c r="O705" s="514"/>
    </row>
    <row r="706" spans="1:15" x14ac:dyDescent="0.2">
      <c r="A706" s="514"/>
      <c r="B706" s="514"/>
      <c r="C706" s="514"/>
      <c r="D706" s="514"/>
      <c r="E706" s="514"/>
      <c r="F706" s="514"/>
      <c r="G706" s="514"/>
      <c r="H706" s="516"/>
      <c r="I706" s="509"/>
      <c r="J706" s="509"/>
      <c r="K706" s="509"/>
      <c r="L706" s="514"/>
      <c r="M706" s="514"/>
      <c r="N706" s="516"/>
      <c r="O706" s="514"/>
    </row>
    <row r="707" spans="1:15" x14ac:dyDescent="0.2">
      <c r="A707" s="514"/>
      <c r="B707" s="514"/>
      <c r="C707" s="514"/>
      <c r="D707" s="514"/>
      <c r="E707" s="514"/>
      <c r="F707" s="514"/>
      <c r="G707" s="514"/>
      <c r="H707" s="516"/>
      <c r="I707" s="509"/>
      <c r="J707" s="509"/>
      <c r="K707" s="509"/>
      <c r="L707" s="514"/>
      <c r="M707" s="514"/>
      <c r="N707" s="516"/>
      <c r="O707" s="514"/>
    </row>
    <row r="708" spans="1:15" x14ac:dyDescent="0.2">
      <c r="A708" s="514"/>
      <c r="B708" s="514"/>
      <c r="C708" s="514"/>
      <c r="D708" s="514"/>
      <c r="E708" s="514"/>
      <c r="F708" s="514"/>
      <c r="G708" s="514"/>
      <c r="H708" s="516"/>
      <c r="I708" s="509"/>
      <c r="J708" s="509"/>
      <c r="K708" s="509"/>
      <c r="L708" s="514"/>
      <c r="M708" s="514"/>
      <c r="N708" s="516"/>
      <c r="O708" s="514"/>
    </row>
    <row r="709" spans="1:15" x14ac:dyDescent="0.2">
      <c r="A709" s="514"/>
      <c r="B709" s="514"/>
      <c r="C709" s="514"/>
      <c r="D709" s="514"/>
      <c r="E709" s="514"/>
      <c r="F709" s="514"/>
      <c r="G709" s="514"/>
      <c r="H709" s="516"/>
      <c r="I709" s="509"/>
      <c r="J709" s="509"/>
      <c r="K709" s="509"/>
      <c r="L709" s="514"/>
      <c r="M709" s="514"/>
      <c r="N709" s="516"/>
      <c r="O709" s="514"/>
    </row>
    <row r="710" spans="1:15" x14ac:dyDescent="0.2">
      <c r="A710" s="514"/>
      <c r="B710" s="514"/>
      <c r="C710" s="514"/>
      <c r="D710" s="514"/>
      <c r="E710" s="514"/>
      <c r="F710" s="514"/>
      <c r="G710" s="514"/>
      <c r="H710" s="516"/>
      <c r="I710" s="509"/>
      <c r="J710" s="509"/>
      <c r="K710" s="509"/>
      <c r="L710" s="514"/>
      <c r="M710" s="514"/>
      <c r="N710" s="516"/>
      <c r="O710" s="514"/>
    </row>
    <row r="711" spans="1:15" x14ac:dyDescent="0.2">
      <c r="A711" s="514"/>
      <c r="B711" s="514"/>
      <c r="C711" s="514"/>
      <c r="D711" s="514"/>
      <c r="E711" s="514"/>
      <c r="F711" s="514"/>
      <c r="G711" s="514"/>
      <c r="H711" s="516"/>
      <c r="I711" s="509"/>
      <c r="J711" s="509"/>
      <c r="K711" s="509"/>
      <c r="L711" s="514"/>
      <c r="M711" s="514"/>
      <c r="N711" s="516"/>
      <c r="O711" s="514"/>
    </row>
    <row r="712" spans="1:15" x14ac:dyDescent="0.2">
      <c r="A712" s="514"/>
      <c r="B712" s="514"/>
      <c r="C712" s="514"/>
      <c r="D712" s="514"/>
      <c r="E712" s="514"/>
      <c r="F712" s="514"/>
      <c r="G712" s="514"/>
      <c r="H712" s="516"/>
      <c r="I712" s="509"/>
      <c r="J712" s="509"/>
      <c r="K712" s="509"/>
      <c r="L712" s="514"/>
      <c r="M712" s="514"/>
      <c r="N712" s="516"/>
      <c r="O712" s="514"/>
    </row>
    <row r="713" spans="1:15" x14ac:dyDescent="0.2">
      <c r="A713" s="514"/>
      <c r="B713" s="514"/>
      <c r="C713" s="514"/>
      <c r="D713" s="514"/>
      <c r="E713" s="514"/>
      <c r="F713" s="514"/>
      <c r="G713" s="514"/>
      <c r="H713" s="516"/>
      <c r="I713" s="509"/>
      <c r="J713" s="509"/>
      <c r="K713" s="509"/>
      <c r="L713" s="514"/>
      <c r="M713" s="514"/>
      <c r="N713" s="516"/>
      <c r="O713" s="514"/>
    </row>
    <row r="714" spans="1:15" x14ac:dyDescent="0.2">
      <c r="A714" s="514"/>
      <c r="B714" s="514"/>
      <c r="C714" s="514"/>
      <c r="D714" s="514"/>
      <c r="E714" s="514"/>
      <c r="F714" s="514"/>
      <c r="G714" s="514"/>
      <c r="H714" s="516"/>
      <c r="I714" s="509"/>
      <c r="J714" s="509"/>
      <c r="K714" s="509"/>
      <c r="L714" s="514"/>
      <c r="M714" s="514"/>
      <c r="N714" s="516"/>
      <c r="O714" s="514"/>
    </row>
    <row r="715" spans="1:15" x14ac:dyDescent="0.2">
      <c r="A715" s="514"/>
      <c r="B715" s="514"/>
      <c r="C715" s="514"/>
      <c r="D715" s="514"/>
      <c r="E715" s="514"/>
      <c r="F715" s="514"/>
      <c r="G715" s="514"/>
      <c r="H715" s="516"/>
      <c r="I715" s="509"/>
      <c r="J715" s="509"/>
      <c r="K715" s="509"/>
      <c r="L715" s="514"/>
      <c r="M715" s="514"/>
      <c r="N715" s="516"/>
      <c r="O715" s="514"/>
    </row>
    <row r="716" spans="1:15" x14ac:dyDescent="0.2">
      <c r="A716" s="514"/>
      <c r="B716" s="514"/>
      <c r="C716" s="514"/>
      <c r="D716" s="514"/>
      <c r="E716" s="514"/>
      <c r="F716" s="514"/>
      <c r="G716" s="514"/>
      <c r="H716" s="516"/>
      <c r="I716" s="509"/>
      <c r="J716" s="509"/>
      <c r="K716" s="509"/>
      <c r="L716" s="514"/>
      <c r="M716" s="514"/>
      <c r="N716" s="516"/>
      <c r="O716" s="514"/>
    </row>
    <row r="717" spans="1:15" x14ac:dyDescent="0.2">
      <c r="A717" s="514"/>
      <c r="B717" s="514"/>
      <c r="C717" s="514"/>
      <c r="D717" s="514"/>
      <c r="E717" s="514"/>
      <c r="F717" s="514"/>
      <c r="G717" s="514"/>
      <c r="H717" s="516"/>
      <c r="I717" s="509"/>
      <c r="J717" s="509"/>
      <c r="K717" s="509"/>
      <c r="L717" s="514"/>
      <c r="M717" s="514"/>
      <c r="N717" s="516"/>
      <c r="O717" s="514"/>
    </row>
    <row r="718" spans="1:15" x14ac:dyDescent="0.2">
      <c r="A718" s="514"/>
      <c r="B718" s="514"/>
      <c r="C718" s="514"/>
      <c r="D718" s="514"/>
      <c r="E718" s="514"/>
      <c r="F718" s="514"/>
      <c r="G718" s="514"/>
      <c r="H718" s="516"/>
      <c r="I718" s="509"/>
      <c r="J718" s="509"/>
      <c r="K718" s="509"/>
      <c r="L718" s="514"/>
      <c r="M718" s="514"/>
      <c r="N718" s="516"/>
      <c r="O718" s="514"/>
    </row>
    <row r="719" spans="1:15" x14ac:dyDescent="0.2">
      <c r="A719" s="514"/>
      <c r="B719" s="514"/>
      <c r="C719" s="514"/>
      <c r="D719" s="514"/>
      <c r="E719" s="514"/>
      <c r="F719" s="514"/>
      <c r="G719" s="514"/>
      <c r="H719" s="516"/>
      <c r="I719" s="509"/>
      <c r="J719" s="509"/>
      <c r="K719" s="509"/>
      <c r="L719" s="514"/>
      <c r="M719" s="514"/>
      <c r="N719" s="516"/>
      <c r="O719" s="514"/>
    </row>
    <row r="720" spans="1:15" x14ac:dyDescent="0.2">
      <c r="A720" s="514"/>
      <c r="B720" s="514"/>
      <c r="C720" s="514"/>
      <c r="D720" s="514"/>
      <c r="E720" s="514"/>
      <c r="F720" s="514"/>
      <c r="G720" s="514"/>
      <c r="H720" s="516"/>
      <c r="I720" s="509"/>
      <c r="J720" s="509"/>
      <c r="K720" s="509"/>
      <c r="L720" s="514"/>
      <c r="M720" s="514"/>
      <c r="N720" s="516"/>
      <c r="O720" s="514"/>
    </row>
    <row r="721" spans="1:15" x14ac:dyDescent="0.2">
      <c r="A721" s="514"/>
      <c r="B721" s="514"/>
      <c r="C721" s="514"/>
      <c r="D721" s="514"/>
      <c r="E721" s="514"/>
      <c r="F721" s="514"/>
      <c r="G721" s="514"/>
      <c r="H721" s="516"/>
      <c r="I721" s="509"/>
      <c r="J721" s="509"/>
      <c r="K721" s="509"/>
      <c r="L721" s="514"/>
      <c r="M721" s="514"/>
      <c r="N721" s="516"/>
      <c r="O721" s="514"/>
    </row>
    <row r="722" spans="1:15" x14ac:dyDescent="0.2">
      <c r="A722" s="514"/>
      <c r="B722" s="514"/>
      <c r="C722" s="514"/>
      <c r="D722" s="514"/>
      <c r="E722" s="514"/>
      <c r="F722" s="514"/>
      <c r="G722" s="514"/>
      <c r="H722" s="516"/>
      <c r="I722" s="509"/>
      <c r="J722" s="509"/>
      <c r="K722" s="509"/>
      <c r="L722" s="514"/>
      <c r="M722" s="514"/>
      <c r="N722" s="516"/>
      <c r="O722" s="514"/>
    </row>
    <row r="723" spans="1:15" x14ac:dyDescent="0.2">
      <c r="A723" s="514"/>
      <c r="B723" s="514"/>
      <c r="C723" s="514"/>
      <c r="D723" s="514"/>
      <c r="E723" s="514"/>
      <c r="F723" s="514"/>
      <c r="G723" s="514"/>
      <c r="H723" s="516"/>
      <c r="I723" s="509"/>
      <c r="J723" s="509"/>
      <c r="K723" s="509"/>
      <c r="L723" s="514"/>
      <c r="M723" s="514"/>
      <c r="N723" s="516"/>
      <c r="O723" s="514"/>
    </row>
    <row r="724" spans="1:15" x14ac:dyDescent="0.2">
      <c r="A724" s="514"/>
      <c r="B724" s="514"/>
      <c r="C724" s="514"/>
      <c r="D724" s="514"/>
      <c r="E724" s="514"/>
      <c r="F724" s="514"/>
      <c r="G724" s="514"/>
      <c r="H724" s="516"/>
      <c r="I724" s="509"/>
      <c r="J724" s="509"/>
      <c r="K724" s="509"/>
      <c r="L724" s="514"/>
      <c r="M724" s="514"/>
      <c r="N724" s="516"/>
      <c r="O724" s="514"/>
    </row>
    <row r="725" spans="1:15" x14ac:dyDescent="0.2">
      <c r="A725" s="514"/>
      <c r="B725" s="514"/>
      <c r="C725" s="514"/>
      <c r="D725" s="514"/>
      <c r="E725" s="514"/>
      <c r="F725" s="514"/>
      <c r="G725" s="514"/>
      <c r="H725" s="516"/>
      <c r="I725" s="509"/>
      <c r="J725" s="509"/>
      <c r="K725" s="509"/>
      <c r="L725" s="514"/>
      <c r="M725" s="514"/>
      <c r="N725" s="516"/>
      <c r="O725" s="514"/>
    </row>
    <row r="726" spans="1:15" x14ac:dyDescent="0.2">
      <c r="A726" s="514"/>
      <c r="B726" s="514"/>
      <c r="C726" s="514"/>
      <c r="D726" s="514"/>
      <c r="E726" s="514"/>
      <c r="F726" s="514"/>
      <c r="G726" s="514"/>
      <c r="H726" s="516"/>
      <c r="I726" s="509"/>
      <c r="J726" s="509"/>
      <c r="K726" s="509"/>
      <c r="L726" s="514"/>
      <c r="M726" s="514"/>
      <c r="N726" s="516"/>
      <c r="O726" s="514"/>
    </row>
    <row r="727" spans="1:15" x14ac:dyDescent="0.2">
      <c r="A727" s="514"/>
      <c r="B727" s="514"/>
      <c r="C727" s="514"/>
      <c r="D727" s="514"/>
      <c r="E727" s="514"/>
      <c r="F727" s="514"/>
      <c r="G727" s="514"/>
      <c r="H727" s="516"/>
      <c r="I727" s="509"/>
      <c r="J727" s="509"/>
      <c r="K727" s="509"/>
      <c r="L727" s="514"/>
      <c r="M727" s="514"/>
      <c r="N727" s="516"/>
      <c r="O727" s="514"/>
    </row>
    <row r="728" spans="1:15" x14ac:dyDescent="0.2">
      <c r="A728" s="514"/>
      <c r="B728" s="514"/>
      <c r="C728" s="514"/>
      <c r="D728" s="514"/>
      <c r="E728" s="514"/>
      <c r="F728" s="514"/>
      <c r="G728" s="514"/>
      <c r="H728" s="516"/>
      <c r="I728" s="509"/>
      <c r="J728" s="509"/>
      <c r="K728" s="509"/>
      <c r="L728" s="514"/>
      <c r="M728" s="514"/>
      <c r="N728" s="516"/>
      <c r="O728" s="514"/>
    </row>
    <row r="729" spans="1:15" x14ac:dyDescent="0.2">
      <c r="A729" s="514"/>
      <c r="B729" s="514"/>
      <c r="C729" s="514"/>
      <c r="D729" s="514"/>
      <c r="E729" s="514"/>
      <c r="F729" s="514"/>
      <c r="G729" s="514"/>
      <c r="H729" s="516"/>
      <c r="I729" s="509"/>
      <c r="J729" s="509"/>
      <c r="K729" s="509"/>
      <c r="L729" s="514"/>
      <c r="M729" s="514"/>
      <c r="N729" s="516"/>
      <c r="O729" s="514"/>
    </row>
    <row r="730" spans="1:15" x14ac:dyDescent="0.2">
      <c r="A730" s="514"/>
      <c r="B730" s="514"/>
      <c r="C730" s="514"/>
      <c r="D730" s="514"/>
      <c r="E730" s="514"/>
      <c r="F730" s="514"/>
      <c r="G730" s="514"/>
      <c r="H730" s="516"/>
      <c r="I730" s="509"/>
      <c r="J730" s="509"/>
      <c r="K730" s="509"/>
      <c r="L730" s="514"/>
      <c r="M730" s="514"/>
      <c r="N730" s="516"/>
      <c r="O730" s="514"/>
    </row>
    <row r="731" spans="1:15" x14ac:dyDescent="0.2">
      <c r="A731" s="514"/>
      <c r="B731" s="514"/>
      <c r="C731" s="514"/>
      <c r="D731" s="514"/>
      <c r="E731" s="514"/>
      <c r="F731" s="514"/>
      <c r="G731" s="514"/>
      <c r="H731" s="516"/>
      <c r="I731" s="509"/>
      <c r="J731" s="509"/>
      <c r="K731" s="509"/>
      <c r="L731" s="514"/>
      <c r="M731" s="514"/>
      <c r="N731" s="516"/>
      <c r="O731" s="514"/>
    </row>
    <row r="732" spans="1:15" x14ac:dyDescent="0.2">
      <c r="A732" s="514"/>
      <c r="B732" s="514"/>
      <c r="C732" s="514"/>
      <c r="D732" s="514"/>
      <c r="E732" s="514"/>
      <c r="F732" s="514"/>
      <c r="G732" s="514"/>
      <c r="H732" s="516"/>
      <c r="I732" s="509"/>
      <c r="J732" s="509"/>
      <c r="K732" s="509"/>
      <c r="L732" s="514"/>
      <c r="M732" s="514"/>
      <c r="N732" s="516"/>
      <c r="O732" s="514"/>
    </row>
    <row r="733" spans="1:15" x14ac:dyDescent="0.2">
      <c r="A733" s="514"/>
      <c r="B733" s="514"/>
      <c r="C733" s="514"/>
      <c r="D733" s="514"/>
      <c r="E733" s="514"/>
      <c r="F733" s="514"/>
      <c r="G733" s="514"/>
      <c r="H733" s="516"/>
      <c r="I733" s="509"/>
      <c r="J733" s="509"/>
      <c r="K733" s="509"/>
      <c r="L733" s="514"/>
      <c r="M733" s="514"/>
      <c r="N733" s="516"/>
      <c r="O733" s="514"/>
    </row>
    <row r="734" spans="1:15" x14ac:dyDescent="0.2">
      <c r="A734" s="514"/>
      <c r="B734" s="514"/>
      <c r="C734" s="514"/>
      <c r="D734" s="514"/>
      <c r="E734" s="514"/>
      <c r="F734" s="514"/>
      <c r="G734" s="514"/>
      <c r="H734" s="516"/>
      <c r="I734" s="509"/>
      <c r="J734" s="509"/>
      <c r="K734" s="509"/>
      <c r="L734" s="514"/>
      <c r="M734" s="514"/>
      <c r="N734" s="516"/>
      <c r="O734" s="514"/>
    </row>
    <row r="735" spans="1:15" x14ac:dyDescent="0.2">
      <c r="A735" s="514"/>
      <c r="B735" s="514"/>
      <c r="C735" s="514"/>
      <c r="D735" s="514"/>
      <c r="E735" s="514"/>
      <c r="F735" s="514"/>
      <c r="G735" s="514"/>
      <c r="H735" s="516"/>
      <c r="I735" s="509"/>
      <c r="J735" s="509"/>
      <c r="K735" s="509"/>
      <c r="L735" s="514"/>
      <c r="M735" s="514"/>
      <c r="N735" s="516"/>
      <c r="O735" s="514"/>
    </row>
    <row r="736" spans="1:15" x14ac:dyDescent="0.2">
      <c r="A736" s="514"/>
      <c r="B736" s="514"/>
      <c r="C736" s="514"/>
      <c r="D736" s="514"/>
      <c r="E736" s="514"/>
      <c r="F736" s="514"/>
      <c r="G736" s="514"/>
      <c r="H736" s="516"/>
      <c r="I736" s="509"/>
      <c r="J736" s="509"/>
      <c r="K736" s="509"/>
      <c r="L736" s="514"/>
      <c r="M736" s="514"/>
      <c r="N736" s="516"/>
      <c r="O736" s="514"/>
    </row>
    <row r="737" spans="1:15" x14ac:dyDescent="0.2">
      <c r="A737" s="514"/>
      <c r="B737" s="514"/>
      <c r="C737" s="514"/>
      <c r="D737" s="514"/>
      <c r="E737" s="514"/>
      <c r="F737" s="514"/>
      <c r="G737" s="514"/>
      <c r="H737" s="516"/>
      <c r="I737" s="509"/>
      <c r="J737" s="509"/>
      <c r="K737" s="509"/>
      <c r="L737" s="514"/>
      <c r="M737" s="514"/>
      <c r="N737" s="516"/>
      <c r="O737" s="514"/>
    </row>
    <row r="738" spans="1:15" x14ac:dyDescent="0.2">
      <c r="A738" s="514"/>
      <c r="B738" s="514"/>
      <c r="C738" s="514"/>
      <c r="D738" s="514"/>
      <c r="E738" s="514"/>
      <c r="F738" s="514"/>
      <c r="G738" s="514"/>
      <c r="H738" s="516"/>
      <c r="I738" s="509"/>
      <c r="J738" s="509"/>
      <c r="K738" s="509"/>
      <c r="L738" s="514"/>
      <c r="M738" s="514"/>
      <c r="N738" s="516"/>
      <c r="O738" s="514"/>
    </row>
    <row r="739" spans="1:15" x14ac:dyDescent="0.2">
      <c r="A739" s="514"/>
      <c r="B739" s="514"/>
      <c r="C739" s="514"/>
      <c r="D739" s="514"/>
      <c r="E739" s="514"/>
      <c r="F739" s="514"/>
      <c r="G739" s="514"/>
      <c r="H739" s="516"/>
      <c r="I739" s="509"/>
      <c r="J739" s="509"/>
      <c r="K739" s="509"/>
      <c r="L739" s="514"/>
      <c r="M739" s="514"/>
      <c r="N739" s="516"/>
      <c r="O739" s="514"/>
    </row>
    <row r="740" spans="1:15" x14ac:dyDescent="0.2">
      <c r="A740" s="514"/>
      <c r="B740" s="514"/>
      <c r="C740" s="514"/>
      <c r="D740" s="514"/>
      <c r="E740" s="514"/>
      <c r="F740" s="514"/>
      <c r="G740" s="514"/>
      <c r="H740" s="516"/>
      <c r="I740" s="509"/>
      <c r="J740" s="509"/>
      <c r="K740" s="509"/>
      <c r="L740" s="514"/>
      <c r="M740" s="514"/>
      <c r="N740" s="516"/>
      <c r="O740" s="514"/>
    </row>
    <row r="741" spans="1:15" x14ac:dyDescent="0.2">
      <c r="A741" s="514"/>
      <c r="B741" s="514"/>
      <c r="C741" s="514"/>
      <c r="D741" s="514"/>
      <c r="E741" s="514"/>
      <c r="F741" s="514"/>
      <c r="G741" s="514"/>
      <c r="H741" s="516"/>
      <c r="I741" s="509"/>
      <c r="J741" s="509"/>
      <c r="K741" s="509"/>
      <c r="L741" s="514"/>
      <c r="M741" s="514"/>
      <c r="N741" s="516"/>
      <c r="O741" s="514"/>
    </row>
    <row r="742" spans="1:15" x14ac:dyDescent="0.2">
      <c r="A742" s="514"/>
      <c r="B742" s="514"/>
      <c r="C742" s="514"/>
      <c r="D742" s="514"/>
      <c r="E742" s="514"/>
      <c r="F742" s="514"/>
      <c r="G742" s="514"/>
      <c r="H742" s="516"/>
      <c r="I742" s="509"/>
      <c r="J742" s="509"/>
      <c r="K742" s="509"/>
      <c r="L742" s="514"/>
      <c r="M742" s="514"/>
      <c r="N742" s="516"/>
      <c r="O742" s="514"/>
    </row>
    <row r="743" spans="1:15" x14ac:dyDescent="0.2">
      <c r="A743" s="514"/>
      <c r="B743" s="514"/>
      <c r="C743" s="514"/>
      <c r="D743" s="514"/>
      <c r="E743" s="514"/>
      <c r="F743" s="514"/>
      <c r="G743" s="514"/>
      <c r="H743" s="516"/>
      <c r="I743" s="509"/>
      <c r="J743" s="509"/>
      <c r="K743" s="509"/>
      <c r="L743" s="514"/>
      <c r="M743" s="514"/>
      <c r="N743" s="516"/>
      <c r="O743" s="514"/>
    </row>
    <row r="744" spans="1:15" x14ac:dyDescent="0.2">
      <c r="A744" s="514"/>
      <c r="B744" s="514"/>
      <c r="C744" s="514"/>
      <c r="D744" s="514"/>
      <c r="E744" s="514"/>
      <c r="F744" s="514"/>
      <c r="G744" s="514"/>
      <c r="H744" s="516"/>
      <c r="I744" s="509"/>
      <c r="J744" s="509"/>
      <c r="K744" s="509"/>
      <c r="L744" s="514"/>
      <c r="M744" s="514"/>
      <c r="N744" s="516"/>
      <c r="O744" s="514"/>
    </row>
    <row r="745" spans="1:15" x14ac:dyDescent="0.2">
      <c r="A745" s="514"/>
      <c r="B745" s="514"/>
      <c r="C745" s="514"/>
      <c r="D745" s="514"/>
      <c r="E745" s="514"/>
      <c r="F745" s="514"/>
      <c r="G745" s="514"/>
      <c r="H745" s="516"/>
      <c r="I745" s="509"/>
      <c r="J745" s="509"/>
      <c r="K745" s="509"/>
      <c r="L745" s="514"/>
      <c r="M745" s="514"/>
      <c r="N745" s="516"/>
      <c r="O745" s="514"/>
    </row>
    <row r="746" spans="1:15" x14ac:dyDescent="0.2">
      <c r="A746" s="514"/>
      <c r="B746" s="514"/>
      <c r="C746" s="514"/>
      <c r="D746" s="514"/>
      <c r="E746" s="514"/>
      <c r="F746" s="514"/>
      <c r="G746" s="514"/>
      <c r="H746" s="516"/>
      <c r="I746" s="509"/>
      <c r="J746" s="509"/>
      <c r="K746" s="509"/>
      <c r="L746" s="514"/>
      <c r="M746" s="514"/>
      <c r="N746" s="516"/>
      <c r="O746" s="514"/>
    </row>
    <row r="747" spans="1:15" x14ac:dyDescent="0.2">
      <c r="A747" s="514"/>
      <c r="B747" s="514"/>
      <c r="C747" s="514"/>
      <c r="D747" s="514"/>
      <c r="E747" s="514"/>
      <c r="F747" s="514"/>
      <c r="G747" s="514"/>
      <c r="H747" s="516"/>
      <c r="I747" s="509"/>
      <c r="J747" s="509"/>
      <c r="K747" s="509"/>
      <c r="L747" s="514"/>
      <c r="M747" s="514"/>
      <c r="N747" s="516"/>
      <c r="O747" s="514"/>
    </row>
    <row r="748" spans="1:15" x14ac:dyDescent="0.2">
      <c r="A748" s="514"/>
      <c r="B748" s="514"/>
      <c r="C748" s="514"/>
      <c r="D748" s="514"/>
      <c r="E748" s="514"/>
      <c r="F748" s="514"/>
      <c r="G748" s="514"/>
      <c r="H748" s="516"/>
      <c r="I748" s="509"/>
      <c r="J748" s="509"/>
      <c r="K748" s="509"/>
      <c r="L748" s="514"/>
      <c r="M748" s="514"/>
      <c r="N748" s="516"/>
      <c r="O748" s="514"/>
    </row>
    <row r="749" spans="1:15" x14ac:dyDescent="0.2">
      <c r="A749" s="514"/>
      <c r="B749" s="514"/>
      <c r="C749" s="514"/>
      <c r="D749" s="514"/>
      <c r="E749" s="514"/>
      <c r="F749" s="514"/>
      <c r="G749" s="514"/>
      <c r="H749" s="516"/>
      <c r="I749" s="509"/>
      <c r="J749" s="509"/>
      <c r="K749" s="509"/>
      <c r="L749" s="514"/>
      <c r="M749" s="514"/>
      <c r="N749" s="516"/>
      <c r="O749" s="514"/>
    </row>
    <row r="750" spans="1:15" x14ac:dyDescent="0.2">
      <c r="A750" s="514"/>
      <c r="B750" s="514"/>
      <c r="C750" s="514"/>
      <c r="D750" s="514"/>
      <c r="E750" s="514"/>
      <c r="F750" s="514"/>
      <c r="G750" s="514"/>
      <c r="H750" s="516"/>
      <c r="I750" s="509"/>
      <c r="J750" s="509"/>
      <c r="K750" s="509"/>
      <c r="L750" s="514"/>
      <c r="M750" s="514"/>
      <c r="N750" s="516"/>
      <c r="O750" s="514"/>
    </row>
    <row r="751" spans="1:15" x14ac:dyDescent="0.2">
      <c r="A751" s="514"/>
      <c r="B751" s="514"/>
      <c r="C751" s="514"/>
      <c r="D751" s="514"/>
      <c r="E751" s="514"/>
      <c r="F751" s="514"/>
      <c r="G751" s="514"/>
      <c r="H751" s="516"/>
      <c r="I751" s="509"/>
      <c r="J751" s="509"/>
      <c r="K751" s="509"/>
      <c r="L751" s="514"/>
      <c r="M751" s="514"/>
      <c r="N751" s="516"/>
      <c r="O751" s="514"/>
    </row>
    <row r="752" spans="1:15" x14ac:dyDescent="0.2">
      <c r="A752" s="514"/>
      <c r="B752" s="514"/>
      <c r="C752" s="514"/>
      <c r="D752" s="514"/>
      <c r="E752" s="514"/>
      <c r="F752" s="514"/>
      <c r="G752" s="514"/>
      <c r="H752" s="516"/>
      <c r="I752" s="509"/>
      <c r="J752" s="509"/>
      <c r="K752" s="509"/>
      <c r="L752" s="514"/>
      <c r="M752" s="514"/>
      <c r="N752" s="516"/>
      <c r="O752" s="514"/>
    </row>
    <row r="753" spans="1:15" x14ac:dyDescent="0.2">
      <c r="A753" s="514"/>
      <c r="B753" s="514"/>
      <c r="C753" s="514"/>
      <c r="D753" s="514"/>
      <c r="E753" s="514"/>
      <c r="F753" s="514"/>
      <c r="G753" s="514"/>
      <c r="H753" s="516"/>
      <c r="I753" s="509"/>
      <c r="J753" s="509"/>
      <c r="K753" s="509"/>
      <c r="L753" s="514"/>
      <c r="M753" s="514"/>
      <c r="N753" s="516"/>
      <c r="O753" s="514"/>
    </row>
    <row r="754" spans="1:15" x14ac:dyDescent="0.2">
      <c r="A754" s="514"/>
      <c r="B754" s="514"/>
      <c r="C754" s="514"/>
      <c r="D754" s="514"/>
      <c r="E754" s="514"/>
      <c r="F754" s="514"/>
      <c r="G754" s="514"/>
      <c r="H754" s="516"/>
      <c r="I754" s="509"/>
      <c r="J754" s="509"/>
      <c r="K754" s="509"/>
      <c r="L754" s="514"/>
      <c r="M754" s="514"/>
      <c r="N754" s="516"/>
      <c r="O754" s="514"/>
    </row>
    <row r="755" spans="1:15" x14ac:dyDescent="0.2">
      <c r="A755" s="514"/>
      <c r="B755" s="514"/>
      <c r="C755" s="514"/>
      <c r="D755" s="514"/>
      <c r="E755" s="514"/>
      <c r="F755" s="514"/>
      <c r="G755" s="514"/>
      <c r="H755" s="516"/>
      <c r="I755" s="509"/>
      <c r="J755" s="509"/>
      <c r="K755" s="509"/>
      <c r="L755" s="514"/>
      <c r="M755" s="514"/>
      <c r="N755" s="516"/>
      <c r="O755" s="514"/>
    </row>
    <row r="756" spans="1:15" x14ac:dyDescent="0.2">
      <c r="A756" s="514"/>
      <c r="B756" s="514"/>
      <c r="C756" s="514"/>
      <c r="D756" s="514"/>
      <c r="E756" s="514"/>
      <c r="F756" s="514"/>
      <c r="G756" s="514"/>
      <c r="H756" s="516"/>
      <c r="I756" s="509"/>
      <c r="J756" s="509"/>
      <c r="K756" s="509"/>
      <c r="L756" s="514"/>
      <c r="M756" s="514"/>
      <c r="N756" s="516"/>
      <c r="O756" s="514"/>
    </row>
    <row r="757" spans="1:15" x14ac:dyDescent="0.2">
      <c r="A757" s="514"/>
      <c r="B757" s="514"/>
      <c r="C757" s="514"/>
      <c r="D757" s="514"/>
      <c r="E757" s="514"/>
      <c r="F757" s="514"/>
      <c r="G757" s="514"/>
      <c r="H757" s="516"/>
      <c r="I757" s="509"/>
      <c r="J757" s="509"/>
      <c r="K757" s="509"/>
      <c r="L757" s="514"/>
      <c r="M757" s="514"/>
      <c r="N757" s="516"/>
      <c r="O757" s="514"/>
    </row>
    <row r="758" spans="1:15" x14ac:dyDescent="0.2">
      <c r="A758" s="514"/>
      <c r="B758" s="514"/>
      <c r="C758" s="514"/>
      <c r="D758" s="514"/>
      <c r="E758" s="514"/>
      <c r="F758" s="514"/>
      <c r="G758" s="514"/>
      <c r="H758" s="516"/>
      <c r="I758" s="509"/>
      <c r="J758" s="509"/>
      <c r="K758" s="509"/>
      <c r="L758" s="514"/>
      <c r="M758" s="514"/>
      <c r="N758" s="516"/>
      <c r="O758" s="514"/>
    </row>
    <row r="759" spans="1:15" x14ac:dyDescent="0.2">
      <c r="A759" s="514"/>
      <c r="B759" s="514"/>
      <c r="C759" s="514"/>
      <c r="D759" s="514"/>
      <c r="E759" s="514"/>
      <c r="F759" s="514"/>
      <c r="G759" s="514"/>
      <c r="H759" s="516"/>
      <c r="I759" s="509"/>
      <c r="J759" s="509"/>
      <c r="K759" s="509"/>
      <c r="L759" s="514"/>
      <c r="M759" s="514"/>
      <c r="N759" s="516"/>
      <c r="O759" s="514"/>
    </row>
    <row r="760" spans="1:15" x14ac:dyDescent="0.2">
      <c r="A760" s="514"/>
      <c r="B760" s="514"/>
      <c r="C760" s="514"/>
      <c r="D760" s="514"/>
      <c r="E760" s="514"/>
      <c r="F760" s="514"/>
      <c r="G760" s="514"/>
      <c r="H760" s="516"/>
      <c r="I760" s="509"/>
      <c r="J760" s="509"/>
      <c r="K760" s="509"/>
      <c r="L760" s="514"/>
      <c r="M760" s="514"/>
      <c r="N760" s="516"/>
      <c r="O760" s="514"/>
    </row>
    <row r="761" spans="1:15" x14ac:dyDescent="0.2">
      <c r="A761" s="514"/>
      <c r="B761" s="514"/>
      <c r="C761" s="514"/>
      <c r="D761" s="514"/>
      <c r="E761" s="514"/>
      <c r="F761" s="514"/>
      <c r="G761" s="514"/>
      <c r="H761" s="516"/>
      <c r="I761" s="509"/>
      <c r="J761" s="509"/>
      <c r="K761" s="509"/>
      <c r="L761" s="514"/>
      <c r="M761" s="514"/>
      <c r="N761" s="516"/>
      <c r="O761" s="514"/>
    </row>
    <row r="762" spans="1:15" x14ac:dyDescent="0.2">
      <c r="A762" s="514"/>
      <c r="B762" s="514"/>
      <c r="C762" s="514"/>
      <c r="D762" s="514"/>
      <c r="E762" s="514"/>
      <c r="F762" s="514"/>
      <c r="G762" s="514"/>
      <c r="H762" s="516"/>
      <c r="I762" s="509"/>
      <c r="J762" s="509"/>
      <c r="K762" s="509"/>
      <c r="L762" s="514"/>
      <c r="M762" s="514"/>
      <c r="N762" s="516"/>
      <c r="O762" s="514"/>
    </row>
    <row r="763" spans="1:15" x14ac:dyDescent="0.2">
      <c r="A763" s="514"/>
      <c r="B763" s="514"/>
      <c r="C763" s="514"/>
      <c r="D763" s="514"/>
      <c r="E763" s="514"/>
      <c r="F763" s="514"/>
      <c r="G763" s="514"/>
      <c r="H763" s="516"/>
      <c r="I763" s="509"/>
      <c r="J763" s="509"/>
      <c r="K763" s="509"/>
      <c r="L763" s="514"/>
      <c r="M763" s="514"/>
      <c r="N763" s="516"/>
      <c r="O763" s="514"/>
    </row>
    <row r="764" spans="1:15" x14ac:dyDescent="0.2">
      <c r="A764" s="514"/>
      <c r="B764" s="514"/>
      <c r="C764" s="514"/>
      <c r="D764" s="514"/>
      <c r="E764" s="514"/>
      <c r="F764" s="514"/>
      <c r="G764" s="514"/>
      <c r="H764" s="516"/>
      <c r="I764" s="509"/>
      <c r="J764" s="509"/>
      <c r="K764" s="509"/>
      <c r="L764" s="514"/>
      <c r="M764" s="514"/>
      <c r="N764" s="516"/>
      <c r="O764" s="514"/>
    </row>
    <row r="765" spans="1:15" x14ac:dyDescent="0.2">
      <c r="A765" s="514"/>
      <c r="B765" s="514"/>
      <c r="C765" s="514"/>
      <c r="D765" s="514"/>
      <c r="E765" s="514"/>
      <c r="F765" s="514"/>
      <c r="G765" s="514"/>
      <c r="H765" s="516"/>
      <c r="I765" s="509"/>
      <c r="J765" s="509"/>
      <c r="K765" s="509"/>
      <c r="L765" s="514"/>
      <c r="M765" s="514"/>
      <c r="N765" s="516"/>
      <c r="O765" s="514"/>
    </row>
    <row r="766" spans="1:15" x14ac:dyDescent="0.2">
      <c r="A766" s="514"/>
      <c r="B766" s="514"/>
      <c r="C766" s="514"/>
      <c r="D766" s="514"/>
      <c r="E766" s="514"/>
      <c r="F766" s="514"/>
      <c r="G766" s="514"/>
      <c r="H766" s="516"/>
      <c r="I766" s="509"/>
      <c r="J766" s="509"/>
      <c r="K766" s="509"/>
      <c r="L766" s="514"/>
      <c r="M766" s="514"/>
      <c r="N766" s="516"/>
      <c r="O766" s="514"/>
    </row>
    <row r="767" spans="1:15" x14ac:dyDescent="0.2">
      <c r="A767" s="514"/>
      <c r="B767" s="514"/>
      <c r="C767" s="514"/>
      <c r="D767" s="514"/>
      <c r="E767" s="514"/>
      <c r="F767" s="514"/>
      <c r="G767" s="514"/>
      <c r="H767" s="516"/>
      <c r="I767" s="509"/>
      <c r="J767" s="509"/>
      <c r="K767" s="509"/>
      <c r="L767" s="514"/>
      <c r="M767" s="514"/>
      <c r="N767" s="516"/>
      <c r="O767" s="514"/>
    </row>
    <row r="768" spans="1:15" x14ac:dyDescent="0.2">
      <c r="A768" s="514"/>
      <c r="B768" s="514"/>
      <c r="C768" s="514"/>
      <c r="D768" s="514"/>
      <c r="E768" s="514"/>
      <c r="F768" s="514"/>
      <c r="G768" s="514"/>
      <c r="H768" s="516"/>
      <c r="I768" s="509"/>
      <c r="J768" s="509"/>
      <c r="K768" s="509"/>
      <c r="L768" s="514"/>
      <c r="M768" s="514"/>
      <c r="N768" s="516"/>
      <c r="O768" s="514"/>
    </row>
    <row r="769" spans="1:15" x14ac:dyDescent="0.2">
      <c r="A769" s="514"/>
      <c r="B769" s="514"/>
      <c r="C769" s="514"/>
      <c r="D769" s="514"/>
      <c r="E769" s="514"/>
      <c r="F769" s="514"/>
      <c r="G769" s="514"/>
      <c r="H769" s="516"/>
      <c r="I769" s="509"/>
      <c r="J769" s="509"/>
      <c r="K769" s="509"/>
      <c r="L769" s="514"/>
      <c r="M769" s="514"/>
      <c r="N769" s="516"/>
      <c r="O769" s="514"/>
    </row>
    <row r="770" spans="1:15" x14ac:dyDescent="0.2">
      <c r="A770" s="514"/>
      <c r="B770" s="514"/>
      <c r="C770" s="514"/>
      <c r="D770" s="514"/>
      <c r="E770" s="514"/>
      <c r="F770" s="514"/>
      <c r="G770" s="514"/>
      <c r="H770" s="516"/>
      <c r="I770" s="509"/>
      <c r="J770" s="509"/>
      <c r="K770" s="509"/>
      <c r="L770" s="514"/>
      <c r="M770" s="514"/>
      <c r="N770" s="516"/>
      <c r="O770" s="514"/>
    </row>
    <row r="771" spans="1:15" x14ac:dyDescent="0.2">
      <c r="A771" s="514"/>
      <c r="B771" s="514"/>
      <c r="C771" s="514"/>
      <c r="D771" s="514"/>
      <c r="E771" s="514"/>
      <c r="F771" s="514"/>
      <c r="G771" s="514"/>
      <c r="H771" s="516"/>
      <c r="I771" s="509"/>
      <c r="J771" s="509"/>
      <c r="K771" s="509"/>
      <c r="L771" s="514"/>
      <c r="M771" s="514"/>
      <c r="N771" s="516"/>
      <c r="O771" s="514"/>
    </row>
    <row r="772" spans="1:15" x14ac:dyDescent="0.2">
      <c r="A772" s="514"/>
      <c r="B772" s="514"/>
      <c r="C772" s="514"/>
      <c r="D772" s="514"/>
      <c r="E772" s="514"/>
      <c r="F772" s="514"/>
      <c r="G772" s="514"/>
      <c r="H772" s="516"/>
      <c r="I772" s="509"/>
      <c r="J772" s="509"/>
      <c r="K772" s="509"/>
      <c r="L772" s="514"/>
      <c r="M772" s="514"/>
      <c r="N772" s="516"/>
      <c r="O772" s="514"/>
    </row>
    <row r="773" spans="1:15" x14ac:dyDescent="0.2">
      <c r="A773" s="514"/>
      <c r="B773" s="514"/>
      <c r="C773" s="514"/>
      <c r="D773" s="514"/>
      <c r="E773" s="514"/>
      <c r="F773" s="514"/>
      <c r="G773" s="514"/>
      <c r="H773" s="516"/>
      <c r="I773" s="509"/>
      <c r="J773" s="509"/>
      <c r="K773" s="509"/>
      <c r="L773" s="514"/>
      <c r="M773" s="514"/>
      <c r="N773" s="516"/>
      <c r="O773" s="514"/>
    </row>
    <row r="774" spans="1:15" x14ac:dyDescent="0.2">
      <c r="A774" s="514"/>
      <c r="B774" s="514"/>
      <c r="C774" s="514"/>
      <c r="D774" s="514"/>
      <c r="E774" s="514"/>
      <c r="F774" s="514"/>
      <c r="G774" s="514"/>
      <c r="H774" s="516"/>
      <c r="I774" s="509"/>
      <c r="J774" s="509"/>
      <c r="K774" s="509"/>
      <c r="L774" s="514"/>
      <c r="M774" s="514"/>
      <c r="N774" s="516"/>
      <c r="O774" s="514"/>
    </row>
    <row r="775" spans="1:15" x14ac:dyDescent="0.2">
      <c r="A775" s="514"/>
      <c r="B775" s="514"/>
      <c r="C775" s="514"/>
      <c r="D775" s="514"/>
      <c r="E775" s="514"/>
      <c r="F775" s="514"/>
      <c r="G775" s="514"/>
      <c r="H775" s="516"/>
      <c r="I775" s="509"/>
      <c r="J775" s="509"/>
      <c r="K775" s="509"/>
      <c r="L775" s="514"/>
      <c r="M775" s="514"/>
      <c r="N775" s="516"/>
      <c r="O775" s="514"/>
    </row>
    <row r="776" spans="1:15" x14ac:dyDescent="0.2">
      <c r="A776" s="514"/>
      <c r="B776" s="514"/>
      <c r="C776" s="514"/>
      <c r="D776" s="514"/>
      <c r="E776" s="514"/>
      <c r="F776" s="514"/>
      <c r="G776" s="514"/>
      <c r="H776" s="516"/>
      <c r="I776" s="509"/>
      <c r="J776" s="509"/>
      <c r="K776" s="509"/>
      <c r="L776" s="514"/>
      <c r="M776" s="514"/>
      <c r="N776" s="516"/>
      <c r="O776" s="514"/>
    </row>
    <row r="777" spans="1:15" x14ac:dyDescent="0.2">
      <c r="A777" s="514"/>
      <c r="B777" s="514"/>
      <c r="C777" s="514"/>
      <c r="D777" s="514"/>
      <c r="E777" s="514"/>
      <c r="F777" s="514"/>
      <c r="G777" s="514"/>
      <c r="H777" s="516"/>
      <c r="I777" s="509"/>
      <c r="J777" s="509"/>
      <c r="K777" s="509"/>
      <c r="L777" s="514"/>
      <c r="M777" s="514"/>
      <c r="N777" s="516"/>
      <c r="O777" s="514"/>
    </row>
    <row r="778" spans="1:15" x14ac:dyDescent="0.2">
      <c r="A778" s="514"/>
      <c r="B778" s="514"/>
      <c r="C778" s="514"/>
      <c r="D778" s="514"/>
      <c r="E778" s="514"/>
      <c r="F778" s="514"/>
      <c r="G778" s="514"/>
      <c r="H778" s="516"/>
      <c r="I778" s="509"/>
      <c r="J778" s="509"/>
      <c r="K778" s="509"/>
      <c r="L778" s="514"/>
      <c r="M778" s="514"/>
      <c r="N778" s="516"/>
      <c r="O778" s="514"/>
    </row>
    <row r="779" spans="1:15" x14ac:dyDescent="0.2">
      <c r="A779" s="514"/>
      <c r="B779" s="514"/>
      <c r="C779" s="514"/>
      <c r="D779" s="514"/>
      <c r="E779" s="514"/>
      <c r="F779" s="514"/>
      <c r="G779" s="514"/>
      <c r="H779" s="516"/>
      <c r="I779" s="509"/>
      <c r="J779" s="509"/>
      <c r="K779" s="509"/>
      <c r="L779" s="514"/>
      <c r="M779" s="514"/>
      <c r="N779" s="516"/>
      <c r="O779" s="514"/>
    </row>
    <row r="780" spans="1:15" x14ac:dyDescent="0.2">
      <c r="A780" s="514"/>
      <c r="B780" s="514"/>
      <c r="C780" s="514"/>
      <c r="D780" s="514"/>
      <c r="E780" s="514"/>
      <c r="F780" s="514"/>
      <c r="G780" s="514"/>
      <c r="H780" s="516"/>
      <c r="I780" s="509"/>
      <c r="J780" s="509"/>
      <c r="K780" s="509"/>
      <c r="L780" s="514"/>
      <c r="M780" s="514"/>
      <c r="N780" s="516"/>
      <c r="O780" s="514"/>
    </row>
    <row r="781" spans="1:15" x14ac:dyDescent="0.2">
      <c r="A781" s="514"/>
      <c r="B781" s="514"/>
      <c r="C781" s="514"/>
      <c r="D781" s="514"/>
      <c r="E781" s="514"/>
      <c r="F781" s="514"/>
      <c r="G781" s="514"/>
      <c r="H781" s="516"/>
      <c r="I781" s="509"/>
      <c r="J781" s="509"/>
      <c r="K781" s="509"/>
      <c r="L781" s="514"/>
      <c r="M781" s="514"/>
      <c r="N781" s="516"/>
      <c r="O781" s="514"/>
    </row>
    <row r="782" spans="1:15" x14ac:dyDescent="0.2">
      <c r="A782" s="514"/>
      <c r="B782" s="514"/>
      <c r="C782" s="514"/>
      <c r="D782" s="514"/>
      <c r="E782" s="514"/>
      <c r="F782" s="514"/>
      <c r="G782" s="514"/>
      <c r="H782" s="516"/>
      <c r="I782" s="509"/>
      <c r="J782" s="509"/>
      <c r="K782" s="509"/>
      <c r="L782" s="514"/>
      <c r="M782" s="514"/>
      <c r="N782" s="516"/>
      <c r="O782" s="514"/>
    </row>
    <row r="783" spans="1:15" x14ac:dyDescent="0.2">
      <c r="A783" s="514"/>
      <c r="B783" s="514"/>
      <c r="C783" s="514"/>
      <c r="D783" s="514"/>
      <c r="E783" s="514"/>
      <c r="F783" s="514"/>
      <c r="G783" s="514"/>
      <c r="H783" s="516"/>
      <c r="I783" s="509"/>
      <c r="J783" s="509"/>
      <c r="K783" s="509"/>
      <c r="L783" s="514"/>
      <c r="M783" s="514"/>
      <c r="N783" s="516"/>
      <c r="O783" s="514"/>
    </row>
    <row r="784" spans="1:15" x14ac:dyDescent="0.2">
      <c r="A784" s="514"/>
      <c r="B784" s="514"/>
      <c r="C784" s="514"/>
      <c r="D784" s="514"/>
      <c r="E784" s="514"/>
      <c r="F784" s="514"/>
      <c r="G784" s="514"/>
      <c r="H784" s="516"/>
      <c r="I784" s="509"/>
      <c r="J784" s="509"/>
      <c r="K784" s="509"/>
      <c r="L784" s="514"/>
      <c r="M784" s="514"/>
      <c r="N784" s="516"/>
      <c r="O784" s="514"/>
    </row>
    <row r="785" spans="1:15" x14ac:dyDescent="0.2">
      <c r="A785" s="514"/>
      <c r="B785" s="514"/>
      <c r="C785" s="514"/>
      <c r="D785" s="514"/>
      <c r="E785" s="514"/>
      <c r="F785" s="514"/>
      <c r="G785" s="514"/>
      <c r="H785" s="516"/>
      <c r="I785" s="509"/>
      <c r="J785" s="509"/>
      <c r="K785" s="509"/>
      <c r="L785" s="514"/>
      <c r="M785" s="514"/>
      <c r="N785" s="516"/>
      <c r="O785" s="514"/>
    </row>
    <row r="786" spans="1:15" x14ac:dyDescent="0.2">
      <c r="A786" s="514"/>
      <c r="B786" s="514"/>
      <c r="C786" s="514"/>
      <c r="D786" s="514"/>
      <c r="E786" s="514"/>
      <c r="F786" s="514"/>
      <c r="G786" s="514"/>
      <c r="H786" s="516"/>
      <c r="I786" s="509"/>
      <c r="J786" s="509"/>
      <c r="K786" s="509"/>
      <c r="L786" s="514"/>
      <c r="M786" s="514"/>
      <c r="N786" s="516"/>
      <c r="O786" s="514"/>
    </row>
    <row r="787" spans="1:15" x14ac:dyDescent="0.2">
      <c r="A787" s="514"/>
      <c r="B787" s="514"/>
      <c r="C787" s="514"/>
      <c r="D787" s="514"/>
      <c r="E787" s="514"/>
      <c r="F787" s="514"/>
      <c r="G787" s="514"/>
      <c r="H787" s="516"/>
      <c r="I787" s="509"/>
      <c r="J787" s="509"/>
      <c r="K787" s="509"/>
      <c r="L787" s="514"/>
      <c r="M787" s="514"/>
      <c r="N787" s="516"/>
      <c r="O787" s="514"/>
    </row>
    <row r="788" spans="1:15" x14ac:dyDescent="0.2">
      <c r="A788" s="514"/>
      <c r="B788" s="514"/>
      <c r="C788" s="514"/>
      <c r="D788" s="514"/>
      <c r="E788" s="514"/>
      <c r="F788" s="514"/>
      <c r="G788" s="514"/>
      <c r="H788" s="516"/>
      <c r="I788" s="509"/>
      <c r="J788" s="509"/>
      <c r="K788" s="509"/>
      <c r="L788" s="514"/>
      <c r="M788" s="514"/>
      <c r="N788" s="516"/>
      <c r="O788" s="514"/>
    </row>
    <row r="789" spans="1:15" x14ac:dyDescent="0.2">
      <c r="A789" s="514"/>
      <c r="B789" s="514"/>
      <c r="C789" s="514"/>
      <c r="D789" s="514"/>
      <c r="E789" s="514"/>
      <c r="F789" s="514"/>
      <c r="G789" s="514"/>
      <c r="H789" s="516"/>
      <c r="I789" s="509"/>
      <c r="J789" s="509"/>
      <c r="K789" s="509"/>
      <c r="L789" s="514"/>
      <c r="M789" s="514"/>
      <c r="N789" s="516"/>
      <c r="O789" s="514"/>
    </row>
    <row r="790" spans="1:15" x14ac:dyDescent="0.2">
      <c r="A790" s="514"/>
      <c r="B790" s="514"/>
      <c r="C790" s="514"/>
      <c r="D790" s="514"/>
      <c r="E790" s="514"/>
      <c r="F790" s="514"/>
      <c r="G790" s="514"/>
      <c r="H790" s="516"/>
      <c r="I790" s="509"/>
      <c r="J790" s="509"/>
      <c r="K790" s="509"/>
      <c r="L790" s="514"/>
      <c r="M790" s="514"/>
      <c r="N790" s="516"/>
      <c r="O790" s="514"/>
    </row>
    <row r="791" spans="1:15" x14ac:dyDescent="0.2">
      <c r="A791" s="514"/>
      <c r="B791" s="514"/>
      <c r="C791" s="514"/>
      <c r="D791" s="514"/>
      <c r="E791" s="514"/>
      <c r="F791" s="514"/>
      <c r="G791" s="514"/>
      <c r="H791" s="516"/>
      <c r="I791" s="509"/>
      <c r="J791" s="509"/>
      <c r="K791" s="509"/>
      <c r="L791" s="514"/>
      <c r="M791" s="514"/>
      <c r="N791" s="516"/>
      <c r="O791" s="514"/>
    </row>
    <row r="792" spans="1:15" x14ac:dyDescent="0.2">
      <c r="A792" s="514"/>
      <c r="B792" s="514"/>
      <c r="C792" s="514"/>
      <c r="D792" s="514"/>
      <c r="E792" s="514"/>
      <c r="F792" s="514"/>
      <c r="G792" s="514"/>
      <c r="H792" s="516"/>
      <c r="I792" s="509"/>
      <c r="J792" s="509"/>
      <c r="K792" s="509"/>
      <c r="L792" s="514"/>
      <c r="M792" s="514"/>
      <c r="N792" s="516"/>
      <c r="O792" s="514"/>
    </row>
    <row r="793" spans="1:15" x14ac:dyDescent="0.2">
      <c r="A793" s="514"/>
      <c r="B793" s="514"/>
      <c r="C793" s="514"/>
      <c r="D793" s="514"/>
      <c r="E793" s="514"/>
      <c r="F793" s="514"/>
      <c r="G793" s="514"/>
      <c r="H793" s="516"/>
      <c r="I793" s="509"/>
      <c r="J793" s="509"/>
      <c r="K793" s="509"/>
      <c r="L793" s="514"/>
      <c r="M793" s="514"/>
      <c r="N793" s="516"/>
      <c r="O793" s="514"/>
    </row>
    <row r="794" spans="1:15" x14ac:dyDescent="0.2">
      <c r="A794" s="514"/>
      <c r="B794" s="514"/>
      <c r="C794" s="514"/>
      <c r="D794" s="514"/>
      <c r="E794" s="514"/>
      <c r="F794" s="514"/>
      <c r="G794" s="514"/>
      <c r="H794" s="516"/>
      <c r="I794" s="509"/>
      <c r="J794" s="509"/>
      <c r="K794" s="509"/>
      <c r="L794" s="514"/>
      <c r="M794" s="514"/>
      <c r="N794" s="516"/>
      <c r="O794" s="514"/>
    </row>
    <row r="795" spans="1:15" x14ac:dyDescent="0.2">
      <c r="A795" s="514"/>
      <c r="B795" s="514"/>
      <c r="C795" s="514"/>
      <c r="D795" s="514"/>
      <c r="E795" s="514"/>
      <c r="F795" s="514"/>
      <c r="G795" s="514"/>
      <c r="H795" s="516"/>
      <c r="I795" s="509"/>
      <c r="J795" s="509"/>
      <c r="K795" s="509"/>
      <c r="L795" s="514"/>
      <c r="M795" s="514"/>
      <c r="N795" s="516"/>
      <c r="O795" s="514"/>
    </row>
    <row r="796" spans="1:15" x14ac:dyDescent="0.2">
      <c r="A796" s="514"/>
      <c r="B796" s="514"/>
      <c r="C796" s="514"/>
      <c r="D796" s="514"/>
      <c r="E796" s="514"/>
      <c r="F796" s="514"/>
      <c r="G796" s="514"/>
      <c r="H796" s="516"/>
      <c r="I796" s="509"/>
      <c r="J796" s="509"/>
      <c r="K796" s="509"/>
      <c r="L796" s="514"/>
      <c r="M796" s="514"/>
      <c r="N796" s="516"/>
      <c r="O796" s="514"/>
    </row>
    <row r="797" spans="1:15" x14ac:dyDescent="0.2">
      <c r="A797" s="514"/>
      <c r="B797" s="514"/>
      <c r="C797" s="514"/>
      <c r="D797" s="514"/>
      <c r="E797" s="514"/>
      <c r="F797" s="514"/>
      <c r="G797" s="514"/>
      <c r="H797" s="516"/>
      <c r="I797" s="509"/>
      <c r="J797" s="509"/>
      <c r="K797" s="509"/>
      <c r="L797" s="514"/>
      <c r="M797" s="514"/>
      <c r="N797" s="516"/>
      <c r="O797" s="514"/>
    </row>
    <row r="798" spans="1:15" x14ac:dyDescent="0.2">
      <c r="A798" s="514"/>
      <c r="B798" s="514"/>
      <c r="C798" s="514"/>
      <c r="D798" s="514"/>
      <c r="E798" s="514"/>
      <c r="F798" s="514"/>
      <c r="G798" s="514"/>
      <c r="H798" s="516"/>
      <c r="I798" s="509"/>
      <c r="J798" s="509"/>
      <c r="K798" s="509"/>
      <c r="L798" s="514"/>
      <c r="M798" s="514"/>
      <c r="N798" s="516"/>
      <c r="O798" s="514"/>
    </row>
    <row r="799" spans="1:15" x14ac:dyDescent="0.2">
      <c r="A799" s="514"/>
      <c r="B799" s="514"/>
      <c r="C799" s="514"/>
      <c r="D799" s="514"/>
      <c r="E799" s="514"/>
      <c r="F799" s="514"/>
      <c r="G799" s="514"/>
      <c r="H799" s="516"/>
      <c r="I799" s="509"/>
      <c r="J799" s="509"/>
      <c r="K799" s="509"/>
      <c r="L799" s="514"/>
      <c r="M799" s="514"/>
      <c r="N799" s="516"/>
      <c r="O799" s="514"/>
    </row>
    <row r="800" spans="1:15" x14ac:dyDescent="0.2">
      <c r="A800" s="514"/>
      <c r="B800" s="514"/>
      <c r="C800" s="514"/>
      <c r="D800" s="514"/>
      <c r="E800" s="514"/>
      <c r="F800" s="514"/>
      <c r="G800" s="514"/>
      <c r="H800" s="516"/>
      <c r="I800" s="509"/>
      <c r="J800" s="509"/>
      <c r="K800" s="509"/>
      <c r="L800" s="514"/>
      <c r="M800" s="514"/>
      <c r="N800" s="516"/>
      <c r="O800" s="514"/>
    </row>
    <row r="801" spans="1:15" x14ac:dyDescent="0.2">
      <c r="A801" s="514"/>
      <c r="B801" s="514"/>
      <c r="C801" s="514"/>
      <c r="D801" s="514"/>
      <c r="E801" s="514"/>
      <c r="F801" s="514"/>
      <c r="G801" s="514"/>
      <c r="H801" s="516"/>
      <c r="I801" s="509"/>
      <c r="J801" s="509"/>
      <c r="K801" s="509"/>
      <c r="L801" s="514"/>
      <c r="M801" s="514"/>
      <c r="N801" s="516"/>
      <c r="O801" s="514"/>
    </row>
    <row r="802" spans="1:15" x14ac:dyDescent="0.2">
      <c r="A802" s="514"/>
      <c r="B802" s="514"/>
      <c r="C802" s="514"/>
      <c r="D802" s="514"/>
      <c r="E802" s="514"/>
      <c r="F802" s="514"/>
      <c r="G802" s="514"/>
      <c r="H802" s="516"/>
      <c r="I802" s="509"/>
      <c r="J802" s="509"/>
      <c r="K802" s="509"/>
      <c r="L802" s="514"/>
      <c r="M802" s="514"/>
      <c r="N802" s="516"/>
      <c r="O802" s="514"/>
    </row>
    <row r="803" spans="1:15" x14ac:dyDescent="0.2">
      <c r="A803" s="514"/>
      <c r="B803" s="514"/>
      <c r="C803" s="514"/>
      <c r="D803" s="514"/>
      <c r="E803" s="514"/>
      <c r="F803" s="514"/>
      <c r="G803" s="514"/>
      <c r="H803" s="516"/>
      <c r="I803" s="509"/>
      <c r="J803" s="509"/>
      <c r="K803" s="509"/>
      <c r="L803" s="514"/>
      <c r="M803" s="514"/>
      <c r="N803" s="516"/>
      <c r="O803" s="514"/>
    </row>
    <row r="804" spans="1:15" x14ac:dyDescent="0.2">
      <c r="A804" s="514"/>
      <c r="B804" s="514"/>
      <c r="C804" s="514"/>
      <c r="D804" s="514"/>
      <c r="E804" s="514"/>
      <c r="F804" s="514"/>
      <c r="G804" s="514"/>
      <c r="H804" s="516"/>
      <c r="I804" s="509"/>
      <c r="J804" s="509"/>
      <c r="K804" s="509"/>
      <c r="L804" s="514"/>
      <c r="M804" s="514"/>
      <c r="N804" s="516"/>
      <c r="O804" s="514"/>
    </row>
    <row r="805" spans="1:15" x14ac:dyDescent="0.2">
      <c r="A805" s="514"/>
      <c r="B805" s="514"/>
      <c r="C805" s="514"/>
      <c r="D805" s="514"/>
      <c r="E805" s="514"/>
      <c r="F805" s="514"/>
      <c r="G805" s="514"/>
      <c r="H805" s="516"/>
      <c r="I805" s="509"/>
      <c r="J805" s="509"/>
      <c r="K805" s="509"/>
      <c r="L805" s="514"/>
      <c r="M805" s="514"/>
      <c r="N805" s="516"/>
      <c r="O805" s="514"/>
    </row>
    <row r="806" spans="1:15" x14ac:dyDescent="0.2">
      <c r="A806" s="514"/>
      <c r="B806" s="514"/>
      <c r="C806" s="514"/>
      <c r="D806" s="514"/>
      <c r="E806" s="514"/>
      <c r="F806" s="514"/>
      <c r="G806" s="514"/>
      <c r="H806" s="516"/>
      <c r="I806" s="509"/>
      <c r="J806" s="509"/>
      <c r="K806" s="509"/>
      <c r="L806" s="514"/>
      <c r="M806" s="514"/>
      <c r="N806" s="516"/>
      <c r="O806" s="514"/>
    </row>
    <row r="807" spans="1:15" x14ac:dyDescent="0.2">
      <c r="A807" s="514"/>
      <c r="B807" s="514"/>
      <c r="C807" s="514"/>
      <c r="D807" s="514"/>
      <c r="E807" s="514"/>
      <c r="F807" s="514"/>
      <c r="G807" s="514"/>
      <c r="H807" s="516"/>
      <c r="I807" s="509"/>
      <c r="J807" s="509"/>
      <c r="K807" s="509"/>
      <c r="L807" s="514"/>
      <c r="M807" s="514"/>
      <c r="N807" s="516"/>
      <c r="O807" s="514"/>
    </row>
    <row r="808" spans="1:15" x14ac:dyDescent="0.2">
      <c r="A808" s="514"/>
      <c r="B808" s="514"/>
      <c r="C808" s="514"/>
      <c r="D808" s="514"/>
      <c r="E808" s="514"/>
      <c r="F808" s="514"/>
      <c r="G808" s="514"/>
      <c r="H808" s="516"/>
      <c r="I808" s="509"/>
      <c r="J808" s="509"/>
      <c r="K808" s="509"/>
      <c r="L808" s="514"/>
      <c r="M808" s="514"/>
      <c r="N808" s="516"/>
      <c r="O808" s="514"/>
    </row>
    <row r="809" spans="1:15" x14ac:dyDescent="0.2">
      <c r="A809" s="514"/>
      <c r="B809" s="514"/>
      <c r="C809" s="514"/>
      <c r="D809" s="514"/>
      <c r="E809" s="514"/>
      <c r="F809" s="514"/>
      <c r="G809" s="514"/>
      <c r="H809" s="516"/>
      <c r="I809" s="509"/>
      <c r="J809" s="509"/>
      <c r="K809" s="509"/>
      <c r="L809" s="514"/>
      <c r="M809" s="514"/>
      <c r="N809" s="516"/>
      <c r="O809" s="514"/>
    </row>
    <row r="810" spans="1:15" x14ac:dyDescent="0.2">
      <c r="A810" s="514"/>
      <c r="B810" s="514"/>
      <c r="C810" s="514"/>
      <c r="D810" s="514"/>
      <c r="E810" s="514"/>
      <c r="F810" s="514"/>
      <c r="G810" s="514"/>
      <c r="H810" s="516"/>
      <c r="I810" s="509"/>
      <c r="J810" s="509"/>
      <c r="K810" s="509"/>
      <c r="L810" s="514"/>
      <c r="M810" s="514"/>
      <c r="N810" s="516"/>
      <c r="O810" s="514"/>
    </row>
    <row r="811" spans="1:15" x14ac:dyDescent="0.2">
      <c r="A811" s="514"/>
      <c r="B811" s="514"/>
      <c r="C811" s="514"/>
      <c r="D811" s="514"/>
      <c r="E811" s="514"/>
      <c r="F811" s="514"/>
      <c r="G811" s="514"/>
      <c r="H811" s="516"/>
      <c r="I811" s="509"/>
      <c r="J811" s="509"/>
      <c r="K811" s="509"/>
      <c r="L811" s="514"/>
      <c r="M811" s="514"/>
      <c r="N811" s="516"/>
      <c r="O811" s="514"/>
    </row>
    <row r="812" spans="1:15" x14ac:dyDescent="0.2">
      <c r="A812" s="514"/>
      <c r="B812" s="514"/>
      <c r="C812" s="514"/>
      <c r="D812" s="514"/>
      <c r="E812" s="514"/>
      <c r="F812" s="514"/>
      <c r="G812" s="514"/>
      <c r="H812" s="516"/>
      <c r="I812" s="509"/>
      <c r="J812" s="509"/>
      <c r="K812" s="509"/>
      <c r="L812" s="514"/>
      <c r="M812" s="514"/>
      <c r="N812" s="516"/>
      <c r="O812" s="514"/>
    </row>
    <row r="813" spans="1:15" x14ac:dyDescent="0.2">
      <c r="A813" s="514"/>
      <c r="B813" s="514"/>
      <c r="C813" s="514"/>
      <c r="D813" s="514"/>
      <c r="E813" s="514"/>
      <c r="F813" s="514"/>
      <c r="G813" s="514"/>
      <c r="H813" s="516"/>
      <c r="I813" s="509"/>
      <c r="J813" s="509"/>
      <c r="K813" s="509"/>
      <c r="L813" s="514"/>
      <c r="M813" s="514"/>
      <c r="N813" s="516"/>
      <c r="O813" s="514"/>
    </row>
    <row r="814" spans="1:15" x14ac:dyDescent="0.2">
      <c r="A814" s="514"/>
      <c r="B814" s="514"/>
      <c r="C814" s="514"/>
      <c r="D814" s="514"/>
      <c r="E814" s="514"/>
      <c r="F814" s="514"/>
      <c r="G814" s="514"/>
      <c r="H814" s="516"/>
      <c r="I814" s="509"/>
      <c r="J814" s="509"/>
      <c r="K814" s="509"/>
      <c r="L814" s="514"/>
      <c r="M814" s="514"/>
      <c r="N814" s="516"/>
      <c r="O814" s="514"/>
    </row>
    <row r="815" spans="1:15" x14ac:dyDescent="0.2">
      <c r="A815" s="514"/>
      <c r="B815" s="514"/>
      <c r="C815" s="514"/>
      <c r="D815" s="514"/>
      <c r="E815" s="514"/>
      <c r="F815" s="514"/>
      <c r="G815" s="514"/>
      <c r="H815" s="516"/>
      <c r="I815" s="509"/>
      <c r="J815" s="509"/>
      <c r="K815" s="509"/>
      <c r="L815" s="514"/>
      <c r="M815" s="514"/>
      <c r="N815" s="516"/>
      <c r="O815" s="514"/>
    </row>
    <row r="816" spans="1:15" x14ac:dyDescent="0.2">
      <c r="A816" s="514"/>
      <c r="B816" s="514"/>
      <c r="C816" s="514"/>
      <c r="D816" s="514"/>
      <c r="E816" s="514"/>
      <c r="F816" s="514"/>
      <c r="G816" s="514"/>
      <c r="H816" s="516"/>
      <c r="I816" s="509"/>
      <c r="J816" s="509"/>
      <c r="K816" s="509"/>
      <c r="L816" s="514"/>
      <c r="M816" s="514"/>
      <c r="N816" s="516"/>
      <c r="O816" s="514"/>
    </row>
    <row r="817" spans="1:15" x14ac:dyDescent="0.2">
      <c r="A817" s="514"/>
      <c r="B817" s="514"/>
      <c r="C817" s="514"/>
      <c r="D817" s="514"/>
      <c r="E817" s="514"/>
      <c r="F817" s="514"/>
      <c r="G817" s="514"/>
      <c r="H817" s="516"/>
      <c r="I817" s="509"/>
      <c r="J817" s="509"/>
      <c r="K817" s="509"/>
      <c r="L817" s="514"/>
      <c r="M817" s="514"/>
      <c r="N817" s="516"/>
      <c r="O817" s="514"/>
    </row>
    <row r="818" spans="1:15" x14ac:dyDescent="0.2">
      <c r="A818" s="514"/>
      <c r="B818" s="514"/>
      <c r="C818" s="514"/>
      <c r="D818" s="514"/>
      <c r="E818" s="514"/>
      <c r="F818" s="514"/>
      <c r="G818" s="514"/>
      <c r="H818" s="516"/>
      <c r="I818" s="509"/>
      <c r="J818" s="509"/>
      <c r="K818" s="509"/>
      <c r="L818" s="514"/>
      <c r="M818" s="514"/>
      <c r="N818" s="516"/>
      <c r="O818" s="514"/>
    </row>
    <row r="819" spans="1:15" x14ac:dyDescent="0.2">
      <c r="A819" s="514"/>
      <c r="B819" s="514"/>
      <c r="C819" s="514"/>
      <c r="D819" s="514"/>
      <c r="E819" s="514"/>
      <c r="F819" s="514"/>
      <c r="G819" s="514"/>
      <c r="H819" s="516"/>
      <c r="I819" s="509"/>
      <c r="J819" s="509"/>
      <c r="K819" s="509"/>
      <c r="L819" s="514"/>
      <c r="M819" s="514"/>
      <c r="N819" s="516"/>
      <c r="O819" s="514"/>
    </row>
    <row r="820" spans="1:15" x14ac:dyDescent="0.2">
      <c r="A820" s="514"/>
      <c r="B820" s="514"/>
      <c r="C820" s="514"/>
      <c r="D820" s="514"/>
      <c r="E820" s="514"/>
      <c r="F820" s="514"/>
      <c r="G820" s="514"/>
      <c r="H820" s="516"/>
      <c r="I820" s="509"/>
      <c r="J820" s="509"/>
      <c r="K820" s="509"/>
      <c r="L820" s="514"/>
      <c r="M820" s="514"/>
      <c r="N820" s="516"/>
      <c r="O820" s="514"/>
    </row>
    <row r="821" spans="1:15" x14ac:dyDescent="0.2">
      <c r="A821" s="514"/>
      <c r="B821" s="514"/>
      <c r="C821" s="514"/>
      <c r="D821" s="514"/>
      <c r="E821" s="514"/>
      <c r="F821" s="514"/>
      <c r="G821" s="514"/>
      <c r="H821" s="516"/>
      <c r="I821" s="509"/>
      <c r="J821" s="509"/>
      <c r="K821" s="509"/>
      <c r="L821" s="514"/>
      <c r="M821" s="514"/>
      <c r="N821" s="516"/>
      <c r="O821" s="514"/>
    </row>
    <row r="822" spans="1:15" x14ac:dyDescent="0.2">
      <c r="A822" s="514"/>
      <c r="B822" s="514"/>
      <c r="C822" s="514"/>
      <c r="D822" s="514"/>
      <c r="E822" s="514"/>
      <c r="F822" s="514"/>
      <c r="G822" s="514"/>
      <c r="H822" s="516"/>
      <c r="I822" s="509"/>
      <c r="J822" s="509"/>
      <c r="K822" s="509"/>
      <c r="L822" s="514"/>
      <c r="M822" s="514"/>
      <c r="N822" s="516"/>
      <c r="O822" s="514"/>
    </row>
    <row r="823" spans="1:15" x14ac:dyDescent="0.2">
      <c r="A823" s="514"/>
      <c r="B823" s="514"/>
      <c r="C823" s="514"/>
      <c r="D823" s="514"/>
      <c r="E823" s="514"/>
      <c r="F823" s="514"/>
      <c r="G823" s="514"/>
      <c r="H823" s="516"/>
      <c r="I823" s="509"/>
      <c r="J823" s="509"/>
      <c r="K823" s="509"/>
      <c r="L823" s="514"/>
      <c r="M823" s="514"/>
      <c r="N823" s="516"/>
      <c r="O823" s="514"/>
    </row>
    <row r="824" spans="1:15" x14ac:dyDescent="0.2">
      <c r="A824" s="514"/>
      <c r="B824" s="514"/>
      <c r="C824" s="514"/>
      <c r="D824" s="514"/>
      <c r="E824" s="514"/>
      <c r="F824" s="514"/>
      <c r="G824" s="514"/>
      <c r="H824" s="516"/>
      <c r="I824" s="509"/>
      <c r="J824" s="509"/>
      <c r="K824" s="509"/>
      <c r="L824" s="514"/>
      <c r="M824" s="514"/>
      <c r="N824" s="516"/>
      <c r="O824" s="514"/>
    </row>
    <row r="825" spans="1:15" x14ac:dyDescent="0.2">
      <c r="A825" s="514"/>
      <c r="B825" s="514"/>
      <c r="C825" s="514"/>
      <c r="D825" s="514"/>
      <c r="E825" s="514"/>
      <c r="F825" s="514"/>
      <c r="G825" s="514"/>
      <c r="H825" s="516"/>
      <c r="I825" s="509"/>
      <c r="J825" s="509"/>
      <c r="K825" s="509"/>
      <c r="L825" s="514"/>
      <c r="M825" s="514"/>
      <c r="N825" s="516"/>
      <c r="O825" s="514"/>
    </row>
    <row r="826" spans="1:15" x14ac:dyDescent="0.2">
      <c r="A826" s="514"/>
      <c r="B826" s="514"/>
      <c r="C826" s="514"/>
      <c r="D826" s="514"/>
      <c r="E826" s="514"/>
      <c r="F826" s="514"/>
      <c r="G826" s="514"/>
      <c r="H826" s="516"/>
      <c r="I826" s="509"/>
      <c r="J826" s="509"/>
      <c r="K826" s="509"/>
      <c r="L826" s="514"/>
      <c r="M826" s="514"/>
      <c r="N826" s="516"/>
      <c r="O826" s="514"/>
    </row>
    <row r="827" spans="1:15" x14ac:dyDescent="0.2">
      <c r="A827" s="514"/>
      <c r="B827" s="514"/>
      <c r="C827" s="514"/>
      <c r="D827" s="514"/>
      <c r="E827" s="514"/>
      <c r="F827" s="514"/>
      <c r="G827" s="514"/>
      <c r="H827" s="516"/>
      <c r="I827" s="509"/>
      <c r="J827" s="509"/>
      <c r="K827" s="509"/>
      <c r="L827" s="514"/>
      <c r="M827" s="514"/>
      <c r="N827" s="516"/>
      <c r="O827" s="514"/>
    </row>
    <row r="828" spans="1:15" x14ac:dyDescent="0.2">
      <c r="A828" s="514"/>
      <c r="B828" s="514"/>
      <c r="C828" s="514"/>
      <c r="D828" s="514"/>
      <c r="E828" s="514"/>
      <c r="F828" s="514"/>
      <c r="G828" s="514"/>
      <c r="H828" s="516"/>
      <c r="I828" s="509"/>
      <c r="J828" s="509"/>
      <c r="K828" s="509"/>
      <c r="L828" s="514"/>
      <c r="M828" s="514"/>
      <c r="N828" s="516"/>
      <c r="O828" s="514"/>
    </row>
    <row r="829" spans="1:15" x14ac:dyDescent="0.2">
      <c r="A829" s="514"/>
      <c r="B829" s="514"/>
      <c r="C829" s="514"/>
      <c r="D829" s="514"/>
      <c r="E829" s="514"/>
      <c r="F829" s="514"/>
      <c r="G829" s="514"/>
      <c r="H829" s="516"/>
      <c r="I829" s="509"/>
      <c r="J829" s="509"/>
      <c r="K829" s="509"/>
      <c r="L829" s="514"/>
      <c r="M829" s="514"/>
      <c r="N829" s="516"/>
      <c r="O829" s="514"/>
    </row>
    <row r="830" spans="1:15" x14ac:dyDescent="0.2">
      <c r="A830" s="514"/>
      <c r="B830" s="514"/>
      <c r="C830" s="514"/>
      <c r="D830" s="514"/>
      <c r="E830" s="514"/>
      <c r="F830" s="514"/>
      <c r="G830" s="514"/>
      <c r="H830" s="516"/>
      <c r="I830" s="509"/>
      <c r="J830" s="509"/>
      <c r="K830" s="509"/>
      <c r="L830" s="514"/>
      <c r="M830" s="514"/>
      <c r="N830" s="516"/>
      <c r="O830" s="514"/>
    </row>
    <row r="831" spans="1:15" x14ac:dyDescent="0.2">
      <c r="A831" s="514"/>
      <c r="B831" s="514"/>
      <c r="C831" s="514"/>
      <c r="D831" s="514"/>
      <c r="E831" s="514"/>
      <c r="F831" s="514"/>
      <c r="G831" s="514"/>
      <c r="H831" s="516"/>
      <c r="I831" s="509"/>
      <c r="J831" s="509"/>
      <c r="K831" s="509"/>
      <c r="L831" s="514"/>
      <c r="M831" s="514"/>
      <c r="N831" s="516"/>
      <c r="O831" s="514"/>
    </row>
    <row r="832" spans="1:15" x14ac:dyDescent="0.2">
      <c r="A832" s="514"/>
      <c r="B832" s="514"/>
      <c r="C832" s="514"/>
      <c r="D832" s="514"/>
      <c r="E832" s="514"/>
      <c r="F832" s="514"/>
      <c r="G832" s="514"/>
      <c r="H832" s="516"/>
      <c r="I832" s="509"/>
      <c r="J832" s="509"/>
      <c r="K832" s="509"/>
      <c r="L832" s="514"/>
      <c r="M832" s="514"/>
      <c r="N832" s="516"/>
      <c r="O832" s="514"/>
    </row>
    <row r="833" spans="1:15" x14ac:dyDescent="0.2">
      <c r="A833" s="514"/>
      <c r="B833" s="514"/>
      <c r="C833" s="514"/>
      <c r="D833" s="514"/>
      <c r="E833" s="514"/>
      <c r="F833" s="514"/>
      <c r="G833" s="514"/>
      <c r="H833" s="516"/>
      <c r="I833" s="509"/>
      <c r="J833" s="509"/>
      <c r="K833" s="509"/>
      <c r="L833" s="514"/>
      <c r="M833" s="514"/>
      <c r="N833" s="516"/>
      <c r="O833" s="514"/>
    </row>
    <row r="834" spans="1:15" x14ac:dyDescent="0.2">
      <c r="A834" s="514"/>
      <c r="B834" s="514"/>
      <c r="C834" s="514"/>
      <c r="D834" s="514"/>
      <c r="E834" s="514"/>
      <c r="F834" s="514"/>
      <c r="G834" s="514"/>
      <c r="H834" s="516"/>
      <c r="I834" s="509"/>
      <c r="J834" s="509"/>
      <c r="K834" s="509"/>
      <c r="L834" s="514"/>
      <c r="M834" s="514"/>
      <c r="N834" s="516"/>
      <c r="O834" s="514"/>
    </row>
    <row r="835" spans="1:15" x14ac:dyDescent="0.2">
      <c r="A835" s="514"/>
      <c r="B835" s="514"/>
      <c r="C835" s="514"/>
      <c r="D835" s="514"/>
      <c r="E835" s="514"/>
      <c r="F835" s="514"/>
      <c r="G835" s="514"/>
      <c r="H835" s="516"/>
      <c r="I835" s="509"/>
      <c r="J835" s="509"/>
      <c r="K835" s="509"/>
      <c r="L835" s="514"/>
      <c r="M835" s="514"/>
      <c r="N835" s="516"/>
      <c r="O835" s="514"/>
    </row>
    <row r="836" spans="1:15" x14ac:dyDescent="0.2">
      <c r="A836" s="514"/>
      <c r="B836" s="514"/>
      <c r="C836" s="514"/>
      <c r="D836" s="514"/>
      <c r="E836" s="514"/>
      <c r="F836" s="514"/>
      <c r="G836" s="514"/>
      <c r="H836" s="516"/>
      <c r="I836" s="509"/>
      <c r="J836" s="509"/>
      <c r="K836" s="509"/>
      <c r="L836" s="514"/>
      <c r="M836" s="514"/>
      <c r="N836" s="516"/>
      <c r="O836" s="514"/>
    </row>
    <row r="837" spans="1:15" x14ac:dyDescent="0.2">
      <c r="A837" s="514"/>
      <c r="B837" s="514"/>
      <c r="C837" s="514"/>
      <c r="D837" s="514"/>
      <c r="E837" s="514"/>
      <c r="F837" s="514"/>
      <c r="G837" s="514"/>
      <c r="H837" s="516"/>
      <c r="I837" s="509"/>
      <c r="J837" s="509"/>
      <c r="K837" s="509"/>
      <c r="L837" s="514"/>
      <c r="M837" s="514"/>
      <c r="N837" s="516"/>
      <c r="O837" s="514"/>
    </row>
    <row r="838" spans="1:15" x14ac:dyDescent="0.2">
      <c r="A838" s="514"/>
      <c r="B838" s="514"/>
      <c r="C838" s="514"/>
      <c r="D838" s="514"/>
      <c r="E838" s="514"/>
      <c r="F838" s="514"/>
      <c r="G838" s="514"/>
      <c r="H838" s="516"/>
      <c r="I838" s="509"/>
      <c r="J838" s="509"/>
      <c r="K838" s="509"/>
      <c r="L838" s="514"/>
      <c r="M838" s="514"/>
      <c r="N838" s="516"/>
      <c r="O838" s="514"/>
    </row>
    <row r="839" spans="1:15" x14ac:dyDescent="0.2">
      <c r="A839" s="514"/>
      <c r="B839" s="514"/>
      <c r="C839" s="514"/>
      <c r="D839" s="514"/>
      <c r="E839" s="514"/>
      <c r="F839" s="514"/>
      <c r="G839" s="514"/>
      <c r="H839" s="516"/>
      <c r="I839" s="509"/>
      <c r="J839" s="509"/>
      <c r="K839" s="509"/>
      <c r="L839" s="514"/>
      <c r="M839" s="514"/>
      <c r="N839" s="516"/>
      <c r="O839" s="514"/>
    </row>
    <row r="840" spans="1:15" x14ac:dyDescent="0.2">
      <c r="A840" s="514"/>
      <c r="B840" s="514"/>
      <c r="C840" s="514"/>
      <c r="D840" s="514"/>
      <c r="E840" s="514"/>
      <c r="F840" s="514"/>
      <c r="G840" s="514"/>
      <c r="H840" s="516"/>
      <c r="I840" s="509"/>
      <c r="J840" s="509"/>
      <c r="K840" s="509"/>
      <c r="L840" s="514"/>
      <c r="M840" s="514"/>
      <c r="N840" s="516"/>
      <c r="O840" s="514"/>
    </row>
    <row r="841" spans="1:15" x14ac:dyDescent="0.2">
      <c r="A841" s="514"/>
      <c r="B841" s="514"/>
      <c r="C841" s="514"/>
      <c r="D841" s="514"/>
      <c r="E841" s="514"/>
      <c r="F841" s="514"/>
      <c r="G841" s="514"/>
      <c r="H841" s="516"/>
      <c r="I841" s="509"/>
      <c r="J841" s="509"/>
      <c r="K841" s="509"/>
      <c r="L841" s="514"/>
      <c r="M841" s="514"/>
      <c r="N841" s="516"/>
      <c r="O841" s="514"/>
    </row>
    <row r="842" spans="1:15" x14ac:dyDescent="0.2">
      <c r="A842" s="514"/>
      <c r="B842" s="514"/>
      <c r="C842" s="514"/>
      <c r="D842" s="514"/>
      <c r="E842" s="514"/>
      <c r="F842" s="514"/>
      <c r="G842" s="514"/>
      <c r="H842" s="516"/>
      <c r="I842" s="509"/>
      <c r="J842" s="509"/>
      <c r="K842" s="509"/>
      <c r="L842" s="514"/>
      <c r="M842" s="514"/>
      <c r="N842" s="516"/>
      <c r="O842" s="514"/>
    </row>
    <row r="843" spans="1:15" x14ac:dyDescent="0.2">
      <c r="A843" s="514"/>
      <c r="B843" s="514"/>
      <c r="C843" s="514"/>
      <c r="D843" s="514"/>
      <c r="E843" s="514"/>
      <c r="F843" s="514"/>
      <c r="G843" s="514"/>
      <c r="H843" s="516"/>
      <c r="I843" s="509"/>
      <c r="J843" s="509"/>
      <c r="K843" s="509"/>
      <c r="L843" s="514"/>
      <c r="M843" s="514"/>
      <c r="N843" s="516"/>
      <c r="O843" s="514"/>
    </row>
    <row r="844" spans="1:15" x14ac:dyDescent="0.2">
      <c r="A844" s="514"/>
      <c r="B844" s="514"/>
      <c r="C844" s="514"/>
      <c r="D844" s="514"/>
      <c r="E844" s="514"/>
      <c r="F844" s="514"/>
      <c r="G844" s="514"/>
      <c r="H844" s="516"/>
      <c r="I844" s="509"/>
      <c r="J844" s="509"/>
      <c r="K844" s="509"/>
      <c r="L844" s="514"/>
      <c r="M844" s="514"/>
      <c r="N844" s="516"/>
      <c r="O844" s="514"/>
    </row>
    <row r="845" spans="1:15" x14ac:dyDescent="0.2">
      <c r="A845" s="514"/>
      <c r="B845" s="514"/>
      <c r="C845" s="514"/>
      <c r="D845" s="514"/>
      <c r="E845" s="514"/>
      <c r="F845" s="514"/>
      <c r="G845" s="514"/>
      <c r="H845" s="516"/>
      <c r="I845" s="509"/>
      <c r="J845" s="509"/>
      <c r="K845" s="509"/>
      <c r="L845" s="514"/>
      <c r="M845" s="514"/>
      <c r="N845" s="516"/>
      <c r="O845" s="514"/>
    </row>
    <row r="846" spans="1:15" x14ac:dyDescent="0.2">
      <c r="A846" s="514"/>
      <c r="B846" s="514"/>
      <c r="C846" s="514"/>
      <c r="D846" s="514"/>
      <c r="E846" s="514"/>
      <c r="F846" s="514"/>
      <c r="G846" s="514"/>
      <c r="H846" s="516"/>
      <c r="I846" s="509"/>
      <c r="J846" s="509"/>
      <c r="K846" s="509"/>
      <c r="L846" s="514"/>
      <c r="M846" s="514"/>
      <c r="N846" s="516"/>
      <c r="O846" s="514"/>
    </row>
    <row r="847" spans="1:15" x14ac:dyDescent="0.2">
      <c r="A847" s="514"/>
      <c r="B847" s="514"/>
      <c r="C847" s="514"/>
      <c r="D847" s="514"/>
      <c r="E847" s="514"/>
      <c r="F847" s="514"/>
      <c r="G847" s="514"/>
      <c r="H847" s="516"/>
      <c r="I847" s="509"/>
      <c r="J847" s="509"/>
      <c r="K847" s="509"/>
      <c r="L847" s="514"/>
      <c r="M847" s="514"/>
      <c r="N847" s="516"/>
      <c r="O847" s="514"/>
    </row>
    <row r="848" spans="1:15" x14ac:dyDescent="0.2">
      <c r="A848" s="514"/>
      <c r="B848" s="514"/>
      <c r="C848" s="514"/>
      <c r="D848" s="514"/>
      <c r="E848" s="514"/>
      <c r="F848" s="514"/>
      <c r="G848" s="514"/>
      <c r="H848" s="516"/>
      <c r="I848" s="509"/>
      <c r="J848" s="509"/>
      <c r="K848" s="509"/>
      <c r="L848" s="514"/>
      <c r="M848" s="514"/>
      <c r="N848" s="516"/>
      <c r="O848" s="514"/>
    </row>
    <row r="849" spans="1:15" x14ac:dyDescent="0.2">
      <c r="A849" s="514"/>
      <c r="B849" s="514"/>
      <c r="C849" s="514"/>
      <c r="D849" s="514"/>
      <c r="E849" s="514"/>
      <c r="F849" s="514"/>
      <c r="G849" s="514"/>
      <c r="H849" s="516"/>
      <c r="I849" s="509"/>
      <c r="J849" s="509"/>
      <c r="K849" s="509"/>
      <c r="L849" s="514"/>
      <c r="M849" s="514"/>
      <c r="N849" s="516"/>
      <c r="O849" s="514"/>
    </row>
    <row r="850" spans="1:15" x14ac:dyDescent="0.2">
      <c r="A850" s="514"/>
      <c r="B850" s="514"/>
      <c r="C850" s="514"/>
      <c r="D850" s="514"/>
      <c r="E850" s="514"/>
      <c r="F850" s="514"/>
      <c r="G850" s="514"/>
      <c r="H850" s="516"/>
      <c r="I850" s="509"/>
      <c r="J850" s="509"/>
      <c r="K850" s="509"/>
      <c r="L850" s="514"/>
      <c r="M850" s="514"/>
      <c r="N850" s="516"/>
      <c r="O850" s="514"/>
    </row>
    <row r="851" spans="1:15" x14ac:dyDescent="0.2">
      <c r="A851" s="514"/>
      <c r="B851" s="514"/>
      <c r="C851" s="514"/>
      <c r="D851" s="514"/>
      <c r="E851" s="514"/>
      <c r="F851" s="514"/>
      <c r="G851" s="514"/>
      <c r="H851" s="516"/>
      <c r="I851" s="509"/>
      <c r="J851" s="509"/>
      <c r="K851" s="509"/>
      <c r="L851" s="514"/>
      <c r="M851" s="514"/>
      <c r="N851" s="516"/>
      <c r="O851" s="514"/>
    </row>
    <row r="852" spans="1:15" x14ac:dyDescent="0.2">
      <c r="A852" s="514"/>
      <c r="B852" s="514"/>
      <c r="C852" s="514"/>
      <c r="D852" s="514"/>
      <c r="E852" s="514"/>
      <c r="F852" s="514"/>
      <c r="G852" s="514"/>
      <c r="H852" s="516"/>
      <c r="I852" s="509"/>
      <c r="J852" s="509"/>
      <c r="K852" s="509"/>
      <c r="L852" s="514"/>
      <c r="M852" s="514"/>
      <c r="N852" s="516"/>
      <c r="O852" s="514"/>
    </row>
    <row r="853" spans="1:15" x14ac:dyDescent="0.2">
      <c r="A853" s="514"/>
      <c r="B853" s="514"/>
      <c r="C853" s="514"/>
      <c r="D853" s="514"/>
      <c r="E853" s="514"/>
      <c r="F853" s="514"/>
      <c r="G853" s="514"/>
      <c r="H853" s="516"/>
      <c r="I853" s="509"/>
      <c r="J853" s="509"/>
      <c r="K853" s="509"/>
      <c r="L853" s="514"/>
      <c r="M853" s="514"/>
      <c r="N853" s="516"/>
      <c r="O853" s="514"/>
    </row>
    <row r="854" spans="1:15" x14ac:dyDescent="0.2">
      <c r="A854" s="514"/>
      <c r="B854" s="514"/>
      <c r="C854" s="514"/>
      <c r="D854" s="514"/>
      <c r="E854" s="514"/>
      <c r="F854" s="514"/>
      <c r="G854" s="514"/>
      <c r="H854" s="516"/>
      <c r="I854" s="509"/>
      <c r="J854" s="509"/>
      <c r="K854" s="509"/>
      <c r="L854" s="514"/>
      <c r="M854" s="514"/>
      <c r="N854" s="516"/>
      <c r="O854" s="514"/>
    </row>
    <row r="855" spans="1:15" x14ac:dyDescent="0.2">
      <c r="A855" s="514"/>
      <c r="B855" s="514"/>
      <c r="C855" s="514"/>
      <c r="D855" s="514"/>
      <c r="E855" s="514"/>
      <c r="F855" s="514"/>
      <c r="G855" s="514"/>
      <c r="H855" s="516"/>
      <c r="I855" s="509"/>
      <c r="J855" s="509"/>
      <c r="K855" s="509"/>
      <c r="L855" s="514"/>
      <c r="M855" s="514"/>
      <c r="N855" s="516"/>
      <c r="O855" s="514"/>
    </row>
    <row r="856" spans="1:15" x14ac:dyDescent="0.2">
      <c r="A856" s="514"/>
      <c r="B856" s="514"/>
      <c r="C856" s="514"/>
      <c r="D856" s="514"/>
      <c r="E856" s="514"/>
      <c r="F856" s="514"/>
      <c r="G856" s="514"/>
      <c r="H856" s="516"/>
      <c r="I856" s="509"/>
      <c r="J856" s="509"/>
      <c r="K856" s="509"/>
      <c r="L856" s="514"/>
      <c r="M856" s="514"/>
      <c r="N856" s="516"/>
      <c r="O856" s="514"/>
    </row>
    <row r="857" spans="1:15" x14ac:dyDescent="0.2">
      <c r="A857" s="514"/>
      <c r="B857" s="514"/>
      <c r="C857" s="514"/>
      <c r="D857" s="514"/>
      <c r="E857" s="514"/>
      <c r="F857" s="514"/>
      <c r="G857" s="514"/>
      <c r="H857" s="516"/>
      <c r="I857" s="509"/>
      <c r="J857" s="509"/>
      <c r="K857" s="509"/>
      <c r="L857" s="514"/>
      <c r="M857" s="514"/>
      <c r="N857" s="516"/>
      <c r="O857" s="514"/>
    </row>
    <row r="858" spans="1:15" x14ac:dyDescent="0.2">
      <c r="A858" s="514"/>
      <c r="B858" s="514"/>
      <c r="C858" s="514"/>
      <c r="D858" s="514"/>
      <c r="E858" s="514"/>
      <c r="F858" s="514"/>
      <c r="G858" s="514"/>
      <c r="H858" s="516"/>
      <c r="I858" s="509"/>
      <c r="J858" s="509"/>
      <c r="K858" s="509"/>
      <c r="L858" s="514"/>
      <c r="M858" s="514"/>
      <c r="N858" s="516"/>
      <c r="O858" s="514"/>
    </row>
    <row r="859" spans="1:15" x14ac:dyDescent="0.2">
      <c r="A859" s="514"/>
      <c r="B859" s="514"/>
      <c r="C859" s="514"/>
      <c r="D859" s="514"/>
      <c r="E859" s="514"/>
      <c r="F859" s="514"/>
      <c r="G859" s="514"/>
      <c r="H859" s="516"/>
      <c r="I859" s="509"/>
      <c r="J859" s="509"/>
      <c r="K859" s="509"/>
      <c r="L859" s="514"/>
      <c r="M859" s="514"/>
      <c r="N859" s="516"/>
      <c r="O859" s="514"/>
    </row>
    <row r="860" spans="1:15" x14ac:dyDescent="0.2">
      <c r="A860" s="514"/>
      <c r="B860" s="514"/>
      <c r="C860" s="514"/>
      <c r="D860" s="514"/>
      <c r="E860" s="514"/>
      <c r="F860" s="514"/>
      <c r="G860" s="514"/>
      <c r="H860" s="516"/>
      <c r="I860" s="509"/>
      <c r="J860" s="509"/>
      <c r="K860" s="509"/>
      <c r="L860" s="514"/>
      <c r="M860" s="514"/>
      <c r="N860" s="516"/>
      <c r="O860" s="514"/>
    </row>
    <row r="861" spans="1:15" x14ac:dyDescent="0.2">
      <c r="A861" s="514"/>
      <c r="B861" s="514"/>
      <c r="C861" s="514"/>
      <c r="D861" s="514"/>
      <c r="E861" s="514"/>
      <c r="F861" s="514"/>
      <c r="G861" s="514"/>
      <c r="H861" s="516"/>
      <c r="I861" s="509"/>
      <c r="J861" s="509"/>
      <c r="K861" s="509"/>
      <c r="L861" s="514"/>
      <c r="M861" s="514"/>
      <c r="N861" s="516"/>
      <c r="O861" s="514"/>
    </row>
    <row r="862" spans="1:15" x14ac:dyDescent="0.2">
      <c r="A862" s="514"/>
      <c r="B862" s="514"/>
      <c r="C862" s="514"/>
      <c r="D862" s="514"/>
      <c r="E862" s="514"/>
      <c r="F862" s="514"/>
      <c r="G862" s="514"/>
      <c r="H862" s="516"/>
      <c r="I862" s="509"/>
      <c r="J862" s="509"/>
      <c r="K862" s="509"/>
      <c r="L862" s="514"/>
      <c r="M862" s="514"/>
      <c r="N862" s="516"/>
      <c r="O862" s="514"/>
    </row>
    <row r="863" spans="1:15" x14ac:dyDescent="0.2">
      <c r="A863" s="514"/>
      <c r="B863" s="514"/>
      <c r="C863" s="514"/>
      <c r="D863" s="514"/>
      <c r="E863" s="514"/>
      <c r="F863" s="514"/>
      <c r="G863" s="514"/>
      <c r="H863" s="516"/>
      <c r="I863" s="509"/>
      <c r="J863" s="509"/>
      <c r="K863" s="509"/>
      <c r="L863" s="514"/>
      <c r="M863" s="514"/>
      <c r="N863" s="516"/>
      <c r="O863" s="514"/>
    </row>
    <row r="864" spans="1:15" x14ac:dyDescent="0.2">
      <c r="A864" s="514"/>
      <c r="B864" s="514"/>
      <c r="C864" s="514"/>
      <c r="D864" s="514"/>
      <c r="E864" s="514"/>
      <c r="F864" s="514"/>
      <c r="G864" s="514"/>
      <c r="H864" s="516"/>
      <c r="I864" s="509"/>
      <c r="J864" s="509"/>
      <c r="K864" s="509"/>
      <c r="L864" s="514"/>
      <c r="M864" s="514"/>
      <c r="N864" s="516"/>
      <c r="O864" s="514"/>
    </row>
    <row r="865" spans="1:15" x14ac:dyDescent="0.2">
      <c r="A865" s="514"/>
      <c r="B865" s="514"/>
      <c r="C865" s="514"/>
      <c r="D865" s="514"/>
      <c r="E865" s="514"/>
      <c r="F865" s="514"/>
      <c r="G865" s="514"/>
      <c r="H865" s="516"/>
      <c r="I865" s="509"/>
      <c r="J865" s="509"/>
      <c r="K865" s="509"/>
      <c r="L865" s="514"/>
      <c r="M865" s="514"/>
      <c r="N865" s="516"/>
      <c r="O865" s="514"/>
    </row>
    <row r="866" spans="1:15" x14ac:dyDescent="0.2">
      <c r="A866" s="514"/>
      <c r="B866" s="514"/>
      <c r="C866" s="514"/>
      <c r="D866" s="514"/>
      <c r="E866" s="514"/>
      <c r="F866" s="514"/>
      <c r="G866" s="514"/>
      <c r="H866" s="516"/>
      <c r="I866" s="509"/>
      <c r="J866" s="509"/>
      <c r="K866" s="509"/>
      <c r="L866" s="514"/>
      <c r="M866" s="514"/>
      <c r="N866" s="516"/>
      <c r="O866" s="514"/>
    </row>
    <row r="867" spans="1:15" x14ac:dyDescent="0.2">
      <c r="A867" s="514"/>
      <c r="B867" s="514"/>
      <c r="C867" s="514"/>
      <c r="D867" s="514"/>
      <c r="E867" s="514"/>
      <c r="F867" s="514"/>
      <c r="G867" s="514"/>
      <c r="H867" s="516"/>
      <c r="I867" s="509"/>
      <c r="J867" s="509"/>
      <c r="K867" s="509"/>
      <c r="L867" s="514"/>
      <c r="M867" s="514"/>
      <c r="N867" s="516"/>
      <c r="O867" s="514"/>
    </row>
    <row r="868" spans="1:15" x14ac:dyDescent="0.2">
      <c r="A868" s="514"/>
      <c r="B868" s="514"/>
      <c r="C868" s="514"/>
      <c r="D868" s="514"/>
      <c r="E868" s="514"/>
      <c r="F868" s="514"/>
      <c r="G868" s="514"/>
      <c r="H868" s="516"/>
      <c r="I868" s="509"/>
      <c r="J868" s="509"/>
      <c r="K868" s="509"/>
      <c r="L868" s="514"/>
      <c r="M868" s="514"/>
      <c r="N868" s="516"/>
      <c r="O868" s="514"/>
    </row>
    <row r="869" spans="1:15" x14ac:dyDescent="0.2">
      <c r="A869" s="514"/>
      <c r="B869" s="514"/>
      <c r="C869" s="514"/>
      <c r="D869" s="514"/>
      <c r="E869" s="514"/>
      <c r="F869" s="514"/>
      <c r="G869" s="514"/>
      <c r="H869" s="516"/>
      <c r="I869" s="509"/>
      <c r="J869" s="509"/>
      <c r="K869" s="509"/>
      <c r="L869" s="514"/>
      <c r="M869" s="514"/>
      <c r="N869" s="516"/>
      <c r="O869" s="514"/>
    </row>
    <row r="870" spans="1:15" x14ac:dyDescent="0.2">
      <c r="A870" s="514"/>
      <c r="B870" s="514"/>
      <c r="C870" s="514"/>
      <c r="D870" s="514"/>
      <c r="E870" s="514"/>
      <c r="F870" s="514"/>
      <c r="G870" s="514"/>
      <c r="H870" s="516"/>
      <c r="I870" s="509"/>
      <c r="J870" s="509"/>
      <c r="K870" s="509"/>
      <c r="L870" s="514"/>
      <c r="M870" s="514"/>
      <c r="N870" s="516"/>
      <c r="O870" s="514"/>
    </row>
    <row r="871" spans="1:15" x14ac:dyDescent="0.2">
      <c r="A871" s="514"/>
      <c r="B871" s="514"/>
      <c r="C871" s="514"/>
      <c r="D871" s="514"/>
      <c r="E871" s="514"/>
      <c r="F871" s="514"/>
      <c r="G871" s="514"/>
      <c r="H871" s="516"/>
      <c r="I871" s="509"/>
      <c r="J871" s="509"/>
      <c r="K871" s="509"/>
      <c r="L871" s="514"/>
      <c r="M871" s="514"/>
      <c r="N871" s="516"/>
      <c r="O871" s="514"/>
    </row>
    <row r="872" spans="1:15" x14ac:dyDescent="0.2">
      <c r="A872" s="514"/>
      <c r="B872" s="514"/>
      <c r="C872" s="514"/>
      <c r="D872" s="514"/>
      <c r="E872" s="514"/>
      <c r="F872" s="514"/>
      <c r="G872" s="514"/>
      <c r="H872" s="516"/>
      <c r="I872" s="509"/>
      <c r="J872" s="509"/>
      <c r="K872" s="509"/>
      <c r="L872" s="514"/>
      <c r="M872" s="514"/>
      <c r="N872" s="516"/>
      <c r="O872" s="514"/>
    </row>
    <row r="873" spans="1:15" x14ac:dyDescent="0.2">
      <c r="A873" s="514"/>
      <c r="B873" s="514"/>
      <c r="C873" s="514"/>
      <c r="D873" s="514"/>
      <c r="E873" s="514"/>
      <c r="F873" s="514"/>
      <c r="G873" s="514"/>
      <c r="H873" s="516"/>
      <c r="I873" s="509"/>
      <c r="J873" s="509"/>
      <c r="K873" s="509"/>
      <c r="L873" s="514"/>
      <c r="M873" s="514"/>
      <c r="N873" s="516"/>
      <c r="O873" s="514"/>
    </row>
    <row r="874" spans="1:15" x14ac:dyDescent="0.2">
      <c r="A874" s="514"/>
      <c r="B874" s="514"/>
      <c r="C874" s="514"/>
      <c r="D874" s="514"/>
      <c r="E874" s="514"/>
      <c r="F874" s="514"/>
      <c r="G874" s="514"/>
      <c r="H874" s="516"/>
      <c r="I874" s="509"/>
      <c r="J874" s="509"/>
      <c r="K874" s="509"/>
      <c r="L874" s="514"/>
      <c r="M874" s="514"/>
      <c r="N874" s="516"/>
      <c r="O874" s="514"/>
    </row>
    <row r="875" spans="1:15" x14ac:dyDescent="0.2">
      <c r="A875" s="514"/>
      <c r="B875" s="514"/>
      <c r="C875" s="514"/>
      <c r="D875" s="514"/>
      <c r="E875" s="514"/>
      <c r="F875" s="514"/>
      <c r="G875" s="514"/>
      <c r="H875" s="516"/>
      <c r="I875" s="509"/>
      <c r="J875" s="509"/>
      <c r="K875" s="509"/>
      <c r="L875" s="514"/>
      <c r="M875" s="514"/>
      <c r="N875" s="516"/>
      <c r="O875" s="514"/>
    </row>
    <row r="876" spans="1:15" x14ac:dyDescent="0.2">
      <c r="A876" s="514"/>
      <c r="B876" s="514"/>
      <c r="C876" s="514"/>
      <c r="D876" s="514"/>
      <c r="E876" s="514"/>
      <c r="F876" s="514"/>
      <c r="G876" s="514"/>
      <c r="H876" s="516"/>
      <c r="I876" s="509"/>
      <c r="J876" s="509"/>
      <c r="K876" s="509"/>
      <c r="L876" s="514"/>
      <c r="M876" s="514"/>
      <c r="N876" s="516"/>
      <c r="O876" s="514"/>
    </row>
    <row r="877" spans="1:15" x14ac:dyDescent="0.2">
      <c r="A877" s="514"/>
      <c r="B877" s="514"/>
      <c r="C877" s="514"/>
      <c r="D877" s="514"/>
      <c r="E877" s="514"/>
      <c r="F877" s="514"/>
      <c r="G877" s="514"/>
      <c r="H877" s="516"/>
      <c r="I877" s="509"/>
      <c r="J877" s="509"/>
      <c r="K877" s="509"/>
      <c r="L877" s="514"/>
      <c r="M877" s="514"/>
      <c r="N877" s="516"/>
      <c r="O877" s="514"/>
    </row>
    <row r="878" spans="1:15" x14ac:dyDescent="0.2">
      <c r="A878" s="514"/>
      <c r="B878" s="514"/>
      <c r="C878" s="514"/>
      <c r="D878" s="514"/>
      <c r="E878" s="514"/>
      <c r="F878" s="514"/>
      <c r="G878" s="514"/>
      <c r="H878" s="516"/>
      <c r="I878" s="509"/>
      <c r="J878" s="509"/>
      <c r="K878" s="509"/>
      <c r="L878" s="514"/>
      <c r="M878" s="514"/>
      <c r="N878" s="516"/>
      <c r="O878" s="514"/>
    </row>
    <row r="879" spans="1:15" x14ac:dyDescent="0.2">
      <c r="A879" s="514"/>
      <c r="B879" s="514"/>
      <c r="C879" s="514"/>
      <c r="D879" s="514"/>
      <c r="E879" s="514"/>
      <c r="F879" s="514"/>
      <c r="G879" s="514"/>
      <c r="H879" s="516"/>
      <c r="I879" s="509"/>
      <c r="J879" s="509"/>
      <c r="K879" s="509"/>
      <c r="L879" s="514"/>
      <c r="M879" s="514"/>
      <c r="N879" s="516"/>
      <c r="O879" s="514"/>
    </row>
    <row r="880" spans="1:15" x14ac:dyDescent="0.2">
      <c r="A880" s="514"/>
      <c r="B880" s="514"/>
      <c r="C880" s="514"/>
      <c r="D880" s="514"/>
      <c r="E880" s="514"/>
      <c r="F880" s="514"/>
      <c r="G880" s="514"/>
      <c r="H880" s="516"/>
      <c r="I880" s="509"/>
      <c r="J880" s="509"/>
      <c r="K880" s="509"/>
      <c r="L880" s="514"/>
      <c r="M880" s="514"/>
      <c r="N880" s="516"/>
      <c r="O880" s="514"/>
    </row>
    <row r="881" spans="1:15" x14ac:dyDescent="0.2">
      <c r="A881" s="514"/>
      <c r="B881" s="514"/>
      <c r="C881" s="514"/>
      <c r="D881" s="514"/>
      <c r="E881" s="514"/>
      <c r="F881" s="514"/>
      <c r="G881" s="514"/>
      <c r="H881" s="516"/>
      <c r="I881" s="509"/>
      <c r="J881" s="509"/>
      <c r="K881" s="509"/>
      <c r="L881" s="514"/>
      <c r="M881" s="514"/>
      <c r="N881" s="516"/>
      <c r="O881" s="514"/>
    </row>
    <row r="882" spans="1:15" x14ac:dyDescent="0.2">
      <c r="A882" s="514"/>
      <c r="B882" s="514"/>
      <c r="C882" s="514"/>
      <c r="D882" s="514"/>
      <c r="E882" s="514"/>
      <c r="F882" s="514"/>
      <c r="G882" s="514"/>
      <c r="H882" s="516"/>
      <c r="I882" s="509"/>
      <c r="J882" s="509"/>
      <c r="K882" s="509"/>
      <c r="L882" s="514"/>
      <c r="M882" s="514"/>
      <c r="N882" s="516"/>
      <c r="O882" s="514"/>
    </row>
    <row r="883" spans="1:15" x14ac:dyDescent="0.2">
      <c r="A883" s="514"/>
      <c r="B883" s="514"/>
      <c r="C883" s="514"/>
      <c r="D883" s="514"/>
      <c r="E883" s="514"/>
      <c r="F883" s="514"/>
      <c r="G883" s="514"/>
      <c r="H883" s="516"/>
      <c r="I883" s="509"/>
      <c r="J883" s="509"/>
      <c r="K883" s="509"/>
      <c r="L883" s="514"/>
      <c r="M883" s="514"/>
      <c r="N883" s="516"/>
      <c r="O883" s="514"/>
    </row>
    <row r="884" spans="1:15" x14ac:dyDescent="0.2">
      <c r="A884" s="514"/>
      <c r="B884" s="514"/>
      <c r="C884" s="514"/>
      <c r="D884" s="514"/>
      <c r="E884" s="514"/>
      <c r="F884" s="514"/>
      <c r="G884" s="514"/>
      <c r="H884" s="516"/>
      <c r="I884" s="509"/>
      <c r="J884" s="509"/>
      <c r="K884" s="509"/>
      <c r="L884" s="514"/>
      <c r="M884" s="514"/>
      <c r="N884" s="516"/>
      <c r="O884" s="514"/>
    </row>
    <row r="885" spans="1:15" x14ac:dyDescent="0.2">
      <c r="A885" s="514"/>
      <c r="B885" s="514"/>
      <c r="C885" s="514"/>
      <c r="D885" s="514"/>
      <c r="E885" s="514"/>
      <c r="F885" s="514"/>
      <c r="G885" s="514"/>
      <c r="H885" s="516"/>
      <c r="I885" s="509"/>
      <c r="J885" s="509"/>
      <c r="K885" s="509"/>
      <c r="L885" s="514"/>
      <c r="M885" s="514"/>
      <c r="N885" s="516"/>
      <c r="O885" s="514"/>
    </row>
    <row r="886" spans="1:15" x14ac:dyDescent="0.2">
      <c r="A886" s="514"/>
      <c r="B886" s="514"/>
      <c r="C886" s="514"/>
      <c r="D886" s="514"/>
      <c r="E886" s="514"/>
      <c r="F886" s="514"/>
      <c r="G886" s="514"/>
      <c r="H886" s="516"/>
      <c r="I886" s="509"/>
      <c r="J886" s="509"/>
      <c r="K886" s="509"/>
      <c r="L886" s="514"/>
      <c r="M886" s="514"/>
      <c r="N886" s="516"/>
      <c r="O886" s="514"/>
    </row>
    <row r="887" spans="1:15" x14ac:dyDescent="0.2">
      <c r="A887" s="514"/>
      <c r="B887" s="514"/>
      <c r="C887" s="514"/>
      <c r="D887" s="514"/>
      <c r="E887" s="514"/>
      <c r="F887" s="514"/>
      <c r="G887" s="514"/>
      <c r="H887" s="516"/>
      <c r="I887" s="509"/>
      <c r="J887" s="509"/>
      <c r="K887" s="509"/>
      <c r="L887" s="514"/>
      <c r="M887" s="514"/>
      <c r="N887" s="516"/>
      <c r="O887" s="514"/>
    </row>
    <row r="888" spans="1:15" x14ac:dyDescent="0.2">
      <c r="A888" s="514"/>
      <c r="B888" s="514"/>
      <c r="C888" s="514"/>
      <c r="D888" s="514"/>
      <c r="E888" s="514"/>
      <c r="F888" s="514"/>
      <c r="G888" s="514"/>
      <c r="H888" s="516"/>
      <c r="I888" s="509"/>
      <c r="J888" s="509"/>
      <c r="K888" s="509"/>
      <c r="L888" s="514"/>
      <c r="M888" s="514"/>
      <c r="N888" s="516"/>
      <c r="O888" s="514"/>
    </row>
    <row r="889" spans="1:15" x14ac:dyDescent="0.2">
      <c r="A889" s="514"/>
      <c r="B889" s="514"/>
      <c r="C889" s="514"/>
      <c r="D889" s="514"/>
      <c r="E889" s="514"/>
      <c r="F889" s="514"/>
      <c r="G889" s="514"/>
      <c r="H889" s="516"/>
      <c r="I889" s="509"/>
      <c r="J889" s="509"/>
      <c r="K889" s="509"/>
      <c r="L889" s="514"/>
      <c r="M889" s="514"/>
      <c r="N889" s="516"/>
      <c r="O889" s="514"/>
    </row>
    <row r="890" spans="1:15" x14ac:dyDescent="0.2">
      <c r="A890" s="514"/>
      <c r="B890" s="514"/>
      <c r="C890" s="514"/>
      <c r="D890" s="514"/>
      <c r="E890" s="514"/>
      <c r="F890" s="514"/>
      <c r="G890" s="514"/>
      <c r="H890" s="516"/>
      <c r="I890" s="509"/>
      <c r="J890" s="509"/>
      <c r="K890" s="509"/>
      <c r="L890" s="514"/>
      <c r="M890" s="514"/>
      <c r="N890" s="516"/>
      <c r="O890" s="514"/>
    </row>
    <row r="891" spans="1:15" x14ac:dyDescent="0.2">
      <c r="A891" s="514"/>
      <c r="B891" s="514"/>
      <c r="C891" s="514"/>
      <c r="D891" s="514"/>
      <c r="E891" s="514"/>
      <c r="F891" s="514"/>
      <c r="G891" s="514"/>
      <c r="H891" s="516"/>
      <c r="I891" s="509"/>
      <c r="J891" s="509"/>
      <c r="K891" s="509"/>
      <c r="L891" s="514"/>
      <c r="M891" s="514"/>
      <c r="N891" s="516"/>
      <c r="O891" s="514"/>
    </row>
    <row r="892" spans="1:15" x14ac:dyDescent="0.2">
      <c r="A892" s="514"/>
      <c r="B892" s="514"/>
      <c r="C892" s="514"/>
      <c r="D892" s="514"/>
      <c r="E892" s="514"/>
      <c r="F892" s="514"/>
      <c r="G892" s="514"/>
      <c r="H892" s="516"/>
      <c r="I892" s="509"/>
      <c r="J892" s="509"/>
      <c r="K892" s="509"/>
      <c r="L892" s="514"/>
      <c r="M892" s="514"/>
      <c r="N892" s="516"/>
      <c r="O892" s="514"/>
    </row>
    <row r="893" spans="1:15" x14ac:dyDescent="0.2">
      <c r="A893" s="514"/>
      <c r="B893" s="514"/>
      <c r="C893" s="514"/>
      <c r="D893" s="514"/>
      <c r="E893" s="514"/>
      <c r="F893" s="514"/>
      <c r="G893" s="514"/>
      <c r="H893" s="516"/>
      <c r="I893" s="509"/>
      <c r="J893" s="509"/>
      <c r="K893" s="509"/>
      <c r="L893" s="514"/>
      <c r="M893" s="514"/>
      <c r="N893" s="516"/>
      <c r="O893" s="514"/>
    </row>
    <row r="894" spans="1:15" x14ac:dyDescent="0.2">
      <c r="A894" s="514"/>
      <c r="B894" s="514"/>
      <c r="C894" s="514"/>
      <c r="D894" s="514"/>
      <c r="E894" s="514"/>
      <c r="F894" s="514"/>
      <c r="G894" s="514"/>
      <c r="H894" s="516"/>
      <c r="I894" s="509"/>
      <c r="J894" s="509"/>
      <c r="K894" s="509"/>
      <c r="L894" s="514"/>
      <c r="M894" s="514"/>
      <c r="N894" s="516"/>
      <c r="O894" s="514"/>
    </row>
    <row r="895" spans="1:15" x14ac:dyDescent="0.2">
      <c r="A895" s="514"/>
      <c r="B895" s="514"/>
      <c r="C895" s="514"/>
      <c r="D895" s="514"/>
      <c r="E895" s="514"/>
      <c r="F895" s="514"/>
      <c r="G895" s="514"/>
      <c r="H895" s="516"/>
      <c r="I895" s="509"/>
      <c r="J895" s="509"/>
      <c r="K895" s="509"/>
      <c r="L895" s="514"/>
      <c r="M895" s="514"/>
      <c r="N895" s="516"/>
      <c r="O895" s="514"/>
    </row>
    <row r="896" spans="1:15" x14ac:dyDescent="0.2">
      <c r="A896" s="514"/>
      <c r="B896" s="514"/>
      <c r="C896" s="514"/>
      <c r="D896" s="514"/>
      <c r="E896" s="514"/>
      <c r="F896" s="514"/>
      <c r="G896" s="514"/>
      <c r="H896" s="516"/>
      <c r="I896" s="509"/>
      <c r="J896" s="509"/>
      <c r="K896" s="509"/>
      <c r="L896" s="514"/>
      <c r="M896" s="514"/>
      <c r="N896" s="516"/>
      <c r="O896" s="514"/>
    </row>
    <row r="897" spans="1:15" x14ac:dyDescent="0.2">
      <c r="A897" s="514"/>
      <c r="B897" s="514"/>
      <c r="C897" s="514"/>
      <c r="D897" s="514"/>
      <c r="E897" s="514"/>
      <c r="F897" s="514"/>
      <c r="G897" s="514"/>
      <c r="H897" s="516"/>
      <c r="I897" s="509"/>
      <c r="J897" s="509"/>
      <c r="K897" s="509"/>
      <c r="L897" s="514"/>
      <c r="M897" s="514"/>
      <c r="N897" s="516"/>
      <c r="O897" s="514"/>
    </row>
    <row r="898" spans="1:15" x14ac:dyDescent="0.2">
      <c r="A898" s="514"/>
      <c r="B898" s="514"/>
      <c r="C898" s="514"/>
      <c r="D898" s="514"/>
      <c r="E898" s="514"/>
      <c r="F898" s="514"/>
      <c r="G898" s="514"/>
      <c r="H898" s="516"/>
      <c r="I898" s="509"/>
      <c r="J898" s="509"/>
      <c r="K898" s="509"/>
      <c r="L898" s="514"/>
      <c r="M898" s="514"/>
      <c r="N898" s="516"/>
      <c r="O898" s="514"/>
    </row>
    <row r="899" spans="1:15" x14ac:dyDescent="0.2">
      <c r="A899" s="514"/>
      <c r="B899" s="514"/>
      <c r="C899" s="514"/>
      <c r="D899" s="514"/>
      <c r="E899" s="514"/>
      <c r="F899" s="514"/>
      <c r="G899" s="514"/>
      <c r="H899" s="516"/>
      <c r="I899" s="509"/>
      <c r="J899" s="509"/>
      <c r="K899" s="509"/>
      <c r="L899" s="514"/>
      <c r="M899" s="514"/>
      <c r="N899" s="516"/>
      <c r="O899" s="514"/>
    </row>
    <row r="900" spans="1:15" x14ac:dyDescent="0.2">
      <c r="A900" s="514"/>
      <c r="B900" s="514"/>
      <c r="C900" s="514"/>
      <c r="D900" s="514"/>
      <c r="E900" s="514"/>
      <c r="F900" s="514"/>
      <c r="G900" s="514"/>
      <c r="H900" s="516"/>
      <c r="I900" s="509"/>
      <c r="J900" s="509"/>
      <c r="K900" s="509"/>
      <c r="L900" s="514"/>
      <c r="M900" s="514"/>
      <c r="N900" s="516"/>
      <c r="O900" s="514"/>
    </row>
    <row r="901" spans="1:15" x14ac:dyDescent="0.2">
      <c r="A901" s="514"/>
      <c r="B901" s="514"/>
      <c r="C901" s="514"/>
      <c r="D901" s="514"/>
      <c r="E901" s="514"/>
      <c r="F901" s="514"/>
      <c r="G901" s="514"/>
      <c r="H901" s="516"/>
      <c r="I901" s="509"/>
      <c r="J901" s="509"/>
      <c r="K901" s="509"/>
      <c r="L901" s="514"/>
      <c r="M901" s="514"/>
      <c r="N901" s="516"/>
      <c r="O901" s="514"/>
    </row>
    <row r="902" spans="1:15" x14ac:dyDescent="0.2">
      <c r="A902" s="514"/>
      <c r="B902" s="514"/>
      <c r="C902" s="514"/>
      <c r="D902" s="514"/>
      <c r="E902" s="514"/>
      <c r="F902" s="514"/>
      <c r="G902" s="514"/>
      <c r="H902" s="516"/>
      <c r="I902" s="509"/>
      <c r="J902" s="509"/>
      <c r="K902" s="509"/>
      <c r="L902" s="514"/>
      <c r="M902" s="514"/>
      <c r="N902" s="516"/>
      <c r="O902" s="514"/>
    </row>
    <row r="903" spans="1:15" x14ac:dyDescent="0.2">
      <c r="A903" s="514"/>
      <c r="B903" s="514"/>
      <c r="C903" s="514"/>
      <c r="D903" s="514"/>
      <c r="E903" s="514"/>
      <c r="F903" s="514"/>
      <c r="G903" s="514"/>
      <c r="H903" s="516"/>
      <c r="I903" s="509"/>
      <c r="J903" s="509"/>
      <c r="K903" s="509"/>
      <c r="L903" s="514"/>
      <c r="M903" s="514"/>
      <c r="N903" s="516"/>
      <c r="O903" s="514"/>
    </row>
    <row r="904" spans="1:15" x14ac:dyDescent="0.2">
      <c r="A904" s="514"/>
      <c r="B904" s="514"/>
      <c r="C904" s="514"/>
      <c r="D904" s="514"/>
      <c r="E904" s="514"/>
      <c r="F904" s="514"/>
      <c r="G904" s="514"/>
      <c r="H904" s="516"/>
      <c r="I904" s="509"/>
      <c r="J904" s="509"/>
      <c r="K904" s="509"/>
      <c r="L904" s="514"/>
      <c r="M904" s="514"/>
      <c r="N904" s="516"/>
      <c r="O904" s="514"/>
    </row>
    <row r="905" spans="1:15" x14ac:dyDescent="0.2">
      <c r="A905" s="514"/>
      <c r="B905" s="514"/>
      <c r="C905" s="514"/>
      <c r="D905" s="514"/>
      <c r="E905" s="514"/>
      <c r="F905" s="514"/>
      <c r="G905" s="514"/>
      <c r="H905" s="516"/>
      <c r="I905" s="509"/>
      <c r="J905" s="509"/>
      <c r="K905" s="509"/>
      <c r="L905" s="514"/>
      <c r="M905" s="514"/>
      <c r="N905" s="516"/>
      <c r="O905" s="514"/>
    </row>
    <row r="906" spans="1:15" x14ac:dyDescent="0.2">
      <c r="A906" s="514"/>
      <c r="B906" s="514"/>
      <c r="C906" s="514"/>
      <c r="D906" s="514"/>
      <c r="E906" s="514"/>
      <c r="F906" s="514"/>
      <c r="G906" s="514"/>
      <c r="H906" s="516"/>
      <c r="I906" s="509"/>
      <c r="J906" s="509"/>
      <c r="K906" s="509"/>
      <c r="L906" s="514"/>
      <c r="M906" s="514"/>
      <c r="N906" s="516"/>
      <c r="O906" s="514"/>
    </row>
    <row r="907" spans="1:15" x14ac:dyDescent="0.2">
      <c r="A907" s="514"/>
      <c r="B907" s="514"/>
      <c r="C907" s="514"/>
      <c r="D907" s="514"/>
      <c r="E907" s="514"/>
      <c r="F907" s="514"/>
      <c r="G907" s="514"/>
      <c r="H907" s="516"/>
      <c r="I907" s="509"/>
      <c r="J907" s="509"/>
      <c r="K907" s="509"/>
      <c r="L907" s="514"/>
      <c r="M907" s="514"/>
      <c r="N907" s="516"/>
      <c r="O907" s="514"/>
    </row>
    <row r="908" spans="1:15" x14ac:dyDescent="0.2">
      <c r="A908" s="514"/>
      <c r="B908" s="514"/>
      <c r="C908" s="514"/>
      <c r="D908" s="514"/>
      <c r="E908" s="514"/>
      <c r="F908" s="514"/>
      <c r="G908" s="514"/>
      <c r="H908" s="516"/>
      <c r="I908" s="509"/>
      <c r="J908" s="509"/>
      <c r="K908" s="509"/>
      <c r="L908" s="514"/>
      <c r="M908" s="514"/>
      <c r="N908" s="516"/>
      <c r="O908" s="514"/>
    </row>
    <row r="909" spans="1:15" x14ac:dyDescent="0.2">
      <c r="A909" s="514"/>
      <c r="B909" s="514"/>
      <c r="C909" s="514"/>
      <c r="D909" s="514"/>
      <c r="E909" s="514"/>
      <c r="F909" s="514"/>
      <c r="G909" s="514"/>
      <c r="H909" s="516"/>
      <c r="I909" s="509"/>
      <c r="J909" s="509"/>
      <c r="K909" s="509"/>
      <c r="L909" s="514"/>
      <c r="M909" s="514"/>
      <c r="N909" s="516"/>
      <c r="O909" s="514"/>
    </row>
    <row r="910" spans="1:15" x14ac:dyDescent="0.2">
      <c r="A910" s="514"/>
      <c r="B910" s="514"/>
      <c r="C910" s="514"/>
      <c r="D910" s="514"/>
      <c r="E910" s="514"/>
      <c r="F910" s="514"/>
      <c r="G910" s="514"/>
      <c r="H910" s="516"/>
      <c r="I910" s="509"/>
      <c r="J910" s="509"/>
      <c r="K910" s="509"/>
      <c r="L910" s="514"/>
      <c r="M910" s="514"/>
      <c r="N910" s="516"/>
      <c r="O910" s="514"/>
    </row>
    <row r="911" spans="1:15" x14ac:dyDescent="0.2">
      <c r="A911" s="514"/>
      <c r="B911" s="514"/>
      <c r="C911" s="514"/>
      <c r="D911" s="514"/>
      <c r="E911" s="514"/>
      <c r="F911" s="514"/>
      <c r="G911" s="514"/>
      <c r="H911" s="516"/>
      <c r="I911" s="509"/>
      <c r="J911" s="509"/>
      <c r="K911" s="509"/>
      <c r="L911" s="514"/>
      <c r="M911" s="514"/>
      <c r="N911" s="516"/>
      <c r="O911" s="514"/>
    </row>
    <row r="912" spans="1:15" x14ac:dyDescent="0.2">
      <c r="A912" s="514"/>
      <c r="B912" s="514"/>
      <c r="C912" s="514"/>
      <c r="D912" s="514"/>
      <c r="E912" s="514"/>
      <c r="F912" s="514"/>
      <c r="G912" s="514"/>
      <c r="H912" s="516"/>
      <c r="I912" s="509"/>
      <c r="J912" s="509"/>
      <c r="K912" s="509"/>
      <c r="L912" s="514"/>
      <c r="M912" s="514"/>
      <c r="N912" s="516"/>
      <c r="O912" s="514"/>
    </row>
    <row r="913" spans="1:15" x14ac:dyDescent="0.2">
      <c r="A913" s="514"/>
      <c r="B913" s="514"/>
      <c r="C913" s="514"/>
      <c r="D913" s="514"/>
      <c r="E913" s="514"/>
      <c r="F913" s="514"/>
      <c r="G913" s="514"/>
      <c r="H913" s="516"/>
      <c r="I913" s="509"/>
      <c r="J913" s="509"/>
      <c r="K913" s="509"/>
      <c r="L913" s="514"/>
      <c r="M913" s="514"/>
      <c r="N913" s="516"/>
      <c r="O913" s="514"/>
    </row>
    <row r="914" spans="1:15" x14ac:dyDescent="0.2">
      <c r="A914" s="514"/>
      <c r="B914" s="514"/>
      <c r="C914" s="514"/>
      <c r="D914" s="514"/>
      <c r="E914" s="514"/>
      <c r="F914" s="514"/>
      <c r="G914" s="514"/>
      <c r="H914" s="516"/>
      <c r="I914" s="509"/>
      <c r="J914" s="509"/>
      <c r="K914" s="509"/>
      <c r="L914" s="514"/>
      <c r="M914" s="514"/>
      <c r="N914" s="516"/>
      <c r="O914" s="514"/>
    </row>
    <row r="915" spans="1:15" x14ac:dyDescent="0.2">
      <c r="A915" s="514"/>
      <c r="B915" s="514"/>
      <c r="C915" s="514"/>
      <c r="D915" s="514"/>
      <c r="E915" s="514"/>
      <c r="F915" s="514"/>
      <c r="G915" s="514"/>
      <c r="H915" s="516"/>
      <c r="I915" s="509"/>
      <c r="J915" s="509"/>
      <c r="K915" s="509"/>
      <c r="L915" s="514"/>
      <c r="M915" s="514"/>
      <c r="N915" s="516"/>
      <c r="O915" s="514"/>
    </row>
    <row r="916" spans="1:15" x14ac:dyDescent="0.2">
      <c r="A916" s="514"/>
      <c r="B916" s="514"/>
      <c r="C916" s="514"/>
      <c r="D916" s="514"/>
      <c r="E916" s="514"/>
      <c r="F916" s="514"/>
      <c r="G916" s="514"/>
      <c r="H916" s="516"/>
      <c r="I916" s="509"/>
      <c r="J916" s="509"/>
      <c r="K916" s="509"/>
      <c r="L916" s="514"/>
      <c r="M916" s="514"/>
      <c r="N916" s="516"/>
      <c r="O916" s="514"/>
    </row>
    <row r="917" spans="1:15" x14ac:dyDescent="0.2">
      <c r="A917" s="514"/>
      <c r="B917" s="514"/>
      <c r="C917" s="514"/>
      <c r="D917" s="514"/>
      <c r="E917" s="514"/>
      <c r="F917" s="514"/>
      <c r="G917" s="514"/>
      <c r="H917" s="516"/>
      <c r="I917" s="509"/>
      <c r="J917" s="509"/>
      <c r="K917" s="509"/>
      <c r="L917" s="514"/>
      <c r="M917" s="514"/>
      <c r="N917" s="516"/>
      <c r="O917" s="514"/>
    </row>
    <row r="918" spans="1:15" x14ac:dyDescent="0.2">
      <c r="A918" s="514"/>
      <c r="B918" s="514"/>
      <c r="C918" s="514"/>
      <c r="D918" s="514"/>
      <c r="E918" s="514"/>
      <c r="F918" s="514"/>
      <c r="G918" s="514"/>
      <c r="H918" s="516"/>
      <c r="I918" s="509"/>
      <c r="J918" s="509"/>
      <c r="K918" s="509"/>
      <c r="L918" s="514"/>
      <c r="M918" s="514"/>
      <c r="N918" s="516"/>
      <c r="O918" s="514"/>
    </row>
    <row r="919" spans="1:15" x14ac:dyDescent="0.2">
      <c r="A919" s="514"/>
      <c r="B919" s="514"/>
      <c r="C919" s="514"/>
      <c r="D919" s="514"/>
      <c r="E919" s="514"/>
      <c r="F919" s="514"/>
      <c r="G919" s="514"/>
      <c r="H919" s="516"/>
      <c r="I919" s="509"/>
      <c r="J919" s="509"/>
      <c r="K919" s="509"/>
      <c r="L919" s="514"/>
      <c r="M919" s="514"/>
      <c r="N919" s="516"/>
      <c r="O919" s="514"/>
    </row>
    <row r="920" spans="1:15" x14ac:dyDescent="0.2">
      <c r="A920" s="514"/>
      <c r="B920" s="514"/>
      <c r="C920" s="514"/>
      <c r="D920" s="514"/>
      <c r="E920" s="514"/>
      <c r="F920" s="514"/>
      <c r="G920" s="514"/>
      <c r="H920" s="516"/>
      <c r="I920" s="509"/>
      <c r="J920" s="509"/>
      <c r="K920" s="509"/>
      <c r="L920" s="514"/>
      <c r="M920" s="514"/>
      <c r="N920" s="516"/>
      <c r="O920" s="514"/>
    </row>
    <row r="921" spans="1:15" x14ac:dyDescent="0.2">
      <c r="A921" s="514"/>
      <c r="B921" s="514"/>
      <c r="C921" s="514"/>
      <c r="D921" s="514"/>
      <c r="E921" s="514"/>
      <c r="F921" s="514"/>
      <c r="G921" s="514"/>
      <c r="H921" s="516"/>
      <c r="I921" s="509"/>
      <c r="J921" s="509"/>
      <c r="K921" s="509"/>
      <c r="L921" s="514"/>
      <c r="M921" s="514"/>
      <c r="N921" s="516"/>
      <c r="O921" s="514"/>
    </row>
    <row r="922" spans="1:15" x14ac:dyDescent="0.2">
      <c r="A922" s="514"/>
      <c r="B922" s="514"/>
      <c r="C922" s="514"/>
      <c r="D922" s="514"/>
      <c r="E922" s="514"/>
      <c r="F922" s="514"/>
      <c r="G922" s="514"/>
      <c r="H922" s="516"/>
      <c r="I922" s="509"/>
      <c r="J922" s="509"/>
      <c r="K922" s="509"/>
      <c r="L922" s="514"/>
      <c r="M922" s="514"/>
      <c r="N922" s="516"/>
      <c r="O922" s="514"/>
    </row>
    <row r="923" spans="1:15" x14ac:dyDescent="0.2">
      <c r="A923" s="514"/>
      <c r="B923" s="514"/>
      <c r="C923" s="514"/>
      <c r="D923" s="514"/>
      <c r="E923" s="514"/>
      <c r="F923" s="514"/>
      <c r="G923" s="514"/>
      <c r="H923" s="516"/>
      <c r="I923" s="509"/>
      <c r="J923" s="509"/>
      <c r="K923" s="509"/>
      <c r="L923" s="514"/>
      <c r="M923" s="514"/>
      <c r="N923" s="516"/>
      <c r="O923" s="514"/>
    </row>
    <row r="924" spans="1:15" x14ac:dyDescent="0.2">
      <c r="A924" s="514"/>
      <c r="B924" s="514"/>
      <c r="C924" s="514"/>
      <c r="D924" s="514"/>
      <c r="E924" s="514"/>
      <c r="F924" s="514"/>
      <c r="G924" s="514"/>
      <c r="H924" s="516"/>
      <c r="I924" s="509"/>
      <c r="J924" s="509"/>
      <c r="K924" s="509"/>
      <c r="L924" s="514"/>
      <c r="M924" s="514"/>
      <c r="N924" s="516"/>
      <c r="O924" s="514"/>
    </row>
    <row r="925" spans="1:15" x14ac:dyDescent="0.2">
      <c r="A925" s="514"/>
      <c r="B925" s="514"/>
      <c r="C925" s="514"/>
      <c r="D925" s="514"/>
      <c r="E925" s="514"/>
      <c r="F925" s="514"/>
      <c r="G925" s="514"/>
      <c r="H925" s="516"/>
      <c r="I925" s="509"/>
      <c r="J925" s="509"/>
      <c r="K925" s="509"/>
      <c r="L925" s="514"/>
      <c r="M925" s="514"/>
      <c r="N925" s="516"/>
      <c r="O925" s="514"/>
    </row>
    <row r="926" spans="1:15" x14ac:dyDescent="0.2">
      <c r="A926" s="514"/>
      <c r="B926" s="514"/>
      <c r="C926" s="514"/>
      <c r="D926" s="514"/>
      <c r="E926" s="514"/>
      <c r="F926" s="514"/>
      <c r="G926" s="514"/>
      <c r="H926" s="516"/>
      <c r="I926" s="509"/>
      <c r="J926" s="509"/>
      <c r="K926" s="509"/>
      <c r="L926" s="514"/>
      <c r="M926" s="514"/>
      <c r="N926" s="516"/>
      <c r="O926" s="514"/>
    </row>
    <row r="927" spans="1:15" x14ac:dyDescent="0.2">
      <c r="A927" s="514"/>
      <c r="B927" s="514"/>
      <c r="C927" s="514"/>
      <c r="D927" s="514"/>
      <c r="E927" s="514"/>
      <c r="F927" s="514"/>
      <c r="G927" s="514"/>
      <c r="H927" s="516"/>
      <c r="I927" s="509"/>
      <c r="J927" s="509"/>
      <c r="K927" s="509"/>
      <c r="L927" s="514"/>
      <c r="M927" s="514"/>
      <c r="N927" s="516"/>
      <c r="O927" s="514"/>
    </row>
    <row r="928" spans="1:15" x14ac:dyDescent="0.2">
      <c r="A928" s="514"/>
      <c r="B928" s="514"/>
      <c r="C928" s="514"/>
      <c r="D928" s="514"/>
      <c r="E928" s="514"/>
      <c r="F928" s="514"/>
      <c r="G928" s="514"/>
      <c r="H928" s="516"/>
      <c r="I928" s="509"/>
      <c r="J928" s="509"/>
      <c r="K928" s="509"/>
      <c r="L928" s="514"/>
      <c r="M928" s="514"/>
      <c r="N928" s="516"/>
      <c r="O928" s="514"/>
    </row>
    <row r="929" spans="1:15" x14ac:dyDescent="0.2">
      <c r="A929" s="514"/>
      <c r="B929" s="514"/>
      <c r="C929" s="514"/>
      <c r="D929" s="514"/>
      <c r="E929" s="514"/>
      <c r="F929" s="514"/>
      <c r="G929" s="514"/>
      <c r="H929" s="516"/>
      <c r="I929" s="509"/>
      <c r="J929" s="509"/>
      <c r="K929" s="509"/>
      <c r="L929" s="514"/>
      <c r="M929" s="514"/>
      <c r="N929" s="516"/>
      <c r="O929" s="514"/>
    </row>
    <row r="930" spans="1:15" x14ac:dyDescent="0.2">
      <c r="A930" s="514"/>
      <c r="B930" s="514"/>
      <c r="C930" s="514"/>
      <c r="D930" s="514"/>
      <c r="E930" s="514"/>
      <c r="F930" s="514"/>
      <c r="G930" s="514"/>
      <c r="H930" s="516"/>
      <c r="I930" s="509"/>
      <c r="J930" s="509"/>
      <c r="K930" s="509"/>
      <c r="L930" s="514"/>
      <c r="M930" s="514"/>
      <c r="N930" s="516"/>
      <c r="O930" s="514"/>
    </row>
    <row r="931" spans="1:15" x14ac:dyDescent="0.2">
      <c r="A931" s="514"/>
      <c r="B931" s="514"/>
      <c r="C931" s="514"/>
      <c r="D931" s="514"/>
      <c r="E931" s="514"/>
      <c r="F931" s="514"/>
      <c r="G931" s="514"/>
      <c r="H931" s="516"/>
      <c r="I931" s="509"/>
      <c r="J931" s="509"/>
      <c r="K931" s="509"/>
      <c r="L931" s="514"/>
      <c r="M931" s="514"/>
      <c r="N931" s="516"/>
      <c r="O931" s="514"/>
    </row>
    <row r="932" spans="1:15" x14ac:dyDescent="0.2">
      <c r="A932" s="514"/>
      <c r="B932" s="514"/>
      <c r="C932" s="514"/>
      <c r="D932" s="514"/>
      <c r="E932" s="514"/>
      <c r="F932" s="514"/>
      <c r="G932" s="514"/>
      <c r="H932" s="516"/>
      <c r="I932" s="509"/>
      <c r="J932" s="509"/>
      <c r="K932" s="509"/>
      <c r="L932" s="514"/>
      <c r="M932" s="514"/>
      <c r="N932" s="516"/>
      <c r="O932" s="514"/>
    </row>
    <row r="933" spans="1:15" x14ac:dyDescent="0.2">
      <c r="A933" s="514"/>
      <c r="B933" s="514"/>
      <c r="C933" s="514"/>
      <c r="D933" s="514"/>
      <c r="E933" s="514"/>
      <c r="F933" s="514"/>
      <c r="G933" s="514"/>
      <c r="H933" s="516"/>
      <c r="I933" s="509"/>
      <c r="J933" s="509"/>
      <c r="K933" s="509"/>
      <c r="L933" s="514"/>
      <c r="M933" s="514"/>
      <c r="N933" s="516"/>
      <c r="O933" s="514"/>
    </row>
    <row r="934" spans="1:15" x14ac:dyDescent="0.2">
      <c r="A934" s="514"/>
      <c r="B934" s="514"/>
      <c r="C934" s="514"/>
      <c r="D934" s="514"/>
      <c r="E934" s="514"/>
      <c r="F934" s="514"/>
      <c r="G934" s="514"/>
      <c r="H934" s="516"/>
      <c r="I934" s="509"/>
      <c r="J934" s="509"/>
      <c r="K934" s="509"/>
      <c r="L934" s="514"/>
      <c r="M934" s="514"/>
      <c r="N934" s="516"/>
      <c r="O934" s="514"/>
    </row>
    <row r="935" spans="1:15" x14ac:dyDescent="0.2">
      <c r="A935" s="514"/>
      <c r="B935" s="514"/>
      <c r="C935" s="514"/>
      <c r="D935" s="514"/>
      <c r="E935" s="514"/>
      <c r="F935" s="514"/>
      <c r="G935" s="514"/>
      <c r="H935" s="516"/>
      <c r="I935" s="509"/>
      <c r="J935" s="509"/>
      <c r="K935" s="509"/>
      <c r="L935" s="514"/>
      <c r="M935" s="514"/>
      <c r="N935" s="516"/>
      <c r="O935" s="514"/>
    </row>
    <row r="936" spans="1:15" x14ac:dyDescent="0.2">
      <c r="A936" s="514"/>
      <c r="B936" s="514"/>
      <c r="C936" s="514"/>
      <c r="D936" s="514"/>
      <c r="E936" s="514"/>
      <c r="F936" s="514"/>
      <c r="G936" s="514"/>
      <c r="H936" s="516"/>
      <c r="I936" s="509"/>
      <c r="J936" s="509"/>
      <c r="K936" s="509"/>
      <c r="L936" s="514"/>
      <c r="M936" s="514"/>
      <c r="N936" s="516"/>
      <c r="O936" s="514"/>
    </row>
    <row r="937" spans="1:15" x14ac:dyDescent="0.2">
      <c r="A937" s="514"/>
      <c r="B937" s="514"/>
      <c r="C937" s="514"/>
      <c r="D937" s="514"/>
      <c r="E937" s="514"/>
      <c r="F937" s="514"/>
      <c r="G937" s="514"/>
      <c r="H937" s="516"/>
      <c r="I937" s="509"/>
      <c r="J937" s="509"/>
      <c r="K937" s="509"/>
      <c r="L937" s="514"/>
      <c r="M937" s="514"/>
      <c r="N937" s="516"/>
      <c r="O937" s="514"/>
    </row>
    <row r="938" spans="1:15" x14ac:dyDescent="0.2">
      <c r="A938" s="514"/>
      <c r="B938" s="514"/>
      <c r="C938" s="514"/>
      <c r="D938" s="514"/>
      <c r="E938" s="514"/>
      <c r="F938" s="514"/>
      <c r="G938" s="514"/>
      <c r="H938" s="516"/>
      <c r="I938" s="509"/>
      <c r="J938" s="509"/>
      <c r="K938" s="509"/>
      <c r="L938" s="514"/>
      <c r="M938" s="514"/>
      <c r="N938" s="516"/>
      <c r="O938" s="514"/>
    </row>
    <row r="939" spans="1:15" x14ac:dyDescent="0.2">
      <c r="A939" s="514"/>
      <c r="B939" s="514"/>
      <c r="C939" s="514"/>
      <c r="D939" s="514"/>
      <c r="E939" s="514"/>
      <c r="F939" s="514"/>
      <c r="G939" s="514"/>
      <c r="H939" s="516"/>
      <c r="I939" s="509"/>
      <c r="J939" s="509"/>
      <c r="K939" s="509"/>
      <c r="L939" s="514"/>
      <c r="M939" s="514"/>
      <c r="N939" s="516"/>
      <c r="O939" s="514"/>
    </row>
    <row r="940" spans="1:15" x14ac:dyDescent="0.2">
      <c r="A940" s="514"/>
      <c r="B940" s="514"/>
      <c r="C940" s="514"/>
      <c r="D940" s="514"/>
      <c r="E940" s="514"/>
      <c r="F940" s="514"/>
      <c r="G940" s="514"/>
      <c r="H940" s="516"/>
      <c r="I940" s="509"/>
      <c r="J940" s="509"/>
      <c r="K940" s="509"/>
      <c r="L940" s="514"/>
      <c r="M940" s="514"/>
      <c r="N940" s="516"/>
      <c r="O940" s="514"/>
    </row>
    <row r="941" spans="1:15" x14ac:dyDescent="0.2">
      <c r="A941" s="514"/>
      <c r="B941" s="514"/>
      <c r="C941" s="514"/>
      <c r="D941" s="514"/>
      <c r="E941" s="514"/>
      <c r="F941" s="514"/>
      <c r="G941" s="514"/>
      <c r="H941" s="516"/>
      <c r="I941" s="509"/>
      <c r="J941" s="509"/>
      <c r="K941" s="509"/>
      <c r="L941" s="514"/>
      <c r="M941" s="514"/>
      <c r="N941" s="516"/>
      <c r="O941" s="514"/>
    </row>
    <row r="942" spans="1:15" x14ac:dyDescent="0.2">
      <c r="A942" s="514"/>
      <c r="B942" s="514"/>
      <c r="C942" s="514"/>
      <c r="D942" s="514"/>
      <c r="E942" s="514"/>
      <c r="F942" s="514"/>
      <c r="G942" s="514"/>
      <c r="H942" s="516"/>
      <c r="I942" s="509"/>
      <c r="J942" s="509"/>
      <c r="K942" s="509"/>
      <c r="L942" s="514"/>
      <c r="M942" s="514"/>
      <c r="N942" s="516"/>
      <c r="O942" s="514"/>
    </row>
    <row r="943" spans="1:15" x14ac:dyDescent="0.2">
      <c r="A943" s="514"/>
      <c r="B943" s="514"/>
      <c r="C943" s="514"/>
      <c r="D943" s="514"/>
      <c r="E943" s="514"/>
      <c r="F943" s="514"/>
      <c r="G943" s="514"/>
      <c r="H943" s="516"/>
      <c r="I943" s="509"/>
      <c r="J943" s="509"/>
      <c r="K943" s="509"/>
      <c r="L943" s="514"/>
      <c r="M943" s="514"/>
      <c r="N943" s="516"/>
      <c r="O943" s="514"/>
    </row>
    <row r="944" spans="1:15" x14ac:dyDescent="0.2">
      <c r="A944" s="514"/>
      <c r="B944" s="514"/>
      <c r="C944" s="514"/>
      <c r="D944" s="514"/>
      <c r="E944" s="514"/>
      <c r="F944" s="514"/>
      <c r="G944" s="514"/>
      <c r="H944" s="516"/>
      <c r="I944" s="509"/>
      <c r="J944" s="509"/>
      <c r="K944" s="509"/>
      <c r="L944" s="514"/>
      <c r="M944" s="514"/>
      <c r="N944" s="516"/>
      <c r="O944" s="514"/>
    </row>
    <row r="945" spans="1:15" x14ac:dyDescent="0.2">
      <c r="A945" s="514"/>
      <c r="B945" s="514"/>
      <c r="C945" s="514"/>
      <c r="D945" s="514"/>
      <c r="E945" s="514"/>
      <c r="F945" s="514"/>
      <c r="G945" s="514"/>
      <c r="H945" s="516"/>
      <c r="I945" s="509"/>
      <c r="J945" s="509"/>
      <c r="K945" s="509"/>
      <c r="L945" s="514"/>
      <c r="M945" s="514"/>
      <c r="N945" s="516"/>
      <c r="O945" s="514"/>
    </row>
    <row r="946" spans="1:15" x14ac:dyDescent="0.2">
      <c r="A946" s="514"/>
      <c r="B946" s="514"/>
      <c r="C946" s="514"/>
      <c r="D946" s="514"/>
      <c r="E946" s="514"/>
      <c r="F946" s="514"/>
      <c r="G946" s="514"/>
      <c r="H946" s="516"/>
      <c r="I946" s="509"/>
      <c r="J946" s="509"/>
      <c r="K946" s="509"/>
      <c r="L946" s="514"/>
      <c r="M946" s="514"/>
      <c r="N946" s="516"/>
      <c r="O946" s="514"/>
    </row>
    <row r="947" spans="1:15" x14ac:dyDescent="0.2">
      <c r="A947" s="514"/>
      <c r="B947" s="514"/>
      <c r="C947" s="514"/>
      <c r="D947" s="514"/>
      <c r="E947" s="514"/>
      <c r="F947" s="514"/>
      <c r="G947" s="514"/>
      <c r="H947" s="516"/>
      <c r="I947" s="509"/>
      <c r="J947" s="509"/>
      <c r="K947" s="509"/>
      <c r="L947" s="514"/>
      <c r="M947" s="514"/>
      <c r="N947" s="516"/>
      <c r="O947" s="514"/>
    </row>
    <row r="948" spans="1:15" x14ac:dyDescent="0.2">
      <c r="A948" s="514"/>
      <c r="B948" s="514"/>
      <c r="C948" s="514"/>
      <c r="D948" s="514"/>
      <c r="E948" s="514"/>
      <c r="F948" s="514"/>
      <c r="G948" s="514"/>
      <c r="H948" s="516"/>
      <c r="I948" s="509"/>
      <c r="J948" s="509"/>
      <c r="K948" s="509"/>
      <c r="L948" s="514"/>
      <c r="M948" s="514"/>
      <c r="N948" s="516"/>
      <c r="O948" s="514"/>
    </row>
    <row r="949" spans="1:15" x14ac:dyDescent="0.2">
      <c r="A949" s="514"/>
      <c r="B949" s="514"/>
      <c r="C949" s="514"/>
      <c r="D949" s="514"/>
      <c r="E949" s="514"/>
      <c r="F949" s="514"/>
      <c r="G949" s="514"/>
      <c r="H949" s="516"/>
      <c r="I949" s="509"/>
      <c r="J949" s="509"/>
      <c r="K949" s="509"/>
      <c r="L949" s="514"/>
      <c r="M949" s="514"/>
      <c r="N949" s="516"/>
      <c r="O949" s="514"/>
    </row>
    <row r="950" spans="1:15" x14ac:dyDescent="0.2">
      <c r="A950" s="514"/>
      <c r="B950" s="514"/>
      <c r="C950" s="514"/>
      <c r="D950" s="514"/>
      <c r="E950" s="514"/>
      <c r="F950" s="514"/>
      <c r="G950" s="514"/>
      <c r="H950" s="516"/>
      <c r="I950" s="509"/>
      <c r="J950" s="509"/>
      <c r="K950" s="509"/>
      <c r="L950" s="514"/>
      <c r="M950" s="514"/>
      <c r="N950" s="516"/>
      <c r="O950" s="514"/>
    </row>
    <row r="951" spans="1:15" x14ac:dyDescent="0.2">
      <c r="A951" s="514"/>
      <c r="B951" s="514"/>
      <c r="C951" s="514"/>
      <c r="D951" s="514"/>
      <c r="E951" s="514"/>
      <c r="F951" s="514"/>
      <c r="G951" s="514"/>
      <c r="H951" s="516"/>
      <c r="I951" s="509"/>
      <c r="J951" s="509"/>
      <c r="K951" s="509"/>
      <c r="L951" s="514"/>
      <c r="M951" s="514"/>
      <c r="N951" s="516"/>
      <c r="O951" s="514"/>
    </row>
    <row r="952" spans="1:15" x14ac:dyDescent="0.2">
      <c r="A952" s="514"/>
      <c r="B952" s="514"/>
      <c r="C952" s="514"/>
      <c r="D952" s="514"/>
      <c r="E952" s="514"/>
      <c r="F952" s="514"/>
      <c r="G952" s="514"/>
      <c r="H952" s="516"/>
      <c r="I952" s="509"/>
      <c r="J952" s="509"/>
      <c r="K952" s="509"/>
      <c r="L952" s="514"/>
      <c r="M952" s="514"/>
      <c r="N952" s="516"/>
      <c r="O952" s="514"/>
    </row>
    <row r="953" spans="1:15" x14ac:dyDescent="0.2">
      <c r="A953" s="514"/>
      <c r="B953" s="514"/>
      <c r="C953" s="514"/>
      <c r="D953" s="514"/>
      <c r="E953" s="514"/>
      <c r="F953" s="514"/>
      <c r="G953" s="514"/>
      <c r="H953" s="516"/>
      <c r="I953" s="509"/>
      <c r="J953" s="509"/>
      <c r="K953" s="509"/>
      <c r="L953" s="514"/>
      <c r="M953" s="514"/>
      <c r="N953" s="516"/>
      <c r="O953" s="514"/>
    </row>
    <row r="954" spans="1:15" x14ac:dyDescent="0.2">
      <c r="A954" s="514"/>
      <c r="B954" s="514"/>
      <c r="C954" s="514"/>
      <c r="D954" s="514"/>
      <c r="E954" s="514"/>
      <c r="F954" s="514"/>
      <c r="G954" s="514"/>
      <c r="H954" s="516"/>
      <c r="I954" s="509"/>
      <c r="J954" s="509"/>
      <c r="K954" s="509"/>
      <c r="L954" s="514"/>
      <c r="M954" s="514"/>
      <c r="N954" s="516"/>
      <c r="O954" s="514"/>
    </row>
    <row r="955" spans="1:15" x14ac:dyDescent="0.2">
      <c r="A955" s="514"/>
      <c r="B955" s="514"/>
      <c r="C955" s="514"/>
      <c r="D955" s="514"/>
      <c r="E955" s="514"/>
      <c r="F955" s="514"/>
      <c r="G955" s="514"/>
      <c r="H955" s="516"/>
      <c r="I955" s="509"/>
      <c r="J955" s="509"/>
      <c r="K955" s="509"/>
      <c r="L955" s="514"/>
      <c r="M955" s="514"/>
      <c r="N955" s="516"/>
      <c r="O955" s="514"/>
    </row>
    <row r="956" spans="1:15" x14ac:dyDescent="0.2">
      <c r="A956" s="514"/>
      <c r="B956" s="514"/>
      <c r="C956" s="514"/>
      <c r="D956" s="514"/>
      <c r="E956" s="514"/>
      <c r="F956" s="514"/>
      <c r="G956" s="514"/>
      <c r="H956" s="516"/>
      <c r="I956" s="509"/>
      <c r="J956" s="509"/>
      <c r="K956" s="509"/>
      <c r="L956" s="514"/>
      <c r="M956" s="514"/>
      <c r="N956" s="516"/>
      <c r="O956" s="514"/>
    </row>
    <row r="957" spans="1:15" x14ac:dyDescent="0.2">
      <c r="A957" s="514"/>
      <c r="B957" s="514"/>
      <c r="C957" s="514"/>
      <c r="D957" s="514"/>
      <c r="E957" s="514"/>
      <c r="F957" s="514"/>
      <c r="G957" s="514"/>
      <c r="H957" s="516"/>
      <c r="I957" s="509"/>
      <c r="J957" s="509"/>
      <c r="K957" s="509"/>
      <c r="L957" s="514"/>
      <c r="M957" s="514"/>
      <c r="N957" s="516"/>
      <c r="O957" s="514"/>
    </row>
    <row r="958" spans="1:15" x14ac:dyDescent="0.2">
      <c r="A958" s="514"/>
      <c r="B958" s="514"/>
      <c r="C958" s="514"/>
      <c r="D958" s="514"/>
      <c r="E958" s="514"/>
      <c r="F958" s="514"/>
      <c r="G958" s="514"/>
      <c r="H958" s="516"/>
      <c r="I958" s="509"/>
      <c r="J958" s="509"/>
      <c r="K958" s="509"/>
      <c r="L958" s="514"/>
      <c r="M958" s="514"/>
      <c r="N958" s="516"/>
      <c r="O958" s="514"/>
    </row>
    <row r="959" spans="1:15" x14ac:dyDescent="0.2">
      <c r="A959" s="514"/>
      <c r="B959" s="514"/>
      <c r="C959" s="514"/>
      <c r="D959" s="514"/>
      <c r="E959" s="514"/>
      <c r="F959" s="514"/>
      <c r="G959" s="514"/>
      <c r="H959" s="516"/>
      <c r="I959" s="509"/>
      <c r="J959" s="509"/>
      <c r="K959" s="509"/>
      <c r="L959" s="514"/>
      <c r="M959" s="514"/>
      <c r="N959" s="516"/>
      <c r="O959" s="514"/>
    </row>
    <row r="960" spans="1:15" x14ac:dyDescent="0.2">
      <c r="A960" s="514"/>
      <c r="B960" s="514"/>
      <c r="C960" s="514"/>
      <c r="D960" s="514"/>
      <c r="E960" s="514"/>
      <c r="F960" s="514"/>
      <c r="G960" s="514"/>
      <c r="H960" s="516"/>
      <c r="I960" s="509"/>
      <c r="J960" s="509"/>
      <c r="K960" s="509"/>
      <c r="L960" s="514"/>
      <c r="M960" s="514"/>
      <c r="N960" s="516"/>
      <c r="O960" s="514"/>
    </row>
    <row r="961" spans="1:15" x14ac:dyDescent="0.2">
      <c r="A961" s="514"/>
      <c r="B961" s="514"/>
      <c r="C961" s="514"/>
      <c r="D961" s="514"/>
      <c r="E961" s="514"/>
      <c r="F961" s="514"/>
      <c r="G961" s="514"/>
      <c r="H961" s="516"/>
      <c r="I961" s="509"/>
      <c r="J961" s="509"/>
      <c r="K961" s="509"/>
      <c r="L961" s="514"/>
      <c r="M961" s="514"/>
      <c r="N961" s="516"/>
      <c r="O961" s="514"/>
    </row>
    <row r="962" spans="1:15" x14ac:dyDescent="0.2">
      <c r="A962" s="514"/>
      <c r="B962" s="514"/>
      <c r="C962" s="514"/>
      <c r="D962" s="514"/>
      <c r="E962" s="514"/>
      <c r="F962" s="514"/>
      <c r="G962" s="514"/>
      <c r="H962" s="516"/>
      <c r="I962" s="509"/>
      <c r="J962" s="509"/>
      <c r="K962" s="509"/>
      <c r="L962" s="514"/>
      <c r="M962" s="514"/>
      <c r="N962" s="516"/>
      <c r="O962" s="514"/>
    </row>
    <row r="963" spans="1:15" x14ac:dyDescent="0.2">
      <c r="A963" s="514"/>
      <c r="B963" s="514"/>
      <c r="C963" s="514"/>
      <c r="D963" s="514"/>
      <c r="E963" s="514"/>
      <c r="F963" s="514"/>
      <c r="G963" s="514"/>
      <c r="H963" s="516"/>
      <c r="I963" s="509"/>
      <c r="J963" s="509"/>
      <c r="K963" s="509"/>
      <c r="L963" s="514"/>
      <c r="M963" s="514"/>
      <c r="N963" s="516"/>
      <c r="O963" s="514"/>
    </row>
    <row r="964" spans="1:15" x14ac:dyDescent="0.2">
      <c r="A964" s="514"/>
      <c r="B964" s="514"/>
      <c r="C964" s="514"/>
      <c r="D964" s="514"/>
      <c r="E964" s="514"/>
      <c r="F964" s="514"/>
      <c r="G964" s="514"/>
      <c r="H964" s="516"/>
      <c r="I964" s="509"/>
      <c r="J964" s="509"/>
      <c r="K964" s="509"/>
      <c r="L964" s="514"/>
      <c r="M964" s="514"/>
      <c r="N964" s="516"/>
      <c r="O964" s="514"/>
    </row>
    <row r="965" spans="1:15" x14ac:dyDescent="0.2">
      <c r="A965" s="514"/>
      <c r="B965" s="514"/>
      <c r="C965" s="514"/>
      <c r="D965" s="514"/>
      <c r="E965" s="514"/>
      <c r="F965" s="514"/>
      <c r="G965" s="514"/>
      <c r="H965" s="516"/>
      <c r="I965" s="509"/>
      <c r="J965" s="509"/>
      <c r="K965" s="509"/>
      <c r="L965" s="514"/>
      <c r="M965" s="514"/>
      <c r="N965" s="516"/>
      <c r="O965" s="514"/>
    </row>
    <row r="966" spans="1:15" x14ac:dyDescent="0.2">
      <c r="A966" s="514"/>
      <c r="B966" s="514"/>
      <c r="C966" s="514"/>
      <c r="D966" s="514"/>
      <c r="E966" s="514"/>
      <c r="F966" s="514"/>
      <c r="G966" s="514"/>
      <c r="H966" s="516"/>
      <c r="I966" s="509"/>
      <c r="J966" s="509"/>
      <c r="K966" s="509"/>
      <c r="L966" s="514"/>
      <c r="M966" s="514"/>
      <c r="N966" s="516"/>
      <c r="O966" s="514"/>
    </row>
    <row r="967" spans="1:15" x14ac:dyDescent="0.2">
      <c r="A967" s="514"/>
      <c r="B967" s="514"/>
      <c r="C967" s="514"/>
      <c r="D967" s="514"/>
      <c r="E967" s="514"/>
      <c r="F967" s="514"/>
      <c r="G967" s="514"/>
      <c r="H967" s="516"/>
      <c r="I967" s="509"/>
      <c r="J967" s="509"/>
      <c r="K967" s="509"/>
      <c r="L967" s="514"/>
      <c r="M967" s="514"/>
      <c r="N967" s="516"/>
      <c r="O967" s="514"/>
    </row>
    <row r="968" spans="1:15" x14ac:dyDescent="0.2">
      <c r="A968" s="514"/>
      <c r="B968" s="514"/>
      <c r="C968" s="514"/>
      <c r="D968" s="514"/>
      <c r="E968" s="514"/>
      <c r="F968" s="514"/>
      <c r="G968" s="514"/>
      <c r="H968" s="516"/>
      <c r="I968" s="509"/>
      <c r="J968" s="509"/>
      <c r="K968" s="509"/>
      <c r="L968" s="514"/>
      <c r="M968" s="514"/>
      <c r="N968" s="516"/>
      <c r="O968" s="514"/>
    </row>
    <row r="969" spans="1:15" x14ac:dyDescent="0.2">
      <c r="A969" s="514"/>
      <c r="B969" s="514"/>
      <c r="C969" s="514"/>
      <c r="D969" s="514"/>
      <c r="E969" s="514"/>
      <c r="F969" s="514"/>
      <c r="G969" s="514"/>
      <c r="H969" s="516"/>
      <c r="I969" s="509"/>
      <c r="J969" s="509"/>
      <c r="K969" s="509"/>
      <c r="L969" s="514"/>
      <c r="M969" s="514"/>
      <c r="N969" s="516"/>
      <c r="O969" s="514"/>
    </row>
    <row r="970" spans="1:15" x14ac:dyDescent="0.2">
      <c r="A970" s="514"/>
      <c r="B970" s="514"/>
      <c r="C970" s="514"/>
      <c r="D970" s="514"/>
      <c r="E970" s="514"/>
      <c r="F970" s="514"/>
      <c r="G970" s="514"/>
      <c r="H970" s="516"/>
      <c r="I970" s="509"/>
      <c r="J970" s="509"/>
      <c r="K970" s="509"/>
      <c r="L970" s="514"/>
      <c r="M970" s="514"/>
      <c r="N970" s="516"/>
      <c r="O970" s="514"/>
    </row>
    <row r="971" spans="1:15" x14ac:dyDescent="0.2">
      <c r="A971" s="514"/>
      <c r="B971" s="514"/>
      <c r="C971" s="514"/>
      <c r="D971" s="514"/>
      <c r="E971" s="514"/>
      <c r="F971" s="514"/>
      <c r="G971" s="514"/>
      <c r="H971" s="516"/>
      <c r="I971" s="509"/>
      <c r="J971" s="509"/>
      <c r="K971" s="509"/>
      <c r="L971" s="514"/>
      <c r="M971" s="514"/>
      <c r="N971" s="516"/>
      <c r="O971" s="514"/>
    </row>
    <row r="972" spans="1:15" x14ac:dyDescent="0.2">
      <c r="A972" s="514"/>
      <c r="B972" s="514"/>
      <c r="C972" s="514"/>
      <c r="D972" s="514"/>
      <c r="E972" s="514"/>
      <c r="F972" s="514"/>
      <c r="G972" s="514"/>
      <c r="H972" s="516"/>
      <c r="I972" s="509"/>
      <c r="J972" s="509"/>
      <c r="K972" s="509"/>
      <c r="L972" s="514"/>
      <c r="M972" s="514"/>
      <c r="N972" s="516"/>
      <c r="O972" s="514"/>
    </row>
    <row r="973" spans="1:15" x14ac:dyDescent="0.2">
      <c r="A973" s="514"/>
      <c r="B973" s="514"/>
      <c r="C973" s="514"/>
      <c r="D973" s="514"/>
      <c r="E973" s="514"/>
      <c r="F973" s="514"/>
      <c r="G973" s="514"/>
      <c r="H973" s="516"/>
      <c r="I973" s="509"/>
      <c r="J973" s="509"/>
      <c r="K973" s="509"/>
      <c r="L973" s="514"/>
      <c r="M973" s="514"/>
      <c r="N973" s="516"/>
      <c r="O973" s="514"/>
    </row>
    <row r="974" spans="1:15" x14ac:dyDescent="0.2">
      <c r="A974" s="514"/>
      <c r="B974" s="514"/>
      <c r="C974" s="514"/>
      <c r="D974" s="514"/>
      <c r="E974" s="514"/>
      <c r="F974" s="514"/>
      <c r="G974" s="514"/>
      <c r="H974" s="516"/>
      <c r="I974" s="509"/>
      <c r="J974" s="509"/>
      <c r="K974" s="509"/>
      <c r="L974" s="514"/>
      <c r="M974" s="514"/>
      <c r="N974" s="516"/>
      <c r="O974" s="514"/>
    </row>
    <row r="975" spans="1:15" x14ac:dyDescent="0.2">
      <c r="A975" s="514"/>
      <c r="B975" s="514"/>
      <c r="C975" s="514"/>
      <c r="D975" s="514"/>
      <c r="E975" s="514"/>
      <c r="F975" s="514"/>
      <c r="G975" s="514"/>
      <c r="H975" s="516"/>
      <c r="I975" s="509"/>
      <c r="J975" s="509"/>
      <c r="K975" s="509"/>
      <c r="L975" s="514"/>
      <c r="M975" s="514"/>
      <c r="N975" s="516"/>
      <c r="O975" s="514"/>
    </row>
    <row r="976" spans="1:15" x14ac:dyDescent="0.2">
      <c r="A976" s="514"/>
      <c r="B976" s="514"/>
      <c r="C976" s="514"/>
      <c r="D976" s="514"/>
      <c r="E976" s="514"/>
      <c r="F976" s="514"/>
      <c r="G976" s="514"/>
      <c r="H976" s="516"/>
      <c r="I976" s="509"/>
      <c r="J976" s="509"/>
      <c r="K976" s="509"/>
      <c r="L976" s="514"/>
      <c r="M976" s="514"/>
      <c r="N976" s="516"/>
      <c r="O976" s="514"/>
    </row>
    <row r="977" spans="1:15" x14ac:dyDescent="0.2">
      <c r="A977" s="514"/>
      <c r="B977" s="514"/>
      <c r="C977" s="514"/>
      <c r="D977" s="514"/>
      <c r="E977" s="514"/>
      <c r="F977" s="514"/>
      <c r="G977" s="514"/>
      <c r="H977" s="516"/>
      <c r="I977" s="509"/>
      <c r="J977" s="509"/>
      <c r="K977" s="509"/>
      <c r="L977" s="514"/>
      <c r="M977" s="514"/>
      <c r="N977" s="516"/>
      <c r="O977" s="514"/>
    </row>
    <row r="978" spans="1:15" x14ac:dyDescent="0.2">
      <c r="A978" s="514"/>
      <c r="B978" s="514"/>
      <c r="C978" s="514"/>
      <c r="D978" s="514"/>
      <c r="E978" s="514"/>
      <c r="F978" s="514"/>
      <c r="G978" s="514"/>
      <c r="H978" s="516"/>
      <c r="I978" s="509"/>
      <c r="J978" s="509"/>
      <c r="K978" s="509"/>
      <c r="L978" s="514"/>
      <c r="M978" s="514"/>
      <c r="N978" s="516"/>
      <c r="O978" s="514"/>
    </row>
    <row r="979" spans="1:15" x14ac:dyDescent="0.2">
      <c r="A979" s="514"/>
      <c r="B979" s="514"/>
      <c r="C979" s="514"/>
      <c r="D979" s="514"/>
      <c r="E979" s="514"/>
      <c r="F979" s="514"/>
      <c r="G979" s="514"/>
      <c r="H979" s="516"/>
      <c r="I979" s="509"/>
      <c r="J979" s="509"/>
      <c r="K979" s="509"/>
      <c r="L979" s="514"/>
      <c r="M979" s="514"/>
      <c r="N979" s="516"/>
      <c r="O979" s="514"/>
    </row>
    <row r="980" spans="1:15" x14ac:dyDescent="0.2">
      <c r="A980" s="514"/>
      <c r="B980" s="514"/>
      <c r="C980" s="514"/>
      <c r="D980" s="514"/>
      <c r="E980" s="514"/>
      <c r="F980" s="514"/>
      <c r="G980" s="514"/>
      <c r="H980" s="516"/>
      <c r="I980" s="509"/>
      <c r="J980" s="509"/>
      <c r="K980" s="509"/>
      <c r="L980" s="514"/>
      <c r="M980" s="514"/>
      <c r="N980" s="516"/>
      <c r="O980" s="514"/>
    </row>
    <row r="981" spans="1:15" x14ac:dyDescent="0.2">
      <c r="A981" s="514"/>
      <c r="B981" s="514"/>
      <c r="C981" s="514"/>
      <c r="D981" s="514"/>
      <c r="E981" s="514"/>
      <c r="F981" s="514"/>
      <c r="G981" s="514"/>
      <c r="H981" s="516"/>
      <c r="I981" s="509"/>
      <c r="J981" s="509"/>
      <c r="K981" s="509"/>
      <c r="L981" s="514"/>
      <c r="M981" s="514"/>
      <c r="N981" s="516"/>
      <c r="O981" s="514"/>
    </row>
    <row r="982" spans="1:15" x14ac:dyDescent="0.2">
      <c r="A982" s="514"/>
      <c r="B982" s="514"/>
      <c r="C982" s="514"/>
      <c r="D982" s="514"/>
      <c r="E982" s="514"/>
      <c r="F982" s="514"/>
      <c r="G982" s="514"/>
      <c r="H982" s="516"/>
      <c r="I982" s="509"/>
      <c r="J982" s="509"/>
      <c r="K982" s="509"/>
      <c r="L982" s="514"/>
      <c r="M982" s="514"/>
      <c r="N982" s="516"/>
      <c r="O982" s="514"/>
    </row>
    <row r="983" spans="1:15" x14ac:dyDescent="0.2">
      <c r="A983" s="514"/>
      <c r="B983" s="514"/>
      <c r="C983" s="514"/>
      <c r="D983" s="514"/>
      <c r="E983" s="514"/>
      <c r="F983" s="514"/>
      <c r="G983" s="514"/>
      <c r="H983" s="516"/>
      <c r="I983" s="509"/>
      <c r="J983" s="509"/>
      <c r="K983" s="509"/>
      <c r="L983" s="514"/>
      <c r="M983" s="514"/>
      <c r="N983" s="516"/>
      <c r="O983" s="514"/>
    </row>
    <row r="984" spans="1:15" x14ac:dyDescent="0.2">
      <c r="A984" s="514"/>
      <c r="B984" s="514"/>
      <c r="C984" s="514"/>
      <c r="D984" s="514"/>
      <c r="E984" s="514"/>
      <c r="F984" s="514"/>
      <c r="G984" s="514"/>
      <c r="H984" s="516"/>
      <c r="I984" s="509"/>
      <c r="J984" s="509"/>
      <c r="K984" s="509"/>
      <c r="L984" s="514"/>
      <c r="M984" s="514"/>
      <c r="N984" s="516"/>
      <c r="O984" s="514"/>
    </row>
    <row r="985" spans="1:15" x14ac:dyDescent="0.2">
      <c r="A985" s="514"/>
      <c r="B985" s="514"/>
      <c r="C985" s="514"/>
      <c r="D985" s="514"/>
      <c r="E985" s="514"/>
      <c r="F985" s="514"/>
      <c r="G985" s="514"/>
      <c r="H985" s="516"/>
      <c r="I985" s="509"/>
      <c r="J985" s="509"/>
      <c r="K985" s="509"/>
      <c r="L985" s="514"/>
      <c r="M985" s="514"/>
      <c r="N985" s="516"/>
      <c r="O985" s="514"/>
    </row>
    <row r="986" spans="1:15" x14ac:dyDescent="0.2">
      <c r="A986" s="514"/>
      <c r="B986" s="514"/>
      <c r="C986" s="514"/>
      <c r="D986" s="514"/>
      <c r="E986" s="514"/>
      <c r="F986" s="514"/>
      <c r="G986" s="514"/>
      <c r="H986" s="516"/>
      <c r="I986" s="509"/>
      <c r="J986" s="509"/>
      <c r="K986" s="509"/>
      <c r="L986" s="514"/>
      <c r="M986" s="514"/>
      <c r="N986" s="516"/>
      <c r="O986" s="514"/>
    </row>
    <row r="987" spans="1:15" x14ac:dyDescent="0.2">
      <c r="A987" s="514"/>
      <c r="B987" s="514"/>
      <c r="C987" s="514"/>
      <c r="D987" s="514"/>
      <c r="E987" s="514"/>
      <c r="F987" s="514"/>
      <c r="G987" s="514"/>
      <c r="H987" s="516"/>
      <c r="I987" s="509"/>
      <c r="J987" s="509"/>
      <c r="K987" s="509"/>
      <c r="L987" s="514"/>
      <c r="M987" s="514"/>
      <c r="N987" s="516"/>
      <c r="O987" s="514"/>
    </row>
    <row r="988" spans="1:15" x14ac:dyDescent="0.2">
      <c r="A988" s="514"/>
      <c r="B988" s="514"/>
      <c r="C988" s="514"/>
      <c r="D988" s="514"/>
      <c r="E988" s="514"/>
      <c r="F988" s="514"/>
      <c r="G988" s="514"/>
      <c r="H988" s="516"/>
      <c r="I988" s="509"/>
      <c r="J988" s="509"/>
      <c r="K988" s="509"/>
      <c r="L988" s="514"/>
      <c r="M988" s="514"/>
      <c r="N988" s="516"/>
      <c r="O988" s="514"/>
    </row>
    <row r="989" spans="1:15" x14ac:dyDescent="0.2">
      <c r="A989" s="514"/>
      <c r="B989" s="514"/>
      <c r="C989" s="514"/>
      <c r="D989" s="514"/>
      <c r="E989" s="514"/>
      <c r="F989" s="514"/>
      <c r="G989" s="514"/>
      <c r="H989" s="516"/>
      <c r="I989" s="509"/>
      <c r="J989" s="509"/>
      <c r="K989" s="509"/>
      <c r="L989" s="514"/>
      <c r="M989" s="514"/>
      <c r="N989" s="516"/>
      <c r="O989" s="514"/>
    </row>
    <row r="990" spans="1:15" x14ac:dyDescent="0.2">
      <c r="A990" s="514"/>
      <c r="B990" s="514"/>
      <c r="C990" s="514"/>
      <c r="D990" s="514"/>
      <c r="E990" s="514"/>
      <c r="F990" s="514"/>
      <c r="G990" s="514"/>
      <c r="H990" s="516"/>
      <c r="I990" s="509"/>
      <c r="J990" s="509"/>
      <c r="K990" s="509"/>
      <c r="L990" s="514"/>
      <c r="M990" s="514"/>
      <c r="N990" s="516"/>
      <c r="O990" s="514"/>
    </row>
    <row r="991" spans="1:15" x14ac:dyDescent="0.2">
      <c r="A991" s="514"/>
      <c r="B991" s="514"/>
      <c r="C991" s="514"/>
      <c r="D991" s="514"/>
      <c r="E991" s="514"/>
      <c r="F991" s="514"/>
      <c r="G991" s="514"/>
      <c r="H991" s="516"/>
      <c r="I991" s="509"/>
      <c r="J991" s="509"/>
      <c r="K991" s="509"/>
      <c r="L991" s="514"/>
      <c r="M991" s="514"/>
      <c r="N991" s="516"/>
      <c r="O991" s="514"/>
    </row>
    <row r="992" spans="1:15" x14ac:dyDescent="0.2">
      <c r="A992" s="514"/>
      <c r="B992" s="514"/>
      <c r="C992" s="514"/>
      <c r="D992" s="514"/>
      <c r="E992" s="514"/>
      <c r="F992" s="514"/>
      <c r="G992" s="514"/>
      <c r="H992" s="516"/>
      <c r="I992" s="509"/>
      <c r="J992" s="509"/>
      <c r="K992" s="509"/>
      <c r="L992" s="514"/>
      <c r="M992" s="514"/>
      <c r="N992" s="516"/>
      <c r="O992" s="514"/>
    </row>
    <row r="993" spans="1:15" x14ac:dyDescent="0.2">
      <c r="A993" s="514"/>
      <c r="B993" s="514"/>
      <c r="C993" s="514"/>
      <c r="D993" s="514"/>
      <c r="E993" s="514"/>
      <c r="F993" s="514"/>
      <c r="G993" s="514"/>
      <c r="H993" s="516"/>
      <c r="I993" s="509"/>
      <c r="J993" s="509"/>
      <c r="K993" s="509"/>
      <c r="L993" s="514"/>
      <c r="M993" s="514"/>
      <c r="N993" s="516"/>
      <c r="O993" s="514"/>
    </row>
    <row r="994" spans="1:15" x14ac:dyDescent="0.2">
      <c r="A994" s="514"/>
      <c r="B994" s="514"/>
      <c r="C994" s="514"/>
      <c r="D994" s="514"/>
      <c r="E994" s="514"/>
      <c r="F994" s="514"/>
      <c r="G994" s="514"/>
      <c r="H994" s="516"/>
      <c r="I994" s="509"/>
      <c r="J994" s="509"/>
      <c r="K994" s="509"/>
      <c r="L994" s="514"/>
      <c r="M994" s="514"/>
      <c r="N994" s="516"/>
      <c r="O994" s="514"/>
    </row>
    <row r="995" spans="1:15" x14ac:dyDescent="0.2">
      <c r="A995" s="514"/>
      <c r="B995" s="514"/>
      <c r="C995" s="514"/>
      <c r="D995" s="514"/>
      <c r="E995" s="514"/>
      <c r="F995" s="514"/>
      <c r="G995" s="514"/>
      <c r="H995" s="516"/>
      <c r="I995" s="509"/>
      <c r="J995" s="509"/>
      <c r="K995" s="509"/>
      <c r="L995" s="514"/>
      <c r="M995" s="514"/>
      <c r="N995" s="516"/>
      <c r="O995" s="514"/>
    </row>
    <row r="996" spans="1:15" x14ac:dyDescent="0.2">
      <c r="A996" s="514"/>
      <c r="B996" s="514"/>
      <c r="C996" s="514"/>
      <c r="D996" s="514"/>
      <c r="E996" s="514"/>
      <c r="F996" s="514"/>
      <c r="G996" s="514"/>
      <c r="H996" s="516"/>
      <c r="I996" s="509"/>
      <c r="J996" s="509"/>
      <c r="K996" s="509"/>
      <c r="L996" s="514"/>
      <c r="M996" s="514"/>
      <c r="N996" s="516"/>
      <c r="O996" s="514"/>
    </row>
    <row r="997" spans="1:15" x14ac:dyDescent="0.2">
      <c r="A997" s="514"/>
      <c r="B997" s="514"/>
      <c r="C997" s="514"/>
      <c r="D997" s="514"/>
      <c r="E997" s="514"/>
      <c r="F997" s="514"/>
      <c r="G997" s="514"/>
      <c r="H997" s="516"/>
      <c r="I997" s="509"/>
      <c r="J997" s="509"/>
      <c r="K997" s="509"/>
      <c r="L997" s="514"/>
      <c r="M997" s="514"/>
      <c r="N997" s="516"/>
      <c r="O997" s="514"/>
    </row>
    <row r="998" spans="1:15" x14ac:dyDescent="0.2">
      <c r="A998" s="514"/>
      <c r="B998" s="514"/>
      <c r="C998" s="514"/>
      <c r="D998" s="514"/>
      <c r="E998" s="514"/>
      <c r="F998" s="514"/>
      <c r="G998" s="514"/>
      <c r="H998" s="516"/>
      <c r="I998" s="509"/>
      <c r="J998" s="509"/>
      <c r="K998" s="509"/>
      <c r="L998" s="514"/>
      <c r="M998" s="514"/>
      <c r="N998" s="516"/>
      <c r="O998" s="514"/>
    </row>
    <row r="999" spans="1:15" x14ac:dyDescent="0.2">
      <c r="A999" s="514"/>
      <c r="B999" s="514"/>
      <c r="C999" s="514"/>
      <c r="D999" s="514"/>
      <c r="E999" s="514"/>
      <c r="F999" s="514"/>
      <c r="G999" s="514"/>
      <c r="H999" s="516"/>
      <c r="I999" s="509"/>
      <c r="J999" s="509"/>
      <c r="K999" s="509"/>
      <c r="L999" s="514"/>
      <c r="M999" s="514"/>
      <c r="N999" s="516"/>
      <c r="O999" s="514"/>
    </row>
    <row r="1000" spans="1:15" x14ac:dyDescent="0.2">
      <c r="A1000" s="514"/>
      <c r="B1000" s="514"/>
      <c r="C1000" s="514"/>
      <c r="D1000" s="514"/>
      <c r="E1000" s="514"/>
      <c r="F1000" s="514"/>
      <c r="G1000" s="514"/>
      <c r="H1000" s="516"/>
      <c r="I1000" s="509"/>
      <c r="J1000" s="509"/>
      <c r="K1000" s="509"/>
      <c r="L1000" s="514"/>
      <c r="M1000" s="514"/>
      <c r="N1000" s="516"/>
      <c r="O1000" s="514"/>
    </row>
    <row r="1001" spans="1:15" x14ac:dyDescent="0.2">
      <c r="A1001" s="514"/>
      <c r="B1001" s="514"/>
      <c r="C1001" s="514"/>
      <c r="D1001" s="514"/>
      <c r="E1001" s="514"/>
      <c r="F1001" s="514"/>
      <c r="G1001" s="514"/>
      <c r="H1001" s="516"/>
      <c r="I1001" s="509"/>
      <c r="J1001" s="509"/>
      <c r="K1001" s="509"/>
      <c r="L1001" s="514"/>
      <c r="M1001" s="514"/>
      <c r="N1001" s="516"/>
      <c r="O1001" s="514"/>
    </row>
    <row r="1002" spans="1:15" x14ac:dyDescent="0.2">
      <c r="A1002" s="514"/>
      <c r="B1002" s="514"/>
      <c r="C1002" s="514"/>
      <c r="D1002" s="514"/>
      <c r="E1002" s="514"/>
      <c r="F1002" s="514"/>
      <c r="G1002" s="514"/>
      <c r="H1002" s="516"/>
      <c r="I1002" s="509"/>
      <c r="J1002" s="509"/>
      <c r="K1002" s="509"/>
      <c r="L1002" s="514"/>
      <c r="M1002" s="514"/>
      <c r="N1002" s="516"/>
      <c r="O1002" s="514"/>
    </row>
    <row r="1003" spans="1:15" x14ac:dyDescent="0.2">
      <c r="A1003" s="514"/>
      <c r="B1003" s="514"/>
      <c r="C1003" s="514"/>
      <c r="D1003" s="514"/>
      <c r="E1003" s="514"/>
      <c r="F1003" s="514"/>
      <c r="G1003" s="514"/>
      <c r="H1003" s="516"/>
      <c r="I1003" s="509"/>
      <c r="J1003" s="509"/>
      <c r="K1003" s="509"/>
      <c r="L1003" s="514"/>
      <c r="M1003" s="514"/>
      <c r="N1003" s="516"/>
      <c r="O1003" s="514"/>
    </row>
    <row r="1004" spans="1:15" x14ac:dyDescent="0.2">
      <c r="A1004" s="514"/>
      <c r="B1004" s="514"/>
      <c r="C1004" s="514"/>
      <c r="D1004" s="514"/>
      <c r="E1004" s="514"/>
      <c r="F1004" s="514"/>
      <c r="G1004" s="514"/>
      <c r="H1004" s="516"/>
      <c r="I1004" s="509"/>
      <c r="J1004" s="509"/>
      <c r="K1004" s="509"/>
      <c r="L1004" s="514"/>
      <c r="M1004" s="514"/>
      <c r="N1004" s="516"/>
      <c r="O1004" s="514"/>
    </row>
    <row r="1005" spans="1:15" x14ac:dyDescent="0.2">
      <c r="A1005" s="514"/>
      <c r="B1005" s="514"/>
      <c r="C1005" s="514"/>
      <c r="D1005" s="514"/>
      <c r="E1005" s="514"/>
      <c r="F1005" s="514"/>
      <c r="G1005" s="514"/>
      <c r="H1005" s="516"/>
      <c r="I1005" s="509"/>
      <c r="J1005" s="509"/>
      <c r="K1005" s="509"/>
      <c r="L1005" s="514"/>
      <c r="M1005" s="514"/>
      <c r="N1005" s="516"/>
      <c r="O1005" s="514"/>
    </row>
    <row r="1006" spans="1:15" x14ac:dyDescent="0.2">
      <c r="A1006" s="514"/>
      <c r="B1006" s="514"/>
      <c r="C1006" s="514"/>
      <c r="D1006" s="514"/>
      <c r="E1006" s="514"/>
      <c r="F1006" s="514"/>
      <c r="G1006" s="514"/>
      <c r="H1006" s="516"/>
      <c r="I1006" s="509"/>
      <c r="J1006" s="509"/>
      <c r="K1006" s="509"/>
      <c r="L1006" s="514"/>
      <c r="M1006" s="514"/>
      <c r="N1006" s="516"/>
      <c r="O1006" s="514"/>
    </row>
    <row r="1007" spans="1:15" x14ac:dyDescent="0.2">
      <c r="A1007" s="514"/>
      <c r="B1007" s="514"/>
      <c r="C1007" s="514"/>
      <c r="D1007" s="514"/>
      <c r="E1007" s="514"/>
      <c r="F1007" s="514"/>
      <c r="G1007" s="514"/>
      <c r="H1007" s="516"/>
      <c r="I1007" s="509"/>
      <c r="J1007" s="509"/>
      <c r="K1007" s="509"/>
      <c r="L1007" s="514"/>
      <c r="M1007" s="514"/>
      <c r="N1007" s="516"/>
      <c r="O1007" s="514"/>
    </row>
    <row r="1008" spans="1:15" x14ac:dyDescent="0.2">
      <c r="A1008" s="514"/>
      <c r="B1008" s="514"/>
      <c r="C1008" s="514"/>
      <c r="D1008" s="514"/>
      <c r="E1008" s="514"/>
      <c r="F1008" s="514"/>
      <c r="G1008" s="514"/>
      <c r="H1008" s="516"/>
      <c r="I1008" s="509"/>
      <c r="J1008" s="509"/>
      <c r="K1008" s="509"/>
      <c r="L1008" s="514"/>
      <c r="M1008" s="514"/>
      <c r="N1008" s="516"/>
      <c r="O1008" s="514"/>
    </row>
    <row r="1009" spans="1:15" x14ac:dyDescent="0.2">
      <c r="A1009" s="514"/>
      <c r="B1009" s="514"/>
      <c r="C1009" s="514"/>
      <c r="D1009" s="514"/>
      <c r="E1009" s="514"/>
      <c r="F1009" s="514"/>
      <c r="G1009" s="514"/>
      <c r="H1009" s="516"/>
      <c r="I1009" s="509"/>
      <c r="J1009" s="509"/>
      <c r="K1009" s="509"/>
      <c r="L1009" s="514"/>
      <c r="M1009" s="514"/>
      <c r="N1009" s="516"/>
      <c r="O1009" s="514"/>
    </row>
    <row r="1010" spans="1:15" x14ac:dyDescent="0.2">
      <c r="A1010" s="514"/>
      <c r="B1010" s="514"/>
      <c r="C1010" s="514"/>
      <c r="D1010" s="514"/>
      <c r="E1010" s="514"/>
      <c r="F1010" s="514"/>
      <c r="G1010" s="514"/>
      <c r="H1010" s="516"/>
      <c r="I1010" s="509"/>
      <c r="J1010" s="509"/>
      <c r="K1010" s="509"/>
      <c r="L1010" s="514"/>
      <c r="M1010" s="514"/>
      <c r="N1010" s="516"/>
      <c r="O1010" s="514"/>
    </row>
    <row r="1011" spans="1:15" x14ac:dyDescent="0.2">
      <c r="A1011" s="514"/>
      <c r="B1011" s="514"/>
      <c r="C1011" s="514"/>
      <c r="D1011" s="514"/>
      <c r="E1011" s="514"/>
      <c r="F1011" s="514"/>
      <c r="G1011" s="514"/>
      <c r="H1011" s="516"/>
      <c r="I1011" s="509"/>
      <c r="J1011" s="509"/>
      <c r="K1011" s="509"/>
      <c r="L1011" s="514"/>
      <c r="M1011" s="514"/>
      <c r="N1011" s="516"/>
      <c r="O1011" s="514"/>
    </row>
    <row r="1012" spans="1:15" x14ac:dyDescent="0.2">
      <c r="A1012" s="514"/>
      <c r="B1012" s="514"/>
      <c r="C1012" s="514"/>
      <c r="D1012" s="514"/>
      <c r="E1012" s="514"/>
      <c r="F1012" s="514"/>
      <c r="G1012" s="514"/>
      <c r="H1012" s="516"/>
      <c r="I1012" s="509"/>
      <c r="J1012" s="509"/>
      <c r="K1012" s="509"/>
      <c r="L1012" s="514"/>
      <c r="M1012" s="514"/>
      <c r="N1012" s="516"/>
      <c r="O1012" s="514"/>
    </row>
    <row r="1013" spans="1:15" x14ac:dyDescent="0.2">
      <c r="A1013" s="514"/>
      <c r="B1013" s="514"/>
      <c r="C1013" s="514"/>
      <c r="D1013" s="514"/>
      <c r="E1013" s="514"/>
      <c r="F1013" s="514"/>
      <c r="G1013" s="514"/>
      <c r="H1013" s="516"/>
      <c r="I1013" s="509"/>
      <c r="J1013" s="509"/>
      <c r="K1013" s="509"/>
      <c r="L1013" s="514"/>
      <c r="M1013" s="514"/>
      <c r="N1013" s="516"/>
      <c r="O1013" s="514"/>
    </row>
    <row r="1014" spans="1:15" x14ac:dyDescent="0.2">
      <c r="A1014" s="514"/>
      <c r="B1014" s="514"/>
      <c r="C1014" s="514"/>
      <c r="D1014" s="514"/>
      <c r="E1014" s="514"/>
      <c r="F1014" s="514"/>
      <c r="G1014" s="514"/>
      <c r="H1014" s="516"/>
      <c r="I1014" s="509"/>
      <c r="J1014" s="509"/>
      <c r="K1014" s="509"/>
      <c r="L1014" s="514"/>
      <c r="M1014" s="514"/>
      <c r="N1014" s="516"/>
      <c r="O1014" s="514"/>
    </row>
    <row r="1015" spans="1:15" x14ac:dyDescent="0.2">
      <c r="A1015" s="514"/>
      <c r="B1015" s="514"/>
      <c r="C1015" s="514"/>
      <c r="D1015" s="514"/>
      <c r="E1015" s="514"/>
      <c r="F1015" s="514"/>
      <c r="G1015" s="514"/>
      <c r="H1015" s="516"/>
      <c r="I1015" s="509"/>
      <c r="J1015" s="509"/>
      <c r="K1015" s="509"/>
      <c r="L1015" s="514"/>
      <c r="M1015" s="514"/>
      <c r="N1015" s="516"/>
      <c r="O1015" s="514"/>
    </row>
    <row r="1016" spans="1:15" x14ac:dyDescent="0.2">
      <c r="A1016" s="514"/>
      <c r="B1016" s="514"/>
      <c r="C1016" s="514"/>
      <c r="D1016" s="514"/>
      <c r="E1016" s="514"/>
      <c r="F1016" s="514"/>
      <c r="G1016" s="514"/>
      <c r="H1016" s="516"/>
      <c r="I1016" s="509"/>
      <c r="J1016" s="509"/>
      <c r="K1016" s="509"/>
      <c r="L1016" s="514"/>
      <c r="M1016" s="514"/>
      <c r="N1016" s="516"/>
      <c r="O1016" s="514"/>
    </row>
    <row r="1017" spans="1:15" x14ac:dyDescent="0.2">
      <c r="A1017" s="514"/>
      <c r="B1017" s="514"/>
      <c r="C1017" s="514"/>
      <c r="D1017" s="514"/>
      <c r="E1017" s="514"/>
      <c r="F1017" s="514"/>
      <c r="G1017" s="514"/>
      <c r="H1017" s="516"/>
      <c r="I1017" s="509"/>
      <c r="J1017" s="509"/>
      <c r="K1017" s="509"/>
      <c r="L1017" s="514"/>
      <c r="M1017" s="514"/>
      <c r="N1017" s="516"/>
      <c r="O1017" s="514"/>
    </row>
    <row r="1018" spans="1:15" x14ac:dyDescent="0.2">
      <c r="A1018" s="514"/>
      <c r="B1018" s="514"/>
      <c r="C1018" s="514"/>
      <c r="D1018" s="514"/>
      <c r="E1018" s="514"/>
      <c r="F1018" s="514"/>
      <c r="G1018" s="514"/>
      <c r="H1018" s="516"/>
      <c r="I1018" s="509"/>
      <c r="J1018" s="509"/>
      <c r="K1018" s="509"/>
      <c r="L1018" s="514"/>
      <c r="M1018" s="514"/>
      <c r="N1018" s="516"/>
      <c r="O1018" s="514"/>
    </row>
    <row r="1019" spans="1:15" x14ac:dyDescent="0.2">
      <c r="A1019" s="514"/>
      <c r="B1019" s="514"/>
      <c r="C1019" s="514"/>
      <c r="D1019" s="514"/>
      <c r="E1019" s="514"/>
      <c r="F1019" s="514"/>
      <c r="G1019" s="514"/>
      <c r="H1019" s="516"/>
      <c r="I1019" s="509"/>
      <c r="J1019" s="509"/>
      <c r="K1019" s="509"/>
      <c r="L1019" s="514"/>
      <c r="M1019" s="514"/>
      <c r="N1019" s="516"/>
      <c r="O1019" s="514"/>
    </row>
    <row r="1020" spans="1:15" x14ac:dyDescent="0.2">
      <c r="A1020" s="514"/>
      <c r="B1020" s="514"/>
      <c r="C1020" s="514"/>
      <c r="D1020" s="514"/>
      <c r="E1020" s="514"/>
      <c r="F1020" s="514"/>
      <c r="G1020" s="514"/>
      <c r="H1020" s="516"/>
      <c r="I1020" s="509"/>
      <c r="J1020" s="509"/>
      <c r="K1020" s="509"/>
      <c r="L1020" s="514"/>
      <c r="M1020" s="514"/>
      <c r="N1020" s="516"/>
      <c r="O1020" s="514"/>
    </row>
    <row r="1021" spans="1:15" x14ac:dyDescent="0.2">
      <c r="A1021" s="514"/>
      <c r="B1021" s="514"/>
      <c r="C1021" s="514"/>
      <c r="D1021" s="514"/>
      <c r="E1021" s="514"/>
      <c r="F1021" s="514"/>
      <c r="G1021" s="514"/>
      <c r="H1021" s="516"/>
      <c r="I1021" s="509"/>
      <c r="J1021" s="509"/>
      <c r="K1021" s="509"/>
      <c r="L1021" s="514"/>
      <c r="M1021" s="514"/>
      <c r="N1021" s="516"/>
      <c r="O1021" s="514"/>
    </row>
    <row r="1022" spans="1:15" x14ac:dyDescent="0.2">
      <c r="A1022" s="514"/>
      <c r="B1022" s="514"/>
      <c r="C1022" s="514"/>
      <c r="D1022" s="514"/>
      <c r="E1022" s="514"/>
      <c r="F1022" s="514"/>
      <c r="G1022" s="514"/>
      <c r="H1022" s="516"/>
      <c r="I1022" s="509"/>
      <c r="J1022" s="509"/>
      <c r="K1022" s="509"/>
      <c r="L1022" s="514"/>
      <c r="M1022" s="514"/>
      <c r="N1022" s="516"/>
      <c r="O1022" s="514"/>
    </row>
    <row r="1023" spans="1:15" x14ac:dyDescent="0.2">
      <c r="A1023" s="514"/>
      <c r="B1023" s="514"/>
      <c r="C1023" s="514"/>
      <c r="D1023" s="514"/>
      <c r="E1023" s="514"/>
      <c r="F1023" s="514"/>
      <c r="G1023" s="514"/>
      <c r="H1023" s="516"/>
      <c r="I1023" s="509"/>
      <c r="J1023" s="509"/>
      <c r="K1023" s="509"/>
      <c r="L1023" s="514"/>
      <c r="M1023" s="514"/>
      <c r="N1023" s="516"/>
      <c r="O1023" s="514"/>
    </row>
    <row r="1024" spans="1:15" x14ac:dyDescent="0.2">
      <c r="A1024" s="514"/>
      <c r="B1024" s="514"/>
      <c r="C1024" s="514"/>
      <c r="D1024" s="514"/>
      <c r="E1024" s="514"/>
      <c r="F1024" s="514"/>
      <c r="G1024" s="514"/>
      <c r="H1024" s="516"/>
      <c r="I1024" s="509"/>
      <c r="J1024" s="509"/>
      <c r="K1024" s="509"/>
      <c r="L1024" s="514"/>
      <c r="M1024" s="514"/>
      <c r="N1024" s="516"/>
      <c r="O1024" s="514"/>
    </row>
    <row r="1025" spans="1:15" x14ac:dyDescent="0.2">
      <c r="A1025" s="514"/>
      <c r="B1025" s="514"/>
      <c r="C1025" s="514"/>
      <c r="D1025" s="514"/>
      <c r="E1025" s="514"/>
      <c r="F1025" s="514"/>
      <c r="G1025" s="514"/>
      <c r="H1025" s="516"/>
      <c r="I1025" s="509"/>
      <c r="J1025" s="509"/>
      <c r="K1025" s="509"/>
      <c r="L1025" s="514"/>
      <c r="M1025" s="514"/>
      <c r="N1025" s="516"/>
      <c r="O1025" s="514"/>
    </row>
    <row r="1026" spans="1:15" x14ac:dyDescent="0.2">
      <c r="A1026" s="514"/>
      <c r="B1026" s="514"/>
      <c r="C1026" s="514"/>
      <c r="D1026" s="514"/>
      <c r="E1026" s="514"/>
      <c r="F1026" s="514"/>
      <c r="G1026" s="514"/>
      <c r="H1026" s="516"/>
      <c r="I1026" s="509"/>
      <c r="J1026" s="509"/>
      <c r="K1026" s="509"/>
      <c r="L1026" s="514"/>
      <c r="M1026" s="514"/>
      <c r="N1026" s="516"/>
      <c r="O1026" s="514"/>
    </row>
    <row r="1027" spans="1:15" x14ac:dyDescent="0.2">
      <c r="A1027" s="514"/>
      <c r="B1027" s="514"/>
      <c r="C1027" s="514"/>
      <c r="D1027" s="514"/>
      <c r="E1027" s="514"/>
      <c r="F1027" s="514"/>
      <c r="G1027" s="514"/>
      <c r="H1027" s="516"/>
      <c r="I1027" s="509"/>
      <c r="J1027" s="509"/>
      <c r="K1027" s="509"/>
      <c r="L1027" s="514"/>
      <c r="M1027" s="514"/>
      <c r="N1027" s="516"/>
      <c r="O1027" s="514"/>
    </row>
    <row r="1028" spans="1:15" x14ac:dyDescent="0.2">
      <c r="A1028" s="514"/>
      <c r="B1028" s="514"/>
      <c r="C1028" s="514"/>
      <c r="D1028" s="514"/>
      <c r="E1028" s="514"/>
      <c r="F1028" s="514"/>
      <c r="G1028" s="514"/>
      <c r="H1028" s="516"/>
      <c r="I1028" s="509"/>
      <c r="J1028" s="509"/>
      <c r="K1028" s="509"/>
      <c r="L1028" s="514"/>
      <c r="M1028" s="514"/>
      <c r="N1028" s="516"/>
      <c r="O1028" s="514"/>
    </row>
    <row r="1029" spans="1:15" x14ac:dyDescent="0.2">
      <c r="A1029" s="514"/>
      <c r="B1029" s="514"/>
      <c r="C1029" s="514"/>
      <c r="D1029" s="514"/>
      <c r="E1029" s="514"/>
      <c r="F1029" s="514"/>
      <c r="G1029" s="514"/>
      <c r="H1029" s="516"/>
      <c r="I1029" s="509"/>
      <c r="J1029" s="509"/>
      <c r="K1029" s="509"/>
      <c r="L1029" s="514"/>
      <c r="M1029" s="514"/>
      <c r="N1029" s="516"/>
      <c r="O1029" s="514"/>
    </row>
    <row r="1030" spans="1:15" x14ac:dyDescent="0.2">
      <c r="A1030" s="514"/>
      <c r="B1030" s="514"/>
      <c r="C1030" s="514"/>
      <c r="D1030" s="514"/>
      <c r="E1030" s="514"/>
      <c r="F1030" s="514"/>
      <c r="G1030" s="514"/>
      <c r="H1030" s="516"/>
      <c r="I1030" s="509"/>
      <c r="J1030" s="509"/>
      <c r="K1030" s="509"/>
      <c r="L1030" s="514"/>
      <c r="M1030" s="514"/>
      <c r="N1030" s="516"/>
      <c r="O1030" s="514"/>
    </row>
    <row r="1031" spans="1:15" x14ac:dyDescent="0.2">
      <c r="A1031" s="514"/>
      <c r="B1031" s="514"/>
      <c r="C1031" s="514"/>
      <c r="D1031" s="514"/>
      <c r="E1031" s="514"/>
      <c r="F1031" s="514"/>
      <c r="G1031" s="514"/>
      <c r="H1031" s="516"/>
      <c r="I1031" s="509"/>
      <c r="J1031" s="509"/>
      <c r="K1031" s="509"/>
      <c r="L1031" s="514"/>
      <c r="M1031" s="514"/>
      <c r="N1031" s="516"/>
      <c r="O1031" s="514"/>
    </row>
    <row r="1032" spans="1:15" x14ac:dyDescent="0.2">
      <c r="A1032" s="514"/>
      <c r="B1032" s="514"/>
      <c r="C1032" s="514"/>
      <c r="D1032" s="514"/>
      <c r="E1032" s="514"/>
      <c r="F1032" s="514"/>
      <c r="G1032" s="514"/>
      <c r="H1032" s="516"/>
      <c r="I1032" s="509"/>
      <c r="J1032" s="509"/>
      <c r="K1032" s="509"/>
      <c r="L1032" s="514"/>
      <c r="M1032" s="514"/>
      <c r="N1032" s="516"/>
      <c r="O1032" s="514"/>
    </row>
    <row r="1033" spans="1:15" x14ac:dyDescent="0.2">
      <c r="A1033" s="514"/>
      <c r="B1033" s="514"/>
      <c r="C1033" s="514"/>
      <c r="D1033" s="514"/>
      <c r="E1033" s="514"/>
      <c r="F1033" s="514"/>
      <c r="G1033" s="514"/>
      <c r="H1033" s="516"/>
      <c r="I1033" s="509"/>
      <c r="J1033" s="509"/>
      <c r="K1033" s="509"/>
      <c r="L1033" s="514"/>
      <c r="M1033" s="514"/>
      <c r="N1033" s="516"/>
      <c r="O1033" s="514"/>
    </row>
    <row r="1034" spans="1:15" x14ac:dyDescent="0.2">
      <c r="A1034" s="514"/>
      <c r="B1034" s="514"/>
      <c r="C1034" s="514"/>
      <c r="D1034" s="514"/>
      <c r="E1034" s="514"/>
      <c r="F1034" s="514"/>
      <c r="G1034" s="514"/>
      <c r="H1034" s="516"/>
      <c r="I1034" s="509"/>
      <c r="J1034" s="509"/>
      <c r="K1034" s="509"/>
      <c r="L1034" s="514"/>
      <c r="M1034" s="514"/>
      <c r="N1034" s="516"/>
      <c r="O1034" s="514"/>
    </row>
    <row r="1035" spans="1:15" x14ac:dyDescent="0.2">
      <c r="A1035" s="514"/>
      <c r="B1035" s="514"/>
      <c r="C1035" s="514"/>
      <c r="D1035" s="514"/>
      <c r="E1035" s="514"/>
      <c r="F1035" s="514"/>
      <c r="G1035" s="514"/>
      <c r="H1035" s="516"/>
      <c r="I1035" s="509"/>
      <c r="J1035" s="509"/>
      <c r="K1035" s="509"/>
      <c r="L1035" s="514"/>
      <c r="M1035" s="514"/>
      <c r="N1035" s="516"/>
      <c r="O1035" s="514"/>
    </row>
    <row r="1036" spans="1:15" x14ac:dyDescent="0.2">
      <c r="A1036" s="514"/>
      <c r="B1036" s="514"/>
      <c r="C1036" s="514"/>
      <c r="D1036" s="514"/>
      <c r="E1036" s="514"/>
      <c r="F1036" s="514"/>
      <c r="G1036" s="514"/>
      <c r="H1036" s="516"/>
      <c r="I1036" s="509"/>
      <c r="J1036" s="509"/>
      <c r="K1036" s="509"/>
      <c r="L1036" s="514"/>
      <c r="M1036" s="514"/>
      <c r="N1036" s="516"/>
      <c r="O1036" s="514"/>
    </row>
    <row r="1037" spans="1:15" x14ac:dyDescent="0.2">
      <c r="A1037" s="514"/>
      <c r="B1037" s="514"/>
      <c r="C1037" s="514"/>
      <c r="D1037" s="514"/>
      <c r="E1037" s="514"/>
      <c r="F1037" s="514"/>
      <c r="G1037" s="514"/>
      <c r="H1037" s="516"/>
      <c r="I1037" s="509"/>
      <c r="J1037" s="509"/>
      <c r="K1037" s="509"/>
      <c r="L1037" s="514"/>
      <c r="M1037" s="514"/>
      <c r="N1037" s="516"/>
      <c r="O1037" s="514"/>
    </row>
    <row r="1038" spans="1:15" x14ac:dyDescent="0.2">
      <c r="A1038" s="514"/>
      <c r="B1038" s="514"/>
      <c r="C1038" s="514"/>
      <c r="D1038" s="514"/>
      <c r="E1038" s="514"/>
      <c r="F1038" s="514"/>
      <c r="G1038" s="514"/>
      <c r="H1038" s="516"/>
      <c r="I1038" s="509"/>
      <c r="J1038" s="509"/>
      <c r="K1038" s="509"/>
      <c r="L1038" s="514"/>
      <c r="M1038" s="514"/>
      <c r="N1038" s="516"/>
      <c r="O1038" s="514"/>
    </row>
    <row r="1039" spans="1:15" x14ac:dyDescent="0.2">
      <c r="A1039" s="514"/>
      <c r="B1039" s="514"/>
      <c r="C1039" s="514"/>
      <c r="D1039" s="514"/>
      <c r="E1039" s="514"/>
      <c r="F1039" s="514"/>
      <c r="G1039" s="514"/>
      <c r="H1039" s="516"/>
      <c r="I1039" s="509"/>
      <c r="J1039" s="509"/>
      <c r="K1039" s="509"/>
      <c r="L1039" s="514"/>
      <c r="M1039" s="514"/>
      <c r="N1039" s="516"/>
      <c r="O1039" s="514"/>
    </row>
    <row r="1040" spans="1:15" x14ac:dyDescent="0.2">
      <c r="A1040" s="514"/>
      <c r="B1040" s="514"/>
      <c r="C1040" s="514"/>
      <c r="D1040" s="514"/>
      <c r="E1040" s="514"/>
      <c r="F1040" s="514"/>
      <c r="G1040" s="514"/>
      <c r="H1040" s="516"/>
      <c r="I1040" s="509"/>
      <c r="J1040" s="509"/>
      <c r="K1040" s="509"/>
      <c r="L1040" s="514"/>
      <c r="M1040" s="514"/>
      <c r="N1040" s="516"/>
      <c r="O1040" s="514"/>
    </row>
    <row r="1041" spans="1:15" x14ac:dyDescent="0.2">
      <c r="A1041" s="514"/>
      <c r="B1041" s="514"/>
      <c r="C1041" s="514"/>
      <c r="D1041" s="514"/>
      <c r="E1041" s="514"/>
      <c r="F1041" s="514"/>
      <c r="G1041" s="514"/>
      <c r="H1041" s="516"/>
      <c r="I1041" s="509"/>
      <c r="J1041" s="509"/>
      <c r="K1041" s="509"/>
      <c r="L1041" s="514"/>
      <c r="M1041" s="514"/>
      <c r="N1041" s="516"/>
      <c r="O1041" s="514"/>
    </row>
    <row r="1042" spans="1:15" x14ac:dyDescent="0.2">
      <c r="A1042" s="514"/>
      <c r="B1042" s="514"/>
      <c r="C1042" s="514"/>
      <c r="D1042" s="514"/>
      <c r="E1042" s="514"/>
      <c r="F1042" s="514"/>
      <c r="G1042" s="514"/>
      <c r="H1042" s="516"/>
      <c r="I1042" s="509"/>
      <c r="J1042" s="509"/>
      <c r="K1042" s="509"/>
      <c r="L1042" s="514"/>
      <c r="M1042" s="514"/>
      <c r="N1042" s="516"/>
      <c r="O1042" s="514"/>
    </row>
    <row r="1043" spans="1:15" x14ac:dyDescent="0.2">
      <c r="A1043" s="514"/>
      <c r="B1043" s="514"/>
      <c r="C1043" s="514"/>
      <c r="D1043" s="514"/>
      <c r="E1043" s="514"/>
      <c r="F1043" s="514"/>
      <c r="G1043" s="514"/>
      <c r="H1043" s="516"/>
      <c r="I1043" s="509"/>
      <c r="J1043" s="509"/>
      <c r="K1043" s="509"/>
      <c r="L1043" s="514"/>
      <c r="M1043" s="514"/>
      <c r="N1043" s="516"/>
      <c r="O1043" s="514"/>
    </row>
    <row r="1044" spans="1:15" x14ac:dyDescent="0.2">
      <c r="A1044" s="514"/>
      <c r="B1044" s="514"/>
      <c r="C1044" s="514"/>
      <c r="D1044" s="514"/>
      <c r="E1044" s="514"/>
      <c r="F1044" s="514"/>
      <c r="G1044" s="514"/>
      <c r="H1044" s="516"/>
      <c r="I1044" s="509"/>
      <c r="J1044" s="509"/>
      <c r="K1044" s="509"/>
      <c r="L1044" s="514"/>
      <c r="M1044" s="514"/>
      <c r="N1044" s="516"/>
      <c r="O1044" s="514"/>
    </row>
    <row r="1045" spans="1:15" x14ac:dyDescent="0.2">
      <c r="A1045" s="514"/>
      <c r="B1045" s="514"/>
      <c r="C1045" s="514"/>
      <c r="D1045" s="514"/>
      <c r="E1045" s="514"/>
      <c r="F1045" s="514"/>
      <c r="G1045" s="514"/>
      <c r="H1045" s="516"/>
      <c r="I1045" s="509"/>
      <c r="J1045" s="509"/>
      <c r="K1045" s="509"/>
      <c r="L1045" s="514"/>
      <c r="M1045" s="514"/>
      <c r="N1045" s="516"/>
      <c r="O1045" s="514"/>
    </row>
    <row r="1046" spans="1:15" x14ac:dyDescent="0.2">
      <c r="A1046" s="514"/>
      <c r="B1046" s="514"/>
      <c r="C1046" s="514"/>
      <c r="D1046" s="514"/>
      <c r="E1046" s="514"/>
      <c r="F1046" s="514"/>
      <c r="G1046" s="514"/>
      <c r="H1046" s="516"/>
      <c r="I1046" s="509"/>
      <c r="J1046" s="509"/>
      <c r="K1046" s="509"/>
      <c r="L1046" s="514"/>
      <c r="M1046" s="514"/>
      <c r="N1046" s="516"/>
      <c r="O1046" s="514"/>
    </row>
    <row r="1047" spans="1:15" x14ac:dyDescent="0.2">
      <c r="A1047" s="514"/>
      <c r="B1047" s="514"/>
      <c r="C1047" s="514"/>
      <c r="D1047" s="514"/>
      <c r="E1047" s="514"/>
      <c r="F1047" s="514"/>
      <c r="G1047" s="514"/>
      <c r="H1047" s="516"/>
      <c r="I1047" s="509"/>
      <c r="J1047" s="509"/>
      <c r="K1047" s="509"/>
      <c r="L1047" s="514"/>
      <c r="M1047" s="514"/>
      <c r="N1047" s="516"/>
      <c r="O1047" s="514"/>
    </row>
    <row r="1048" spans="1:15" x14ac:dyDescent="0.2">
      <c r="A1048" s="514"/>
      <c r="B1048" s="514"/>
      <c r="C1048" s="514"/>
      <c r="D1048" s="514"/>
      <c r="E1048" s="514"/>
      <c r="F1048" s="514"/>
      <c r="G1048" s="514"/>
      <c r="H1048" s="516"/>
      <c r="I1048" s="509"/>
      <c r="J1048" s="509"/>
      <c r="K1048" s="509"/>
      <c r="L1048" s="514"/>
      <c r="M1048" s="514"/>
      <c r="N1048" s="516"/>
      <c r="O1048" s="514"/>
    </row>
    <row r="1049" spans="1:15" x14ac:dyDescent="0.2">
      <c r="A1049" s="514"/>
      <c r="B1049" s="514"/>
      <c r="C1049" s="514"/>
      <c r="D1049" s="514"/>
      <c r="E1049" s="514"/>
      <c r="F1049" s="514"/>
      <c r="G1049" s="514"/>
      <c r="H1049" s="516"/>
      <c r="I1049" s="509"/>
      <c r="J1049" s="509"/>
      <c r="K1049" s="509"/>
      <c r="L1049" s="514"/>
      <c r="M1049" s="514"/>
      <c r="N1049" s="516"/>
      <c r="O1049" s="514"/>
    </row>
    <row r="1050" spans="1:15" x14ac:dyDescent="0.2">
      <c r="A1050" s="514"/>
      <c r="B1050" s="514"/>
      <c r="C1050" s="514"/>
      <c r="D1050" s="514"/>
      <c r="E1050" s="514"/>
      <c r="F1050" s="514"/>
      <c r="G1050" s="514"/>
      <c r="H1050" s="516"/>
      <c r="I1050" s="509"/>
      <c r="J1050" s="509"/>
      <c r="K1050" s="509"/>
      <c r="L1050" s="514"/>
      <c r="M1050" s="514"/>
      <c r="N1050" s="516"/>
      <c r="O1050" s="514"/>
    </row>
    <row r="1051" spans="1:15" x14ac:dyDescent="0.2">
      <c r="A1051" s="514"/>
      <c r="B1051" s="514"/>
      <c r="C1051" s="514"/>
      <c r="D1051" s="514"/>
      <c r="E1051" s="514"/>
      <c r="F1051" s="514"/>
      <c r="G1051" s="514"/>
      <c r="H1051" s="516"/>
      <c r="I1051" s="509"/>
      <c r="J1051" s="509"/>
      <c r="K1051" s="509"/>
      <c r="L1051" s="514"/>
      <c r="M1051" s="514"/>
      <c r="N1051" s="516"/>
      <c r="O1051" s="514"/>
    </row>
    <row r="1052" spans="1:15" x14ac:dyDescent="0.2">
      <c r="A1052" s="514"/>
      <c r="B1052" s="514"/>
      <c r="C1052" s="514"/>
      <c r="D1052" s="514"/>
      <c r="E1052" s="514"/>
      <c r="F1052" s="514"/>
      <c r="G1052" s="514"/>
      <c r="H1052" s="516"/>
      <c r="I1052" s="509"/>
      <c r="J1052" s="509"/>
      <c r="K1052" s="509"/>
      <c r="L1052" s="514"/>
      <c r="M1052" s="514"/>
      <c r="N1052" s="516"/>
      <c r="O1052" s="514"/>
    </row>
    <row r="1053" spans="1:15" x14ac:dyDescent="0.2">
      <c r="A1053" s="514"/>
      <c r="B1053" s="514"/>
      <c r="C1053" s="514"/>
      <c r="D1053" s="514"/>
      <c r="E1053" s="514"/>
      <c r="F1053" s="514"/>
      <c r="G1053" s="514"/>
      <c r="H1053" s="516"/>
      <c r="I1053" s="509"/>
      <c r="J1053" s="509"/>
      <c r="K1053" s="509"/>
      <c r="L1053" s="514"/>
      <c r="M1053" s="514"/>
      <c r="N1053" s="516"/>
      <c r="O1053" s="514"/>
    </row>
    <row r="1054" spans="1:15" x14ac:dyDescent="0.2">
      <c r="A1054" s="514"/>
      <c r="B1054" s="514"/>
      <c r="C1054" s="514"/>
      <c r="D1054" s="514"/>
      <c r="E1054" s="514"/>
      <c r="F1054" s="514"/>
      <c r="G1054" s="514"/>
      <c r="H1054" s="516"/>
      <c r="I1054" s="509"/>
      <c r="J1054" s="509"/>
      <c r="K1054" s="509"/>
      <c r="L1054" s="514"/>
      <c r="M1054" s="514"/>
      <c r="N1054" s="516"/>
      <c r="O1054" s="514"/>
    </row>
    <row r="1055" spans="1:15" x14ac:dyDescent="0.2">
      <c r="A1055" s="514"/>
      <c r="B1055" s="514"/>
      <c r="C1055" s="514"/>
      <c r="D1055" s="514"/>
      <c r="E1055" s="514"/>
      <c r="F1055" s="514"/>
      <c r="G1055" s="514"/>
      <c r="H1055" s="516"/>
      <c r="I1055" s="509"/>
      <c r="J1055" s="509"/>
      <c r="K1055" s="509"/>
      <c r="L1055" s="514"/>
      <c r="M1055" s="514"/>
      <c r="N1055" s="516"/>
      <c r="O1055" s="514"/>
    </row>
    <row r="1056" spans="1:15" x14ac:dyDescent="0.2">
      <c r="A1056" s="514"/>
      <c r="B1056" s="514"/>
      <c r="C1056" s="514"/>
      <c r="D1056" s="514"/>
      <c r="E1056" s="514"/>
      <c r="F1056" s="514"/>
      <c r="G1056" s="514"/>
      <c r="H1056" s="516"/>
      <c r="I1056" s="509"/>
      <c r="J1056" s="509"/>
      <c r="K1056" s="509"/>
      <c r="L1056" s="514"/>
      <c r="M1056" s="514"/>
      <c r="N1056" s="516"/>
      <c r="O1056" s="514"/>
    </row>
    <row r="1057" spans="1:15" x14ac:dyDescent="0.2">
      <c r="A1057" s="514"/>
      <c r="B1057" s="514"/>
      <c r="C1057" s="514"/>
      <c r="D1057" s="514"/>
      <c r="E1057" s="514"/>
      <c r="F1057" s="514"/>
      <c r="G1057" s="514"/>
      <c r="H1057" s="516"/>
      <c r="I1057" s="509"/>
      <c r="J1057" s="509"/>
      <c r="K1057" s="509"/>
      <c r="L1057" s="514"/>
      <c r="M1057" s="514"/>
      <c r="N1057" s="516"/>
      <c r="O1057" s="514"/>
    </row>
    <row r="1058" spans="1:15" x14ac:dyDescent="0.2">
      <c r="A1058" s="514"/>
      <c r="B1058" s="514"/>
      <c r="C1058" s="514"/>
      <c r="D1058" s="514"/>
      <c r="E1058" s="514"/>
      <c r="F1058" s="514"/>
      <c r="G1058" s="514"/>
      <c r="H1058" s="516"/>
      <c r="I1058" s="509"/>
      <c r="J1058" s="509"/>
      <c r="K1058" s="509"/>
      <c r="L1058" s="514"/>
      <c r="M1058" s="514"/>
      <c r="N1058" s="516"/>
      <c r="O1058" s="514"/>
    </row>
    <row r="1059" spans="1:15" x14ac:dyDescent="0.2">
      <c r="A1059" s="514"/>
      <c r="B1059" s="514"/>
      <c r="C1059" s="514"/>
      <c r="D1059" s="514"/>
      <c r="E1059" s="514"/>
      <c r="F1059" s="514"/>
      <c r="G1059" s="514"/>
      <c r="H1059" s="516"/>
      <c r="I1059" s="509"/>
      <c r="J1059" s="509"/>
      <c r="K1059" s="509"/>
      <c r="L1059" s="514"/>
      <c r="M1059" s="514"/>
      <c r="N1059" s="516"/>
      <c r="O1059" s="514"/>
    </row>
    <row r="1060" spans="1:15" x14ac:dyDescent="0.2">
      <c r="A1060" s="514"/>
      <c r="B1060" s="514"/>
      <c r="C1060" s="514"/>
      <c r="D1060" s="514"/>
      <c r="E1060" s="514"/>
      <c r="F1060" s="514"/>
      <c r="G1060" s="514"/>
      <c r="H1060" s="516"/>
      <c r="I1060" s="509"/>
      <c r="J1060" s="509"/>
      <c r="K1060" s="509"/>
      <c r="L1060" s="514"/>
      <c r="M1060" s="514"/>
      <c r="N1060" s="516"/>
      <c r="O1060" s="514"/>
    </row>
    <row r="1061" spans="1:15" x14ac:dyDescent="0.2">
      <c r="A1061" s="514"/>
      <c r="B1061" s="514"/>
      <c r="C1061" s="514"/>
      <c r="D1061" s="514"/>
      <c r="E1061" s="514"/>
      <c r="F1061" s="514"/>
      <c r="G1061" s="514"/>
      <c r="H1061" s="516"/>
      <c r="I1061" s="509"/>
      <c r="J1061" s="509"/>
      <c r="K1061" s="509"/>
      <c r="L1061" s="514"/>
      <c r="M1061" s="514"/>
      <c r="N1061" s="516"/>
      <c r="O1061" s="514"/>
    </row>
    <row r="1062" spans="1:15" x14ac:dyDescent="0.2">
      <c r="A1062" s="514"/>
      <c r="B1062" s="514"/>
      <c r="C1062" s="514"/>
      <c r="D1062" s="514"/>
      <c r="E1062" s="514"/>
      <c r="F1062" s="514"/>
      <c r="G1062" s="514"/>
      <c r="H1062" s="516"/>
      <c r="I1062" s="509"/>
      <c r="J1062" s="509"/>
      <c r="K1062" s="509"/>
      <c r="L1062" s="514"/>
      <c r="M1062" s="514"/>
      <c r="N1062" s="516"/>
      <c r="O1062" s="514"/>
    </row>
    <row r="1063" spans="1:15" x14ac:dyDescent="0.2">
      <c r="A1063" s="514"/>
      <c r="B1063" s="514"/>
      <c r="C1063" s="514"/>
      <c r="D1063" s="514"/>
      <c r="E1063" s="514"/>
      <c r="F1063" s="514"/>
      <c r="G1063" s="514"/>
      <c r="H1063" s="516"/>
      <c r="I1063" s="509"/>
      <c r="J1063" s="509"/>
      <c r="K1063" s="509"/>
      <c r="L1063" s="514"/>
      <c r="M1063" s="514"/>
      <c r="N1063" s="516"/>
      <c r="O1063" s="514"/>
    </row>
    <row r="1064" spans="1:15" x14ac:dyDescent="0.2">
      <c r="A1064" s="514"/>
      <c r="B1064" s="514"/>
      <c r="C1064" s="514"/>
      <c r="D1064" s="514"/>
      <c r="E1064" s="514"/>
      <c r="F1064" s="514"/>
      <c r="G1064" s="514"/>
      <c r="H1064" s="516"/>
      <c r="I1064" s="509"/>
      <c r="J1064" s="509"/>
      <c r="K1064" s="509"/>
      <c r="L1064" s="514"/>
      <c r="M1064" s="514"/>
      <c r="N1064" s="516"/>
      <c r="O1064" s="514"/>
    </row>
    <row r="1065" spans="1:15" x14ac:dyDescent="0.2">
      <c r="A1065" s="514"/>
      <c r="B1065" s="514"/>
      <c r="C1065" s="514"/>
      <c r="D1065" s="514"/>
      <c r="E1065" s="514"/>
      <c r="F1065" s="514"/>
      <c r="G1065" s="514"/>
      <c r="H1065" s="516"/>
      <c r="I1065" s="509"/>
      <c r="J1065" s="509"/>
      <c r="K1065" s="509"/>
      <c r="L1065" s="514"/>
      <c r="M1065" s="514"/>
      <c r="N1065" s="516"/>
      <c r="O1065" s="514"/>
    </row>
    <row r="1066" spans="1:15" x14ac:dyDescent="0.2">
      <c r="A1066" s="514"/>
      <c r="B1066" s="514"/>
      <c r="C1066" s="514"/>
      <c r="D1066" s="514"/>
      <c r="E1066" s="514"/>
      <c r="F1066" s="514"/>
      <c r="G1066" s="514"/>
      <c r="H1066" s="516"/>
      <c r="I1066" s="509"/>
      <c r="J1066" s="509"/>
      <c r="K1066" s="509"/>
      <c r="L1066" s="514"/>
      <c r="M1066" s="514"/>
      <c r="N1066" s="516"/>
      <c r="O1066" s="514"/>
    </row>
    <row r="1067" spans="1:15" x14ac:dyDescent="0.2">
      <c r="A1067" s="514"/>
      <c r="B1067" s="514"/>
      <c r="C1067" s="514"/>
      <c r="D1067" s="514"/>
      <c r="E1067" s="514"/>
      <c r="F1067" s="514"/>
      <c r="G1067" s="514"/>
      <c r="H1067" s="516"/>
      <c r="I1067" s="509"/>
      <c r="J1067" s="509"/>
      <c r="K1067" s="509"/>
      <c r="L1067" s="514"/>
      <c r="M1067" s="514"/>
      <c r="N1067" s="516"/>
      <c r="O1067" s="514"/>
    </row>
    <row r="1068" spans="1:15" x14ac:dyDescent="0.2">
      <c r="A1068" s="514"/>
      <c r="B1068" s="514"/>
      <c r="C1068" s="514"/>
      <c r="D1068" s="514"/>
      <c r="E1068" s="514"/>
      <c r="F1068" s="514"/>
      <c r="G1068" s="514"/>
      <c r="H1068" s="516"/>
      <c r="I1068" s="509"/>
      <c r="J1068" s="509"/>
      <c r="K1068" s="509"/>
      <c r="L1068" s="514"/>
      <c r="M1068" s="514"/>
      <c r="N1068" s="516"/>
      <c r="O1068" s="514"/>
    </row>
    <row r="1069" spans="1:15" x14ac:dyDescent="0.2">
      <c r="A1069" s="514"/>
      <c r="B1069" s="514"/>
      <c r="C1069" s="514"/>
      <c r="D1069" s="514"/>
      <c r="E1069" s="514"/>
      <c r="F1069" s="514"/>
      <c r="G1069" s="514"/>
      <c r="H1069" s="516"/>
      <c r="I1069" s="509"/>
      <c r="J1069" s="509"/>
      <c r="K1069" s="509"/>
      <c r="L1069" s="514"/>
      <c r="M1069" s="514"/>
      <c r="N1069" s="516"/>
      <c r="O1069" s="514"/>
    </row>
    <row r="1070" spans="1:15" x14ac:dyDescent="0.2">
      <c r="A1070" s="514"/>
      <c r="B1070" s="514"/>
      <c r="C1070" s="514"/>
      <c r="D1070" s="514"/>
      <c r="E1070" s="514"/>
      <c r="F1070" s="514"/>
      <c r="G1070" s="514"/>
      <c r="H1070" s="516"/>
      <c r="I1070" s="509"/>
      <c r="J1070" s="509"/>
      <c r="K1070" s="509"/>
      <c r="L1070" s="514"/>
      <c r="M1070" s="514"/>
      <c r="N1070" s="516"/>
      <c r="O1070" s="514"/>
    </row>
    <row r="1071" spans="1:15" x14ac:dyDescent="0.2">
      <c r="A1071" s="514"/>
      <c r="B1071" s="514"/>
      <c r="C1071" s="514"/>
      <c r="D1071" s="514"/>
      <c r="E1071" s="514"/>
      <c r="F1071" s="514"/>
      <c r="G1071" s="514"/>
      <c r="H1071" s="516"/>
      <c r="I1071" s="509"/>
      <c r="J1071" s="509"/>
      <c r="K1071" s="509"/>
      <c r="L1071" s="514"/>
      <c r="M1071" s="514"/>
      <c r="N1071" s="516"/>
      <c r="O1071" s="514"/>
    </row>
    <row r="1072" spans="1:15" x14ac:dyDescent="0.2">
      <c r="A1072" s="514"/>
      <c r="B1072" s="514"/>
      <c r="C1072" s="514"/>
      <c r="D1072" s="514"/>
      <c r="E1072" s="514"/>
      <c r="F1072" s="514"/>
      <c r="G1072" s="514"/>
      <c r="H1072" s="516"/>
      <c r="I1072" s="509"/>
      <c r="J1072" s="509"/>
      <c r="K1072" s="509"/>
      <c r="L1072" s="514"/>
      <c r="M1072" s="514"/>
      <c r="N1072" s="516"/>
      <c r="O1072" s="514"/>
    </row>
    <row r="1073" spans="1:15" x14ac:dyDescent="0.2">
      <c r="A1073" s="514"/>
      <c r="B1073" s="514"/>
      <c r="C1073" s="514"/>
      <c r="D1073" s="514"/>
      <c r="E1073" s="514"/>
      <c r="F1073" s="514"/>
      <c r="G1073" s="514"/>
      <c r="H1073" s="516"/>
      <c r="I1073" s="509"/>
      <c r="J1073" s="509"/>
      <c r="K1073" s="509"/>
      <c r="L1073" s="514"/>
      <c r="M1073" s="514"/>
      <c r="N1073" s="516"/>
      <c r="O1073" s="514"/>
    </row>
    <row r="1074" spans="1:15" x14ac:dyDescent="0.2">
      <c r="A1074" s="514"/>
      <c r="B1074" s="514"/>
      <c r="C1074" s="514"/>
      <c r="D1074" s="514"/>
      <c r="E1074" s="514"/>
      <c r="F1074" s="514"/>
      <c r="G1074" s="514"/>
      <c r="H1074" s="516"/>
      <c r="I1074" s="509"/>
      <c r="J1074" s="509"/>
      <c r="K1074" s="509"/>
      <c r="L1074" s="514"/>
      <c r="M1074" s="514"/>
      <c r="N1074" s="516"/>
      <c r="O1074" s="514"/>
    </row>
    <row r="1075" spans="1:15" x14ac:dyDescent="0.2">
      <c r="A1075" s="514"/>
      <c r="B1075" s="514"/>
      <c r="C1075" s="514"/>
      <c r="D1075" s="514"/>
      <c r="E1075" s="514"/>
      <c r="F1075" s="514"/>
      <c r="G1075" s="514"/>
      <c r="H1075" s="516"/>
      <c r="I1075" s="509"/>
      <c r="J1075" s="509"/>
      <c r="K1075" s="509"/>
      <c r="L1075" s="514"/>
      <c r="M1075" s="514"/>
      <c r="N1075" s="516"/>
      <c r="O1075" s="514"/>
    </row>
    <row r="1076" spans="1:15" x14ac:dyDescent="0.2">
      <c r="A1076" s="514"/>
      <c r="B1076" s="514"/>
      <c r="C1076" s="514"/>
      <c r="D1076" s="514"/>
      <c r="E1076" s="514"/>
      <c r="F1076" s="514"/>
      <c r="G1076" s="514"/>
      <c r="H1076" s="516"/>
      <c r="I1076" s="509"/>
      <c r="J1076" s="509"/>
      <c r="K1076" s="509"/>
      <c r="L1076" s="514"/>
      <c r="M1076" s="514"/>
      <c r="N1076" s="516"/>
      <c r="O1076" s="514"/>
    </row>
    <row r="1077" spans="1:15" x14ac:dyDescent="0.2">
      <c r="A1077" s="514"/>
      <c r="B1077" s="514"/>
      <c r="C1077" s="514"/>
      <c r="D1077" s="514"/>
      <c r="E1077" s="514"/>
      <c r="F1077" s="514"/>
      <c r="G1077" s="514"/>
      <c r="H1077" s="516"/>
      <c r="I1077" s="509"/>
      <c r="J1077" s="509"/>
      <c r="K1077" s="509"/>
      <c r="L1077" s="514"/>
      <c r="M1077" s="514"/>
      <c r="N1077" s="516"/>
      <c r="O1077" s="514"/>
    </row>
    <row r="1078" spans="1:15" x14ac:dyDescent="0.2">
      <c r="A1078" s="514"/>
      <c r="B1078" s="514"/>
      <c r="C1078" s="514"/>
      <c r="D1078" s="514"/>
      <c r="E1078" s="514"/>
      <c r="F1078" s="514"/>
      <c r="G1078" s="514"/>
      <c r="H1078" s="516"/>
      <c r="I1078" s="509"/>
      <c r="J1078" s="509"/>
      <c r="K1078" s="509"/>
      <c r="L1078" s="514"/>
      <c r="M1078" s="514"/>
      <c r="N1078" s="516"/>
      <c r="O1078" s="514"/>
    </row>
    <row r="1079" spans="1:15" x14ac:dyDescent="0.2">
      <c r="A1079" s="514"/>
      <c r="B1079" s="514"/>
      <c r="C1079" s="514"/>
      <c r="D1079" s="514"/>
      <c r="E1079" s="514"/>
      <c r="F1079" s="514"/>
      <c r="G1079" s="514"/>
      <c r="H1079" s="516"/>
      <c r="I1079" s="509"/>
      <c r="J1079" s="509"/>
      <c r="K1079" s="509"/>
      <c r="L1079" s="514"/>
      <c r="M1079" s="514"/>
      <c r="N1079" s="516"/>
      <c r="O1079" s="514"/>
    </row>
    <row r="1080" spans="1:15" x14ac:dyDescent="0.2">
      <c r="A1080" s="514"/>
      <c r="B1080" s="514"/>
      <c r="C1080" s="514"/>
      <c r="D1080" s="514"/>
      <c r="E1080" s="514"/>
      <c r="F1080" s="514"/>
      <c r="G1080" s="514"/>
      <c r="H1080" s="516"/>
      <c r="I1080" s="509"/>
      <c r="J1080" s="509"/>
      <c r="K1080" s="509"/>
      <c r="L1080" s="514"/>
      <c r="M1080" s="514"/>
      <c r="N1080" s="516"/>
      <c r="O1080" s="514"/>
    </row>
    <row r="1081" spans="1:15" x14ac:dyDescent="0.2">
      <c r="A1081" s="514"/>
      <c r="B1081" s="514"/>
      <c r="C1081" s="514"/>
      <c r="D1081" s="514"/>
      <c r="E1081" s="514"/>
      <c r="F1081" s="514"/>
      <c r="G1081" s="514"/>
      <c r="H1081" s="516"/>
      <c r="I1081" s="509"/>
      <c r="J1081" s="509"/>
      <c r="K1081" s="509"/>
      <c r="L1081" s="514"/>
      <c r="M1081" s="514"/>
      <c r="N1081" s="516"/>
      <c r="O1081" s="514"/>
    </row>
    <row r="1082" spans="1:15" x14ac:dyDescent="0.2">
      <c r="A1082" s="514"/>
      <c r="B1082" s="514"/>
      <c r="C1082" s="514"/>
      <c r="D1082" s="514"/>
      <c r="E1082" s="514"/>
      <c r="F1082" s="514"/>
      <c r="G1082" s="514"/>
      <c r="H1082" s="516"/>
      <c r="I1082" s="509"/>
      <c r="J1082" s="509"/>
      <c r="K1082" s="509"/>
      <c r="L1082" s="514"/>
      <c r="M1082" s="514"/>
      <c r="N1082" s="516"/>
      <c r="O1082" s="514"/>
    </row>
    <row r="1083" spans="1:15" x14ac:dyDescent="0.2">
      <c r="A1083" s="514"/>
      <c r="B1083" s="514"/>
      <c r="C1083" s="514"/>
      <c r="D1083" s="514"/>
      <c r="E1083" s="514"/>
      <c r="F1083" s="514"/>
      <c r="G1083" s="514"/>
      <c r="H1083" s="516"/>
      <c r="I1083" s="509"/>
      <c r="J1083" s="509"/>
      <c r="K1083" s="509"/>
      <c r="L1083" s="514"/>
      <c r="M1083" s="514"/>
      <c r="N1083" s="516"/>
      <c r="O1083" s="514"/>
    </row>
    <row r="1084" spans="1:15" x14ac:dyDescent="0.2">
      <c r="A1084" s="514"/>
      <c r="B1084" s="514"/>
      <c r="C1084" s="514"/>
      <c r="D1084" s="514"/>
      <c r="E1084" s="514"/>
      <c r="F1084" s="514"/>
      <c r="G1084" s="514"/>
      <c r="H1084" s="516"/>
      <c r="I1084" s="509"/>
      <c r="J1084" s="509"/>
      <c r="K1084" s="509"/>
      <c r="L1084" s="514"/>
      <c r="M1084" s="514"/>
      <c r="N1084" s="516"/>
      <c r="O1084" s="514"/>
    </row>
    <row r="1085" spans="1:15" x14ac:dyDescent="0.2">
      <c r="A1085" s="514"/>
      <c r="B1085" s="514"/>
      <c r="C1085" s="514"/>
      <c r="D1085" s="514"/>
      <c r="E1085" s="514"/>
      <c r="F1085" s="514"/>
      <c r="G1085" s="514"/>
      <c r="H1085" s="516"/>
      <c r="I1085" s="509"/>
      <c r="J1085" s="509"/>
      <c r="K1085" s="509"/>
      <c r="L1085" s="514"/>
      <c r="M1085" s="514"/>
      <c r="N1085" s="516"/>
      <c r="O1085" s="514"/>
    </row>
    <row r="1086" spans="1:15" x14ac:dyDescent="0.2">
      <c r="A1086" s="514"/>
      <c r="B1086" s="514"/>
      <c r="C1086" s="514"/>
      <c r="D1086" s="514"/>
      <c r="E1086" s="514"/>
      <c r="F1086" s="514"/>
      <c r="G1086" s="514"/>
      <c r="H1086" s="516"/>
      <c r="I1086" s="509"/>
      <c r="J1086" s="509"/>
      <c r="K1086" s="509"/>
      <c r="L1086" s="514"/>
      <c r="M1086" s="514"/>
      <c r="N1086" s="516"/>
      <c r="O1086" s="514"/>
    </row>
    <row r="1087" spans="1:15" x14ac:dyDescent="0.2">
      <c r="A1087" s="514"/>
      <c r="B1087" s="514"/>
      <c r="C1087" s="514"/>
      <c r="D1087" s="514"/>
      <c r="E1087" s="514"/>
      <c r="F1087" s="514"/>
      <c r="G1087" s="514"/>
      <c r="H1087" s="516"/>
      <c r="I1087" s="509"/>
      <c r="J1087" s="509"/>
      <c r="K1087" s="509"/>
      <c r="L1087" s="514"/>
      <c r="M1087" s="514"/>
      <c r="N1087" s="516"/>
      <c r="O1087" s="514"/>
    </row>
    <row r="1088" spans="1:15" x14ac:dyDescent="0.2">
      <c r="A1088" s="514"/>
      <c r="B1088" s="514"/>
      <c r="C1088" s="514"/>
      <c r="D1088" s="514"/>
      <c r="E1088" s="514"/>
      <c r="F1088" s="514"/>
      <c r="G1088" s="514"/>
      <c r="H1088" s="516"/>
      <c r="I1088" s="509"/>
      <c r="J1088" s="509"/>
      <c r="K1088" s="509"/>
      <c r="L1088" s="514"/>
      <c r="M1088" s="514"/>
      <c r="N1088" s="516"/>
      <c r="O1088" s="514"/>
    </row>
    <row r="1089" spans="1:15" x14ac:dyDescent="0.2">
      <c r="A1089" s="514"/>
      <c r="B1089" s="514"/>
      <c r="C1089" s="514"/>
      <c r="D1089" s="514"/>
      <c r="E1089" s="514"/>
      <c r="F1089" s="514"/>
      <c r="G1089" s="514"/>
      <c r="H1089" s="516"/>
      <c r="I1089" s="509"/>
      <c r="J1089" s="509"/>
      <c r="K1089" s="509"/>
      <c r="L1089" s="514"/>
      <c r="M1089" s="514"/>
      <c r="N1089" s="516"/>
      <c r="O1089" s="514"/>
    </row>
    <row r="1090" spans="1:15" x14ac:dyDescent="0.2">
      <c r="A1090" s="514"/>
      <c r="B1090" s="514"/>
      <c r="C1090" s="514"/>
      <c r="D1090" s="514"/>
      <c r="E1090" s="514"/>
      <c r="F1090" s="514"/>
      <c r="G1090" s="514"/>
      <c r="H1090" s="516"/>
      <c r="I1090" s="509"/>
      <c r="J1090" s="509"/>
      <c r="K1090" s="509"/>
      <c r="L1090" s="514"/>
      <c r="M1090" s="514"/>
      <c r="N1090" s="516"/>
      <c r="O1090" s="514"/>
    </row>
    <row r="1091" spans="1:15" x14ac:dyDescent="0.2">
      <c r="A1091" s="514"/>
      <c r="B1091" s="514"/>
      <c r="C1091" s="514"/>
      <c r="D1091" s="514"/>
      <c r="E1091" s="514"/>
      <c r="F1091" s="514"/>
      <c r="G1091" s="514"/>
      <c r="H1091" s="516"/>
      <c r="I1091" s="509"/>
      <c r="J1091" s="509"/>
      <c r="K1091" s="509"/>
      <c r="L1091" s="514"/>
      <c r="M1091" s="514"/>
      <c r="N1091" s="516"/>
      <c r="O1091" s="514"/>
    </row>
    <row r="1092" spans="1:15" x14ac:dyDescent="0.2">
      <c r="A1092" s="514"/>
      <c r="B1092" s="514"/>
      <c r="C1092" s="514"/>
      <c r="D1092" s="514"/>
      <c r="E1092" s="514"/>
      <c r="F1092" s="514"/>
      <c r="G1092" s="514"/>
      <c r="H1092" s="516"/>
      <c r="I1092" s="509"/>
      <c r="J1092" s="509"/>
      <c r="K1092" s="509"/>
      <c r="L1092" s="514"/>
      <c r="M1092" s="514"/>
      <c r="N1092" s="516"/>
      <c r="O1092" s="514"/>
    </row>
    <row r="1093" spans="1:15" x14ac:dyDescent="0.2">
      <c r="A1093" s="514"/>
      <c r="B1093" s="514"/>
      <c r="C1093" s="514"/>
      <c r="D1093" s="514"/>
      <c r="E1093" s="514"/>
      <c r="F1093" s="514"/>
      <c r="G1093" s="514"/>
      <c r="H1093" s="516"/>
      <c r="I1093" s="509"/>
      <c r="J1093" s="509"/>
      <c r="K1093" s="509"/>
      <c r="L1093" s="514"/>
      <c r="M1093" s="514"/>
      <c r="N1093" s="516"/>
      <c r="O1093" s="514"/>
    </row>
    <row r="1094" spans="1:15" x14ac:dyDescent="0.2">
      <c r="A1094" s="514"/>
      <c r="B1094" s="514"/>
      <c r="C1094" s="514"/>
      <c r="D1094" s="514"/>
      <c r="E1094" s="514"/>
      <c r="F1094" s="514"/>
      <c r="G1094" s="514"/>
      <c r="H1094" s="516"/>
      <c r="I1094" s="509"/>
      <c r="J1094" s="509"/>
      <c r="K1094" s="509"/>
      <c r="L1094" s="514"/>
      <c r="M1094" s="514"/>
      <c r="N1094" s="516"/>
      <c r="O1094" s="514"/>
    </row>
    <row r="1095" spans="1:15" x14ac:dyDescent="0.2">
      <c r="A1095" s="514"/>
      <c r="B1095" s="514"/>
      <c r="C1095" s="514"/>
      <c r="D1095" s="514"/>
      <c r="E1095" s="514"/>
      <c r="F1095" s="514"/>
      <c r="G1095" s="514"/>
      <c r="H1095" s="516"/>
      <c r="I1095" s="509"/>
      <c r="J1095" s="509"/>
      <c r="K1095" s="509"/>
      <c r="L1095" s="514"/>
      <c r="M1095" s="514"/>
      <c r="N1095" s="516"/>
      <c r="O1095" s="514"/>
    </row>
    <row r="1096" spans="1:15" x14ac:dyDescent="0.2">
      <c r="A1096" s="514"/>
      <c r="B1096" s="514"/>
      <c r="C1096" s="514"/>
      <c r="D1096" s="514"/>
      <c r="E1096" s="514"/>
      <c r="F1096" s="514"/>
      <c r="G1096" s="514"/>
      <c r="H1096" s="516"/>
      <c r="I1096" s="509"/>
      <c r="J1096" s="509"/>
      <c r="K1096" s="509"/>
      <c r="L1096" s="514"/>
      <c r="M1096" s="514"/>
      <c r="N1096" s="516"/>
      <c r="O1096" s="514"/>
    </row>
    <row r="1097" spans="1:15" x14ac:dyDescent="0.2">
      <c r="A1097" s="514"/>
      <c r="B1097" s="514"/>
      <c r="C1097" s="514"/>
      <c r="D1097" s="514"/>
      <c r="E1097" s="514"/>
      <c r="F1097" s="514"/>
      <c r="G1097" s="514"/>
      <c r="H1097" s="516"/>
      <c r="I1097" s="509"/>
      <c r="J1097" s="509"/>
      <c r="K1097" s="509"/>
      <c r="L1097" s="514"/>
      <c r="M1097" s="514"/>
      <c r="N1097" s="516"/>
      <c r="O1097" s="514"/>
    </row>
    <row r="1098" spans="1:15" x14ac:dyDescent="0.2">
      <c r="A1098" s="514"/>
      <c r="B1098" s="514"/>
      <c r="C1098" s="514"/>
      <c r="D1098" s="514"/>
      <c r="E1098" s="514"/>
      <c r="F1098" s="514"/>
      <c r="G1098" s="514"/>
      <c r="H1098" s="516"/>
      <c r="I1098" s="509"/>
      <c r="J1098" s="509"/>
      <c r="K1098" s="509"/>
      <c r="L1098" s="514"/>
      <c r="M1098" s="514"/>
      <c r="N1098" s="516"/>
      <c r="O1098" s="514"/>
    </row>
    <row r="1099" spans="1:15" x14ac:dyDescent="0.2">
      <c r="A1099" s="514"/>
      <c r="B1099" s="514"/>
      <c r="C1099" s="514"/>
      <c r="D1099" s="514"/>
      <c r="E1099" s="514"/>
      <c r="F1099" s="514"/>
      <c r="G1099" s="514"/>
      <c r="H1099" s="516"/>
      <c r="I1099" s="509"/>
      <c r="J1099" s="509"/>
      <c r="K1099" s="509"/>
      <c r="L1099" s="514"/>
      <c r="M1099" s="514"/>
      <c r="N1099" s="516"/>
      <c r="O1099" s="514"/>
    </row>
    <row r="1100" spans="1:15" x14ac:dyDescent="0.2">
      <c r="A1100" s="514"/>
      <c r="B1100" s="514"/>
      <c r="C1100" s="514"/>
      <c r="D1100" s="514"/>
      <c r="E1100" s="514"/>
      <c r="F1100" s="514"/>
      <c r="G1100" s="514"/>
      <c r="H1100" s="516"/>
      <c r="I1100" s="509"/>
      <c r="J1100" s="509"/>
      <c r="K1100" s="509"/>
      <c r="L1100" s="514"/>
      <c r="M1100" s="514"/>
      <c r="N1100" s="516"/>
      <c r="O1100" s="514"/>
    </row>
    <row r="1101" spans="1:15" x14ac:dyDescent="0.2">
      <c r="A1101" s="514"/>
      <c r="B1101" s="514"/>
      <c r="C1101" s="514"/>
      <c r="D1101" s="514"/>
      <c r="E1101" s="514"/>
      <c r="F1101" s="514"/>
      <c r="G1101" s="514"/>
      <c r="H1101" s="516"/>
      <c r="I1101" s="509"/>
      <c r="J1101" s="509"/>
      <c r="K1101" s="509"/>
      <c r="L1101" s="514"/>
      <c r="M1101" s="514"/>
      <c r="N1101" s="516"/>
      <c r="O1101" s="514"/>
    </row>
    <row r="1102" spans="1:15" x14ac:dyDescent="0.2">
      <c r="A1102" s="514"/>
      <c r="B1102" s="514"/>
      <c r="C1102" s="514"/>
      <c r="D1102" s="514"/>
      <c r="E1102" s="514"/>
      <c r="F1102" s="514"/>
      <c r="G1102" s="514"/>
      <c r="H1102" s="516"/>
      <c r="I1102" s="509"/>
      <c r="J1102" s="509"/>
      <c r="K1102" s="509"/>
      <c r="L1102" s="514"/>
      <c r="M1102" s="514"/>
      <c r="N1102" s="516"/>
      <c r="O1102" s="514"/>
    </row>
    <row r="1103" spans="1:15" x14ac:dyDescent="0.2">
      <c r="A1103" s="514"/>
      <c r="B1103" s="514"/>
      <c r="C1103" s="514"/>
      <c r="D1103" s="514"/>
      <c r="E1103" s="514"/>
      <c r="F1103" s="514"/>
      <c r="G1103" s="514"/>
      <c r="H1103" s="516"/>
      <c r="I1103" s="509"/>
      <c r="J1103" s="509"/>
      <c r="K1103" s="509"/>
      <c r="L1103" s="514"/>
      <c r="M1103" s="514"/>
      <c r="N1103" s="516"/>
      <c r="O1103" s="514"/>
    </row>
    <row r="1104" spans="1:15" x14ac:dyDescent="0.2">
      <c r="A1104" s="514"/>
      <c r="B1104" s="514"/>
      <c r="C1104" s="514"/>
      <c r="D1104" s="514"/>
      <c r="E1104" s="514"/>
      <c r="F1104" s="514"/>
      <c r="G1104" s="514"/>
      <c r="H1104" s="516"/>
      <c r="I1104" s="509"/>
      <c r="J1104" s="509"/>
      <c r="K1104" s="509"/>
      <c r="L1104" s="514"/>
      <c r="M1104" s="514"/>
      <c r="N1104" s="516"/>
      <c r="O1104" s="514"/>
    </row>
    <row r="1105" spans="1:15" x14ac:dyDescent="0.2">
      <c r="A1105" s="514"/>
      <c r="B1105" s="514"/>
      <c r="C1105" s="514"/>
      <c r="D1105" s="514"/>
      <c r="E1105" s="514"/>
      <c r="F1105" s="514"/>
      <c r="G1105" s="514"/>
      <c r="H1105" s="516"/>
      <c r="I1105" s="509"/>
      <c r="J1105" s="509"/>
      <c r="K1105" s="509"/>
      <c r="L1105" s="514"/>
      <c r="M1105" s="514"/>
      <c r="N1105" s="516"/>
      <c r="O1105" s="514"/>
    </row>
    <row r="1106" spans="1:15" x14ac:dyDescent="0.2">
      <c r="A1106" s="514"/>
      <c r="B1106" s="514"/>
      <c r="C1106" s="514"/>
      <c r="D1106" s="514"/>
      <c r="E1106" s="514"/>
      <c r="F1106" s="514"/>
      <c r="G1106" s="514"/>
      <c r="H1106" s="516"/>
      <c r="I1106" s="509"/>
      <c r="J1106" s="509"/>
      <c r="K1106" s="509"/>
      <c r="L1106" s="514"/>
      <c r="M1106" s="514"/>
      <c r="N1106" s="516"/>
      <c r="O1106" s="514"/>
    </row>
    <row r="1107" spans="1:15" x14ac:dyDescent="0.2">
      <c r="A1107" s="514"/>
      <c r="B1107" s="514"/>
      <c r="C1107" s="514"/>
      <c r="D1107" s="514"/>
      <c r="E1107" s="514"/>
      <c r="F1107" s="514"/>
      <c r="G1107" s="514"/>
      <c r="H1107" s="516"/>
      <c r="I1107" s="509"/>
      <c r="J1107" s="509"/>
      <c r="K1107" s="509"/>
      <c r="L1107" s="514"/>
      <c r="M1107" s="514"/>
      <c r="N1107" s="516"/>
      <c r="O1107" s="514"/>
    </row>
    <row r="1108" spans="1:15" x14ac:dyDescent="0.2">
      <c r="A1108" s="514"/>
      <c r="B1108" s="514"/>
      <c r="C1108" s="514"/>
      <c r="D1108" s="514"/>
      <c r="E1108" s="514"/>
      <c r="F1108" s="514"/>
      <c r="G1108" s="514"/>
      <c r="H1108" s="516"/>
      <c r="I1108" s="509"/>
      <c r="J1108" s="509"/>
      <c r="K1108" s="509"/>
      <c r="L1108" s="514"/>
      <c r="M1108" s="514"/>
      <c r="N1108" s="516"/>
      <c r="O1108" s="514"/>
    </row>
    <row r="1109" spans="1:15" x14ac:dyDescent="0.2">
      <c r="A1109" s="514"/>
      <c r="B1109" s="514"/>
      <c r="C1109" s="514"/>
      <c r="D1109" s="514"/>
      <c r="E1109" s="514"/>
      <c r="F1109" s="514"/>
      <c r="G1109" s="514"/>
      <c r="H1109" s="516"/>
      <c r="I1109" s="509"/>
      <c r="J1109" s="509"/>
      <c r="K1109" s="509"/>
      <c r="L1109" s="514"/>
      <c r="M1109" s="514"/>
      <c r="N1109" s="516"/>
      <c r="O1109" s="514"/>
    </row>
    <row r="1110" spans="1:15" x14ac:dyDescent="0.2">
      <c r="A1110" s="514"/>
      <c r="B1110" s="514"/>
      <c r="C1110" s="514"/>
      <c r="D1110" s="514"/>
      <c r="E1110" s="514"/>
      <c r="F1110" s="514"/>
      <c r="G1110" s="514"/>
      <c r="H1110" s="516"/>
      <c r="I1110" s="509"/>
      <c r="J1110" s="509"/>
      <c r="K1110" s="509"/>
      <c r="L1110" s="514"/>
      <c r="M1110" s="514"/>
      <c r="N1110" s="516"/>
      <c r="O1110" s="514"/>
    </row>
    <row r="1111" spans="1:15" x14ac:dyDescent="0.2">
      <c r="A1111" s="514"/>
      <c r="B1111" s="514"/>
      <c r="C1111" s="514"/>
      <c r="D1111" s="514"/>
      <c r="E1111" s="514"/>
      <c r="F1111" s="514"/>
      <c r="G1111" s="514"/>
      <c r="H1111" s="516"/>
      <c r="I1111" s="509"/>
      <c r="J1111" s="509"/>
      <c r="K1111" s="509"/>
      <c r="L1111" s="514"/>
      <c r="M1111" s="514"/>
      <c r="N1111" s="516"/>
      <c r="O1111" s="514"/>
    </row>
    <row r="1112" spans="1:15" x14ac:dyDescent="0.2">
      <c r="A1112" s="514"/>
      <c r="B1112" s="514"/>
      <c r="C1112" s="514"/>
      <c r="D1112" s="514"/>
      <c r="E1112" s="514"/>
      <c r="F1112" s="514"/>
      <c r="G1112" s="514"/>
      <c r="H1112" s="516"/>
      <c r="I1112" s="509"/>
      <c r="J1112" s="509"/>
      <c r="K1112" s="509"/>
      <c r="L1112" s="514"/>
      <c r="M1112" s="514"/>
      <c r="N1112" s="516"/>
      <c r="O1112" s="514"/>
    </row>
    <row r="1113" spans="1:15" x14ac:dyDescent="0.2">
      <c r="A1113" s="514"/>
      <c r="B1113" s="514"/>
      <c r="C1113" s="514"/>
      <c r="D1113" s="514"/>
      <c r="E1113" s="514"/>
      <c r="F1113" s="514"/>
      <c r="G1113" s="514"/>
      <c r="H1113" s="516"/>
      <c r="I1113" s="509"/>
      <c r="J1113" s="509"/>
      <c r="K1113" s="509"/>
      <c r="L1113" s="514"/>
      <c r="M1113" s="514"/>
      <c r="N1113" s="516"/>
      <c r="O1113" s="514"/>
    </row>
    <row r="1114" spans="1:15" x14ac:dyDescent="0.2">
      <c r="A1114" s="514"/>
      <c r="B1114" s="514"/>
      <c r="C1114" s="514"/>
      <c r="D1114" s="514"/>
      <c r="E1114" s="514"/>
      <c r="F1114" s="514"/>
      <c r="G1114" s="514"/>
      <c r="H1114" s="516"/>
      <c r="I1114" s="509"/>
      <c r="J1114" s="509"/>
      <c r="K1114" s="509"/>
      <c r="L1114" s="514"/>
      <c r="M1114" s="514"/>
      <c r="N1114" s="516"/>
      <c r="O1114" s="514"/>
    </row>
    <row r="1115" spans="1:15" x14ac:dyDescent="0.2">
      <c r="A1115" s="514"/>
      <c r="B1115" s="514"/>
      <c r="C1115" s="514"/>
      <c r="D1115" s="514"/>
      <c r="E1115" s="514"/>
      <c r="F1115" s="514"/>
      <c r="G1115" s="514"/>
      <c r="H1115" s="516"/>
      <c r="I1115" s="509"/>
      <c r="J1115" s="509"/>
      <c r="K1115" s="509"/>
      <c r="L1115" s="514"/>
      <c r="M1115" s="514"/>
      <c r="N1115" s="516"/>
      <c r="O1115" s="514"/>
    </row>
    <row r="1116" spans="1:15" x14ac:dyDescent="0.2">
      <c r="A1116" s="514"/>
      <c r="B1116" s="514"/>
      <c r="C1116" s="514"/>
      <c r="D1116" s="514"/>
      <c r="E1116" s="514"/>
      <c r="F1116" s="514"/>
      <c r="G1116" s="514"/>
      <c r="H1116" s="516"/>
      <c r="I1116" s="509"/>
      <c r="J1116" s="509"/>
      <c r="K1116" s="509"/>
      <c r="L1116" s="514"/>
      <c r="M1116" s="514"/>
      <c r="N1116" s="516"/>
      <c r="O1116" s="514"/>
    </row>
    <row r="1117" spans="1:15" x14ac:dyDescent="0.2">
      <c r="A1117" s="514"/>
      <c r="B1117" s="514"/>
      <c r="C1117" s="514"/>
      <c r="D1117" s="514"/>
      <c r="E1117" s="514"/>
      <c r="F1117" s="514"/>
      <c r="G1117" s="514"/>
      <c r="H1117" s="516"/>
      <c r="I1117" s="509"/>
      <c r="J1117" s="509"/>
      <c r="K1117" s="509"/>
      <c r="L1117" s="514"/>
      <c r="M1117" s="514"/>
      <c r="N1117" s="516"/>
      <c r="O1117" s="514"/>
    </row>
    <row r="1118" spans="1:15" x14ac:dyDescent="0.2">
      <c r="A1118" s="514"/>
      <c r="B1118" s="514"/>
      <c r="C1118" s="514"/>
      <c r="D1118" s="514"/>
      <c r="E1118" s="514"/>
      <c r="F1118" s="514"/>
      <c r="G1118" s="514"/>
      <c r="H1118" s="516"/>
      <c r="I1118" s="509"/>
      <c r="J1118" s="509"/>
      <c r="K1118" s="509"/>
      <c r="L1118" s="514"/>
      <c r="M1118" s="514"/>
      <c r="N1118" s="516"/>
      <c r="O1118" s="514"/>
    </row>
    <row r="1119" spans="1:15" x14ac:dyDescent="0.2">
      <c r="A1119" s="514"/>
      <c r="B1119" s="514"/>
      <c r="C1119" s="514"/>
      <c r="D1119" s="514"/>
      <c r="E1119" s="514"/>
      <c r="F1119" s="514"/>
      <c r="G1119" s="514"/>
      <c r="H1119" s="516"/>
      <c r="I1119" s="509"/>
      <c r="J1119" s="509"/>
      <c r="K1119" s="509"/>
      <c r="L1119" s="514"/>
      <c r="M1119" s="514"/>
      <c r="N1119" s="516"/>
      <c r="O1119" s="514"/>
    </row>
    <row r="1120" spans="1:15" x14ac:dyDescent="0.2">
      <c r="A1120" s="514"/>
      <c r="B1120" s="514"/>
      <c r="C1120" s="514"/>
      <c r="D1120" s="514"/>
      <c r="E1120" s="514"/>
      <c r="F1120" s="514"/>
      <c r="G1120" s="514"/>
      <c r="H1120" s="516"/>
      <c r="I1120" s="509"/>
      <c r="J1120" s="509"/>
      <c r="K1120" s="509"/>
      <c r="L1120" s="514"/>
      <c r="M1120" s="514"/>
      <c r="N1120" s="516"/>
      <c r="O1120" s="514"/>
    </row>
    <row r="1121" spans="1:15" x14ac:dyDescent="0.2">
      <c r="A1121" s="514"/>
      <c r="B1121" s="514"/>
      <c r="C1121" s="514"/>
      <c r="D1121" s="514"/>
      <c r="E1121" s="514"/>
      <c r="F1121" s="514"/>
      <c r="G1121" s="514"/>
      <c r="H1121" s="516"/>
      <c r="I1121" s="509"/>
      <c r="J1121" s="509"/>
      <c r="K1121" s="509"/>
      <c r="L1121" s="514"/>
      <c r="M1121" s="514"/>
      <c r="N1121" s="516"/>
      <c r="O1121" s="514"/>
    </row>
    <row r="1122" spans="1:15" x14ac:dyDescent="0.2">
      <c r="A1122" s="514"/>
      <c r="B1122" s="514"/>
      <c r="C1122" s="514"/>
      <c r="D1122" s="514"/>
      <c r="E1122" s="514"/>
      <c r="F1122" s="514"/>
      <c r="G1122" s="514"/>
      <c r="H1122" s="516"/>
      <c r="I1122" s="509"/>
      <c r="J1122" s="509"/>
      <c r="K1122" s="509"/>
      <c r="L1122" s="514"/>
      <c r="M1122" s="514"/>
      <c r="N1122" s="516"/>
      <c r="O1122" s="514"/>
    </row>
    <row r="1123" spans="1:15" x14ac:dyDescent="0.2">
      <c r="A1123" s="514"/>
      <c r="B1123" s="514"/>
      <c r="C1123" s="514"/>
      <c r="D1123" s="514"/>
      <c r="E1123" s="514"/>
      <c r="F1123" s="514"/>
      <c r="G1123" s="514"/>
      <c r="H1123" s="516"/>
      <c r="I1123" s="509"/>
      <c r="J1123" s="509"/>
      <c r="K1123" s="509"/>
      <c r="L1123" s="514"/>
      <c r="M1123" s="514"/>
      <c r="N1123" s="516"/>
      <c r="O1123" s="514"/>
    </row>
    <row r="1124" spans="1:15" x14ac:dyDescent="0.2">
      <c r="A1124" s="514"/>
      <c r="B1124" s="514"/>
      <c r="C1124" s="514"/>
      <c r="D1124" s="514"/>
      <c r="E1124" s="514"/>
      <c r="F1124" s="514"/>
      <c r="G1124" s="514"/>
      <c r="H1124" s="516"/>
      <c r="I1124" s="509"/>
      <c r="J1124" s="509"/>
      <c r="K1124" s="509"/>
      <c r="L1124" s="514"/>
      <c r="M1124" s="514"/>
      <c r="N1124" s="516"/>
      <c r="O1124" s="514"/>
    </row>
    <row r="1125" spans="1:15" x14ac:dyDescent="0.2">
      <c r="A1125" s="514"/>
      <c r="B1125" s="514"/>
      <c r="C1125" s="514"/>
      <c r="D1125" s="514"/>
      <c r="E1125" s="514"/>
      <c r="F1125" s="514"/>
      <c r="G1125" s="514"/>
      <c r="H1125" s="516"/>
      <c r="I1125" s="509"/>
      <c r="J1125" s="509"/>
      <c r="K1125" s="509"/>
      <c r="L1125" s="514"/>
      <c r="M1125" s="514"/>
      <c r="N1125" s="516"/>
      <c r="O1125" s="514"/>
    </row>
    <row r="1126" spans="1:15" x14ac:dyDescent="0.2">
      <c r="A1126" s="514"/>
      <c r="B1126" s="514"/>
      <c r="C1126" s="514"/>
      <c r="D1126" s="514"/>
      <c r="E1126" s="514"/>
      <c r="F1126" s="514"/>
      <c r="G1126" s="514"/>
      <c r="H1126" s="516"/>
      <c r="I1126" s="509"/>
      <c r="J1126" s="509"/>
      <c r="K1126" s="509"/>
      <c r="L1126" s="514"/>
      <c r="M1126" s="514"/>
      <c r="N1126" s="516"/>
      <c r="O1126" s="514"/>
    </row>
    <row r="1127" spans="1:15" x14ac:dyDescent="0.2">
      <c r="A1127" s="514"/>
      <c r="B1127" s="514"/>
      <c r="C1127" s="514"/>
      <c r="D1127" s="514"/>
      <c r="E1127" s="514"/>
      <c r="F1127" s="514"/>
      <c r="G1127" s="514"/>
      <c r="H1127" s="516"/>
      <c r="I1127" s="509"/>
      <c r="J1127" s="509"/>
      <c r="K1127" s="509"/>
      <c r="L1127" s="514"/>
      <c r="M1127" s="514"/>
      <c r="N1127" s="516"/>
      <c r="O1127" s="514"/>
    </row>
    <row r="1128" spans="1:15" x14ac:dyDescent="0.2">
      <c r="A1128" s="514"/>
      <c r="B1128" s="514"/>
      <c r="C1128" s="514"/>
      <c r="D1128" s="514"/>
      <c r="E1128" s="514"/>
      <c r="F1128" s="514"/>
      <c r="G1128" s="514"/>
      <c r="H1128" s="516"/>
      <c r="I1128" s="509"/>
      <c r="J1128" s="509"/>
      <c r="K1128" s="509"/>
      <c r="L1128" s="514"/>
      <c r="M1128" s="514"/>
      <c r="N1128" s="516"/>
      <c r="O1128" s="514"/>
    </row>
    <row r="1129" spans="1:15" x14ac:dyDescent="0.2">
      <c r="A1129" s="514"/>
      <c r="B1129" s="514"/>
      <c r="C1129" s="514"/>
      <c r="D1129" s="514"/>
      <c r="E1129" s="514"/>
      <c r="F1129" s="514"/>
      <c r="G1129" s="514"/>
      <c r="H1129" s="516"/>
      <c r="I1129" s="509"/>
      <c r="J1129" s="509"/>
      <c r="K1129" s="509"/>
      <c r="L1129" s="514"/>
      <c r="M1129" s="514"/>
      <c r="N1129" s="516"/>
      <c r="O1129" s="514"/>
    </row>
    <row r="1130" spans="1:15" x14ac:dyDescent="0.2">
      <c r="A1130" s="514"/>
      <c r="B1130" s="514"/>
      <c r="C1130" s="514"/>
      <c r="D1130" s="514"/>
      <c r="E1130" s="514"/>
      <c r="F1130" s="514"/>
      <c r="G1130" s="514"/>
      <c r="H1130" s="516"/>
      <c r="I1130" s="509"/>
      <c r="J1130" s="509"/>
      <c r="K1130" s="509"/>
      <c r="L1130" s="514"/>
      <c r="M1130" s="514"/>
      <c r="N1130" s="516"/>
      <c r="O1130" s="514"/>
    </row>
    <row r="1131" spans="1:15" x14ac:dyDescent="0.2">
      <c r="A1131" s="514"/>
      <c r="B1131" s="514"/>
      <c r="C1131" s="514"/>
      <c r="D1131" s="514"/>
      <c r="E1131" s="514"/>
      <c r="F1131" s="514"/>
      <c r="G1131" s="514"/>
      <c r="H1131" s="516"/>
      <c r="I1131" s="509"/>
      <c r="J1131" s="509"/>
      <c r="K1131" s="509"/>
      <c r="L1131" s="514"/>
      <c r="M1131" s="514"/>
      <c r="N1131" s="516"/>
      <c r="O1131" s="514"/>
    </row>
    <row r="1132" spans="1:15" x14ac:dyDescent="0.2">
      <c r="A1132" s="514"/>
      <c r="B1132" s="514"/>
      <c r="C1132" s="514"/>
      <c r="D1132" s="514"/>
      <c r="E1132" s="514"/>
      <c r="F1132" s="514"/>
      <c r="G1132" s="514"/>
      <c r="H1132" s="516"/>
      <c r="I1132" s="509"/>
      <c r="J1132" s="509"/>
      <c r="K1132" s="509"/>
      <c r="L1132" s="514"/>
      <c r="M1132" s="514"/>
      <c r="N1132" s="516"/>
      <c r="O1132" s="514"/>
    </row>
    <row r="1133" spans="1:15" x14ac:dyDescent="0.2">
      <c r="A1133" s="514"/>
      <c r="B1133" s="514"/>
      <c r="C1133" s="514"/>
      <c r="D1133" s="514"/>
      <c r="E1133" s="514"/>
      <c r="F1133" s="514"/>
      <c r="G1133" s="514"/>
      <c r="H1133" s="516"/>
      <c r="I1133" s="509"/>
      <c r="J1133" s="509"/>
      <c r="K1133" s="509"/>
      <c r="L1133" s="514"/>
      <c r="M1133" s="514"/>
      <c r="N1133" s="516"/>
      <c r="O1133" s="514"/>
    </row>
    <row r="1134" spans="1:15" x14ac:dyDescent="0.2">
      <c r="A1134" s="514"/>
      <c r="B1134" s="514"/>
      <c r="C1134" s="514"/>
      <c r="D1134" s="514"/>
      <c r="E1134" s="514"/>
      <c r="F1134" s="514"/>
      <c r="G1134" s="514"/>
      <c r="H1134" s="516"/>
      <c r="I1134" s="509"/>
      <c r="J1134" s="509"/>
      <c r="K1134" s="509"/>
      <c r="L1134" s="514"/>
      <c r="M1134" s="514"/>
      <c r="N1134" s="516"/>
      <c r="O1134" s="514"/>
    </row>
    <row r="1135" spans="1:15" x14ac:dyDescent="0.2">
      <c r="A1135" s="514"/>
      <c r="B1135" s="514"/>
      <c r="C1135" s="514"/>
      <c r="D1135" s="514"/>
      <c r="E1135" s="514"/>
      <c r="F1135" s="514"/>
      <c r="G1135" s="514"/>
      <c r="H1135" s="516"/>
      <c r="I1135" s="509"/>
      <c r="J1135" s="509"/>
      <c r="K1135" s="509"/>
      <c r="L1135" s="514"/>
      <c r="M1135" s="514"/>
      <c r="N1135" s="516"/>
      <c r="O1135" s="514"/>
    </row>
    <row r="1136" spans="1:15" x14ac:dyDescent="0.2">
      <c r="A1136" s="514"/>
      <c r="B1136" s="514"/>
      <c r="C1136" s="514"/>
      <c r="D1136" s="514"/>
      <c r="E1136" s="514"/>
      <c r="F1136" s="514"/>
      <c r="G1136" s="514"/>
      <c r="H1136" s="516"/>
      <c r="I1136" s="509"/>
      <c r="J1136" s="509"/>
      <c r="K1136" s="509"/>
      <c r="L1136" s="514"/>
      <c r="M1136" s="514"/>
      <c r="N1136" s="516"/>
      <c r="O1136" s="514"/>
    </row>
    <row r="1137" spans="1:15" x14ac:dyDescent="0.2">
      <c r="A1137" s="514"/>
      <c r="B1137" s="514"/>
      <c r="C1137" s="514"/>
      <c r="D1137" s="514"/>
      <c r="E1137" s="514"/>
      <c r="F1137" s="514"/>
      <c r="G1137" s="514"/>
      <c r="H1137" s="516"/>
      <c r="I1137" s="509"/>
      <c r="J1137" s="509"/>
      <c r="K1137" s="509"/>
      <c r="L1137" s="514"/>
      <c r="M1137" s="514"/>
      <c r="N1137" s="516"/>
      <c r="O1137" s="514"/>
    </row>
    <row r="1138" spans="1:15" x14ac:dyDescent="0.2">
      <c r="A1138" s="514"/>
      <c r="B1138" s="514"/>
      <c r="C1138" s="514"/>
      <c r="D1138" s="514"/>
      <c r="E1138" s="514"/>
      <c r="F1138" s="514"/>
      <c r="G1138" s="514"/>
      <c r="H1138" s="516"/>
      <c r="I1138" s="509"/>
      <c r="J1138" s="509"/>
      <c r="K1138" s="509"/>
      <c r="L1138" s="514"/>
      <c r="M1138" s="514"/>
      <c r="N1138" s="516"/>
      <c r="O1138" s="514"/>
    </row>
    <row r="1139" spans="1:15" x14ac:dyDescent="0.2">
      <c r="A1139" s="514"/>
      <c r="B1139" s="514"/>
      <c r="C1139" s="514"/>
      <c r="D1139" s="514"/>
      <c r="E1139" s="514"/>
      <c r="F1139" s="514"/>
      <c r="G1139" s="514"/>
      <c r="H1139" s="516"/>
      <c r="I1139" s="509"/>
      <c r="J1139" s="509"/>
      <c r="K1139" s="509"/>
      <c r="L1139" s="514"/>
      <c r="M1139" s="514"/>
      <c r="N1139" s="516"/>
      <c r="O1139" s="514"/>
    </row>
    <row r="1140" spans="1:15" x14ac:dyDescent="0.2">
      <c r="A1140" s="514"/>
      <c r="B1140" s="514"/>
      <c r="C1140" s="514"/>
      <c r="D1140" s="514"/>
      <c r="E1140" s="514"/>
      <c r="F1140" s="514"/>
      <c r="G1140" s="514"/>
      <c r="H1140" s="516"/>
      <c r="I1140" s="509"/>
      <c r="J1140" s="509"/>
      <c r="K1140" s="509"/>
      <c r="L1140" s="514"/>
      <c r="M1140" s="514"/>
      <c r="N1140" s="516"/>
      <c r="O1140" s="514"/>
    </row>
    <row r="1141" spans="1:15" x14ac:dyDescent="0.2">
      <c r="A1141" s="514"/>
      <c r="B1141" s="514"/>
      <c r="C1141" s="514"/>
      <c r="D1141" s="514"/>
      <c r="E1141" s="514"/>
      <c r="F1141" s="514"/>
      <c r="G1141" s="514"/>
      <c r="H1141" s="516"/>
      <c r="I1141" s="509"/>
      <c r="J1141" s="509"/>
      <c r="K1141" s="509"/>
      <c r="L1141" s="514"/>
      <c r="M1141" s="514"/>
      <c r="N1141" s="516"/>
      <c r="O1141" s="514"/>
    </row>
    <row r="1142" spans="1:15" x14ac:dyDescent="0.2">
      <c r="A1142" s="514"/>
      <c r="B1142" s="514"/>
      <c r="C1142" s="514"/>
      <c r="D1142" s="514"/>
      <c r="E1142" s="514"/>
      <c r="F1142" s="514"/>
      <c r="G1142" s="514"/>
      <c r="H1142" s="516"/>
      <c r="I1142" s="509"/>
      <c r="J1142" s="509"/>
      <c r="K1142" s="509"/>
      <c r="L1142" s="514"/>
      <c r="M1142" s="514"/>
      <c r="N1142" s="516"/>
      <c r="O1142" s="514"/>
    </row>
    <row r="1143" spans="1:15" x14ac:dyDescent="0.2">
      <c r="A1143" s="514"/>
      <c r="B1143" s="514"/>
      <c r="C1143" s="514"/>
      <c r="D1143" s="514"/>
      <c r="E1143" s="514"/>
      <c r="F1143" s="514"/>
      <c r="G1143" s="514"/>
      <c r="H1143" s="516"/>
      <c r="I1143" s="509"/>
      <c r="J1143" s="509"/>
      <c r="K1143" s="509"/>
      <c r="L1143" s="514"/>
      <c r="M1143" s="514"/>
      <c r="N1143" s="516"/>
      <c r="O1143" s="514"/>
    </row>
    <row r="1144" spans="1:15" x14ac:dyDescent="0.2">
      <c r="A1144" s="514"/>
      <c r="B1144" s="514"/>
      <c r="C1144" s="514"/>
      <c r="D1144" s="514"/>
      <c r="E1144" s="514"/>
      <c r="F1144" s="514"/>
      <c r="G1144" s="514"/>
      <c r="H1144" s="516"/>
      <c r="I1144" s="509"/>
      <c r="J1144" s="509"/>
      <c r="K1144" s="509"/>
      <c r="L1144" s="514"/>
      <c r="M1144" s="514"/>
      <c r="N1144" s="516"/>
      <c r="O1144" s="514"/>
    </row>
    <row r="1145" spans="1:15" x14ac:dyDescent="0.2">
      <c r="A1145" s="514"/>
      <c r="B1145" s="514"/>
      <c r="C1145" s="514"/>
      <c r="D1145" s="514"/>
      <c r="E1145" s="514"/>
      <c r="F1145" s="514"/>
      <c r="G1145" s="514"/>
      <c r="H1145" s="516"/>
      <c r="I1145" s="509"/>
      <c r="J1145" s="509"/>
      <c r="K1145" s="509"/>
      <c r="L1145" s="514"/>
      <c r="M1145" s="514"/>
      <c r="N1145" s="516"/>
      <c r="O1145" s="514"/>
    </row>
    <row r="1146" spans="1:15" x14ac:dyDescent="0.2">
      <c r="A1146" s="514"/>
      <c r="B1146" s="514"/>
      <c r="C1146" s="514"/>
      <c r="D1146" s="514"/>
      <c r="E1146" s="514"/>
      <c r="F1146" s="514"/>
      <c r="G1146" s="514"/>
      <c r="H1146" s="516"/>
      <c r="I1146" s="509"/>
      <c r="J1146" s="509"/>
      <c r="K1146" s="509"/>
      <c r="L1146" s="514"/>
      <c r="M1146" s="514"/>
      <c r="N1146" s="516"/>
      <c r="O1146" s="514"/>
    </row>
    <row r="1147" spans="1:15" x14ac:dyDescent="0.2">
      <c r="A1147" s="514"/>
      <c r="B1147" s="514"/>
      <c r="C1147" s="514"/>
      <c r="D1147" s="514"/>
      <c r="E1147" s="514"/>
      <c r="F1147" s="514"/>
      <c r="G1147" s="514"/>
      <c r="H1147" s="516"/>
      <c r="I1147" s="509"/>
      <c r="J1147" s="509"/>
      <c r="K1147" s="509"/>
      <c r="L1147" s="514"/>
      <c r="M1147" s="514"/>
      <c r="N1147" s="516"/>
      <c r="O1147" s="514"/>
    </row>
    <row r="1148" spans="1:15" x14ac:dyDescent="0.2">
      <c r="A1148" s="514"/>
      <c r="B1148" s="514"/>
      <c r="C1148" s="514"/>
      <c r="D1148" s="514"/>
      <c r="E1148" s="514"/>
      <c r="F1148" s="514"/>
      <c r="G1148" s="514"/>
      <c r="H1148" s="516"/>
      <c r="I1148" s="509"/>
      <c r="J1148" s="509"/>
      <c r="K1148" s="509"/>
      <c r="L1148" s="514"/>
      <c r="M1148" s="514"/>
      <c r="N1148" s="516"/>
      <c r="O1148" s="514"/>
    </row>
    <row r="1149" spans="1:15" x14ac:dyDescent="0.2">
      <c r="A1149" s="514"/>
      <c r="B1149" s="514"/>
      <c r="C1149" s="514"/>
      <c r="D1149" s="514"/>
      <c r="E1149" s="514"/>
      <c r="F1149" s="514"/>
      <c r="G1149" s="514"/>
      <c r="H1149" s="516"/>
      <c r="I1149" s="509"/>
      <c r="J1149" s="509"/>
      <c r="K1149" s="509"/>
      <c r="L1149" s="514"/>
      <c r="M1149" s="514"/>
      <c r="N1149" s="516"/>
      <c r="O1149" s="514"/>
    </row>
    <row r="1150" spans="1:15" x14ac:dyDescent="0.2">
      <c r="A1150" s="514"/>
      <c r="B1150" s="514"/>
      <c r="C1150" s="514"/>
      <c r="D1150" s="514"/>
      <c r="E1150" s="514"/>
      <c r="F1150" s="514"/>
      <c r="G1150" s="514"/>
      <c r="H1150" s="516"/>
      <c r="I1150" s="509"/>
      <c r="J1150" s="509"/>
      <c r="K1150" s="509"/>
      <c r="L1150" s="514"/>
      <c r="M1150" s="514"/>
      <c r="N1150" s="516"/>
      <c r="O1150" s="514"/>
    </row>
    <row r="1151" spans="1:15" x14ac:dyDescent="0.2">
      <c r="A1151" s="514"/>
      <c r="B1151" s="514"/>
      <c r="C1151" s="514"/>
      <c r="D1151" s="514"/>
      <c r="E1151" s="514"/>
      <c r="F1151" s="514"/>
      <c r="G1151" s="514"/>
      <c r="H1151" s="516"/>
      <c r="I1151" s="509"/>
      <c r="J1151" s="509"/>
      <c r="K1151" s="509"/>
      <c r="L1151" s="514"/>
      <c r="M1151" s="514"/>
      <c r="N1151" s="516"/>
      <c r="O1151" s="514"/>
    </row>
    <row r="1152" spans="1:15" x14ac:dyDescent="0.2">
      <c r="A1152" s="514"/>
      <c r="B1152" s="514"/>
      <c r="C1152" s="514"/>
      <c r="D1152" s="514"/>
      <c r="E1152" s="514"/>
      <c r="F1152" s="514"/>
      <c r="G1152" s="514"/>
      <c r="H1152" s="516"/>
      <c r="I1152" s="509"/>
      <c r="J1152" s="509"/>
      <c r="K1152" s="509"/>
      <c r="L1152" s="514"/>
      <c r="M1152" s="514"/>
      <c r="N1152" s="516"/>
      <c r="O1152" s="514"/>
    </row>
    <row r="1153" spans="1:15" x14ac:dyDescent="0.2">
      <c r="A1153" s="514"/>
      <c r="B1153" s="514"/>
      <c r="C1153" s="514"/>
      <c r="D1153" s="514"/>
      <c r="E1153" s="514"/>
      <c r="F1153" s="514"/>
      <c r="G1153" s="514"/>
      <c r="H1153" s="516"/>
      <c r="I1153" s="509"/>
      <c r="J1153" s="509"/>
      <c r="K1153" s="509"/>
      <c r="L1153" s="514"/>
      <c r="M1153" s="514"/>
      <c r="N1153" s="516"/>
      <c r="O1153" s="514"/>
    </row>
    <row r="1154" spans="1:15" x14ac:dyDescent="0.2">
      <c r="A1154" s="514"/>
      <c r="B1154" s="514"/>
      <c r="C1154" s="514"/>
      <c r="D1154" s="514"/>
      <c r="E1154" s="514"/>
      <c r="F1154" s="514"/>
      <c r="G1154" s="514"/>
      <c r="H1154" s="516"/>
      <c r="I1154" s="509"/>
      <c r="J1154" s="509"/>
      <c r="K1154" s="509"/>
      <c r="L1154" s="514"/>
      <c r="M1154" s="514"/>
      <c r="N1154" s="516"/>
      <c r="O1154" s="514"/>
    </row>
    <row r="1155" spans="1:15" x14ac:dyDescent="0.2">
      <c r="A1155" s="514"/>
      <c r="B1155" s="514"/>
      <c r="C1155" s="514"/>
      <c r="D1155" s="514"/>
      <c r="E1155" s="514"/>
      <c r="F1155" s="514"/>
      <c r="G1155" s="514"/>
      <c r="H1155" s="516"/>
      <c r="I1155" s="509"/>
      <c r="J1155" s="509"/>
      <c r="K1155" s="509"/>
      <c r="L1155" s="514"/>
      <c r="M1155" s="514"/>
      <c r="N1155" s="516"/>
      <c r="O1155" s="514"/>
    </row>
    <row r="1156" spans="1:15" x14ac:dyDescent="0.2">
      <c r="A1156" s="514"/>
      <c r="B1156" s="514"/>
      <c r="C1156" s="514"/>
      <c r="D1156" s="514"/>
      <c r="E1156" s="514"/>
      <c r="F1156" s="514"/>
      <c r="G1156" s="514"/>
      <c r="H1156" s="516"/>
      <c r="I1156" s="509"/>
      <c r="J1156" s="509"/>
      <c r="K1156" s="509"/>
      <c r="L1156" s="514"/>
      <c r="M1156" s="514"/>
      <c r="N1156" s="516"/>
      <c r="O1156" s="514"/>
    </row>
    <row r="1157" spans="1:15" x14ac:dyDescent="0.2">
      <c r="A1157" s="514"/>
      <c r="B1157" s="514"/>
      <c r="C1157" s="514"/>
      <c r="D1157" s="514"/>
      <c r="E1157" s="514"/>
      <c r="F1157" s="514"/>
      <c r="G1157" s="514"/>
      <c r="H1157" s="516"/>
      <c r="I1157" s="509"/>
      <c r="J1157" s="509"/>
      <c r="K1157" s="509"/>
      <c r="L1157" s="514"/>
      <c r="M1157" s="514"/>
      <c r="N1157" s="516"/>
      <c r="O1157" s="514"/>
    </row>
    <row r="1158" spans="1:15" x14ac:dyDescent="0.2">
      <c r="A1158" s="514"/>
      <c r="B1158" s="514"/>
      <c r="C1158" s="514"/>
      <c r="D1158" s="514"/>
      <c r="E1158" s="514"/>
      <c r="F1158" s="514"/>
      <c r="G1158" s="514"/>
      <c r="H1158" s="516"/>
      <c r="I1158" s="509"/>
      <c r="J1158" s="509"/>
      <c r="K1158" s="509"/>
      <c r="L1158" s="514"/>
      <c r="M1158" s="514"/>
      <c r="N1158" s="516"/>
      <c r="O1158" s="514"/>
    </row>
    <row r="1159" spans="1:15" x14ac:dyDescent="0.2">
      <c r="A1159" s="514"/>
      <c r="B1159" s="514"/>
      <c r="C1159" s="514"/>
      <c r="D1159" s="514"/>
      <c r="E1159" s="514"/>
      <c r="F1159" s="514"/>
      <c r="G1159" s="514"/>
      <c r="H1159" s="516"/>
      <c r="I1159" s="509"/>
      <c r="J1159" s="509"/>
      <c r="K1159" s="509"/>
      <c r="L1159" s="514"/>
      <c r="M1159" s="514"/>
      <c r="N1159" s="516"/>
      <c r="O1159" s="514"/>
    </row>
    <row r="1160" spans="1:15" x14ac:dyDescent="0.2">
      <c r="A1160" s="514"/>
      <c r="B1160" s="514"/>
      <c r="C1160" s="514"/>
      <c r="D1160" s="514"/>
      <c r="E1160" s="514"/>
      <c r="F1160" s="514"/>
      <c r="G1160" s="514"/>
      <c r="H1160" s="516"/>
      <c r="I1160" s="509"/>
      <c r="J1160" s="509"/>
      <c r="K1160" s="509"/>
      <c r="L1160" s="514"/>
      <c r="M1160" s="514"/>
      <c r="N1160" s="516"/>
      <c r="O1160" s="514"/>
    </row>
    <row r="1161" spans="1:15" x14ac:dyDescent="0.2">
      <c r="A1161" s="514"/>
      <c r="B1161" s="514"/>
      <c r="C1161" s="514"/>
      <c r="D1161" s="514"/>
      <c r="E1161" s="514"/>
      <c r="F1161" s="514"/>
      <c r="G1161" s="514"/>
      <c r="H1161" s="516"/>
      <c r="I1161" s="509"/>
      <c r="J1161" s="509"/>
      <c r="K1161" s="509"/>
      <c r="L1161" s="514"/>
      <c r="M1161" s="514"/>
      <c r="N1161" s="516"/>
      <c r="O1161" s="514"/>
    </row>
    <row r="1162" spans="1:15" x14ac:dyDescent="0.2">
      <c r="A1162" s="514"/>
      <c r="B1162" s="514"/>
      <c r="C1162" s="514"/>
      <c r="D1162" s="514"/>
      <c r="E1162" s="514"/>
      <c r="F1162" s="514"/>
      <c r="G1162" s="514"/>
      <c r="H1162" s="516"/>
      <c r="I1162" s="509"/>
      <c r="J1162" s="509"/>
      <c r="K1162" s="509"/>
      <c r="L1162" s="514"/>
      <c r="M1162" s="514"/>
      <c r="N1162" s="516"/>
      <c r="O1162" s="514"/>
    </row>
    <row r="1163" spans="1:15" x14ac:dyDescent="0.2">
      <c r="A1163" s="514"/>
      <c r="B1163" s="514"/>
      <c r="C1163" s="514"/>
      <c r="D1163" s="514"/>
      <c r="E1163" s="514"/>
      <c r="F1163" s="514"/>
      <c r="G1163" s="514"/>
      <c r="H1163" s="516"/>
      <c r="I1163" s="509"/>
      <c r="J1163" s="509"/>
      <c r="K1163" s="509"/>
      <c r="L1163" s="514"/>
      <c r="M1163" s="514"/>
      <c r="N1163" s="516"/>
      <c r="O1163" s="514"/>
    </row>
    <row r="1164" spans="1:15" x14ac:dyDescent="0.2">
      <c r="A1164" s="514"/>
      <c r="B1164" s="514"/>
      <c r="C1164" s="514"/>
      <c r="D1164" s="514"/>
      <c r="E1164" s="514"/>
      <c r="F1164" s="514"/>
      <c r="G1164" s="514"/>
      <c r="H1164" s="516"/>
      <c r="I1164" s="509"/>
      <c r="J1164" s="509"/>
      <c r="K1164" s="509"/>
      <c r="L1164" s="514"/>
      <c r="M1164" s="514"/>
      <c r="N1164" s="516"/>
      <c r="O1164" s="514"/>
    </row>
    <row r="1165" spans="1:15" x14ac:dyDescent="0.2">
      <c r="A1165" s="514"/>
      <c r="B1165" s="514"/>
      <c r="C1165" s="514"/>
      <c r="D1165" s="514"/>
      <c r="E1165" s="514"/>
      <c r="F1165" s="514"/>
      <c r="G1165" s="514"/>
      <c r="H1165" s="516"/>
      <c r="I1165" s="509"/>
      <c r="J1165" s="509"/>
      <c r="K1165" s="509"/>
      <c r="L1165" s="514"/>
      <c r="M1165" s="514"/>
      <c r="N1165" s="516"/>
      <c r="O1165" s="514"/>
    </row>
    <row r="1166" spans="1:15" x14ac:dyDescent="0.2">
      <c r="A1166" s="514"/>
      <c r="B1166" s="514"/>
      <c r="C1166" s="514"/>
      <c r="D1166" s="514"/>
      <c r="E1166" s="514"/>
      <c r="F1166" s="514"/>
      <c r="G1166" s="514"/>
      <c r="H1166" s="516"/>
      <c r="I1166" s="509"/>
      <c r="J1166" s="509"/>
      <c r="K1166" s="509"/>
      <c r="L1166" s="514"/>
      <c r="M1166" s="514"/>
      <c r="N1166" s="516"/>
      <c r="O1166" s="514"/>
    </row>
    <row r="1167" spans="1:15" x14ac:dyDescent="0.2">
      <c r="A1167" s="514"/>
      <c r="B1167" s="514"/>
      <c r="C1167" s="514"/>
      <c r="D1167" s="514"/>
      <c r="E1167" s="514"/>
      <c r="F1167" s="514"/>
      <c r="G1167" s="514"/>
      <c r="H1167" s="516"/>
      <c r="I1167" s="509"/>
      <c r="J1167" s="509"/>
      <c r="K1167" s="509"/>
      <c r="L1167" s="514"/>
      <c r="M1167" s="514"/>
      <c r="N1167" s="516"/>
      <c r="O1167" s="514"/>
    </row>
    <row r="1168" spans="1:15" x14ac:dyDescent="0.2">
      <c r="A1168" s="514"/>
      <c r="B1168" s="514"/>
      <c r="C1168" s="514"/>
      <c r="D1168" s="514"/>
      <c r="E1168" s="514"/>
      <c r="F1168" s="514"/>
      <c r="G1168" s="514"/>
      <c r="H1168" s="516"/>
      <c r="I1168" s="509"/>
      <c r="J1168" s="509"/>
      <c r="K1168" s="509"/>
      <c r="L1168" s="514"/>
      <c r="M1168" s="514"/>
      <c r="N1168" s="516"/>
      <c r="O1168" s="514"/>
    </row>
    <row r="1169" spans="1:15" x14ac:dyDescent="0.2">
      <c r="A1169" s="514"/>
      <c r="B1169" s="514"/>
      <c r="C1169" s="514"/>
      <c r="D1169" s="514"/>
      <c r="E1169" s="514"/>
      <c r="F1169" s="514"/>
      <c r="G1169" s="514"/>
      <c r="H1169" s="516"/>
      <c r="I1169" s="509"/>
      <c r="J1169" s="509"/>
      <c r="K1169" s="509"/>
      <c r="L1169" s="514"/>
      <c r="M1169" s="514"/>
      <c r="N1169" s="516"/>
      <c r="O1169" s="514"/>
    </row>
    <row r="1170" spans="1:15" x14ac:dyDescent="0.2">
      <c r="A1170" s="514"/>
      <c r="B1170" s="514"/>
      <c r="C1170" s="514"/>
      <c r="D1170" s="514"/>
      <c r="E1170" s="514"/>
      <c r="F1170" s="514"/>
      <c r="G1170" s="514"/>
      <c r="H1170" s="516"/>
      <c r="I1170" s="509"/>
      <c r="J1170" s="509"/>
      <c r="K1170" s="509"/>
      <c r="L1170" s="514"/>
      <c r="M1170" s="514"/>
      <c r="N1170" s="516"/>
      <c r="O1170" s="514"/>
    </row>
    <row r="1171" spans="1:15" x14ac:dyDescent="0.2">
      <c r="A1171" s="514"/>
      <c r="B1171" s="514"/>
      <c r="C1171" s="514"/>
      <c r="D1171" s="514"/>
      <c r="E1171" s="514"/>
      <c r="F1171" s="514"/>
      <c r="G1171" s="514"/>
      <c r="H1171" s="516"/>
      <c r="I1171" s="509"/>
      <c r="J1171" s="509"/>
      <c r="K1171" s="509"/>
      <c r="L1171" s="514"/>
      <c r="M1171" s="514"/>
      <c r="N1171" s="516"/>
      <c r="O1171" s="514"/>
    </row>
    <row r="1172" spans="1:15" x14ac:dyDescent="0.2">
      <c r="A1172" s="514"/>
      <c r="B1172" s="514"/>
      <c r="C1172" s="514"/>
      <c r="D1172" s="514"/>
      <c r="E1172" s="514"/>
      <c r="F1172" s="514"/>
      <c r="G1172" s="514"/>
      <c r="H1172" s="516"/>
      <c r="I1172" s="509"/>
      <c r="J1172" s="509"/>
      <c r="K1172" s="509"/>
      <c r="L1172" s="514"/>
      <c r="M1172" s="514"/>
      <c r="N1172" s="516"/>
      <c r="O1172" s="514"/>
    </row>
    <row r="1173" spans="1:15" x14ac:dyDescent="0.2">
      <c r="A1173" s="514"/>
      <c r="B1173" s="514"/>
      <c r="C1173" s="514"/>
      <c r="D1173" s="514"/>
      <c r="E1173" s="514"/>
      <c r="F1173" s="514"/>
      <c r="G1173" s="514"/>
      <c r="H1173" s="516"/>
      <c r="I1173" s="509"/>
      <c r="J1173" s="509"/>
      <c r="K1173" s="509"/>
      <c r="L1173" s="514"/>
      <c r="M1173" s="514"/>
      <c r="N1173" s="516"/>
      <c r="O1173" s="514"/>
    </row>
    <row r="1174" spans="1:15" x14ac:dyDescent="0.2">
      <c r="A1174" s="514"/>
      <c r="B1174" s="514"/>
      <c r="C1174" s="514"/>
      <c r="D1174" s="514"/>
      <c r="E1174" s="514"/>
      <c r="F1174" s="514"/>
      <c r="G1174" s="514"/>
      <c r="H1174" s="516"/>
      <c r="I1174" s="509"/>
      <c r="J1174" s="509"/>
      <c r="K1174" s="509"/>
      <c r="L1174" s="514"/>
      <c r="M1174" s="514"/>
      <c r="N1174" s="516"/>
      <c r="O1174" s="514"/>
    </row>
    <row r="1175" spans="1:15" x14ac:dyDescent="0.2">
      <c r="A1175" s="514"/>
      <c r="B1175" s="514"/>
      <c r="C1175" s="514"/>
      <c r="D1175" s="514"/>
      <c r="E1175" s="514"/>
      <c r="F1175" s="514"/>
      <c r="G1175" s="514"/>
      <c r="H1175" s="516"/>
      <c r="I1175" s="509"/>
      <c r="J1175" s="509"/>
      <c r="K1175" s="509"/>
      <c r="L1175" s="514"/>
      <c r="M1175" s="514"/>
      <c r="N1175" s="516"/>
      <c r="O1175" s="514"/>
    </row>
    <row r="1176" spans="1:15" x14ac:dyDescent="0.2">
      <c r="A1176" s="514"/>
      <c r="B1176" s="514"/>
      <c r="C1176" s="514"/>
      <c r="D1176" s="514"/>
      <c r="E1176" s="514"/>
      <c r="F1176" s="514"/>
      <c r="G1176" s="514"/>
      <c r="H1176" s="516"/>
      <c r="I1176" s="509"/>
      <c r="J1176" s="509"/>
      <c r="K1176" s="509"/>
      <c r="L1176" s="514"/>
      <c r="M1176" s="514"/>
      <c r="N1176" s="516"/>
      <c r="O1176" s="514"/>
    </row>
    <row r="1177" spans="1:15" x14ac:dyDescent="0.2">
      <c r="A1177" s="514"/>
      <c r="B1177" s="514"/>
      <c r="C1177" s="514"/>
      <c r="D1177" s="514"/>
      <c r="E1177" s="514"/>
      <c r="F1177" s="514"/>
      <c r="G1177" s="514"/>
      <c r="H1177" s="516"/>
      <c r="I1177" s="509"/>
      <c r="J1177" s="509"/>
      <c r="K1177" s="509"/>
      <c r="L1177" s="514"/>
      <c r="M1177" s="514"/>
      <c r="N1177" s="516"/>
      <c r="O1177" s="514"/>
    </row>
    <row r="1178" spans="1:15" x14ac:dyDescent="0.2">
      <c r="A1178" s="514"/>
      <c r="B1178" s="514"/>
      <c r="C1178" s="514"/>
      <c r="D1178" s="514"/>
      <c r="E1178" s="514"/>
      <c r="F1178" s="514"/>
      <c r="G1178" s="514"/>
      <c r="H1178" s="516"/>
      <c r="I1178" s="509"/>
      <c r="J1178" s="509"/>
      <c r="K1178" s="509"/>
      <c r="L1178" s="514"/>
      <c r="M1178" s="514"/>
      <c r="N1178" s="516"/>
      <c r="O1178" s="514"/>
    </row>
    <row r="1179" spans="1:15" x14ac:dyDescent="0.2">
      <c r="A1179" s="514"/>
      <c r="B1179" s="514"/>
      <c r="C1179" s="514"/>
      <c r="D1179" s="514"/>
      <c r="E1179" s="514"/>
      <c r="F1179" s="514"/>
      <c r="G1179" s="514"/>
      <c r="H1179" s="516"/>
      <c r="I1179" s="509"/>
      <c r="J1179" s="509"/>
      <c r="K1179" s="509"/>
      <c r="L1179" s="514"/>
      <c r="M1179" s="514"/>
      <c r="N1179" s="516"/>
      <c r="O1179" s="514"/>
    </row>
    <row r="1180" spans="1:15" x14ac:dyDescent="0.2">
      <c r="A1180" s="514"/>
      <c r="B1180" s="514"/>
      <c r="C1180" s="514"/>
      <c r="D1180" s="514"/>
      <c r="E1180" s="514"/>
      <c r="F1180" s="514"/>
      <c r="G1180" s="514"/>
      <c r="H1180" s="516"/>
      <c r="I1180" s="509"/>
      <c r="J1180" s="509"/>
      <c r="K1180" s="509"/>
      <c r="L1180" s="514"/>
      <c r="M1180" s="514"/>
      <c r="N1180" s="516"/>
      <c r="O1180" s="514"/>
    </row>
    <row r="1181" spans="1:15" x14ac:dyDescent="0.2">
      <c r="A1181" s="514"/>
      <c r="B1181" s="514"/>
      <c r="C1181" s="514"/>
      <c r="D1181" s="514"/>
      <c r="E1181" s="514"/>
      <c r="F1181" s="514"/>
      <c r="G1181" s="514"/>
      <c r="H1181" s="516"/>
      <c r="I1181" s="509"/>
      <c r="J1181" s="509"/>
      <c r="K1181" s="509"/>
      <c r="L1181" s="514"/>
      <c r="M1181" s="514"/>
      <c r="N1181" s="516"/>
      <c r="O1181" s="514"/>
    </row>
    <row r="1182" spans="1:15" x14ac:dyDescent="0.2">
      <c r="A1182" s="514"/>
      <c r="B1182" s="514"/>
      <c r="C1182" s="514"/>
      <c r="D1182" s="514"/>
      <c r="E1182" s="514"/>
      <c r="F1182" s="514"/>
      <c r="G1182" s="514"/>
      <c r="H1182" s="516"/>
      <c r="I1182" s="509"/>
      <c r="J1182" s="509"/>
      <c r="K1182" s="509"/>
      <c r="L1182" s="514"/>
      <c r="M1182" s="514"/>
      <c r="N1182" s="516"/>
      <c r="O1182" s="514"/>
    </row>
    <row r="1183" spans="1:15" x14ac:dyDescent="0.2">
      <c r="A1183" s="514"/>
      <c r="B1183" s="514"/>
      <c r="C1183" s="514"/>
      <c r="D1183" s="514"/>
      <c r="E1183" s="514"/>
      <c r="F1183" s="514"/>
      <c r="G1183" s="514"/>
      <c r="H1183" s="516"/>
      <c r="I1183" s="509"/>
      <c r="J1183" s="509"/>
      <c r="K1183" s="509"/>
      <c r="L1183" s="514"/>
      <c r="M1183" s="514"/>
      <c r="N1183" s="516"/>
      <c r="O1183" s="514"/>
    </row>
    <row r="1184" spans="1:15" x14ac:dyDescent="0.2">
      <c r="A1184" s="514"/>
      <c r="B1184" s="514"/>
      <c r="C1184" s="514"/>
      <c r="D1184" s="514"/>
      <c r="E1184" s="514"/>
      <c r="F1184" s="514"/>
      <c r="G1184" s="514"/>
      <c r="H1184" s="516"/>
      <c r="I1184" s="509"/>
      <c r="J1184" s="509"/>
      <c r="K1184" s="509"/>
      <c r="L1184" s="514"/>
      <c r="M1184" s="514"/>
      <c r="N1184" s="516"/>
      <c r="O1184" s="514"/>
    </row>
    <row r="1185" spans="1:15" x14ac:dyDescent="0.2">
      <c r="A1185" s="514"/>
      <c r="B1185" s="514"/>
      <c r="C1185" s="514"/>
      <c r="D1185" s="514"/>
      <c r="E1185" s="514"/>
      <c r="F1185" s="514"/>
      <c r="G1185" s="514"/>
      <c r="H1185" s="516"/>
      <c r="I1185" s="509"/>
      <c r="J1185" s="509"/>
      <c r="K1185" s="509"/>
      <c r="L1185" s="514"/>
      <c r="M1185" s="514"/>
      <c r="N1185" s="516"/>
      <c r="O1185" s="514"/>
    </row>
    <row r="1186" spans="1:15" x14ac:dyDescent="0.2">
      <c r="A1186" s="514"/>
      <c r="B1186" s="514"/>
      <c r="C1186" s="514"/>
      <c r="D1186" s="514"/>
      <c r="E1186" s="514"/>
      <c r="F1186" s="514"/>
      <c r="G1186" s="514"/>
      <c r="H1186" s="516"/>
      <c r="I1186" s="509"/>
      <c r="J1186" s="509"/>
      <c r="K1186" s="509"/>
      <c r="L1186" s="514"/>
      <c r="M1186" s="514"/>
      <c r="N1186" s="516"/>
      <c r="O1186" s="514"/>
    </row>
    <row r="1187" spans="1:15" x14ac:dyDescent="0.2">
      <c r="A1187" s="514"/>
      <c r="B1187" s="514"/>
      <c r="C1187" s="514"/>
      <c r="D1187" s="514"/>
      <c r="E1187" s="514"/>
      <c r="F1187" s="514"/>
      <c r="G1187" s="514"/>
      <c r="H1187" s="516"/>
      <c r="I1187" s="509"/>
      <c r="J1187" s="509"/>
      <c r="K1187" s="509"/>
      <c r="L1187" s="514"/>
      <c r="M1187" s="514"/>
      <c r="N1187" s="516"/>
      <c r="O1187" s="514"/>
    </row>
    <row r="1188" spans="1:15" x14ac:dyDescent="0.2">
      <c r="A1188" s="514"/>
      <c r="B1188" s="514"/>
      <c r="C1188" s="514"/>
      <c r="D1188" s="514"/>
      <c r="E1188" s="514"/>
      <c r="F1188" s="514"/>
      <c r="G1188" s="514"/>
      <c r="H1188" s="516"/>
      <c r="I1188" s="509"/>
      <c r="J1188" s="509"/>
      <c r="K1188" s="509"/>
      <c r="L1188" s="514"/>
      <c r="M1188" s="514"/>
      <c r="N1188" s="516"/>
      <c r="O1188" s="514"/>
    </row>
    <row r="1189" spans="1:15" x14ac:dyDescent="0.2">
      <c r="A1189" s="514"/>
      <c r="B1189" s="514"/>
      <c r="C1189" s="514"/>
      <c r="D1189" s="514"/>
      <c r="E1189" s="514"/>
      <c r="F1189" s="514"/>
      <c r="G1189" s="514"/>
      <c r="H1189" s="516"/>
      <c r="I1189" s="509"/>
      <c r="J1189" s="509"/>
      <c r="K1189" s="509"/>
      <c r="L1189" s="514"/>
      <c r="M1189" s="514"/>
      <c r="N1189" s="516"/>
      <c r="O1189" s="514"/>
    </row>
    <row r="1190" spans="1:15" x14ac:dyDescent="0.2">
      <c r="A1190" s="514"/>
      <c r="B1190" s="514"/>
      <c r="C1190" s="514"/>
      <c r="D1190" s="514"/>
      <c r="E1190" s="514"/>
      <c r="F1190" s="514"/>
      <c r="G1190" s="514"/>
      <c r="H1190" s="516"/>
      <c r="I1190" s="509"/>
      <c r="J1190" s="509"/>
      <c r="K1190" s="509"/>
      <c r="L1190" s="514"/>
      <c r="M1190" s="514"/>
      <c r="N1190" s="516"/>
      <c r="O1190" s="514"/>
    </row>
    <row r="1191" spans="1:15" x14ac:dyDescent="0.2">
      <c r="A1191" s="514"/>
      <c r="B1191" s="514"/>
      <c r="C1191" s="514"/>
      <c r="D1191" s="514"/>
      <c r="E1191" s="514"/>
      <c r="F1191" s="514"/>
      <c r="G1191" s="514"/>
      <c r="H1191" s="516"/>
      <c r="I1191" s="509"/>
      <c r="J1191" s="509"/>
      <c r="K1191" s="509"/>
      <c r="L1191" s="514"/>
      <c r="M1191" s="514"/>
      <c r="N1191" s="516"/>
      <c r="O1191" s="514"/>
    </row>
    <row r="1192" spans="1:15" x14ac:dyDescent="0.2">
      <c r="A1192" s="514"/>
      <c r="B1192" s="514"/>
      <c r="C1192" s="514"/>
      <c r="D1192" s="514"/>
      <c r="E1192" s="514"/>
      <c r="F1192" s="514"/>
      <c r="G1192" s="514"/>
      <c r="H1192" s="516"/>
      <c r="I1192" s="509"/>
      <c r="J1192" s="509"/>
      <c r="K1192" s="509"/>
      <c r="L1192" s="514"/>
      <c r="M1192" s="514"/>
      <c r="N1192" s="516"/>
      <c r="O1192" s="514"/>
    </row>
    <row r="1193" spans="1:15" x14ac:dyDescent="0.2">
      <c r="A1193" s="514"/>
      <c r="B1193" s="514"/>
      <c r="C1193" s="514"/>
      <c r="D1193" s="514"/>
      <c r="E1193" s="514"/>
      <c r="F1193" s="514"/>
      <c r="G1193" s="514"/>
      <c r="H1193" s="516"/>
      <c r="I1193" s="509"/>
      <c r="J1193" s="509"/>
      <c r="K1193" s="509"/>
      <c r="L1193" s="514"/>
      <c r="M1193" s="514"/>
      <c r="N1193" s="516"/>
      <c r="O1193" s="514"/>
    </row>
    <row r="1194" spans="1:15" x14ac:dyDescent="0.2">
      <c r="A1194" s="514"/>
      <c r="B1194" s="514"/>
      <c r="C1194" s="514"/>
      <c r="D1194" s="514"/>
      <c r="E1194" s="514"/>
      <c r="F1194" s="514"/>
      <c r="G1194" s="514"/>
      <c r="H1194" s="516"/>
      <c r="I1194" s="509"/>
      <c r="J1194" s="509"/>
      <c r="K1194" s="509"/>
      <c r="L1194" s="514"/>
      <c r="M1194" s="514"/>
      <c r="N1194" s="516"/>
      <c r="O1194" s="514"/>
    </row>
    <row r="1195" spans="1:15" x14ac:dyDescent="0.2">
      <c r="A1195" s="514"/>
      <c r="B1195" s="514"/>
      <c r="C1195" s="514"/>
      <c r="D1195" s="514"/>
      <c r="E1195" s="514"/>
      <c r="F1195" s="514"/>
      <c r="G1195" s="514"/>
      <c r="H1195" s="516"/>
      <c r="I1195" s="509"/>
      <c r="J1195" s="509"/>
      <c r="K1195" s="509"/>
      <c r="L1195" s="514"/>
      <c r="M1195" s="514"/>
      <c r="N1195" s="516"/>
      <c r="O1195" s="514"/>
    </row>
    <row r="1196" spans="1:15" x14ac:dyDescent="0.2">
      <c r="A1196" s="514"/>
      <c r="B1196" s="514"/>
      <c r="C1196" s="514"/>
      <c r="D1196" s="514"/>
      <c r="E1196" s="514"/>
      <c r="F1196" s="514"/>
      <c r="G1196" s="514"/>
      <c r="H1196" s="516"/>
      <c r="I1196" s="509"/>
      <c r="J1196" s="509"/>
      <c r="K1196" s="509"/>
      <c r="L1196" s="514"/>
      <c r="M1196" s="514"/>
      <c r="N1196" s="516"/>
      <c r="O1196" s="514"/>
    </row>
    <row r="1197" spans="1:15" x14ac:dyDescent="0.2">
      <c r="A1197" s="514"/>
      <c r="B1197" s="514"/>
      <c r="C1197" s="514"/>
      <c r="D1197" s="514"/>
      <c r="E1197" s="514"/>
      <c r="F1197" s="514"/>
      <c r="G1197" s="514"/>
      <c r="H1197" s="516"/>
      <c r="I1197" s="509"/>
      <c r="J1197" s="509"/>
      <c r="K1197" s="509"/>
      <c r="L1197" s="514"/>
      <c r="M1197" s="514"/>
      <c r="N1197" s="516"/>
      <c r="O1197" s="514"/>
    </row>
    <row r="1198" spans="1:15" x14ac:dyDescent="0.2">
      <c r="A1198" s="514"/>
      <c r="B1198" s="514"/>
      <c r="C1198" s="514"/>
      <c r="D1198" s="514"/>
      <c r="E1198" s="514"/>
      <c r="F1198" s="514"/>
      <c r="G1198" s="514"/>
      <c r="H1198" s="516"/>
      <c r="I1198" s="509"/>
      <c r="J1198" s="509"/>
      <c r="K1198" s="509"/>
      <c r="L1198" s="514"/>
      <c r="M1198" s="514"/>
      <c r="N1198" s="516"/>
      <c r="O1198" s="514"/>
    </row>
    <row r="1199" spans="1:15" x14ac:dyDescent="0.2">
      <c r="A1199" s="514"/>
      <c r="B1199" s="514"/>
      <c r="C1199" s="514"/>
      <c r="D1199" s="514"/>
      <c r="E1199" s="514"/>
      <c r="F1199" s="514"/>
      <c r="G1199" s="514"/>
      <c r="H1199" s="516"/>
      <c r="I1199" s="509"/>
      <c r="J1199" s="509"/>
      <c r="K1199" s="509"/>
      <c r="L1199" s="514"/>
      <c r="M1199" s="514"/>
      <c r="N1199" s="516"/>
      <c r="O1199" s="514"/>
    </row>
    <row r="1200" spans="1:15" x14ac:dyDescent="0.2">
      <c r="A1200" s="514"/>
      <c r="B1200" s="514"/>
      <c r="C1200" s="514"/>
      <c r="D1200" s="514"/>
      <c r="E1200" s="514"/>
      <c r="F1200" s="514"/>
      <c r="G1200" s="514"/>
      <c r="H1200" s="516"/>
      <c r="I1200" s="509"/>
      <c r="J1200" s="509"/>
      <c r="K1200" s="509"/>
      <c r="L1200" s="514"/>
      <c r="M1200" s="514"/>
      <c r="N1200" s="516"/>
      <c r="O1200" s="514"/>
    </row>
    <row r="1201" spans="1:15" x14ac:dyDescent="0.2">
      <c r="A1201" s="514"/>
      <c r="B1201" s="514"/>
      <c r="C1201" s="514"/>
      <c r="D1201" s="514"/>
      <c r="E1201" s="514"/>
      <c r="F1201" s="514"/>
      <c r="G1201" s="514"/>
      <c r="H1201" s="516"/>
      <c r="I1201" s="509"/>
      <c r="J1201" s="509"/>
      <c r="K1201" s="509"/>
      <c r="L1201" s="514"/>
      <c r="M1201" s="514"/>
      <c r="N1201" s="516"/>
      <c r="O1201" s="514"/>
    </row>
    <row r="1202" spans="1:15" x14ac:dyDescent="0.2">
      <c r="A1202" s="514"/>
      <c r="B1202" s="514"/>
      <c r="C1202" s="514"/>
      <c r="D1202" s="514"/>
      <c r="E1202" s="514"/>
      <c r="F1202" s="514"/>
      <c r="G1202" s="514"/>
      <c r="H1202" s="516"/>
      <c r="I1202" s="509"/>
      <c r="J1202" s="509"/>
      <c r="K1202" s="509"/>
      <c r="L1202" s="514"/>
      <c r="M1202" s="514"/>
      <c r="N1202" s="516"/>
      <c r="O1202" s="514"/>
    </row>
    <row r="1203" spans="1:15" x14ac:dyDescent="0.2">
      <c r="A1203" s="514"/>
      <c r="B1203" s="514"/>
      <c r="C1203" s="514"/>
      <c r="D1203" s="514"/>
      <c r="E1203" s="514"/>
      <c r="F1203" s="514"/>
      <c r="G1203" s="514"/>
      <c r="H1203" s="516"/>
      <c r="I1203" s="509"/>
      <c r="J1203" s="509"/>
      <c r="K1203" s="509"/>
      <c r="L1203" s="514"/>
      <c r="M1203" s="514"/>
      <c r="N1203" s="516"/>
      <c r="O1203" s="514"/>
    </row>
    <row r="1204" spans="1:15" x14ac:dyDescent="0.2">
      <c r="A1204" s="514"/>
      <c r="B1204" s="514"/>
      <c r="C1204" s="514"/>
      <c r="D1204" s="514"/>
      <c r="E1204" s="514"/>
      <c r="F1204" s="514"/>
      <c r="G1204" s="514"/>
      <c r="H1204" s="516"/>
      <c r="I1204" s="509"/>
      <c r="J1204" s="509"/>
      <c r="K1204" s="509"/>
      <c r="L1204" s="514"/>
      <c r="M1204" s="514"/>
      <c r="N1204" s="516"/>
      <c r="O1204" s="514"/>
    </row>
    <row r="1205" spans="1:15" x14ac:dyDescent="0.2">
      <c r="A1205" s="514"/>
      <c r="B1205" s="514"/>
      <c r="C1205" s="514"/>
      <c r="D1205" s="514"/>
      <c r="E1205" s="514"/>
      <c r="F1205" s="514"/>
      <c r="G1205" s="514"/>
      <c r="H1205" s="516"/>
      <c r="I1205" s="509"/>
      <c r="J1205" s="509"/>
      <c r="K1205" s="509"/>
      <c r="L1205" s="514"/>
      <c r="M1205" s="514"/>
      <c r="N1205" s="516"/>
      <c r="O1205" s="514"/>
    </row>
    <row r="1206" spans="1:15" x14ac:dyDescent="0.2">
      <c r="A1206" s="514"/>
      <c r="B1206" s="514"/>
      <c r="C1206" s="514"/>
      <c r="D1206" s="514"/>
      <c r="E1206" s="514"/>
      <c r="F1206" s="514"/>
      <c r="G1206" s="514"/>
      <c r="H1206" s="516"/>
      <c r="I1206" s="509"/>
      <c r="J1206" s="509"/>
      <c r="K1206" s="509"/>
      <c r="L1206" s="514"/>
      <c r="M1206" s="514"/>
      <c r="N1206" s="516"/>
      <c r="O1206" s="514"/>
    </row>
    <row r="1207" spans="1:15" x14ac:dyDescent="0.2">
      <c r="A1207" s="514"/>
      <c r="B1207" s="514"/>
      <c r="C1207" s="514"/>
      <c r="D1207" s="514"/>
      <c r="E1207" s="514"/>
      <c r="F1207" s="514"/>
      <c r="G1207" s="514"/>
      <c r="H1207" s="516"/>
      <c r="I1207" s="509"/>
      <c r="J1207" s="509"/>
      <c r="K1207" s="509"/>
      <c r="L1207" s="514"/>
      <c r="M1207" s="514"/>
      <c r="N1207" s="516"/>
      <c r="O1207" s="514"/>
    </row>
    <row r="1208" spans="1:15" x14ac:dyDescent="0.2">
      <c r="A1208" s="514"/>
      <c r="B1208" s="514"/>
      <c r="C1208" s="514"/>
      <c r="D1208" s="514"/>
      <c r="E1208" s="514"/>
      <c r="F1208" s="514"/>
      <c r="G1208" s="514"/>
      <c r="H1208" s="516"/>
      <c r="I1208" s="509"/>
      <c r="J1208" s="509"/>
      <c r="K1208" s="509"/>
      <c r="L1208" s="514"/>
      <c r="M1208" s="514"/>
      <c r="N1208" s="516"/>
      <c r="O1208" s="514"/>
    </row>
    <row r="1209" spans="1:15" x14ac:dyDescent="0.2">
      <c r="A1209" s="514"/>
      <c r="B1209" s="514"/>
      <c r="C1209" s="514"/>
      <c r="D1209" s="514"/>
      <c r="E1209" s="514"/>
      <c r="F1209" s="514"/>
      <c r="G1209" s="514"/>
      <c r="H1209" s="516"/>
      <c r="I1209" s="509"/>
      <c r="J1209" s="509"/>
      <c r="K1209" s="509"/>
      <c r="L1209" s="514"/>
      <c r="M1209" s="514"/>
      <c r="N1209" s="516"/>
      <c r="O1209" s="514"/>
    </row>
    <row r="1210" spans="1:15" x14ac:dyDescent="0.2">
      <c r="A1210" s="514"/>
      <c r="B1210" s="514"/>
      <c r="C1210" s="514"/>
      <c r="D1210" s="514"/>
      <c r="E1210" s="514"/>
      <c r="F1210" s="514"/>
      <c r="G1210" s="514"/>
      <c r="H1210" s="516"/>
      <c r="I1210" s="509"/>
      <c r="J1210" s="509"/>
      <c r="K1210" s="509"/>
      <c r="L1210" s="514"/>
      <c r="M1210" s="514"/>
      <c r="N1210" s="516"/>
      <c r="O1210" s="514"/>
    </row>
    <row r="1211" spans="1:15" x14ac:dyDescent="0.2">
      <c r="A1211" s="514"/>
      <c r="B1211" s="514"/>
      <c r="C1211" s="514"/>
      <c r="D1211" s="514"/>
      <c r="E1211" s="514"/>
      <c r="F1211" s="514"/>
      <c r="G1211" s="514"/>
      <c r="H1211" s="516"/>
      <c r="I1211" s="509"/>
      <c r="J1211" s="509"/>
      <c r="K1211" s="509"/>
      <c r="L1211" s="514"/>
      <c r="M1211" s="514"/>
      <c r="N1211" s="516"/>
      <c r="O1211" s="514"/>
    </row>
    <row r="1212" spans="1:15" x14ac:dyDescent="0.2">
      <c r="A1212" s="514"/>
      <c r="B1212" s="514"/>
      <c r="C1212" s="514"/>
      <c r="D1212" s="514"/>
      <c r="E1212" s="514"/>
      <c r="F1212" s="514"/>
      <c r="G1212" s="514"/>
      <c r="H1212" s="516"/>
      <c r="I1212" s="509"/>
      <c r="J1212" s="509"/>
      <c r="K1212" s="509"/>
      <c r="L1212" s="514"/>
      <c r="M1212" s="514"/>
      <c r="N1212" s="516"/>
      <c r="O1212" s="514"/>
    </row>
    <row r="1213" spans="1:15" x14ac:dyDescent="0.2">
      <c r="A1213" s="514"/>
      <c r="B1213" s="514"/>
      <c r="C1213" s="514"/>
      <c r="D1213" s="514"/>
      <c r="E1213" s="514"/>
      <c r="F1213" s="514"/>
      <c r="G1213" s="514"/>
      <c r="H1213" s="516"/>
      <c r="I1213" s="509"/>
      <c r="J1213" s="509"/>
      <c r="K1213" s="509"/>
      <c r="L1213" s="514"/>
      <c r="M1213" s="514"/>
      <c r="N1213" s="516"/>
      <c r="O1213" s="514"/>
    </row>
    <row r="1214" spans="1:15" x14ac:dyDescent="0.2">
      <c r="A1214" s="514"/>
      <c r="B1214" s="514"/>
      <c r="C1214" s="514"/>
      <c r="D1214" s="514"/>
      <c r="E1214" s="514"/>
      <c r="F1214" s="514"/>
      <c r="G1214" s="514"/>
      <c r="H1214" s="516"/>
      <c r="I1214" s="509"/>
      <c r="J1214" s="509"/>
      <c r="K1214" s="509"/>
      <c r="L1214" s="514"/>
      <c r="M1214" s="514"/>
      <c r="N1214" s="516"/>
      <c r="O1214" s="514"/>
    </row>
    <row r="1215" spans="1:15" x14ac:dyDescent="0.2">
      <c r="A1215" s="514"/>
      <c r="B1215" s="514"/>
      <c r="C1215" s="514"/>
      <c r="D1215" s="514"/>
      <c r="E1215" s="514"/>
      <c r="F1215" s="514"/>
      <c r="G1215" s="514"/>
      <c r="H1215" s="516"/>
      <c r="I1215" s="509"/>
      <c r="J1215" s="509"/>
      <c r="K1215" s="509"/>
      <c r="L1215" s="514"/>
      <c r="M1215" s="514"/>
      <c r="N1215" s="516"/>
      <c r="O1215" s="514"/>
    </row>
    <row r="1216" spans="1:15" x14ac:dyDescent="0.2">
      <c r="A1216" s="514"/>
      <c r="B1216" s="514"/>
      <c r="C1216" s="514"/>
      <c r="D1216" s="514"/>
      <c r="E1216" s="514"/>
      <c r="F1216" s="514"/>
      <c r="G1216" s="514"/>
      <c r="H1216" s="516"/>
      <c r="I1216" s="509"/>
      <c r="J1216" s="509"/>
      <c r="K1216" s="509"/>
      <c r="L1216" s="514"/>
      <c r="M1216" s="514"/>
      <c r="N1216" s="516"/>
      <c r="O1216" s="514"/>
    </row>
    <row r="1217" spans="1:15" x14ac:dyDescent="0.2">
      <c r="A1217" s="514"/>
      <c r="B1217" s="514"/>
      <c r="C1217" s="514"/>
      <c r="D1217" s="514"/>
      <c r="E1217" s="514"/>
      <c r="F1217" s="514"/>
      <c r="G1217" s="514"/>
      <c r="H1217" s="516"/>
      <c r="I1217" s="509"/>
      <c r="J1217" s="509"/>
      <c r="K1217" s="509"/>
      <c r="L1217" s="514"/>
      <c r="M1217" s="514"/>
      <c r="N1217" s="516"/>
      <c r="O1217" s="514"/>
    </row>
    <row r="1218" spans="1:15" x14ac:dyDescent="0.2">
      <c r="A1218" s="514"/>
      <c r="B1218" s="514"/>
      <c r="C1218" s="514"/>
      <c r="D1218" s="514"/>
      <c r="E1218" s="514"/>
      <c r="F1218" s="514"/>
      <c r="G1218" s="514"/>
      <c r="H1218" s="516"/>
      <c r="I1218" s="509"/>
      <c r="J1218" s="509"/>
      <c r="K1218" s="509"/>
      <c r="L1218" s="514"/>
      <c r="M1218" s="514"/>
      <c r="N1218" s="516"/>
      <c r="O1218" s="514"/>
    </row>
    <row r="1219" spans="1:15" x14ac:dyDescent="0.2">
      <c r="A1219" s="514"/>
      <c r="B1219" s="514"/>
      <c r="C1219" s="514"/>
      <c r="D1219" s="514"/>
      <c r="E1219" s="514"/>
      <c r="F1219" s="514"/>
      <c r="G1219" s="514"/>
      <c r="H1219" s="516"/>
      <c r="I1219" s="509"/>
      <c r="J1219" s="509"/>
      <c r="K1219" s="509"/>
      <c r="L1219" s="514"/>
      <c r="M1219" s="514"/>
      <c r="N1219" s="516"/>
      <c r="O1219" s="514"/>
    </row>
    <row r="1220" spans="1:15" x14ac:dyDescent="0.2">
      <c r="A1220" s="514"/>
      <c r="B1220" s="514"/>
      <c r="C1220" s="514"/>
      <c r="D1220" s="514"/>
      <c r="E1220" s="514"/>
      <c r="F1220" s="514"/>
      <c r="G1220" s="514"/>
      <c r="H1220" s="516"/>
      <c r="I1220" s="509"/>
      <c r="J1220" s="509"/>
      <c r="K1220" s="509"/>
      <c r="L1220" s="514"/>
      <c r="M1220" s="514"/>
      <c r="N1220" s="516"/>
      <c r="O1220" s="514"/>
    </row>
    <row r="1221" spans="1:15" x14ac:dyDescent="0.2">
      <c r="A1221" s="514"/>
      <c r="B1221" s="514"/>
      <c r="C1221" s="514"/>
      <c r="D1221" s="514"/>
      <c r="E1221" s="514"/>
      <c r="F1221" s="514"/>
      <c r="G1221" s="514"/>
      <c r="H1221" s="516"/>
      <c r="I1221" s="509"/>
      <c r="J1221" s="509"/>
      <c r="K1221" s="509"/>
      <c r="L1221" s="514"/>
      <c r="M1221" s="514"/>
      <c r="N1221" s="516"/>
      <c r="O1221" s="514"/>
    </row>
    <row r="1222" spans="1:15" x14ac:dyDescent="0.2">
      <c r="A1222" s="514"/>
      <c r="B1222" s="514"/>
      <c r="C1222" s="514"/>
      <c r="D1222" s="514"/>
      <c r="E1222" s="514"/>
      <c r="F1222" s="514"/>
      <c r="G1222" s="514"/>
      <c r="H1222" s="516"/>
      <c r="I1222" s="509"/>
      <c r="J1222" s="509"/>
      <c r="K1222" s="509"/>
      <c r="L1222" s="514"/>
      <c r="M1222" s="514"/>
      <c r="N1222" s="516"/>
      <c r="O1222" s="514"/>
    </row>
    <row r="1223" spans="1:15" x14ac:dyDescent="0.2">
      <c r="A1223" s="514"/>
      <c r="B1223" s="514"/>
      <c r="C1223" s="514"/>
      <c r="D1223" s="514"/>
      <c r="E1223" s="514"/>
      <c r="F1223" s="514"/>
      <c r="G1223" s="514"/>
      <c r="H1223" s="516"/>
      <c r="I1223" s="509"/>
      <c r="J1223" s="509"/>
      <c r="K1223" s="509"/>
      <c r="L1223" s="514"/>
      <c r="M1223" s="514"/>
      <c r="N1223" s="516"/>
      <c r="O1223" s="514"/>
    </row>
    <row r="1224" spans="1:15" x14ac:dyDescent="0.2">
      <c r="A1224" s="514"/>
      <c r="B1224" s="514"/>
      <c r="C1224" s="514"/>
      <c r="D1224" s="514"/>
      <c r="E1224" s="514"/>
      <c r="F1224" s="514"/>
      <c r="G1224" s="514"/>
      <c r="H1224" s="516"/>
      <c r="I1224" s="509"/>
      <c r="J1224" s="509"/>
      <c r="K1224" s="509"/>
      <c r="L1224" s="514"/>
      <c r="M1224" s="514"/>
      <c r="N1224" s="516"/>
      <c r="O1224" s="514"/>
    </row>
    <row r="1225" spans="1:15" x14ac:dyDescent="0.2">
      <c r="A1225" s="514"/>
      <c r="B1225" s="514"/>
      <c r="C1225" s="514"/>
      <c r="D1225" s="514"/>
      <c r="E1225" s="514"/>
      <c r="F1225" s="514"/>
      <c r="G1225" s="514"/>
      <c r="H1225" s="516"/>
      <c r="I1225" s="509"/>
      <c r="J1225" s="509"/>
      <c r="K1225" s="509"/>
      <c r="L1225" s="514"/>
      <c r="M1225" s="514"/>
      <c r="N1225" s="516"/>
      <c r="O1225" s="514"/>
    </row>
    <row r="1226" spans="1:15" x14ac:dyDescent="0.2">
      <c r="A1226" s="514"/>
      <c r="B1226" s="514"/>
      <c r="C1226" s="514"/>
      <c r="D1226" s="514"/>
      <c r="E1226" s="514"/>
      <c r="F1226" s="514"/>
      <c r="G1226" s="514"/>
      <c r="H1226" s="516"/>
      <c r="I1226" s="509"/>
      <c r="J1226" s="509"/>
      <c r="K1226" s="509"/>
      <c r="L1226" s="514"/>
      <c r="M1226" s="514"/>
      <c r="N1226" s="516"/>
      <c r="O1226" s="514"/>
    </row>
    <row r="1227" spans="1:15" x14ac:dyDescent="0.2">
      <c r="A1227" s="514"/>
      <c r="B1227" s="514"/>
      <c r="C1227" s="514"/>
      <c r="D1227" s="514"/>
      <c r="E1227" s="514"/>
      <c r="F1227" s="514"/>
      <c r="G1227" s="514"/>
      <c r="H1227" s="516"/>
      <c r="I1227" s="509"/>
      <c r="J1227" s="509"/>
      <c r="K1227" s="509"/>
      <c r="L1227" s="514"/>
      <c r="M1227" s="514"/>
      <c r="N1227" s="516"/>
      <c r="O1227" s="514"/>
    </row>
    <row r="1228" spans="1:15" x14ac:dyDescent="0.2">
      <c r="A1228" s="514"/>
      <c r="B1228" s="514"/>
      <c r="C1228" s="514"/>
      <c r="D1228" s="514"/>
      <c r="E1228" s="514"/>
      <c r="F1228" s="514"/>
      <c r="G1228" s="514"/>
      <c r="H1228" s="516"/>
      <c r="I1228" s="509"/>
      <c r="J1228" s="509"/>
      <c r="K1228" s="509"/>
      <c r="L1228" s="514"/>
      <c r="M1228" s="514"/>
      <c r="N1228" s="516"/>
      <c r="O1228" s="514"/>
    </row>
    <row r="1229" spans="1:15" x14ac:dyDescent="0.2">
      <c r="A1229" s="514"/>
      <c r="B1229" s="514"/>
      <c r="C1229" s="514"/>
      <c r="D1229" s="514"/>
      <c r="E1229" s="514"/>
      <c r="F1229" s="514"/>
      <c r="G1229" s="514"/>
      <c r="H1229" s="516"/>
      <c r="I1229" s="509"/>
      <c r="J1229" s="509"/>
      <c r="K1229" s="509"/>
      <c r="L1229" s="514"/>
      <c r="M1229" s="514"/>
      <c r="N1229" s="516"/>
      <c r="O1229" s="514"/>
    </row>
    <row r="1230" spans="1:15" x14ac:dyDescent="0.2">
      <c r="A1230" s="514"/>
      <c r="B1230" s="514"/>
      <c r="C1230" s="514"/>
      <c r="D1230" s="514"/>
      <c r="E1230" s="514"/>
      <c r="F1230" s="514"/>
      <c r="G1230" s="514"/>
      <c r="H1230" s="516"/>
      <c r="I1230" s="509"/>
      <c r="J1230" s="509"/>
      <c r="K1230" s="509"/>
      <c r="L1230" s="514"/>
      <c r="M1230" s="514"/>
      <c r="N1230" s="516"/>
      <c r="O1230" s="514"/>
    </row>
    <row r="1231" spans="1:15" x14ac:dyDescent="0.2">
      <c r="A1231" s="514"/>
      <c r="B1231" s="514"/>
      <c r="C1231" s="514"/>
      <c r="D1231" s="514"/>
      <c r="E1231" s="514"/>
      <c r="F1231" s="514"/>
      <c r="G1231" s="514"/>
      <c r="H1231" s="516"/>
      <c r="I1231" s="509"/>
      <c r="J1231" s="509"/>
      <c r="K1231" s="509"/>
      <c r="L1231" s="514"/>
      <c r="M1231" s="514"/>
      <c r="N1231" s="516"/>
      <c r="O1231" s="514"/>
    </row>
    <row r="1232" spans="1:15" x14ac:dyDescent="0.2">
      <c r="A1232" s="514"/>
      <c r="B1232" s="514"/>
      <c r="C1232" s="514"/>
      <c r="D1232" s="514"/>
      <c r="E1232" s="514"/>
      <c r="F1232" s="514"/>
      <c r="G1232" s="514"/>
      <c r="H1232" s="516"/>
      <c r="I1232" s="509"/>
      <c r="J1232" s="509"/>
      <c r="K1232" s="509"/>
      <c r="L1232" s="514"/>
      <c r="M1232" s="514"/>
      <c r="N1232" s="516"/>
      <c r="O1232" s="514"/>
    </row>
    <row r="1233" spans="1:15" x14ac:dyDescent="0.2">
      <c r="A1233" s="514"/>
      <c r="B1233" s="514"/>
      <c r="C1233" s="514"/>
      <c r="D1233" s="514"/>
      <c r="E1233" s="514"/>
      <c r="F1233" s="514"/>
      <c r="G1233" s="514"/>
      <c r="H1233" s="516"/>
      <c r="I1233" s="509"/>
      <c r="J1233" s="509"/>
      <c r="K1233" s="509"/>
      <c r="L1233" s="514"/>
      <c r="M1233" s="514"/>
      <c r="N1233" s="516"/>
      <c r="O1233" s="514"/>
    </row>
    <row r="1234" spans="1:15" x14ac:dyDescent="0.2">
      <c r="A1234" s="514"/>
      <c r="B1234" s="514"/>
      <c r="C1234" s="514"/>
      <c r="D1234" s="514"/>
      <c r="E1234" s="514"/>
      <c r="F1234" s="514"/>
      <c r="G1234" s="514"/>
      <c r="H1234" s="516"/>
      <c r="I1234" s="509"/>
      <c r="J1234" s="509"/>
      <c r="K1234" s="509"/>
      <c r="L1234" s="514"/>
      <c r="M1234" s="514"/>
      <c r="N1234" s="516"/>
      <c r="O1234" s="514"/>
    </row>
    <row r="1235" spans="1:15" x14ac:dyDescent="0.2">
      <c r="A1235" s="514"/>
      <c r="B1235" s="514"/>
      <c r="C1235" s="514"/>
      <c r="D1235" s="514"/>
      <c r="E1235" s="514"/>
      <c r="F1235" s="514"/>
      <c r="G1235" s="514"/>
      <c r="H1235" s="516"/>
      <c r="I1235" s="509"/>
      <c r="J1235" s="509"/>
      <c r="K1235" s="509"/>
      <c r="L1235" s="514"/>
      <c r="M1235" s="514"/>
      <c r="N1235" s="516"/>
      <c r="O1235" s="514"/>
    </row>
    <row r="1236" spans="1:15" x14ac:dyDescent="0.2">
      <c r="A1236" s="514"/>
      <c r="B1236" s="514"/>
      <c r="C1236" s="514"/>
      <c r="D1236" s="514"/>
      <c r="E1236" s="514"/>
      <c r="F1236" s="514"/>
      <c r="G1236" s="514"/>
      <c r="H1236" s="516"/>
      <c r="I1236" s="509"/>
      <c r="J1236" s="509"/>
      <c r="K1236" s="509"/>
      <c r="L1236" s="514"/>
      <c r="M1236" s="514"/>
      <c r="N1236" s="516"/>
      <c r="O1236" s="514"/>
    </row>
    <row r="1237" spans="1:15" x14ac:dyDescent="0.2">
      <c r="A1237" s="514"/>
      <c r="B1237" s="514"/>
      <c r="C1237" s="514"/>
      <c r="D1237" s="514"/>
      <c r="E1237" s="514"/>
      <c r="F1237" s="514"/>
      <c r="G1237" s="514"/>
      <c r="H1237" s="516"/>
      <c r="I1237" s="509"/>
      <c r="J1237" s="509"/>
      <c r="K1237" s="509"/>
      <c r="L1237" s="514"/>
      <c r="M1237" s="514"/>
      <c r="N1237" s="516"/>
      <c r="O1237" s="514"/>
    </row>
    <row r="1238" spans="1:15" x14ac:dyDescent="0.2">
      <c r="A1238" s="514"/>
      <c r="B1238" s="514"/>
      <c r="C1238" s="514"/>
      <c r="D1238" s="514"/>
      <c r="E1238" s="514"/>
      <c r="F1238" s="514"/>
      <c r="G1238" s="514"/>
      <c r="H1238" s="516"/>
      <c r="I1238" s="509"/>
      <c r="J1238" s="509"/>
      <c r="K1238" s="509"/>
      <c r="L1238" s="514"/>
      <c r="M1238" s="514"/>
      <c r="N1238" s="516"/>
      <c r="O1238" s="514"/>
    </row>
    <row r="1239" spans="1:15" x14ac:dyDescent="0.2">
      <c r="A1239" s="514"/>
      <c r="B1239" s="514"/>
      <c r="C1239" s="514"/>
      <c r="D1239" s="514"/>
      <c r="E1239" s="514"/>
      <c r="F1239" s="514"/>
      <c r="G1239" s="514"/>
      <c r="H1239" s="516"/>
      <c r="I1239" s="509"/>
      <c r="J1239" s="509"/>
      <c r="K1239" s="509"/>
      <c r="L1239" s="514"/>
      <c r="M1239" s="514"/>
      <c r="N1239" s="516"/>
      <c r="O1239" s="514"/>
    </row>
    <row r="1240" spans="1:15" x14ac:dyDescent="0.2">
      <c r="A1240" s="514"/>
      <c r="B1240" s="514"/>
      <c r="C1240" s="514"/>
      <c r="D1240" s="514"/>
      <c r="E1240" s="514"/>
      <c r="F1240" s="514"/>
      <c r="G1240" s="514"/>
      <c r="H1240" s="516"/>
      <c r="I1240" s="509"/>
      <c r="J1240" s="509"/>
      <c r="K1240" s="509"/>
      <c r="L1240" s="514"/>
      <c r="M1240" s="514"/>
      <c r="N1240" s="516"/>
      <c r="O1240" s="514"/>
    </row>
    <row r="1241" spans="1:15" x14ac:dyDescent="0.2">
      <c r="A1241" s="514"/>
      <c r="B1241" s="514"/>
      <c r="C1241" s="514"/>
      <c r="D1241" s="514"/>
      <c r="E1241" s="514"/>
      <c r="F1241" s="514"/>
      <c r="G1241" s="514"/>
      <c r="H1241" s="516"/>
      <c r="I1241" s="509"/>
      <c r="J1241" s="509"/>
      <c r="K1241" s="509"/>
      <c r="L1241" s="514"/>
      <c r="M1241" s="514"/>
      <c r="N1241" s="516"/>
      <c r="O1241" s="514"/>
    </row>
    <row r="1242" spans="1:15" x14ac:dyDescent="0.2">
      <c r="A1242" s="514"/>
      <c r="B1242" s="514"/>
      <c r="C1242" s="514"/>
      <c r="D1242" s="514"/>
      <c r="E1242" s="514"/>
      <c r="F1242" s="514"/>
      <c r="G1242" s="514"/>
      <c r="H1242" s="516"/>
      <c r="I1242" s="509"/>
      <c r="J1242" s="509"/>
      <c r="K1242" s="509"/>
      <c r="L1242" s="514"/>
      <c r="M1242" s="514"/>
      <c r="N1242" s="516"/>
      <c r="O1242" s="514"/>
    </row>
    <row r="1243" spans="1:15" x14ac:dyDescent="0.2">
      <c r="A1243" s="514"/>
      <c r="B1243" s="514"/>
      <c r="C1243" s="514"/>
      <c r="D1243" s="514"/>
      <c r="E1243" s="514"/>
      <c r="F1243" s="514"/>
      <c r="G1243" s="514"/>
      <c r="H1243" s="516"/>
      <c r="I1243" s="509"/>
      <c r="J1243" s="509"/>
      <c r="K1243" s="509"/>
      <c r="L1243" s="514"/>
      <c r="M1243" s="514"/>
      <c r="N1243" s="516"/>
      <c r="O1243" s="514"/>
    </row>
    <row r="1244" spans="1:15" x14ac:dyDescent="0.2">
      <c r="A1244" s="514"/>
      <c r="B1244" s="514"/>
      <c r="C1244" s="514"/>
      <c r="D1244" s="514"/>
      <c r="E1244" s="514"/>
      <c r="F1244" s="514"/>
      <c r="G1244" s="514"/>
      <c r="H1244" s="516"/>
      <c r="I1244" s="509"/>
      <c r="J1244" s="509"/>
      <c r="K1244" s="509"/>
      <c r="L1244" s="514"/>
      <c r="M1244" s="514"/>
      <c r="N1244" s="516"/>
      <c r="O1244" s="514"/>
    </row>
    <row r="1245" spans="1:15" x14ac:dyDescent="0.2">
      <c r="A1245" s="514"/>
      <c r="B1245" s="514"/>
      <c r="C1245" s="514"/>
      <c r="D1245" s="514"/>
      <c r="E1245" s="514"/>
      <c r="F1245" s="514"/>
      <c r="G1245" s="514"/>
      <c r="H1245" s="516"/>
      <c r="I1245" s="509"/>
      <c r="J1245" s="509"/>
      <c r="K1245" s="509"/>
      <c r="L1245" s="514"/>
      <c r="M1245" s="514"/>
      <c r="N1245" s="516"/>
      <c r="O1245" s="514"/>
    </row>
    <row r="1246" spans="1:15" x14ac:dyDescent="0.2">
      <c r="A1246" s="514"/>
      <c r="B1246" s="514"/>
      <c r="C1246" s="514"/>
      <c r="D1246" s="514"/>
      <c r="E1246" s="514"/>
      <c r="F1246" s="514"/>
      <c r="G1246" s="514"/>
      <c r="H1246" s="516"/>
      <c r="I1246" s="509"/>
      <c r="J1246" s="509"/>
      <c r="K1246" s="509"/>
      <c r="L1246" s="514"/>
      <c r="M1246" s="514"/>
      <c r="N1246" s="516"/>
      <c r="O1246" s="514"/>
    </row>
    <row r="1247" spans="1:15" x14ac:dyDescent="0.2">
      <c r="A1247" s="514"/>
      <c r="B1247" s="514"/>
      <c r="C1247" s="514"/>
      <c r="D1247" s="514"/>
      <c r="E1247" s="514"/>
      <c r="F1247" s="514"/>
      <c r="G1247" s="514"/>
      <c r="H1247" s="516"/>
      <c r="I1247" s="509"/>
      <c r="J1247" s="509"/>
      <c r="K1247" s="509"/>
      <c r="L1247" s="514"/>
      <c r="M1247" s="514"/>
      <c r="N1247" s="516"/>
      <c r="O1247" s="514"/>
    </row>
    <row r="1248" spans="1:15" x14ac:dyDescent="0.2">
      <c r="A1248" s="514"/>
      <c r="B1248" s="514"/>
      <c r="C1248" s="514"/>
      <c r="D1248" s="514"/>
      <c r="E1248" s="514"/>
      <c r="F1248" s="514"/>
      <c r="G1248" s="514"/>
      <c r="H1248" s="516"/>
      <c r="I1248" s="509"/>
      <c r="J1248" s="509"/>
      <c r="K1248" s="509"/>
      <c r="L1248" s="514"/>
      <c r="M1248" s="514"/>
      <c r="N1248" s="516"/>
      <c r="O1248" s="514"/>
    </row>
    <row r="1249" spans="1:15" x14ac:dyDescent="0.2">
      <c r="A1249" s="514"/>
      <c r="B1249" s="514"/>
      <c r="C1249" s="514"/>
      <c r="D1249" s="514"/>
      <c r="E1249" s="514"/>
      <c r="F1249" s="514"/>
      <c r="G1249" s="514"/>
      <c r="H1249" s="516"/>
      <c r="I1249" s="509"/>
      <c r="J1249" s="509"/>
      <c r="K1249" s="509"/>
      <c r="L1249" s="514"/>
      <c r="M1249" s="514"/>
      <c r="N1249" s="516"/>
      <c r="O1249" s="514"/>
    </row>
    <row r="1250" spans="1:15" x14ac:dyDescent="0.2">
      <c r="A1250" s="514"/>
      <c r="B1250" s="514"/>
      <c r="C1250" s="514"/>
      <c r="D1250" s="514"/>
      <c r="E1250" s="514"/>
      <c r="F1250" s="514"/>
      <c r="G1250" s="514"/>
      <c r="H1250" s="516"/>
      <c r="I1250" s="509"/>
      <c r="J1250" s="509"/>
      <c r="K1250" s="509"/>
      <c r="L1250" s="514"/>
      <c r="M1250" s="514"/>
      <c r="N1250" s="516"/>
      <c r="O1250" s="514"/>
    </row>
    <row r="1251" spans="1:15" x14ac:dyDescent="0.2">
      <c r="A1251" s="514"/>
      <c r="B1251" s="514"/>
      <c r="C1251" s="514"/>
      <c r="D1251" s="514"/>
      <c r="E1251" s="514"/>
      <c r="F1251" s="514"/>
      <c r="G1251" s="514"/>
      <c r="H1251" s="516"/>
      <c r="I1251" s="509"/>
      <c r="J1251" s="509"/>
      <c r="K1251" s="509"/>
      <c r="L1251" s="514"/>
      <c r="M1251" s="514"/>
      <c r="N1251" s="516"/>
      <c r="O1251" s="514"/>
    </row>
    <row r="1252" spans="1:15" x14ac:dyDescent="0.2">
      <c r="A1252" s="514"/>
      <c r="B1252" s="514"/>
      <c r="C1252" s="514"/>
      <c r="D1252" s="514"/>
      <c r="E1252" s="514"/>
      <c r="F1252" s="514"/>
      <c r="G1252" s="514"/>
      <c r="H1252" s="516"/>
      <c r="I1252" s="509"/>
      <c r="J1252" s="509"/>
      <c r="K1252" s="509"/>
      <c r="L1252" s="514"/>
      <c r="M1252" s="514"/>
      <c r="N1252" s="516"/>
      <c r="O1252" s="514"/>
    </row>
    <row r="1253" spans="1:15" x14ac:dyDescent="0.2">
      <c r="A1253" s="514"/>
      <c r="B1253" s="514"/>
      <c r="C1253" s="514"/>
      <c r="D1253" s="514"/>
      <c r="E1253" s="514"/>
      <c r="F1253" s="514"/>
      <c r="G1253" s="514"/>
      <c r="H1253" s="516"/>
      <c r="I1253" s="509"/>
      <c r="J1253" s="509"/>
      <c r="K1253" s="509"/>
      <c r="L1253" s="514"/>
      <c r="M1253" s="514"/>
      <c r="N1253" s="516"/>
      <c r="O1253" s="514"/>
    </row>
    <row r="1254" spans="1:15" x14ac:dyDescent="0.2">
      <c r="A1254" s="514"/>
      <c r="B1254" s="514"/>
      <c r="C1254" s="514"/>
      <c r="D1254" s="514"/>
      <c r="E1254" s="514"/>
      <c r="F1254" s="514"/>
      <c r="G1254" s="514"/>
      <c r="H1254" s="516"/>
      <c r="I1254" s="509"/>
      <c r="J1254" s="509"/>
      <c r="K1254" s="509"/>
      <c r="L1254" s="514"/>
      <c r="M1254" s="514"/>
      <c r="N1254" s="516"/>
      <c r="O1254" s="514"/>
    </row>
    <row r="1255" spans="1:15" x14ac:dyDescent="0.2">
      <c r="A1255" s="514"/>
      <c r="B1255" s="514"/>
      <c r="C1255" s="514"/>
      <c r="D1255" s="514"/>
      <c r="E1255" s="514"/>
      <c r="F1255" s="514"/>
      <c r="G1255" s="514"/>
      <c r="H1255" s="516"/>
      <c r="I1255" s="509"/>
      <c r="J1255" s="509"/>
      <c r="K1255" s="509"/>
      <c r="L1255" s="514"/>
      <c r="M1255" s="514"/>
      <c r="N1255" s="516"/>
      <c r="O1255" s="514"/>
    </row>
    <row r="1256" spans="1:15" x14ac:dyDescent="0.2">
      <c r="A1256" s="514"/>
      <c r="B1256" s="514"/>
      <c r="C1256" s="514"/>
      <c r="D1256" s="514"/>
      <c r="E1256" s="514"/>
      <c r="F1256" s="514"/>
      <c r="G1256" s="514"/>
      <c r="H1256" s="516"/>
      <c r="I1256" s="509"/>
      <c r="J1256" s="509"/>
      <c r="K1256" s="509"/>
      <c r="L1256" s="514"/>
      <c r="M1256" s="514"/>
      <c r="N1256" s="516"/>
      <c r="O1256" s="514"/>
    </row>
    <row r="1257" spans="1:15" x14ac:dyDescent="0.2">
      <c r="A1257" s="514"/>
      <c r="B1257" s="514"/>
      <c r="C1257" s="514"/>
      <c r="D1257" s="514"/>
      <c r="E1257" s="514"/>
      <c r="F1257" s="514"/>
      <c r="G1257" s="514"/>
      <c r="H1257" s="516"/>
      <c r="I1257" s="509"/>
      <c r="J1257" s="509"/>
      <c r="K1257" s="509"/>
      <c r="L1257" s="514"/>
      <c r="M1257" s="514"/>
      <c r="N1257" s="516"/>
      <c r="O1257" s="514"/>
    </row>
    <row r="1258" spans="1:15" x14ac:dyDescent="0.2">
      <c r="A1258" s="514"/>
      <c r="B1258" s="514"/>
      <c r="C1258" s="514"/>
      <c r="D1258" s="514"/>
      <c r="E1258" s="514"/>
      <c r="F1258" s="514"/>
      <c r="G1258" s="514"/>
      <c r="H1258" s="516"/>
      <c r="I1258" s="509"/>
      <c r="J1258" s="509"/>
      <c r="K1258" s="509"/>
      <c r="L1258" s="514"/>
      <c r="M1258" s="514"/>
      <c r="N1258" s="516"/>
      <c r="O1258" s="514"/>
    </row>
    <row r="1259" spans="1:15" x14ac:dyDescent="0.2">
      <c r="A1259" s="514"/>
      <c r="B1259" s="514"/>
      <c r="C1259" s="514"/>
      <c r="D1259" s="514"/>
      <c r="E1259" s="514"/>
      <c r="F1259" s="514"/>
      <c r="G1259" s="514"/>
      <c r="H1259" s="516"/>
      <c r="I1259" s="509"/>
      <c r="J1259" s="509"/>
      <c r="K1259" s="509"/>
      <c r="L1259" s="514"/>
      <c r="M1259" s="514"/>
      <c r="N1259" s="516"/>
      <c r="O1259" s="514"/>
    </row>
    <row r="1260" spans="1:15" x14ac:dyDescent="0.2">
      <c r="A1260" s="514"/>
      <c r="B1260" s="514"/>
      <c r="C1260" s="514"/>
      <c r="D1260" s="514"/>
      <c r="E1260" s="514"/>
      <c r="F1260" s="514"/>
      <c r="G1260" s="514"/>
      <c r="H1260" s="516"/>
      <c r="I1260" s="509"/>
      <c r="J1260" s="509"/>
      <c r="K1260" s="509"/>
      <c r="L1260" s="514"/>
      <c r="M1260" s="514"/>
      <c r="N1260" s="516"/>
      <c r="O1260" s="514"/>
    </row>
    <row r="1261" spans="1:15" x14ac:dyDescent="0.2">
      <c r="A1261" s="514"/>
      <c r="B1261" s="514"/>
      <c r="C1261" s="514"/>
      <c r="D1261" s="514"/>
      <c r="E1261" s="514"/>
      <c r="F1261" s="514"/>
      <c r="G1261" s="514"/>
      <c r="H1261" s="516"/>
      <c r="I1261" s="509"/>
      <c r="J1261" s="509"/>
      <c r="K1261" s="509"/>
      <c r="L1261" s="514"/>
      <c r="M1261" s="514"/>
      <c r="N1261" s="516"/>
      <c r="O1261" s="514"/>
    </row>
    <row r="1262" spans="1:15" x14ac:dyDescent="0.2">
      <c r="A1262" s="514"/>
      <c r="B1262" s="514"/>
      <c r="C1262" s="514"/>
      <c r="D1262" s="514"/>
      <c r="E1262" s="514"/>
      <c r="F1262" s="514"/>
      <c r="G1262" s="514"/>
      <c r="H1262" s="516"/>
      <c r="I1262" s="509"/>
      <c r="J1262" s="509"/>
      <c r="K1262" s="509"/>
      <c r="L1262" s="514"/>
      <c r="M1262" s="514"/>
      <c r="N1262" s="516"/>
      <c r="O1262" s="514"/>
    </row>
    <row r="1263" spans="1:15" x14ac:dyDescent="0.2">
      <c r="A1263" s="514"/>
      <c r="B1263" s="514"/>
      <c r="C1263" s="514"/>
      <c r="D1263" s="514"/>
      <c r="E1263" s="514"/>
      <c r="F1263" s="514"/>
      <c r="G1263" s="514"/>
      <c r="H1263" s="516"/>
      <c r="I1263" s="509"/>
      <c r="J1263" s="509"/>
      <c r="K1263" s="509"/>
      <c r="L1263" s="514"/>
      <c r="M1263" s="514"/>
      <c r="N1263" s="516"/>
      <c r="O1263" s="514"/>
    </row>
    <row r="1264" spans="1:15" x14ac:dyDescent="0.2">
      <c r="A1264" s="514"/>
      <c r="B1264" s="514"/>
      <c r="C1264" s="514"/>
      <c r="D1264" s="514"/>
      <c r="E1264" s="514"/>
      <c r="F1264" s="514"/>
      <c r="G1264" s="514"/>
      <c r="H1264" s="516"/>
      <c r="I1264" s="509"/>
      <c r="J1264" s="509"/>
      <c r="K1264" s="509"/>
      <c r="L1264" s="514"/>
      <c r="M1264" s="514"/>
      <c r="N1264" s="516"/>
      <c r="O1264" s="514"/>
    </row>
    <row r="1265" spans="1:15" x14ac:dyDescent="0.2">
      <c r="A1265" s="514"/>
      <c r="B1265" s="514"/>
      <c r="C1265" s="514"/>
      <c r="D1265" s="514"/>
      <c r="E1265" s="514"/>
      <c r="F1265" s="514"/>
      <c r="G1265" s="514"/>
      <c r="H1265" s="516"/>
      <c r="I1265" s="509"/>
      <c r="J1265" s="509"/>
      <c r="K1265" s="509"/>
      <c r="L1265" s="514"/>
      <c r="M1265" s="514"/>
      <c r="N1265" s="516"/>
      <c r="O1265" s="514"/>
    </row>
    <row r="1266" spans="1:15" x14ac:dyDescent="0.2">
      <c r="A1266" s="514"/>
      <c r="B1266" s="514"/>
      <c r="C1266" s="514"/>
      <c r="D1266" s="514"/>
      <c r="E1266" s="514"/>
      <c r="F1266" s="514"/>
      <c r="G1266" s="514"/>
      <c r="H1266" s="516"/>
      <c r="I1266" s="509"/>
      <c r="J1266" s="509"/>
      <c r="K1266" s="509"/>
      <c r="L1266" s="514"/>
      <c r="M1266" s="514"/>
      <c r="N1266" s="516"/>
      <c r="O1266" s="514"/>
    </row>
    <row r="1267" spans="1:15" x14ac:dyDescent="0.2">
      <c r="A1267" s="514"/>
      <c r="B1267" s="514"/>
      <c r="C1267" s="514"/>
      <c r="D1267" s="514"/>
      <c r="E1267" s="514"/>
      <c r="F1267" s="514"/>
      <c r="G1267" s="514"/>
      <c r="H1267" s="516"/>
      <c r="I1267" s="509"/>
      <c r="J1267" s="509"/>
      <c r="K1267" s="509"/>
      <c r="L1267" s="514"/>
      <c r="M1267" s="514"/>
      <c r="N1267" s="516"/>
      <c r="O1267" s="514"/>
    </row>
    <row r="1268" spans="1:15" x14ac:dyDescent="0.2">
      <c r="A1268" s="514"/>
      <c r="B1268" s="514"/>
      <c r="C1268" s="514"/>
      <c r="D1268" s="514"/>
      <c r="E1268" s="514"/>
      <c r="F1268" s="514"/>
      <c r="G1268" s="514"/>
      <c r="H1268" s="516"/>
      <c r="I1268" s="509"/>
      <c r="J1268" s="509"/>
      <c r="K1268" s="509"/>
      <c r="L1268" s="514"/>
      <c r="M1268" s="514"/>
      <c r="N1268" s="516"/>
      <c r="O1268" s="514"/>
    </row>
    <row r="1269" spans="1:15" x14ac:dyDescent="0.2">
      <c r="A1269" s="514"/>
      <c r="B1269" s="514"/>
      <c r="C1269" s="514"/>
      <c r="D1269" s="514"/>
      <c r="E1269" s="514"/>
      <c r="F1269" s="514"/>
      <c r="G1269" s="514"/>
      <c r="H1269" s="516"/>
      <c r="I1269" s="509"/>
      <c r="J1269" s="509"/>
      <c r="K1269" s="509"/>
      <c r="L1269" s="514"/>
      <c r="M1269" s="514"/>
      <c r="N1269" s="516"/>
      <c r="O1269" s="514"/>
    </row>
    <row r="1270" spans="1:15" x14ac:dyDescent="0.2">
      <c r="A1270" s="514"/>
      <c r="B1270" s="514"/>
      <c r="C1270" s="514"/>
      <c r="D1270" s="514"/>
      <c r="E1270" s="514"/>
      <c r="F1270" s="514"/>
      <c r="G1270" s="514"/>
      <c r="H1270" s="516"/>
      <c r="I1270" s="509"/>
      <c r="J1270" s="509"/>
      <c r="K1270" s="509"/>
      <c r="L1270" s="514"/>
      <c r="M1270" s="514"/>
      <c r="N1270" s="516"/>
      <c r="O1270" s="514"/>
    </row>
    <row r="1271" spans="1:15" x14ac:dyDescent="0.2">
      <c r="A1271" s="514"/>
      <c r="B1271" s="514"/>
      <c r="C1271" s="514"/>
      <c r="D1271" s="514"/>
      <c r="E1271" s="514"/>
      <c r="F1271" s="514"/>
      <c r="G1271" s="514"/>
      <c r="H1271" s="516"/>
      <c r="I1271" s="509"/>
      <c r="J1271" s="509"/>
      <c r="K1271" s="509"/>
      <c r="L1271" s="514"/>
      <c r="M1271" s="514"/>
      <c r="N1271" s="516"/>
      <c r="O1271" s="514"/>
    </row>
    <row r="1272" spans="1:15" x14ac:dyDescent="0.2">
      <c r="A1272" s="514"/>
      <c r="B1272" s="514"/>
      <c r="C1272" s="514"/>
      <c r="D1272" s="514"/>
      <c r="E1272" s="514"/>
      <c r="F1272" s="514"/>
      <c r="G1272" s="514"/>
      <c r="H1272" s="516"/>
      <c r="I1272" s="509"/>
      <c r="J1272" s="509"/>
      <c r="K1272" s="509"/>
      <c r="L1272" s="514"/>
      <c r="M1272" s="514"/>
      <c r="N1272" s="516"/>
      <c r="O1272" s="514"/>
    </row>
    <row r="1273" spans="1:15" x14ac:dyDescent="0.2">
      <c r="A1273" s="514"/>
      <c r="B1273" s="514"/>
      <c r="C1273" s="514"/>
      <c r="D1273" s="514"/>
      <c r="E1273" s="514"/>
      <c r="F1273" s="514"/>
      <c r="G1273" s="514"/>
      <c r="H1273" s="516"/>
      <c r="I1273" s="509"/>
      <c r="J1273" s="509"/>
      <c r="K1273" s="509"/>
      <c r="L1273" s="514"/>
      <c r="M1273" s="514"/>
      <c r="N1273" s="516"/>
      <c r="O1273" s="514"/>
    </row>
    <row r="1274" spans="1:15" x14ac:dyDescent="0.2">
      <c r="A1274" s="514"/>
      <c r="B1274" s="514"/>
      <c r="C1274" s="514"/>
      <c r="D1274" s="514"/>
      <c r="E1274" s="514"/>
      <c r="F1274" s="514"/>
      <c r="G1274" s="514"/>
      <c r="H1274" s="516"/>
      <c r="I1274" s="509"/>
      <c r="J1274" s="509"/>
      <c r="K1274" s="509"/>
      <c r="L1274" s="514"/>
      <c r="M1274" s="514"/>
      <c r="N1274" s="516"/>
      <c r="O1274" s="514"/>
    </row>
    <row r="1275" spans="1:15" x14ac:dyDescent="0.2">
      <c r="A1275" s="514"/>
      <c r="B1275" s="514"/>
      <c r="C1275" s="514"/>
      <c r="D1275" s="514"/>
      <c r="E1275" s="514"/>
      <c r="F1275" s="514"/>
      <c r="G1275" s="514"/>
      <c r="H1275" s="516"/>
      <c r="I1275" s="509"/>
      <c r="J1275" s="509"/>
      <c r="K1275" s="509"/>
      <c r="L1275" s="514"/>
      <c r="M1275" s="514"/>
      <c r="N1275" s="516"/>
      <c r="O1275" s="514"/>
    </row>
    <row r="1276" spans="1:15" x14ac:dyDescent="0.2">
      <c r="A1276" s="514"/>
      <c r="B1276" s="514"/>
      <c r="C1276" s="514"/>
      <c r="D1276" s="514"/>
      <c r="E1276" s="514"/>
      <c r="F1276" s="514"/>
      <c r="G1276" s="514"/>
      <c r="H1276" s="516"/>
      <c r="I1276" s="509"/>
      <c r="J1276" s="509"/>
      <c r="K1276" s="509"/>
      <c r="L1276" s="514"/>
      <c r="M1276" s="514"/>
      <c r="N1276" s="516"/>
      <c r="O1276" s="514"/>
    </row>
    <row r="1277" spans="1:15" x14ac:dyDescent="0.2">
      <c r="A1277" s="514"/>
      <c r="B1277" s="514"/>
      <c r="C1277" s="514"/>
      <c r="D1277" s="514"/>
      <c r="E1277" s="514"/>
      <c r="F1277" s="514"/>
      <c r="G1277" s="514"/>
      <c r="H1277" s="516"/>
      <c r="I1277" s="509"/>
      <c r="J1277" s="509"/>
      <c r="K1277" s="509"/>
      <c r="L1277" s="514"/>
      <c r="M1277" s="514"/>
      <c r="N1277" s="516"/>
      <c r="O1277" s="514"/>
    </row>
    <row r="1278" spans="1:15" x14ac:dyDescent="0.2">
      <c r="A1278" s="514"/>
      <c r="B1278" s="514"/>
      <c r="C1278" s="514"/>
      <c r="D1278" s="514"/>
      <c r="E1278" s="514"/>
      <c r="F1278" s="514"/>
      <c r="G1278" s="514"/>
      <c r="H1278" s="516"/>
      <c r="I1278" s="509"/>
      <c r="J1278" s="509"/>
      <c r="K1278" s="509"/>
      <c r="L1278" s="514"/>
      <c r="M1278" s="514"/>
      <c r="N1278" s="516"/>
      <c r="O1278" s="514"/>
    </row>
    <row r="1279" spans="1:15" x14ac:dyDescent="0.2">
      <c r="A1279" s="514"/>
      <c r="B1279" s="514"/>
      <c r="C1279" s="514"/>
      <c r="D1279" s="514"/>
      <c r="E1279" s="514"/>
      <c r="F1279" s="514"/>
      <c r="G1279" s="514"/>
      <c r="H1279" s="516"/>
      <c r="I1279" s="509"/>
      <c r="J1279" s="509"/>
      <c r="K1279" s="509"/>
      <c r="L1279" s="514"/>
      <c r="M1279" s="514"/>
      <c r="N1279" s="516"/>
      <c r="O1279" s="514"/>
    </row>
    <row r="1280" spans="1:15" x14ac:dyDescent="0.2">
      <c r="A1280" s="514"/>
      <c r="B1280" s="514"/>
      <c r="C1280" s="514"/>
      <c r="D1280" s="514"/>
      <c r="E1280" s="514"/>
      <c r="F1280" s="514"/>
      <c r="G1280" s="514"/>
      <c r="H1280" s="516"/>
      <c r="I1280" s="509"/>
      <c r="J1280" s="509"/>
      <c r="K1280" s="509"/>
      <c r="L1280" s="514"/>
      <c r="M1280" s="514"/>
      <c r="N1280" s="516"/>
      <c r="O1280" s="514"/>
    </row>
    <row r="1281" spans="1:15" x14ac:dyDescent="0.2">
      <c r="A1281" s="514"/>
      <c r="B1281" s="514"/>
      <c r="C1281" s="514"/>
      <c r="D1281" s="514"/>
      <c r="E1281" s="514"/>
      <c r="F1281" s="514"/>
      <c r="G1281" s="514"/>
      <c r="H1281" s="516"/>
      <c r="I1281" s="509"/>
      <c r="J1281" s="509"/>
      <c r="K1281" s="509"/>
      <c r="L1281" s="514"/>
      <c r="M1281" s="514"/>
      <c r="N1281" s="516"/>
      <c r="O1281" s="514"/>
    </row>
    <row r="1282" spans="1:15" x14ac:dyDescent="0.2">
      <c r="A1282" s="514"/>
      <c r="B1282" s="514"/>
      <c r="C1282" s="514"/>
      <c r="D1282" s="514"/>
      <c r="E1282" s="514"/>
      <c r="F1282" s="514"/>
      <c r="G1282" s="514"/>
      <c r="H1282" s="516"/>
      <c r="I1282" s="509"/>
      <c r="J1282" s="509"/>
      <c r="K1282" s="509"/>
      <c r="L1282" s="514"/>
      <c r="M1282" s="514"/>
      <c r="N1282" s="516"/>
      <c r="O1282" s="514"/>
    </row>
    <row r="1283" spans="1:15" x14ac:dyDescent="0.2">
      <c r="A1283" s="514"/>
      <c r="B1283" s="514"/>
      <c r="C1283" s="514"/>
      <c r="D1283" s="514"/>
      <c r="E1283" s="514"/>
      <c r="F1283" s="514"/>
      <c r="G1283" s="514"/>
      <c r="H1283" s="516"/>
      <c r="I1283" s="509"/>
      <c r="J1283" s="509"/>
      <c r="K1283" s="509"/>
      <c r="L1283" s="514"/>
      <c r="M1283" s="514"/>
      <c r="N1283" s="516"/>
      <c r="O1283" s="514"/>
    </row>
    <row r="1284" spans="1:15" x14ac:dyDescent="0.2">
      <c r="A1284" s="514"/>
      <c r="B1284" s="514"/>
      <c r="C1284" s="514"/>
      <c r="D1284" s="514"/>
      <c r="E1284" s="514"/>
      <c r="F1284" s="514"/>
      <c r="G1284" s="514"/>
      <c r="H1284" s="516"/>
      <c r="I1284" s="509"/>
      <c r="J1284" s="509"/>
      <c r="K1284" s="509"/>
      <c r="L1284" s="514"/>
      <c r="M1284" s="514"/>
      <c r="N1284" s="516"/>
      <c r="O1284" s="514"/>
    </row>
    <row r="1285" spans="1:15" x14ac:dyDescent="0.2">
      <c r="A1285" s="514"/>
      <c r="B1285" s="514"/>
      <c r="C1285" s="514"/>
      <c r="D1285" s="514"/>
      <c r="E1285" s="514"/>
      <c r="F1285" s="514"/>
      <c r="G1285" s="514"/>
      <c r="H1285" s="516"/>
      <c r="I1285" s="509"/>
      <c r="J1285" s="509"/>
      <c r="K1285" s="509"/>
      <c r="L1285" s="514"/>
      <c r="M1285" s="514"/>
      <c r="N1285" s="516"/>
      <c r="O1285" s="514"/>
    </row>
    <row r="1286" spans="1:15" x14ac:dyDescent="0.2">
      <c r="A1286" s="514"/>
      <c r="B1286" s="514"/>
      <c r="C1286" s="514"/>
      <c r="D1286" s="514"/>
      <c r="E1286" s="514"/>
      <c r="F1286" s="514"/>
      <c r="G1286" s="514"/>
      <c r="H1286" s="516"/>
      <c r="I1286" s="509"/>
      <c r="J1286" s="509"/>
      <c r="K1286" s="509"/>
      <c r="L1286" s="514"/>
      <c r="M1286" s="514"/>
      <c r="N1286" s="516"/>
      <c r="O1286" s="514"/>
    </row>
    <row r="1287" spans="1:15" x14ac:dyDescent="0.2">
      <c r="A1287" s="514"/>
      <c r="B1287" s="514"/>
      <c r="C1287" s="514"/>
      <c r="D1287" s="514"/>
      <c r="E1287" s="514"/>
      <c r="F1287" s="514"/>
      <c r="G1287" s="514"/>
      <c r="H1287" s="516"/>
      <c r="I1287" s="509"/>
      <c r="J1287" s="509"/>
      <c r="K1287" s="509"/>
      <c r="L1287" s="514"/>
      <c r="M1287" s="514"/>
      <c r="N1287" s="516"/>
      <c r="O1287" s="514"/>
    </row>
    <row r="1288" spans="1:15" x14ac:dyDescent="0.2">
      <c r="A1288" s="514"/>
      <c r="B1288" s="514"/>
      <c r="C1288" s="514"/>
      <c r="D1288" s="514"/>
      <c r="E1288" s="514"/>
      <c r="F1288" s="514"/>
      <c r="G1288" s="514"/>
      <c r="H1288" s="516"/>
      <c r="I1288" s="509"/>
      <c r="J1288" s="509"/>
      <c r="K1288" s="509"/>
      <c r="L1288" s="514"/>
      <c r="M1288" s="514"/>
      <c r="N1288" s="516"/>
      <c r="O1288" s="514"/>
    </row>
    <row r="1289" spans="1:15" x14ac:dyDescent="0.2">
      <c r="A1289" s="514"/>
      <c r="B1289" s="514"/>
      <c r="C1289" s="514"/>
      <c r="D1289" s="514"/>
      <c r="E1289" s="514"/>
      <c r="F1289" s="514"/>
      <c r="G1289" s="514"/>
      <c r="H1289" s="516"/>
      <c r="I1289" s="509"/>
      <c r="J1289" s="509"/>
      <c r="K1289" s="509"/>
      <c r="L1289" s="514"/>
      <c r="M1289" s="514"/>
      <c r="N1289" s="516"/>
      <c r="O1289" s="514"/>
    </row>
    <row r="1290" spans="1:15" x14ac:dyDescent="0.2">
      <c r="A1290" s="514"/>
      <c r="B1290" s="514"/>
      <c r="C1290" s="514"/>
      <c r="D1290" s="514"/>
      <c r="E1290" s="514"/>
      <c r="F1290" s="514"/>
      <c r="G1290" s="514"/>
      <c r="H1290" s="516"/>
      <c r="I1290" s="509"/>
      <c r="J1290" s="509"/>
      <c r="K1290" s="509"/>
      <c r="L1290" s="514"/>
      <c r="M1290" s="514"/>
      <c r="N1290" s="516"/>
      <c r="O1290" s="514"/>
    </row>
    <row r="1291" spans="1:15" x14ac:dyDescent="0.2">
      <c r="A1291" s="514"/>
      <c r="B1291" s="514"/>
      <c r="C1291" s="514"/>
      <c r="D1291" s="514"/>
      <c r="E1291" s="514"/>
      <c r="F1291" s="514"/>
      <c r="G1291" s="514"/>
      <c r="H1291" s="516"/>
      <c r="I1291" s="509"/>
      <c r="J1291" s="509"/>
      <c r="K1291" s="509"/>
      <c r="L1291" s="514"/>
      <c r="M1291" s="514"/>
      <c r="N1291" s="516"/>
      <c r="O1291" s="514"/>
    </row>
    <row r="1292" spans="1:15" x14ac:dyDescent="0.2">
      <c r="A1292" s="514"/>
      <c r="B1292" s="514"/>
      <c r="C1292" s="514"/>
      <c r="D1292" s="514"/>
      <c r="E1292" s="514"/>
      <c r="F1292" s="514"/>
      <c r="G1292" s="514"/>
      <c r="H1292" s="516"/>
      <c r="I1292" s="509"/>
      <c r="J1292" s="509"/>
      <c r="K1292" s="509"/>
      <c r="L1292" s="514"/>
      <c r="M1292" s="514"/>
      <c r="N1292" s="516"/>
      <c r="O1292" s="514"/>
    </row>
    <row r="1293" spans="1:15" x14ac:dyDescent="0.2">
      <c r="A1293" s="514"/>
      <c r="B1293" s="514"/>
      <c r="C1293" s="514"/>
      <c r="D1293" s="514"/>
      <c r="E1293" s="514"/>
      <c r="F1293" s="514"/>
      <c r="G1293" s="514"/>
      <c r="H1293" s="516"/>
      <c r="I1293" s="509"/>
      <c r="J1293" s="509"/>
      <c r="K1293" s="509"/>
      <c r="L1293" s="514"/>
      <c r="M1293" s="514"/>
      <c r="N1293" s="516"/>
      <c r="O1293" s="514"/>
    </row>
    <row r="1294" spans="1:15" x14ac:dyDescent="0.2">
      <c r="A1294" s="514"/>
      <c r="B1294" s="514"/>
      <c r="C1294" s="514"/>
      <c r="D1294" s="514"/>
      <c r="E1294" s="514"/>
      <c r="F1294" s="514"/>
      <c r="G1294" s="514"/>
      <c r="H1294" s="516"/>
      <c r="I1294" s="509"/>
      <c r="J1294" s="509"/>
      <c r="K1294" s="509"/>
      <c r="L1294" s="514"/>
      <c r="M1294" s="514"/>
      <c r="N1294" s="516"/>
      <c r="O1294" s="514"/>
    </row>
    <row r="1295" spans="1:15" x14ac:dyDescent="0.2">
      <c r="A1295" s="514"/>
      <c r="B1295" s="514"/>
      <c r="C1295" s="514"/>
      <c r="D1295" s="514"/>
      <c r="E1295" s="514"/>
      <c r="F1295" s="514"/>
      <c r="G1295" s="514"/>
      <c r="H1295" s="516"/>
      <c r="I1295" s="509"/>
      <c r="J1295" s="509"/>
      <c r="K1295" s="509"/>
      <c r="L1295" s="514"/>
      <c r="M1295" s="514"/>
      <c r="N1295" s="516"/>
      <c r="O1295" s="514"/>
    </row>
    <row r="1296" spans="1:15" x14ac:dyDescent="0.2">
      <c r="A1296" s="514"/>
      <c r="B1296" s="514"/>
      <c r="C1296" s="514"/>
      <c r="D1296" s="514"/>
      <c r="E1296" s="514"/>
      <c r="F1296" s="514"/>
      <c r="G1296" s="514"/>
      <c r="H1296" s="516"/>
      <c r="I1296" s="509"/>
      <c r="J1296" s="509"/>
      <c r="K1296" s="509"/>
      <c r="L1296" s="514"/>
      <c r="M1296" s="514"/>
      <c r="N1296" s="516"/>
      <c r="O1296" s="514"/>
    </row>
    <row r="1297" spans="1:15" x14ac:dyDescent="0.2">
      <c r="A1297" s="514"/>
      <c r="B1297" s="514"/>
      <c r="C1297" s="514"/>
      <c r="D1297" s="514"/>
      <c r="E1297" s="514"/>
      <c r="F1297" s="514"/>
      <c r="G1297" s="514"/>
      <c r="H1297" s="516"/>
      <c r="I1297" s="509"/>
      <c r="J1297" s="509"/>
      <c r="K1297" s="509"/>
      <c r="L1297" s="514"/>
      <c r="M1297" s="514"/>
      <c r="N1297" s="516"/>
      <c r="O1297" s="514"/>
    </row>
    <row r="1298" spans="1:15" x14ac:dyDescent="0.2">
      <c r="A1298" s="514"/>
      <c r="B1298" s="514"/>
      <c r="C1298" s="514"/>
      <c r="D1298" s="514"/>
      <c r="E1298" s="514"/>
      <c r="F1298" s="514"/>
      <c r="G1298" s="514"/>
      <c r="H1298" s="516"/>
      <c r="I1298" s="509"/>
      <c r="J1298" s="509"/>
      <c r="K1298" s="509"/>
      <c r="L1298" s="514"/>
      <c r="M1298" s="514"/>
      <c r="N1298" s="516"/>
      <c r="O1298" s="514"/>
    </row>
    <row r="1299" spans="1:15" x14ac:dyDescent="0.2">
      <c r="A1299" s="514"/>
      <c r="B1299" s="514"/>
      <c r="C1299" s="514"/>
      <c r="D1299" s="514"/>
      <c r="E1299" s="514"/>
      <c r="F1299" s="514"/>
      <c r="G1299" s="514"/>
      <c r="H1299" s="516"/>
      <c r="I1299" s="509"/>
      <c r="J1299" s="509"/>
      <c r="K1299" s="509"/>
      <c r="L1299" s="514"/>
      <c r="M1299" s="514"/>
      <c r="N1299" s="516"/>
      <c r="O1299" s="514"/>
    </row>
    <row r="1300" spans="1:15" x14ac:dyDescent="0.2">
      <c r="A1300" s="514"/>
      <c r="B1300" s="514"/>
      <c r="C1300" s="514"/>
      <c r="D1300" s="514"/>
      <c r="E1300" s="514"/>
      <c r="F1300" s="514"/>
      <c r="G1300" s="514"/>
      <c r="H1300" s="516"/>
      <c r="I1300" s="509"/>
      <c r="J1300" s="509"/>
      <c r="K1300" s="509"/>
      <c r="L1300" s="514"/>
      <c r="M1300" s="514"/>
      <c r="N1300" s="516"/>
      <c r="O1300" s="514"/>
    </row>
    <row r="1301" spans="1:15" x14ac:dyDescent="0.2">
      <c r="A1301" s="514"/>
      <c r="B1301" s="514"/>
      <c r="C1301" s="514"/>
      <c r="D1301" s="514"/>
      <c r="E1301" s="514"/>
      <c r="F1301" s="514"/>
      <c r="G1301" s="514"/>
      <c r="H1301" s="516"/>
      <c r="I1301" s="509"/>
      <c r="J1301" s="509"/>
      <c r="K1301" s="509"/>
      <c r="L1301" s="514"/>
      <c r="M1301" s="514"/>
      <c r="N1301" s="516"/>
      <c r="O1301" s="514"/>
    </row>
    <row r="1302" spans="1:15" x14ac:dyDescent="0.2">
      <c r="A1302" s="514"/>
      <c r="B1302" s="514"/>
      <c r="C1302" s="514"/>
      <c r="D1302" s="514"/>
      <c r="E1302" s="514"/>
      <c r="F1302" s="514"/>
      <c r="G1302" s="514"/>
      <c r="H1302" s="516"/>
      <c r="I1302" s="509"/>
      <c r="J1302" s="509"/>
      <c r="K1302" s="509"/>
      <c r="L1302" s="514"/>
      <c r="M1302" s="514"/>
      <c r="N1302" s="516"/>
      <c r="O1302" s="514"/>
    </row>
    <row r="1303" spans="1:15" x14ac:dyDescent="0.2">
      <c r="A1303" s="514"/>
      <c r="B1303" s="514"/>
      <c r="C1303" s="514"/>
      <c r="D1303" s="514"/>
      <c r="E1303" s="514"/>
      <c r="F1303" s="514"/>
      <c r="G1303" s="514"/>
      <c r="H1303" s="516"/>
      <c r="I1303" s="509"/>
      <c r="J1303" s="509"/>
      <c r="K1303" s="509"/>
      <c r="L1303" s="514"/>
      <c r="M1303" s="514"/>
      <c r="N1303" s="516"/>
      <c r="O1303" s="514"/>
    </row>
    <row r="1304" spans="1:15" x14ac:dyDescent="0.2">
      <c r="A1304" s="514"/>
      <c r="B1304" s="514"/>
      <c r="C1304" s="514"/>
      <c r="D1304" s="514"/>
      <c r="E1304" s="514"/>
      <c r="F1304" s="514"/>
      <c r="G1304" s="514"/>
      <c r="H1304" s="516"/>
      <c r="I1304" s="509"/>
      <c r="J1304" s="509"/>
      <c r="K1304" s="509"/>
      <c r="L1304" s="514"/>
      <c r="M1304" s="514"/>
      <c r="N1304" s="516"/>
      <c r="O1304" s="514"/>
    </row>
    <row r="1305" spans="1:15" x14ac:dyDescent="0.2">
      <c r="A1305" s="514"/>
      <c r="B1305" s="514"/>
      <c r="C1305" s="514"/>
      <c r="D1305" s="514"/>
      <c r="E1305" s="514"/>
      <c r="F1305" s="514"/>
      <c r="G1305" s="514"/>
      <c r="H1305" s="516"/>
      <c r="I1305" s="509"/>
      <c r="J1305" s="509"/>
      <c r="K1305" s="509"/>
      <c r="L1305" s="514"/>
      <c r="M1305" s="514"/>
      <c r="N1305" s="516"/>
      <c r="O1305" s="514"/>
    </row>
    <row r="1306" spans="1:15" x14ac:dyDescent="0.2">
      <c r="A1306" s="514"/>
      <c r="B1306" s="514"/>
      <c r="C1306" s="514"/>
      <c r="D1306" s="514"/>
      <c r="E1306" s="514"/>
      <c r="F1306" s="514"/>
      <c r="G1306" s="514"/>
      <c r="H1306" s="516"/>
      <c r="I1306" s="509"/>
      <c r="J1306" s="509"/>
      <c r="K1306" s="509"/>
      <c r="L1306" s="514"/>
      <c r="M1306" s="514"/>
      <c r="N1306" s="516"/>
      <c r="O1306" s="514"/>
    </row>
    <row r="1307" spans="1:15" x14ac:dyDescent="0.2">
      <c r="A1307" s="514"/>
      <c r="B1307" s="514"/>
      <c r="C1307" s="514"/>
      <c r="D1307" s="514"/>
      <c r="E1307" s="514"/>
      <c r="F1307" s="514"/>
      <c r="G1307" s="514"/>
      <c r="H1307" s="516"/>
      <c r="I1307" s="509"/>
      <c r="J1307" s="509"/>
      <c r="K1307" s="509"/>
      <c r="L1307" s="514"/>
      <c r="M1307" s="514"/>
      <c r="N1307" s="516"/>
      <c r="O1307" s="514"/>
    </row>
    <row r="1308" spans="1:15" x14ac:dyDescent="0.2">
      <c r="A1308" s="514"/>
      <c r="B1308" s="514"/>
      <c r="C1308" s="514"/>
      <c r="D1308" s="514"/>
      <c r="E1308" s="514"/>
      <c r="F1308" s="514"/>
      <c r="G1308" s="514"/>
      <c r="H1308" s="516"/>
      <c r="I1308" s="509"/>
      <c r="J1308" s="509"/>
      <c r="K1308" s="509"/>
      <c r="L1308" s="514"/>
      <c r="M1308" s="514"/>
      <c r="N1308" s="516"/>
      <c r="O1308" s="514"/>
    </row>
    <row r="1309" spans="1:15" x14ac:dyDescent="0.2">
      <c r="A1309" s="514"/>
      <c r="B1309" s="514"/>
      <c r="C1309" s="514"/>
      <c r="D1309" s="514"/>
      <c r="E1309" s="514"/>
      <c r="F1309" s="514"/>
      <c r="G1309" s="514"/>
      <c r="H1309" s="516"/>
      <c r="I1309" s="509"/>
      <c r="J1309" s="509"/>
      <c r="K1309" s="509"/>
      <c r="L1309" s="514"/>
      <c r="M1309" s="514"/>
      <c r="N1309" s="516"/>
      <c r="O1309" s="514"/>
    </row>
    <row r="1310" spans="1:15" x14ac:dyDescent="0.2">
      <c r="A1310" s="514"/>
      <c r="B1310" s="514"/>
      <c r="C1310" s="514"/>
      <c r="D1310" s="514"/>
      <c r="E1310" s="514"/>
      <c r="F1310" s="514"/>
      <c r="G1310" s="514"/>
      <c r="H1310" s="516"/>
      <c r="I1310" s="509"/>
      <c r="J1310" s="509"/>
      <c r="K1310" s="509"/>
      <c r="L1310" s="514"/>
      <c r="M1310" s="514"/>
      <c r="N1310" s="516"/>
      <c r="O1310" s="514"/>
    </row>
    <row r="1311" spans="1:15" x14ac:dyDescent="0.2">
      <c r="A1311" s="514"/>
      <c r="B1311" s="514"/>
      <c r="C1311" s="514"/>
      <c r="D1311" s="514"/>
      <c r="E1311" s="514"/>
      <c r="F1311" s="514"/>
      <c r="G1311" s="514"/>
      <c r="H1311" s="516"/>
      <c r="I1311" s="509"/>
      <c r="J1311" s="509"/>
      <c r="K1311" s="509"/>
      <c r="L1311" s="514"/>
      <c r="M1311" s="514"/>
      <c r="N1311" s="516"/>
      <c r="O1311" s="514"/>
    </row>
    <row r="1312" spans="1:15" x14ac:dyDescent="0.2">
      <c r="A1312" s="514"/>
      <c r="B1312" s="514"/>
      <c r="C1312" s="514"/>
      <c r="D1312" s="514"/>
      <c r="E1312" s="514"/>
      <c r="F1312" s="514"/>
      <c r="G1312" s="514"/>
      <c r="H1312" s="516"/>
      <c r="I1312" s="509"/>
      <c r="J1312" s="509"/>
      <c r="K1312" s="509"/>
      <c r="L1312" s="514"/>
      <c r="M1312" s="514"/>
      <c r="N1312" s="516"/>
      <c r="O1312" s="514"/>
    </row>
    <row r="1313" spans="1:15" x14ac:dyDescent="0.2">
      <c r="A1313" s="514"/>
      <c r="B1313" s="514"/>
      <c r="C1313" s="514"/>
      <c r="D1313" s="514"/>
      <c r="E1313" s="514"/>
      <c r="F1313" s="514"/>
      <c r="G1313" s="514"/>
      <c r="H1313" s="516"/>
      <c r="I1313" s="509"/>
      <c r="J1313" s="509"/>
      <c r="K1313" s="509"/>
      <c r="L1313" s="514"/>
      <c r="M1313" s="514"/>
      <c r="N1313" s="516"/>
      <c r="O1313" s="514"/>
    </row>
    <row r="1314" spans="1:15" x14ac:dyDescent="0.2">
      <c r="A1314" s="514"/>
      <c r="B1314" s="514"/>
      <c r="C1314" s="514"/>
      <c r="D1314" s="514"/>
      <c r="E1314" s="514"/>
      <c r="F1314" s="514"/>
      <c r="G1314" s="514"/>
      <c r="H1314" s="516"/>
      <c r="I1314" s="509"/>
      <c r="J1314" s="509"/>
      <c r="K1314" s="509"/>
      <c r="L1314" s="514"/>
      <c r="M1314" s="514"/>
      <c r="N1314" s="516"/>
      <c r="O1314" s="514"/>
    </row>
    <row r="1315" spans="1:15" x14ac:dyDescent="0.2">
      <c r="A1315" s="514"/>
      <c r="B1315" s="514"/>
      <c r="C1315" s="514"/>
      <c r="D1315" s="514"/>
      <c r="E1315" s="514"/>
      <c r="F1315" s="514"/>
      <c r="G1315" s="514"/>
      <c r="H1315" s="516"/>
      <c r="I1315" s="509"/>
      <c r="J1315" s="509"/>
      <c r="K1315" s="509"/>
      <c r="L1315" s="514"/>
      <c r="M1315" s="514"/>
      <c r="N1315" s="516"/>
      <c r="O1315" s="514"/>
    </row>
    <row r="1316" spans="1:15" x14ac:dyDescent="0.2">
      <c r="A1316" s="514"/>
      <c r="B1316" s="514"/>
      <c r="C1316" s="514"/>
      <c r="D1316" s="514"/>
      <c r="E1316" s="514"/>
      <c r="F1316" s="514"/>
      <c r="G1316" s="514"/>
      <c r="H1316" s="516"/>
      <c r="I1316" s="509"/>
      <c r="J1316" s="509"/>
      <c r="K1316" s="509"/>
      <c r="L1316" s="514"/>
      <c r="M1316" s="514"/>
      <c r="N1316" s="516"/>
      <c r="O1316" s="514"/>
    </row>
    <row r="1317" spans="1:15" x14ac:dyDescent="0.2">
      <c r="A1317" s="514"/>
      <c r="B1317" s="514"/>
      <c r="C1317" s="514"/>
      <c r="D1317" s="514"/>
      <c r="E1317" s="514"/>
      <c r="F1317" s="514"/>
      <c r="G1317" s="514"/>
      <c r="H1317" s="516"/>
      <c r="I1317" s="509"/>
      <c r="J1317" s="509"/>
      <c r="K1317" s="509"/>
      <c r="L1317" s="514"/>
      <c r="M1317" s="514"/>
      <c r="N1317" s="516"/>
      <c r="O1317" s="514"/>
    </row>
    <row r="1318" spans="1:15" x14ac:dyDescent="0.2">
      <c r="A1318" s="514"/>
      <c r="B1318" s="514"/>
      <c r="C1318" s="514"/>
      <c r="D1318" s="514"/>
      <c r="E1318" s="514"/>
      <c r="F1318" s="514"/>
      <c r="G1318" s="514"/>
      <c r="H1318" s="516"/>
      <c r="I1318" s="509"/>
      <c r="J1318" s="509"/>
      <c r="K1318" s="509"/>
      <c r="L1318" s="514"/>
      <c r="M1318" s="514"/>
      <c r="N1318" s="516"/>
      <c r="O1318" s="514"/>
    </row>
    <row r="1319" spans="1:15" x14ac:dyDescent="0.2">
      <c r="A1319" s="514"/>
      <c r="B1319" s="514"/>
      <c r="C1319" s="514"/>
      <c r="D1319" s="514"/>
      <c r="E1319" s="514"/>
      <c r="F1319" s="514"/>
      <c r="G1319" s="514"/>
      <c r="H1319" s="516"/>
      <c r="I1319" s="509"/>
      <c r="J1319" s="509"/>
      <c r="K1319" s="509"/>
      <c r="L1319" s="514"/>
      <c r="M1319" s="514"/>
      <c r="N1319" s="516"/>
      <c r="O1319" s="514"/>
    </row>
    <row r="1320" spans="1:15" x14ac:dyDescent="0.2">
      <c r="A1320" s="514"/>
      <c r="B1320" s="514"/>
      <c r="C1320" s="514"/>
      <c r="D1320" s="514"/>
      <c r="E1320" s="514"/>
      <c r="F1320" s="514"/>
      <c r="G1320" s="514"/>
      <c r="H1320" s="516"/>
      <c r="I1320" s="509"/>
      <c r="J1320" s="509"/>
      <c r="K1320" s="509"/>
      <c r="L1320" s="514"/>
      <c r="M1320" s="514"/>
      <c r="N1320" s="516"/>
      <c r="O1320" s="514"/>
    </row>
    <row r="1321" spans="1:15" x14ac:dyDescent="0.2">
      <c r="A1321" s="514"/>
      <c r="B1321" s="514"/>
      <c r="C1321" s="514"/>
      <c r="D1321" s="514"/>
      <c r="E1321" s="514"/>
      <c r="F1321" s="514"/>
      <c r="G1321" s="514"/>
      <c r="H1321" s="516"/>
      <c r="I1321" s="509"/>
      <c r="J1321" s="509"/>
      <c r="K1321" s="509"/>
      <c r="L1321" s="514"/>
      <c r="M1321" s="514"/>
      <c r="N1321" s="516"/>
      <c r="O1321" s="514"/>
    </row>
    <row r="1322" spans="1:15" x14ac:dyDescent="0.2">
      <c r="A1322" s="514"/>
      <c r="B1322" s="514"/>
      <c r="C1322" s="514"/>
      <c r="D1322" s="514"/>
      <c r="E1322" s="514"/>
      <c r="F1322" s="514"/>
      <c r="G1322" s="514"/>
      <c r="H1322" s="516"/>
      <c r="I1322" s="509"/>
      <c r="J1322" s="509"/>
      <c r="K1322" s="509"/>
      <c r="L1322" s="514"/>
      <c r="M1322" s="514"/>
      <c r="N1322" s="516"/>
      <c r="O1322" s="514"/>
    </row>
    <row r="1323" spans="1:15" x14ac:dyDescent="0.2">
      <c r="A1323" s="514"/>
      <c r="B1323" s="514"/>
      <c r="C1323" s="514"/>
      <c r="D1323" s="514"/>
      <c r="E1323" s="514"/>
      <c r="F1323" s="514"/>
      <c r="G1323" s="514"/>
      <c r="H1323" s="516"/>
      <c r="I1323" s="509"/>
      <c r="J1323" s="509"/>
      <c r="K1323" s="509"/>
      <c r="L1323" s="514"/>
      <c r="M1323" s="514"/>
      <c r="N1323" s="516"/>
      <c r="O1323" s="514"/>
    </row>
    <row r="1324" spans="1:15" x14ac:dyDescent="0.2">
      <c r="A1324" s="514"/>
      <c r="B1324" s="514"/>
      <c r="C1324" s="514"/>
      <c r="D1324" s="514"/>
      <c r="E1324" s="514"/>
      <c r="F1324" s="514"/>
      <c r="G1324" s="514"/>
      <c r="H1324" s="516"/>
      <c r="I1324" s="509"/>
      <c r="J1324" s="509"/>
      <c r="K1324" s="509"/>
      <c r="L1324" s="514"/>
      <c r="M1324" s="514"/>
      <c r="N1324" s="516"/>
      <c r="O1324" s="514"/>
    </row>
    <row r="1325" spans="1:15" x14ac:dyDescent="0.2">
      <c r="A1325" s="514"/>
      <c r="B1325" s="514"/>
      <c r="C1325" s="514"/>
      <c r="D1325" s="514"/>
      <c r="E1325" s="514"/>
      <c r="F1325" s="514"/>
      <c r="G1325" s="514"/>
      <c r="H1325" s="516"/>
      <c r="I1325" s="509"/>
      <c r="J1325" s="509"/>
      <c r="K1325" s="509"/>
      <c r="L1325" s="514"/>
      <c r="M1325" s="514"/>
      <c r="N1325" s="516"/>
      <c r="O1325" s="514"/>
    </row>
    <row r="1326" spans="1:15" x14ac:dyDescent="0.2">
      <c r="A1326" s="514"/>
      <c r="B1326" s="514"/>
      <c r="C1326" s="514"/>
      <c r="D1326" s="514"/>
      <c r="E1326" s="514"/>
      <c r="F1326" s="514"/>
      <c r="G1326" s="514"/>
      <c r="H1326" s="516"/>
      <c r="I1326" s="509"/>
      <c r="J1326" s="509"/>
      <c r="K1326" s="509"/>
      <c r="L1326" s="514"/>
      <c r="M1326" s="514"/>
      <c r="N1326" s="516"/>
      <c r="O1326" s="514"/>
    </row>
    <row r="1327" spans="1:15" x14ac:dyDescent="0.2">
      <c r="A1327" s="514"/>
      <c r="B1327" s="514"/>
      <c r="C1327" s="514"/>
      <c r="D1327" s="514"/>
      <c r="E1327" s="514"/>
      <c r="F1327" s="514"/>
      <c r="G1327" s="514"/>
      <c r="H1327" s="516"/>
      <c r="I1327" s="509"/>
      <c r="J1327" s="509"/>
      <c r="K1327" s="509"/>
      <c r="L1327" s="514"/>
      <c r="M1327" s="514"/>
      <c r="N1327" s="516"/>
      <c r="O1327" s="514"/>
    </row>
    <row r="1328" spans="1:15" x14ac:dyDescent="0.2">
      <c r="A1328" s="514"/>
      <c r="B1328" s="514"/>
      <c r="C1328" s="514"/>
      <c r="D1328" s="514"/>
      <c r="E1328" s="514"/>
      <c r="F1328" s="514"/>
      <c r="G1328" s="514"/>
      <c r="H1328" s="516"/>
      <c r="I1328" s="509"/>
      <c r="J1328" s="509"/>
      <c r="K1328" s="509"/>
      <c r="L1328" s="514"/>
      <c r="M1328" s="514"/>
      <c r="N1328" s="516"/>
      <c r="O1328" s="514"/>
    </row>
    <row r="1329" spans="1:15" x14ac:dyDescent="0.2">
      <c r="A1329" s="514"/>
      <c r="B1329" s="514"/>
      <c r="C1329" s="514"/>
      <c r="D1329" s="514"/>
      <c r="E1329" s="514"/>
      <c r="F1329" s="514"/>
      <c r="G1329" s="514"/>
      <c r="H1329" s="516"/>
      <c r="I1329" s="509"/>
      <c r="J1329" s="509"/>
      <c r="K1329" s="509"/>
      <c r="L1329" s="514"/>
      <c r="M1329" s="514"/>
      <c r="N1329" s="516"/>
      <c r="O1329" s="514"/>
    </row>
    <row r="1330" spans="1:15" x14ac:dyDescent="0.2">
      <c r="A1330" s="514"/>
      <c r="B1330" s="514"/>
      <c r="C1330" s="514"/>
      <c r="D1330" s="514"/>
      <c r="E1330" s="514"/>
      <c r="F1330" s="514"/>
      <c r="G1330" s="514"/>
      <c r="H1330" s="516"/>
      <c r="I1330" s="509"/>
      <c r="J1330" s="509"/>
      <c r="K1330" s="509"/>
      <c r="L1330" s="514"/>
      <c r="M1330" s="514"/>
      <c r="N1330" s="516"/>
      <c r="O1330" s="514"/>
    </row>
    <row r="1331" spans="1:15" x14ac:dyDescent="0.2">
      <c r="A1331" s="514"/>
      <c r="B1331" s="514"/>
      <c r="C1331" s="514"/>
      <c r="D1331" s="514"/>
      <c r="E1331" s="514"/>
      <c r="F1331" s="514"/>
      <c r="G1331" s="514"/>
      <c r="H1331" s="516"/>
      <c r="I1331" s="509"/>
      <c r="J1331" s="509"/>
      <c r="K1331" s="509"/>
      <c r="L1331" s="514"/>
      <c r="M1331" s="514"/>
      <c r="N1331" s="516"/>
      <c r="O1331" s="514"/>
    </row>
    <row r="1332" spans="1:15" x14ac:dyDescent="0.2">
      <c r="A1332" s="514"/>
      <c r="B1332" s="514"/>
      <c r="C1332" s="514"/>
      <c r="D1332" s="514"/>
      <c r="E1332" s="514"/>
      <c r="F1332" s="514"/>
      <c r="G1332" s="514"/>
      <c r="H1332" s="516"/>
      <c r="I1332" s="509"/>
      <c r="J1332" s="509"/>
      <c r="K1332" s="509"/>
      <c r="L1332" s="514"/>
      <c r="M1332" s="514"/>
      <c r="N1332" s="516"/>
      <c r="O1332" s="514"/>
    </row>
    <row r="1333" spans="1:15" x14ac:dyDescent="0.2">
      <c r="A1333" s="514"/>
      <c r="B1333" s="514"/>
      <c r="C1333" s="514"/>
      <c r="D1333" s="514"/>
      <c r="E1333" s="514"/>
      <c r="F1333" s="514"/>
      <c r="G1333" s="514"/>
      <c r="H1333" s="516"/>
      <c r="I1333" s="509"/>
      <c r="J1333" s="509"/>
      <c r="K1333" s="509"/>
      <c r="L1333" s="514"/>
      <c r="M1333" s="514"/>
      <c r="N1333" s="516"/>
      <c r="O1333" s="514"/>
    </row>
    <row r="1334" spans="1:15" x14ac:dyDescent="0.2">
      <c r="A1334" s="514"/>
      <c r="B1334" s="514"/>
      <c r="C1334" s="514"/>
      <c r="D1334" s="514"/>
      <c r="E1334" s="514"/>
      <c r="F1334" s="514"/>
      <c r="G1334" s="514"/>
      <c r="H1334" s="516"/>
      <c r="I1334" s="509"/>
      <c r="J1334" s="509"/>
      <c r="K1334" s="509"/>
      <c r="L1334" s="514"/>
      <c r="M1334" s="514"/>
      <c r="N1334" s="516"/>
      <c r="O1334" s="514"/>
    </row>
    <row r="1335" spans="1:15" x14ac:dyDescent="0.2">
      <c r="A1335" s="514"/>
      <c r="B1335" s="514"/>
      <c r="C1335" s="514"/>
      <c r="D1335" s="514"/>
      <c r="E1335" s="514"/>
      <c r="F1335" s="514"/>
      <c r="G1335" s="514"/>
      <c r="H1335" s="516"/>
      <c r="I1335" s="509"/>
      <c r="J1335" s="509"/>
      <c r="K1335" s="509"/>
      <c r="L1335" s="514"/>
      <c r="M1335" s="514"/>
      <c r="N1335" s="516"/>
      <c r="O1335" s="514"/>
    </row>
    <row r="1336" spans="1:15" x14ac:dyDescent="0.2">
      <c r="A1336" s="514"/>
      <c r="B1336" s="514"/>
      <c r="C1336" s="514"/>
      <c r="D1336" s="514"/>
      <c r="E1336" s="514"/>
      <c r="F1336" s="514"/>
      <c r="G1336" s="514"/>
      <c r="H1336" s="516"/>
      <c r="I1336" s="509"/>
      <c r="J1336" s="509"/>
      <c r="K1336" s="509"/>
      <c r="L1336" s="514"/>
      <c r="M1336" s="514"/>
      <c r="N1336" s="516"/>
      <c r="O1336" s="514"/>
    </row>
    <row r="1337" spans="1:15" x14ac:dyDescent="0.2">
      <c r="A1337" s="514"/>
      <c r="B1337" s="514"/>
      <c r="C1337" s="514"/>
      <c r="D1337" s="514"/>
      <c r="E1337" s="514"/>
      <c r="F1337" s="514"/>
      <c r="G1337" s="514"/>
      <c r="H1337" s="516"/>
      <c r="I1337" s="509"/>
      <c r="J1337" s="509"/>
      <c r="K1337" s="509"/>
      <c r="L1337" s="514"/>
      <c r="M1337" s="514"/>
      <c r="N1337" s="516"/>
      <c r="O1337" s="514"/>
    </row>
    <row r="1338" spans="1:15" x14ac:dyDescent="0.2">
      <c r="A1338" s="514"/>
      <c r="B1338" s="514"/>
      <c r="C1338" s="514"/>
      <c r="D1338" s="514"/>
      <c r="E1338" s="514"/>
      <c r="F1338" s="514"/>
      <c r="G1338" s="514"/>
      <c r="H1338" s="516"/>
      <c r="I1338" s="509"/>
      <c r="J1338" s="509"/>
      <c r="K1338" s="509"/>
      <c r="L1338" s="514"/>
      <c r="M1338" s="514"/>
      <c r="N1338" s="516"/>
      <c r="O1338" s="514"/>
    </row>
    <row r="1339" spans="1:15" x14ac:dyDescent="0.2">
      <c r="A1339" s="514"/>
      <c r="B1339" s="514"/>
      <c r="C1339" s="514"/>
      <c r="D1339" s="514"/>
      <c r="E1339" s="514"/>
      <c r="F1339" s="514"/>
      <c r="G1339" s="514"/>
      <c r="H1339" s="516"/>
      <c r="I1339" s="509"/>
      <c r="J1339" s="509"/>
      <c r="K1339" s="509"/>
      <c r="L1339" s="514"/>
      <c r="M1339" s="514"/>
      <c r="N1339" s="516"/>
      <c r="O1339" s="514"/>
    </row>
    <row r="1340" spans="1:15" x14ac:dyDescent="0.2">
      <c r="A1340" s="514"/>
      <c r="B1340" s="514"/>
      <c r="C1340" s="514"/>
      <c r="D1340" s="514"/>
      <c r="E1340" s="514"/>
      <c r="F1340" s="514"/>
      <c r="G1340" s="514"/>
      <c r="H1340" s="516"/>
      <c r="I1340" s="509"/>
      <c r="J1340" s="509"/>
      <c r="K1340" s="509"/>
      <c r="L1340" s="514"/>
      <c r="M1340" s="514"/>
      <c r="N1340" s="516"/>
      <c r="O1340" s="514"/>
    </row>
    <row r="1341" spans="1:15" x14ac:dyDescent="0.2">
      <c r="A1341" s="514"/>
      <c r="B1341" s="514"/>
      <c r="C1341" s="514"/>
      <c r="D1341" s="514"/>
      <c r="E1341" s="514"/>
      <c r="F1341" s="514"/>
      <c r="G1341" s="514"/>
      <c r="H1341" s="516"/>
      <c r="I1341" s="509"/>
      <c r="J1341" s="509"/>
      <c r="K1341" s="509"/>
      <c r="L1341" s="514"/>
      <c r="M1341" s="514"/>
      <c r="N1341" s="516"/>
      <c r="O1341" s="514"/>
    </row>
    <row r="1342" spans="1:15" x14ac:dyDescent="0.2">
      <c r="A1342" s="514"/>
      <c r="B1342" s="514"/>
      <c r="C1342" s="514"/>
      <c r="D1342" s="514"/>
      <c r="E1342" s="514"/>
      <c r="F1342" s="514"/>
      <c r="G1342" s="514"/>
      <c r="H1342" s="516"/>
      <c r="I1342" s="509"/>
      <c r="J1342" s="509"/>
      <c r="K1342" s="509"/>
      <c r="L1342" s="514"/>
      <c r="M1342" s="514"/>
      <c r="N1342" s="516"/>
      <c r="O1342" s="514"/>
    </row>
    <row r="1343" spans="1:15" x14ac:dyDescent="0.2">
      <c r="A1343" s="514"/>
      <c r="B1343" s="514"/>
      <c r="C1343" s="514"/>
      <c r="D1343" s="514"/>
      <c r="E1343" s="514"/>
      <c r="F1343" s="514"/>
      <c r="G1343" s="514"/>
      <c r="H1343" s="516"/>
      <c r="I1343" s="509"/>
      <c r="J1343" s="509"/>
      <c r="K1343" s="509"/>
      <c r="L1343" s="514"/>
      <c r="M1343" s="514"/>
      <c r="N1343" s="516"/>
      <c r="O1343" s="514"/>
    </row>
    <row r="1344" spans="1:15" x14ac:dyDescent="0.2">
      <c r="A1344" s="514"/>
      <c r="B1344" s="514"/>
      <c r="C1344" s="514"/>
      <c r="D1344" s="514"/>
      <c r="E1344" s="514"/>
      <c r="F1344" s="514"/>
      <c r="G1344" s="514"/>
      <c r="H1344" s="516"/>
      <c r="I1344" s="509"/>
      <c r="J1344" s="509"/>
      <c r="K1344" s="509"/>
      <c r="L1344" s="514"/>
      <c r="M1344" s="514"/>
      <c r="N1344" s="516"/>
      <c r="O1344" s="514"/>
    </row>
    <row r="1345" spans="1:15" x14ac:dyDescent="0.2">
      <c r="A1345" s="514"/>
      <c r="B1345" s="514"/>
      <c r="C1345" s="514"/>
      <c r="D1345" s="514"/>
      <c r="E1345" s="514"/>
      <c r="F1345" s="514"/>
      <c r="G1345" s="514"/>
      <c r="H1345" s="516"/>
      <c r="I1345" s="509"/>
      <c r="J1345" s="509"/>
      <c r="K1345" s="509"/>
      <c r="L1345" s="514"/>
      <c r="M1345" s="514"/>
      <c r="N1345" s="516"/>
      <c r="O1345" s="514"/>
    </row>
    <row r="1346" spans="1:15" x14ac:dyDescent="0.2">
      <c r="A1346" s="514"/>
      <c r="B1346" s="514"/>
      <c r="C1346" s="514"/>
      <c r="D1346" s="514"/>
      <c r="E1346" s="514"/>
      <c r="F1346" s="514"/>
      <c r="G1346" s="514"/>
      <c r="H1346" s="516"/>
      <c r="I1346" s="509"/>
      <c r="J1346" s="509"/>
      <c r="K1346" s="509"/>
      <c r="L1346" s="514"/>
      <c r="M1346" s="514"/>
      <c r="N1346" s="516"/>
      <c r="O1346" s="514"/>
    </row>
    <row r="1347" spans="1:15" x14ac:dyDescent="0.2">
      <c r="A1347" s="514"/>
      <c r="B1347" s="514"/>
      <c r="C1347" s="514"/>
      <c r="D1347" s="514"/>
      <c r="E1347" s="514"/>
      <c r="F1347" s="514"/>
      <c r="G1347" s="514"/>
      <c r="H1347" s="516"/>
      <c r="I1347" s="509"/>
      <c r="J1347" s="509"/>
      <c r="K1347" s="509"/>
      <c r="L1347" s="514"/>
      <c r="M1347" s="514"/>
      <c r="N1347" s="516"/>
      <c r="O1347" s="514"/>
    </row>
    <row r="1348" spans="1:15" x14ac:dyDescent="0.2">
      <c r="A1348" s="514"/>
      <c r="B1348" s="514"/>
      <c r="C1348" s="514"/>
      <c r="D1348" s="514"/>
      <c r="E1348" s="514"/>
      <c r="F1348" s="514"/>
      <c r="G1348" s="514"/>
      <c r="H1348" s="516"/>
      <c r="I1348" s="509"/>
      <c r="J1348" s="509"/>
      <c r="K1348" s="509"/>
      <c r="L1348" s="514"/>
      <c r="M1348" s="514"/>
      <c r="N1348" s="516"/>
      <c r="O1348" s="514"/>
    </row>
    <row r="1349" spans="1:15" x14ac:dyDescent="0.2">
      <c r="A1349" s="514"/>
      <c r="B1349" s="514"/>
      <c r="C1349" s="514"/>
      <c r="D1349" s="514"/>
      <c r="E1349" s="514"/>
      <c r="F1349" s="514"/>
      <c r="G1349" s="514"/>
      <c r="H1349" s="516"/>
      <c r="I1349" s="509"/>
      <c r="J1349" s="509"/>
      <c r="K1349" s="509"/>
      <c r="L1349" s="514"/>
      <c r="M1349" s="514"/>
      <c r="N1349" s="516"/>
      <c r="O1349" s="514"/>
    </row>
    <row r="1350" spans="1:15" x14ac:dyDescent="0.2">
      <c r="A1350" s="514"/>
      <c r="B1350" s="514"/>
      <c r="C1350" s="514"/>
      <c r="D1350" s="514"/>
      <c r="E1350" s="514"/>
      <c r="F1350" s="514"/>
      <c r="G1350" s="514"/>
      <c r="H1350" s="516"/>
      <c r="I1350" s="509"/>
      <c r="J1350" s="509"/>
      <c r="K1350" s="509"/>
      <c r="L1350" s="514"/>
      <c r="M1350" s="514"/>
      <c r="N1350" s="516"/>
      <c r="O1350" s="514"/>
    </row>
    <row r="1351" spans="1:15" x14ac:dyDescent="0.2">
      <c r="A1351" s="514"/>
      <c r="B1351" s="514"/>
      <c r="C1351" s="514"/>
      <c r="D1351" s="514"/>
      <c r="E1351" s="514"/>
      <c r="F1351" s="514"/>
      <c r="G1351" s="514"/>
      <c r="H1351" s="516"/>
      <c r="I1351" s="509"/>
      <c r="J1351" s="509"/>
      <c r="K1351" s="509"/>
      <c r="L1351" s="514"/>
      <c r="M1351" s="514"/>
      <c r="N1351" s="516"/>
      <c r="O1351" s="514"/>
    </row>
    <row r="1352" spans="1:15" x14ac:dyDescent="0.2">
      <c r="A1352" s="514"/>
      <c r="B1352" s="514"/>
      <c r="C1352" s="514"/>
      <c r="D1352" s="514"/>
      <c r="E1352" s="514"/>
      <c r="F1352" s="514"/>
      <c r="G1352" s="514"/>
      <c r="H1352" s="516"/>
      <c r="I1352" s="509"/>
      <c r="J1352" s="509"/>
      <c r="K1352" s="509"/>
      <c r="L1352" s="514"/>
      <c r="M1352" s="514"/>
      <c r="N1352" s="516"/>
      <c r="O1352" s="514"/>
    </row>
    <row r="1353" spans="1:15" x14ac:dyDescent="0.2">
      <c r="A1353" s="514"/>
      <c r="B1353" s="514"/>
      <c r="C1353" s="514"/>
      <c r="D1353" s="514"/>
      <c r="E1353" s="514"/>
      <c r="F1353" s="514"/>
      <c r="G1353" s="514"/>
      <c r="H1353" s="516"/>
      <c r="I1353" s="509"/>
      <c r="J1353" s="509"/>
      <c r="K1353" s="509"/>
      <c r="L1353" s="514"/>
      <c r="M1353" s="514"/>
      <c r="N1353" s="516"/>
      <c r="O1353" s="514"/>
    </row>
    <row r="1354" spans="1:15" x14ac:dyDescent="0.2">
      <c r="A1354" s="514"/>
      <c r="B1354" s="514"/>
      <c r="C1354" s="514"/>
      <c r="D1354" s="514"/>
      <c r="E1354" s="514"/>
      <c r="F1354" s="514"/>
      <c r="G1354" s="514"/>
      <c r="H1354" s="516"/>
      <c r="I1354" s="509"/>
      <c r="J1354" s="509"/>
      <c r="K1354" s="509"/>
      <c r="L1354" s="514"/>
      <c r="M1354" s="514"/>
      <c r="N1354" s="516"/>
      <c r="O1354" s="514"/>
    </row>
    <row r="1355" spans="1:15" x14ac:dyDescent="0.2">
      <c r="A1355" s="514"/>
      <c r="B1355" s="514"/>
      <c r="C1355" s="514"/>
      <c r="D1355" s="514"/>
      <c r="E1355" s="514"/>
      <c r="F1355" s="514"/>
      <c r="G1355" s="514"/>
      <c r="H1355" s="516"/>
      <c r="I1355" s="509"/>
      <c r="J1355" s="509"/>
      <c r="K1355" s="509"/>
      <c r="L1355" s="514"/>
      <c r="M1355" s="514"/>
      <c r="N1355" s="516"/>
      <c r="O1355" s="514"/>
    </row>
    <row r="1356" spans="1:15" x14ac:dyDescent="0.2">
      <c r="A1356" s="514"/>
      <c r="B1356" s="514"/>
      <c r="C1356" s="514"/>
      <c r="D1356" s="514"/>
      <c r="E1356" s="514"/>
      <c r="F1356" s="514"/>
      <c r="G1356" s="514"/>
      <c r="H1356" s="516"/>
      <c r="I1356" s="509"/>
      <c r="J1356" s="509"/>
      <c r="K1356" s="509"/>
      <c r="L1356" s="514"/>
      <c r="M1356" s="514"/>
      <c r="N1356" s="516"/>
      <c r="O1356" s="514"/>
    </row>
    <row r="1357" spans="1:15" x14ac:dyDescent="0.2">
      <c r="A1357" s="514"/>
      <c r="B1357" s="514"/>
      <c r="C1357" s="514"/>
      <c r="D1357" s="514"/>
      <c r="E1357" s="514"/>
      <c r="F1357" s="514"/>
      <c r="G1357" s="514"/>
      <c r="H1357" s="516"/>
      <c r="I1357" s="509"/>
      <c r="J1357" s="509"/>
      <c r="K1357" s="509"/>
      <c r="L1357" s="514"/>
      <c r="M1357" s="514"/>
      <c r="N1357" s="516"/>
      <c r="O1357" s="514"/>
    </row>
    <row r="1358" spans="1:15" x14ac:dyDescent="0.2">
      <c r="A1358" s="514"/>
      <c r="B1358" s="514"/>
      <c r="C1358" s="514"/>
      <c r="D1358" s="514"/>
      <c r="E1358" s="514"/>
      <c r="F1358" s="514"/>
      <c r="G1358" s="514"/>
      <c r="H1358" s="516"/>
      <c r="I1358" s="509"/>
      <c r="J1358" s="509"/>
      <c r="K1358" s="509"/>
      <c r="L1358" s="514"/>
      <c r="M1358" s="514"/>
      <c r="N1358" s="516"/>
      <c r="O1358" s="514"/>
    </row>
    <row r="1359" spans="1:15" x14ac:dyDescent="0.2">
      <c r="A1359" s="514"/>
      <c r="B1359" s="514"/>
      <c r="C1359" s="514"/>
      <c r="D1359" s="514"/>
      <c r="E1359" s="514"/>
      <c r="F1359" s="514"/>
      <c r="G1359" s="514"/>
      <c r="H1359" s="516"/>
      <c r="I1359" s="509"/>
      <c r="J1359" s="509"/>
      <c r="K1359" s="509"/>
      <c r="L1359" s="514"/>
      <c r="M1359" s="514"/>
      <c r="N1359" s="516"/>
      <c r="O1359" s="514"/>
    </row>
    <row r="1360" spans="1:15" x14ac:dyDescent="0.2">
      <c r="A1360" s="514"/>
      <c r="B1360" s="514"/>
      <c r="C1360" s="514"/>
      <c r="D1360" s="514"/>
      <c r="E1360" s="514"/>
      <c r="F1360" s="514"/>
      <c r="G1360" s="514"/>
      <c r="H1360" s="516"/>
      <c r="I1360" s="509"/>
      <c r="J1360" s="509"/>
      <c r="K1360" s="509"/>
      <c r="L1360" s="514"/>
      <c r="M1360" s="514"/>
      <c r="N1360" s="516"/>
      <c r="O1360" s="514"/>
    </row>
    <row r="1361" spans="1:15" x14ac:dyDescent="0.2">
      <c r="A1361" s="514"/>
      <c r="B1361" s="514"/>
      <c r="C1361" s="514"/>
      <c r="D1361" s="514"/>
      <c r="E1361" s="514"/>
      <c r="F1361" s="514"/>
      <c r="G1361" s="514"/>
      <c r="H1361" s="516"/>
      <c r="I1361" s="509"/>
      <c r="J1361" s="509"/>
      <c r="K1361" s="509"/>
      <c r="L1361" s="514"/>
      <c r="M1361" s="514"/>
      <c r="N1361" s="516"/>
      <c r="O1361" s="514"/>
    </row>
    <row r="1362" spans="1:15" x14ac:dyDescent="0.2">
      <c r="A1362" s="514"/>
      <c r="B1362" s="514"/>
      <c r="C1362" s="514"/>
      <c r="D1362" s="514"/>
      <c r="E1362" s="514"/>
      <c r="F1362" s="514"/>
      <c r="G1362" s="514"/>
      <c r="H1362" s="516"/>
      <c r="I1362" s="509"/>
      <c r="J1362" s="509"/>
      <c r="K1362" s="509"/>
      <c r="L1362" s="514"/>
      <c r="M1362" s="514"/>
      <c r="N1362" s="516"/>
      <c r="O1362" s="514"/>
    </row>
    <row r="1363" spans="1:15" x14ac:dyDescent="0.2">
      <c r="A1363" s="514"/>
      <c r="B1363" s="514"/>
      <c r="C1363" s="514"/>
      <c r="D1363" s="514"/>
      <c r="E1363" s="514"/>
      <c r="F1363" s="514"/>
      <c r="G1363" s="514"/>
      <c r="H1363" s="516"/>
      <c r="I1363" s="509"/>
      <c r="J1363" s="509"/>
      <c r="K1363" s="509"/>
      <c r="L1363" s="514"/>
      <c r="M1363" s="514"/>
      <c r="N1363" s="516"/>
      <c r="O1363" s="514"/>
    </row>
    <row r="1364" spans="1:15" x14ac:dyDescent="0.2">
      <c r="A1364" s="514"/>
      <c r="B1364" s="514"/>
      <c r="C1364" s="514"/>
      <c r="D1364" s="514"/>
      <c r="E1364" s="514"/>
      <c r="F1364" s="514"/>
      <c r="G1364" s="514"/>
      <c r="H1364" s="516"/>
      <c r="I1364" s="509"/>
      <c r="J1364" s="509"/>
      <c r="K1364" s="509"/>
      <c r="L1364" s="514"/>
      <c r="M1364" s="514"/>
      <c r="N1364" s="516"/>
      <c r="O1364" s="514"/>
    </row>
    <row r="1365" spans="1:15" x14ac:dyDescent="0.2">
      <c r="A1365" s="514"/>
      <c r="B1365" s="514"/>
      <c r="C1365" s="514"/>
      <c r="D1365" s="514"/>
      <c r="E1365" s="514"/>
      <c r="F1365" s="514"/>
      <c r="G1365" s="514"/>
      <c r="H1365" s="516"/>
      <c r="I1365" s="509"/>
      <c r="J1365" s="509"/>
      <c r="K1365" s="509"/>
      <c r="L1365" s="514"/>
      <c r="M1365" s="514"/>
      <c r="N1365" s="516"/>
      <c r="O1365" s="514"/>
    </row>
    <row r="1366" spans="1:15" x14ac:dyDescent="0.2">
      <c r="A1366" s="514"/>
      <c r="B1366" s="514"/>
      <c r="C1366" s="514"/>
      <c r="D1366" s="514"/>
      <c r="E1366" s="514"/>
      <c r="F1366" s="514"/>
      <c r="G1366" s="514"/>
      <c r="H1366" s="516"/>
      <c r="I1366" s="509"/>
      <c r="J1366" s="509"/>
      <c r="K1366" s="509"/>
      <c r="L1366" s="514"/>
      <c r="M1366" s="514"/>
      <c r="N1366" s="516"/>
      <c r="O1366" s="514"/>
    </row>
    <row r="1367" spans="1:15" x14ac:dyDescent="0.2">
      <c r="A1367" s="514"/>
      <c r="B1367" s="514"/>
      <c r="C1367" s="514"/>
      <c r="D1367" s="514"/>
      <c r="E1367" s="514"/>
      <c r="F1367" s="514"/>
      <c r="G1367" s="514"/>
      <c r="H1367" s="516"/>
      <c r="I1367" s="509"/>
      <c r="J1367" s="509"/>
      <c r="K1367" s="509"/>
      <c r="L1367" s="514"/>
      <c r="M1367" s="514"/>
      <c r="N1367" s="516"/>
      <c r="O1367" s="514"/>
    </row>
    <row r="1368" spans="1:15" x14ac:dyDescent="0.2">
      <c r="A1368" s="514"/>
      <c r="B1368" s="514"/>
      <c r="C1368" s="514"/>
      <c r="D1368" s="514"/>
      <c r="E1368" s="514"/>
      <c r="F1368" s="514"/>
      <c r="G1368" s="514"/>
      <c r="H1368" s="516"/>
      <c r="I1368" s="509"/>
      <c r="J1368" s="509"/>
      <c r="K1368" s="509"/>
      <c r="L1368" s="514"/>
      <c r="M1368" s="514"/>
      <c r="N1368" s="516"/>
      <c r="O1368" s="514"/>
    </row>
    <row r="1369" spans="1:15" x14ac:dyDescent="0.2">
      <c r="A1369" s="514"/>
      <c r="B1369" s="514"/>
      <c r="C1369" s="514"/>
      <c r="D1369" s="514"/>
      <c r="E1369" s="514"/>
      <c r="F1369" s="514"/>
      <c r="G1369" s="514"/>
      <c r="H1369" s="516"/>
      <c r="I1369" s="509"/>
      <c r="J1369" s="509"/>
      <c r="K1369" s="509"/>
      <c r="L1369" s="514"/>
      <c r="M1369" s="514"/>
      <c r="N1369" s="516"/>
      <c r="O1369" s="514"/>
    </row>
    <row r="1370" spans="1:15" x14ac:dyDescent="0.2">
      <c r="A1370" s="514"/>
      <c r="B1370" s="514"/>
      <c r="C1370" s="514"/>
      <c r="D1370" s="514"/>
      <c r="E1370" s="514"/>
      <c r="F1370" s="514"/>
      <c r="G1370" s="514"/>
      <c r="H1370" s="516"/>
      <c r="I1370" s="509"/>
      <c r="J1370" s="509"/>
      <c r="K1370" s="509"/>
      <c r="L1370" s="514"/>
      <c r="M1370" s="514"/>
      <c r="N1370" s="516"/>
      <c r="O1370" s="514"/>
    </row>
    <row r="1371" spans="1:15" x14ac:dyDescent="0.2">
      <c r="A1371" s="514"/>
      <c r="B1371" s="514"/>
      <c r="C1371" s="514"/>
      <c r="D1371" s="514"/>
      <c r="E1371" s="514"/>
      <c r="F1371" s="514"/>
      <c r="G1371" s="514"/>
      <c r="H1371" s="516"/>
      <c r="I1371" s="509"/>
      <c r="J1371" s="509"/>
      <c r="K1371" s="509"/>
      <c r="L1371" s="514"/>
      <c r="M1371" s="514"/>
      <c r="N1371" s="516"/>
      <c r="O1371" s="514"/>
    </row>
    <row r="1372" spans="1:15" x14ac:dyDescent="0.2">
      <c r="A1372" s="514"/>
      <c r="B1372" s="514"/>
      <c r="C1372" s="514"/>
      <c r="D1372" s="514"/>
      <c r="E1372" s="514"/>
      <c r="F1372" s="514"/>
      <c r="G1372" s="514"/>
      <c r="H1372" s="516"/>
      <c r="I1372" s="509"/>
      <c r="J1372" s="509"/>
      <c r="K1372" s="509"/>
      <c r="L1372" s="514"/>
      <c r="M1372" s="514"/>
      <c r="N1372" s="516"/>
      <c r="O1372" s="514"/>
    </row>
    <row r="1373" spans="1:15" x14ac:dyDescent="0.2">
      <c r="A1373" s="514"/>
      <c r="B1373" s="514"/>
      <c r="C1373" s="514"/>
      <c r="D1373" s="514"/>
      <c r="E1373" s="514"/>
      <c r="F1373" s="514"/>
      <c r="G1373" s="514"/>
      <c r="H1373" s="516"/>
      <c r="I1373" s="509"/>
      <c r="J1373" s="509"/>
      <c r="K1373" s="509"/>
      <c r="L1373" s="514"/>
      <c r="M1373" s="514"/>
      <c r="N1373" s="516"/>
      <c r="O1373" s="514"/>
    </row>
    <row r="1374" spans="1:15" x14ac:dyDescent="0.2">
      <c r="A1374" s="514"/>
      <c r="B1374" s="514"/>
      <c r="C1374" s="514"/>
      <c r="D1374" s="514"/>
      <c r="E1374" s="514"/>
      <c r="F1374" s="514"/>
      <c r="G1374" s="514"/>
      <c r="H1374" s="516"/>
      <c r="I1374" s="509"/>
      <c r="J1374" s="509"/>
      <c r="K1374" s="509"/>
      <c r="L1374" s="514"/>
      <c r="M1374" s="514"/>
      <c r="N1374" s="516"/>
      <c r="O1374" s="514"/>
    </row>
    <row r="1375" spans="1:15" x14ac:dyDescent="0.2">
      <c r="A1375" s="514"/>
      <c r="B1375" s="514"/>
      <c r="C1375" s="514"/>
      <c r="D1375" s="514"/>
      <c r="E1375" s="514"/>
      <c r="F1375" s="514"/>
      <c r="G1375" s="514"/>
      <c r="H1375" s="516"/>
      <c r="I1375" s="509"/>
      <c r="J1375" s="509"/>
      <c r="K1375" s="509"/>
      <c r="L1375" s="514"/>
      <c r="M1375" s="514"/>
      <c r="N1375" s="516"/>
      <c r="O1375" s="514"/>
    </row>
    <row r="1376" spans="1:15" x14ac:dyDescent="0.2">
      <c r="A1376" s="514"/>
      <c r="B1376" s="514"/>
      <c r="C1376" s="514"/>
      <c r="D1376" s="514"/>
      <c r="E1376" s="514"/>
      <c r="F1376" s="514"/>
      <c r="G1376" s="514"/>
      <c r="H1376" s="516"/>
      <c r="I1376" s="509"/>
      <c r="J1376" s="509"/>
      <c r="K1376" s="509"/>
      <c r="L1376" s="514"/>
      <c r="M1376" s="514"/>
      <c r="N1376" s="516"/>
      <c r="O1376" s="514"/>
    </row>
    <row r="1377" spans="1:15" x14ac:dyDescent="0.2">
      <c r="A1377" s="514"/>
      <c r="B1377" s="514"/>
      <c r="C1377" s="514"/>
      <c r="D1377" s="514"/>
      <c r="E1377" s="514"/>
      <c r="F1377" s="514"/>
      <c r="G1377" s="514"/>
      <c r="H1377" s="516"/>
      <c r="I1377" s="509"/>
      <c r="J1377" s="509"/>
      <c r="K1377" s="509"/>
      <c r="L1377" s="514"/>
      <c r="M1377" s="514"/>
      <c r="N1377" s="516"/>
      <c r="O1377" s="514"/>
    </row>
    <row r="1378" spans="1:15" x14ac:dyDescent="0.2">
      <c r="A1378" s="514"/>
      <c r="B1378" s="514"/>
      <c r="C1378" s="514"/>
      <c r="D1378" s="514"/>
      <c r="E1378" s="514"/>
      <c r="F1378" s="514"/>
      <c r="G1378" s="514"/>
      <c r="H1378" s="516"/>
      <c r="I1378" s="509"/>
      <c r="J1378" s="509"/>
      <c r="K1378" s="509"/>
      <c r="L1378" s="514"/>
      <c r="M1378" s="514"/>
      <c r="N1378" s="516"/>
      <c r="O1378" s="514"/>
    </row>
    <row r="1379" spans="1:15" x14ac:dyDescent="0.2">
      <c r="A1379" s="514"/>
      <c r="B1379" s="514"/>
      <c r="C1379" s="514"/>
      <c r="D1379" s="514"/>
      <c r="E1379" s="514"/>
      <c r="F1379" s="514"/>
      <c r="G1379" s="514"/>
      <c r="H1379" s="516"/>
      <c r="I1379" s="509"/>
      <c r="J1379" s="509"/>
      <c r="K1379" s="509"/>
      <c r="L1379" s="514"/>
      <c r="M1379" s="514"/>
      <c r="N1379" s="516"/>
      <c r="O1379" s="514"/>
    </row>
    <row r="1380" spans="1:15" x14ac:dyDescent="0.2">
      <c r="A1380" s="514"/>
      <c r="B1380" s="514"/>
      <c r="C1380" s="514"/>
      <c r="D1380" s="514"/>
      <c r="E1380" s="514"/>
      <c r="F1380" s="514"/>
      <c r="G1380" s="514"/>
      <c r="H1380" s="516"/>
      <c r="I1380" s="509"/>
      <c r="J1380" s="509"/>
      <c r="K1380" s="509"/>
      <c r="L1380" s="514"/>
      <c r="M1380" s="514"/>
      <c r="N1380" s="516"/>
      <c r="O1380" s="514"/>
    </row>
    <row r="1381" spans="1:15" x14ac:dyDescent="0.2">
      <c r="A1381" s="514"/>
      <c r="B1381" s="514"/>
      <c r="C1381" s="514"/>
      <c r="D1381" s="514"/>
      <c r="E1381" s="514"/>
      <c r="F1381" s="514"/>
      <c r="G1381" s="514"/>
      <c r="H1381" s="516"/>
      <c r="I1381" s="509"/>
      <c r="J1381" s="509"/>
      <c r="K1381" s="509"/>
      <c r="L1381" s="514"/>
      <c r="M1381" s="514"/>
      <c r="N1381" s="516"/>
      <c r="O1381" s="514"/>
    </row>
    <row r="1382" spans="1:15" x14ac:dyDescent="0.2">
      <c r="A1382" s="514"/>
      <c r="B1382" s="514"/>
      <c r="C1382" s="514"/>
      <c r="D1382" s="514"/>
      <c r="E1382" s="514"/>
      <c r="F1382" s="514"/>
      <c r="G1382" s="514"/>
      <c r="H1382" s="516"/>
      <c r="I1382" s="509"/>
      <c r="J1382" s="509"/>
      <c r="K1382" s="509"/>
      <c r="L1382" s="514"/>
      <c r="M1382" s="514"/>
      <c r="N1382" s="516"/>
      <c r="O1382" s="514"/>
    </row>
  </sheetData>
  <sortState ref="A2:P2219">
    <sortCondition ref="C2:C2219"/>
  </sortState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9"/>
  <sheetViews>
    <sheetView topLeftCell="A22" workbookViewId="0">
      <selection activeCell="A2" sqref="A2:XFD31"/>
    </sheetView>
  </sheetViews>
  <sheetFormatPr defaultColWidth="14.28515625" defaultRowHeight="12.75" x14ac:dyDescent="0.2"/>
  <cols>
    <col min="9" max="9" width="14.28515625" style="363"/>
  </cols>
  <sheetData>
    <row r="1" spans="1:13" x14ac:dyDescent="0.2">
      <c r="A1" s="518" t="s">
        <v>888</v>
      </c>
      <c r="B1" s="518" t="s">
        <v>0</v>
      </c>
      <c r="C1" s="518" t="s">
        <v>889</v>
      </c>
      <c r="D1" s="518" t="s">
        <v>1</v>
      </c>
      <c r="E1" s="518" t="s">
        <v>31</v>
      </c>
      <c r="F1" s="518" t="s">
        <v>32</v>
      </c>
      <c r="G1" s="518" t="s">
        <v>40</v>
      </c>
      <c r="H1" s="518" t="s">
        <v>33</v>
      </c>
      <c r="I1" s="508" t="s">
        <v>2</v>
      </c>
      <c r="J1" s="518" t="s">
        <v>36</v>
      </c>
      <c r="K1" s="518" t="s">
        <v>3</v>
      </c>
      <c r="L1" s="518" t="s">
        <v>34</v>
      </c>
      <c r="M1" s="518" t="s">
        <v>35</v>
      </c>
    </row>
    <row r="2" spans="1:13" x14ac:dyDescent="0.2">
      <c r="A2" s="623" t="s">
        <v>890</v>
      </c>
      <c r="B2" s="623" t="s">
        <v>900</v>
      </c>
      <c r="C2" s="623" t="s">
        <v>892</v>
      </c>
      <c r="D2" s="623" t="s">
        <v>279</v>
      </c>
      <c r="E2" s="623" t="s">
        <v>280</v>
      </c>
      <c r="F2" s="623" t="s">
        <v>281</v>
      </c>
      <c r="G2" s="623" t="s">
        <v>1816</v>
      </c>
      <c r="H2" s="624">
        <v>42478</v>
      </c>
      <c r="I2" s="625">
        <v>-3.24</v>
      </c>
      <c r="J2" s="623" t="s">
        <v>954</v>
      </c>
      <c r="K2" s="623" t="s">
        <v>1706</v>
      </c>
      <c r="L2" s="624">
        <v>42478</v>
      </c>
      <c r="M2" s="623" t="s">
        <v>4</v>
      </c>
    </row>
    <row r="3" spans="1:13" x14ac:dyDescent="0.2">
      <c r="A3" s="623" t="s">
        <v>890</v>
      </c>
      <c r="B3" s="623" t="s">
        <v>900</v>
      </c>
      <c r="C3" s="623" t="s">
        <v>892</v>
      </c>
      <c r="D3" s="623" t="s">
        <v>279</v>
      </c>
      <c r="E3" s="623" t="s">
        <v>280</v>
      </c>
      <c r="F3" s="623" t="s">
        <v>281</v>
      </c>
      <c r="G3" s="623" t="s">
        <v>1817</v>
      </c>
      <c r="H3" s="624">
        <v>42478</v>
      </c>
      <c r="I3" s="625">
        <v>-97.28</v>
      </c>
      <c r="J3" s="623"/>
      <c r="K3" s="623" t="s">
        <v>1337</v>
      </c>
      <c r="L3" s="624">
        <v>42478</v>
      </c>
      <c r="M3" s="623" t="s">
        <v>4</v>
      </c>
    </row>
    <row r="4" spans="1:13" x14ac:dyDescent="0.2">
      <c r="A4" s="623" t="s">
        <v>890</v>
      </c>
      <c r="B4" s="623" t="s">
        <v>900</v>
      </c>
      <c r="C4" s="623" t="s">
        <v>892</v>
      </c>
      <c r="D4" s="623" t="s">
        <v>279</v>
      </c>
      <c r="E4" s="623" t="s">
        <v>280</v>
      </c>
      <c r="F4" s="623" t="s">
        <v>281</v>
      </c>
      <c r="G4" s="623" t="s">
        <v>1818</v>
      </c>
      <c r="H4" s="624">
        <v>42478</v>
      </c>
      <c r="I4" s="625">
        <v>-61.18</v>
      </c>
      <c r="J4" s="623"/>
      <c r="K4" s="623" t="s">
        <v>218</v>
      </c>
      <c r="L4" s="624">
        <v>42478</v>
      </c>
      <c r="M4" s="623" t="s">
        <v>4</v>
      </c>
    </row>
    <row r="5" spans="1:13" x14ac:dyDescent="0.2">
      <c r="A5" s="623" t="s">
        <v>890</v>
      </c>
      <c r="B5" s="623" t="s">
        <v>900</v>
      </c>
      <c r="C5" s="623" t="s">
        <v>892</v>
      </c>
      <c r="D5" s="623" t="s">
        <v>279</v>
      </c>
      <c r="E5" s="623" t="s">
        <v>280</v>
      </c>
      <c r="F5" s="623" t="s">
        <v>281</v>
      </c>
      <c r="G5" s="623" t="s">
        <v>1819</v>
      </c>
      <c r="H5" s="624">
        <v>42478</v>
      </c>
      <c r="I5" s="625">
        <v>-16.21</v>
      </c>
      <c r="J5" s="623"/>
      <c r="K5" s="623" t="s">
        <v>1337</v>
      </c>
      <c r="L5" s="624">
        <v>42478</v>
      </c>
      <c r="M5" s="623" t="s">
        <v>4</v>
      </c>
    </row>
    <row r="6" spans="1:13" x14ac:dyDescent="0.2">
      <c r="A6" s="623" t="s">
        <v>890</v>
      </c>
      <c r="B6" s="623" t="s">
        <v>900</v>
      </c>
      <c r="C6" s="623" t="s">
        <v>892</v>
      </c>
      <c r="D6" s="623" t="s">
        <v>279</v>
      </c>
      <c r="E6" s="623" t="s">
        <v>280</v>
      </c>
      <c r="F6" s="623" t="s">
        <v>281</v>
      </c>
      <c r="G6" s="623" t="s">
        <v>1820</v>
      </c>
      <c r="H6" s="624">
        <v>42478</v>
      </c>
      <c r="I6" s="625">
        <v>-14.06</v>
      </c>
      <c r="J6" s="623"/>
      <c r="K6" s="623" t="s">
        <v>218</v>
      </c>
      <c r="L6" s="624">
        <v>42478</v>
      </c>
      <c r="M6" s="623" t="s">
        <v>4</v>
      </c>
    </row>
    <row r="7" spans="1:13" x14ac:dyDescent="0.2">
      <c r="A7" s="623" t="s">
        <v>890</v>
      </c>
      <c r="B7" s="623" t="s">
        <v>900</v>
      </c>
      <c r="C7" s="623" t="s">
        <v>892</v>
      </c>
      <c r="D7" s="623" t="s">
        <v>279</v>
      </c>
      <c r="E7" s="623" t="s">
        <v>280</v>
      </c>
      <c r="F7" s="623" t="s">
        <v>281</v>
      </c>
      <c r="G7" s="623" t="s">
        <v>1826</v>
      </c>
      <c r="H7" s="624">
        <v>42478</v>
      </c>
      <c r="I7" s="625">
        <v>-103.54</v>
      </c>
      <c r="J7" s="623"/>
      <c r="K7" s="623" t="s">
        <v>3302</v>
      </c>
      <c r="L7" s="624">
        <v>42478</v>
      </c>
      <c r="M7" s="623" t="s">
        <v>4</v>
      </c>
    </row>
    <row r="8" spans="1:13" x14ac:dyDescent="0.2">
      <c r="A8" s="623" t="s">
        <v>890</v>
      </c>
      <c r="B8" s="623" t="s">
        <v>900</v>
      </c>
      <c r="C8" s="623" t="s">
        <v>892</v>
      </c>
      <c r="D8" s="623" t="s">
        <v>2084</v>
      </c>
      <c r="E8" s="623" t="s">
        <v>2085</v>
      </c>
      <c r="F8" s="623" t="s">
        <v>2086</v>
      </c>
      <c r="G8" s="623" t="s">
        <v>2087</v>
      </c>
      <c r="H8" s="624">
        <v>42468</v>
      </c>
      <c r="I8" s="625">
        <v>-828.82</v>
      </c>
      <c r="J8" s="623"/>
      <c r="K8" s="623" t="s">
        <v>1827</v>
      </c>
      <c r="L8" s="624">
        <v>42471</v>
      </c>
      <c r="M8" s="623" t="s">
        <v>4</v>
      </c>
    </row>
    <row r="9" spans="1:13" x14ac:dyDescent="0.2">
      <c r="A9" s="623" t="s">
        <v>896</v>
      </c>
      <c r="B9" s="623" t="s">
        <v>900</v>
      </c>
      <c r="C9" s="623" t="s">
        <v>891</v>
      </c>
      <c r="D9" s="623" t="s">
        <v>1368</v>
      </c>
      <c r="E9" s="623" t="s">
        <v>1369</v>
      </c>
      <c r="F9" s="623" t="s">
        <v>1370</v>
      </c>
      <c r="G9" s="623" t="s">
        <v>1371</v>
      </c>
      <c r="H9" s="624">
        <v>42460</v>
      </c>
      <c r="I9" s="625">
        <v>17482.52</v>
      </c>
      <c r="J9" s="623"/>
      <c r="K9" s="623" t="s">
        <v>261</v>
      </c>
      <c r="L9" s="624">
        <v>42475</v>
      </c>
      <c r="M9" s="623" t="s">
        <v>4</v>
      </c>
    </row>
    <row r="10" spans="1:13" x14ac:dyDescent="0.2">
      <c r="A10" s="623" t="s">
        <v>896</v>
      </c>
      <c r="B10" s="623" t="s">
        <v>900</v>
      </c>
      <c r="C10" s="623" t="s">
        <v>891</v>
      </c>
      <c r="D10" s="623" t="s">
        <v>94</v>
      </c>
      <c r="E10" s="623" t="s">
        <v>95</v>
      </c>
      <c r="F10" s="623" t="s">
        <v>96</v>
      </c>
      <c r="G10" s="623" t="s">
        <v>1519</v>
      </c>
      <c r="H10" s="624">
        <v>42480</v>
      </c>
      <c r="I10" s="625">
        <v>222.04</v>
      </c>
      <c r="J10" s="623" t="s">
        <v>1520</v>
      </c>
      <c r="K10" s="623" t="s">
        <v>97</v>
      </c>
      <c r="L10" s="624">
        <v>42480</v>
      </c>
      <c r="M10" s="623" t="s">
        <v>4</v>
      </c>
    </row>
    <row r="11" spans="1:13" x14ac:dyDescent="0.2">
      <c r="A11" s="623" t="s">
        <v>896</v>
      </c>
      <c r="B11" s="623" t="s">
        <v>900</v>
      </c>
      <c r="C11" s="623" t="s">
        <v>891</v>
      </c>
      <c r="D11" s="623" t="s">
        <v>94</v>
      </c>
      <c r="E11" s="623" t="s">
        <v>95</v>
      </c>
      <c r="F11" s="623" t="s">
        <v>96</v>
      </c>
      <c r="G11" s="623" t="s">
        <v>1545</v>
      </c>
      <c r="H11" s="624">
        <v>42464</v>
      </c>
      <c r="I11" s="625">
        <v>130.68</v>
      </c>
      <c r="J11" s="623" t="s">
        <v>1546</v>
      </c>
      <c r="K11" s="623" t="s">
        <v>97</v>
      </c>
      <c r="L11" s="624">
        <v>42464</v>
      </c>
      <c r="M11" s="623" t="s">
        <v>4</v>
      </c>
    </row>
    <row r="12" spans="1:13" x14ac:dyDescent="0.2">
      <c r="A12" s="623" t="s">
        <v>896</v>
      </c>
      <c r="B12" s="623" t="s">
        <v>900</v>
      </c>
      <c r="C12" s="623" t="s">
        <v>891</v>
      </c>
      <c r="D12" s="623" t="s">
        <v>80</v>
      </c>
      <c r="E12" s="623" t="s">
        <v>81</v>
      </c>
      <c r="F12" s="623" t="s">
        <v>82</v>
      </c>
      <c r="G12" s="623" t="s">
        <v>1570</v>
      </c>
      <c r="H12" s="624">
        <v>42471</v>
      </c>
      <c r="I12" s="625">
        <v>43.56</v>
      </c>
      <c r="J12" s="623" t="s">
        <v>1571</v>
      </c>
      <c r="K12" s="623" t="s">
        <v>2101</v>
      </c>
      <c r="L12" s="624">
        <v>42471</v>
      </c>
      <c r="M12" s="623" t="s">
        <v>4</v>
      </c>
    </row>
    <row r="13" spans="1:13" x14ac:dyDescent="0.2">
      <c r="A13" s="623" t="s">
        <v>896</v>
      </c>
      <c r="B13" s="623" t="s">
        <v>900</v>
      </c>
      <c r="C13" s="623" t="s">
        <v>891</v>
      </c>
      <c r="D13" s="623" t="s">
        <v>80</v>
      </c>
      <c r="E13" s="623" t="s">
        <v>81</v>
      </c>
      <c r="F13" s="623" t="s">
        <v>82</v>
      </c>
      <c r="G13" s="623" t="s">
        <v>2082</v>
      </c>
      <c r="H13" s="624">
        <v>42466</v>
      </c>
      <c r="I13" s="625">
        <v>172.41</v>
      </c>
      <c r="J13" s="623" t="s">
        <v>2083</v>
      </c>
      <c r="K13" s="623" t="s">
        <v>976</v>
      </c>
      <c r="L13" s="624">
        <v>42466</v>
      </c>
      <c r="M13" s="623" t="s">
        <v>4</v>
      </c>
    </row>
    <row r="14" spans="1:13" x14ac:dyDescent="0.2">
      <c r="A14" s="623" t="s">
        <v>896</v>
      </c>
      <c r="B14" s="623" t="s">
        <v>900</v>
      </c>
      <c r="C14" s="623" t="s">
        <v>891</v>
      </c>
      <c r="D14" s="623" t="s">
        <v>1641</v>
      </c>
      <c r="E14" s="623" t="s">
        <v>1642</v>
      </c>
      <c r="F14" s="623" t="s">
        <v>1643</v>
      </c>
      <c r="G14" s="623" t="s">
        <v>3303</v>
      </c>
      <c r="H14" s="624">
        <v>42422</v>
      </c>
      <c r="I14" s="625">
        <v>2212.85</v>
      </c>
      <c r="J14" s="623"/>
      <c r="K14" s="623" t="s">
        <v>383</v>
      </c>
      <c r="L14" s="624">
        <v>42489</v>
      </c>
      <c r="M14" s="623" t="s">
        <v>4</v>
      </c>
    </row>
    <row r="15" spans="1:13" x14ac:dyDescent="0.2">
      <c r="A15" s="623" t="s">
        <v>896</v>
      </c>
      <c r="B15" s="623" t="s">
        <v>900</v>
      </c>
      <c r="C15" s="623" t="s">
        <v>891</v>
      </c>
      <c r="D15" s="623" t="s">
        <v>164</v>
      </c>
      <c r="E15" s="623" t="s">
        <v>165</v>
      </c>
      <c r="F15" s="623" t="s">
        <v>166</v>
      </c>
      <c r="G15" s="623" t="s">
        <v>1661</v>
      </c>
      <c r="H15" s="624">
        <v>42480</v>
      </c>
      <c r="I15" s="625">
        <v>431.97</v>
      </c>
      <c r="J15" s="623" t="s">
        <v>1662</v>
      </c>
      <c r="K15" s="623" t="s">
        <v>135</v>
      </c>
      <c r="L15" s="624">
        <v>42489</v>
      </c>
      <c r="M15" s="623" t="s">
        <v>4</v>
      </c>
    </row>
    <row r="16" spans="1:13" x14ac:dyDescent="0.2">
      <c r="A16" s="623" t="s">
        <v>896</v>
      </c>
      <c r="B16" s="623" t="s">
        <v>900</v>
      </c>
      <c r="C16" s="623" t="s">
        <v>891</v>
      </c>
      <c r="D16" s="623" t="s">
        <v>164</v>
      </c>
      <c r="E16" s="623" t="s">
        <v>165</v>
      </c>
      <c r="F16" s="623" t="s">
        <v>166</v>
      </c>
      <c r="G16" s="623" t="s">
        <v>1663</v>
      </c>
      <c r="H16" s="624">
        <v>42478</v>
      </c>
      <c r="I16" s="625">
        <v>1606.55</v>
      </c>
      <c r="J16" s="623" t="s">
        <v>1664</v>
      </c>
      <c r="K16" s="623" t="s">
        <v>135</v>
      </c>
      <c r="L16" s="624">
        <v>42489</v>
      </c>
      <c r="M16" s="623" t="s">
        <v>4</v>
      </c>
    </row>
    <row r="17" spans="1:13" x14ac:dyDescent="0.2">
      <c r="A17" s="623" t="s">
        <v>896</v>
      </c>
      <c r="B17" s="623" t="s">
        <v>900</v>
      </c>
      <c r="C17" s="623" t="s">
        <v>891</v>
      </c>
      <c r="D17" s="623" t="s">
        <v>488</v>
      </c>
      <c r="E17" s="623" t="s">
        <v>489</v>
      </c>
      <c r="F17" s="623" t="s">
        <v>490</v>
      </c>
      <c r="G17" s="623" t="s">
        <v>1674</v>
      </c>
      <c r="H17" s="624">
        <v>42458</v>
      </c>
      <c r="I17" s="625">
        <v>1183.3800000000001</v>
      </c>
      <c r="J17" s="623" t="s">
        <v>1675</v>
      </c>
      <c r="K17" s="623" t="s">
        <v>135</v>
      </c>
      <c r="L17" s="624">
        <v>42461</v>
      </c>
      <c r="M17" s="623" t="s">
        <v>4</v>
      </c>
    </row>
    <row r="18" spans="1:13" x14ac:dyDescent="0.2">
      <c r="A18" s="623" t="s">
        <v>896</v>
      </c>
      <c r="B18" s="623" t="s">
        <v>900</v>
      </c>
      <c r="C18" s="623" t="s">
        <v>891</v>
      </c>
      <c r="D18" s="623" t="s">
        <v>271</v>
      </c>
      <c r="E18" s="623" t="s">
        <v>272</v>
      </c>
      <c r="F18" s="623" t="s">
        <v>273</v>
      </c>
      <c r="G18" s="623" t="s">
        <v>1676</v>
      </c>
      <c r="H18" s="624">
        <v>42482</v>
      </c>
      <c r="I18" s="625">
        <v>61.58</v>
      </c>
      <c r="J18" s="623" t="s">
        <v>1677</v>
      </c>
      <c r="K18" s="623" t="s">
        <v>356</v>
      </c>
      <c r="L18" s="624">
        <v>42489</v>
      </c>
      <c r="M18" s="623" t="s">
        <v>4</v>
      </c>
    </row>
    <row r="19" spans="1:13" x14ac:dyDescent="0.2">
      <c r="A19" s="623" t="s">
        <v>890</v>
      </c>
      <c r="B19" s="623" t="s">
        <v>900</v>
      </c>
      <c r="C19" s="623" t="s">
        <v>891</v>
      </c>
      <c r="D19" s="623" t="s">
        <v>2106</v>
      </c>
      <c r="E19" s="623" t="s">
        <v>2107</v>
      </c>
      <c r="F19" s="623" t="s">
        <v>2108</v>
      </c>
      <c r="G19" s="623" t="s">
        <v>2109</v>
      </c>
      <c r="H19" s="624">
        <v>42482</v>
      </c>
      <c r="I19" s="625">
        <v>200</v>
      </c>
      <c r="J19" s="623"/>
      <c r="K19" s="623" t="s">
        <v>283</v>
      </c>
      <c r="L19" s="624">
        <v>42485</v>
      </c>
      <c r="M19" s="623" t="s">
        <v>4</v>
      </c>
    </row>
    <row r="20" spans="1:13" x14ac:dyDescent="0.2">
      <c r="A20" s="623" t="s">
        <v>890</v>
      </c>
      <c r="B20" s="623" t="s">
        <v>900</v>
      </c>
      <c r="C20" s="623" t="s">
        <v>891</v>
      </c>
      <c r="D20" s="623" t="s">
        <v>407</v>
      </c>
      <c r="E20" s="623" t="s">
        <v>408</v>
      </c>
      <c r="F20" s="623" t="s">
        <v>409</v>
      </c>
      <c r="G20" s="623" t="s">
        <v>1770</v>
      </c>
      <c r="H20" s="624">
        <v>42461</v>
      </c>
      <c r="I20" s="625">
        <v>266.2</v>
      </c>
      <c r="J20" s="623" t="s">
        <v>1771</v>
      </c>
      <c r="K20" s="623" t="s">
        <v>304</v>
      </c>
      <c r="L20" s="624">
        <v>42486</v>
      </c>
      <c r="M20" s="623" t="s">
        <v>4</v>
      </c>
    </row>
    <row r="21" spans="1:13" x14ac:dyDescent="0.2">
      <c r="A21" s="623" t="s">
        <v>890</v>
      </c>
      <c r="B21" s="623" t="s">
        <v>900</v>
      </c>
      <c r="C21" s="623" t="s">
        <v>891</v>
      </c>
      <c r="D21" s="623" t="s">
        <v>407</v>
      </c>
      <c r="E21" s="623" t="s">
        <v>408</v>
      </c>
      <c r="F21" s="623" t="s">
        <v>409</v>
      </c>
      <c r="G21" s="623" t="s">
        <v>1772</v>
      </c>
      <c r="H21" s="624">
        <v>42461</v>
      </c>
      <c r="I21" s="625">
        <v>713.9</v>
      </c>
      <c r="J21" s="623" t="s">
        <v>1773</v>
      </c>
      <c r="K21" s="623" t="s">
        <v>304</v>
      </c>
      <c r="L21" s="624">
        <v>42486</v>
      </c>
      <c r="M21" s="623" t="s">
        <v>4</v>
      </c>
    </row>
    <row r="22" spans="1:13" x14ac:dyDescent="0.2">
      <c r="A22" s="623" t="s">
        <v>890</v>
      </c>
      <c r="B22" s="623" t="s">
        <v>900</v>
      </c>
      <c r="C22" s="623" t="s">
        <v>891</v>
      </c>
      <c r="D22" s="623" t="s">
        <v>1912</v>
      </c>
      <c r="E22" s="623" t="s">
        <v>1913</v>
      </c>
      <c r="F22" s="623" t="s">
        <v>1914</v>
      </c>
      <c r="G22" s="623" t="s">
        <v>1915</v>
      </c>
      <c r="H22" s="624">
        <v>42488</v>
      </c>
      <c r="I22" s="625">
        <v>7276.94</v>
      </c>
      <c r="J22" s="623" t="s">
        <v>1916</v>
      </c>
      <c r="K22" s="623" t="s">
        <v>211</v>
      </c>
      <c r="L22" s="624">
        <v>42489</v>
      </c>
      <c r="M22" s="623" t="s">
        <v>4</v>
      </c>
    </row>
    <row r="23" spans="1:13" x14ac:dyDescent="0.2">
      <c r="A23" s="623" t="s">
        <v>890</v>
      </c>
      <c r="B23" s="623" t="s">
        <v>900</v>
      </c>
      <c r="C23" s="623" t="s">
        <v>891</v>
      </c>
      <c r="D23" s="623" t="s">
        <v>262</v>
      </c>
      <c r="E23" s="623" t="s">
        <v>263</v>
      </c>
      <c r="F23" s="623" t="s">
        <v>264</v>
      </c>
      <c r="G23" s="623" t="s">
        <v>1962</v>
      </c>
      <c r="H23" s="624">
        <v>42468</v>
      </c>
      <c r="I23" s="625">
        <v>3.15</v>
      </c>
      <c r="J23" s="623"/>
      <c r="K23" s="623" t="s">
        <v>1963</v>
      </c>
      <c r="L23" s="624">
        <v>42473</v>
      </c>
      <c r="M23" s="623" t="s">
        <v>4</v>
      </c>
    </row>
    <row r="24" spans="1:13" x14ac:dyDescent="0.2">
      <c r="A24" s="623" t="s">
        <v>890</v>
      </c>
      <c r="B24" s="623" t="s">
        <v>900</v>
      </c>
      <c r="C24" s="623" t="s">
        <v>891</v>
      </c>
      <c r="D24" s="623" t="s">
        <v>262</v>
      </c>
      <c r="E24" s="623" t="s">
        <v>263</v>
      </c>
      <c r="F24" s="623" t="s">
        <v>264</v>
      </c>
      <c r="G24" s="623" t="s">
        <v>2088</v>
      </c>
      <c r="H24" s="624">
        <v>42461</v>
      </c>
      <c r="I24" s="625">
        <v>18.149999999999999</v>
      </c>
      <c r="J24" s="623"/>
      <c r="K24" s="623" t="s">
        <v>2089</v>
      </c>
      <c r="L24" s="624">
        <v>42465</v>
      </c>
      <c r="M24" s="623" t="s">
        <v>4</v>
      </c>
    </row>
    <row r="25" spans="1:13" x14ac:dyDescent="0.2">
      <c r="A25" s="623" t="s">
        <v>890</v>
      </c>
      <c r="B25" s="623" t="s">
        <v>900</v>
      </c>
      <c r="C25" s="623" t="s">
        <v>891</v>
      </c>
      <c r="D25" s="623" t="s">
        <v>90</v>
      </c>
      <c r="E25" s="623" t="s">
        <v>91</v>
      </c>
      <c r="F25" s="623" t="s">
        <v>92</v>
      </c>
      <c r="G25" s="623" t="s">
        <v>1969</v>
      </c>
      <c r="H25" s="624">
        <v>42471</v>
      </c>
      <c r="I25" s="625">
        <v>58.5</v>
      </c>
      <c r="J25" s="623" t="s">
        <v>1970</v>
      </c>
      <c r="K25" s="623" t="s">
        <v>1963</v>
      </c>
      <c r="L25" s="624">
        <v>42473</v>
      </c>
      <c r="M25" s="623" t="s">
        <v>4</v>
      </c>
    </row>
    <row r="26" spans="1:13" x14ac:dyDescent="0.2">
      <c r="A26" s="623" t="s">
        <v>890</v>
      </c>
      <c r="B26" s="623" t="s">
        <v>900</v>
      </c>
      <c r="C26" s="623" t="s">
        <v>891</v>
      </c>
      <c r="D26" s="623" t="s">
        <v>90</v>
      </c>
      <c r="E26" s="623" t="s">
        <v>91</v>
      </c>
      <c r="F26" s="623" t="s">
        <v>92</v>
      </c>
      <c r="G26" s="623" t="s">
        <v>2090</v>
      </c>
      <c r="H26" s="624">
        <v>42460</v>
      </c>
      <c r="I26" s="625">
        <v>24.24</v>
      </c>
      <c r="J26" s="623" t="s">
        <v>2091</v>
      </c>
      <c r="K26" s="623" t="s">
        <v>366</v>
      </c>
      <c r="L26" s="624">
        <v>42465</v>
      </c>
      <c r="M26" s="623" t="s">
        <v>4</v>
      </c>
    </row>
    <row r="27" spans="1:13" x14ac:dyDescent="0.2">
      <c r="A27" s="623" t="s">
        <v>890</v>
      </c>
      <c r="B27" s="623" t="s">
        <v>900</v>
      </c>
      <c r="C27" s="623" t="s">
        <v>891</v>
      </c>
      <c r="D27" s="623" t="s">
        <v>255</v>
      </c>
      <c r="E27" s="623" t="s">
        <v>256</v>
      </c>
      <c r="F27" s="623" t="s">
        <v>257</v>
      </c>
      <c r="G27" s="623" t="s">
        <v>1988</v>
      </c>
      <c r="H27" s="624">
        <v>42467</v>
      </c>
      <c r="I27" s="625">
        <v>2.61</v>
      </c>
      <c r="J27" s="623"/>
      <c r="K27" s="623" t="s">
        <v>1963</v>
      </c>
      <c r="L27" s="624">
        <v>42472</v>
      </c>
      <c r="M27" s="623" t="s">
        <v>4</v>
      </c>
    </row>
    <row r="28" spans="1:13" x14ac:dyDescent="0.2">
      <c r="A28" s="623" t="s">
        <v>890</v>
      </c>
      <c r="B28" s="623" t="s">
        <v>900</v>
      </c>
      <c r="C28" s="623" t="s">
        <v>891</v>
      </c>
      <c r="D28" s="623" t="s">
        <v>178</v>
      </c>
      <c r="E28" s="623" t="s">
        <v>179</v>
      </c>
      <c r="F28" s="623" t="s">
        <v>180</v>
      </c>
      <c r="G28" s="623" t="s">
        <v>3304</v>
      </c>
      <c r="H28" s="624">
        <v>42467</v>
      </c>
      <c r="I28" s="625">
        <v>130.38</v>
      </c>
      <c r="J28" s="623"/>
      <c r="K28" s="623" t="s">
        <v>1963</v>
      </c>
      <c r="L28" s="624">
        <v>42471</v>
      </c>
      <c r="M28" s="623" t="s">
        <v>4</v>
      </c>
    </row>
    <row r="29" spans="1:13" x14ac:dyDescent="0.2">
      <c r="A29" s="623" t="s">
        <v>890</v>
      </c>
      <c r="B29" s="623" t="s">
        <v>900</v>
      </c>
      <c r="C29" s="623" t="s">
        <v>891</v>
      </c>
      <c r="D29" s="623" t="s">
        <v>178</v>
      </c>
      <c r="E29" s="623" t="s">
        <v>179</v>
      </c>
      <c r="F29" s="623" t="s">
        <v>180</v>
      </c>
      <c r="G29" s="623" t="s">
        <v>2003</v>
      </c>
      <c r="H29" s="624">
        <v>42468</v>
      </c>
      <c r="I29" s="625">
        <v>35.479999999999997</v>
      </c>
      <c r="J29" s="623"/>
      <c r="K29" s="623" t="s">
        <v>1963</v>
      </c>
      <c r="L29" s="624">
        <v>42471</v>
      </c>
      <c r="M29" s="623" t="s">
        <v>4</v>
      </c>
    </row>
    <row r="30" spans="1:13" x14ac:dyDescent="0.2">
      <c r="A30" s="623" t="s">
        <v>890</v>
      </c>
      <c r="B30" s="623" t="s">
        <v>282</v>
      </c>
      <c r="C30" s="623" t="s">
        <v>891</v>
      </c>
      <c r="D30" s="623" t="s">
        <v>3305</v>
      </c>
      <c r="E30" s="623" t="s">
        <v>3306</v>
      </c>
      <c r="F30" s="623"/>
      <c r="G30" s="623" t="s">
        <v>3307</v>
      </c>
      <c r="H30" s="624">
        <v>42313</v>
      </c>
      <c r="I30" s="625">
        <v>281.93</v>
      </c>
      <c r="J30" s="623"/>
      <c r="K30" s="623" t="s">
        <v>357</v>
      </c>
      <c r="L30" s="624">
        <v>42467</v>
      </c>
      <c r="M30" s="623" t="s">
        <v>4</v>
      </c>
    </row>
    <row r="31" spans="1:13" x14ac:dyDescent="0.2">
      <c r="A31" s="623" t="s">
        <v>890</v>
      </c>
      <c r="B31" s="623" t="s">
        <v>282</v>
      </c>
      <c r="C31" s="623" t="s">
        <v>891</v>
      </c>
      <c r="D31" s="623" t="s">
        <v>1331</v>
      </c>
      <c r="E31" s="623" t="s">
        <v>1332</v>
      </c>
      <c r="F31" s="623" t="s">
        <v>1333</v>
      </c>
      <c r="G31" s="623" t="s">
        <v>2092</v>
      </c>
      <c r="H31" s="624">
        <v>42331</v>
      </c>
      <c r="I31" s="625">
        <v>100</v>
      </c>
      <c r="J31" s="623"/>
      <c r="K31" s="623" t="s">
        <v>351</v>
      </c>
      <c r="L31" s="624">
        <v>42479</v>
      </c>
      <c r="M31" s="623" t="s">
        <v>4</v>
      </c>
    </row>
    <row r="32" spans="1:13" x14ac:dyDescent="0.2">
      <c r="A32" s="623"/>
      <c r="B32" s="623"/>
      <c r="C32" s="623"/>
      <c r="D32" s="623"/>
      <c r="E32" s="623"/>
      <c r="F32" s="623"/>
      <c r="G32" s="623"/>
      <c r="H32" s="623"/>
      <c r="I32" s="626">
        <v>31534.69000000001</v>
      </c>
      <c r="J32" s="623"/>
      <c r="K32" s="623"/>
      <c r="L32" s="623"/>
      <c r="M32" s="623"/>
    </row>
    <row r="33" spans="1:13" x14ac:dyDescent="0.2">
      <c r="A33" s="517"/>
      <c r="B33" s="517"/>
      <c r="C33" s="517"/>
      <c r="D33" s="517"/>
      <c r="E33" s="517"/>
      <c r="F33" s="517"/>
      <c r="G33" s="517"/>
      <c r="H33" s="519"/>
      <c r="I33" s="509"/>
      <c r="J33" s="517"/>
      <c r="K33" s="517"/>
      <c r="L33" s="519"/>
      <c r="M33" s="517"/>
    </row>
    <row r="34" spans="1:13" x14ac:dyDescent="0.2">
      <c r="A34" s="517"/>
      <c r="B34" s="517"/>
      <c r="C34" s="517"/>
      <c r="D34" s="517"/>
      <c r="E34" s="517"/>
      <c r="F34" s="517"/>
      <c r="G34" s="517"/>
      <c r="H34" s="519"/>
      <c r="I34" s="509"/>
      <c r="J34" s="517"/>
      <c r="K34" s="517"/>
      <c r="L34" s="519"/>
      <c r="M34" s="517"/>
    </row>
    <row r="35" spans="1:13" x14ac:dyDescent="0.2">
      <c r="A35" s="517"/>
      <c r="B35" s="517"/>
      <c r="C35" s="517"/>
      <c r="D35" s="517"/>
      <c r="E35" s="517"/>
      <c r="F35" s="517"/>
      <c r="G35" s="517"/>
      <c r="H35" s="519"/>
      <c r="I35" s="509"/>
      <c r="J35" s="517"/>
      <c r="K35" s="517"/>
      <c r="L35" s="519"/>
      <c r="M35" s="517"/>
    </row>
    <row r="36" spans="1:13" x14ac:dyDescent="0.2">
      <c r="A36" s="517"/>
      <c r="B36" s="517"/>
      <c r="C36" s="517"/>
      <c r="D36" s="517"/>
      <c r="E36" s="517"/>
      <c r="F36" s="517"/>
      <c r="G36" s="517"/>
      <c r="H36" s="519"/>
      <c r="I36" s="509"/>
      <c r="J36" s="517"/>
      <c r="K36" s="517"/>
      <c r="L36" s="519"/>
      <c r="M36" s="517"/>
    </row>
    <row r="37" spans="1:13" x14ac:dyDescent="0.2">
      <c r="A37" s="517"/>
      <c r="B37" s="517"/>
      <c r="C37" s="517"/>
      <c r="D37" s="517"/>
      <c r="E37" s="517"/>
      <c r="F37" s="517"/>
      <c r="G37" s="517"/>
      <c r="H37" s="519"/>
      <c r="I37" s="509"/>
      <c r="J37" s="517"/>
      <c r="K37" s="517"/>
      <c r="L37" s="519"/>
      <c r="M37" s="517"/>
    </row>
    <row r="38" spans="1:13" x14ac:dyDescent="0.2">
      <c r="A38" s="517"/>
      <c r="B38" s="517"/>
      <c r="C38" s="517"/>
      <c r="D38" s="517"/>
      <c r="E38" s="517"/>
      <c r="F38" s="517"/>
      <c r="G38" s="517"/>
      <c r="H38" s="519"/>
      <c r="I38" s="509"/>
      <c r="J38" s="517"/>
      <c r="K38" s="517"/>
      <c r="L38" s="519"/>
      <c r="M38" s="517"/>
    </row>
    <row r="39" spans="1:13" x14ac:dyDescent="0.2">
      <c r="A39" s="517"/>
      <c r="B39" s="517"/>
      <c r="C39" s="517"/>
      <c r="D39" s="517"/>
      <c r="E39" s="517"/>
      <c r="F39" s="517"/>
      <c r="G39" s="517"/>
      <c r="H39" s="519"/>
      <c r="I39" s="509"/>
      <c r="J39" s="517"/>
      <c r="K39" s="517"/>
      <c r="L39" s="519"/>
      <c r="M39" s="517"/>
    </row>
    <row r="40" spans="1:13" x14ac:dyDescent="0.2">
      <c r="A40" s="517"/>
      <c r="B40" s="517"/>
      <c r="C40" s="517"/>
      <c r="D40" s="517"/>
      <c r="E40" s="517"/>
      <c r="F40" s="517"/>
      <c r="G40" s="517"/>
      <c r="H40" s="519"/>
      <c r="I40" s="509"/>
      <c r="J40" s="517"/>
      <c r="K40" s="517"/>
      <c r="L40" s="519"/>
      <c r="M40" s="517"/>
    </row>
    <row r="41" spans="1:13" x14ac:dyDescent="0.2">
      <c r="A41" s="517"/>
      <c r="B41" s="517"/>
      <c r="C41" s="517"/>
      <c r="D41" s="517"/>
      <c r="E41" s="517"/>
      <c r="F41" s="517"/>
      <c r="G41" s="517"/>
      <c r="H41" s="519"/>
      <c r="I41" s="509"/>
      <c r="J41" s="517"/>
      <c r="K41" s="517"/>
      <c r="L41" s="519"/>
      <c r="M41" s="517"/>
    </row>
    <row r="42" spans="1:13" x14ac:dyDescent="0.2">
      <c r="A42" s="517"/>
      <c r="B42" s="517"/>
      <c r="C42" s="517"/>
      <c r="D42" s="517"/>
      <c r="E42" s="517"/>
      <c r="F42" s="517"/>
      <c r="G42" s="517"/>
      <c r="H42" s="519"/>
      <c r="I42" s="509"/>
      <c r="J42" s="517"/>
      <c r="K42" s="517"/>
      <c r="L42" s="519"/>
      <c r="M42" s="517"/>
    </row>
    <row r="43" spans="1:13" x14ac:dyDescent="0.2">
      <c r="A43" s="517"/>
      <c r="B43" s="517"/>
      <c r="C43" s="517"/>
      <c r="D43" s="517"/>
      <c r="E43" s="517"/>
      <c r="F43" s="517"/>
      <c r="G43" s="517"/>
      <c r="H43" s="519"/>
      <c r="I43" s="509"/>
      <c r="J43" s="517"/>
      <c r="K43" s="517"/>
      <c r="L43" s="519"/>
      <c r="M43" s="517"/>
    </row>
    <row r="44" spans="1:13" x14ac:dyDescent="0.2">
      <c r="A44" s="517"/>
      <c r="B44" s="517"/>
      <c r="C44" s="517"/>
      <c r="D44" s="517"/>
      <c r="E44" s="517"/>
      <c r="F44" s="517"/>
      <c r="G44" s="517"/>
      <c r="H44" s="519"/>
      <c r="I44" s="509"/>
      <c r="J44" s="517"/>
      <c r="K44" s="517"/>
      <c r="L44" s="519"/>
      <c r="M44" s="517"/>
    </row>
    <row r="45" spans="1:13" x14ac:dyDescent="0.2">
      <c r="A45" s="517"/>
      <c r="B45" s="517"/>
      <c r="C45" s="517"/>
      <c r="D45" s="517"/>
      <c r="E45" s="517"/>
      <c r="F45" s="517"/>
      <c r="G45" s="517"/>
      <c r="H45" s="519"/>
      <c r="I45" s="509"/>
      <c r="J45" s="517"/>
      <c r="K45" s="517"/>
      <c r="L45" s="519"/>
      <c r="M45" s="517"/>
    </row>
    <row r="46" spans="1:13" x14ac:dyDescent="0.2">
      <c r="A46" s="517"/>
      <c r="B46" s="517"/>
      <c r="C46" s="517"/>
      <c r="D46" s="517"/>
      <c r="E46" s="517"/>
      <c r="F46" s="517"/>
      <c r="G46" s="517"/>
      <c r="H46" s="519"/>
      <c r="I46" s="509"/>
      <c r="J46" s="517"/>
      <c r="K46" s="517"/>
      <c r="L46" s="519"/>
      <c r="M46" s="517"/>
    </row>
    <row r="47" spans="1:13" x14ac:dyDescent="0.2">
      <c r="A47" s="517"/>
      <c r="B47" s="517"/>
      <c r="C47" s="517"/>
      <c r="D47" s="517"/>
      <c r="E47" s="517"/>
      <c r="F47" s="517"/>
      <c r="G47" s="517"/>
      <c r="H47" s="519"/>
      <c r="I47" s="509"/>
      <c r="J47" s="517"/>
      <c r="K47" s="517"/>
      <c r="L47" s="519"/>
      <c r="M47" s="517"/>
    </row>
    <row r="48" spans="1:13" x14ac:dyDescent="0.2">
      <c r="A48" s="517"/>
      <c r="B48" s="517"/>
      <c r="C48" s="517"/>
      <c r="D48" s="517"/>
      <c r="E48" s="517"/>
      <c r="F48" s="517"/>
      <c r="G48" s="517"/>
      <c r="H48" s="519"/>
      <c r="I48" s="509"/>
      <c r="J48" s="517"/>
      <c r="K48" s="517"/>
      <c r="L48" s="519"/>
      <c r="M48" s="517"/>
    </row>
    <row r="49" spans="1:13" x14ac:dyDescent="0.2">
      <c r="A49" s="517"/>
      <c r="B49" s="517"/>
      <c r="C49" s="517"/>
      <c r="D49" s="517"/>
      <c r="E49" s="517"/>
      <c r="F49" s="517"/>
      <c r="G49" s="517"/>
      <c r="H49" s="519"/>
      <c r="I49" s="509"/>
      <c r="J49" s="517"/>
      <c r="K49" s="517"/>
      <c r="L49" s="519"/>
      <c r="M49" s="517"/>
    </row>
    <row r="50" spans="1:13" x14ac:dyDescent="0.2">
      <c r="A50" s="517"/>
      <c r="B50" s="517"/>
      <c r="C50" s="517"/>
      <c r="D50" s="517"/>
      <c r="E50" s="517"/>
      <c r="F50" s="517"/>
      <c r="G50" s="517"/>
      <c r="H50" s="519"/>
      <c r="I50" s="509"/>
      <c r="J50" s="517"/>
      <c r="K50" s="517"/>
      <c r="L50" s="519"/>
      <c r="M50" s="517"/>
    </row>
    <row r="51" spans="1:13" x14ac:dyDescent="0.2">
      <c r="A51" s="517"/>
      <c r="B51" s="517"/>
      <c r="C51" s="517"/>
      <c r="D51" s="517"/>
      <c r="E51" s="517"/>
      <c r="F51" s="517"/>
      <c r="G51" s="517"/>
      <c r="H51" s="519"/>
      <c r="I51" s="509"/>
      <c r="J51" s="517"/>
      <c r="K51" s="517"/>
      <c r="L51" s="519"/>
      <c r="M51" s="517"/>
    </row>
    <row r="52" spans="1:13" x14ac:dyDescent="0.2">
      <c r="A52" s="517"/>
      <c r="B52" s="517"/>
      <c r="C52" s="517"/>
      <c r="D52" s="517"/>
      <c r="E52" s="517"/>
      <c r="F52" s="517"/>
      <c r="G52" s="517"/>
      <c r="H52" s="519"/>
      <c r="I52" s="509"/>
      <c r="J52" s="517"/>
      <c r="K52" s="517"/>
      <c r="L52" s="519"/>
      <c r="M52" s="517"/>
    </row>
    <row r="53" spans="1:13" x14ac:dyDescent="0.2">
      <c r="A53" s="517"/>
      <c r="B53" s="517"/>
      <c r="C53" s="517"/>
      <c r="D53" s="517"/>
      <c r="E53" s="517"/>
      <c r="F53" s="517"/>
      <c r="G53" s="517"/>
      <c r="H53" s="519"/>
      <c r="I53" s="509"/>
      <c r="J53" s="517"/>
      <c r="K53" s="517"/>
      <c r="L53" s="519"/>
      <c r="M53" s="517"/>
    </row>
    <row r="54" spans="1:13" x14ac:dyDescent="0.2">
      <c r="A54" s="517"/>
      <c r="B54" s="517"/>
      <c r="C54" s="517"/>
      <c r="D54" s="517"/>
      <c r="E54" s="517"/>
      <c r="F54" s="517"/>
      <c r="G54" s="517"/>
      <c r="H54" s="519"/>
      <c r="I54" s="509"/>
      <c r="J54" s="517"/>
      <c r="K54" s="517"/>
      <c r="L54" s="519"/>
      <c r="M54" s="517"/>
    </row>
    <row r="55" spans="1:13" x14ac:dyDescent="0.2">
      <c r="A55" s="517"/>
      <c r="B55" s="517"/>
      <c r="C55" s="517"/>
      <c r="D55" s="517"/>
      <c r="E55" s="517"/>
      <c r="F55" s="517"/>
      <c r="G55" s="517"/>
      <c r="H55" s="519"/>
      <c r="I55" s="509"/>
      <c r="J55" s="517"/>
      <c r="K55" s="517"/>
      <c r="L55" s="519"/>
      <c r="M55" s="517"/>
    </row>
    <row r="56" spans="1:13" x14ac:dyDescent="0.2">
      <c r="A56" s="517"/>
      <c r="B56" s="517"/>
      <c r="C56" s="517"/>
      <c r="D56" s="517"/>
      <c r="E56" s="517"/>
      <c r="F56" s="517"/>
      <c r="G56" s="517"/>
      <c r="H56" s="519"/>
      <c r="I56" s="509"/>
      <c r="J56" s="517"/>
      <c r="K56" s="517"/>
      <c r="L56" s="519"/>
      <c r="M56" s="517"/>
    </row>
    <row r="57" spans="1:13" x14ac:dyDescent="0.2">
      <c r="A57" s="517"/>
      <c r="B57" s="517"/>
      <c r="C57" s="517"/>
      <c r="D57" s="517"/>
      <c r="E57" s="517"/>
      <c r="F57" s="517"/>
      <c r="G57" s="517"/>
      <c r="H57" s="519"/>
      <c r="I57" s="509"/>
      <c r="J57" s="517"/>
      <c r="K57" s="517"/>
      <c r="L57" s="519"/>
      <c r="M57" s="517"/>
    </row>
    <row r="58" spans="1:13" x14ac:dyDescent="0.2">
      <c r="A58" s="517"/>
      <c r="B58" s="517"/>
      <c r="C58" s="517"/>
      <c r="D58" s="517"/>
      <c r="E58" s="517"/>
      <c r="F58" s="517"/>
      <c r="G58" s="517"/>
      <c r="H58" s="519"/>
      <c r="I58" s="509"/>
      <c r="J58" s="517"/>
      <c r="K58" s="517"/>
      <c r="L58" s="519"/>
      <c r="M58" s="517"/>
    </row>
    <row r="59" spans="1:13" x14ac:dyDescent="0.2">
      <c r="A59" s="517"/>
      <c r="B59" s="517"/>
      <c r="C59" s="517"/>
      <c r="D59" s="517"/>
      <c r="E59" s="517"/>
      <c r="F59" s="517"/>
      <c r="G59" s="517"/>
      <c r="H59" s="519"/>
      <c r="I59" s="509"/>
      <c r="J59" s="517"/>
      <c r="K59" s="517"/>
      <c r="L59" s="519"/>
      <c r="M59" s="517"/>
    </row>
    <row r="60" spans="1:13" x14ac:dyDescent="0.2">
      <c r="A60" s="517"/>
      <c r="B60" s="517"/>
      <c r="C60" s="517"/>
      <c r="D60" s="517"/>
      <c r="E60" s="517"/>
      <c r="F60" s="517"/>
      <c r="G60" s="517"/>
      <c r="H60" s="519"/>
      <c r="I60" s="509"/>
      <c r="J60" s="517"/>
      <c r="K60" s="517"/>
      <c r="L60" s="519"/>
      <c r="M60" s="517"/>
    </row>
    <row r="61" spans="1:13" x14ac:dyDescent="0.2">
      <c r="A61" s="517"/>
      <c r="B61" s="517"/>
      <c r="C61" s="517"/>
      <c r="D61" s="517"/>
      <c r="E61" s="517"/>
      <c r="F61" s="517"/>
      <c r="G61" s="517"/>
      <c r="H61" s="519"/>
      <c r="I61" s="509"/>
      <c r="J61" s="517"/>
      <c r="K61" s="517"/>
      <c r="L61" s="519"/>
      <c r="M61" s="517"/>
    </row>
    <row r="62" spans="1:13" x14ac:dyDescent="0.2">
      <c r="A62" s="517"/>
      <c r="B62" s="517"/>
      <c r="C62" s="517"/>
      <c r="D62" s="517"/>
      <c r="E62" s="517"/>
      <c r="F62" s="517"/>
      <c r="G62" s="517"/>
      <c r="H62" s="519"/>
      <c r="I62" s="509"/>
      <c r="J62" s="517"/>
      <c r="K62" s="517"/>
      <c r="L62" s="519"/>
      <c r="M62" s="517"/>
    </row>
    <row r="63" spans="1:13" x14ac:dyDescent="0.2">
      <c r="A63" s="517"/>
      <c r="B63" s="517"/>
      <c r="C63" s="517"/>
      <c r="D63" s="517"/>
      <c r="E63" s="517"/>
      <c r="F63" s="517"/>
      <c r="G63" s="517"/>
      <c r="H63" s="519"/>
      <c r="I63" s="509"/>
      <c r="J63" s="517"/>
      <c r="K63" s="517"/>
      <c r="L63" s="519"/>
      <c r="M63" s="517"/>
    </row>
    <row r="64" spans="1:13" x14ac:dyDescent="0.2">
      <c r="A64" s="517"/>
      <c r="B64" s="517"/>
      <c r="C64" s="517"/>
      <c r="D64" s="517"/>
      <c r="E64" s="517"/>
      <c r="F64" s="517"/>
      <c r="G64" s="517"/>
      <c r="H64" s="519"/>
      <c r="I64" s="509"/>
      <c r="J64" s="517"/>
      <c r="K64" s="517"/>
      <c r="L64" s="519"/>
      <c r="M64" s="517"/>
    </row>
    <row r="65" spans="1:13" x14ac:dyDescent="0.2">
      <c r="A65" s="517"/>
      <c r="B65" s="517"/>
      <c r="C65" s="517"/>
      <c r="D65" s="517"/>
      <c r="E65" s="517"/>
      <c r="F65" s="517"/>
      <c r="G65" s="517"/>
      <c r="H65" s="519"/>
      <c r="I65" s="509"/>
      <c r="J65" s="517"/>
      <c r="K65" s="517"/>
      <c r="L65" s="519"/>
      <c r="M65" s="517"/>
    </row>
    <row r="66" spans="1:13" x14ac:dyDescent="0.2">
      <c r="A66" s="517"/>
      <c r="B66" s="517"/>
      <c r="C66" s="517"/>
      <c r="D66" s="517"/>
      <c r="E66" s="517"/>
      <c r="F66" s="517"/>
      <c r="G66" s="517"/>
      <c r="H66" s="519"/>
      <c r="I66" s="509"/>
      <c r="J66" s="517"/>
      <c r="K66" s="517"/>
      <c r="L66" s="519"/>
      <c r="M66" s="517"/>
    </row>
    <row r="67" spans="1:13" x14ac:dyDescent="0.2">
      <c r="A67" s="517"/>
      <c r="B67" s="517"/>
      <c r="C67" s="517"/>
      <c r="D67" s="517"/>
      <c r="E67" s="517"/>
      <c r="F67" s="517"/>
      <c r="G67" s="517"/>
      <c r="H67" s="519"/>
      <c r="I67" s="509"/>
      <c r="J67" s="517"/>
      <c r="K67" s="517"/>
      <c r="L67" s="519"/>
      <c r="M67" s="517"/>
    </row>
    <row r="68" spans="1:13" x14ac:dyDescent="0.2">
      <c r="A68" s="517"/>
      <c r="B68" s="517"/>
      <c r="C68" s="517"/>
      <c r="D68" s="517"/>
      <c r="E68" s="517"/>
      <c r="F68" s="517"/>
      <c r="G68" s="517"/>
      <c r="H68" s="519"/>
      <c r="I68" s="509"/>
      <c r="J68" s="517"/>
      <c r="K68" s="517"/>
      <c r="L68" s="519"/>
      <c r="M68" s="517"/>
    </row>
    <row r="69" spans="1:13" x14ac:dyDescent="0.2">
      <c r="A69" s="517"/>
      <c r="B69" s="517"/>
      <c r="C69" s="517"/>
      <c r="D69" s="517"/>
      <c r="E69" s="517"/>
      <c r="F69" s="517"/>
      <c r="G69" s="517"/>
      <c r="H69" s="519"/>
      <c r="I69" s="509"/>
      <c r="J69" s="517"/>
      <c r="K69" s="517"/>
      <c r="L69" s="519"/>
      <c r="M69" s="517"/>
    </row>
    <row r="70" spans="1:13" x14ac:dyDescent="0.2">
      <c r="A70" s="517"/>
      <c r="B70" s="517"/>
      <c r="C70" s="517"/>
      <c r="D70" s="517"/>
      <c r="E70" s="517"/>
      <c r="F70" s="517"/>
      <c r="G70" s="517"/>
      <c r="H70" s="519"/>
      <c r="I70" s="509"/>
      <c r="J70" s="517"/>
      <c r="K70" s="517"/>
      <c r="L70" s="519"/>
      <c r="M70" s="517"/>
    </row>
    <row r="71" spans="1:13" x14ac:dyDescent="0.2">
      <c r="A71" s="517"/>
      <c r="B71" s="517"/>
      <c r="C71" s="517"/>
      <c r="D71" s="517"/>
      <c r="E71" s="517"/>
      <c r="F71" s="517"/>
      <c r="G71" s="517"/>
      <c r="H71" s="519"/>
      <c r="I71" s="509"/>
      <c r="J71" s="517"/>
      <c r="K71" s="517"/>
      <c r="L71" s="519"/>
      <c r="M71" s="517"/>
    </row>
    <row r="72" spans="1:13" x14ac:dyDescent="0.2">
      <c r="A72" s="517"/>
      <c r="B72" s="517"/>
      <c r="C72" s="517"/>
      <c r="D72" s="517"/>
      <c r="E72" s="517"/>
      <c r="F72" s="517"/>
      <c r="G72" s="517"/>
      <c r="H72" s="519"/>
      <c r="I72" s="509"/>
      <c r="J72" s="517"/>
      <c r="K72" s="517"/>
      <c r="L72" s="519"/>
      <c r="M72" s="517"/>
    </row>
    <row r="73" spans="1:13" x14ac:dyDescent="0.2">
      <c r="A73" s="517"/>
      <c r="B73" s="517"/>
      <c r="C73" s="517"/>
      <c r="D73" s="517"/>
      <c r="E73" s="517"/>
      <c r="F73" s="517"/>
      <c r="G73" s="517"/>
      <c r="H73" s="519"/>
      <c r="I73" s="509"/>
      <c r="J73" s="517"/>
      <c r="K73" s="517"/>
      <c r="L73" s="519"/>
      <c r="M73" s="517"/>
    </row>
    <row r="74" spans="1:13" x14ac:dyDescent="0.2">
      <c r="A74" s="517"/>
      <c r="B74" s="517"/>
      <c r="C74" s="517"/>
      <c r="D74" s="517"/>
      <c r="E74" s="517"/>
      <c r="F74" s="517"/>
      <c r="G74" s="517"/>
      <c r="H74" s="519"/>
      <c r="I74" s="509"/>
      <c r="J74" s="517"/>
      <c r="K74" s="517"/>
      <c r="L74" s="519"/>
      <c r="M74" s="517"/>
    </row>
    <row r="75" spans="1:13" x14ac:dyDescent="0.2">
      <c r="A75" s="517"/>
      <c r="B75" s="517"/>
      <c r="C75" s="517"/>
      <c r="D75" s="517"/>
      <c r="E75" s="517"/>
      <c r="F75" s="517"/>
      <c r="G75" s="517"/>
      <c r="H75" s="519"/>
      <c r="I75" s="509"/>
      <c r="J75" s="517"/>
      <c r="K75" s="517"/>
      <c r="L75" s="519"/>
      <c r="M75" s="517"/>
    </row>
    <row r="76" spans="1:13" x14ac:dyDescent="0.2">
      <c r="A76" s="517"/>
      <c r="B76" s="517"/>
      <c r="C76" s="517"/>
      <c r="D76" s="517"/>
      <c r="E76" s="517"/>
      <c r="F76" s="517"/>
      <c r="G76" s="517"/>
      <c r="H76" s="519"/>
      <c r="I76" s="509"/>
      <c r="J76" s="517"/>
      <c r="K76" s="517"/>
      <c r="L76" s="519"/>
      <c r="M76" s="517"/>
    </row>
    <row r="77" spans="1:13" x14ac:dyDescent="0.2">
      <c r="A77" s="517"/>
      <c r="B77" s="517"/>
      <c r="C77" s="517"/>
      <c r="D77" s="517"/>
      <c r="E77" s="517"/>
      <c r="F77" s="517"/>
      <c r="G77" s="517"/>
      <c r="H77" s="519"/>
      <c r="I77" s="509"/>
      <c r="J77" s="517"/>
      <c r="K77" s="517"/>
      <c r="L77" s="519"/>
      <c r="M77" s="517"/>
    </row>
    <row r="78" spans="1:13" x14ac:dyDescent="0.2">
      <c r="A78" s="517"/>
      <c r="B78" s="517"/>
      <c r="C78" s="517"/>
      <c r="D78" s="517"/>
      <c r="E78" s="517"/>
      <c r="F78" s="517"/>
      <c r="G78" s="517"/>
      <c r="H78" s="519"/>
      <c r="I78" s="509"/>
      <c r="J78" s="517"/>
      <c r="K78" s="517"/>
      <c r="L78" s="519"/>
      <c r="M78" s="517"/>
    </row>
    <row r="79" spans="1:13" x14ac:dyDescent="0.2">
      <c r="A79" s="517"/>
      <c r="B79" s="517"/>
      <c r="C79" s="517"/>
      <c r="D79" s="517"/>
      <c r="E79" s="517"/>
      <c r="F79" s="517"/>
      <c r="G79" s="517"/>
      <c r="H79" s="519"/>
      <c r="I79" s="509"/>
      <c r="J79" s="517"/>
      <c r="K79" s="517"/>
      <c r="L79" s="519"/>
      <c r="M79" s="517"/>
    </row>
    <row r="80" spans="1:13" x14ac:dyDescent="0.2">
      <c r="A80" s="517"/>
      <c r="B80" s="517"/>
      <c r="C80" s="517"/>
      <c r="D80" s="517"/>
      <c r="E80" s="517"/>
      <c r="F80" s="517"/>
      <c r="G80" s="517"/>
      <c r="H80" s="519"/>
      <c r="I80" s="509"/>
      <c r="J80" s="517"/>
      <c r="K80" s="517"/>
      <c r="L80" s="519"/>
      <c r="M80" s="517"/>
    </row>
    <row r="81" spans="1:13" x14ac:dyDescent="0.2">
      <c r="A81" s="517"/>
      <c r="B81" s="517"/>
      <c r="C81" s="517"/>
      <c r="D81" s="517"/>
      <c r="E81" s="517"/>
      <c r="F81" s="517"/>
      <c r="G81" s="517"/>
      <c r="H81" s="519"/>
      <c r="I81" s="509"/>
      <c r="J81" s="517"/>
      <c r="K81" s="517"/>
      <c r="L81" s="519"/>
      <c r="M81" s="517"/>
    </row>
    <row r="82" spans="1:13" x14ac:dyDescent="0.2">
      <c r="A82" s="517"/>
      <c r="B82" s="517"/>
      <c r="C82" s="517"/>
      <c r="D82" s="517"/>
      <c r="E82" s="517"/>
      <c r="F82" s="517"/>
      <c r="G82" s="517"/>
      <c r="H82" s="519"/>
      <c r="I82" s="509"/>
      <c r="J82" s="517"/>
      <c r="K82" s="517"/>
      <c r="L82" s="519"/>
      <c r="M82" s="517"/>
    </row>
    <row r="83" spans="1:13" x14ac:dyDescent="0.2">
      <c r="A83" s="517"/>
      <c r="B83" s="517"/>
      <c r="C83" s="517"/>
      <c r="D83" s="517"/>
      <c r="E83" s="517"/>
      <c r="F83" s="517"/>
      <c r="G83" s="517"/>
      <c r="H83" s="519"/>
      <c r="I83" s="509"/>
      <c r="J83" s="517"/>
      <c r="K83" s="517"/>
      <c r="L83" s="519"/>
      <c r="M83" s="517"/>
    </row>
    <row r="84" spans="1:13" x14ac:dyDescent="0.2">
      <c r="A84" s="517"/>
      <c r="B84" s="517"/>
      <c r="C84" s="517"/>
      <c r="D84" s="517"/>
      <c r="E84" s="517"/>
      <c r="F84" s="517"/>
      <c r="G84" s="517"/>
      <c r="H84" s="519"/>
      <c r="I84" s="509"/>
      <c r="J84" s="517"/>
      <c r="K84" s="517"/>
      <c r="L84" s="519"/>
      <c r="M84" s="517"/>
    </row>
    <row r="85" spans="1:13" x14ac:dyDescent="0.2">
      <c r="A85" s="517"/>
      <c r="B85" s="517"/>
      <c r="C85" s="517"/>
      <c r="D85" s="517"/>
      <c r="E85" s="517"/>
      <c r="F85" s="517"/>
      <c r="G85" s="517"/>
      <c r="H85" s="519"/>
      <c r="I85" s="509"/>
      <c r="J85" s="517"/>
      <c r="K85" s="517"/>
      <c r="L85" s="519"/>
      <c r="M85" s="517"/>
    </row>
    <row r="86" spans="1:13" x14ac:dyDescent="0.2">
      <c r="A86" s="517"/>
      <c r="B86" s="517"/>
      <c r="C86" s="517"/>
      <c r="D86" s="517"/>
      <c r="E86" s="517"/>
      <c r="F86" s="517"/>
      <c r="G86" s="517"/>
      <c r="H86" s="519"/>
      <c r="I86" s="509"/>
      <c r="J86" s="517"/>
      <c r="K86" s="517"/>
      <c r="L86" s="519"/>
      <c r="M86" s="517"/>
    </row>
    <row r="87" spans="1:13" x14ac:dyDescent="0.2">
      <c r="A87" s="517"/>
      <c r="B87" s="517"/>
      <c r="C87" s="517"/>
      <c r="D87" s="517"/>
      <c r="E87" s="517"/>
      <c r="F87" s="517"/>
      <c r="G87" s="517"/>
      <c r="H87" s="519"/>
      <c r="I87" s="509"/>
      <c r="J87" s="517"/>
      <c r="K87" s="517"/>
      <c r="L87" s="519"/>
      <c r="M87" s="517"/>
    </row>
    <row r="88" spans="1:13" x14ac:dyDescent="0.2">
      <c r="A88" s="517"/>
      <c r="B88" s="517"/>
      <c r="C88" s="517"/>
      <c r="D88" s="517"/>
      <c r="E88" s="517"/>
      <c r="F88" s="517"/>
      <c r="G88" s="517"/>
      <c r="H88" s="519"/>
      <c r="I88" s="509"/>
      <c r="J88" s="517"/>
      <c r="K88" s="517"/>
      <c r="L88" s="519"/>
      <c r="M88" s="517"/>
    </row>
    <row r="89" spans="1:13" x14ac:dyDescent="0.2">
      <c r="A89" s="517"/>
      <c r="B89" s="517"/>
      <c r="C89" s="517"/>
      <c r="D89" s="517"/>
      <c r="E89" s="517"/>
      <c r="F89" s="517"/>
      <c r="G89" s="517"/>
      <c r="H89" s="519"/>
      <c r="I89" s="509"/>
      <c r="J89" s="517"/>
      <c r="K89" s="517"/>
      <c r="L89" s="519"/>
      <c r="M89" s="517"/>
    </row>
    <row r="90" spans="1:13" x14ac:dyDescent="0.2">
      <c r="A90" s="517"/>
      <c r="B90" s="517"/>
      <c r="C90" s="517"/>
      <c r="D90" s="517"/>
      <c r="E90" s="517"/>
      <c r="F90" s="517"/>
      <c r="G90" s="517"/>
      <c r="H90" s="519"/>
      <c r="I90" s="509"/>
      <c r="J90" s="517"/>
      <c r="K90" s="517"/>
      <c r="L90" s="519"/>
      <c r="M90" s="517"/>
    </row>
    <row r="91" spans="1:13" x14ac:dyDescent="0.2">
      <c r="A91" s="517"/>
      <c r="B91" s="517"/>
      <c r="C91" s="517"/>
      <c r="D91" s="517"/>
      <c r="E91" s="517"/>
      <c r="F91" s="517"/>
      <c r="G91" s="517"/>
      <c r="H91" s="519"/>
      <c r="I91" s="509"/>
      <c r="J91" s="517"/>
      <c r="K91" s="517"/>
      <c r="L91" s="519"/>
      <c r="M91" s="517"/>
    </row>
    <row r="92" spans="1:13" x14ac:dyDescent="0.2">
      <c r="A92" s="517"/>
      <c r="B92" s="517"/>
      <c r="C92" s="517"/>
      <c r="D92" s="517"/>
      <c r="E92" s="517"/>
      <c r="F92" s="517"/>
      <c r="G92" s="517"/>
      <c r="H92" s="519"/>
      <c r="I92" s="509"/>
      <c r="J92" s="517"/>
      <c r="K92" s="517"/>
      <c r="L92" s="519"/>
      <c r="M92" s="517"/>
    </row>
    <row r="93" spans="1:13" x14ac:dyDescent="0.2">
      <c r="A93" s="517"/>
      <c r="B93" s="517"/>
      <c r="C93" s="517"/>
      <c r="D93" s="517"/>
      <c r="E93" s="517"/>
      <c r="F93" s="517"/>
      <c r="G93" s="517"/>
      <c r="H93" s="519"/>
      <c r="I93" s="509"/>
      <c r="J93" s="517"/>
      <c r="K93" s="517"/>
      <c r="L93" s="519"/>
      <c r="M93" s="517"/>
    </row>
    <row r="94" spans="1:13" x14ac:dyDescent="0.2">
      <c r="A94" s="517"/>
      <c r="B94" s="517"/>
      <c r="C94" s="517"/>
      <c r="D94" s="517"/>
      <c r="E94" s="517"/>
      <c r="F94" s="517"/>
      <c r="G94" s="517"/>
      <c r="H94" s="519"/>
      <c r="I94" s="509"/>
      <c r="J94" s="517"/>
      <c r="K94" s="517"/>
      <c r="L94" s="519"/>
      <c r="M94" s="517"/>
    </row>
    <row r="95" spans="1:13" x14ac:dyDescent="0.2">
      <c r="A95" s="517"/>
      <c r="B95" s="517"/>
      <c r="C95" s="517"/>
      <c r="D95" s="517"/>
      <c r="E95" s="517"/>
      <c r="F95" s="517"/>
      <c r="G95" s="517"/>
      <c r="H95" s="519"/>
      <c r="I95" s="509"/>
      <c r="J95" s="517"/>
      <c r="K95" s="517"/>
      <c r="L95" s="519"/>
      <c r="M95" s="517"/>
    </row>
    <row r="96" spans="1:13" x14ac:dyDescent="0.2">
      <c r="A96" s="517"/>
      <c r="B96" s="517"/>
      <c r="C96" s="517"/>
      <c r="D96" s="517"/>
      <c r="E96" s="517"/>
      <c r="F96" s="517"/>
      <c r="G96" s="517"/>
      <c r="H96" s="519"/>
      <c r="I96" s="509"/>
      <c r="J96" s="517"/>
      <c r="K96" s="517"/>
      <c r="L96" s="519"/>
      <c r="M96" s="517"/>
    </row>
    <row r="97" spans="1:13" x14ac:dyDescent="0.2">
      <c r="A97" s="517"/>
      <c r="B97" s="517"/>
      <c r="C97" s="517"/>
      <c r="D97" s="517"/>
      <c r="E97" s="517"/>
      <c r="F97" s="517"/>
      <c r="G97" s="517"/>
      <c r="H97" s="519"/>
      <c r="I97" s="509"/>
      <c r="J97" s="517"/>
      <c r="K97" s="517"/>
      <c r="L97" s="519"/>
      <c r="M97" s="517"/>
    </row>
    <row r="98" spans="1:13" x14ac:dyDescent="0.2">
      <c r="A98" s="517"/>
      <c r="B98" s="517"/>
      <c r="C98" s="517"/>
      <c r="D98" s="517"/>
      <c r="E98" s="517"/>
      <c r="F98" s="517"/>
      <c r="G98" s="517"/>
      <c r="H98" s="519"/>
      <c r="I98" s="509"/>
      <c r="J98" s="517"/>
      <c r="K98" s="517"/>
      <c r="L98" s="519"/>
      <c r="M98" s="517"/>
    </row>
    <row r="99" spans="1:13" x14ac:dyDescent="0.2">
      <c r="A99" s="517"/>
      <c r="B99" s="517"/>
      <c r="C99" s="517"/>
      <c r="D99" s="517"/>
      <c r="E99" s="517"/>
      <c r="F99" s="517"/>
      <c r="G99" s="517"/>
      <c r="H99" s="519"/>
      <c r="I99" s="509"/>
      <c r="J99" s="517"/>
      <c r="K99" s="517"/>
      <c r="L99" s="519"/>
      <c r="M99" s="517"/>
    </row>
    <row r="100" spans="1:13" x14ac:dyDescent="0.2">
      <c r="A100" s="517"/>
      <c r="B100" s="517"/>
      <c r="C100" s="517"/>
      <c r="D100" s="517"/>
      <c r="E100" s="517"/>
      <c r="F100" s="517"/>
      <c r="G100" s="517"/>
      <c r="H100" s="519"/>
      <c r="I100" s="509"/>
      <c r="J100" s="517"/>
      <c r="K100" s="517"/>
      <c r="L100" s="519"/>
      <c r="M100" s="517"/>
    </row>
    <row r="101" spans="1:13" x14ac:dyDescent="0.2">
      <c r="A101" s="517"/>
      <c r="B101" s="517"/>
      <c r="C101" s="517"/>
      <c r="D101" s="517"/>
      <c r="E101" s="517"/>
      <c r="F101" s="517"/>
      <c r="G101" s="517"/>
      <c r="H101" s="519"/>
      <c r="I101" s="509"/>
      <c r="J101" s="517"/>
      <c r="K101" s="517"/>
      <c r="L101" s="519"/>
      <c r="M101" s="517"/>
    </row>
    <row r="102" spans="1:13" x14ac:dyDescent="0.2">
      <c r="A102" s="517"/>
      <c r="B102" s="517"/>
      <c r="C102" s="517"/>
      <c r="D102" s="517"/>
      <c r="E102" s="517"/>
      <c r="F102" s="517"/>
      <c r="G102" s="517"/>
      <c r="H102" s="519"/>
      <c r="I102" s="509"/>
      <c r="J102" s="517"/>
      <c r="K102" s="517"/>
      <c r="L102" s="519"/>
      <c r="M102" s="517"/>
    </row>
    <row r="103" spans="1:13" x14ac:dyDescent="0.2">
      <c r="A103" s="517"/>
      <c r="B103" s="517"/>
      <c r="C103" s="517"/>
      <c r="D103" s="517"/>
      <c r="E103" s="517"/>
      <c r="F103" s="517"/>
      <c r="G103" s="517"/>
      <c r="H103" s="519"/>
      <c r="I103" s="509"/>
      <c r="J103" s="517"/>
      <c r="K103" s="517"/>
      <c r="L103" s="519"/>
      <c r="M103" s="517"/>
    </row>
    <row r="104" spans="1:13" x14ac:dyDescent="0.2">
      <c r="A104" s="517"/>
      <c r="B104" s="517"/>
      <c r="C104" s="517"/>
      <c r="D104" s="517"/>
      <c r="E104" s="517"/>
      <c r="F104" s="517"/>
      <c r="G104" s="517"/>
      <c r="H104" s="519"/>
      <c r="I104" s="509"/>
      <c r="J104" s="517"/>
      <c r="K104" s="517"/>
      <c r="L104" s="519"/>
      <c r="M104" s="517"/>
    </row>
    <row r="105" spans="1:13" x14ac:dyDescent="0.2">
      <c r="A105" s="517"/>
      <c r="B105" s="517"/>
      <c r="C105" s="517"/>
      <c r="D105" s="517"/>
      <c r="E105" s="517"/>
      <c r="F105" s="517"/>
      <c r="G105" s="517"/>
      <c r="H105" s="519"/>
      <c r="I105" s="509"/>
      <c r="J105" s="517"/>
      <c r="K105" s="517"/>
      <c r="L105" s="519"/>
      <c r="M105" s="517"/>
    </row>
    <row r="106" spans="1:13" x14ac:dyDescent="0.2">
      <c r="A106" s="517"/>
      <c r="B106" s="517"/>
      <c r="C106" s="517"/>
      <c r="D106" s="517"/>
      <c r="E106" s="517"/>
      <c r="F106" s="517"/>
      <c r="G106" s="517"/>
      <c r="H106" s="519"/>
      <c r="I106" s="509"/>
      <c r="J106" s="517"/>
      <c r="K106" s="517"/>
      <c r="L106" s="519"/>
      <c r="M106" s="517"/>
    </row>
    <row r="107" spans="1:13" x14ac:dyDescent="0.2">
      <c r="A107" s="517"/>
      <c r="B107" s="517"/>
      <c r="C107" s="517"/>
      <c r="D107" s="517"/>
      <c r="E107" s="517"/>
      <c r="F107" s="517"/>
      <c r="G107" s="517"/>
      <c r="H107" s="519"/>
      <c r="I107" s="509"/>
      <c r="J107" s="517"/>
      <c r="K107" s="517"/>
      <c r="L107" s="519"/>
      <c r="M107" s="517"/>
    </row>
    <row r="108" spans="1:13" x14ac:dyDescent="0.2">
      <c r="A108" s="517"/>
      <c r="B108" s="517"/>
      <c r="C108" s="517"/>
      <c r="D108" s="517"/>
      <c r="E108" s="517"/>
      <c r="F108" s="517"/>
      <c r="G108" s="517"/>
      <c r="H108" s="519"/>
      <c r="I108" s="509"/>
      <c r="J108" s="517"/>
      <c r="K108" s="517"/>
      <c r="L108" s="519"/>
      <c r="M108" s="517"/>
    </row>
    <row r="109" spans="1:13" x14ac:dyDescent="0.2">
      <c r="I109" s="512"/>
    </row>
  </sheetData>
  <sortState ref="A2:M63">
    <sortCondition ref="C2:C63"/>
  </sortState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50"/>
  <sheetViews>
    <sheetView topLeftCell="A32" workbookViewId="0">
      <selection activeCell="A2" sqref="A2:XFD41"/>
    </sheetView>
  </sheetViews>
  <sheetFormatPr defaultColWidth="9.140625" defaultRowHeight="12.75" x14ac:dyDescent="0.2"/>
  <cols>
    <col min="1" max="1" width="11.85546875" customWidth="1"/>
    <col min="8" max="8" width="18.28515625" customWidth="1"/>
    <col min="9" max="10" width="13.140625" style="363" customWidth="1"/>
    <col min="11" max="11" width="16" customWidth="1"/>
    <col min="12" max="12" width="20.28515625" customWidth="1"/>
    <col min="13" max="13" width="15.85546875" customWidth="1"/>
  </cols>
  <sheetData>
    <row r="1" spans="1:14" s="362" customFormat="1" x14ac:dyDescent="0.2">
      <c r="A1" s="558" t="s">
        <v>888</v>
      </c>
      <c r="B1" s="558" t="s">
        <v>0</v>
      </c>
      <c r="C1" s="558" t="s">
        <v>889</v>
      </c>
      <c r="D1" s="558" t="s">
        <v>1</v>
      </c>
      <c r="E1" s="558" t="s">
        <v>31</v>
      </c>
      <c r="F1" s="558" t="s">
        <v>32</v>
      </c>
      <c r="G1" s="558" t="s">
        <v>40</v>
      </c>
      <c r="H1" s="558" t="s">
        <v>33</v>
      </c>
      <c r="I1" s="508" t="s">
        <v>2</v>
      </c>
      <c r="J1" s="558" t="s">
        <v>36</v>
      </c>
      <c r="K1" s="558" t="s">
        <v>3</v>
      </c>
      <c r="L1" s="558" t="s">
        <v>34</v>
      </c>
      <c r="M1" s="558" t="s">
        <v>35</v>
      </c>
    </row>
    <row r="2" spans="1:14" s="362" customFormat="1" x14ac:dyDescent="0.2">
      <c r="A2" s="631" t="s">
        <v>896</v>
      </c>
      <c r="B2" s="631" t="s">
        <v>900</v>
      </c>
      <c r="C2" s="631" t="s">
        <v>891</v>
      </c>
      <c r="D2" s="631" t="s">
        <v>1368</v>
      </c>
      <c r="E2" s="631" t="s">
        <v>1369</v>
      </c>
      <c r="F2" s="631" t="s">
        <v>1370</v>
      </c>
      <c r="G2" s="631" t="s">
        <v>2113</v>
      </c>
      <c r="H2" s="632">
        <v>42502</v>
      </c>
      <c r="I2" s="634">
        <v>11655.01</v>
      </c>
      <c r="J2" s="631"/>
      <c r="K2" s="631" t="s">
        <v>261</v>
      </c>
      <c r="L2" s="632">
        <v>42516</v>
      </c>
      <c r="M2" s="631" t="s">
        <v>4</v>
      </c>
      <c r="N2" s="548"/>
    </row>
    <row r="3" spans="1:14" x14ac:dyDescent="0.2">
      <c r="A3" s="631" t="s">
        <v>896</v>
      </c>
      <c r="B3" s="631" t="s">
        <v>900</v>
      </c>
      <c r="C3" s="631" t="s">
        <v>891</v>
      </c>
      <c r="D3" s="631" t="s">
        <v>2130</v>
      </c>
      <c r="E3" s="631" t="s">
        <v>2131</v>
      </c>
      <c r="F3" s="631" t="s">
        <v>2132</v>
      </c>
      <c r="G3" s="631" t="s">
        <v>2135</v>
      </c>
      <c r="H3" s="632">
        <v>42444</v>
      </c>
      <c r="I3" s="634">
        <v>562.65</v>
      </c>
      <c r="J3" s="631"/>
      <c r="K3" s="631" t="s">
        <v>88</v>
      </c>
      <c r="L3" s="632">
        <v>42513</v>
      </c>
      <c r="M3" s="631" t="s">
        <v>4</v>
      </c>
      <c r="N3" s="554"/>
    </row>
    <row r="4" spans="1:14" x14ac:dyDescent="0.2">
      <c r="A4" s="631" t="s">
        <v>896</v>
      </c>
      <c r="B4" s="631" t="s">
        <v>900</v>
      </c>
      <c r="C4" s="631" t="s">
        <v>891</v>
      </c>
      <c r="D4" s="631" t="s">
        <v>94</v>
      </c>
      <c r="E4" s="631" t="s">
        <v>95</v>
      </c>
      <c r="F4" s="631" t="s">
        <v>96</v>
      </c>
      <c r="G4" s="631" t="s">
        <v>2145</v>
      </c>
      <c r="H4" s="632">
        <v>42515</v>
      </c>
      <c r="I4" s="634">
        <v>133.1</v>
      </c>
      <c r="J4" s="631" t="s">
        <v>2146</v>
      </c>
      <c r="K4" s="631" t="s">
        <v>299</v>
      </c>
      <c r="L4" s="632">
        <v>42515</v>
      </c>
      <c r="M4" s="631" t="s">
        <v>4</v>
      </c>
      <c r="N4" s="278"/>
    </row>
    <row r="5" spans="1:14" x14ac:dyDescent="0.2">
      <c r="A5" s="631" t="s">
        <v>896</v>
      </c>
      <c r="B5" s="631" t="s">
        <v>900</v>
      </c>
      <c r="C5" s="631" t="s">
        <v>891</v>
      </c>
      <c r="D5" s="631" t="s">
        <v>94</v>
      </c>
      <c r="E5" s="631" t="s">
        <v>95</v>
      </c>
      <c r="F5" s="631" t="s">
        <v>96</v>
      </c>
      <c r="G5" s="631" t="s">
        <v>2159</v>
      </c>
      <c r="H5" s="632">
        <v>42503</v>
      </c>
      <c r="I5" s="634">
        <v>844.58</v>
      </c>
      <c r="J5" s="631" t="s">
        <v>2160</v>
      </c>
      <c r="K5" s="631" t="s">
        <v>299</v>
      </c>
      <c r="L5" s="632">
        <v>42503</v>
      </c>
      <c r="M5" s="631" t="s">
        <v>4</v>
      </c>
      <c r="N5" s="554"/>
    </row>
    <row r="6" spans="1:14" x14ac:dyDescent="0.2">
      <c r="A6" s="631" t="s">
        <v>896</v>
      </c>
      <c r="B6" s="631" t="s">
        <v>900</v>
      </c>
      <c r="C6" s="631" t="s">
        <v>891</v>
      </c>
      <c r="D6" s="631" t="s">
        <v>76</v>
      </c>
      <c r="E6" s="631" t="s">
        <v>77</v>
      </c>
      <c r="F6" s="631" t="s">
        <v>78</v>
      </c>
      <c r="G6" s="631" t="s">
        <v>2257</v>
      </c>
      <c r="H6" s="632">
        <v>42500</v>
      </c>
      <c r="I6" s="634">
        <v>661.48</v>
      </c>
      <c r="J6" s="631"/>
      <c r="K6" s="631" t="s">
        <v>3356</v>
      </c>
      <c r="L6" s="632">
        <v>42500</v>
      </c>
      <c r="M6" s="631" t="s">
        <v>4</v>
      </c>
      <c r="N6" s="554"/>
    </row>
    <row r="7" spans="1:14" x14ac:dyDescent="0.2">
      <c r="A7" s="631" t="s">
        <v>896</v>
      </c>
      <c r="B7" s="631" t="s">
        <v>900</v>
      </c>
      <c r="C7" s="631" t="s">
        <v>891</v>
      </c>
      <c r="D7" s="631" t="s">
        <v>164</v>
      </c>
      <c r="E7" s="631" t="s">
        <v>165</v>
      </c>
      <c r="F7" s="631" t="s">
        <v>166</v>
      </c>
      <c r="G7" s="631" t="s">
        <v>2340</v>
      </c>
      <c r="H7" s="632">
        <v>42507</v>
      </c>
      <c r="I7" s="634">
        <v>525.32000000000005</v>
      </c>
      <c r="J7" s="631" t="s">
        <v>2341</v>
      </c>
      <c r="K7" s="631" t="s">
        <v>299</v>
      </c>
      <c r="L7" s="632">
        <v>42509</v>
      </c>
      <c r="M7" s="631" t="s">
        <v>4</v>
      </c>
      <c r="N7" s="554"/>
    </row>
    <row r="8" spans="1:14" x14ac:dyDescent="0.2">
      <c r="A8" s="631" t="s">
        <v>896</v>
      </c>
      <c r="B8" s="631" t="s">
        <v>900</v>
      </c>
      <c r="C8" s="631" t="s">
        <v>891</v>
      </c>
      <c r="D8" s="631" t="s">
        <v>164</v>
      </c>
      <c r="E8" s="631" t="s">
        <v>165</v>
      </c>
      <c r="F8" s="631" t="s">
        <v>166</v>
      </c>
      <c r="G8" s="631" t="s">
        <v>2342</v>
      </c>
      <c r="H8" s="632">
        <v>42507</v>
      </c>
      <c r="I8" s="634">
        <v>419.87</v>
      </c>
      <c r="J8" s="631" t="s">
        <v>2343</v>
      </c>
      <c r="K8" s="631" t="s">
        <v>299</v>
      </c>
      <c r="L8" s="632">
        <v>42509</v>
      </c>
      <c r="M8" s="631" t="s">
        <v>4</v>
      </c>
      <c r="N8" s="554"/>
    </row>
    <row r="9" spans="1:14" x14ac:dyDescent="0.2">
      <c r="A9" s="631" t="s">
        <v>896</v>
      </c>
      <c r="B9" s="631" t="s">
        <v>900</v>
      </c>
      <c r="C9" s="631" t="s">
        <v>891</v>
      </c>
      <c r="D9" s="631" t="s">
        <v>164</v>
      </c>
      <c r="E9" s="631" t="s">
        <v>165</v>
      </c>
      <c r="F9" s="631" t="s">
        <v>166</v>
      </c>
      <c r="G9" s="631" t="s">
        <v>2353</v>
      </c>
      <c r="H9" s="632">
        <v>42501</v>
      </c>
      <c r="I9" s="634">
        <v>890.02</v>
      </c>
      <c r="J9" s="631" t="s">
        <v>2354</v>
      </c>
      <c r="K9" s="631" t="s">
        <v>299</v>
      </c>
      <c r="L9" s="632">
        <v>42509</v>
      </c>
      <c r="M9" s="631" t="s">
        <v>4</v>
      </c>
      <c r="N9" s="554"/>
    </row>
    <row r="10" spans="1:14" x14ac:dyDescent="0.2">
      <c r="A10" s="631" t="s">
        <v>896</v>
      </c>
      <c r="B10" s="631" t="s">
        <v>900</v>
      </c>
      <c r="C10" s="631" t="s">
        <v>891</v>
      </c>
      <c r="D10" s="631" t="s">
        <v>164</v>
      </c>
      <c r="E10" s="631" t="s">
        <v>165</v>
      </c>
      <c r="F10" s="631" t="s">
        <v>166</v>
      </c>
      <c r="G10" s="631" t="s">
        <v>2359</v>
      </c>
      <c r="H10" s="632">
        <v>42496</v>
      </c>
      <c r="I10" s="634">
        <v>750.65</v>
      </c>
      <c r="J10" s="631" t="s">
        <v>2343</v>
      </c>
      <c r="K10" s="631" t="s">
        <v>299</v>
      </c>
      <c r="L10" s="632">
        <v>42500</v>
      </c>
      <c r="M10" s="631" t="s">
        <v>4</v>
      </c>
      <c r="N10" s="554"/>
    </row>
    <row r="11" spans="1:14" x14ac:dyDescent="0.2">
      <c r="A11" s="631" t="s">
        <v>890</v>
      </c>
      <c r="B11" s="631" t="s">
        <v>900</v>
      </c>
      <c r="C11" s="631" t="s">
        <v>891</v>
      </c>
      <c r="D11" s="631" t="s">
        <v>2441</v>
      </c>
      <c r="E11" s="631" t="s">
        <v>2442</v>
      </c>
      <c r="F11" s="631" t="s">
        <v>2443</v>
      </c>
      <c r="G11" s="631" t="s">
        <v>2444</v>
      </c>
      <c r="H11" s="632">
        <v>42516</v>
      </c>
      <c r="I11" s="634">
        <v>4509.4799999999996</v>
      </c>
      <c r="J11" s="631" t="s">
        <v>2445</v>
      </c>
      <c r="K11" s="631" t="s">
        <v>304</v>
      </c>
      <c r="L11" s="632">
        <v>42517</v>
      </c>
      <c r="M11" s="631" t="s">
        <v>4</v>
      </c>
      <c r="N11" s="554"/>
    </row>
    <row r="12" spans="1:14" x14ac:dyDescent="0.2">
      <c r="A12" s="631" t="s">
        <v>890</v>
      </c>
      <c r="B12" s="631" t="s">
        <v>900</v>
      </c>
      <c r="C12" s="631" t="s">
        <v>891</v>
      </c>
      <c r="D12" s="631" t="s">
        <v>3270</v>
      </c>
      <c r="E12" s="631" t="s">
        <v>3271</v>
      </c>
      <c r="F12" s="631" t="s">
        <v>3272</v>
      </c>
      <c r="G12" s="631" t="s">
        <v>3273</v>
      </c>
      <c r="H12" s="632">
        <v>42459</v>
      </c>
      <c r="I12" s="634">
        <v>2400</v>
      </c>
      <c r="J12" s="631"/>
      <c r="K12" s="631" t="s">
        <v>378</v>
      </c>
      <c r="L12" s="632">
        <v>42500</v>
      </c>
      <c r="M12" s="631" t="s">
        <v>4</v>
      </c>
      <c r="N12" s="554"/>
    </row>
    <row r="13" spans="1:14" x14ac:dyDescent="0.2">
      <c r="A13" s="631" t="s">
        <v>890</v>
      </c>
      <c r="B13" s="631" t="s">
        <v>900</v>
      </c>
      <c r="C13" s="631" t="s">
        <v>891</v>
      </c>
      <c r="D13" s="631" t="s">
        <v>2477</v>
      </c>
      <c r="E13" s="631" t="s">
        <v>2478</v>
      </c>
      <c r="F13" s="631" t="s">
        <v>2479</v>
      </c>
      <c r="G13" s="631" t="s">
        <v>2480</v>
      </c>
      <c r="H13" s="632">
        <v>42501</v>
      </c>
      <c r="I13" s="634">
        <v>849.67</v>
      </c>
      <c r="J13" s="631"/>
      <c r="K13" s="631" t="s">
        <v>108</v>
      </c>
      <c r="L13" s="632">
        <v>42515</v>
      </c>
      <c r="M13" s="631" t="s">
        <v>4</v>
      </c>
      <c r="N13" s="554"/>
    </row>
    <row r="14" spans="1:14" x14ac:dyDescent="0.2">
      <c r="A14" s="631" t="s">
        <v>890</v>
      </c>
      <c r="B14" s="631" t="s">
        <v>900</v>
      </c>
      <c r="C14" s="631" t="s">
        <v>891</v>
      </c>
      <c r="D14" s="631" t="s">
        <v>629</v>
      </c>
      <c r="E14" s="631" t="s">
        <v>630</v>
      </c>
      <c r="F14" s="631" t="s">
        <v>631</v>
      </c>
      <c r="G14" s="631" t="s">
        <v>3274</v>
      </c>
      <c r="H14" s="632">
        <v>42487</v>
      </c>
      <c r="I14" s="634">
        <v>1244.99</v>
      </c>
      <c r="J14" s="631" t="s">
        <v>3275</v>
      </c>
      <c r="K14" s="631" t="s">
        <v>1712</v>
      </c>
      <c r="L14" s="632">
        <v>42492</v>
      </c>
      <c r="M14" s="631" t="s">
        <v>4</v>
      </c>
      <c r="N14" s="554"/>
    </row>
    <row r="15" spans="1:14" x14ac:dyDescent="0.2">
      <c r="A15" s="631" t="s">
        <v>890</v>
      </c>
      <c r="B15" s="631" t="s">
        <v>900</v>
      </c>
      <c r="C15" s="631" t="s">
        <v>891</v>
      </c>
      <c r="D15" s="631" t="s">
        <v>2522</v>
      </c>
      <c r="E15" s="631" t="s">
        <v>2523</v>
      </c>
      <c r="F15" s="631" t="s">
        <v>2524</v>
      </c>
      <c r="G15" s="631" t="s">
        <v>2525</v>
      </c>
      <c r="H15" s="632">
        <v>42514</v>
      </c>
      <c r="I15" s="634">
        <v>199.73</v>
      </c>
      <c r="J15" s="631" t="s">
        <v>2526</v>
      </c>
      <c r="K15" s="631" t="s">
        <v>322</v>
      </c>
      <c r="L15" s="632">
        <v>42517</v>
      </c>
      <c r="M15" s="631" t="s">
        <v>4</v>
      </c>
      <c r="N15" s="554"/>
    </row>
    <row r="16" spans="1:14" x14ac:dyDescent="0.2">
      <c r="A16" s="631" t="s">
        <v>890</v>
      </c>
      <c r="B16" s="631" t="s">
        <v>900</v>
      </c>
      <c r="C16" s="631" t="s">
        <v>891</v>
      </c>
      <c r="D16" s="631" t="s">
        <v>2570</v>
      </c>
      <c r="E16" s="631" t="s">
        <v>2571</v>
      </c>
      <c r="F16" s="631"/>
      <c r="G16" s="631" t="s">
        <v>2572</v>
      </c>
      <c r="H16" s="632">
        <v>42475</v>
      </c>
      <c r="I16" s="634">
        <v>555.48</v>
      </c>
      <c r="J16" s="631"/>
      <c r="K16" s="631" t="s">
        <v>3357</v>
      </c>
      <c r="L16" s="632">
        <v>42500</v>
      </c>
      <c r="M16" s="631" t="s">
        <v>4</v>
      </c>
      <c r="N16" s="554"/>
    </row>
    <row r="17" spans="1:14" x14ac:dyDescent="0.2">
      <c r="A17" s="631" t="s">
        <v>890</v>
      </c>
      <c r="B17" s="631" t="s">
        <v>900</v>
      </c>
      <c r="C17" s="631" t="s">
        <v>891</v>
      </c>
      <c r="D17" s="631" t="s">
        <v>2626</v>
      </c>
      <c r="E17" s="631" t="s">
        <v>2627</v>
      </c>
      <c r="F17" s="631" t="s">
        <v>2628</v>
      </c>
      <c r="G17" s="631" t="s">
        <v>2629</v>
      </c>
      <c r="H17" s="632">
        <v>42516</v>
      </c>
      <c r="I17" s="634">
        <v>718.5</v>
      </c>
      <c r="J17" s="631"/>
      <c r="K17" s="631" t="s">
        <v>365</v>
      </c>
      <c r="L17" s="632">
        <v>42517</v>
      </c>
      <c r="M17" s="631" t="s">
        <v>4</v>
      </c>
      <c r="N17" s="554"/>
    </row>
    <row r="18" spans="1:14" x14ac:dyDescent="0.2">
      <c r="A18" s="631" t="s">
        <v>890</v>
      </c>
      <c r="B18" s="631" t="s">
        <v>900</v>
      </c>
      <c r="C18" s="631" t="s">
        <v>891</v>
      </c>
      <c r="D18" s="631" t="s">
        <v>2686</v>
      </c>
      <c r="E18" s="631" t="s">
        <v>2687</v>
      </c>
      <c r="F18" s="631" t="s">
        <v>2688</v>
      </c>
      <c r="G18" s="631" t="s">
        <v>2689</v>
      </c>
      <c r="H18" s="632">
        <v>42485</v>
      </c>
      <c r="I18" s="634">
        <v>199.64</v>
      </c>
      <c r="J18" s="631" t="s">
        <v>2690</v>
      </c>
      <c r="K18" s="631" t="s">
        <v>3358</v>
      </c>
      <c r="L18" s="632">
        <v>42494</v>
      </c>
      <c r="M18" s="631" t="s">
        <v>4</v>
      </c>
      <c r="N18" s="554"/>
    </row>
    <row r="19" spans="1:14" x14ac:dyDescent="0.2">
      <c r="A19" s="631" t="s">
        <v>890</v>
      </c>
      <c r="B19" s="631" t="s">
        <v>900</v>
      </c>
      <c r="C19" s="631" t="s">
        <v>891</v>
      </c>
      <c r="D19" s="631" t="s">
        <v>669</v>
      </c>
      <c r="E19" s="631" t="s">
        <v>670</v>
      </c>
      <c r="F19" s="631" t="s">
        <v>671</v>
      </c>
      <c r="G19" s="631" t="s">
        <v>2764</v>
      </c>
      <c r="H19" s="632">
        <v>42485</v>
      </c>
      <c r="I19" s="634">
        <v>354.77</v>
      </c>
      <c r="J19" s="631" t="s">
        <v>2765</v>
      </c>
      <c r="K19" s="631" t="s">
        <v>132</v>
      </c>
      <c r="L19" s="632">
        <v>42496</v>
      </c>
      <c r="M19" s="631" t="s">
        <v>4</v>
      </c>
      <c r="N19" s="554"/>
    </row>
    <row r="20" spans="1:14" x14ac:dyDescent="0.2">
      <c r="A20" s="631" t="s">
        <v>890</v>
      </c>
      <c r="B20" s="631" t="s">
        <v>900</v>
      </c>
      <c r="C20" s="631" t="s">
        <v>891</v>
      </c>
      <c r="D20" s="631" t="s">
        <v>341</v>
      </c>
      <c r="E20" s="631" t="s">
        <v>342</v>
      </c>
      <c r="F20" s="631" t="s">
        <v>343</v>
      </c>
      <c r="G20" s="631" t="s">
        <v>2835</v>
      </c>
      <c r="H20" s="632">
        <v>42509</v>
      </c>
      <c r="I20" s="634">
        <v>115</v>
      </c>
      <c r="J20" s="631" t="s">
        <v>2836</v>
      </c>
      <c r="K20" s="631" t="s">
        <v>299</v>
      </c>
      <c r="L20" s="632">
        <v>42513</v>
      </c>
      <c r="M20" s="631" t="s">
        <v>4</v>
      </c>
      <c r="N20" s="554"/>
    </row>
    <row r="21" spans="1:14" x14ac:dyDescent="0.2">
      <c r="A21" s="631" t="s">
        <v>890</v>
      </c>
      <c r="B21" s="631" t="s">
        <v>900</v>
      </c>
      <c r="C21" s="631" t="s">
        <v>891</v>
      </c>
      <c r="D21" s="631" t="s">
        <v>341</v>
      </c>
      <c r="E21" s="631" t="s">
        <v>342</v>
      </c>
      <c r="F21" s="631" t="s">
        <v>343</v>
      </c>
      <c r="G21" s="631" t="s">
        <v>2839</v>
      </c>
      <c r="H21" s="632">
        <v>42507</v>
      </c>
      <c r="I21" s="634">
        <v>252.07</v>
      </c>
      <c r="J21" s="631" t="s">
        <v>2840</v>
      </c>
      <c r="K21" s="631" t="s">
        <v>299</v>
      </c>
      <c r="L21" s="632">
        <v>42513</v>
      </c>
      <c r="M21" s="631" t="s">
        <v>4</v>
      </c>
      <c r="N21" s="554"/>
    </row>
    <row r="22" spans="1:14" x14ac:dyDescent="0.2">
      <c r="A22" s="631" t="s">
        <v>890</v>
      </c>
      <c r="B22" s="631" t="s">
        <v>900</v>
      </c>
      <c r="C22" s="631" t="s">
        <v>891</v>
      </c>
      <c r="D22" s="631" t="s">
        <v>341</v>
      </c>
      <c r="E22" s="631" t="s">
        <v>342</v>
      </c>
      <c r="F22" s="631" t="s">
        <v>343</v>
      </c>
      <c r="G22" s="631" t="s">
        <v>2843</v>
      </c>
      <c r="H22" s="632">
        <v>42501</v>
      </c>
      <c r="I22" s="634">
        <v>93.99</v>
      </c>
      <c r="J22" s="631" t="s">
        <v>1909</v>
      </c>
      <c r="K22" s="631" t="s">
        <v>299</v>
      </c>
      <c r="L22" s="632">
        <v>42503</v>
      </c>
      <c r="M22" s="631" t="s">
        <v>4</v>
      </c>
      <c r="N22" s="554"/>
    </row>
    <row r="23" spans="1:14" x14ac:dyDescent="0.2">
      <c r="A23" s="631" t="s">
        <v>890</v>
      </c>
      <c r="B23" s="631" t="s">
        <v>900</v>
      </c>
      <c r="C23" s="631" t="s">
        <v>891</v>
      </c>
      <c r="D23" s="631" t="s">
        <v>341</v>
      </c>
      <c r="E23" s="631" t="s">
        <v>342</v>
      </c>
      <c r="F23" s="631" t="s">
        <v>343</v>
      </c>
      <c r="G23" s="631" t="s">
        <v>2844</v>
      </c>
      <c r="H23" s="632">
        <v>42501</v>
      </c>
      <c r="I23" s="634">
        <v>246.84</v>
      </c>
      <c r="J23" s="631" t="s">
        <v>2845</v>
      </c>
      <c r="K23" s="631" t="s">
        <v>299</v>
      </c>
      <c r="L23" s="632">
        <v>42503</v>
      </c>
      <c r="M23" s="631" t="s">
        <v>4</v>
      </c>
      <c r="N23" s="554"/>
    </row>
    <row r="24" spans="1:14" x14ac:dyDescent="0.2">
      <c r="A24" s="631" t="s">
        <v>890</v>
      </c>
      <c r="B24" s="631" t="s">
        <v>900</v>
      </c>
      <c r="C24" s="631" t="s">
        <v>891</v>
      </c>
      <c r="D24" s="631" t="s">
        <v>139</v>
      </c>
      <c r="E24" s="631" t="s">
        <v>140</v>
      </c>
      <c r="F24" s="631" t="s">
        <v>141</v>
      </c>
      <c r="G24" s="631" t="s">
        <v>3282</v>
      </c>
      <c r="H24" s="632">
        <v>42492</v>
      </c>
      <c r="I24" s="634">
        <v>58.61</v>
      </c>
      <c r="J24" s="631" t="s">
        <v>3283</v>
      </c>
      <c r="K24" s="631" t="s">
        <v>145</v>
      </c>
      <c r="L24" s="632">
        <v>42493</v>
      </c>
      <c r="M24" s="631" t="s">
        <v>4</v>
      </c>
      <c r="N24" s="554"/>
    </row>
    <row r="25" spans="1:14" x14ac:dyDescent="0.2">
      <c r="A25" s="631" t="s">
        <v>890</v>
      </c>
      <c r="B25" s="631" t="s">
        <v>900</v>
      </c>
      <c r="C25" s="631" t="s">
        <v>891</v>
      </c>
      <c r="D25" s="631" t="s">
        <v>3009</v>
      </c>
      <c r="E25" s="631" t="s">
        <v>3010</v>
      </c>
      <c r="F25" s="631" t="s">
        <v>3011</v>
      </c>
      <c r="G25" s="631" t="s">
        <v>3012</v>
      </c>
      <c r="H25" s="632">
        <v>42513</v>
      </c>
      <c r="I25" s="634">
        <v>252.89</v>
      </c>
      <c r="J25" s="631" t="s">
        <v>3013</v>
      </c>
      <c r="K25" s="631" t="s">
        <v>283</v>
      </c>
      <c r="L25" s="632">
        <v>42517</v>
      </c>
      <c r="M25" s="631" t="s">
        <v>4</v>
      </c>
      <c r="N25" s="554"/>
    </row>
    <row r="26" spans="1:14" x14ac:dyDescent="0.2">
      <c r="A26" s="631" t="s">
        <v>890</v>
      </c>
      <c r="B26" s="631" t="s">
        <v>900</v>
      </c>
      <c r="C26" s="631" t="s">
        <v>891</v>
      </c>
      <c r="D26" s="631" t="s">
        <v>638</v>
      </c>
      <c r="E26" s="631" t="s">
        <v>639</v>
      </c>
      <c r="F26" s="631" t="s">
        <v>640</v>
      </c>
      <c r="G26" s="631" t="s">
        <v>3284</v>
      </c>
      <c r="H26" s="632">
        <v>42492</v>
      </c>
      <c r="I26" s="634">
        <v>1385.09</v>
      </c>
      <c r="J26" s="631" t="s">
        <v>3285</v>
      </c>
      <c r="K26" s="631" t="s">
        <v>2098</v>
      </c>
      <c r="L26" s="632">
        <v>42493</v>
      </c>
      <c r="M26" s="631" t="s">
        <v>4</v>
      </c>
      <c r="N26" s="554"/>
    </row>
    <row r="27" spans="1:14" x14ac:dyDescent="0.2">
      <c r="A27" s="631" t="s">
        <v>890</v>
      </c>
      <c r="B27" s="631" t="s">
        <v>900</v>
      </c>
      <c r="C27" s="631" t="s">
        <v>891</v>
      </c>
      <c r="D27" s="631" t="s">
        <v>262</v>
      </c>
      <c r="E27" s="631" t="s">
        <v>263</v>
      </c>
      <c r="F27" s="631" t="s">
        <v>264</v>
      </c>
      <c r="G27" s="631" t="s">
        <v>3066</v>
      </c>
      <c r="H27" s="632">
        <v>42493</v>
      </c>
      <c r="I27" s="634">
        <v>5.45</v>
      </c>
      <c r="J27" s="631"/>
      <c r="K27" s="631" t="s">
        <v>1963</v>
      </c>
      <c r="L27" s="632">
        <v>42499</v>
      </c>
      <c r="M27" s="631" t="s">
        <v>4</v>
      </c>
      <c r="N27" s="554"/>
    </row>
    <row r="28" spans="1:14" x14ac:dyDescent="0.2">
      <c r="A28" s="631" t="s">
        <v>890</v>
      </c>
      <c r="B28" s="631" t="s">
        <v>900</v>
      </c>
      <c r="C28" s="631" t="s">
        <v>891</v>
      </c>
      <c r="D28" s="631" t="s">
        <v>90</v>
      </c>
      <c r="E28" s="631" t="s">
        <v>91</v>
      </c>
      <c r="F28" s="631" t="s">
        <v>92</v>
      </c>
      <c r="G28" s="631" t="s">
        <v>3090</v>
      </c>
      <c r="H28" s="632">
        <v>42502</v>
      </c>
      <c r="I28" s="634">
        <v>143.87</v>
      </c>
      <c r="J28" s="631" t="s">
        <v>3091</v>
      </c>
      <c r="K28" s="631" t="s">
        <v>434</v>
      </c>
      <c r="L28" s="632">
        <v>42503</v>
      </c>
      <c r="M28" s="631" t="s">
        <v>4</v>
      </c>
      <c r="N28" s="554"/>
    </row>
    <row r="29" spans="1:14" x14ac:dyDescent="0.2">
      <c r="A29" s="631" t="s">
        <v>890</v>
      </c>
      <c r="B29" s="631" t="s">
        <v>900</v>
      </c>
      <c r="C29" s="631" t="s">
        <v>891</v>
      </c>
      <c r="D29" s="631" t="s">
        <v>255</v>
      </c>
      <c r="E29" s="631" t="s">
        <v>256</v>
      </c>
      <c r="F29" s="631" t="s">
        <v>257</v>
      </c>
      <c r="G29" s="631" t="s">
        <v>3129</v>
      </c>
      <c r="H29" s="632">
        <v>42508</v>
      </c>
      <c r="I29" s="634">
        <v>1170</v>
      </c>
      <c r="J29" s="631"/>
      <c r="K29" s="631" t="s">
        <v>1963</v>
      </c>
      <c r="L29" s="632">
        <v>42513</v>
      </c>
      <c r="M29" s="631" t="s">
        <v>4</v>
      </c>
      <c r="N29" s="554"/>
    </row>
    <row r="30" spans="1:14" x14ac:dyDescent="0.2">
      <c r="A30" s="631" t="s">
        <v>890</v>
      </c>
      <c r="B30" s="631" t="s">
        <v>900</v>
      </c>
      <c r="C30" s="631" t="s">
        <v>891</v>
      </c>
      <c r="D30" s="631" t="s">
        <v>255</v>
      </c>
      <c r="E30" s="631" t="s">
        <v>256</v>
      </c>
      <c r="F30" s="631" t="s">
        <v>257</v>
      </c>
      <c r="G30" s="631" t="s">
        <v>3131</v>
      </c>
      <c r="H30" s="632">
        <v>42507</v>
      </c>
      <c r="I30" s="634">
        <v>4.66</v>
      </c>
      <c r="J30" s="631"/>
      <c r="K30" s="631" t="s">
        <v>434</v>
      </c>
      <c r="L30" s="632">
        <v>42513</v>
      </c>
      <c r="M30" s="631" t="s">
        <v>4</v>
      </c>
      <c r="N30" s="554"/>
    </row>
    <row r="31" spans="1:14" x14ac:dyDescent="0.2">
      <c r="A31" s="631" t="s">
        <v>890</v>
      </c>
      <c r="B31" s="631" t="s">
        <v>900</v>
      </c>
      <c r="C31" s="631" t="s">
        <v>891</v>
      </c>
      <c r="D31" s="631" t="s">
        <v>255</v>
      </c>
      <c r="E31" s="631" t="s">
        <v>256</v>
      </c>
      <c r="F31" s="631" t="s">
        <v>257</v>
      </c>
      <c r="G31" s="631" t="s">
        <v>3149</v>
      </c>
      <c r="H31" s="632">
        <v>42502</v>
      </c>
      <c r="I31" s="634">
        <v>28.12</v>
      </c>
      <c r="J31" s="631"/>
      <c r="K31" s="631" t="s">
        <v>1963</v>
      </c>
      <c r="L31" s="632">
        <v>42515</v>
      </c>
      <c r="M31" s="631" t="s">
        <v>4</v>
      </c>
      <c r="N31" s="554"/>
    </row>
    <row r="32" spans="1:14" x14ac:dyDescent="0.2">
      <c r="A32" s="631" t="s">
        <v>890</v>
      </c>
      <c r="B32" s="631" t="s">
        <v>900</v>
      </c>
      <c r="C32" s="631" t="s">
        <v>891</v>
      </c>
      <c r="D32" s="631" t="s">
        <v>1995</v>
      </c>
      <c r="E32" s="631" t="s">
        <v>1996</v>
      </c>
      <c r="F32" s="631" t="s">
        <v>1997</v>
      </c>
      <c r="G32" s="631" t="s">
        <v>3176</v>
      </c>
      <c r="H32" s="632">
        <v>42492</v>
      </c>
      <c r="I32" s="634">
        <v>721.8</v>
      </c>
      <c r="J32" s="631" t="s">
        <v>3177</v>
      </c>
      <c r="K32" s="631" t="s">
        <v>132</v>
      </c>
      <c r="L32" s="632">
        <v>42496</v>
      </c>
      <c r="M32" s="631" t="s">
        <v>4</v>
      </c>
      <c r="N32" s="554"/>
    </row>
    <row r="33" spans="1:14" x14ac:dyDescent="0.2">
      <c r="A33" s="631" t="s">
        <v>890</v>
      </c>
      <c r="B33" s="631" t="s">
        <v>900</v>
      </c>
      <c r="C33" s="631" t="s">
        <v>891</v>
      </c>
      <c r="D33" s="631" t="s">
        <v>178</v>
      </c>
      <c r="E33" s="631" t="s">
        <v>179</v>
      </c>
      <c r="F33" s="631" t="s">
        <v>180</v>
      </c>
      <c r="G33" s="631" t="s">
        <v>3199</v>
      </c>
      <c r="H33" s="632">
        <v>42501</v>
      </c>
      <c r="I33" s="634">
        <v>55.7</v>
      </c>
      <c r="J33" s="631"/>
      <c r="K33" s="631" t="s">
        <v>1963</v>
      </c>
      <c r="L33" s="632">
        <v>42502</v>
      </c>
      <c r="M33" s="631" t="s">
        <v>4</v>
      </c>
      <c r="N33" s="554"/>
    </row>
    <row r="34" spans="1:14" x14ac:dyDescent="0.2">
      <c r="A34" s="631" t="s">
        <v>890</v>
      </c>
      <c r="B34" s="631" t="s">
        <v>900</v>
      </c>
      <c r="C34" s="631" t="s">
        <v>891</v>
      </c>
      <c r="D34" s="631" t="s">
        <v>178</v>
      </c>
      <c r="E34" s="631" t="s">
        <v>179</v>
      </c>
      <c r="F34" s="631" t="s">
        <v>180</v>
      </c>
      <c r="G34" s="631" t="s">
        <v>3202</v>
      </c>
      <c r="H34" s="632">
        <v>42501</v>
      </c>
      <c r="I34" s="634">
        <v>130.38</v>
      </c>
      <c r="J34" s="631"/>
      <c r="K34" s="631" t="s">
        <v>1963</v>
      </c>
      <c r="L34" s="632">
        <v>42502</v>
      </c>
      <c r="M34" s="631" t="s">
        <v>4</v>
      </c>
      <c r="N34" s="554"/>
    </row>
    <row r="35" spans="1:14" x14ac:dyDescent="0.2">
      <c r="A35" s="631" t="s">
        <v>890</v>
      </c>
      <c r="B35" s="631" t="s">
        <v>900</v>
      </c>
      <c r="C35" s="631" t="s">
        <v>891</v>
      </c>
      <c r="D35" s="631" t="s">
        <v>178</v>
      </c>
      <c r="E35" s="631" t="s">
        <v>179</v>
      </c>
      <c r="F35" s="631" t="s">
        <v>180</v>
      </c>
      <c r="G35" s="631" t="s">
        <v>3204</v>
      </c>
      <c r="H35" s="632">
        <v>42501</v>
      </c>
      <c r="I35" s="634">
        <v>35.799999999999997</v>
      </c>
      <c r="J35" s="631"/>
      <c r="K35" s="631" t="s">
        <v>434</v>
      </c>
      <c r="L35" s="632">
        <v>42502</v>
      </c>
      <c r="M35" s="631" t="s">
        <v>4</v>
      </c>
      <c r="N35" s="554"/>
    </row>
    <row r="36" spans="1:14" x14ac:dyDescent="0.2">
      <c r="A36" s="631" t="s">
        <v>890</v>
      </c>
      <c r="B36" s="631" t="s">
        <v>900</v>
      </c>
      <c r="C36" s="631" t="s">
        <v>891</v>
      </c>
      <c r="D36" s="631" t="s">
        <v>3227</v>
      </c>
      <c r="E36" s="631" t="s">
        <v>3228</v>
      </c>
      <c r="F36" s="631" t="s">
        <v>3229</v>
      </c>
      <c r="G36" s="631" t="s">
        <v>3230</v>
      </c>
      <c r="H36" s="632">
        <v>42394</v>
      </c>
      <c r="I36" s="634">
        <v>300</v>
      </c>
      <c r="J36" s="631"/>
      <c r="K36" s="631" t="s">
        <v>1963</v>
      </c>
      <c r="L36" s="632">
        <v>42492</v>
      </c>
      <c r="M36" s="631" t="s">
        <v>4</v>
      </c>
      <c r="N36" s="554"/>
    </row>
    <row r="37" spans="1:14" x14ac:dyDescent="0.2">
      <c r="A37" s="631" t="s">
        <v>890</v>
      </c>
      <c r="B37" s="631" t="s">
        <v>282</v>
      </c>
      <c r="C37" s="631" t="s">
        <v>891</v>
      </c>
      <c r="D37" s="631" t="s">
        <v>390</v>
      </c>
      <c r="E37" s="631" t="s">
        <v>391</v>
      </c>
      <c r="F37" s="631" t="s">
        <v>392</v>
      </c>
      <c r="G37" s="631" t="s">
        <v>3260</v>
      </c>
      <c r="H37" s="632">
        <v>42302</v>
      </c>
      <c r="I37" s="634">
        <v>909.8</v>
      </c>
      <c r="J37" s="631"/>
      <c r="K37" s="631" t="s">
        <v>2102</v>
      </c>
      <c r="L37" s="632">
        <v>42514</v>
      </c>
      <c r="M37" s="631" t="s">
        <v>4</v>
      </c>
      <c r="N37" s="554"/>
    </row>
    <row r="38" spans="1:14" x14ac:dyDescent="0.2">
      <c r="A38" s="631" t="s">
        <v>890</v>
      </c>
      <c r="B38" s="631" t="s">
        <v>282</v>
      </c>
      <c r="C38" s="631" t="s">
        <v>891</v>
      </c>
      <c r="D38" s="631" t="s">
        <v>390</v>
      </c>
      <c r="E38" s="631" t="s">
        <v>391</v>
      </c>
      <c r="F38" s="631" t="s">
        <v>392</v>
      </c>
      <c r="G38" s="631" t="s">
        <v>3261</v>
      </c>
      <c r="H38" s="632">
        <v>42279</v>
      </c>
      <c r="I38" s="634">
        <v>1628.4</v>
      </c>
      <c r="J38" s="631"/>
      <c r="K38" s="631" t="s">
        <v>2102</v>
      </c>
      <c r="L38" s="632">
        <v>42514</v>
      </c>
      <c r="M38" s="631" t="s">
        <v>4</v>
      </c>
      <c r="N38" s="554"/>
    </row>
    <row r="39" spans="1:14" x14ac:dyDescent="0.2">
      <c r="A39" s="631" t="s">
        <v>890</v>
      </c>
      <c r="B39" s="631" t="s">
        <v>282</v>
      </c>
      <c r="C39" s="631" t="s">
        <v>891</v>
      </c>
      <c r="D39" s="631" t="s">
        <v>390</v>
      </c>
      <c r="E39" s="631" t="s">
        <v>391</v>
      </c>
      <c r="F39" s="631" t="s">
        <v>392</v>
      </c>
      <c r="G39" s="631" t="s">
        <v>3262</v>
      </c>
      <c r="H39" s="632">
        <v>42272</v>
      </c>
      <c r="I39" s="634">
        <v>850.15</v>
      </c>
      <c r="J39" s="631"/>
      <c r="K39" s="631" t="s">
        <v>2102</v>
      </c>
      <c r="L39" s="632">
        <v>42514</v>
      </c>
      <c r="M39" s="631" t="s">
        <v>4</v>
      </c>
      <c r="N39" s="554"/>
    </row>
    <row r="40" spans="1:14" x14ac:dyDescent="0.2">
      <c r="A40" s="631" t="s">
        <v>890</v>
      </c>
      <c r="B40" s="631" t="s">
        <v>282</v>
      </c>
      <c r="C40" s="631" t="s">
        <v>891</v>
      </c>
      <c r="D40" s="631" t="s">
        <v>390</v>
      </c>
      <c r="E40" s="631" t="s">
        <v>391</v>
      </c>
      <c r="F40" s="631" t="s">
        <v>392</v>
      </c>
      <c r="G40" s="631" t="s">
        <v>3263</v>
      </c>
      <c r="H40" s="632">
        <v>42272</v>
      </c>
      <c r="I40" s="634">
        <v>672.46</v>
      </c>
      <c r="J40" s="631"/>
      <c r="K40" s="631" t="s">
        <v>2102</v>
      </c>
      <c r="L40" s="632">
        <v>42514</v>
      </c>
      <c r="M40" s="631" t="s">
        <v>4</v>
      </c>
      <c r="N40" s="554"/>
    </row>
    <row r="41" spans="1:14" x14ac:dyDescent="0.2">
      <c r="A41" s="631" t="s">
        <v>890</v>
      </c>
      <c r="B41" s="631" t="s">
        <v>282</v>
      </c>
      <c r="C41" s="631" t="s">
        <v>891</v>
      </c>
      <c r="D41" s="631" t="s">
        <v>390</v>
      </c>
      <c r="E41" s="631" t="s">
        <v>391</v>
      </c>
      <c r="F41" s="631" t="s">
        <v>392</v>
      </c>
      <c r="G41" s="631" t="s">
        <v>3264</v>
      </c>
      <c r="H41" s="632">
        <v>42164</v>
      </c>
      <c r="I41" s="634">
        <v>871.02</v>
      </c>
      <c r="J41" s="631"/>
      <c r="K41" s="631" t="s">
        <v>2102</v>
      </c>
      <c r="L41" s="632">
        <v>42514</v>
      </c>
      <c r="M41" s="631" t="s">
        <v>4</v>
      </c>
      <c r="N41" s="554"/>
    </row>
    <row r="42" spans="1:14" x14ac:dyDescent="0.2">
      <c r="A42" s="631"/>
      <c r="B42" s="631"/>
      <c r="C42" s="631"/>
      <c r="D42" s="631"/>
      <c r="E42" s="631"/>
      <c r="F42" s="631"/>
      <c r="G42" s="631"/>
      <c r="H42" s="631"/>
      <c r="I42" s="636">
        <v>37407.040000000001</v>
      </c>
      <c r="J42" s="631"/>
      <c r="K42" s="631"/>
      <c r="L42" s="631"/>
      <c r="M42" s="631"/>
      <c r="N42" s="554"/>
    </row>
    <row r="43" spans="1:14" x14ac:dyDescent="0.2">
      <c r="A43" s="556"/>
      <c r="B43" s="556"/>
      <c r="C43" s="556"/>
      <c r="D43" s="556"/>
      <c r="E43" s="556"/>
      <c r="F43" s="556"/>
      <c r="G43" s="556"/>
      <c r="H43" s="557"/>
      <c r="I43" s="509"/>
      <c r="J43" s="556"/>
      <c r="K43" s="556"/>
      <c r="L43" s="557"/>
      <c r="M43" s="556"/>
      <c r="N43" s="554"/>
    </row>
    <row r="44" spans="1:14" x14ac:dyDescent="0.2">
      <c r="A44" s="556"/>
      <c r="B44" s="556"/>
      <c r="C44" s="556"/>
      <c r="D44" s="556"/>
      <c r="E44" s="556"/>
      <c r="F44" s="556"/>
      <c r="G44" s="556"/>
      <c r="H44" s="557"/>
      <c r="I44" s="509"/>
      <c r="J44" s="556"/>
      <c r="K44" s="556"/>
      <c r="L44" s="557"/>
      <c r="M44" s="556"/>
      <c r="N44" s="554"/>
    </row>
    <row r="45" spans="1:14" x14ac:dyDescent="0.2">
      <c r="A45" s="556"/>
      <c r="B45" s="556"/>
      <c r="C45" s="556"/>
      <c r="D45" s="556"/>
      <c r="E45" s="556"/>
      <c r="F45" s="556"/>
      <c r="G45" s="556"/>
      <c r="H45" s="557"/>
      <c r="I45" s="509"/>
      <c r="J45" s="556"/>
      <c r="K45" s="556"/>
      <c r="L45" s="557"/>
      <c r="M45" s="556"/>
      <c r="N45" s="554"/>
    </row>
    <row r="46" spans="1:14" x14ac:dyDescent="0.2">
      <c r="A46" s="556"/>
      <c r="B46" s="556"/>
      <c r="C46" s="556"/>
      <c r="D46" s="556"/>
      <c r="E46" s="556"/>
      <c r="F46" s="556"/>
      <c r="G46" s="556"/>
      <c r="H46" s="557"/>
      <c r="I46" s="509"/>
      <c r="J46" s="556"/>
      <c r="K46" s="556"/>
      <c r="L46" s="557"/>
      <c r="M46" s="556"/>
      <c r="N46" s="554"/>
    </row>
    <row r="47" spans="1:14" x14ac:dyDescent="0.2">
      <c r="A47" s="556"/>
      <c r="B47" s="556"/>
      <c r="C47" s="556"/>
      <c r="D47" s="556"/>
      <c r="E47" s="556"/>
      <c r="F47" s="556"/>
      <c r="G47" s="556"/>
      <c r="H47" s="557"/>
      <c r="I47" s="509"/>
      <c r="J47" s="556"/>
      <c r="K47" s="556"/>
      <c r="L47" s="557"/>
      <c r="M47" s="556"/>
      <c r="N47" s="554"/>
    </row>
    <row r="48" spans="1:14" x14ac:dyDescent="0.2">
      <c r="A48" s="556"/>
      <c r="B48" s="556"/>
      <c r="C48" s="556"/>
      <c r="D48" s="556"/>
      <c r="E48" s="556"/>
      <c r="F48" s="556"/>
      <c r="G48" s="556"/>
      <c r="H48" s="557"/>
      <c r="I48" s="509"/>
      <c r="J48" s="556"/>
      <c r="K48" s="556"/>
      <c r="L48" s="557"/>
      <c r="M48" s="556"/>
      <c r="N48" s="554"/>
    </row>
    <row r="49" spans="1:14" x14ac:dyDescent="0.2">
      <c r="A49" s="556"/>
      <c r="B49" s="556"/>
      <c r="C49" s="556"/>
      <c r="D49" s="556"/>
      <c r="E49" s="556"/>
      <c r="F49" s="556"/>
      <c r="G49" s="556"/>
      <c r="H49" s="557"/>
      <c r="I49" s="509"/>
      <c r="J49" s="556"/>
      <c r="K49" s="556"/>
      <c r="L49" s="557"/>
      <c r="M49" s="556"/>
      <c r="N49" s="554"/>
    </row>
    <row r="50" spans="1:14" x14ac:dyDescent="0.2">
      <c r="A50" s="556"/>
      <c r="B50" s="556"/>
      <c r="C50" s="556"/>
      <c r="D50" s="556"/>
      <c r="E50" s="556"/>
      <c r="F50" s="556"/>
      <c r="G50" s="556"/>
      <c r="H50" s="557"/>
      <c r="I50" s="509"/>
      <c r="J50" s="556"/>
      <c r="K50" s="556"/>
      <c r="L50" s="557"/>
      <c r="M50" s="556"/>
      <c r="N50" s="554"/>
    </row>
    <row r="51" spans="1:14" x14ac:dyDescent="0.2">
      <c r="A51" s="556"/>
      <c r="B51" s="556"/>
      <c r="C51" s="556"/>
      <c r="D51" s="556"/>
      <c r="E51" s="556"/>
      <c r="F51" s="556"/>
      <c r="G51" s="556"/>
      <c r="H51" s="557"/>
      <c r="I51" s="509"/>
      <c r="J51" s="556"/>
      <c r="K51" s="556"/>
      <c r="L51" s="557"/>
      <c r="M51" s="556"/>
      <c r="N51" s="554"/>
    </row>
    <row r="52" spans="1:14" x14ac:dyDescent="0.2">
      <c r="A52" s="556"/>
      <c r="B52" s="556"/>
      <c r="C52" s="556"/>
      <c r="D52" s="556"/>
      <c r="E52" s="556"/>
      <c r="F52" s="556"/>
      <c r="G52" s="556"/>
      <c r="H52" s="557"/>
      <c r="I52" s="509"/>
      <c r="J52" s="556"/>
      <c r="K52" s="556"/>
      <c r="L52" s="557"/>
      <c r="M52" s="556"/>
      <c r="N52" s="554"/>
    </row>
    <row r="53" spans="1:14" x14ac:dyDescent="0.2">
      <c r="A53" s="556"/>
      <c r="B53" s="556"/>
      <c r="C53" s="556"/>
      <c r="D53" s="556"/>
      <c r="E53" s="556"/>
      <c r="F53" s="556"/>
      <c r="G53" s="556"/>
      <c r="H53" s="557"/>
      <c r="I53" s="509"/>
      <c r="J53" s="556"/>
      <c r="K53" s="556"/>
      <c r="L53" s="557"/>
      <c r="M53" s="556"/>
      <c r="N53" s="554"/>
    </row>
    <row r="54" spans="1:14" x14ac:dyDescent="0.2">
      <c r="A54" s="556"/>
      <c r="B54" s="556"/>
      <c r="C54" s="556"/>
      <c r="D54" s="556"/>
      <c r="E54" s="556"/>
      <c r="F54" s="556"/>
      <c r="G54" s="556"/>
      <c r="H54" s="557"/>
      <c r="I54" s="509"/>
      <c r="J54" s="556"/>
      <c r="K54" s="556"/>
      <c r="L54" s="557"/>
      <c r="M54" s="556"/>
      <c r="N54" s="554"/>
    </row>
    <row r="55" spans="1:14" x14ac:dyDescent="0.2">
      <c r="A55" s="556"/>
      <c r="B55" s="556"/>
      <c r="C55" s="556"/>
      <c r="D55" s="556"/>
      <c r="E55" s="556"/>
      <c r="F55" s="556"/>
      <c r="G55" s="556"/>
      <c r="H55" s="557"/>
      <c r="I55" s="509"/>
      <c r="J55" s="556"/>
      <c r="K55" s="556"/>
      <c r="L55" s="557"/>
      <c r="M55" s="556"/>
      <c r="N55" s="554"/>
    </row>
    <row r="56" spans="1:14" x14ac:dyDescent="0.2">
      <c r="A56" s="556"/>
      <c r="B56" s="556"/>
      <c r="C56" s="556"/>
      <c r="D56" s="556"/>
      <c r="E56" s="556"/>
      <c r="F56" s="556"/>
      <c r="G56" s="556"/>
      <c r="H56" s="557"/>
      <c r="I56" s="509"/>
      <c r="J56" s="556"/>
      <c r="K56" s="556"/>
      <c r="L56" s="557"/>
      <c r="M56" s="556"/>
      <c r="N56" s="554"/>
    </row>
    <row r="57" spans="1:14" x14ac:dyDescent="0.2">
      <c r="A57" s="556"/>
      <c r="B57" s="556"/>
      <c r="C57" s="556"/>
      <c r="D57" s="556"/>
      <c r="E57" s="556"/>
      <c r="F57" s="556"/>
      <c r="G57" s="556"/>
      <c r="H57" s="557"/>
      <c r="I57" s="509"/>
      <c r="J57" s="556"/>
      <c r="K57" s="556"/>
      <c r="L57" s="557"/>
      <c r="M57" s="556"/>
      <c r="N57" s="554"/>
    </row>
    <row r="58" spans="1:14" x14ac:dyDescent="0.2">
      <c r="A58" s="556"/>
      <c r="B58" s="556"/>
      <c r="C58" s="556"/>
      <c r="D58" s="556"/>
      <c r="E58" s="556"/>
      <c r="F58" s="556"/>
      <c r="G58" s="556"/>
      <c r="H58" s="557"/>
      <c r="I58" s="509"/>
      <c r="J58" s="556"/>
      <c r="K58" s="556"/>
      <c r="L58" s="557"/>
      <c r="M58" s="556"/>
      <c r="N58" s="554"/>
    </row>
    <row r="59" spans="1:14" x14ac:dyDescent="0.2">
      <c r="A59" s="556"/>
      <c r="B59" s="556"/>
      <c r="C59" s="556"/>
      <c r="D59" s="556"/>
      <c r="E59" s="556"/>
      <c r="F59" s="556"/>
      <c r="G59" s="556"/>
      <c r="H59" s="557"/>
      <c r="I59" s="509"/>
      <c r="J59" s="556"/>
      <c r="K59" s="556"/>
      <c r="L59" s="557"/>
      <c r="M59" s="556"/>
      <c r="N59" s="554"/>
    </row>
    <row r="60" spans="1:14" x14ac:dyDescent="0.2">
      <c r="A60" s="556"/>
      <c r="B60" s="556"/>
      <c r="C60" s="556"/>
      <c r="D60" s="556"/>
      <c r="E60" s="556"/>
      <c r="F60" s="556"/>
      <c r="G60" s="556"/>
      <c r="H60" s="557"/>
      <c r="I60" s="509"/>
      <c r="J60" s="556"/>
      <c r="K60" s="556"/>
      <c r="L60" s="557"/>
      <c r="M60" s="556"/>
      <c r="N60" s="554"/>
    </row>
    <row r="61" spans="1:14" x14ac:dyDescent="0.2">
      <c r="A61" s="556"/>
      <c r="B61" s="556"/>
      <c r="C61" s="556"/>
      <c r="D61" s="556"/>
      <c r="E61" s="556"/>
      <c r="F61" s="556"/>
      <c r="G61" s="556"/>
      <c r="H61" s="557"/>
      <c r="I61" s="509"/>
      <c r="J61" s="556"/>
      <c r="K61" s="556"/>
      <c r="L61" s="557"/>
      <c r="M61" s="556"/>
      <c r="N61" s="554"/>
    </row>
    <row r="62" spans="1:14" x14ac:dyDescent="0.2">
      <c r="A62" s="556"/>
      <c r="B62" s="556"/>
      <c r="C62" s="556"/>
      <c r="D62" s="556"/>
      <c r="E62" s="556"/>
      <c r="F62" s="556"/>
      <c r="G62" s="556"/>
      <c r="H62" s="557"/>
      <c r="I62" s="509"/>
      <c r="J62" s="556"/>
      <c r="K62" s="556"/>
      <c r="L62" s="557"/>
      <c r="M62" s="556"/>
      <c r="N62" s="554"/>
    </row>
    <row r="63" spans="1:14" x14ac:dyDescent="0.2">
      <c r="A63" s="556"/>
      <c r="B63" s="556"/>
      <c r="C63" s="556"/>
      <c r="D63" s="556"/>
      <c r="E63" s="556"/>
      <c r="F63" s="556"/>
      <c r="G63" s="556"/>
      <c r="H63" s="557"/>
      <c r="I63" s="509"/>
      <c r="J63" s="556"/>
      <c r="K63" s="556"/>
      <c r="L63" s="557"/>
      <c r="M63" s="556"/>
      <c r="N63" s="554"/>
    </row>
    <row r="64" spans="1:14" x14ac:dyDescent="0.2">
      <c r="A64" s="556"/>
      <c r="B64" s="556"/>
      <c r="C64" s="556"/>
      <c r="D64" s="556"/>
      <c r="E64" s="556"/>
      <c r="F64" s="556"/>
      <c r="G64" s="556"/>
      <c r="H64" s="557"/>
      <c r="I64" s="509"/>
      <c r="J64" s="556"/>
      <c r="K64" s="556"/>
      <c r="L64" s="557"/>
      <c r="M64" s="556"/>
      <c r="N64" s="554"/>
    </row>
    <row r="65" spans="1:14" x14ac:dyDescent="0.2">
      <c r="A65" s="556"/>
      <c r="B65" s="556"/>
      <c r="C65" s="556"/>
      <c r="D65" s="556"/>
      <c r="E65" s="556"/>
      <c r="F65" s="556"/>
      <c r="G65" s="556"/>
      <c r="H65" s="557"/>
      <c r="I65" s="509"/>
      <c r="J65" s="556"/>
      <c r="K65" s="556"/>
      <c r="L65" s="557"/>
      <c r="M65" s="556"/>
      <c r="N65" s="554"/>
    </row>
    <row r="66" spans="1:14" x14ac:dyDescent="0.2">
      <c r="A66" s="556"/>
      <c r="B66" s="556"/>
      <c r="C66" s="556"/>
      <c r="D66" s="556"/>
      <c r="E66" s="556"/>
      <c r="F66" s="556"/>
      <c r="G66" s="556"/>
      <c r="H66" s="557"/>
      <c r="I66" s="509"/>
      <c r="J66" s="556"/>
      <c r="K66" s="556"/>
      <c r="L66" s="557"/>
      <c r="M66" s="556"/>
      <c r="N66" s="554"/>
    </row>
    <row r="67" spans="1:14" x14ac:dyDescent="0.2">
      <c r="A67" s="556"/>
      <c r="B67" s="556"/>
      <c r="C67" s="556"/>
      <c r="D67" s="556"/>
      <c r="E67" s="556"/>
      <c r="F67" s="556"/>
      <c r="G67" s="556"/>
      <c r="H67" s="557"/>
      <c r="I67" s="509"/>
      <c r="J67" s="556"/>
      <c r="K67" s="556"/>
      <c r="L67" s="557"/>
      <c r="M67" s="556"/>
      <c r="N67" s="554"/>
    </row>
    <row r="68" spans="1:14" x14ac:dyDescent="0.2">
      <c r="A68" s="556"/>
      <c r="B68" s="556"/>
      <c r="C68" s="556"/>
      <c r="D68" s="556"/>
      <c r="E68" s="556"/>
      <c r="F68" s="556"/>
      <c r="G68" s="556"/>
      <c r="H68" s="557"/>
      <c r="I68" s="509"/>
      <c r="J68" s="556"/>
      <c r="K68" s="556"/>
      <c r="L68" s="557"/>
      <c r="M68" s="556"/>
      <c r="N68" s="554"/>
    </row>
    <row r="69" spans="1:14" x14ac:dyDescent="0.2">
      <c r="A69" s="556"/>
      <c r="B69" s="556"/>
      <c r="C69" s="556"/>
      <c r="D69" s="556"/>
      <c r="E69" s="556"/>
      <c r="F69" s="556"/>
      <c r="G69" s="556"/>
      <c r="H69" s="557"/>
      <c r="I69" s="509"/>
      <c r="J69" s="556"/>
      <c r="K69" s="556"/>
      <c r="L69" s="557"/>
      <c r="M69" s="556"/>
      <c r="N69" s="554"/>
    </row>
    <row r="70" spans="1:14" x14ac:dyDescent="0.2">
      <c r="A70" s="556"/>
      <c r="B70" s="556"/>
      <c r="C70" s="556"/>
      <c r="D70" s="556"/>
      <c r="E70" s="556"/>
      <c r="F70" s="556"/>
      <c r="G70" s="556"/>
      <c r="H70" s="557"/>
      <c r="I70" s="509"/>
      <c r="J70" s="556"/>
      <c r="K70" s="556"/>
      <c r="L70" s="557"/>
      <c r="M70" s="556"/>
      <c r="N70" s="554"/>
    </row>
    <row r="71" spans="1:14" x14ac:dyDescent="0.2">
      <c r="A71" s="556"/>
      <c r="B71" s="556"/>
      <c r="C71" s="556"/>
      <c r="D71" s="556"/>
      <c r="E71" s="556"/>
      <c r="F71" s="556"/>
      <c r="G71" s="556"/>
      <c r="H71" s="557"/>
      <c r="I71" s="509"/>
      <c r="J71" s="556"/>
      <c r="K71" s="556"/>
      <c r="L71" s="557"/>
      <c r="M71" s="556"/>
      <c r="N71" s="554"/>
    </row>
    <row r="72" spans="1:14" x14ac:dyDescent="0.2">
      <c r="A72" s="556"/>
      <c r="B72" s="556"/>
      <c r="C72" s="556"/>
      <c r="D72" s="556"/>
      <c r="E72" s="556"/>
      <c r="F72" s="556"/>
      <c r="G72" s="556"/>
      <c r="H72" s="557"/>
      <c r="I72" s="509"/>
      <c r="J72" s="556"/>
      <c r="K72" s="556"/>
      <c r="L72" s="557"/>
      <c r="M72" s="556"/>
      <c r="N72" s="554"/>
    </row>
    <row r="73" spans="1:14" x14ac:dyDescent="0.2">
      <c r="A73" s="556"/>
      <c r="B73" s="556"/>
      <c r="C73" s="556"/>
      <c r="D73" s="556"/>
      <c r="E73" s="556"/>
      <c r="F73" s="556"/>
      <c r="G73" s="556"/>
      <c r="H73" s="557"/>
      <c r="I73" s="509"/>
      <c r="J73" s="556"/>
      <c r="K73" s="556"/>
      <c r="L73" s="557"/>
      <c r="M73" s="556"/>
      <c r="N73" s="554"/>
    </row>
    <row r="74" spans="1:14" x14ac:dyDescent="0.2">
      <c r="A74" s="556"/>
      <c r="B74" s="556"/>
      <c r="C74" s="556"/>
      <c r="D74" s="556"/>
      <c r="E74" s="556"/>
      <c r="F74" s="556"/>
      <c r="G74" s="556"/>
      <c r="H74" s="557"/>
      <c r="I74" s="509"/>
      <c r="J74" s="556"/>
      <c r="K74" s="556"/>
      <c r="L74" s="557"/>
      <c r="M74" s="556"/>
      <c r="N74" s="554"/>
    </row>
    <row r="75" spans="1:14" x14ac:dyDescent="0.2">
      <c r="A75" s="556"/>
      <c r="B75" s="556"/>
      <c r="C75" s="556"/>
      <c r="D75" s="556"/>
      <c r="E75" s="556"/>
      <c r="F75" s="556"/>
      <c r="G75" s="556"/>
      <c r="H75" s="557"/>
      <c r="I75" s="509"/>
      <c r="J75" s="556"/>
      <c r="K75" s="556"/>
      <c r="L75" s="557"/>
      <c r="M75" s="556"/>
      <c r="N75" s="554"/>
    </row>
    <row r="76" spans="1:14" x14ac:dyDescent="0.2">
      <c r="A76" s="556"/>
      <c r="B76" s="556"/>
      <c r="C76" s="556"/>
      <c r="D76" s="556"/>
      <c r="E76" s="556"/>
      <c r="F76" s="556"/>
      <c r="G76" s="556"/>
      <c r="H76" s="557"/>
      <c r="I76" s="509"/>
      <c r="J76" s="556"/>
      <c r="K76" s="556"/>
      <c r="L76" s="557"/>
      <c r="M76" s="556"/>
      <c r="N76" s="554"/>
    </row>
    <row r="77" spans="1:14" x14ac:dyDescent="0.2">
      <c r="A77" s="556"/>
      <c r="B77" s="556"/>
      <c r="C77" s="556"/>
      <c r="D77" s="556"/>
      <c r="E77" s="556"/>
      <c r="F77" s="556"/>
      <c r="G77" s="556"/>
      <c r="H77" s="557"/>
      <c r="I77" s="509"/>
      <c r="J77" s="556"/>
      <c r="K77" s="556"/>
      <c r="L77" s="557"/>
      <c r="M77" s="556"/>
      <c r="N77" s="554"/>
    </row>
    <row r="78" spans="1:14" x14ac:dyDescent="0.2">
      <c r="A78" s="556"/>
      <c r="B78" s="556"/>
      <c r="C78" s="556"/>
      <c r="D78" s="556"/>
      <c r="E78" s="556"/>
      <c r="F78" s="556"/>
      <c r="G78" s="556"/>
      <c r="H78" s="557"/>
      <c r="I78" s="509"/>
      <c r="J78" s="556"/>
      <c r="K78" s="556"/>
      <c r="L78" s="557"/>
      <c r="M78" s="556"/>
      <c r="N78" s="554"/>
    </row>
    <row r="79" spans="1:14" x14ac:dyDescent="0.2">
      <c r="A79" s="556"/>
      <c r="B79" s="556"/>
      <c r="C79" s="556"/>
      <c r="D79" s="556"/>
      <c r="E79" s="556"/>
      <c r="F79" s="556"/>
      <c r="G79" s="556"/>
      <c r="H79" s="557"/>
      <c r="I79" s="509"/>
      <c r="J79" s="556"/>
      <c r="K79" s="556"/>
      <c r="L79" s="557"/>
      <c r="M79" s="556"/>
      <c r="N79" s="554"/>
    </row>
    <row r="80" spans="1:14" x14ac:dyDescent="0.2">
      <c r="A80" s="556"/>
      <c r="B80" s="556"/>
      <c r="C80" s="556"/>
      <c r="D80" s="556"/>
      <c r="E80" s="556"/>
      <c r="F80" s="556"/>
      <c r="G80" s="556"/>
      <c r="H80" s="557"/>
      <c r="I80" s="509"/>
      <c r="J80" s="556"/>
      <c r="K80" s="556"/>
      <c r="L80" s="557"/>
      <c r="M80" s="556"/>
      <c r="N80" s="554"/>
    </row>
    <row r="81" spans="1:14" x14ac:dyDescent="0.2">
      <c r="A81" s="556"/>
      <c r="B81" s="556"/>
      <c r="C81" s="556"/>
      <c r="D81" s="556"/>
      <c r="E81" s="556"/>
      <c r="F81" s="556"/>
      <c r="G81" s="556"/>
      <c r="H81" s="557"/>
      <c r="I81" s="509"/>
      <c r="J81" s="556"/>
      <c r="K81" s="556"/>
      <c r="L81" s="557"/>
      <c r="M81" s="556"/>
      <c r="N81" s="554"/>
    </row>
    <row r="82" spans="1:14" x14ac:dyDescent="0.2">
      <c r="A82" s="556"/>
      <c r="B82" s="556"/>
      <c r="C82" s="556"/>
      <c r="D82" s="556"/>
      <c r="E82" s="556"/>
      <c r="F82" s="556"/>
      <c r="G82" s="556"/>
      <c r="H82" s="557"/>
      <c r="I82" s="509"/>
      <c r="J82" s="556"/>
      <c r="K82" s="556"/>
      <c r="L82" s="557"/>
      <c r="M82" s="556"/>
      <c r="N82" s="554"/>
    </row>
    <row r="83" spans="1:14" x14ac:dyDescent="0.2">
      <c r="A83" s="556"/>
      <c r="B83" s="556"/>
      <c r="C83" s="556"/>
      <c r="D83" s="556"/>
      <c r="E83" s="556"/>
      <c r="F83" s="556"/>
      <c r="G83" s="556"/>
      <c r="H83" s="557"/>
      <c r="I83" s="509"/>
      <c r="J83" s="556"/>
      <c r="K83" s="556"/>
      <c r="L83" s="557"/>
      <c r="M83" s="556"/>
      <c r="N83" s="554"/>
    </row>
    <row r="84" spans="1:14" x14ac:dyDescent="0.2">
      <c r="A84" s="556"/>
      <c r="B84" s="556"/>
      <c r="C84" s="556"/>
      <c r="D84" s="556"/>
      <c r="E84" s="556"/>
      <c r="F84" s="556"/>
      <c r="G84" s="556"/>
      <c r="H84" s="557"/>
      <c r="I84" s="509"/>
      <c r="J84" s="556"/>
      <c r="K84" s="556"/>
      <c r="L84" s="557"/>
      <c r="M84" s="556"/>
      <c r="N84" s="554"/>
    </row>
    <row r="85" spans="1:14" x14ac:dyDescent="0.2">
      <c r="A85" s="556"/>
      <c r="B85" s="556"/>
      <c r="C85" s="556"/>
      <c r="D85" s="556"/>
      <c r="E85" s="556"/>
      <c r="F85" s="556"/>
      <c r="G85" s="556"/>
      <c r="H85" s="557"/>
      <c r="I85" s="509"/>
      <c r="J85" s="556"/>
      <c r="K85" s="556"/>
      <c r="L85" s="557"/>
      <c r="M85" s="556"/>
      <c r="N85" s="554"/>
    </row>
    <row r="86" spans="1:14" x14ac:dyDescent="0.2">
      <c r="A86" s="556"/>
      <c r="B86" s="556"/>
      <c r="C86" s="556"/>
      <c r="D86" s="556"/>
      <c r="E86" s="556"/>
      <c r="F86" s="556"/>
      <c r="G86" s="556"/>
      <c r="H86" s="557"/>
      <c r="I86" s="509"/>
      <c r="J86" s="556"/>
      <c r="K86" s="556"/>
      <c r="L86" s="557"/>
      <c r="M86" s="556"/>
      <c r="N86" s="554"/>
    </row>
    <row r="87" spans="1:14" x14ac:dyDescent="0.2">
      <c r="A87" s="556"/>
      <c r="B87" s="556"/>
      <c r="C87" s="556"/>
      <c r="D87" s="556"/>
      <c r="E87" s="556"/>
      <c r="F87" s="556"/>
      <c r="G87" s="556"/>
      <c r="H87" s="557"/>
      <c r="I87" s="509"/>
      <c r="J87" s="556"/>
      <c r="K87" s="556"/>
      <c r="L87" s="557"/>
      <c r="M87" s="556"/>
      <c r="N87" s="554"/>
    </row>
    <row r="88" spans="1:14" x14ac:dyDescent="0.2">
      <c r="A88" s="556"/>
      <c r="B88" s="556"/>
      <c r="C88" s="556"/>
      <c r="D88" s="556"/>
      <c r="E88" s="556"/>
      <c r="F88" s="556"/>
      <c r="G88" s="556"/>
      <c r="H88" s="557"/>
      <c r="I88" s="509"/>
      <c r="J88" s="556"/>
      <c r="K88" s="556"/>
      <c r="L88" s="557"/>
      <c r="M88" s="556"/>
      <c r="N88" s="554"/>
    </row>
    <row r="89" spans="1:14" x14ac:dyDescent="0.2">
      <c r="A89" s="556"/>
      <c r="B89" s="556"/>
      <c r="C89" s="556"/>
      <c r="D89" s="556"/>
      <c r="E89" s="556"/>
      <c r="F89" s="556"/>
      <c r="G89" s="556"/>
      <c r="H89" s="557"/>
      <c r="I89" s="509"/>
      <c r="J89" s="556"/>
      <c r="K89" s="556"/>
      <c r="L89" s="557"/>
      <c r="M89" s="556"/>
      <c r="N89" s="554"/>
    </row>
    <row r="90" spans="1:14" x14ac:dyDescent="0.2">
      <c r="A90" s="556"/>
      <c r="B90" s="556"/>
      <c r="C90" s="556"/>
      <c r="D90" s="556"/>
      <c r="E90" s="556"/>
      <c r="F90" s="556"/>
      <c r="G90" s="556"/>
      <c r="H90" s="557"/>
      <c r="I90" s="509"/>
      <c r="J90" s="556"/>
      <c r="K90" s="556"/>
      <c r="L90" s="557"/>
      <c r="M90" s="556"/>
      <c r="N90" s="554"/>
    </row>
    <row r="91" spans="1:14" x14ac:dyDescent="0.2">
      <c r="A91" s="556"/>
      <c r="B91" s="556"/>
      <c r="C91" s="556"/>
      <c r="D91" s="556"/>
      <c r="E91" s="556"/>
      <c r="F91" s="556"/>
      <c r="G91" s="556"/>
      <c r="H91" s="557"/>
      <c r="I91" s="509"/>
      <c r="J91" s="556"/>
      <c r="K91" s="556"/>
      <c r="L91" s="557"/>
      <c r="M91" s="556"/>
      <c r="N91" s="554"/>
    </row>
    <row r="92" spans="1:14" x14ac:dyDescent="0.2">
      <c r="A92" s="556"/>
      <c r="B92" s="556"/>
      <c r="C92" s="556"/>
      <c r="D92" s="556"/>
      <c r="E92" s="556"/>
      <c r="F92" s="556"/>
      <c r="G92" s="556"/>
      <c r="H92" s="557"/>
      <c r="I92" s="509"/>
      <c r="J92" s="556"/>
      <c r="K92" s="556"/>
      <c r="L92" s="557"/>
      <c r="M92" s="556"/>
      <c r="N92" s="554"/>
    </row>
    <row r="93" spans="1:14" x14ac:dyDescent="0.2">
      <c r="A93" s="556"/>
      <c r="B93" s="556"/>
      <c r="C93" s="556"/>
      <c r="D93" s="556"/>
      <c r="E93" s="556"/>
      <c r="F93" s="556"/>
      <c r="G93" s="556"/>
      <c r="H93" s="557"/>
      <c r="I93" s="509"/>
      <c r="J93" s="556"/>
      <c r="K93" s="556"/>
      <c r="L93" s="557"/>
      <c r="M93" s="556"/>
      <c r="N93" s="554"/>
    </row>
    <row r="94" spans="1:14" x14ac:dyDescent="0.2">
      <c r="A94" s="556"/>
      <c r="B94" s="556"/>
      <c r="C94" s="556"/>
      <c r="D94" s="556"/>
      <c r="E94" s="556"/>
      <c r="F94" s="556"/>
      <c r="G94" s="556"/>
      <c r="H94" s="557"/>
      <c r="I94" s="509"/>
      <c r="J94" s="556"/>
      <c r="K94" s="556"/>
      <c r="L94" s="557"/>
      <c r="M94" s="556"/>
      <c r="N94" s="554"/>
    </row>
    <row r="95" spans="1:14" x14ac:dyDescent="0.2">
      <c r="A95" s="556"/>
      <c r="B95" s="556"/>
      <c r="C95" s="556"/>
      <c r="D95" s="556"/>
      <c r="E95" s="556"/>
      <c r="F95" s="556"/>
      <c r="G95" s="556"/>
      <c r="H95" s="557"/>
      <c r="I95" s="509"/>
      <c r="J95" s="556"/>
      <c r="K95" s="556"/>
      <c r="L95" s="557"/>
      <c r="M95" s="556"/>
      <c r="N95" s="554"/>
    </row>
    <row r="96" spans="1:14" x14ac:dyDescent="0.2">
      <c r="A96" s="556"/>
      <c r="B96" s="556"/>
      <c r="C96" s="556"/>
      <c r="D96" s="556"/>
      <c r="E96" s="556"/>
      <c r="F96" s="556"/>
      <c r="G96" s="556"/>
      <c r="H96" s="557"/>
      <c r="I96" s="509"/>
      <c r="J96" s="556"/>
      <c r="K96" s="556"/>
      <c r="L96" s="557"/>
      <c r="M96" s="556"/>
      <c r="N96" s="554"/>
    </row>
    <row r="97" spans="1:14" x14ac:dyDescent="0.2">
      <c r="A97" s="556"/>
      <c r="B97" s="556"/>
      <c r="C97" s="556"/>
      <c r="D97" s="556"/>
      <c r="E97" s="556"/>
      <c r="F97" s="556"/>
      <c r="G97" s="556"/>
      <c r="H97" s="557"/>
      <c r="I97" s="509"/>
      <c r="J97" s="556"/>
      <c r="K97" s="556"/>
      <c r="L97" s="557"/>
      <c r="M97" s="556"/>
      <c r="N97" s="554"/>
    </row>
    <row r="98" spans="1:14" x14ac:dyDescent="0.2">
      <c r="A98" s="556"/>
      <c r="B98" s="556"/>
      <c r="C98" s="556"/>
      <c r="D98" s="556"/>
      <c r="E98" s="556"/>
      <c r="F98" s="556"/>
      <c r="G98" s="556"/>
      <c r="H98" s="557"/>
      <c r="I98" s="509"/>
      <c r="J98" s="556"/>
      <c r="K98" s="556"/>
      <c r="L98" s="557"/>
      <c r="M98" s="556"/>
      <c r="N98" s="554"/>
    </row>
    <row r="99" spans="1:14" x14ac:dyDescent="0.2">
      <c r="A99" s="556"/>
      <c r="B99" s="556"/>
      <c r="C99" s="556"/>
      <c r="D99" s="556"/>
      <c r="E99" s="556"/>
      <c r="F99" s="556"/>
      <c r="G99" s="556"/>
      <c r="H99" s="557"/>
      <c r="I99" s="509"/>
      <c r="J99" s="556"/>
      <c r="K99" s="556"/>
      <c r="L99" s="557"/>
      <c r="M99" s="556"/>
      <c r="N99" s="554"/>
    </row>
    <row r="100" spans="1:14" x14ac:dyDescent="0.2">
      <c r="A100" s="556"/>
      <c r="B100" s="556"/>
      <c r="C100" s="556"/>
      <c r="D100" s="556"/>
      <c r="E100" s="556"/>
      <c r="F100" s="556"/>
      <c r="G100" s="556"/>
      <c r="H100" s="557"/>
      <c r="I100" s="509"/>
      <c r="J100" s="556"/>
      <c r="K100" s="556"/>
      <c r="L100" s="557"/>
      <c r="M100" s="556"/>
      <c r="N100" s="554"/>
    </row>
    <row r="101" spans="1:14" x14ac:dyDescent="0.2">
      <c r="A101" s="556"/>
      <c r="B101" s="556"/>
      <c r="C101" s="556"/>
      <c r="D101" s="556"/>
      <c r="E101" s="556"/>
      <c r="F101" s="556"/>
      <c r="G101" s="556"/>
      <c r="H101" s="557"/>
      <c r="I101" s="509"/>
      <c r="J101" s="556"/>
      <c r="K101" s="556"/>
      <c r="L101" s="557"/>
      <c r="M101" s="556"/>
      <c r="N101" s="554"/>
    </row>
    <row r="102" spans="1:14" x14ac:dyDescent="0.2">
      <c r="A102" s="556"/>
      <c r="B102" s="556"/>
      <c r="C102" s="556"/>
      <c r="D102" s="556"/>
      <c r="E102" s="556"/>
      <c r="F102" s="556"/>
      <c r="G102" s="556"/>
      <c r="H102" s="557"/>
      <c r="I102" s="509"/>
      <c r="J102" s="556"/>
      <c r="K102" s="556"/>
      <c r="L102" s="557"/>
      <c r="M102" s="556"/>
      <c r="N102" s="554"/>
    </row>
    <row r="103" spans="1:14" x14ac:dyDescent="0.2">
      <c r="A103" s="556"/>
      <c r="B103" s="556"/>
      <c r="C103" s="556"/>
      <c r="D103" s="556"/>
      <c r="E103" s="556"/>
      <c r="F103" s="556"/>
      <c r="G103" s="556"/>
      <c r="H103" s="557"/>
      <c r="I103" s="509"/>
      <c r="J103" s="556"/>
      <c r="K103" s="556"/>
      <c r="L103" s="557"/>
      <c r="M103" s="556"/>
      <c r="N103" s="554"/>
    </row>
    <row r="104" spans="1:14" x14ac:dyDescent="0.2">
      <c r="A104" s="556"/>
      <c r="B104" s="556"/>
      <c r="C104" s="556"/>
      <c r="D104" s="556"/>
      <c r="E104" s="556"/>
      <c r="F104" s="556"/>
      <c r="G104" s="556"/>
      <c r="H104" s="557"/>
      <c r="I104" s="509"/>
      <c r="J104" s="556"/>
      <c r="K104" s="556"/>
      <c r="L104" s="557"/>
      <c r="M104" s="556"/>
      <c r="N104" s="554"/>
    </row>
    <row r="105" spans="1:14" x14ac:dyDescent="0.2">
      <c r="A105" s="556"/>
      <c r="B105" s="556"/>
      <c r="C105" s="556"/>
      <c r="D105" s="556"/>
      <c r="E105" s="556"/>
      <c r="F105" s="556"/>
      <c r="G105" s="556"/>
      <c r="H105" s="557"/>
      <c r="I105" s="509"/>
      <c r="J105" s="556"/>
      <c r="K105" s="556"/>
      <c r="L105" s="557"/>
      <c r="M105" s="556"/>
      <c r="N105" s="554"/>
    </row>
    <row r="106" spans="1:14" x14ac:dyDescent="0.2">
      <c r="A106" s="556"/>
      <c r="B106" s="556"/>
      <c r="C106" s="556"/>
      <c r="D106" s="556"/>
      <c r="E106" s="556"/>
      <c r="F106" s="556"/>
      <c r="G106" s="556"/>
      <c r="H106" s="557"/>
      <c r="I106" s="509"/>
      <c r="J106" s="556"/>
      <c r="K106" s="556"/>
      <c r="L106" s="557"/>
      <c r="M106" s="556"/>
      <c r="N106" s="554"/>
    </row>
    <row r="107" spans="1:14" x14ac:dyDescent="0.2">
      <c r="A107" s="556"/>
      <c r="B107" s="556"/>
      <c r="C107" s="556"/>
      <c r="D107" s="556"/>
      <c r="E107" s="556"/>
      <c r="F107" s="556"/>
      <c r="G107" s="556"/>
      <c r="H107" s="557"/>
      <c r="I107" s="509"/>
      <c r="J107" s="556"/>
      <c r="K107" s="556"/>
      <c r="L107" s="557"/>
      <c r="M107" s="556"/>
      <c r="N107" s="554"/>
    </row>
    <row r="108" spans="1:14" x14ac:dyDescent="0.2">
      <c r="A108" s="556"/>
      <c r="B108" s="556"/>
      <c r="C108" s="556"/>
      <c r="D108" s="556"/>
      <c r="E108" s="556"/>
      <c r="F108" s="556"/>
      <c r="G108" s="556"/>
      <c r="H108" s="557"/>
      <c r="I108" s="509"/>
      <c r="J108" s="556"/>
      <c r="K108" s="556"/>
      <c r="L108" s="557"/>
      <c r="M108" s="556"/>
      <c r="N108" s="554"/>
    </row>
    <row r="109" spans="1:14" x14ac:dyDescent="0.2">
      <c r="A109" s="556"/>
      <c r="B109" s="556"/>
      <c r="C109" s="556"/>
      <c r="D109" s="556"/>
      <c r="E109" s="556"/>
      <c r="F109" s="556"/>
      <c r="G109" s="556"/>
      <c r="H109" s="557"/>
      <c r="I109" s="509"/>
      <c r="J109" s="556"/>
      <c r="K109" s="556"/>
      <c r="L109" s="557"/>
      <c r="M109" s="556"/>
      <c r="N109" s="554"/>
    </row>
    <row r="110" spans="1:14" x14ac:dyDescent="0.2">
      <c r="A110" s="556"/>
      <c r="B110" s="556"/>
      <c r="C110" s="556"/>
      <c r="D110" s="556"/>
      <c r="E110" s="556"/>
      <c r="F110" s="556"/>
      <c r="G110" s="556"/>
      <c r="H110" s="557"/>
      <c r="I110" s="509"/>
      <c r="J110" s="556"/>
      <c r="K110" s="556"/>
      <c r="L110" s="557"/>
      <c r="M110" s="556"/>
      <c r="N110" s="554"/>
    </row>
    <row r="111" spans="1:14" x14ac:dyDescent="0.2">
      <c r="A111" s="556"/>
      <c r="B111" s="556"/>
      <c r="C111" s="556"/>
      <c r="D111" s="556"/>
      <c r="E111" s="556"/>
      <c r="F111" s="556"/>
      <c r="G111" s="556"/>
      <c r="H111" s="557"/>
      <c r="I111" s="509"/>
      <c r="J111" s="556"/>
      <c r="K111" s="556"/>
      <c r="L111" s="557"/>
      <c r="M111" s="556"/>
      <c r="N111" s="554"/>
    </row>
    <row r="112" spans="1:14" x14ac:dyDescent="0.2">
      <c r="A112" s="556"/>
      <c r="B112" s="556"/>
      <c r="C112" s="556"/>
      <c r="D112" s="556"/>
      <c r="E112" s="556"/>
      <c r="F112" s="556"/>
      <c r="G112" s="556"/>
      <c r="H112" s="557"/>
      <c r="I112" s="509"/>
      <c r="J112" s="556"/>
      <c r="K112" s="556"/>
      <c r="L112" s="557"/>
      <c r="M112" s="556"/>
      <c r="N112" s="554"/>
    </row>
    <row r="113" spans="1:14" x14ac:dyDescent="0.2">
      <c r="A113" s="556"/>
      <c r="B113" s="556"/>
      <c r="C113" s="556"/>
      <c r="D113" s="556"/>
      <c r="E113" s="556"/>
      <c r="F113" s="556"/>
      <c r="G113" s="556"/>
      <c r="H113" s="557"/>
      <c r="I113" s="509"/>
      <c r="J113" s="556"/>
      <c r="K113" s="556"/>
      <c r="L113" s="557"/>
      <c r="M113" s="556"/>
      <c r="N113" s="554"/>
    </row>
    <row r="114" spans="1:14" x14ac:dyDescent="0.2">
      <c r="A114" s="556"/>
      <c r="B114" s="556"/>
      <c r="C114" s="556"/>
      <c r="D114" s="556"/>
      <c r="E114" s="556"/>
      <c r="F114" s="556"/>
      <c r="G114" s="556"/>
      <c r="H114" s="557"/>
      <c r="I114" s="509"/>
      <c r="J114" s="556"/>
      <c r="K114" s="556"/>
      <c r="L114" s="557"/>
      <c r="M114" s="556"/>
      <c r="N114" s="554"/>
    </row>
    <row r="115" spans="1:14" x14ac:dyDescent="0.2">
      <c r="A115" s="556"/>
      <c r="B115" s="556"/>
      <c r="C115" s="556"/>
      <c r="D115" s="556"/>
      <c r="E115" s="556"/>
      <c r="F115" s="556"/>
      <c r="G115" s="556"/>
      <c r="H115" s="557"/>
      <c r="I115" s="509"/>
      <c r="J115" s="556"/>
      <c r="K115" s="556"/>
      <c r="L115" s="557"/>
      <c r="M115" s="556"/>
      <c r="N115" s="554"/>
    </row>
    <row r="116" spans="1:14" x14ac:dyDescent="0.2">
      <c r="A116" s="556"/>
      <c r="B116" s="556"/>
      <c r="C116" s="556"/>
      <c r="D116" s="556"/>
      <c r="E116" s="556"/>
      <c r="F116" s="556"/>
      <c r="G116" s="556"/>
      <c r="H116" s="557"/>
      <c r="I116" s="509"/>
      <c r="J116" s="556"/>
      <c r="K116" s="556"/>
      <c r="L116" s="557"/>
      <c r="M116" s="556"/>
      <c r="N116" s="554"/>
    </row>
    <row r="117" spans="1:14" x14ac:dyDescent="0.2">
      <c r="A117" s="556"/>
      <c r="B117" s="556"/>
      <c r="C117" s="556"/>
      <c r="D117" s="556"/>
      <c r="E117" s="556"/>
      <c r="F117" s="556"/>
      <c r="G117" s="556"/>
      <c r="H117" s="557"/>
      <c r="I117" s="509"/>
      <c r="J117" s="556"/>
      <c r="K117" s="556"/>
      <c r="L117" s="557"/>
      <c r="M117" s="556"/>
      <c r="N117" s="554"/>
    </row>
    <row r="118" spans="1:14" x14ac:dyDescent="0.2">
      <c r="A118" s="556"/>
      <c r="B118" s="556"/>
      <c r="C118" s="556"/>
      <c r="D118" s="556"/>
      <c r="E118" s="556"/>
      <c r="F118" s="556"/>
      <c r="G118" s="556"/>
      <c r="H118" s="557"/>
      <c r="I118" s="509"/>
      <c r="J118" s="556"/>
      <c r="K118" s="556"/>
      <c r="L118" s="557"/>
      <c r="M118" s="556"/>
      <c r="N118" s="554"/>
    </row>
    <row r="119" spans="1:14" x14ac:dyDescent="0.2">
      <c r="A119" s="556"/>
      <c r="B119" s="556"/>
      <c r="C119" s="556"/>
      <c r="D119" s="556"/>
      <c r="E119" s="556"/>
      <c r="F119" s="556"/>
      <c r="G119" s="556"/>
      <c r="H119" s="557"/>
      <c r="I119" s="509"/>
      <c r="J119" s="556"/>
      <c r="K119" s="556"/>
      <c r="L119" s="557"/>
      <c r="M119" s="556"/>
      <c r="N119" s="554"/>
    </row>
    <row r="120" spans="1:14" x14ac:dyDescent="0.2">
      <c r="A120" s="556"/>
      <c r="B120" s="556"/>
      <c r="C120" s="556"/>
      <c r="D120" s="556"/>
      <c r="E120" s="556"/>
      <c r="F120" s="556"/>
      <c r="G120" s="556"/>
      <c r="H120" s="557"/>
      <c r="I120" s="509"/>
      <c r="J120" s="556"/>
      <c r="K120" s="556"/>
      <c r="L120" s="557"/>
      <c r="M120" s="556"/>
      <c r="N120" s="554"/>
    </row>
    <row r="121" spans="1:14" x14ac:dyDescent="0.2">
      <c r="A121" s="556"/>
      <c r="B121" s="556"/>
      <c r="C121" s="556"/>
      <c r="D121" s="556"/>
      <c r="E121" s="556"/>
      <c r="F121" s="556"/>
      <c r="G121" s="556"/>
      <c r="H121" s="557"/>
      <c r="I121" s="509"/>
      <c r="J121" s="556"/>
      <c r="K121" s="556"/>
      <c r="L121" s="557"/>
      <c r="M121" s="556"/>
      <c r="N121" s="554"/>
    </row>
    <row r="122" spans="1:14" x14ac:dyDescent="0.2">
      <c r="A122" s="556"/>
      <c r="B122" s="556"/>
      <c r="C122" s="556"/>
      <c r="D122" s="556"/>
      <c r="E122" s="556"/>
      <c r="F122" s="556"/>
      <c r="G122" s="556"/>
      <c r="H122" s="557"/>
      <c r="I122" s="509"/>
      <c r="J122" s="556"/>
      <c r="K122" s="556"/>
      <c r="L122" s="557"/>
      <c r="M122" s="556"/>
      <c r="N122" s="554"/>
    </row>
    <row r="123" spans="1:14" x14ac:dyDescent="0.2">
      <c r="A123" s="556"/>
      <c r="B123" s="556"/>
      <c r="C123" s="556"/>
      <c r="D123" s="556"/>
      <c r="E123" s="556"/>
      <c r="F123" s="556"/>
      <c r="G123" s="556"/>
      <c r="H123" s="557"/>
      <c r="I123" s="509"/>
      <c r="J123" s="556"/>
      <c r="K123" s="556"/>
      <c r="L123" s="557"/>
      <c r="M123" s="556"/>
      <c r="N123" s="554"/>
    </row>
    <row r="124" spans="1:14" x14ac:dyDescent="0.2">
      <c r="A124" s="556"/>
      <c r="B124" s="556"/>
      <c r="C124" s="556"/>
      <c r="D124" s="556"/>
      <c r="E124" s="556"/>
      <c r="F124" s="556"/>
      <c r="G124" s="556"/>
      <c r="H124" s="557"/>
      <c r="I124" s="509"/>
      <c r="J124" s="556"/>
      <c r="K124" s="556"/>
      <c r="L124" s="557"/>
      <c r="M124" s="556"/>
      <c r="N124" s="554"/>
    </row>
    <row r="125" spans="1:14" x14ac:dyDescent="0.2">
      <c r="A125" s="556"/>
      <c r="B125" s="556"/>
      <c r="C125" s="556"/>
      <c r="D125" s="556"/>
      <c r="E125" s="556"/>
      <c r="F125" s="556"/>
      <c r="G125" s="556"/>
      <c r="H125" s="557"/>
      <c r="I125" s="509"/>
      <c r="J125" s="556"/>
      <c r="K125" s="556"/>
      <c r="L125" s="557"/>
      <c r="M125" s="556"/>
      <c r="N125" s="554"/>
    </row>
    <row r="126" spans="1:14" x14ac:dyDescent="0.2">
      <c r="A126" s="556"/>
      <c r="B126" s="556"/>
      <c r="C126" s="556"/>
      <c r="D126" s="556"/>
      <c r="E126" s="556"/>
      <c r="F126" s="556"/>
      <c r="G126" s="556"/>
      <c r="H126" s="557"/>
      <c r="I126" s="509"/>
      <c r="J126" s="556"/>
      <c r="K126" s="556"/>
      <c r="L126" s="557"/>
      <c r="M126" s="556"/>
      <c r="N126" s="554"/>
    </row>
    <row r="127" spans="1:14" x14ac:dyDescent="0.2">
      <c r="A127" s="556"/>
      <c r="B127" s="556"/>
      <c r="C127" s="556"/>
      <c r="D127" s="556"/>
      <c r="E127" s="556"/>
      <c r="F127" s="556"/>
      <c r="G127" s="556"/>
      <c r="H127" s="557"/>
      <c r="I127" s="509"/>
      <c r="J127" s="556"/>
      <c r="K127" s="556"/>
      <c r="L127" s="557"/>
      <c r="M127" s="556"/>
      <c r="N127" s="554"/>
    </row>
    <row r="128" spans="1:14" x14ac:dyDescent="0.2">
      <c r="A128" s="556"/>
      <c r="B128" s="556"/>
      <c r="C128" s="556"/>
      <c r="D128" s="556"/>
      <c r="E128" s="556"/>
      <c r="F128" s="556"/>
      <c r="G128" s="556"/>
      <c r="H128" s="557"/>
      <c r="I128" s="509"/>
      <c r="J128" s="556"/>
      <c r="K128" s="556"/>
      <c r="L128" s="557"/>
      <c r="M128" s="556"/>
      <c r="N128" s="554"/>
    </row>
    <row r="129" spans="1:14" x14ac:dyDescent="0.2">
      <c r="A129" s="556"/>
      <c r="B129" s="556"/>
      <c r="C129" s="556"/>
      <c r="D129" s="556"/>
      <c r="E129" s="556"/>
      <c r="F129" s="556"/>
      <c r="G129" s="556"/>
      <c r="H129" s="557"/>
      <c r="I129" s="509"/>
      <c r="J129" s="556"/>
      <c r="K129" s="556"/>
      <c r="L129" s="557"/>
      <c r="M129" s="556"/>
      <c r="N129" s="554"/>
    </row>
    <row r="130" spans="1:14" x14ac:dyDescent="0.2">
      <c r="A130" s="556"/>
      <c r="B130" s="556"/>
      <c r="C130" s="556"/>
      <c r="D130" s="556"/>
      <c r="E130" s="556"/>
      <c r="F130" s="556"/>
      <c r="G130" s="556"/>
      <c r="H130" s="557"/>
      <c r="I130" s="509"/>
      <c r="J130" s="556"/>
      <c r="K130" s="556"/>
      <c r="L130" s="557"/>
      <c r="M130" s="556"/>
      <c r="N130" s="554"/>
    </row>
    <row r="131" spans="1:14" x14ac:dyDescent="0.2">
      <c r="A131" s="556"/>
      <c r="B131" s="556"/>
      <c r="C131" s="556"/>
      <c r="D131" s="556"/>
      <c r="E131" s="556"/>
      <c r="F131" s="556"/>
      <c r="G131" s="556"/>
      <c r="H131" s="557"/>
      <c r="I131" s="509"/>
      <c r="J131" s="556"/>
      <c r="K131" s="556"/>
      <c r="L131" s="557"/>
      <c r="M131" s="556"/>
      <c r="N131" s="554"/>
    </row>
    <row r="132" spans="1:14" x14ac:dyDescent="0.2">
      <c r="A132" s="556"/>
      <c r="B132" s="556"/>
      <c r="C132" s="556"/>
      <c r="D132" s="556"/>
      <c r="E132" s="556"/>
      <c r="F132" s="556"/>
      <c r="G132" s="556"/>
      <c r="H132" s="557"/>
      <c r="I132" s="509"/>
      <c r="J132" s="556"/>
      <c r="K132" s="556"/>
      <c r="L132" s="557"/>
      <c r="M132" s="556"/>
      <c r="N132" s="554"/>
    </row>
    <row r="133" spans="1:14" x14ac:dyDescent="0.2">
      <c r="A133" s="556"/>
      <c r="B133" s="556"/>
      <c r="C133" s="556"/>
      <c r="D133" s="556"/>
      <c r="E133" s="556"/>
      <c r="F133" s="556"/>
      <c r="G133" s="556"/>
      <c r="H133" s="557"/>
      <c r="I133" s="509"/>
      <c r="J133" s="556"/>
      <c r="K133" s="556"/>
      <c r="L133" s="557"/>
      <c r="M133" s="556"/>
      <c r="N133" s="554"/>
    </row>
    <row r="134" spans="1:14" x14ac:dyDescent="0.2">
      <c r="A134" s="556"/>
      <c r="B134" s="556"/>
      <c r="C134" s="556"/>
      <c r="D134" s="556"/>
      <c r="E134" s="556"/>
      <c r="F134" s="556"/>
      <c r="G134" s="556"/>
      <c r="H134" s="557"/>
      <c r="I134" s="509"/>
      <c r="J134" s="556"/>
      <c r="K134" s="556"/>
      <c r="L134" s="557"/>
      <c r="M134" s="556"/>
      <c r="N134" s="554"/>
    </row>
    <row r="135" spans="1:14" x14ac:dyDescent="0.2">
      <c r="A135" s="556"/>
      <c r="B135" s="556"/>
      <c r="C135" s="556"/>
      <c r="D135" s="556"/>
      <c r="E135" s="556"/>
      <c r="F135" s="556"/>
      <c r="G135" s="556"/>
      <c r="H135" s="557"/>
      <c r="I135" s="509"/>
      <c r="J135" s="556"/>
      <c r="K135" s="556"/>
      <c r="L135" s="557"/>
      <c r="M135" s="556"/>
      <c r="N135" s="554"/>
    </row>
    <row r="136" spans="1:14" x14ac:dyDescent="0.2">
      <c r="A136" s="556"/>
      <c r="B136" s="556"/>
      <c r="C136" s="556"/>
      <c r="D136" s="556"/>
      <c r="E136" s="556"/>
      <c r="F136" s="556"/>
      <c r="G136" s="556"/>
      <c r="H136" s="557"/>
      <c r="I136" s="509"/>
      <c r="J136" s="556"/>
      <c r="K136" s="556"/>
      <c r="L136" s="557"/>
      <c r="M136" s="556"/>
      <c r="N136" s="554"/>
    </row>
    <row r="137" spans="1:14" x14ac:dyDescent="0.2">
      <c r="A137" s="556"/>
      <c r="B137" s="556"/>
      <c r="C137" s="556"/>
      <c r="D137" s="556"/>
      <c r="E137" s="556"/>
      <c r="F137" s="556"/>
      <c r="G137" s="556"/>
      <c r="H137" s="557"/>
      <c r="I137" s="509"/>
      <c r="J137" s="556"/>
      <c r="K137" s="556"/>
      <c r="L137" s="557"/>
      <c r="M137" s="556"/>
      <c r="N137" s="554"/>
    </row>
    <row r="138" spans="1:14" x14ac:dyDescent="0.2">
      <c r="A138" s="556"/>
      <c r="B138" s="556"/>
      <c r="C138" s="556"/>
      <c r="D138" s="556"/>
      <c r="E138" s="556"/>
      <c r="F138" s="556"/>
      <c r="G138" s="556"/>
      <c r="H138" s="557"/>
      <c r="I138" s="509"/>
      <c r="J138" s="556"/>
      <c r="K138" s="556"/>
      <c r="L138" s="557"/>
      <c r="M138" s="556"/>
      <c r="N138" s="554"/>
    </row>
    <row r="139" spans="1:14" x14ac:dyDescent="0.2">
      <c r="A139" s="556"/>
      <c r="B139" s="556"/>
      <c r="C139" s="556"/>
      <c r="D139" s="556"/>
      <c r="E139" s="556"/>
      <c r="F139" s="556"/>
      <c r="G139" s="556"/>
      <c r="H139" s="557"/>
      <c r="I139" s="509"/>
      <c r="J139" s="556"/>
      <c r="K139" s="556"/>
      <c r="L139" s="557"/>
      <c r="M139" s="556"/>
      <c r="N139" s="554"/>
    </row>
    <row r="140" spans="1:14" x14ac:dyDescent="0.2">
      <c r="A140" s="556"/>
      <c r="B140" s="556"/>
      <c r="C140" s="556"/>
      <c r="D140" s="556"/>
      <c r="E140" s="556"/>
      <c r="F140" s="556"/>
      <c r="G140" s="556"/>
      <c r="H140" s="557"/>
      <c r="I140" s="509"/>
      <c r="J140" s="556"/>
      <c r="K140" s="556"/>
      <c r="L140" s="557"/>
      <c r="M140" s="556"/>
      <c r="N140" s="554"/>
    </row>
    <row r="141" spans="1:14" x14ac:dyDescent="0.2">
      <c r="A141" s="556"/>
      <c r="B141" s="556"/>
      <c r="C141" s="556"/>
      <c r="D141" s="556"/>
      <c r="E141" s="556"/>
      <c r="F141" s="556"/>
      <c r="G141" s="556"/>
      <c r="H141" s="557"/>
      <c r="I141" s="509"/>
      <c r="J141" s="556"/>
      <c r="K141" s="556"/>
      <c r="L141" s="557"/>
      <c r="M141" s="556"/>
      <c r="N141" s="554"/>
    </row>
    <row r="142" spans="1:14" x14ac:dyDescent="0.2">
      <c r="A142" s="556"/>
      <c r="B142" s="556"/>
      <c r="C142" s="556"/>
      <c r="D142" s="556"/>
      <c r="E142" s="556"/>
      <c r="F142" s="556"/>
      <c r="G142" s="556"/>
      <c r="H142" s="557"/>
      <c r="I142" s="509"/>
      <c r="J142" s="556"/>
      <c r="K142" s="556"/>
      <c r="L142" s="557"/>
      <c r="M142" s="556"/>
      <c r="N142" s="554"/>
    </row>
    <row r="143" spans="1:14" x14ac:dyDescent="0.2">
      <c r="A143" s="556"/>
      <c r="B143" s="556"/>
      <c r="C143" s="556"/>
      <c r="D143" s="556"/>
      <c r="E143" s="556"/>
      <c r="F143" s="556"/>
      <c r="G143" s="556"/>
      <c r="H143" s="557"/>
      <c r="I143" s="509"/>
      <c r="J143" s="556"/>
      <c r="K143" s="556"/>
      <c r="L143" s="557"/>
      <c r="M143" s="556"/>
      <c r="N143" s="554"/>
    </row>
    <row r="144" spans="1:14" x14ac:dyDescent="0.2">
      <c r="A144" s="556"/>
      <c r="B144" s="556"/>
      <c r="C144" s="556"/>
      <c r="D144" s="556"/>
      <c r="E144" s="556"/>
      <c r="F144" s="556"/>
      <c r="G144" s="556"/>
      <c r="H144" s="557"/>
      <c r="I144" s="509"/>
      <c r="J144" s="556"/>
      <c r="K144" s="556"/>
      <c r="L144" s="557"/>
      <c r="M144" s="556"/>
      <c r="N144" s="554"/>
    </row>
    <row r="145" spans="1:14" x14ac:dyDescent="0.2">
      <c r="A145" s="556"/>
      <c r="B145" s="556"/>
      <c r="C145" s="556"/>
      <c r="D145" s="556"/>
      <c r="E145" s="556"/>
      <c r="F145" s="556"/>
      <c r="G145" s="556"/>
      <c r="H145" s="557"/>
      <c r="I145" s="509"/>
      <c r="J145" s="556"/>
      <c r="K145" s="556"/>
      <c r="L145" s="557"/>
      <c r="M145" s="556"/>
      <c r="N145" s="554"/>
    </row>
    <row r="146" spans="1:14" x14ac:dyDescent="0.2">
      <c r="A146" s="556"/>
      <c r="B146" s="556"/>
      <c r="C146" s="556"/>
      <c r="D146" s="556"/>
      <c r="E146" s="556"/>
      <c r="F146" s="556"/>
      <c r="G146" s="556"/>
      <c r="H146" s="557"/>
      <c r="I146" s="509"/>
      <c r="J146" s="556"/>
      <c r="K146" s="556"/>
      <c r="L146" s="557"/>
      <c r="M146" s="556"/>
      <c r="N146" s="554"/>
    </row>
    <row r="147" spans="1:14" x14ac:dyDescent="0.2">
      <c r="A147" s="556"/>
      <c r="B147" s="556"/>
      <c r="C147" s="556"/>
      <c r="D147" s="556"/>
      <c r="E147" s="556"/>
      <c r="F147" s="556"/>
      <c r="G147" s="556"/>
      <c r="H147" s="557"/>
      <c r="I147" s="509"/>
      <c r="J147" s="556"/>
      <c r="K147" s="556"/>
      <c r="L147" s="557"/>
      <c r="M147" s="556"/>
      <c r="N147" s="554"/>
    </row>
    <row r="148" spans="1:14" x14ac:dyDescent="0.2">
      <c r="A148" s="556"/>
      <c r="B148" s="556"/>
      <c r="C148" s="556"/>
      <c r="D148" s="556"/>
      <c r="E148" s="556"/>
      <c r="F148" s="556"/>
      <c r="G148" s="556"/>
      <c r="H148" s="557"/>
      <c r="I148" s="509"/>
      <c r="J148" s="556"/>
      <c r="K148" s="556"/>
      <c r="L148" s="557"/>
      <c r="M148" s="556"/>
      <c r="N148" s="554"/>
    </row>
    <row r="149" spans="1:14" x14ac:dyDescent="0.2">
      <c r="A149" s="556"/>
      <c r="B149" s="556"/>
      <c r="C149" s="556"/>
      <c r="D149" s="556"/>
      <c r="E149" s="556"/>
      <c r="F149" s="556"/>
      <c r="G149" s="556"/>
      <c r="H149" s="557"/>
      <c r="I149" s="509"/>
      <c r="J149" s="556"/>
      <c r="K149" s="556"/>
      <c r="L149" s="557"/>
      <c r="M149" s="556"/>
      <c r="N149" s="554"/>
    </row>
    <row r="150" spans="1:14" x14ac:dyDescent="0.2">
      <c r="A150" s="556"/>
      <c r="B150" s="556"/>
      <c r="C150" s="556"/>
      <c r="D150" s="556"/>
      <c r="E150" s="556"/>
      <c r="F150" s="556"/>
      <c r="G150" s="556"/>
      <c r="H150" s="557"/>
      <c r="I150" s="509"/>
      <c r="J150" s="556"/>
      <c r="K150" s="556"/>
      <c r="L150" s="557"/>
      <c r="M150" s="556"/>
      <c r="N150" s="554"/>
    </row>
    <row r="151" spans="1:14" x14ac:dyDescent="0.2">
      <c r="A151" s="556"/>
      <c r="B151" s="556"/>
      <c r="C151" s="556"/>
      <c r="D151" s="556"/>
      <c r="E151" s="556"/>
      <c r="F151" s="556"/>
      <c r="G151" s="556"/>
      <c r="H151" s="557"/>
      <c r="I151" s="509"/>
      <c r="J151" s="556"/>
      <c r="K151" s="556"/>
      <c r="L151" s="557"/>
      <c r="M151" s="556"/>
      <c r="N151" s="554"/>
    </row>
    <row r="152" spans="1:14" x14ac:dyDescent="0.2">
      <c r="A152" s="556"/>
      <c r="B152" s="556"/>
      <c r="C152" s="556"/>
      <c r="D152" s="556"/>
      <c r="E152" s="556"/>
      <c r="F152" s="556"/>
      <c r="G152" s="556"/>
      <c r="H152" s="557"/>
      <c r="I152" s="509"/>
      <c r="J152" s="556"/>
      <c r="K152" s="556"/>
      <c r="L152" s="557"/>
      <c r="M152" s="556"/>
      <c r="N152" s="554"/>
    </row>
    <row r="153" spans="1:14" x14ac:dyDescent="0.2">
      <c r="A153" s="556"/>
      <c r="B153" s="556"/>
      <c r="C153" s="556"/>
      <c r="D153" s="556"/>
      <c r="E153" s="556"/>
      <c r="F153" s="556"/>
      <c r="G153" s="556"/>
      <c r="H153" s="557"/>
      <c r="I153" s="509"/>
      <c r="J153" s="556"/>
      <c r="K153" s="556"/>
      <c r="L153" s="557"/>
      <c r="M153" s="556"/>
      <c r="N153" s="554"/>
    </row>
    <row r="154" spans="1:14" x14ac:dyDescent="0.2">
      <c r="A154" s="556"/>
      <c r="B154" s="556"/>
      <c r="C154" s="556"/>
      <c r="D154" s="556"/>
      <c r="E154" s="556"/>
      <c r="F154" s="556"/>
      <c r="G154" s="556"/>
      <c r="H154" s="557"/>
      <c r="I154" s="509"/>
      <c r="J154" s="556"/>
      <c r="K154" s="556"/>
      <c r="L154" s="557"/>
      <c r="M154" s="556"/>
      <c r="N154" s="554"/>
    </row>
    <row r="155" spans="1:14" x14ac:dyDescent="0.2">
      <c r="A155" s="556"/>
      <c r="B155" s="556"/>
      <c r="C155" s="556"/>
      <c r="D155" s="556"/>
      <c r="E155" s="556"/>
      <c r="F155" s="556"/>
      <c r="G155" s="556"/>
      <c r="H155" s="557"/>
      <c r="I155" s="509"/>
      <c r="J155" s="556"/>
      <c r="K155" s="556"/>
      <c r="L155" s="557"/>
      <c r="M155" s="556"/>
      <c r="N155" s="554"/>
    </row>
    <row r="156" spans="1:14" x14ac:dyDescent="0.2">
      <c r="A156" s="556"/>
      <c r="B156" s="556"/>
      <c r="C156" s="556"/>
      <c r="D156" s="556"/>
      <c r="E156" s="556"/>
      <c r="F156" s="556"/>
      <c r="G156" s="556"/>
      <c r="H156" s="557"/>
      <c r="I156" s="509"/>
      <c r="J156" s="556"/>
      <c r="K156" s="556"/>
      <c r="L156" s="557"/>
      <c r="M156" s="556"/>
      <c r="N156" s="554"/>
    </row>
    <row r="157" spans="1:14" x14ac:dyDescent="0.2">
      <c r="A157" s="556"/>
      <c r="B157" s="556"/>
      <c r="C157" s="556"/>
      <c r="D157" s="556"/>
      <c r="E157" s="556"/>
      <c r="F157" s="556"/>
      <c r="G157" s="556"/>
      <c r="H157" s="557"/>
      <c r="I157" s="509"/>
      <c r="J157" s="556"/>
      <c r="K157" s="556"/>
      <c r="L157" s="557"/>
      <c r="M157" s="556"/>
      <c r="N157" s="554"/>
    </row>
    <row r="158" spans="1:14" x14ac:dyDescent="0.2">
      <c r="A158" s="556"/>
      <c r="B158" s="556"/>
      <c r="C158" s="556"/>
      <c r="D158" s="556"/>
      <c r="E158" s="556"/>
      <c r="F158" s="556"/>
      <c r="G158" s="556"/>
      <c r="H158" s="557"/>
      <c r="I158" s="509"/>
      <c r="J158" s="556"/>
      <c r="K158" s="556"/>
      <c r="L158" s="557"/>
      <c r="M158" s="556"/>
      <c r="N158" s="554"/>
    </row>
    <row r="159" spans="1:14" x14ac:dyDescent="0.2">
      <c r="A159" s="556"/>
      <c r="B159" s="556"/>
      <c r="C159" s="556"/>
      <c r="D159" s="556"/>
      <c r="E159" s="556"/>
      <c r="F159" s="556"/>
      <c r="G159" s="556"/>
      <c r="H159" s="557"/>
      <c r="I159" s="509"/>
      <c r="J159" s="556"/>
      <c r="K159" s="556"/>
      <c r="L159" s="557"/>
      <c r="M159" s="556"/>
      <c r="N159" s="554"/>
    </row>
    <row r="160" spans="1:14" x14ac:dyDescent="0.2">
      <c r="A160" s="556"/>
      <c r="B160" s="556"/>
      <c r="C160" s="556"/>
      <c r="D160" s="556"/>
      <c r="E160" s="556"/>
      <c r="F160" s="556"/>
      <c r="G160" s="556"/>
      <c r="H160" s="557"/>
      <c r="I160" s="509"/>
      <c r="J160" s="556"/>
      <c r="K160" s="556"/>
      <c r="L160" s="557"/>
      <c r="M160" s="556"/>
      <c r="N160" s="554"/>
    </row>
    <row r="161" spans="1:14" x14ac:dyDescent="0.2">
      <c r="A161" s="556"/>
      <c r="B161" s="556"/>
      <c r="C161" s="556"/>
      <c r="D161" s="556"/>
      <c r="E161" s="556"/>
      <c r="F161" s="556"/>
      <c r="G161" s="556"/>
      <c r="H161" s="557"/>
      <c r="I161" s="509"/>
      <c r="J161" s="556"/>
      <c r="K161" s="556"/>
      <c r="L161" s="557"/>
      <c r="M161" s="556"/>
      <c r="N161" s="554"/>
    </row>
    <row r="162" spans="1:14" x14ac:dyDescent="0.2">
      <c r="A162" s="556"/>
      <c r="B162" s="556"/>
      <c r="C162" s="556"/>
      <c r="D162" s="556"/>
      <c r="E162" s="556"/>
      <c r="F162" s="556"/>
      <c r="G162" s="556"/>
      <c r="H162" s="557"/>
      <c r="I162" s="509"/>
      <c r="J162" s="556"/>
      <c r="K162" s="556"/>
      <c r="L162" s="557"/>
      <c r="M162" s="556"/>
      <c r="N162" s="554"/>
    </row>
    <row r="163" spans="1:14" x14ac:dyDescent="0.2">
      <c r="A163" s="556"/>
      <c r="B163" s="556"/>
      <c r="C163" s="556"/>
      <c r="D163" s="556"/>
      <c r="E163" s="556"/>
      <c r="F163" s="556"/>
      <c r="G163" s="556"/>
      <c r="H163" s="557"/>
      <c r="I163" s="509"/>
      <c r="J163" s="556"/>
      <c r="K163" s="556"/>
      <c r="L163" s="557"/>
      <c r="M163" s="556"/>
      <c r="N163" s="554"/>
    </row>
    <row r="164" spans="1:14" x14ac:dyDescent="0.2">
      <c r="A164" s="556"/>
      <c r="B164" s="556"/>
      <c r="C164" s="556"/>
      <c r="D164" s="556"/>
      <c r="E164" s="556"/>
      <c r="F164" s="556"/>
      <c r="G164" s="556"/>
      <c r="H164" s="557"/>
      <c r="I164" s="509"/>
      <c r="J164" s="556"/>
      <c r="K164" s="556"/>
      <c r="L164" s="557"/>
      <c r="M164" s="556"/>
      <c r="N164" s="554"/>
    </row>
    <row r="165" spans="1:14" x14ac:dyDescent="0.2">
      <c r="A165" s="556"/>
      <c r="B165" s="556"/>
      <c r="C165" s="556"/>
      <c r="D165" s="556"/>
      <c r="E165" s="556"/>
      <c r="F165" s="556"/>
      <c r="G165" s="556"/>
      <c r="H165" s="557"/>
      <c r="I165" s="509"/>
      <c r="J165" s="556"/>
      <c r="K165" s="556"/>
      <c r="L165" s="557"/>
      <c r="M165" s="556"/>
      <c r="N165" s="554"/>
    </row>
    <row r="166" spans="1:14" x14ac:dyDescent="0.2">
      <c r="A166" s="556"/>
      <c r="B166" s="556"/>
      <c r="C166" s="556"/>
      <c r="D166" s="556"/>
      <c r="E166" s="556"/>
      <c r="F166" s="556"/>
      <c r="G166" s="556"/>
      <c r="H166" s="557"/>
      <c r="I166" s="509"/>
      <c r="J166" s="556"/>
      <c r="K166" s="556"/>
      <c r="L166" s="557"/>
      <c r="M166" s="556"/>
      <c r="N166" s="554"/>
    </row>
    <row r="167" spans="1:14" x14ac:dyDescent="0.2">
      <c r="A167" s="556"/>
      <c r="B167" s="556"/>
      <c r="C167" s="556"/>
      <c r="D167" s="556"/>
      <c r="E167" s="556"/>
      <c r="F167" s="556"/>
      <c r="G167" s="556"/>
      <c r="H167" s="557"/>
      <c r="I167" s="509"/>
      <c r="J167" s="556"/>
      <c r="K167" s="556"/>
      <c r="L167" s="557"/>
      <c r="M167" s="556"/>
      <c r="N167" s="554"/>
    </row>
    <row r="168" spans="1:14" x14ac:dyDescent="0.2">
      <c r="A168" s="556"/>
      <c r="B168" s="556"/>
      <c r="C168" s="556"/>
      <c r="D168" s="556"/>
      <c r="E168" s="556"/>
      <c r="F168" s="556"/>
      <c r="G168" s="556"/>
      <c r="H168" s="557"/>
      <c r="I168" s="509"/>
      <c r="J168" s="556"/>
      <c r="K168" s="556"/>
      <c r="L168" s="557"/>
      <c r="M168" s="556"/>
      <c r="N168" s="554"/>
    </row>
    <row r="169" spans="1:14" x14ac:dyDescent="0.2">
      <c r="A169" s="554"/>
      <c r="B169" s="554"/>
      <c r="C169" s="554"/>
      <c r="D169" s="554"/>
      <c r="E169" s="554"/>
      <c r="F169" s="554"/>
      <c r="G169" s="554"/>
      <c r="H169" s="555"/>
      <c r="I169" s="248"/>
      <c r="J169" s="509"/>
      <c r="K169" s="554"/>
      <c r="L169" s="554"/>
      <c r="M169" s="555"/>
      <c r="N169" s="554"/>
    </row>
    <row r="170" spans="1:14" x14ac:dyDescent="0.2">
      <c r="A170" s="554"/>
      <c r="B170" s="554"/>
      <c r="C170" s="554"/>
      <c r="D170" s="554"/>
      <c r="E170" s="554"/>
      <c r="F170" s="554"/>
      <c r="G170" s="554"/>
      <c r="H170" s="555"/>
      <c r="I170" s="509"/>
      <c r="J170" s="509"/>
      <c r="K170" s="554"/>
      <c r="L170" s="554"/>
      <c r="M170" s="555"/>
      <c r="N170" s="554"/>
    </row>
    <row r="171" spans="1:14" x14ac:dyDescent="0.2">
      <c r="A171" s="554"/>
      <c r="B171" s="554"/>
      <c r="C171" s="554"/>
      <c r="D171" s="554"/>
      <c r="E171" s="554"/>
      <c r="F171" s="554"/>
      <c r="G171" s="554"/>
      <c r="H171" s="555"/>
      <c r="I171" s="509"/>
      <c r="J171" s="509"/>
      <c r="K171" s="554"/>
      <c r="L171" s="554"/>
      <c r="M171" s="555"/>
      <c r="N171" s="554"/>
    </row>
    <row r="172" spans="1:14" x14ac:dyDescent="0.2">
      <c r="A172" s="554"/>
      <c r="B172" s="554"/>
      <c r="C172" s="554"/>
      <c r="D172" s="554"/>
      <c r="E172" s="554"/>
      <c r="F172" s="554"/>
      <c r="G172" s="554"/>
      <c r="H172" s="555"/>
      <c r="I172" s="509"/>
      <c r="J172" s="509"/>
      <c r="K172" s="554"/>
      <c r="L172" s="554"/>
      <c r="M172" s="555"/>
      <c r="N172" s="554"/>
    </row>
    <row r="173" spans="1:14" x14ac:dyDescent="0.2">
      <c r="A173" s="554"/>
      <c r="B173" s="554"/>
      <c r="C173" s="554"/>
      <c r="D173" s="554"/>
      <c r="E173" s="554"/>
      <c r="F173" s="554"/>
      <c r="G173" s="554"/>
      <c r="H173" s="555"/>
      <c r="I173" s="509"/>
      <c r="J173" s="509"/>
      <c r="K173" s="554"/>
      <c r="L173" s="554"/>
      <c r="M173" s="555"/>
      <c r="N173" s="554"/>
    </row>
    <row r="174" spans="1:14" x14ac:dyDescent="0.2">
      <c r="A174" s="554"/>
      <c r="B174" s="554"/>
      <c r="C174" s="554"/>
      <c r="D174" s="554"/>
      <c r="E174" s="554"/>
      <c r="F174" s="554"/>
      <c r="G174" s="554"/>
      <c r="H174" s="555"/>
      <c r="I174" s="509"/>
      <c r="J174" s="509"/>
      <c r="K174" s="554"/>
      <c r="L174" s="554"/>
      <c r="M174" s="555"/>
      <c r="N174" s="554"/>
    </row>
    <row r="175" spans="1:14" x14ac:dyDescent="0.2">
      <c r="A175" s="554"/>
      <c r="B175" s="554"/>
      <c r="C175" s="554"/>
      <c r="D175" s="554"/>
      <c r="E175" s="554"/>
      <c r="F175" s="554"/>
      <c r="G175" s="554"/>
      <c r="H175" s="555"/>
      <c r="I175" s="509"/>
      <c r="J175" s="509"/>
      <c r="K175" s="554"/>
      <c r="L175" s="554"/>
      <c r="M175" s="555"/>
      <c r="N175" s="554"/>
    </row>
    <row r="176" spans="1:14" x14ac:dyDescent="0.2">
      <c r="A176" s="554"/>
      <c r="B176" s="554"/>
      <c r="C176" s="554"/>
      <c r="D176" s="554"/>
      <c r="E176" s="554"/>
      <c r="F176" s="554"/>
      <c r="G176" s="554"/>
      <c r="H176" s="555"/>
      <c r="I176" s="509"/>
      <c r="J176" s="509"/>
      <c r="K176" s="554"/>
      <c r="L176" s="554"/>
      <c r="M176" s="555"/>
      <c r="N176" s="554"/>
    </row>
    <row r="177" spans="1:14" x14ac:dyDescent="0.2">
      <c r="A177" s="554"/>
      <c r="B177" s="554"/>
      <c r="C177" s="554"/>
      <c r="D177" s="554"/>
      <c r="E177" s="554"/>
      <c r="F177" s="554"/>
      <c r="G177" s="554"/>
      <c r="H177" s="555"/>
      <c r="I177" s="509"/>
      <c r="J177" s="509"/>
      <c r="K177" s="554"/>
      <c r="L177" s="554"/>
      <c r="M177" s="555"/>
      <c r="N177" s="554"/>
    </row>
    <row r="178" spans="1:14" x14ac:dyDescent="0.2">
      <c r="A178" s="554"/>
      <c r="B178" s="554"/>
      <c r="C178" s="554"/>
      <c r="D178" s="554"/>
      <c r="E178" s="554"/>
      <c r="F178" s="554"/>
      <c r="G178" s="554"/>
      <c r="H178" s="555"/>
      <c r="I178" s="509"/>
      <c r="J178" s="509"/>
      <c r="K178" s="554"/>
      <c r="L178" s="554"/>
      <c r="M178" s="555"/>
      <c r="N178" s="554"/>
    </row>
    <row r="179" spans="1:14" x14ac:dyDescent="0.2">
      <c r="A179" s="554"/>
      <c r="B179" s="554"/>
      <c r="C179" s="554"/>
      <c r="D179" s="554"/>
      <c r="E179" s="554"/>
      <c r="F179" s="554"/>
      <c r="G179" s="554"/>
      <c r="H179" s="555"/>
      <c r="I179" s="509"/>
      <c r="J179" s="509"/>
      <c r="K179" s="554"/>
      <c r="L179" s="554"/>
      <c r="M179" s="555"/>
      <c r="N179" s="554"/>
    </row>
    <row r="180" spans="1:14" x14ac:dyDescent="0.2">
      <c r="A180" s="554"/>
      <c r="B180" s="554"/>
      <c r="C180" s="554"/>
      <c r="D180" s="554"/>
      <c r="E180" s="554"/>
      <c r="F180" s="554"/>
      <c r="G180" s="554"/>
      <c r="H180" s="555"/>
      <c r="I180" s="509"/>
      <c r="J180" s="509"/>
      <c r="K180" s="554"/>
      <c r="L180" s="554"/>
      <c r="M180" s="555"/>
      <c r="N180" s="554"/>
    </row>
    <row r="181" spans="1:14" x14ac:dyDescent="0.2">
      <c r="A181" s="554"/>
      <c r="B181" s="554"/>
      <c r="C181" s="554"/>
      <c r="D181" s="554"/>
      <c r="E181" s="554"/>
      <c r="F181" s="554"/>
      <c r="G181" s="554"/>
      <c r="H181" s="555"/>
      <c r="I181" s="509"/>
      <c r="J181" s="509"/>
      <c r="K181" s="554"/>
      <c r="L181" s="554"/>
      <c r="M181" s="555"/>
      <c r="N181" s="554"/>
    </row>
    <row r="182" spans="1:14" x14ac:dyDescent="0.2">
      <c r="A182" s="554"/>
      <c r="B182" s="554"/>
      <c r="C182" s="554"/>
      <c r="D182" s="554"/>
      <c r="E182" s="554"/>
      <c r="F182" s="554"/>
      <c r="G182" s="554"/>
      <c r="H182" s="555"/>
      <c r="I182" s="509"/>
      <c r="J182" s="509"/>
      <c r="K182" s="554"/>
      <c r="L182" s="554"/>
      <c r="M182" s="555"/>
      <c r="N182" s="554"/>
    </row>
    <row r="183" spans="1:14" x14ac:dyDescent="0.2">
      <c r="A183" s="554"/>
      <c r="B183" s="554"/>
      <c r="C183" s="554"/>
      <c r="D183" s="554"/>
      <c r="E183" s="554"/>
      <c r="F183" s="554"/>
      <c r="G183" s="554"/>
      <c r="H183" s="555"/>
      <c r="I183" s="509"/>
      <c r="J183" s="509"/>
      <c r="K183" s="554"/>
      <c r="L183" s="554"/>
      <c r="M183" s="555"/>
      <c r="N183" s="554"/>
    </row>
    <row r="184" spans="1:14" x14ac:dyDescent="0.2">
      <c r="A184" s="554"/>
      <c r="B184" s="554"/>
      <c r="C184" s="554"/>
      <c r="D184" s="554"/>
      <c r="E184" s="554"/>
      <c r="F184" s="554"/>
      <c r="G184" s="554"/>
      <c r="H184" s="555"/>
      <c r="I184" s="509"/>
      <c r="J184" s="509"/>
      <c r="K184" s="554"/>
      <c r="L184" s="554"/>
      <c r="M184" s="555"/>
      <c r="N184" s="554"/>
    </row>
    <row r="185" spans="1:14" x14ac:dyDescent="0.2">
      <c r="A185" s="554"/>
      <c r="B185" s="554"/>
      <c r="C185" s="554"/>
      <c r="D185" s="554"/>
      <c r="E185" s="554"/>
      <c r="F185" s="554"/>
      <c r="G185" s="554"/>
      <c r="H185" s="555"/>
      <c r="I185" s="509"/>
      <c r="J185" s="509"/>
      <c r="K185" s="554"/>
      <c r="L185" s="554"/>
      <c r="M185" s="555"/>
      <c r="N185" s="554"/>
    </row>
    <row r="186" spans="1:14" x14ac:dyDescent="0.2">
      <c r="A186" s="554"/>
      <c r="B186" s="554"/>
      <c r="C186" s="554"/>
      <c r="D186" s="554"/>
      <c r="E186" s="554"/>
      <c r="F186" s="554"/>
      <c r="G186" s="554"/>
      <c r="H186" s="555"/>
      <c r="I186" s="509"/>
      <c r="J186" s="509"/>
      <c r="K186" s="554"/>
      <c r="L186" s="554"/>
      <c r="M186" s="555"/>
      <c r="N186" s="554"/>
    </row>
    <row r="187" spans="1:14" x14ac:dyDescent="0.2">
      <c r="A187" s="554"/>
      <c r="B187" s="554"/>
      <c r="C187" s="554"/>
      <c r="D187" s="554"/>
      <c r="E187" s="554"/>
      <c r="F187" s="554"/>
      <c r="G187" s="554"/>
      <c r="H187" s="555"/>
      <c r="I187" s="509"/>
      <c r="J187" s="509"/>
      <c r="K187" s="554"/>
      <c r="L187" s="554"/>
      <c r="M187" s="555"/>
      <c r="N187" s="554"/>
    </row>
    <row r="188" spans="1:14" x14ac:dyDescent="0.2">
      <c r="A188" s="554"/>
      <c r="B188" s="554"/>
      <c r="C188" s="554"/>
      <c r="D188" s="554"/>
      <c r="E188" s="554"/>
      <c r="F188" s="554"/>
      <c r="G188" s="554"/>
      <c r="H188" s="555"/>
      <c r="I188" s="509"/>
      <c r="J188" s="509"/>
      <c r="K188" s="554"/>
      <c r="L188" s="554"/>
      <c r="M188" s="555"/>
      <c r="N188" s="554"/>
    </row>
    <row r="189" spans="1:14" x14ac:dyDescent="0.2">
      <c r="A189" s="554"/>
      <c r="B189" s="554"/>
      <c r="C189" s="554"/>
      <c r="D189" s="554"/>
      <c r="E189" s="554"/>
      <c r="F189" s="554"/>
      <c r="G189" s="554"/>
      <c r="H189" s="555"/>
      <c r="I189" s="509"/>
      <c r="J189" s="509"/>
      <c r="K189" s="554"/>
      <c r="L189" s="554"/>
      <c r="M189" s="555"/>
      <c r="N189" s="554"/>
    </row>
    <row r="190" spans="1:14" x14ac:dyDescent="0.2">
      <c r="A190" s="554"/>
      <c r="B190" s="554"/>
      <c r="C190" s="554"/>
      <c r="D190" s="554"/>
      <c r="E190" s="554"/>
      <c r="F190" s="554"/>
      <c r="G190" s="554"/>
      <c r="H190" s="555"/>
      <c r="I190" s="509"/>
      <c r="J190" s="509"/>
      <c r="K190" s="554"/>
      <c r="L190" s="554"/>
      <c r="M190" s="555"/>
      <c r="N190" s="554"/>
    </row>
    <row r="191" spans="1:14" x14ac:dyDescent="0.2">
      <c r="A191" s="554"/>
      <c r="B191" s="554"/>
      <c r="C191" s="554"/>
      <c r="D191" s="554"/>
      <c r="E191" s="554"/>
      <c r="F191" s="554"/>
      <c r="G191" s="554"/>
      <c r="H191" s="555"/>
      <c r="I191" s="509"/>
      <c r="J191" s="509"/>
      <c r="K191" s="554"/>
      <c r="L191" s="554"/>
      <c r="M191" s="555"/>
      <c r="N191" s="554"/>
    </row>
    <row r="192" spans="1:14" x14ac:dyDescent="0.2">
      <c r="A192" s="554"/>
      <c r="B192" s="554"/>
      <c r="C192" s="554"/>
      <c r="D192" s="554"/>
      <c r="E192" s="554"/>
      <c r="F192" s="554"/>
      <c r="G192" s="554"/>
      <c r="H192" s="555"/>
      <c r="I192" s="509"/>
      <c r="J192" s="509"/>
      <c r="K192" s="554"/>
      <c r="L192" s="554"/>
      <c r="M192" s="555"/>
      <c r="N192" s="554"/>
    </row>
    <row r="193" spans="1:14" x14ac:dyDescent="0.2">
      <c r="A193" s="554"/>
      <c r="B193" s="554"/>
      <c r="C193" s="554"/>
      <c r="D193" s="554"/>
      <c r="E193" s="554"/>
      <c r="F193" s="554"/>
      <c r="G193" s="554"/>
      <c r="H193" s="555"/>
      <c r="I193" s="509"/>
      <c r="J193" s="509"/>
      <c r="K193" s="554"/>
      <c r="L193" s="554"/>
      <c r="M193" s="555"/>
      <c r="N193" s="554"/>
    </row>
    <row r="194" spans="1:14" x14ac:dyDescent="0.2">
      <c r="A194" s="554"/>
      <c r="B194" s="554"/>
      <c r="C194" s="554"/>
      <c r="D194" s="554"/>
      <c r="E194" s="554"/>
      <c r="F194" s="554"/>
      <c r="G194" s="554"/>
      <c r="H194" s="555"/>
      <c r="I194" s="509"/>
      <c r="J194" s="509"/>
      <c r="K194" s="554"/>
      <c r="L194" s="554"/>
      <c r="M194" s="555"/>
      <c r="N194" s="554"/>
    </row>
    <row r="195" spans="1:14" x14ac:dyDescent="0.2">
      <c r="A195" s="554"/>
      <c r="B195" s="554"/>
      <c r="C195" s="554"/>
      <c r="D195" s="554"/>
      <c r="E195" s="554"/>
      <c r="F195" s="554"/>
      <c r="G195" s="554"/>
      <c r="H195" s="555"/>
      <c r="I195" s="509"/>
      <c r="J195" s="509"/>
      <c r="K195" s="554"/>
      <c r="L195" s="554"/>
      <c r="M195" s="555"/>
      <c r="N195" s="554"/>
    </row>
    <row r="196" spans="1:14" x14ac:dyDescent="0.2">
      <c r="A196" s="554"/>
      <c r="B196" s="554"/>
      <c r="C196" s="554"/>
      <c r="D196" s="554"/>
      <c r="E196" s="554"/>
      <c r="F196" s="554"/>
      <c r="G196" s="554"/>
      <c r="H196" s="555"/>
      <c r="I196" s="509"/>
      <c r="J196" s="509"/>
      <c r="K196" s="554"/>
      <c r="L196" s="554"/>
      <c r="M196" s="555"/>
      <c r="N196" s="554"/>
    </row>
    <row r="197" spans="1:14" x14ac:dyDescent="0.2">
      <c r="A197" s="554"/>
      <c r="B197" s="554"/>
      <c r="C197" s="554"/>
      <c r="D197" s="554"/>
      <c r="E197" s="554"/>
      <c r="F197" s="554"/>
      <c r="G197" s="554"/>
      <c r="H197" s="555"/>
      <c r="I197" s="509"/>
      <c r="J197" s="509"/>
      <c r="K197" s="554"/>
      <c r="L197" s="554"/>
      <c r="M197" s="555"/>
      <c r="N197" s="554"/>
    </row>
    <row r="198" spans="1:14" x14ac:dyDescent="0.2">
      <c r="A198" s="554"/>
      <c r="B198" s="554"/>
      <c r="C198" s="554"/>
      <c r="D198" s="554"/>
      <c r="E198" s="554"/>
      <c r="F198" s="554"/>
      <c r="G198" s="554"/>
      <c r="H198" s="555"/>
      <c r="I198" s="509"/>
      <c r="J198" s="509"/>
      <c r="K198" s="554"/>
      <c r="L198" s="554"/>
      <c r="M198" s="555"/>
      <c r="N198" s="554"/>
    </row>
    <row r="199" spans="1:14" x14ac:dyDescent="0.2">
      <c r="A199" s="554"/>
      <c r="B199" s="554"/>
      <c r="C199" s="554"/>
      <c r="D199" s="554"/>
      <c r="E199" s="554"/>
      <c r="F199" s="554"/>
      <c r="G199" s="554"/>
      <c r="H199" s="555"/>
      <c r="I199" s="509"/>
      <c r="J199" s="509"/>
      <c r="K199" s="554"/>
      <c r="L199" s="554"/>
      <c r="M199" s="555"/>
      <c r="N199" s="554"/>
    </row>
    <row r="200" spans="1:14" x14ac:dyDescent="0.2">
      <c r="A200" s="554"/>
      <c r="B200" s="554"/>
      <c r="C200" s="554"/>
      <c r="D200" s="554"/>
      <c r="E200" s="554"/>
      <c r="F200" s="554"/>
      <c r="G200" s="554"/>
      <c r="H200" s="555"/>
      <c r="I200" s="509"/>
      <c r="J200" s="509"/>
      <c r="K200" s="554"/>
      <c r="L200" s="554"/>
      <c r="M200" s="555"/>
      <c r="N200" s="554"/>
    </row>
    <row r="201" spans="1:14" x14ac:dyDescent="0.2">
      <c r="A201" s="554"/>
      <c r="B201" s="554"/>
      <c r="C201" s="554"/>
      <c r="D201" s="554"/>
      <c r="E201" s="554"/>
      <c r="F201" s="554"/>
      <c r="G201" s="554"/>
      <c r="H201" s="555"/>
      <c r="I201" s="509"/>
      <c r="J201" s="509"/>
      <c r="K201" s="554"/>
      <c r="L201" s="554"/>
      <c r="M201" s="555"/>
      <c r="N201" s="554"/>
    </row>
    <row r="202" spans="1:14" x14ac:dyDescent="0.2">
      <c r="A202" s="554"/>
      <c r="B202" s="554"/>
      <c r="C202" s="554"/>
      <c r="D202" s="554"/>
      <c r="E202" s="554"/>
      <c r="F202" s="554"/>
      <c r="G202" s="554"/>
      <c r="H202" s="555"/>
      <c r="I202" s="509"/>
      <c r="J202" s="509"/>
      <c r="K202" s="554"/>
      <c r="L202" s="554"/>
      <c r="M202" s="555"/>
      <c r="N202" s="554"/>
    </row>
    <row r="203" spans="1:14" x14ac:dyDescent="0.2">
      <c r="A203" s="554"/>
      <c r="B203" s="554"/>
      <c r="C203" s="554"/>
      <c r="D203" s="554"/>
      <c r="E203" s="554"/>
      <c r="F203" s="554"/>
      <c r="G203" s="554"/>
      <c r="H203" s="555"/>
      <c r="I203" s="509"/>
      <c r="J203" s="509"/>
      <c r="K203" s="554"/>
      <c r="L203" s="554"/>
      <c r="M203" s="555"/>
      <c r="N203" s="554"/>
    </row>
    <row r="204" spans="1:14" x14ac:dyDescent="0.2">
      <c r="A204" s="554"/>
      <c r="B204" s="554"/>
      <c r="C204" s="554"/>
      <c r="D204" s="554"/>
      <c r="E204" s="554"/>
      <c r="F204" s="554"/>
      <c r="G204" s="554"/>
      <c r="H204" s="555"/>
      <c r="I204" s="509"/>
      <c r="J204" s="509"/>
      <c r="K204" s="554"/>
      <c r="L204" s="554"/>
      <c r="M204" s="555"/>
      <c r="N204" s="554"/>
    </row>
    <row r="205" spans="1:14" x14ac:dyDescent="0.2">
      <c r="A205" s="554"/>
      <c r="B205" s="554"/>
      <c r="C205" s="554"/>
      <c r="D205" s="554"/>
      <c r="E205" s="554"/>
      <c r="F205" s="554"/>
      <c r="G205" s="554"/>
      <c r="H205" s="555"/>
      <c r="I205" s="509"/>
      <c r="J205" s="509"/>
      <c r="K205" s="554"/>
      <c r="L205" s="554"/>
      <c r="M205" s="555"/>
      <c r="N205" s="554"/>
    </row>
    <row r="206" spans="1:14" x14ac:dyDescent="0.2">
      <c r="A206" s="554"/>
      <c r="B206" s="554"/>
      <c r="C206" s="554"/>
      <c r="D206" s="554"/>
      <c r="E206" s="554"/>
      <c r="F206" s="554"/>
      <c r="G206" s="554"/>
      <c r="H206" s="555"/>
      <c r="I206" s="509"/>
      <c r="J206" s="509"/>
      <c r="K206" s="554"/>
      <c r="L206" s="554"/>
      <c r="M206" s="555"/>
      <c r="N206" s="554"/>
    </row>
    <row r="207" spans="1:14" x14ac:dyDescent="0.2">
      <c r="A207" s="554"/>
      <c r="B207" s="554"/>
      <c r="C207" s="554"/>
      <c r="D207" s="554"/>
      <c r="E207" s="554"/>
      <c r="F207" s="554"/>
      <c r="G207" s="554"/>
      <c r="H207" s="555"/>
      <c r="I207" s="509"/>
      <c r="J207" s="509"/>
      <c r="K207" s="554"/>
      <c r="L207" s="554"/>
      <c r="M207" s="555"/>
      <c r="N207" s="554"/>
    </row>
    <row r="208" spans="1:14" x14ac:dyDescent="0.2">
      <c r="A208" s="554"/>
      <c r="B208" s="554"/>
      <c r="C208" s="554"/>
      <c r="D208" s="554"/>
      <c r="E208" s="554"/>
      <c r="F208" s="554"/>
      <c r="G208" s="554"/>
      <c r="H208" s="555"/>
      <c r="I208" s="509"/>
      <c r="J208" s="509"/>
      <c r="K208" s="554"/>
      <c r="L208" s="554"/>
      <c r="M208" s="555"/>
      <c r="N208" s="554"/>
    </row>
    <row r="209" spans="1:14" x14ac:dyDescent="0.2">
      <c r="A209" s="554"/>
      <c r="B209" s="554"/>
      <c r="C209" s="554"/>
      <c r="D209" s="554"/>
      <c r="E209" s="554"/>
      <c r="F209" s="554"/>
      <c r="G209" s="554"/>
      <c r="H209" s="555"/>
      <c r="I209" s="509"/>
      <c r="J209" s="509"/>
      <c r="K209" s="554"/>
      <c r="L209" s="554"/>
      <c r="M209" s="555"/>
      <c r="N209" s="554"/>
    </row>
    <row r="210" spans="1:14" x14ac:dyDescent="0.2">
      <c r="A210" s="554"/>
      <c r="B210" s="554"/>
      <c r="C210" s="554"/>
      <c r="D210" s="554"/>
      <c r="E210" s="554"/>
      <c r="F210" s="554"/>
      <c r="G210" s="554"/>
      <c r="H210" s="555"/>
      <c r="I210" s="509"/>
      <c r="J210" s="509"/>
      <c r="K210" s="554"/>
      <c r="L210" s="554"/>
      <c r="M210" s="555"/>
      <c r="N210" s="554"/>
    </row>
    <row r="211" spans="1:14" x14ac:dyDescent="0.2">
      <c r="A211" s="554"/>
      <c r="B211" s="554"/>
      <c r="C211" s="554"/>
      <c r="D211" s="554"/>
      <c r="E211" s="554"/>
      <c r="F211" s="554"/>
      <c r="G211" s="554"/>
      <c r="H211" s="555"/>
      <c r="I211" s="509"/>
      <c r="J211" s="509"/>
      <c r="K211" s="554"/>
      <c r="L211" s="554"/>
      <c r="M211" s="555"/>
      <c r="N211" s="554"/>
    </row>
    <row r="212" spans="1:14" x14ac:dyDescent="0.2">
      <c r="A212" s="554"/>
      <c r="B212" s="554"/>
      <c r="C212" s="554"/>
      <c r="D212" s="554"/>
      <c r="E212" s="554"/>
      <c r="F212" s="554"/>
      <c r="G212" s="554"/>
      <c r="H212" s="555"/>
      <c r="I212" s="509"/>
      <c r="J212" s="509"/>
      <c r="K212" s="554"/>
      <c r="L212" s="554"/>
      <c r="M212" s="555"/>
      <c r="N212" s="554"/>
    </row>
    <row r="213" spans="1:14" x14ac:dyDescent="0.2">
      <c r="A213" s="554"/>
      <c r="B213" s="554"/>
      <c r="C213" s="554"/>
      <c r="D213" s="554"/>
      <c r="E213" s="554"/>
      <c r="F213" s="554"/>
      <c r="G213" s="554"/>
      <c r="H213" s="555"/>
      <c r="I213" s="509"/>
      <c r="J213" s="509"/>
      <c r="K213" s="554"/>
      <c r="L213" s="554"/>
      <c r="M213" s="555"/>
      <c r="N213" s="554"/>
    </row>
    <row r="214" spans="1:14" x14ac:dyDescent="0.2">
      <c r="A214" s="554"/>
      <c r="B214" s="554"/>
      <c r="C214" s="554"/>
      <c r="D214" s="554"/>
      <c r="E214" s="554"/>
      <c r="F214" s="554"/>
      <c r="G214" s="554"/>
      <c r="H214" s="555"/>
      <c r="I214" s="509"/>
      <c r="J214" s="509"/>
      <c r="K214" s="554"/>
      <c r="L214" s="554"/>
      <c r="M214" s="555"/>
      <c r="N214" s="554"/>
    </row>
    <row r="215" spans="1:14" x14ac:dyDescent="0.2">
      <c r="A215" s="554"/>
      <c r="B215" s="554"/>
      <c r="C215" s="554"/>
      <c r="D215" s="554"/>
      <c r="E215" s="554"/>
      <c r="F215" s="554"/>
      <c r="G215" s="554"/>
      <c r="H215" s="555"/>
      <c r="I215" s="509"/>
      <c r="J215" s="509"/>
      <c r="K215" s="554"/>
      <c r="L215" s="554"/>
      <c r="M215" s="555"/>
      <c r="N215" s="554"/>
    </row>
    <row r="216" spans="1:14" x14ac:dyDescent="0.2">
      <c r="A216" s="554"/>
      <c r="B216" s="554"/>
      <c r="C216" s="554"/>
      <c r="D216" s="554"/>
      <c r="E216" s="554"/>
      <c r="F216" s="554"/>
      <c r="G216" s="554"/>
      <c r="H216" s="555"/>
      <c r="I216" s="509"/>
      <c r="J216" s="509"/>
      <c r="K216" s="554"/>
      <c r="L216" s="554"/>
      <c r="M216" s="555"/>
      <c r="N216" s="554"/>
    </row>
    <row r="217" spans="1:14" x14ac:dyDescent="0.2">
      <c r="A217" s="554"/>
      <c r="B217" s="554"/>
      <c r="C217" s="554"/>
      <c r="D217" s="554"/>
      <c r="E217" s="554"/>
      <c r="F217" s="554"/>
      <c r="G217" s="554"/>
      <c r="H217" s="555"/>
      <c r="I217" s="509"/>
      <c r="J217" s="509"/>
      <c r="K217" s="554"/>
      <c r="L217" s="554"/>
      <c r="M217" s="555"/>
      <c r="N217" s="554"/>
    </row>
    <row r="218" spans="1:14" x14ac:dyDescent="0.2">
      <c r="A218" s="554"/>
      <c r="B218" s="554"/>
      <c r="C218" s="554"/>
      <c r="D218" s="554"/>
      <c r="E218" s="554"/>
      <c r="F218" s="554"/>
      <c r="G218" s="554"/>
      <c r="H218" s="555"/>
      <c r="I218" s="509"/>
      <c r="J218" s="509"/>
      <c r="K218" s="554"/>
      <c r="L218" s="554"/>
      <c r="M218" s="555"/>
      <c r="N218" s="554"/>
    </row>
    <row r="219" spans="1:14" x14ac:dyDescent="0.2">
      <c r="A219" s="554"/>
      <c r="B219" s="554"/>
      <c r="C219" s="554"/>
      <c r="D219" s="554"/>
      <c r="E219" s="554"/>
      <c r="F219" s="554"/>
      <c r="G219" s="554"/>
      <c r="H219" s="555"/>
      <c r="I219" s="509"/>
      <c r="J219" s="509"/>
      <c r="K219" s="554"/>
      <c r="L219" s="554"/>
      <c r="M219" s="555"/>
      <c r="N219" s="554"/>
    </row>
    <row r="220" spans="1:14" x14ac:dyDescent="0.2">
      <c r="A220" s="554"/>
      <c r="B220" s="554"/>
      <c r="C220" s="554"/>
      <c r="D220" s="554"/>
      <c r="E220" s="554"/>
      <c r="F220" s="554"/>
      <c r="G220" s="554"/>
      <c r="H220" s="555"/>
      <c r="I220" s="509"/>
      <c r="J220" s="509"/>
      <c r="K220" s="554"/>
      <c r="L220" s="554"/>
      <c r="M220" s="555"/>
      <c r="N220" s="554"/>
    </row>
    <row r="221" spans="1:14" x14ac:dyDescent="0.2">
      <c r="A221" s="554"/>
      <c r="B221" s="554"/>
      <c r="C221" s="554"/>
      <c r="D221" s="554"/>
      <c r="E221" s="554"/>
      <c r="F221" s="554"/>
      <c r="G221" s="554"/>
      <c r="H221" s="555"/>
      <c r="I221" s="509"/>
      <c r="J221" s="509"/>
      <c r="K221" s="554"/>
      <c r="L221" s="554"/>
      <c r="M221" s="555"/>
      <c r="N221" s="554"/>
    </row>
    <row r="222" spans="1:14" x14ac:dyDescent="0.2">
      <c r="A222" s="554"/>
      <c r="B222" s="554"/>
      <c r="C222" s="554"/>
      <c r="D222" s="554"/>
      <c r="E222" s="554"/>
      <c r="F222" s="554"/>
      <c r="G222" s="554"/>
      <c r="H222" s="555"/>
      <c r="I222" s="509"/>
      <c r="J222" s="509"/>
      <c r="K222" s="554"/>
      <c r="L222" s="554"/>
      <c r="M222" s="555"/>
      <c r="N222" s="554"/>
    </row>
    <row r="223" spans="1:14" x14ac:dyDescent="0.2">
      <c r="A223" s="554"/>
      <c r="B223" s="554"/>
      <c r="C223" s="554"/>
      <c r="D223" s="554"/>
      <c r="E223" s="554"/>
      <c r="F223" s="554"/>
      <c r="G223" s="554"/>
      <c r="H223" s="555"/>
      <c r="I223" s="509"/>
      <c r="J223" s="509"/>
      <c r="K223" s="554"/>
      <c r="L223" s="554"/>
      <c r="M223" s="555"/>
      <c r="N223" s="554"/>
    </row>
    <row r="224" spans="1:14" x14ac:dyDescent="0.2">
      <c r="A224" s="554"/>
      <c r="B224" s="554"/>
      <c r="C224" s="554"/>
      <c r="D224" s="554"/>
      <c r="E224" s="554"/>
      <c r="F224" s="554"/>
      <c r="G224" s="554"/>
      <c r="H224" s="555"/>
      <c r="I224" s="509"/>
      <c r="J224" s="509"/>
      <c r="K224" s="554"/>
      <c r="L224" s="554"/>
      <c r="M224" s="555"/>
      <c r="N224" s="554"/>
    </row>
    <row r="225" spans="1:14" x14ac:dyDescent="0.2">
      <c r="A225" s="554"/>
      <c r="B225" s="554"/>
      <c r="C225" s="554"/>
      <c r="D225" s="554"/>
      <c r="E225" s="554"/>
      <c r="F225" s="554"/>
      <c r="G225" s="554"/>
      <c r="H225" s="555"/>
      <c r="I225" s="509"/>
      <c r="J225" s="509"/>
      <c r="K225" s="554"/>
      <c r="L225" s="554"/>
      <c r="M225" s="555"/>
      <c r="N225" s="554"/>
    </row>
    <row r="226" spans="1:14" x14ac:dyDescent="0.2">
      <c r="A226" s="554"/>
      <c r="B226" s="554"/>
      <c r="C226" s="554"/>
      <c r="D226" s="554"/>
      <c r="E226" s="554"/>
      <c r="F226" s="554"/>
      <c r="G226" s="554"/>
      <c r="H226" s="555"/>
      <c r="I226" s="509"/>
      <c r="J226" s="509"/>
      <c r="K226" s="554"/>
      <c r="L226" s="554"/>
      <c r="M226" s="555"/>
      <c r="N226" s="554"/>
    </row>
    <row r="227" spans="1:14" x14ac:dyDescent="0.2">
      <c r="A227" s="554"/>
      <c r="B227" s="554"/>
      <c r="C227" s="554"/>
      <c r="D227" s="554"/>
      <c r="E227" s="554"/>
      <c r="F227" s="554"/>
      <c r="G227" s="554"/>
      <c r="H227" s="555"/>
      <c r="I227" s="509"/>
      <c r="J227" s="509"/>
      <c r="K227" s="554"/>
      <c r="L227" s="554"/>
      <c r="M227" s="555"/>
      <c r="N227" s="554"/>
    </row>
    <row r="228" spans="1:14" x14ac:dyDescent="0.2">
      <c r="A228" s="554"/>
      <c r="B228" s="554"/>
      <c r="C228" s="554"/>
      <c r="D228" s="554"/>
      <c r="E228" s="554"/>
      <c r="F228" s="554"/>
      <c r="G228" s="554"/>
      <c r="H228" s="555"/>
      <c r="I228" s="509"/>
      <c r="J228" s="509"/>
      <c r="K228" s="554"/>
      <c r="L228" s="554"/>
      <c r="M228" s="555"/>
      <c r="N228" s="554"/>
    </row>
    <row r="229" spans="1:14" x14ac:dyDescent="0.2">
      <c r="A229" s="554"/>
      <c r="B229" s="554"/>
      <c r="C229" s="554"/>
      <c r="D229" s="554"/>
      <c r="E229" s="554"/>
      <c r="F229" s="554"/>
      <c r="G229" s="554"/>
      <c r="H229" s="555"/>
      <c r="I229" s="509"/>
      <c r="J229" s="509"/>
      <c r="K229" s="554"/>
      <c r="L229" s="554"/>
      <c r="M229" s="555"/>
      <c r="N229" s="554"/>
    </row>
    <row r="230" spans="1:14" x14ac:dyDescent="0.2">
      <c r="A230" s="554"/>
      <c r="B230" s="554"/>
      <c r="C230" s="554"/>
      <c r="D230" s="554"/>
      <c r="E230" s="554"/>
      <c r="F230" s="554"/>
      <c r="G230" s="554"/>
      <c r="H230" s="555"/>
      <c r="I230" s="509"/>
      <c r="J230" s="509"/>
      <c r="K230" s="554"/>
      <c r="L230" s="554"/>
      <c r="M230" s="555"/>
      <c r="N230" s="554"/>
    </row>
    <row r="231" spans="1:14" x14ac:dyDescent="0.2">
      <c r="A231" s="554"/>
      <c r="B231" s="554"/>
      <c r="C231" s="554"/>
      <c r="D231" s="554"/>
      <c r="E231" s="554"/>
      <c r="F231" s="554"/>
      <c r="G231" s="554"/>
      <c r="H231" s="555"/>
      <c r="I231" s="509"/>
      <c r="J231" s="509"/>
      <c r="K231" s="554"/>
      <c r="L231" s="554"/>
      <c r="M231" s="555"/>
      <c r="N231" s="554"/>
    </row>
    <row r="232" spans="1:14" x14ac:dyDescent="0.2">
      <c r="A232" s="554"/>
      <c r="B232" s="554"/>
      <c r="C232" s="554"/>
      <c r="D232" s="554"/>
      <c r="E232" s="554"/>
      <c r="F232" s="554"/>
      <c r="G232" s="554"/>
      <c r="H232" s="555"/>
      <c r="I232" s="509"/>
      <c r="J232" s="509"/>
      <c r="K232" s="554"/>
      <c r="L232" s="554"/>
      <c r="M232" s="555"/>
      <c r="N232" s="554"/>
    </row>
    <row r="233" spans="1:14" x14ac:dyDescent="0.2">
      <c r="A233" s="554"/>
      <c r="B233" s="554"/>
      <c r="C233" s="554"/>
      <c r="D233" s="554"/>
      <c r="E233" s="554"/>
      <c r="F233" s="554"/>
      <c r="G233" s="554"/>
      <c r="H233" s="555"/>
      <c r="I233" s="509"/>
      <c r="J233" s="509"/>
      <c r="K233" s="554"/>
      <c r="L233" s="554"/>
      <c r="M233" s="555"/>
      <c r="N233" s="554"/>
    </row>
    <row r="234" spans="1:14" x14ac:dyDescent="0.2">
      <c r="A234" s="554"/>
      <c r="B234" s="554"/>
      <c r="C234" s="554"/>
      <c r="D234" s="554"/>
      <c r="E234" s="554"/>
      <c r="F234" s="554"/>
      <c r="G234" s="554"/>
      <c r="H234" s="555"/>
      <c r="I234" s="509"/>
      <c r="J234" s="509"/>
      <c r="K234" s="554"/>
      <c r="L234" s="554"/>
      <c r="M234" s="555"/>
      <c r="N234" s="554"/>
    </row>
    <row r="235" spans="1:14" x14ac:dyDescent="0.2">
      <c r="A235" s="554"/>
      <c r="B235" s="554"/>
      <c r="C235" s="554"/>
      <c r="D235" s="554"/>
      <c r="E235" s="554"/>
      <c r="F235" s="554"/>
      <c r="G235" s="554"/>
      <c r="H235" s="555"/>
      <c r="I235" s="509"/>
      <c r="J235" s="509"/>
      <c r="K235" s="554"/>
      <c r="L235" s="554"/>
      <c r="M235" s="555"/>
      <c r="N235" s="554"/>
    </row>
    <row r="236" spans="1:14" x14ac:dyDescent="0.2">
      <c r="A236" s="554"/>
      <c r="B236" s="554"/>
      <c r="C236" s="554"/>
      <c r="D236" s="554"/>
      <c r="E236" s="554"/>
      <c r="F236" s="554"/>
      <c r="G236" s="554"/>
      <c r="H236" s="555"/>
      <c r="I236" s="509"/>
      <c r="J236" s="509"/>
      <c r="K236" s="554"/>
      <c r="L236" s="554"/>
      <c r="M236" s="555"/>
      <c r="N236" s="554"/>
    </row>
    <row r="237" spans="1:14" x14ac:dyDescent="0.2">
      <c r="A237" s="554"/>
      <c r="B237" s="554"/>
      <c r="C237" s="554"/>
      <c r="D237" s="554"/>
      <c r="E237" s="554"/>
      <c r="F237" s="554"/>
      <c r="G237" s="554"/>
      <c r="H237" s="555"/>
      <c r="I237" s="509"/>
      <c r="J237" s="509"/>
      <c r="K237" s="554"/>
      <c r="L237" s="554"/>
      <c r="M237" s="555"/>
      <c r="N237" s="554"/>
    </row>
    <row r="238" spans="1:14" x14ac:dyDescent="0.2">
      <c r="A238" s="554"/>
      <c r="B238" s="554"/>
      <c r="C238" s="554"/>
      <c r="D238" s="554"/>
      <c r="E238" s="554"/>
      <c r="F238" s="554"/>
      <c r="G238" s="554"/>
      <c r="H238" s="555"/>
      <c r="I238" s="509"/>
      <c r="J238" s="509"/>
      <c r="K238" s="554"/>
      <c r="L238" s="554"/>
      <c r="M238" s="555"/>
      <c r="N238" s="554"/>
    </row>
    <row r="239" spans="1:14" x14ac:dyDescent="0.2">
      <c r="A239" s="554"/>
      <c r="B239" s="554"/>
      <c r="C239" s="554"/>
      <c r="D239" s="554"/>
      <c r="E239" s="554"/>
      <c r="F239" s="554"/>
      <c r="G239" s="554"/>
      <c r="H239" s="555"/>
      <c r="I239" s="509"/>
      <c r="J239" s="509"/>
      <c r="K239" s="554"/>
      <c r="L239" s="554"/>
      <c r="M239" s="555"/>
      <c r="N239" s="554"/>
    </row>
    <row r="240" spans="1:14" x14ac:dyDescent="0.2">
      <c r="A240" s="554"/>
      <c r="B240" s="554"/>
      <c r="C240" s="554"/>
      <c r="D240" s="554"/>
      <c r="E240" s="554"/>
      <c r="F240" s="554"/>
      <c r="G240" s="554"/>
      <c r="H240" s="555"/>
      <c r="I240" s="509"/>
      <c r="J240" s="509"/>
      <c r="K240" s="554"/>
      <c r="L240" s="554"/>
      <c r="M240" s="555"/>
      <c r="N240" s="554"/>
    </row>
    <row r="241" spans="1:14" x14ac:dyDescent="0.2">
      <c r="A241" s="554"/>
      <c r="B241" s="554"/>
      <c r="C241" s="554"/>
      <c r="D241" s="554"/>
      <c r="E241" s="554"/>
      <c r="F241" s="554"/>
      <c r="G241" s="554"/>
      <c r="H241" s="555"/>
      <c r="I241" s="509"/>
      <c r="J241" s="509"/>
      <c r="K241" s="554"/>
      <c r="L241" s="554"/>
      <c r="M241" s="555"/>
      <c r="N241" s="554"/>
    </row>
    <row r="242" spans="1:14" x14ac:dyDescent="0.2">
      <c r="A242" s="554"/>
      <c r="B242" s="554"/>
      <c r="C242" s="554"/>
      <c r="D242" s="554"/>
      <c r="E242" s="554"/>
      <c r="F242" s="554"/>
      <c r="G242" s="554"/>
      <c r="H242" s="555"/>
      <c r="I242" s="509"/>
      <c r="J242" s="509"/>
      <c r="K242" s="554"/>
      <c r="L242" s="554"/>
      <c r="M242" s="555"/>
      <c r="N242" s="554"/>
    </row>
    <row r="243" spans="1:14" x14ac:dyDescent="0.2">
      <c r="A243" s="554"/>
      <c r="B243" s="554"/>
      <c r="C243" s="554"/>
      <c r="D243" s="554"/>
      <c r="E243" s="554"/>
      <c r="F243" s="554"/>
      <c r="G243" s="554"/>
      <c r="H243" s="555"/>
      <c r="I243" s="509"/>
      <c r="J243" s="509"/>
      <c r="K243" s="554"/>
      <c r="L243" s="554"/>
      <c r="M243" s="555"/>
      <c r="N243" s="554"/>
    </row>
    <row r="244" spans="1:14" x14ac:dyDescent="0.2">
      <c r="A244" s="554"/>
      <c r="B244" s="554"/>
      <c r="C244" s="554"/>
      <c r="D244" s="554"/>
      <c r="E244" s="554"/>
      <c r="F244" s="554"/>
      <c r="G244" s="554"/>
      <c r="H244" s="555"/>
      <c r="I244" s="509"/>
      <c r="J244" s="509"/>
      <c r="K244" s="554"/>
      <c r="L244" s="554"/>
      <c r="M244" s="555"/>
      <c r="N244" s="554"/>
    </row>
    <row r="245" spans="1:14" x14ac:dyDescent="0.2">
      <c r="A245" s="554"/>
      <c r="B245" s="554"/>
      <c r="C245" s="554"/>
      <c r="D245" s="554"/>
      <c r="E245" s="554"/>
      <c r="F245" s="554"/>
      <c r="G245" s="554"/>
      <c r="H245" s="555"/>
      <c r="I245" s="509"/>
      <c r="J245" s="509"/>
      <c r="K245" s="554"/>
      <c r="L245" s="554"/>
      <c r="M245" s="555"/>
      <c r="N245" s="554"/>
    </row>
    <row r="246" spans="1:14" x14ac:dyDescent="0.2">
      <c r="A246" s="554"/>
      <c r="B246" s="554"/>
      <c r="C246" s="554"/>
      <c r="D246" s="554"/>
      <c r="E246" s="554"/>
      <c r="F246" s="554"/>
      <c r="G246" s="554"/>
      <c r="H246" s="555"/>
      <c r="I246" s="509"/>
      <c r="J246" s="509"/>
      <c r="K246" s="554"/>
      <c r="L246" s="554"/>
      <c r="M246" s="555"/>
      <c r="N246" s="554"/>
    </row>
    <row r="247" spans="1:14" x14ac:dyDescent="0.2">
      <c r="A247" s="554"/>
      <c r="B247" s="554"/>
      <c r="C247" s="554"/>
      <c r="D247" s="554"/>
      <c r="E247" s="554"/>
      <c r="F247" s="554"/>
      <c r="G247" s="554"/>
      <c r="H247" s="555"/>
      <c r="I247" s="509"/>
      <c r="J247" s="509"/>
      <c r="K247" s="554"/>
      <c r="L247" s="554"/>
      <c r="M247" s="555"/>
      <c r="N247" s="554"/>
    </row>
    <row r="248" spans="1:14" x14ac:dyDescent="0.2">
      <c r="A248" s="554"/>
      <c r="B248" s="554"/>
      <c r="C248" s="554"/>
      <c r="D248" s="554"/>
      <c r="E248" s="554"/>
      <c r="F248" s="554"/>
      <c r="G248" s="554"/>
      <c r="H248" s="555"/>
      <c r="I248" s="509"/>
      <c r="J248" s="509"/>
      <c r="K248" s="554"/>
      <c r="L248" s="554"/>
      <c r="M248" s="555"/>
      <c r="N248" s="554"/>
    </row>
    <row r="249" spans="1:14" x14ac:dyDescent="0.2">
      <c r="A249" s="554"/>
      <c r="B249" s="554"/>
      <c r="C249" s="554"/>
      <c r="D249" s="554"/>
      <c r="E249" s="554"/>
      <c r="F249" s="554"/>
      <c r="G249" s="554"/>
      <c r="H249" s="555"/>
      <c r="I249" s="509"/>
      <c r="J249" s="509"/>
      <c r="K249" s="554"/>
      <c r="L249" s="554"/>
      <c r="M249" s="555"/>
      <c r="N249" s="554"/>
    </row>
    <row r="250" spans="1:14" x14ac:dyDescent="0.2">
      <c r="A250" s="554"/>
      <c r="B250" s="554"/>
      <c r="C250" s="554"/>
      <c r="D250" s="554"/>
      <c r="E250" s="554"/>
      <c r="F250" s="554"/>
      <c r="G250" s="554"/>
      <c r="H250" s="555"/>
      <c r="I250" s="509"/>
      <c r="J250" s="509"/>
      <c r="K250" s="554"/>
      <c r="L250" s="554"/>
      <c r="M250" s="555"/>
      <c r="N250" s="554"/>
    </row>
    <row r="251" spans="1:14" x14ac:dyDescent="0.2">
      <c r="A251" s="554"/>
      <c r="B251" s="554"/>
      <c r="C251" s="554"/>
      <c r="D251" s="554"/>
      <c r="E251" s="554"/>
      <c r="F251" s="554"/>
      <c r="G251" s="554"/>
      <c r="H251" s="555"/>
      <c r="I251" s="509"/>
      <c r="J251" s="509"/>
      <c r="K251" s="554"/>
      <c r="L251" s="554"/>
      <c r="M251" s="555"/>
      <c r="N251" s="554"/>
    </row>
    <row r="252" spans="1:14" x14ac:dyDescent="0.2">
      <c r="A252" s="554"/>
      <c r="B252" s="554"/>
      <c r="C252" s="554"/>
      <c r="D252" s="554"/>
      <c r="E252" s="554"/>
      <c r="F252" s="554"/>
      <c r="G252" s="554"/>
      <c r="H252" s="555"/>
      <c r="I252" s="509"/>
      <c r="J252" s="509"/>
      <c r="K252" s="554"/>
      <c r="L252" s="554"/>
      <c r="M252" s="555"/>
      <c r="N252" s="554"/>
    </row>
    <row r="253" spans="1:14" x14ac:dyDescent="0.2">
      <c r="A253" s="554"/>
      <c r="B253" s="554"/>
      <c r="C253" s="554"/>
      <c r="D253" s="554"/>
      <c r="E253" s="554"/>
      <c r="F253" s="554"/>
      <c r="G253" s="554"/>
      <c r="H253" s="555"/>
      <c r="I253" s="509"/>
      <c r="J253" s="509"/>
      <c r="K253" s="554"/>
      <c r="L253" s="554"/>
      <c r="M253" s="555"/>
      <c r="N253" s="554"/>
    </row>
    <row r="254" spans="1:14" x14ac:dyDescent="0.2">
      <c r="A254" s="554"/>
      <c r="B254" s="554"/>
      <c r="C254" s="554"/>
      <c r="D254" s="554"/>
      <c r="E254" s="554"/>
      <c r="F254" s="554"/>
      <c r="G254" s="554"/>
      <c r="H254" s="555"/>
      <c r="I254" s="509"/>
      <c r="J254" s="509"/>
      <c r="K254" s="554"/>
      <c r="L254" s="554"/>
      <c r="M254" s="555"/>
      <c r="N254" s="554"/>
    </row>
    <row r="255" spans="1:14" x14ac:dyDescent="0.2">
      <c r="A255" s="554"/>
      <c r="B255" s="554"/>
      <c r="C255" s="554"/>
      <c r="D255" s="554"/>
      <c r="E255" s="554"/>
      <c r="F255" s="554"/>
      <c r="G255" s="554"/>
      <c r="H255" s="555"/>
      <c r="I255" s="509"/>
      <c r="J255" s="509"/>
      <c r="K255" s="554"/>
      <c r="L255" s="554"/>
      <c r="M255" s="555"/>
      <c r="N255" s="554"/>
    </row>
    <row r="256" spans="1:14" x14ac:dyDescent="0.2">
      <c r="A256" s="554"/>
      <c r="B256" s="554"/>
      <c r="C256" s="554"/>
      <c r="D256" s="554"/>
      <c r="E256" s="554"/>
      <c r="F256" s="554"/>
      <c r="G256" s="554"/>
      <c r="H256" s="555"/>
      <c r="I256" s="509"/>
      <c r="J256" s="509"/>
      <c r="K256" s="554"/>
      <c r="L256" s="554"/>
      <c r="M256" s="555"/>
      <c r="N256" s="554"/>
    </row>
    <row r="257" spans="1:14" x14ac:dyDescent="0.2">
      <c r="A257" s="554"/>
      <c r="B257" s="554"/>
      <c r="C257" s="554"/>
      <c r="D257" s="554"/>
      <c r="E257" s="554"/>
      <c r="F257" s="554"/>
      <c r="G257" s="554"/>
      <c r="H257" s="555"/>
      <c r="I257" s="509"/>
      <c r="J257" s="509"/>
      <c r="K257" s="554"/>
      <c r="L257" s="554"/>
      <c r="M257" s="555"/>
      <c r="N257" s="554"/>
    </row>
    <row r="258" spans="1:14" x14ac:dyDescent="0.2">
      <c r="A258" s="554"/>
      <c r="B258" s="554"/>
      <c r="C258" s="554"/>
      <c r="D258" s="554"/>
      <c r="E258" s="554"/>
      <c r="F258" s="554"/>
      <c r="G258" s="554"/>
      <c r="H258" s="555"/>
      <c r="I258" s="509"/>
      <c r="J258" s="509"/>
      <c r="K258" s="554"/>
      <c r="L258" s="554"/>
      <c r="M258" s="555"/>
      <c r="N258" s="554"/>
    </row>
    <row r="259" spans="1:14" x14ac:dyDescent="0.2">
      <c r="A259" s="554"/>
      <c r="B259" s="554"/>
      <c r="C259" s="554"/>
      <c r="D259" s="554"/>
      <c r="E259" s="554"/>
      <c r="F259" s="554"/>
      <c r="G259" s="554"/>
      <c r="H259" s="555"/>
      <c r="I259" s="509"/>
      <c r="J259" s="509"/>
      <c r="K259" s="554"/>
      <c r="L259" s="554"/>
      <c r="M259" s="555"/>
      <c r="N259" s="554"/>
    </row>
    <row r="260" spans="1:14" x14ac:dyDescent="0.2">
      <c r="A260" s="554"/>
      <c r="B260" s="554"/>
      <c r="C260" s="554"/>
      <c r="D260" s="554"/>
      <c r="E260" s="554"/>
      <c r="F260" s="554"/>
      <c r="G260" s="554"/>
      <c r="H260" s="555"/>
      <c r="I260" s="509"/>
      <c r="J260" s="509"/>
      <c r="K260" s="554"/>
      <c r="L260" s="554"/>
      <c r="M260" s="555"/>
      <c r="N260" s="554"/>
    </row>
    <row r="261" spans="1:14" x14ac:dyDescent="0.2">
      <c r="A261" s="554"/>
      <c r="B261" s="554"/>
      <c r="C261" s="554"/>
      <c r="D261" s="554"/>
      <c r="E261" s="554"/>
      <c r="F261" s="554"/>
      <c r="G261" s="554"/>
      <c r="H261" s="555"/>
      <c r="I261" s="509"/>
      <c r="J261" s="509"/>
      <c r="K261" s="554"/>
      <c r="L261" s="554"/>
      <c r="M261" s="555"/>
      <c r="N261" s="554"/>
    </row>
    <row r="262" spans="1:14" x14ac:dyDescent="0.2">
      <c r="A262" s="554"/>
      <c r="B262" s="554"/>
      <c r="C262" s="554"/>
      <c r="D262" s="554"/>
      <c r="E262" s="554"/>
      <c r="F262" s="554"/>
      <c r="G262" s="554"/>
      <c r="H262" s="555"/>
      <c r="I262" s="509"/>
      <c r="J262" s="509"/>
      <c r="K262" s="554"/>
      <c r="L262" s="554"/>
      <c r="M262" s="555"/>
      <c r="N262" s="554"/>
    </row>
    <row r="263" spans="1:14" x14ac:dyDescent="0.2">
      <c r="A263" s="554"/>
      <c r="B263" s="554"/>
      <c r="C263" s="554"/>
      <c r="D263" s="554"/>
      <c r="E263" s="554"/>
      <c r="F263" s="554"/>
      <c r="G263" s="554"/>
      <c r="H263" s="555"/>
      <c r="I263" s="509"/>
      <c r="J263" s="509"/>
      <c r="K263" s="554"/>
      <c r="L263" s="554"/>
      <c r="M263" s="555"/>
      <c r="N263" s="554"/>
    </row>
    <row r="264" spans="1:14" x14ac:dyDescent="0.2">
      <c r="A264" s="554"/>
      <c r="B264" s="554"/>
      <c r="C264" s="554"/>
      <c r="D264" s="554"/>
      <c r="E264" s="554"/>
      <c r="F264" s="554"/>
      <c r="G264" s="554"/>
      <c r="H264" s="555"/>
      <c r="I264" s="509"/>
      <c r="J264" s="509"/>
      <c r="K264" s="554"/>
      <c r="L264" s="554"/>
      <c r="M264" s="555"/>
      <c r="N264" s="554"/>
    </row>
    <row r="265" spans="1:14" x14ac:dyDescent="0.2">
      <c r="A265" s="554"/>
      <c r="B265" s="554"/>
      <c r="C265" s="554"/>
      <c r="D265" s="554"/>
      <c r="E265" s="554"/>
      <c r="F265" s="554"/>
      <c r="G265" s="554"/>
      <c r="H265" s="555"/>
      <c r="I265" s="509"/>
      <c r="J265" s="509"/>
      <c r="K265" s="554"/>
      <c r="L265" s="554"/>
      <c r="M265" s="555"/>
      <c r="N265" s="554"/>
    </row>
    <row r="266" spans="1:14" x14ac:dyDescent="0.2">
      <c r="A266" s="554"/>
      <c r="B266" s="554"/>
      <c r="C266" s="554"/>
      <c r="D266" s="554"/>
      <c r="E266" s="554"/>
      <c r="F266" s="554"/>
      <c r="G266" s="554"/>
      <c r="H266" s="555"/>
      <c r="I266" s="509"/>
      <c r="J266" s="509"/>
      <c r="K266" s="554"/>
      <c r="L266" s="554"/>
      <c r="M266" s="555"/>
      <c r="N266" s="554"/>
    </row>
    <row r="267" spans="1:14" x14ac:dyDescent="0.2">
      <c r="A267" s="554"/>
      <c r="B267" s="554"/>
      <c r="C267" s="554"/>
      <c r="D267" s="554"/>
      <c r="E267" s="554"/>
      <c r="F267" s="554"/>
      <c r="G267" s="554"/>
      <c r="H267" s="555"/>
      <c r="I267" s="509"/>
      <c r="J267" s="509"/>
      <c r="K267" s="554"/>
      <c r="L267" s="554"/>
      <c r="M267" s="555"/>
      <c r="N267" s="554"/>
    </row>
    <row r="268" spans="1:14" x14ac:dyDescent="0.2">
      <c r="A268" s="554"/>
      <c r="B268" s="554"/>
      <c r="C268" s="554"/>
      <c r="D268" s="554"/>
      <c r="E268" s="554"/>
      <c r="F268" s="554"/>
      <c r="G268" s="554"/>
      <c r="H268" s="555"/>
      <c r="I268" s="509"/>
      <c r="J268" s="509"/>
      <c r="K268" s="554"/>
      <c r="L268" s="554"/>
      <c r="M268" s="555"/>
      <c r="N268" s="554"/>
    </row>
    <row r="269" spans="1:14" x14ac:dyDescent="0.2">
      <c r="A269" s="554"/>
      <c r="B269" s="554"/>
      <c r="C269" s="554"/>
      <c r="D269" s="554"/>
      <c r="E269" s="554"/>
      <c r="F269" s="554"/>
      <c r="G269" s="554"/>
      <c r="H269" s="555"/>
      <c r="I269" s="509"/>
      <c r="J269" s="509"/>
      <c r="K269" s="554"/>
      <c r="L269" s="554"/>
      <c r="M269" s="555"/>
      <c r="N269" s="554"/>
    </row>
    <row r="270" spans="1:14" x14ac:dyDescent="0.2">
      <c r="A270" s="554"/>
      <c r="B270" s="554"/>
      <c r="C270" s="554"/>
      <c r="D270" s="554"/>
      <c r="E270" s="554"/>
      <c r="F270" s="554"/>
      <c r="G270" s="554"/>
      <c r="H270" s="555"/>
      <c r="I270" s="509"/>
      <c r="J270" s="509"/>
      <c r="K270" s="554"/>
      <c r="L270" s="554"/>
      <c r="M270" s="555"/>
      <c r="N270" s="554"/>
    </row>
    <row r="271" spans="1:14" x14ac:dyDescent="0.2">
      <c r="A271" s="554"/>
      <c r="B271" s="554"/>
      <c r="C271" s="554"/>
      <c r="D271" s="554"/>
      <c r="E271" s="554"/>
      <c r="F271" s="554"/>
      <c r="G271" s="554"/>
      <c r="H271" s="555"/>
      <c r="I271" s="509"/>
      <c r="J271" s="509"/>
      <c r="K271" s="554"/>
      <c r="L271" s="554"/>
      <c r="M271" s="555"/>
      <c r="N271" s="554"/>
    </row>
    <row r="272" spans="1:14" x14ac:dyDescent="0.2">
      <c r="A272" s="554"/>
      <c r="B272" s="554"/>
      <c r="C272" s="554"/>
      <c r="D272" s="554"/>
      <c r="E272" s="554"/>
      <c r="F272" s="554"/>
      <c r="G272" s="554"/>
      <c r="H272" s="555"/>
      <c r="I272" s="509"/>
      <c r="J272" s="509"/>
      <c r="K272" s="554"/>
      <c r="L272" s="554"/>
      <c r="M272" s="555"/>
      <c r="N272" s="554"/>
    </row>
    <row r="273" spans="1:14" x14ac:dyDescent="0.2">
      <c r="A273" s="554"/>
      <c r="B273" s="554"/>
      <c r="C273" s="554"/>
      <c r="D273" s="554"/>
      <c r="E273" s="554"/>
      <c r="F273" s="554"/>
      <c r="G273" s="554"/>
      <c r="H273" s="555"/>
      <c r="I273" s="509"/>
      <c r="J273" s="509"/>
      <c r="K273" s="554"/>
      <c r="L273" s="554"/>
      <c r="M273" s="555"/>
      <c r="N273" s="554"/>
    </row>
    <row r="274" spans="1:14" x14ac:dyDescent="0.2">
      <c r="A274" s="554"/>
      <c r="B274" s="554"/>
      <c r="C274" s="554"/>
      <c r="D274" s="554"/>
      <c r="E274" s="554"/>
      <c r="F274" s="554"/>
      <c r="G274" s="554"/>
      <c r="H274" s="555"/>
      <c r="I274" s="509"/>
      <c r="J274" s="509"/>
      <c r="K274" s="554"/>
      <c r="L274" s="554"/>
      <c r="M274" s="555"/>
      <c r="N274" s="554"/>
    </row>
    <row r="275" spans="1:14" x14ac:dyDescent="0.2">
      <c r="A275" s="554"/>
      <c r="B275" s="554"/>
      <c r="C275" s="554"/>
      <c r="D275" s="554"/>
      <c r="E275" s="554"/>
      <c r="F275" s="554"/>
      <c r="G275" s="554"/>
      <c r="H275" s="555"/>
      <c r="I275" s="509"/>
      <c r="J275" s="509"/>
      <c r="K275" s="554"/>
      <c r="L275" s="554"/>
      <c r="M275" s="555"/>
      <c r="N275" s="554"/>
    </row>
    <row r="276" spans="1:14" x14ac:dyDescent="0.2">
      <c r="A276" s="554"/>
      <c r="B276" s="554"/>
      <c r="C276" s="554"/>
      <c r="D276" s="554"/>
      <c r="E276" s="554"/>
      <c r="F276" s="554"/>
      <c r="G276" s="554"/>
      <c r="H276" s="555"/>
      <c r="I276" s="509"/>
      <c r="J276" s="509"/>
      <c r="K276" s="554"/>
      <c r="L276" s="554"/>
      <c r="M276" s="555"/>
      <c r="N276" s="554"/>
    </row>
    <row r="277" spans="1:14" x14ac:dyDescent="0.2">
      <c r="A277" s="554"/>
      <c r="B277" s="554"/>
      <c r="C277" s="554"/>
      <c r="D277" s="554"/>
      <c r="E277" s="554"/>
      <c r="F277" s="554"/>
      <c r="G277" s="554"/>
      <c r="H277" s="555"/>
      <c r="I277" s="509"/>
      <c r="J277" s="509"/>
      <c r="K277" s="554"/>
      <c r="L277" s="554"/>
      <c r="M277" s="555"/>
      <c r="N277" s="554"/>
    </row>
    <row r="278" spans="1:14" x14ac:dyDescent="0.2">
      <c r="A278" s="554"/>
      <c r="B278" s="554"/>
      <c r="C278" s="554"/>
      <c r="D278" s="554"/>
      <c r="E278" s="554"/>
      <c r="F278" s="554"/>
      <c r="G278" s="554"/>
      <c r="H278" s="555"/>
      <c r="I278" s="509"/>
      <c r="J278" s="509"/>
      <c r="K278" s="554"/>
      <c r="L278" s="554"/>
      <c r="M278" s="555"/>
      <c r="N278" s="554"/>
    </row>
    <row r="279" spans="1:14" x14ac:dyDescent="0.2">
      <c r="A279" s="554"/>
      <c r="B279" s="554"/>
      <c r="C279" s="554"/>
      <c r="D279" s="554"/>
      <c r="E279" s="554"/>
      <c r="F279" s="554"/>
      <c r="G279" s="554"/>
      <c r="H279" s="555"/>
      <c r="I279" s="509"/>
      <c r="J279" s="509"/>
      <c r="K279" s="554"/>
      <c r="L279" s="554"/>
      <c r="M279" s="555"/>
      <c r="N279" s="554"/>
    </row>
    <row r="280" spans="1:14" x14ac:dyDescent="0.2">
      <c r="A280" s="554"/>
      <c r="B280" s="554"/>
      <c r="C280" s="554"/>
      <c r="D280" s="554"/>
      <c r="E280" s="554"/>
      <c r="F280" s="554"/>
      <c r="G280" s="554"/>
      <c r="H280" s="555"/>
      <c r="I280" s="509"/>
      <c r="J280" s="509"/>
      <c r="K280" s="554"/>
      <c r="L280" s="554"/>
      <c r="M280" s="555"/>
      <c r="N280" s="554"/>
    </row>
    <row r="281" spans="1:14" x14ac:dyDescent="0.2">
      <c r="A281" s="554"/>
      <c r="B281" s="554"/>
      <c r="C281" s="554"/>
      <c r="D281" s="554"/>
      <c r="E281" s="554"/>
      <c r="F281" s="554"/>
      <c r="G281" s="554"/>
      <c r="H281" s="555"/>
      <c r="I281" s="509"/>
      <c r="J281" s="509"/>
      <c r="K281" s="554"/>
      <c r="L281" s="554"/>
      <c r="M281" s="555"/>
      <c r="N281" s="554"/>
    </row>
    <row r="282" spans="1:14" x14ac:dyDescent="0.2">
      <c r="A282" s="554"/>
      <c r="B282" s="554"/>
      <c r="C282" s="554"/>
      <c r="D282" s="554"/>
      <c r="E282" s="554"/>
      <c r="F282" s="554"/>
      <c r="G282" s="554"/>
      <c r="H282" s="555"/>
      <c r="I282" s="509"/>
      <c r="J282" s="509"/>
      <c r="K282" s="554"/>
      <c r="L282" s="554"/>
      <c r="M282" s="555"/>
      <c r="N282" s="554"/>
    </row>
    <row r="283" spans="1:14" x14ac:dyDescent="0.2">
      <c r="A283" s="554"/>
      <c r="B283" s="554"/>
      <c r="C283" s="554"/>
      <c r="D283" s="554"/>
      <c r="E283" s="554"/>
      <c r="F283" s="554"/>
      <c r="G283" s="554"/>
      <c r="H283" s="555"/>
      <c r="I283" s="509"/>
      <c r="J283" s="509"/>
      <c r="K283" s="554"/>
      <c r="L283" s="554"/>
      <c r="M283" s="555"/>
      <c r="N283" s="554"/>
    </row>
    <row r="284" spans="1:14" x14ac:dyDescent="0.2">
      <c r="A284" s="554"/>
      <c r="B284" s="554"/>
      <c r="C284" s="554"/>
      <c r="D284" s="554"/>
      <c r="E284" s="554"/>
      <c r="F284" s="554"/>
      <c r="G284" s="554"/>
      <c r="H284" s="555"/>
      <c r="I284" s="509"/>
      <c r="J284" s="509"/>
      <c r="K284" s="554"/>
      <c r="L284" s="554"/>
      <c r="M284" s="555"/>
      <c r="N284" s="554"/>
    </row>
    <row r="285" spans="1:14" x14ac:dyDescent="0.2">
      <c r="A285" s="554"/>
      <c r="B285" s="554"/>
      <c r="C285" s="554"/>
      <c r="D285" s="554"/>
      <c r="E285" s="554"/>
      <c r="F285" s="554"/>
      <c r="G285" s="554"/>
      <c r="H285" s="555"/>
      <c r="I285" s="509"/>
      <c r="J285" s="509"/>
      <c r="K285" s="554"/>
      <c r="L285" s="554"/>
      <c r="M285" s="555"/>
      <c r="N285" s="554"/>
    </row>
    <row r="286" spans="1:14" x14ac:dyDescent="0.2">
      <c r="A286" s="554"/>
      <c r="B286" s="554"/>
      <c r="C286" s="554"/>
      <c r="D286" s="554"/>
      <c r="E286" s="554"/>
      <c r="F286" s="554"/>
      <c r="G286" s="554"/>
      <c r="H286" s="555"/>
      <c r="I286" s="509"/>
      <c r="J286" s="509"/>
      <c r="K286" s="554"/>
      <c r="L286" s="554"/>
      <c r="M286" s="555"/>
      <c r="N286" s="554"/>
    </row>
    <row r="287" spans="1:14" x14ac:dyDescent="0.2">
      <c r="A287" s="554"/>
      <c r="B287" s="554"/>
      <c r="C287" s="554"/>
      <c r="D287" s="554"/>
      <c r="E287" s="554"/>
      <c r="F287" s="554"/>
      <c r="G287" s="554"/>
      <c r="H287" s="555"/>
      <c r="I287" s="509"/>
      <c r="J287" s="509"/>
      <c r="K287" s="554"/>
      <c r="L287" s="554"/>
      <c r="M287" s="555"/>
      <c r="N287" s="554"/>
    </row>
    <row r="288" spans="1:14" x14ac:dyDescent="0.2">
      <c r="A288" s="554"/>
      <c r="B288" s="554"/>
      <c r="C288" s="554"/>
      <c r="D288" s="554"/>
      <c r="E288" s="554"/>
      <c r="F288" s="554"/>
      <c r="G288" s="554"/>
      <c r="H288" s="555"/>
      <c r="I288" s="509"/>
      <c r="J288" s="509"/>
      <c r="K288" s="554"/>
      <c r="L288" s="554"/>
      <c r="M288" s="555"/>
      <c r="N288" s="554"/>
    </row>
    <row r="289" spans="1:14" x14ac:dyDescent="0.2">
      <c r="A289" s="554"/>
      <c r="B289" s="554"/>
      <c r="C289" s="554"/>
      <c r="D289" s="554"/>
      <c r="E289" s="554"/>
      <c r="F289" s="554"/>
      <c r="G289" s="554"/>
      <c r="H289" s="555"/>
      <c r="I289" s="509"/>
      <c r="J289" s="509"/>
      <c r="K289" s="554"/>
      <c r="L289" s="554"/>
      <c r="M289" s="555"/>
      <c r="N289" s="554"/>
    </row>
    <row r="290" spans="1:14" x14ac:dyDescent="0.2">
      <c r="A290" s="554"/>
      <c r="B290" s="554"/>
      <c r="C290" s="554"/>
      <c r="D290" s="554"/>
      <c r="E290" s="554"/>
      <c r="F290" s="554"/>
      <c r="G290" s="554"/>
      <c r="H290" s="555"/>
      <c r="I290" s="509"/>
      <c r="J290" s="509"/>
      <c r="K290" s="554"/>
      <c r="L290" s="554"/>
      <c r="M290" s="555"/>
      <c r="N290" s="554"/>
    </row>
    <row r="291" spans="1:14" x14ac:dyDescent="0.2">
      <c r="A291" s="554"/>
      <c r="B291" s="554"/>
      <c r="C291" s="554"/>
      <c r="D291" s="554"/>
      <c r="E291" s="554"/>
      <c r="F291" s="554"/>
      <c r="G291" s="554"/>
      <c r="H291" s="555"/>
      <c r="I291" s="509"/>
      <c r="J291" s="509"/>
      <c r="K291" s="554"/>
      <c r="L291" s="554"/>
      <c r="M291" s="555"/>
      <c r="N291" s="554"/>
    </row>
    <row r="292" spans="1:14" x14ac:dyDescent="0.2">
      <c r="A292" s="554"/>
      <c r="B292" s="554"/>
      <c r="C292" s="554"/>
      <c r="D292" s="554"/>
      <c r="E292" s="554"/>
      <c r="F292" s="554"/>
      <c r="G292" s="554"/>
      <c r="H292" s="555"/>
      <c r="I292" s="509"/>
      <c r="J292" s="509"/>
      <c r="K292" s="554"/>
      <c r="L292" s="554"/>
      <c r="M292" s="555"/>
      <c r="N292" s="554"/>
    </row>
    <row r="293" spans="1:14" x14ac:dyDescent="0.2">
      <c r="A293" s="554"/>
      <c r="B293" s="554"/>
      <c r="C293" s="554"/>
      <c r="D293" s="554"/>
      <c r="E293" s="554"/>
      <c r="F293" s="554"/>
      <c r="G293" s="554"/>
      <c r="H293" s="555"/>
      <c r="I293" s="509"/>
      <c r="J293" s="509"/>
      <c r="K293" s="554"/>
      <c r="L293" s="554"/>
      <c r="M293" s="555"/>
      <c r="N293" s="554"/>
    </row>
    <row r="294" spans="1:14" x14ac:dyDescent="0.2">
      <c r="A294" s="554"/>
      <c r="B294" s="554"/>
      <c r="C294" s="554"/>
      <c r="D294" s="554"/>
      <c r="E294" s="554"/>
      <c r="F294" s="554"/>
      <c r="G294" s="554"/>
      <c r="H294" s="555"/>
      <c r="I294" s="509"/>
      <c r="J294" s="509"/>
      <c r="K294" s="554"/>
      <c r="L294" s="554"/>
      <c r="M294" s="555"/>
      <c r="N294" s="554"/>
    </row>
    <row r="295" spans="1:14" x14ac:dyDescent="0.2">
      <c r="A295" s="554"/>
      <c r="B295" s="554"/>
      <c r="C295" s="554"/>
      <c r="D295" s="554"/>
      <c r="E295" s="554"/>
      <c r="F295" s="554"/>
      <c r="G295" s="554"/>
      <c r="H295" s="555"/>
      <c r="I295" s="509"/>
      <c r="J295" s="509"/>
      <c r="K295" s="554"/>
      <c r="L295" s="554"/>
      <c r="M295" s="555"/>
      <c r="N295" s="554"/>
    </row>
    <row r="296" spans="1:14" x14ac:dyDescent="0.2">
      <c r="A296" s="554"/>
      <c r="B296" s="554"/>
      <c r="C296" s="554"/>
      <c r="D296" s="554"/>
      <c r="E296" s="554"/>
      <c r="F296" s="554"/>
      <c r="G296" s="554"/>
      <c r="H296" s="555"/>
      <c r="I296" s="509"/>
      <c r="J296" s="509"/>
      <c r="K296" s="554"/>
      <c r="L296" s="554"/>
      <c r="M296" s="555"/>
      <c r="N296" s="554"/>
    </row>
    <row r="297" spans="1:14" x14ac:dyDescent="0.2">
      <c r="A297" s="554"/>
      <c r="B297" s="554"/>
      <c r="C297" s="554"/>
      <c r="D297" s="554"/>
      <c r="E297" s="554"/>
      <c r="F297" s="554"/>
      <c r="G297" s="554"/>
      <c r="H297" s="555"/>
      <c r="I297" s="509"/>
      <c r="J297" s="509"/>
      <c r="K297" s="554"/>
      <c r="L297" s="554"/>
      <c r="M297" s="555"/>
      <c r="N297" s="554"/>
    </row>
    <row r="298" spans="1:14" x14ac:dyDescent="0.2">
      <c r="A298" s="554"/>
      <c r="B298" s="554"/>
      <c r="C298" s="554"/>
      <c r="D298" s="554"/>
      <c r="E298" s="554"/>
      <c r="F298" s="554"/>
      <c r="G298" s="554"/>
      <c r="H298" s="555"/>
      <c r="I298" s="509"/>
      <c r="J298" s="509"/>
      <c r="K298" s="554"/>
      <c r="L298" s="554"/>
      <c r="M298" s="555"/>
      <c r="N298" s="554"/>
    </row>
    <row r="299" spans="1:14" x14ac:dyDescent="0.2">
      <c r="A299" s="554"/>
      <c r="B299" s="554"/>
      <c r="C299" s="554"/>
      <c r="D299" s="554"/>
      <c r="E299" s="554"/>
      <c r="F299" s="554"/>
      <c r="G299" s="554"/>
      <c r="H299" s="555"/>
      <c r="I299" s="509"/>
      <c r="J299" s="509"/>
      <c r="K299" s="554"/>
      <c r="L299" s="554"/>
      <c r="M299" s="555"/>
      <c r="N299" s="554"/>
    </row>
    <row r="300" spans="1:14" x14ac:dyDescent="0.2">
      <c r="A300" s="554"/>
      <c r="B300" s="554"/>
      <c r="C300" s="554"/>
      <c r="D300" s="554"/>
      <c r="E300" s="554"/>
      <c r="F300" s="554"/>
      <c r="G300" s="554"/>
      <c r="H300" s="555"/>
      <c r="I300" s="509"/>
      <c r="J300" s="509"/>
      <c r="K300" s="554"/>
      <c r="L300" s="554"/>
      <c r="M300" s="555"/>
      <c r="N300" s="554"/>
    </row>
    <row r="301" spans="1:14" x14ac:dyDescent="0.2">
      <c r="A301" s="554"/>
      <c r="B301" s="554"/>
      <c r="C301" s="554"/>
      <c r="D301" s="554"/>
      <c r="E301" s="554"/>
      <c r="F301" s="554"/>
      <c r="G301" s="554"/>
      <c r="H301" s="555"/>
      <c r="I301" s="509"/>
      <c r="J301" s="509"/>
      <c r="K301" s="554"/>
      <c r="L301" s="554"/>
      <c r="M301" s="555"/>
      <c r="N301" s="554"/>
    </row>
    <row r="302" spans="1:14" x14ac:dyDescent="0.2">
      <c r="A302" s="554"/>
      <c r="B302" s="554"/>
      <c r="C302" s="554"/>
      <c r="D302" s="554"/>
      <c r="E302" s="554"/>
      <c r="F302" s="554"/>
      <c r="G302" s="554"/>
      <c r="H302" s="555"/>
      <c r="I302" s="509"/>
      <c r="J302" s="509"/>
      <c r="K302" s="554"/>
      <c r="L302" s="554"/>
      <c r="M302" s="555"/>
      <c r="N302" s="554"/>
    </row>
    <row r="303" spans="1:14" x14ac:dyDescent="0.2">
      <c r="A303" s="554"/>
      <c r="B303" s="554"/>
      <c r="C303" s="554"/>
      <c r="D303" s="554"/>
      <c r="E303" s="554"/>
      <c r="F303" s="554"/>
      <c r="G303" s="554"/>
      <c r="H303" s="555"/>
      <c r="I303" s="509"/>
      <c r="J303" s="509"/>
      <c r="K303" s="554"/>
      <c r="L303" s="554"/>
      <c r="M303" s="555"/>
      <c r="N303" s="554"/>
    </row>
    <row r="304" spans="1:14" x14ac:dyDescent="0.2">
      <c r="A304" s="554"/>
      <c r="B304" s="554"/>
      <c r="C304" s="554"/>
      <c r="D304" s="554"/>
      <c r="E304" s="554"/>
      <c r="F304" s="554"/>
      <c r="G304" s="554"/>
      <c r="H304" s="555"/>
      <c r="I304" s="509"/>
      <c r="J304" s="509"/>
      <c r="K304" s="554"/>
      <c r="L304" s="554"/>
      <c r="M304" s="555"/>
      <c r="N304" s="554"/>
    </row>
    <row r="305" spans="1:14" x14ac:dyDescent="0.2">
      <c r="A305" s="554"/>
      <c r="B305" s="554"/>
      <c r="C305" s="554"/>
      <c r="D305" s="554"/>
      <c r="E305" s="554"/>
      <c r="F305" s="554"/>
      <c r="G305" s="554"/>
      <c r="H305" s="555"/>
      <c r="I305" s="509"/>
      <c r="J305" s="509"/>
      <c r="K305" s="554"/>
      <c r="L305" s="554"/>
      <c r="M305" s="555"/>
      <c r="N305" s="554"/>
    </row>
    <row r="306" spans="1:14" x14ac:dyDescent="0.2">
      <c r="A306" s="554"/>
      <c r="B306" s="554"/>
      <c r="C306" s="554"/>
      <c r="D306" s="554"/>
      <c r="E306" s="554"/>
      <c r="F306" s="554"/>
      <c r="G306" s="554"/>
      <c r="H306" s="555"/>
      <c r="I306" s="509"/>
      <c r="J306" s="509"/>
      <c r="K306" s="554"/>
      <c r="L306" s="554"/>
      <c r="M306" s="555"/>
      <c r="N306" s="554"/>
    </row>
    <row r="307" spans="1:14" x14ac:dyDescent="0.2">
      <c r="A307" s="554"/>
      <c r="B307" s="554"/>
      <c r="C307" s="554"/>
      <c r="D307" s="554"/>
      <c r="E307" s="554"/>
      <c r="F307" s="554"/>
      <c r="G307" s="554"/>
      <c r="H307" s="555"/>
      <c r="I307" s="509"/>
      <c r="J307" s="509"/>
      <c r="K307" s="554"/>
      <c r="L307" s="554"/>
      <c r="M307" s="555"/>
      <c r="N307" s="554"/>
    </row>
    <row r="308" spans="1:14" x14ac:dyDescent="0.2">
      <c r="A308" s="554"/>
      <c r="B308" s="554"/>
      <c r="C308" s="554"/>
      <c r="D308" s="554"/>
      <c r="E308" s="554"/>
      <c r="F308" s="554"/>
      <c r="G308" s="554"/>
      <c r="H308" s="555"/>
      <c r="I308" s="509"/>
      <c r="J308" s="509"/>
      <c r="K308" s="554"/>
      <c r="L308" s="554"/>
      <c r="M308" s="555"/>
      <c r="N308" s="554"/>
    </row>
    <row r="309" spans="1:14" x14ac:dyDescent="0.2">
      <c r="A309" s="554"/>
      <c r="B309" s="554"/>
      <c r="C309" s="554"/>
      <c r="D309" s="554"/>
      <c r="E309" s="554"/>
      <c r="F309" s="554"/>
      <c r="G309" s="554"/>
      <c r="H309" s="555"/>
      <c r="I309" s="509"/>
      <c r="J309" s="509"/>
      <c r="K309" s="554"/>
      <c r="L309" s="554"/>
      <c r="M309" s="555"/>
      <c r="N309" s="554"/>
    </row>
    <row r="310" spans="1:14" x14ac:dyDescent="0.2">
      <c r="A310" s="554"/>
      <c r="B310" s="554"/>
      <c r="C310" s="554"/>
      <c r="D310" s="554"/>
      <c r="E310" s="554"/>
      <c r="F310" s="554"/>
      <c r="G310" s="554"/>
      <c r="H310" s="555"/>
      <c r="I310" s="509"/>
      <c r="J310" s="509"/>
      <c r="K310" s="554"/>
      <c r="L310" s="554"/>
      <c r="M310" s="555"/>
      <c r="N310" s="554"/>
    </row>
    <row r="311" spans="1:14" x14ac:dyDescent="0.2">
      <c r="A311" s="554"/>
      <c r="B311" s="554"/>
      <c r="C311" s="554"/>
      <c r="D311" s="554"/>
      <c r="E311" s="554"/>
      <c r="F311" s="554"/>
      <c r="G311" s="554"/>
      <c r="H311" s="555"/>
      <c r="I311" s="509"/>
      <c r="J311" s="509"/>
      <c r="K311" s="554"/>
      <c r="L311" s="554"/>
      <c r="M311" s="555"/>
      <c r="N311" s="554"/>
    </row>
    <row r="312" spans="1:14" x14ac:dyDescent="0.2">
      <c r="A312" s="554"/>
      <c r="B312" s="554"/>
      <c r="C312" s="554"/>
      <c r="D312" s="554"/>
      <c r="E312" s="554"/>
      <c r="F312" s="554"/>
      <c r="G312" s="554"/>
      <c r="H312" s="555"/>
      <c r="I312" s="509"/>
      <c r="J312" s="509"/>
      <c r="K312" s="554"/>
      <c r="L312" s="554"/>
      <c r="M312" s="555"/>
      <c r="N312" s="554"/>
    </row>
    <row r="313" spans="1:14" x14ac:dyDescent="0.2">
      <c r="A313" s="554"/>
      <c r="B313" s="554"/>
      <c r="C313" s="554"/>
      <c r="D313" s="554"/>
      <c r="E313" s="554"/>
      <c r="F313" s="554"/>
      <c r="G313" s="554"/>
      <c r="H313" s="555"/>
      <c r="I313" s="509"/>
      <c r="J313" s="509"/>
      <c r="K313" s="554"/>
      <c r="L313" s="554"/>
      <c r="M313" s="555"/>
      <c r="N313" s="554"/>
    </row>
    <row r="314" spans="1:14" x14ac:dyDescent="0.2">
      <c r="A314" s="554"/>
      <c r="B314" s="554"/>
      <c r="C314" s="554"/>
      <c r="D314" s="554"/>
      <c r="E314" s="554"/>
      <c r="F314" s="554"/>
      <c r="G314" s="554"/>
      <c r="H314" s="555"/>
      <c r="I314" s="509"/>
      <c r="J314" s="509"/>
      <c r="K314" s="554"/>
      <c r="L314" s="554"/>
      <c r="M314" s="555"/>
      <c r="N314" s="554"/>
    </row>
    <row r="315" spans="1:14" x14ac:dyDescent="0.2">
      <c r="A315" s="554"/>
      <c r="B315" s="554"/>
      <c r="C315" s="554"/>
      <c r="D315" s="554"/>
      <c r="E315" s="554"/>
      <c r="F315" s="554"/>
      <c r="G315" s="554"/>
      <c r="H315" s="555"/>
      <c r="I315" s="509"/>
      <c r="J315" s="509"/>
      <c r="K315" s="554"/>
      <c r="L315" s="554"/>
      <c r="M315" s="555"/>
      <c r="N315" s="554"/>
    </row>
    <row r="316" spans="1:14" x14ac:dyDescent="0.2">
      <c r="A316" s="554"/>
      <c r="B316" s="554"/>
      <c r="C316" s="554"/>
      <c r="D316" s="554"/>
      <c r="E316" s="554"/>
      <c r="F316" s="554"/>
      <c r="G316" s="554"/>
      <c r="H316" s="555"/>
      <c r="I316" s="509"/>
      <c r="J316" s="509"/>
      <c r="K316" s="554"/>
      <c r="L316" s="554"/>
      <c r="M316" s="555"/>
      <c r="N316" s="554"/>
    </row>
    <row r="317" spans="1:14" x14ac:dyDescent="0.2">
      <c r="A317" s="554"/>
      <c r="B317" s="554"/>
      <c r="C317" s="554"/>
      <c r="D317" s="554"/>
      <c r="E317" s="554"/>
      <c r="F317" s="554"/>
      <c r="G317" s="554"/>
      <c r="H317" s="555"/>
      <c r="I317" s="509"/>
      <c r="J317" s="509"/>
      <c r="K317" s="554"/>
      <c r="L317" s="554"/>
      <c r="M317" s="555"/>
      <c r="N317" s="554"/>
    </row>
    <row r="318" spans="1:14" x14ac:dyDescent="0.2">
      <c r="A318" s="554"/>
      <c r="B318" s="554"/>
      <c r="C318" s="554"/>
      <c r="D318" s="554"/>
      <c r="E318" s="554"/>
      <c r="F318" s="554"/>
      <c r="G318" s="554"/>
      <c r="H318" s="555"/>
      <c r="I318" s="509"/>
      <c r="J318" s="509"/>
      <c r="K318" s="554"/>
      <c r="L318" s="554"/>
      <c r="M318" s="555"/>
      <c r="N318" s="554"/>
    </row>
    <row r="319" spans="1:14" x14ac:dyDescent="0.2">
      <c r="A319" s="554"/>
      <c r="B319" s="554"/>
      <c r="C319" s="554"/>
      <c r="D319" s="554"/>
      <c r="E319" s="554"/>
      <c r="F319" s="554"/>
      <c r="G319" s="554"/>
      <c r="H319" s="555"/>
      <c r="I319" s="509"/>
      <c r="J319" s="509"/>
      <c r="K319" s="554"/>
      <c r="L319" s="554"/>
      <c r="M319" s="555"/>
      <c r="N319" s="554"/>
    </row>
    <row r="320" spans="1:14" x14ac:dyDescent="0.2">
      <c r="A320" s="554"/>
      <c r="B320" s="554"/>
      <c r="C320" s="554"/>
      <c r="D320" s="554"/>
      <c r="E320" s="554"/>
      <c r="F320" s="554"/>
      <c r="G320" s="554"/>
      <c r="H320" s="555"/>
      <c r="I320" s="509"/>
      <c r="J320" s="509"/>
      <c r="K320" s="554"/>
      <c r="L320" s="554"/>
      <c r="M320" s="555"/>
      <c r="N320" s="554"/>
    </row>
    <row r="321" spans="1:14" x14ac:dyDescent="0.2">
      <c r="A321" s="554"/>
      <c r="B321" s="554"/>
      <c r="C321" s="554"/>
      <c r="D321" s="554"/>
      <c r="E321" s="554"/>
      <c r="F321" s="554"/>
      <c r="G321" s="554"/>
      <c r="H321" s="555"/>
      <c r="I321" s="509"/>
      <c r="J321" s="509"/>
      <c r="K321" s="554"/>
      <c r="L321" s="554"/>
      <c r="M321" s="555"/>
      <c r="N321" s="554"/>
    </row>
    <row r="322" spans="1:14" x14ac:dyDescent="0.2">
      <c r="A322" s="554"/>
      <c r="B322" s="554"/>
      <c r="C322" s="554"/>
      <c r="D322" s="554"/>
      <c r="E322" s="554"/>
      <c r="F322" s="554"/>
      <c r="G322" s="554"/>
      <c r="H322" s="555"/>
      <c r="I322" s="509"/>
      <c r="J322" s="509"/>
      <c r="K322" s="554"/>
      <c r="L322" s="554"/>
      <c r="M322" s="555"/>
      <c r="N322" s="554"/>
    </row>
    <row r="323" spans="1:14" x14ac:dyDescent="0.2">
      <c r="A323" s="554"/>
      <c r="B323" s="554"/>
      <c r="C323" s="554"/>
      <c r="D323" s="554"/>
      <c r="E323" s="554"/>
      <c r="F323" s="554"/>
      <c r="G323" s="554"/>
      <c r="H323" s="555"/>
      <c r="I323" s="509"/>
      <c r="J323" s="509"/>
      <c r="K323" s="554"/>
      <c r="L323" s="554"/>
      <c r="M323" s="555"/>
      <c r="N323" s="554"/>
    </row>
    <row r="324" spans="1:14" x14ac:dyDescent="0.2">
      <c r="A324" s="554"/>
      <c r="B324" s="554"/>
      <c r="C324" s="554"/>
      <c r="D324" s="554"/>
      <c r="E324" s="554"/>
      <c r="F324" s="554"/>
      <c r="G324" s="554"/>
      <c r="H324" s="555"/>
      <c r="I324" s="509"/>
      <c r="J324" s="509"/>
      <c r="K324" s="554"/>
      <c r="L324" s="554"/>
      <c r="M324" s="555"/>
      <c r="N324" s="554"/>
    </row>
    <row r="325" spans="1:14" x14ac:dyDescent="0.2">
      <c r="A325" s="554"/>
      <c r="B325" s="554"/>
      <c r="C325" s="554"/>
      <c r="D325" s="554"/>
      <c r="E325" s="554"/>
      <c r="F325" s="554"/>
      <c r="G325" s="554"/>
      <c r="H325" s="555"/>
      <c r="I325" s="509"/>
      <c r="J325" s="509"/>
      <c r="K325" s="554"/>
      <c r="L325" s="554"/>
      <c r="M325" s="555"/>
      <c r="N325" s="554"/>
    </row>
    <row r="326" spans="1:14" x14ac:dyDescent="0.2">
      <c r="A326" s="554"/>
      <c r="B326" s="554"/>
      <c r="C326" s="554"/>
      <c r="D326" s="554"/>
      <c r="E326" s="554"/>
      <c r="F326" s="554"/>
      <c r="G326" s="554"/>
      <c r="H326" s="555"/>
      <c r="I326" s="509"/>
      <c r="J326" s="509"/>
      <c r="K326" s="554"/>
      <c r="L326" s="554"/>
      <c r="M326" s="555"/>
      <c r="N326" s="554"/>
    </row>
    <row r="327" spans="1:14" x14ac:dyDescent="0.2">
      <c r="A327" s="554"/>
      <c r="B327" s="554"/>
      <c r="C327" s="554"/>
      <c r="D327" s="554"/>
      <c r="E327" s="554"/>
      <c r="F327" s="554"/>
      <c r="G327" s="554"/>
      <c r="H327" s="555"/>
      <c r="I327" s="509"/>
      <c r="J327" s="509"/>
      <c r="K327" s="554"/>
      <c r="L327" s="554"/>
      <c r="M327" s="555"/>
      <c r="N327" s="554"/>
    </row>
    <row r="328" spans="1:14" x14ac:dyDescent="0.2">
      <c r="A328" s="554"/>
      <c r="B328" s="554"/>
      <c r="C328" s="554"/>
      <c r="D328" s="554"/>
      <c r="E328" s="554"/>
      <c r="F328" s="554"/>
      <c r="G328" s="554"/>
      <c r="H328" s="555"/>
      <c r="I328" s="509"/>
      <c r="J328" s="509"/>
      <c r="K328" s="554"/>
      <c r="L328" s="554"/>
      <c r="M328" s="555"/>
      <c r="N328" s="554"/>
    </row>
    <row r="329" spans="1:14" x14ac:dyDescent="0.2">
      <c r="A329" s="554"/>
      <c r="B329" s="554"/>
      <c r="C329" s="554"/>
      <c r="D329" s="554"/>
      <c r="E329" s="554"/>
      <c r="F329" s="554"/>
      <c r="G329" s="554"/>
      <c r="H329" s="555"/>
      <c r="I329" s="509"/>
      <c r="J329" s="509"/>
      <c r="K329" s="554"/>
      <c r="L329" s="554"/>
      <c r="M329" s="555"/>
      <c r="N329" s="554"/>
    </row>
    <row r="330" spans="1:14" x14ac:dyDescent="0.2">
      <c r="A330" s="554"/>
      <c r="B330" s="554"/>
      <c r="C330" s="554"/>
      <c r="D330" s="554"/>
      <c r="E330" s="554"/>
      <c r="F330" s="554"/>
      <c r="G330" s="554"/>
      <c r="H330" s="555"/>
      <c r="I330" s="509"/>
      <c r="J330" s="509"/>
      <c r="K330" s="554"/>
      <c r="L330" s="554"/>
      <c r="M330" s="555"/>
      <c r="N330" s="554"/>
    </row>
    <row r="331" spans="1:14" x14ac:dyDescent="0.2">
      <c r="A331" s="554"/>
      <c r="B331" s="554"/>
      <c r="C331" s="554"/>
      <c r="D331" s="554"/>
      <c r="E331" s="554"/>
      <c r="F331" s="554"/>
      <c r="G331" s="554"/>
      <c r="H331" s="555"/>
      <c r="I331" s="509"/>
      <c r="J331" s="509"/>
      <c r="K331" s="554"/>
      <c r="L331" s="554"/>
      <c r="M331" s="555"/>
      <c r="N331" s="554"/>
    </row>
    <row r="332" spans="1:14" x14ac:dyDescent="0.2">
      <c r="A332" s="554"/>
      <c r="B332" s="554"/>
      <c r="C332" s="554"/>
      <c r="D332" s="554"/>
      <c r="E332" s="554"/>
      <c r="F332" s="554"/>
      <c r="G332" s="554"/>
      <c r="H332" s="555"/>
      <c r="I332" s="509"/>
      <c r="J332" s="509"/>
      <c r="K332" s="554"/>
      <c r="L332" s="554"/>
      <c r="M332" s="555"/>
      <c r="N332" s="554"/>
    </row>
    <row r="333" spans="1:14" x14ac:dyDescent="0.2">
      <c r="A333" s="554"/>
      <c r="B333" s="554"/>
      <c r="C333" s="554"/>
      <c r="D333" s="554"/>
      <c r="E333" s="554"/>
      <c r="F333" s="554"/>
      <c r="G333" s="554"/>
      <c r="H333" s="555"/>
      <c r="I333" s="509"/>
      <c r="J333" s="509"/>
      <c r="K333" s="554"/>
      <c r="L333" s="554"/>
      <c r="M333" s="555"/>
      <c r="N333" s="554"/>
    </row>
    <row r="334" spans="1:14" x14ac:dyDescent="0.2">
      <c r="A334" s="554"/>
      <c r="B334" s="554"/>
      <c r="C334" s="554"/>
      <c r="D334" s="554"/>
      <c r="E334" s="554"/>
      <c r="F334" s="554"/>
      <c r="G334" s="554"/>
      <c r="H334" s="555"/>
      <c r="I334" s="509"/>
      <c r="J334" s="509"/>
      <c r="K334" s="554"/>
      <c r="L334" s="554"/>
      <c r="M334" s="555"/>
      <c r="N334" s="554"/>
    </row>
    <row r="335" spans="1:14" x14ac:dyDescent="0.2">
      <c r="A335" s="554"/>
      <c r="B335" s="554"/>
      <c r="C335" s="554"/>
      <c r="D335" s="554"/>
      <c r="E335" s="554"/>
      <c r="F335" s="554"/>
      <c r="G335" s="554"/>
      <c r="H335" s="555"/>
      <c r="I335" s="509"/>
      <c r="J335" s="509"/>
      <c r="K335" s="554"/>
      <c r="L335" s="554"/>
      <c r="M335" s="555"/>
      <c r="N335" s="554"/>
    </row>
    <row r="336" spans="1:14" x14ac:dyDescent="0.2">
      <c r="A336" s="554"/>
      <c r="B336" s="554"/>
      <c r="C336" s="554"/>
      <c r="D336" s="554"/>
      <c r="E336" s="554"/>
      <c r="F336" s="554"/>
      <c r="G336" s="554"/>
      <c r="H336" s="555"/>
      <c r="I336" s="509"/>
      <c r="J336" s="509"/>
      <c r="K336" s="554"/>
      <c r="L336" s="554"/>
      <c r="M336" s="555"/>
      <c r="N336" s="554"/>
    </row>
    <row r="337" spans="1:14" x14ac:dyDescent="0.2">
      <c r="A337" s="554"/>
      <c r="B337" s="554"/>
      <c r="C337" s="554"/>
      <c r="D337" s="554"/>
      <c r="E337" s="554"/>
      <c r="F337" s="554"/>
      <c r="G337" s="554"/>
      <c r="H337" s="555"/>
      <c r="I337" s="509"/>
      <c r="J337" s="509"/>
      <c r="K337" s="554"/>
      <c r="L337" s="554"/>
      <c r="M337" s="555"/>
      <c r="N337" s="554"/>
    </row>
    <row r="338" spans="1:14" x14ac:dyDescent="0.2">
      <c r="A338" s="554"/>
      <c r="B338" s="554"/>
      <c r="C338" s="554"/>
      <c r="D338" s="554"/>
      <c r="E338" s="554"/>
      <c r="F338" s="554"/>
      <c r="G338" s="554"/>
      <c r="H338" s="555"/>
      <c r="I338" s="509"/>
      <c r="J338" s="509"/>
      <c r="K338" s="554"/>
      <c r="L338" s="554"/>
      <c r="M338" s="555"/>
      <c r="N338" s="554"/>
    </row>
    <row r="339" spans="1:14" x14ac:dyDescent="0.2">
      <c r="A339" s="554"/>
      <c r="B339" s="554"/>
      <c r="C339" s="554"/>
      <c r="D339" s="554"/>
      <c r="E339" s="554"/>
      <c r="F339" s="554"/>
      <c r="G339" s="554"/>
      <c r="H339" s="555"/>
      <c r="I339" s="509"/>
      <c r="J339" s="509"/>
      <c r="K339" s="554"/>
      <c r="L339" s="554"/>
      <c r="M339" s="555"/>
      <c r="N339" s="554"/>
    </row>
    <row r="340" spans="1:14" x14ac:dyDescent="0.2">
      <c r="A340" s="554"/>
      <c r="B340" s="554"/>
      <c r="C340" s="554"/>
      <c r="D340" s="554"/>
      <c r="E340" s="554"/>
      <c r="F340" s="554"/>
      <c r="G340" s="554"/>
      <c r="H340" s="555"/>
      <c r="I340" s="509"/>
      <c r="J340" s="509"/>
      <c r="K340" s="554"/>
      <c r="L340" s="554"/>
      <c r="M340" s="555"/>
      <c r="N340" s="554"/>
    </row>
    <row r="341" spans="1:14" x14ac:dyDescent="0.2">
      <c r="A341" s="554"/>
      <c r="B341" s="554"/>
      <c r="C341" s="554"/>
      <c r="D341" s="554"/>
      <c r="E341" s="554"/>
      <c r="F341" s="554"/>
      <c r="G341" s="554"/>
      <c r="H341" s="555"/>
      <c r="I341" s="509"/>
      <c r="J341" s="509"/>
      <c r="K341" s="554"/>
      <c r="L341" s="554"/>
      <c r="M341" s="555"/>
      <c r="N341" s="554"/>
    </row>
    <row r="342" spans="1:14" x14ac:dyDescent="0.2">
      <c r="A342" s="554"/>
      <c r="B342" s="554"/>
      <c r="C342" s="554"/>
      <c r="D342" s="554"/>
      <c r="E342" s="554"/>
      <c r="F342" s="554"/>
      <c r="G342" s="554"/>
      <c r="H342" s="555"/>
      <c r="I342" s="509"/>
      <c r="J342" s="509"/>
      <c r="K342" s="554"/>
      <c r="L342" s="554"/>
      <c r="M342" s="555"/>
      <c r="N342" s="554"/>
    </row>
    <row r="343" spans="1:14" x14ac:dyDescent="0.2">
      <c r="A343" s="554"/>
      <c r="B343" s="554"/>
      <c r="C343" s="554"/>
      <c r="D343" s="554"/>
      <c r="E343" s="554"/>
      <c r="F343" s="554"/>
      <c r="G343" s="554"/>
      <c r="H343" s="555"/>
      <c r="I343" s="509"/>
      <c r="J343" s="509"/>
      <c r="K343" s="554"/>
      <c r="L343" s="554"/>
      <c r="M343" s="555"/>
      <c r="N343" s="554"/>
    </row>
    <row r="344" spans="1:14" x14ac:dyDescent="0.2">
      <c r="A344" s="554"/>
      <c r="B344" s="554"/>
      <c r="C344" s="554"/>
      <c r="D344" s="554"/>
      <c r="E344" s="554"/>
      <c r="F344" s="554"/>
      <c r="G344" s="554"/>
      <c r="H344" s="555"/>
      <c r="I344" s="509"/>
      <c r="J344" s="509"/>
      <c r="K344" s="554"/>
      <c r="L344" s="554"/>
      <c r="M344" s="555"/>
      <c r="N344" s="554"/>
    </row>
    <row r="345" spans="1:14" x14ac:dyDescent="0.2">
      <c r="A345" s="554"/>
      <c r="B345" s="554"/>
      <c r="C345" s="554"/>
      <c r="D345" s="554"/>
      <c r="E345" s="554"/>
      <c r="F345" s="554"/>
      <c r="G345" s="554"/>
      <c r="H345" s="555"/>
      <c r="I345" s="509"/>
      <c r="J345" s="509"/>
      <c r="K345" s="554"/>
      <c r="L345" s="554"/>
      <c r="M345" s="555"/>
      <c r="N345" s="554"/>
    </row>
    <row r="346" spans="1:14" x14ac:dyDescent="0.2">
      <c r="A346" s="554"/>
      <c r="B346" s="554"/>
      <c r="C346" s="554"/>
      <c r="D346" s="554"/>
      <c r="E346" s="554"/>
      <c r="F346" s="554"/>
      <c r="G346" s="554"/>
      <c r="H346" s="555"/>
      <c r="I346" s="509"/>
      <c r="J346" s="509"/>
      <c r="K346" s="554"/>
      <c r="L346" s="554"/>
      <c r="M346" s="555"/>
      <c r="N346" s="554"/>
    </row>
    <row r="347" spans="1:14" x14ac:dyDescent="0.2">
      <c r="A347" s="554"/>
      <c r="B347" s="554"/>
      <c r="C347" s="554"/>
      <c r="D347" s="554"/>
      <c r="E347" s="554"/>
      <c r="F347" s="554"/>
      <c r="G347" s="554"/>
      <c r="H347" s="555"/>
      <c r="I347" s="509"/>
      <c r="J347" s="509"/>
      <c r="K347" s="554"/>
      <c r="L347" s="554"/>
      <c r="M347" s="555"/>
      <c r="N347" s="554"/>
    </row>
    <row r="348" spans="1:14" x14ac:dyDescent="0.2">
      <c r="A348" s="554"/>
      <c r="B348" s="554"/>
      <c r="C348" s="554"/>
      <c r="D348" s="554"/>
      <c r="E348" s="554"/>
      <c r="F348" s="554"/>
      <c r="G348" s="554"/>
      <c r="H348" s="555"/>
      <c r="I348" s="509"/>
      <c r="J348" s="509"/>
      <c r="K348" s="554"/>
      <c r="L348" s="554"/>
      <c r="M348" s="555"/>
      <c r="N348" s="554"/>
    </row>
    <row r="349" spans="1:14" x14ac:dyDescent="0.2">
      <c r="A349" s="554"/>
      <c r="B349" s="554"/>
      <c r="C349" s="554"/>
      <c r="D349" s="554"/>
      <c r="E349" s="554"/>
      <c r="F349" s="554"/>
      <c r="G349" s="554"/>
      <c r="H349" s="555"/>
      <c r="I349" s="509"/>
      <c r="J349" s="509"/>
      <c r="K349" s="554"/>
      <c r="L349" s="554"/>
      <c r="M349" s="555"/>
      <c r="N349" s="554"/>
    </row>
    <row r="350" spans="1:14" x14ac:dyDescent="0.2">
      <c r="A350" s="554"/>
      <c r="B350" s="554"/>
      <c r="C350" s="554"/>
      <c r="D350" s="554"/>
      <c r="E350" s="554"/>
      <c r="F350" s="554"/>
      <c r="G350" s="554"/>
      <c r="H350" s="555"/>
      <c r="I350" s="509"/>
      <c r="J350" s="509"/>
      <c r="K350" s="554"/>
      <c r="L350" s="554"/>
      <c r="M350" s="555"/>
      <c r="N350" s="554"/>
    </row>
    <row r="351" spans="1:14" x14ac:dyDescent="0.2">
      <c r="A351" s="554"/>
      <c r="B351" s="554"/>
      <c r="C351" s="554"/>
      <c r="D351" s="554"/>
      <c r="E351" s="554"/>
      <c r="F351" s="554"/>
      <c r="G351" s="554"/>
      <c r="H351" s="555"/>
      <c r="I351" s="509"/>
      <c r="J351" s="509"/>
      <c r="K351" s="554"/>
      <c r="L351" s="554"/>
      <c r="M351" s="555"/>
      <c r="N351" s="554"/>
    </row>
    <row r="352" spans="1:14" x14ac:dyDescent="0.2">
      <c r="A352" s="554"/>
      <c r="B352" s="554"/>
      <c r="C352" s="554"/>
      <c r="D352" s="554"/>
      <c r="E352" s="554"/>
      <c r="F352" s="554"/>
      <c r="G352" s="554"/>
      <c r="H352" s="555"/>
      <c r="I352" s="509"/>
      <c r="J352" s="509"/>
      <c r="K352" s="554"/>
      <c r="L352" s="554"/>
      <c r="M352" s="555"/>
      <c r="N352" s="554"/>
    </row>
    <row r="353" spans="1:14" x14ac:dyDescent="0.2">
      <c r="A353" s="554"/>
      <c r="B353" s="554"/>
      <c r="C353" s="554"/>
      <c r="D353" s="554"/>
      <c r="E353" s="554"/>
      <c r="F353" s="554"/>
      <c r="G353" s="554"/>
      <c r="H353" s="555"/>
      <c r="I353" s="509"/>
      <c r="J353" s="509"/>
      <c r="K353" s="554"/>
      <c r="L353" s="554"/>
      <c r="M353" s="555"/>
      <c r="N353" s="554"/>
    </row>
    <row r="354" spans="1:14" x14ac:dyDescent="0.2">
      <c r="A354" s="554"/>
      <c r="B354" s="554"/>
      <c r="C354" s="554"/>
      <c r="D354" s="554"/>
      <c r="E354" s="554"/>
      <c r="F354" s="554"/>
      <c r="G354" s="554"/>
      <c r="H354" s="555"/>
      <c r="I354" s="509"/>
      <c r="J354" s="509"/>
      <c r="K354" s="554"/>
      <c r="L354" s="554"/>
      <c r="M354" s="555"/>
      <c r="N354" s="554"/>
    </row>
    <row r="355" spans="1:14" x14ac:dyDescent="0.2">
      <c r="A355" s="554"/>
      <c r="B355" s="554"/>
      <c r="C355" s="554"/>
      <c r="D355" s="554"/>
      <c r="E355" s="554"/>
      <c r="F355" s="554"/>
      <c r="G355" s="554"/>
      <c r="H355" s="555"/>
      <c r="I355" s="509"/>
      <c r="J355" s="509"/>
      <c r="K355" s="554"/>
      <c r="L355" s="554"/>
      <c r="M355" s="555"/>
      <c r="N355" s="554"/>
    </row>
    <row r="356" spans="1:14" x14ac:dyDescent="0.2">
      <c r="A356" s="554"/>
      <c r="B356" s="554"/>
      <c r="C356" s="554"/>
      <c r="D356" s="554"/>
      <c r="E356" s="554"/>
      <c r="F356" s="554"/>
      <c r="G356" s="554"/>
      <c r="H356" s="555"/>
      <c r="I356" s="509"/>
      <c r="J356" s="509"/>
      <c r="K356" s="554"/>
      <c r="L356" s="554"/>
      <c r="M356" s="555"/>
      <c r="N356" s="554"/>
    </row>
    <row r="357" spans="1:14" x14ac:dyDescent="0.2">
      <c r="A357" s="554"/>
      <c r="B357" s="554"/>
      <c r="C357" s="554"/>
      <c r="D357" s="554"/>
      <c r="E357" s="554"/>
      <c r="F357" s="554"/>
      <c r="G357" s="554"/>
      <c r="H357" s="555"/>
      <c r="I357" s="509"/>
      <c r="J357" s="509"/>
      <c r="K357" s="554"/>
      <c r="L357" s="554"/>
      <c r="M357" s="555"/>
      <c r="N357" s="554"/>
    </row>
    <row r="358" spans="1:14" x14ac:dyDescent="0.2">
      <c r="A358" s="554"/>
      <c r="B358" s="554"/>
      <c r="C358" s="554"/>
      <c r="D358" s="554"/>
      <c r="E358" s="554"/>
      <c r="F358" s="554"/>
      <c r="G358" s="554"/>
      <c r="H358" s="555"/>
      <c r="I358" s="509"/>
      <c r="J358" s="509"/>
      <c r="K358" s="554"/>
      <c r="L358" s="554"/>
      <c r="M358" s="555"/>
      <c r="N358" s="554"/>
    </row>
    <row r="359" spans="1:14" x14ac:dyDescent="0.2">
      <c r="A359" s="554"/>
      <c r="B359" s="554"/>
      <c r="C359" s="554"/>
      <c r="D359" s="554"/>
      <c r="E359" s="554"/>
      <c r="F359" s="554"/>
      <c r="G359" s="554"/>
      <c r="H359" s="555"/>
      <c r="I359" s="509"/>
      <c r="J359" s="509"/>
      <c r="K359" s="554"/>
      <c r="L359" s="554"/>
      <c r="M359" s="555"/>
      <c r="N359" s="554"/>
    </row>
    <row r="360" spans="1:14" x14ac:dyDescent="0.2">
      <c r="A360" s="554"/>
      <c r="B360" s="554"/>
      <c r="C360" s="554"/>
      <c r="D360" s="554"/>
      <c r="E360" s="554"/>
      <c r="F360" s="554"/>
      <c r="G360" s="554"/>
      <c r="H360" s="555"/>
      <c r="I360" s="509"/>
      <c r="J360" s="509"/>
      <c r="K360" s="554"/>
      <c r="L360" s="554"/>
      <c r="M360" s="555"/>
      <c r="N360" s="554"/>
    </row>
    <row r="361" spans="1:14" x14ac:dyDescent="0.2">
      <c r="A361" s="554"/>
      <c r="B361" s="554"/>
      <c r="C361" s="554"/>
      <c r="D361" s="554"/>
      <c r="E361" s="554"/>
      <c r="F361" s="554"/>
      <c r="G361" s="554"/>
      <c r="H361" s="555"/>
      <c r="I361" s="509"/>
      <c r="J361" s="509"/>
      <c r="K361" s="554"/>
      <c r="L361" s="554"/>
      <c r="M361" s="555"/>
      <c r="N361" s="554"/>
    </row>
    <row r="362" spans="1:14" x14ac:dyDescent="0.2">
      <c r="A362" s="554"/>
      <c r="B362" s="554"/>
      <c r="C362" s="554"/>
      <c r="D362" s="554"/>
      <c r="E362" s="554"/>
      <c r="F362" s="554"/>
      <c r="G362" s="554"/>
      <c r="H362" s="555"/>
      <c r="I362" s="509"/>
      <c r="J362" s="509"/>
      <c r="K362" s="554"/>
      <c r="L362" s="554"/>
      <c r="M362" s="555"/>
      <c r="N362" s="554"/>
    </row>
    <row r="363" spans="1:14" x14ac:dyDescent="0.2">
      <c r="A363" s="554"/>
      <c r="B363" s="554"/>
      <c r="C363" s="554"/>
      <c r="D363" s="554"/>
      <c r="E363" s="554"/>
      <c r="F363" s="554"/>
      <c r="G363" s="554"/>
      <c r="H363" s="555"/>
      <c r="I363" s="509"/>
      <c r="J363" s="509"/>
      <c r="K363" s="554"/>
      <c r="L363" s="554"/>
      <c r="M363" s="555"/>
      <c r="N363" s="554"/>
    </row>
    <row r="364" spans="1:14" x14ac:dyDescent="0.2">
      <c r="A364" s="554"/>
      <c r="B364" s="554"/>
      <c r="C364" s="554"/>
      <c r="D364" s="554"/>
      <c r="E364" s="554"/>
      <c r="F364" s="554"/>
      <c r="G364" s="554"/>
      <c r="H364" s="555"/>
      <c r="I364" s="509"/>
      <c r="J364" s="509"/>
      <c r="K364" s="554"/>
      <c r="L364" s="554"/>
      <c r="M364" s="555"/>
      <c r="N364" s="554"/>
    </row>
    <row r="365" spans="1:14" x14ac:dyDescent="0.2">
      <c r="A365" s="554"/>
      <c r="B365" s="554"/>
      <c r="C365" s="554"/>
      <c r="D365" s="554"/>
      <c r="E365" s="554"/>
      <c r="F365" s="554"/>
      <c r="G365" s="554"/>
      <c r="H365" s="555"/>
      <c r="I365" s="509"/>
      <c r="J365" s="509"/>
      <c r="K365" s="554"/>
      <c r="L365" s="554"/>
      <c r="M365" s="555"/>
      <c r="N365" s="554"/>
    </row>
    <row r="366" spans="1:14" x14ac:dyDescent="0.2">
      <c r="A366" s="554"/>
      <c r="B366" s="554"/>
      <c r="C366" s="554"/>
      <c r="D366" s="554"/>
      <c r="E366" s="554"/>
      <c r="F366" s="554"/>
      <c r="G366" s="554"/>
      <c r="H366" s="555"/>
      <c r="I366" s="509"/>
      <c r="J366" s="509"/>
      <c r="K366" s="554"/>
      <c r="L366" s="554"/>
      <c r="M366" s="555"/>
      <c r="N366" s="554"/>
    </row>
    <row r="367" spans="1:14" x14ac:dyDescent="0.2">
      <c r="A367" s="554"/>
      <c r="B367" s="554"/>
      <c r="C367" s="554"/>
      <c r="D367" s="554"/>
      <c r="E367" s="554"/>
      <c r="F367" s="554"/>
      <c r="G367" s="554"/>
      <c r="H367" s="555"/>
      <c r="I367" s="509"/>
      <c r="J367" s="509"/>
      <c r="K367" s="554"/>
      <c r="L367" s="554"/>
      <c r="M367" s="555"/>
      <c r="N367" s="554"/>
    </row>
    <row r="368" spans="1:14" x14ac:dyDescent="0.2">
      <c r="A368" s="554"/>
      <c r="B368" s="554"/>
      <c r="C368" s="554"/>
      <c r="D368" s="554"/>
      <c r="E368" s="554"/>
      <c r="F368" s="554"/>
      <c r="G368" s="554"/>
      <c r="H368" s="555"/>
      <c r="I368" s="509"/>
      <c r="J368" s="509"/>
      <c r="K368" s="554"/>
      <c r="L368" s="554"/>
      <c r="M368" s="555"/>
      <c r="N368" s="554"/>
    </row>
    <row r="369" spans="1:14" x14ac:dyDescent="0.2">
      <c r="A369" s="554"/>
      <c r="B369" s="554"/>
      <c r="C369" s="554"/>
      <c r="D369" s="554"/>
      <c r="E369" s="554"/>
      <c r="F369" s="554"/>
      <c r="G369" s="554"/>
      <c r="H369" s="555"/>
      <c r="I369" s="509"/>
      <c r="J369" s="509"/>
      <c r="K369" s="554"/>
      <c r="L369" s="554"/>
      <c r="M369" s="555"/>
      <c r="N369" s="554"/>
    </row>
    <row r="370" spans="1:14" x14ac:dyDescent="0.2">
      <c r="A370" s="554"/>
      <c r="B370" s="554"/>
      <c r="C370" s="554"/>
      <c r="D370" s="554"/>
      <c r="E370" s="554"/>
      <c r="F370" s="554"/>
      <c r="G370" s="554"/>
      <c r="H370" s="555"/>
      <c r="I370" s="509"/>
      <c r="J370" s="509"/>
      <c r="K370" s="554"/>
      <c r="L370" s="554"/>
      <c r="M370" s="555"/>
      <c r="N370" s="554"/>
    </row>
    <row r="371" spans="1:14" x14ac:dyDescent="0.2">
      <c r="A371" s="554"/>
      <c r="B371" s="554"/>
      <c r="C371" s="554"/>
      <c r="D371" s="554"/>
      <c r="E371" s="554"/>
      <c r="F371" s="554"/>
      <c r="G371" s="554"/>
      <c r="H371" s="555"/>
      <c r="I371" s="509"/>
      <c r="J371" s="509"/>
      <c r="K371" s="554"/>
      <c r="L371" s="554"/>
      <c r="M371" s="555"/>
      <c r="N371" s="554"/>
    </row>
    <row r="372" spans="1:14" x14ac:dyDescent="0.2">
      <c r="A372" s="554"/>
      <c r="B372" s="554"/>
      <c r="C372" s="554"/>
      <c r="D372" s="554"/>
      <c r="E372" s="554"/>
      <c r="F372" s="554"/>
      <c r="G372" s="554"/>
      <c r="H372" s="555"/>
      <c r="I372" s="509"/>
      <c r="J372" s="509"/>
      <c r="K372" s="554"/>
      <c r="L372" s="554"/>
      <c r="M372" s="555"/>
      <c r="N372" s="554"/>
    </row>
    <row r="373" spans="1:14" x14ac:dyDescent="0.2">
      <c r="A373" s="554"/>
      <c r="B373" s="554"/>
      <c r="C373" s="554"/>
      <c r="D373" s="554"/>
      <c r="E373" s="554"/>
      <c r="F373" s="554"/>
      <c r="G373" s="554"/>
      <c r="H373" s="555"/>
      <c r="I373" s="509"/>
      <c r="J373" s="509"/>
      <c r="K373" s="554"/>
      <c r="L373" s="554"/>
      <c r="M373" s="555"/>
      <c r="N373" s="554"/>
    </row>
    <row r="374" spans="1:14" x14ac:dyDescent="0.2">
      <c r="A374" s="554"/>
      <c r="B374" s="554"/>
      <c r="C374" s="554"/>
      <c r="D374" s="554"/>
      <c r="E374" s="554"/>
      <c r="F374" s="554"/>
      <c r="G374" s="554"/>
      <c r="H374" s="555"/>
      <c r="I374" s="509"/>
      <c r="J374" s="509"/>
      <c r="K374" s="554"/>
      <c r="L374" s="554"/>
      <c r="M374" s="555"/>
      <c r="N374" s="554"/>
    </row>
    <row r="375" spans="1:14" x14ac:dyDescent="0.2">
      <c r="A375" s="554"/>
      <c r="B375" s="554"/>
      <c r="C375" s="554"/>
      <c r="D375" s="554"/>
      <c r="E375" s="554"/>
      <c r="F375" s="554"/>
      <c r="G375" s="554"/>
      <c r="H375" s="555"/>
      <c r="I375" s="509"/>
      <c r="J375" s="509"/>
      <c r="K375" s="554"/>
      <c r="L375" s="554"/>
      <c r="M375" s="555"/>
      <c r="N375" s="554"/>
    </row>
    <row r="376" spans="1:14" x14ac:dyDescent="0.2">
      <c r="A376" s="554"/>
      <c r="B376" s="554"/>
      <c r="C376" s="554"/>
      <c r="D376" s="554"/>
      <c r="E376" s="554"/>
      <c r="F376" s="554"/>
      <c r="G376" s="554"/>
      <c r="H376" s="555"/>
      <c r="I376" s="509"/>
      <c r="J376" s="509"/>
      <c r="K376" s="554"/>
      <c r="L376" s="554"/>
      <c r="M376" s="555"/>
      <c r="N376" s="554"/>
    </row>
    <row r="377" spans="1:14" x14ac:dyDescent="0.2">
      <c r="A377" s="554"/>
      <c r="B377" s="554"/>
      <c r="C377" s="554"/>
      <c r="D377" s="554"/>
      <c r="E377" s="554"/>
      <c r="F377" s="554"/>
      <c r="G377" s="554"/>
      <c r="H377" s="555"/>
      <c r="I377" s="509"/>
      <c r="J377" s="509"/>
      <c r="K377" s="554"/>
      <c r="L377" s="554"/>
      <c r="M377" s="555"/>
      <c r="N377" s="554"/>
    </row>
    <row r="378" spans="1:14" x14ac:dyDescent="0.2">
      <c r="A378" s="554"/>
      <c r="B378" s="554"/>
      <c r="C378" s="554"/>
      <c r="D378" s="554"/>
      <c r="E378" s="554"/>
      <c r="F378" s="554"/>
      <c r="G378" s="554"/>
      <c r="H378" s="555"/>
      <c r="I378" s="509"/>
      <c r="J378" s="509"/>
      <c r="K378" s="554"/>
      <c r="L378" s="554"/>
      <c r="M378" s="555"/>
      <c r="N378" s="554"/>
    </row>
    <row r="379" spans="1:14" x14ac:dyDescent="0.2">
      <c r="A379" s="554"/>
      <c r="B379" s="554"/>
      <c r="C379" s="554"/>
      <c r="D379" s="554"/>
      <c r="E379" s="554"/>
      <c r="F379" s="554"/>
      <c r="G379" s="554"/>
      <c r="H379" s="555"/>
      <c r="I379" s="509"/>
      <c r="J379" s="509"/>
      <c r="K379" s="554"/>
      <c r="L379" s="554"/>
      <c r="M379" s="555"/>
      <c r="N379" s="554"/>
    </row>
    <row r="380" spans="1:14" x14ac:dyDescent="0.2">
      <c r="A380" s="554"/>
      <c r="B380" s="554"/>
      <c r="C380" s="554"/>
      <c r="D380" s="554"/>
      <c r="E380" s="554"/>
      <c r="F380" s="554"/>
      <c r="G380" s="554"/>
      <c r="H380" s="555"/>
      <c r="I380" s="509"/>
      <c r="J380" s="509"/>
      <c r="K380" s="554"/>
      <c r="L380" s="554"/>
      <c r="M380" s="555"/>
      <c r="N380" s="554"/>
    </row>
    <row r="381" spans="1:14" x14ac:dyDescent="0.2">
      <c r="A381" s="554"/>
      <c r="B381" s="554"/>
      <c r="C381" s="554"/>
      <c r="D381" s="554"/>
      <c r="E381" s="554"/>
      <c r="F381" s="554"/>
      <c r="G381" s="554"/>
      <c r="H381" s="555"/>
      <c r="I381" s="509"/>
      <c r="J381" s="509"/>
      <c r="K381" s="554"/>
      <c r="L381" s="554"/>
      <c r="M381" s="555"/>
      <c r="N381" s="554"/>
    </row>
    <row r="382" spans="1:14" x14ac:dyDescent="0.2">
      <c r="A382" s="554"/>
      <c r="B382" s="554"/>
      <c r="C382" s="554"/>
      <c r="D382" s="554"/>
      <c r="E382" s="554"/>
      <c r="F382" s="554"/>
      <c r="G382" s="554"/>
      <c r="H382" s="555"/>
      <c r="I382" s="509"/>
      <c r="J382" s="509"/>
      <c r="K382" s="554"/>
      <c r="L382" s="554"/>
      <c r="M382" s="555"/>
      <c r="N382" s="554"/>
    </row>
    <row r="383" spans="1:14" x14ac:dyDescent="0.2">
      <c r="A383" s="554"/>
      <c r="B383" s="554"/>
      <c r="C383" s="554"/>
      <c r="D383" s="554"/>
      <c r="E383" s="554"/>
      <c r="F383" s="554"/>
      <c r="G383" s="554"/>
      <c r="H383" s="555"/>
      <c r="I383" s="509"/>
      <c r="J383" s="509"/>
      <c r="K383" s="554"/>
      <c r="L383" s="554"/>
      <c r="M383" s="555"/>
      <c r="N383" s="554"/>
    </row>
    <row r="384" spans="1:14" x14ac:dyDescent="0.2">
      <c r="A384" s="554"/>
      <c r="B384" s="554"/>
      <c r="C384" s="554"/>
      <c r="D384" s="554"/>
      <c r="E384" s="554"/>
      <c r="F384" s="554"/>
      <c r="G384" s="554"/>
      <c r="H384" s="555"/>
      <c r="I384" s="509"/>
      <c r="J384" s="509"/>
      <c r="K384" s="554"/>
      <c r="L384" s="554"/>
      <c r="M384" s="555"/>
      <c r="N384" s="554"/>
    </row>
    <row r="385" spans="1:14" x14ac:dyDescent="0.2">
      <c r="A385" s="554"/>
      <c r="B385" s="554"/>
      <c r="C385" s="554"/>
      <c r="D385" s="554"/>
      <c r="E385" s="554"/>
      <c r="F385" s="554"/>
      <c r="G385" s="554"/>
      <c r="H385" s="555"/>
      <c r="I385" s="509"/>
      <c r="J385" s="509"/>
      <c r="K385" s="554"/>
      <c r="L385" s="554"/>
      <c r="M385" s="555"/>
      <c r="N385" s="554"/>
    </row>
    <row r="386" spans="1:14" x14ac:dyDescent="0.2">
      <c r="A386" s="554"/>
      <c r="B386" s="554"/>
      <c r="C386" s="554"/>
      <c r="D386" s="554"/>
      <c r="E386" s="554"/>
      <c r="F386" s="554"/>
      <c r="G386" s="554"/>
      <c r="H386" s="555"/>
      <c r="I386" s="509"/>
      <c r="J386" s="509"/>
      <c r="K386" s="554"/>
      <c r="L386" s="554"/>
      <c r="M386" s="555"/>
      <c r="N386" s="554"/>
    </row>
    <row r="387" spans="1:14" x14ac:dyDescent="0.2">
      <c r="A387" s="554"/>
      <c r="B387" s="554"/>
      <c r="C387" s="554"/>
      <c r="D387" s="554"/>
      <c r="E387" s="554"/>
      <c r="F387" s="554"/>
      <c r="G387" s="554"/>
      <c r="H387" s="555"/>
      <c r="I387" s="509"/>
      <c r="J387" s="509"/>
      <c r="K387" s="554"/>
      <c r="L387" s="554"/>
      <c r="M387" s="555"/>
      <c r="N387" s="554"/>
    </row>
    <row r="388" spans="1:14" x14ac:dyDescent="0.2">
      <c r="A388" s="554"/>
      <c r="B388" s="554"/>
      <c r="C388" s="554"/>
      <c r="D388" s="554"/>
      <c r="E388" s="554"/>
      <c r="F388" s="554"/>
      <c r="G388" s="554"/>
      <c r="H388" s="555"/>
      <c r="I388" s="509"/>
      <c r="J388" s="509"/>
      <c r="K388" s="554"/>
      <c r="L388" s="554"/>
      <c r="M388" s="555"/>
      <c r="N388" s="554"/>
    </row>
    <row r="389" spans="1:14" x14ac:dyDescent="0.2">
      <c r="A389" s="554"/>
      <c r="B389" s="554"/>
      <c r="C389" s="554"/>
      <c r="D389" s="554"/>
      <c r="E389" s="554"/>
      <c r="F389" s="554"/>
      <c r="G389" s="554"/>
      <c r="H389" s="555"/>
      <c r="I389" s="509"/>
      <c r="J389" s="509"/>
      <c r="K389" s="554"/>
      <c r="L389" s="554"/>
      <c r="M389" s="555"/>
      <c r="N389" s="554"/>
    </row>
    <row r="390" spans="1:14" x14ac:dyDescent="0.2">
      <c r="A390" s="554"/>
      <c r="B390" s="554"/>
      <c r="C390" s="554"/>
      <c r="D390" s="554"/>
      <c r="E390" s="554"/>
      <c r="F390" s="554"/>
      <c r="G390" s="554"/>
      <c r="H390" s="555"/>
      <c r="I390" s="509"/>
      <c r="J390" s="509"/>
      <c r="K390" s="554"/>
      <c r="L390" s="554"/>
      <c r="M390" s="555"/>
      <c r="N390" s="554"/>
    </row>
    <row r="391" spans="1:14" x14ac:dyDescent="0.2">
      <c r="A391" s="554"/>
      <c r="B391" s="554"/>
      <c r="C391" s="554"/>
      <c r="D391" s="554"/>
      <c r="E391" s="554"/>
      <c r="F391" s="554"/>
      <c r="G391" s="554"/>
      <c r="H391" s="555"/>
      <c r="I391" s="509"/>
      <c r="J391" s="509"/>
      <c r="K391" s="554"/>
      <c r="L391" s="554"/>
      <c r="M391" s="555"/>
      <c r="N391" s="554"/>
    </row>
    <row r="392" spans="1:14" x14ac:dyDescent="0.2">
      <c r="A392" s="554"/>
      <c r="B392" s="554"/>
      <c r="C392" s="554"/>
      <c r="D392" s="554"/>
      <c r="E392" s="554"/>
      <c r="F392" s="554"/>
      <c r="G392" s="554"/>
      <c r="H392" s="555"/>
      <c r="I392" s="509"/>
      <c r="J392" s="509"/>
      <c r="K392" s="554"/>
      <c r="L392" s="554"/>
      <c r="M392" s="555"/>
      <c r="N392" s="554"/>
    </row>
    <row r="393" spans="1:14" x14ac:dyDescent="0.2">
      <c r="A393" s="554"/>
      <c r="B393" s="554"/>
      <c r="C393" s="554"/>
      <c r="D393" s="554"/>
      <c r="E393" s="554"/>
      <c r="F393" s="554"/>
      <c r="G393" s="554"/>
      <c r="H393" s="555"/>
      <c r="I393" s="509"/>
      <c r="J393" s="509"/>
      <c r="K393" s="554"/>
      <c r="L393" s="554"/>
      <c r="M393" s="555"/>
      <c r="N393" s="554"/>
    </row>
    <row r="394" spans="1:14" x14ac:dyDescent="0.2">
      <c r="A394" s="554"/>
      <c r="B394" s="554"/>
      <c r="C394" s="554"/>
      <c r="D394" s="554"/>
      <c r="E394" s="554"/>
      <c r="F394" s="554"/>
      <c r="G394" s="554"/>
      <c r="H394" s="555"/>
      <c r="I394" s="509"/>
      <c r="J394" s="509"/>
      <c r="K394" s="554"/>
      <c r="L394" s="554"/>
      <c r="M394" s="555"/>
      <c r="N394" s="554"/>
    </row>
    <row r="395" spans="1:14" x14ac:dyDescent="0.2">
      <c r="A395" s="554"/>
      <c r="B395" s="554"/>
      <c r="C395" s="554"/>
      <c r="D395" s="554"/>
      <c r="E395" s="554"/>
      <c r="F395" s="554"/>
      <c r="G395" s="554"/>
      <c r="H395" s="555"/>
      <c r="I395" s="509"/>
      <c r="J395" s="509"/>
      <c r="K395" s="554"/>
      <c r="L395" s="554"/>
      <c r="M395" s="555"/>
      <c r="N395" s="554"/>
    </row>
    <row r="396" spans="1:14" x14ac:dyDescent="0.2">
      <c r="A396" s="554"/>
      <c r="B396" s="554"/>
      <c r="C396" s="554"/>
      <c r="D396" s="554"/>
      <c r="E396" s="554"/>
      <c r="F396" s="554"/>
      <c r="G396" s="554"/>
      <c r="H396" s="555"/>
      <c r="I396" s="509"/>
      <c r="J396" s="509"/>
      <c r="K396" s="554"/>
      <c r="L396" s="554"/>
      <c r="M396" s="555"/>
      <c r="N396" s="554"/>
    </row>
    <row r="397" spans="1:14" x14ac:dyDescent="0.2">
      <c r="A397" s="554"/>
      <c r="B397" s="554"/>
      <c r="C397" s="554"/>
      <c r="D397" s="554"/>
      <c r="E397" s="554"/>
      <c r="F397" s="554"/>
      <c r="G397" s="554"/>
      <c r="H397" s="555"/>
      <c r="I397" s="509"/>
      <c r="J397" s="509"/>
      <c r="K397" s="554"/>
      <c r="L397" s="554"/>
      <c r="M397" s="555"/>
      <c r="N397" s="554"/>
    </row>
    <row r="398" spans="1:14" x14ac:dyDescent="0.2">
      <c r="A398" s="554"/>
      <c r="B398" s="554"/>
      <c r="C398" s="554"/>
      <c r="D398" s="554"/>
      <c r="E398" s="554"/>
      <c r="F398" s="554"/>
      <c r="G398" s="554"/>
      <c r="H398" s="555"/>
      <c r="I398" s="509"/>
      <c r="J398" s="509"/>
      <c r="K398" s="554"/>
      <c r="L398" s="554"/>
      <c r="M398" s="555"/>
      <c r="N398" s="554"/>
    </row>
    <row r="399" spans="1:14" x14ac:dyDescent="0.2">
      <c r="A399" s="554"/>
      <c r="B399" s="554"/>
      <c r="C399" s="554"/>
      <c r="D399" s="554"/>
      <c r="E399" s="554"/>
      <c r="F399" s="554"/>
      <c r="G399" s="554"/>
      <c r="H399" s="555"/>
      <c r="I399" s="509"/>
      <c r="J399" s="509"/>
      <c r="K399" s="554"/>
      <c r="L399" s="554"/>
      <c r="M399" s="555"/>
      <c r="N399" s="554"/>
    </row>
    <row r="400" spans="1:14" x14ac:dyDescent="0.2">
      <c r="A400" s="554"/>
      <c r="B400" s="554"/>
      <c r="C400" s="554"/>
      <c r="D400" s="554"/>
      <c r="E400" s="554"/>
      <c r="F400" s="554"/>
      <c r="G400" s="554"/>
      <c r="H400" s="555"/>
      <c r="I400" s="509"/>
      <c r="J400" s="509"/>
      <c r="K400" s="554"/>
      <c r="L400" s="554"/>
      <c r="M400" s="555"/>
      <c r="N400" s="554"/>
    </row>
    <row r="401" spans="1:14" x14ac:dyDescent="0.2">
      <c r="A401" s="554"/>
      <c r="B401" s="554"/>
      <c r="C401" s="554"/>
      <c r="D401" s="554"/>
      <c r="E401" s="554"/>
      <c r="F401" s="554"/>
      <c r="G401" s="554"/>
      <c r="H401" s="555"/>
      <c r="I401" s="509"/>
      <c r="J401" s="509"/>
      <c r="K401" s="554"/>
      <c r="L401" s="554"/>
      <c r="M401" s="555"/>
      <c r="N401" s="554"/>
    </row>
    <row r="402" spans="1:14" x14ac:dyDescent="0.2">
      <c r="A402" s="554"/>
      <c r="B402" s="554"/>
      <c r="C402" s="554"/>
      <c r="D402" s="554"/>
      <c r="E402" s="554"/>
      <c r="F402" s="554"/>
      <c r="G402" s="554"/>
      <c r="H402" s="555"/>
      <c r="I402" s="509"/>
      <c r="J402" s="509"/>
      <c r="K402" s="554"/>
      <c r="L402" s="554"/>
      <c r="M402" s="555"/>
      <c r="N402" s="554"/>
    </row>
    <row r="403" spans="1:14" x14ac:dyDescent="0.2">
      <c r="A403" s="554"/>
      <c r="B403" s="554"/>
      <c r="C403" s="554"/>
      <c r="D403" s="554"/>
      <c r="E403" s="554"/>
      <c r="F403" s="554"/>
      <c r="G403" s="554"/>
      <c r="H403" s="555"/>
      <c r="I403" s="509"/>
      <c r="J403" s="509"/>
      <c r="K403" s="554"/>
      <c r="L403" s="554"/>
      <c r="M403" s="555"/>
      <c r="N403" s="554"/>
    </row>
    <row r="404" spans="1:14" x14ac:dyDescent="0.2">
      <c r="A404" s="554"/>
      <c r="B404" s="554"/>
      <c r="C404" s="554"/>
      <c r="D404" s="554"/>
      <c r="E404" s="554"/>
      <c r="F404" s="554"/>
      <c r="G404" s="554"/>
      <c r="H404" s="555"/>
      <c r="I404" s="509"/>
      <c r="J404" s="509"/>
      <c r="K404" s="554"/>
      <c r="L404" s="554"/>
      <c r="M404" s="555"/>
      <c r="N404" s="554"/>
    </row>
    <row r="405" spans="1:14" x14ac:dyDescent="0.2">
      <c r="A405" s="554"/>
      <c r="B405" s="554"/>
      <c r="C405" s="554"/>
      <c r="D405" s="554"/>
      <c r="E405" s="554"/>
      <c r="F405" s="554"/>
      <c r="G405" s="554"/>
      <c r="H405" s="555"/>
      <c r="I405" s="509"/>
      <c r="J405" s="509"/>
      <c r="K405" s="554"/>
      <c r="L405" s="554"/>
      <c r="M405" s="555"/>
      <c r="N405" s="554"/>
    </row>
    <row r="406" spans="1:14" x14ac:dyDescent="0.2">
      <c r="A406" s="554"/>
      <c r="B406" s="554"/>
      <c r="C406" s="554"/>
      <c r="D406" s="554"/>
      <c r="E406" s="554"/>
      <c r="F406" s="554"/>
      <c r="G406" s="554"/>
      <c r="H406" s="555"/>
      <c r="I406" s="509"/>
      <c r="J406" s="509"/>
      <c r="K406" s="554"/>
      <c r="L406" s="554"/>
      <c r="M406" s="555"/>
      <c r="N406" s="554"/>
    </row>
    <row r="407" spans="1:14" x14ac:dyDescent="0.2">
      <c r="A407" s="554"/>
      <c r="B407" s="554"/>
      <c r="C407" s="554"/>
      <c r="D407" s="554"/>
      <c r="E407" s="554"/>
      <c r="F407" s="554"/>
      <c r="G407" s="554"/>
      <c r="H407" s="555"/>
      <c r="I407" s="509"/>
      <c r="J407" s="509"/>
      <c r="K407" s="554"/>
      <c r="L407" s="554"/>
      <c r="M407" s="555"/>
      <c r="N407" s="554"/>
    </row>
    <row r="408" spans="1:14" x14ac:dyDescent="0.2">
      <c r="A408" s="554"/>
      <c r="B408" s="554"/>
      <c r="C408" s="554"/>
      <c r="D408" s="554"/>
      <c r="E408" s="554"/>
      <c r="F408" s="554"/>
      <c r="G408" s="554"/>
      <c r="H408" s="555"/>
      <c r="I408" s="509"/>
      <c r="J408" s="509"/>
      <c r="K408" s="554"/>
      <c r="L408" s="554"/>
      <c r="M408" s="555"/>
      <c r="N408" s="554"/>
    </row>
    <row r="409" spans="1:14" x14ac:dyDescent="0.2">
      <c r="A409" s="554"/>
      <c r="B409" s="554"/>
      <c r="C409" s="554"/>
      <c r="D409" s="554"/>
      <c r="E409" s="554"/>
      <c r="F409" s="554"/>
      <c r="G409" s="554"/>
      <c r="H409" s="555"/>
      <c r="I409" s="509"/>
      <c r="J409" s="509"/>
      <c r="K409" s="554"/>
      <c r="L409" s="554"/>
      <c r="M409" s="555"/>
      <c r="N409" s="554"/>
    </row>
    <row r="410" spans="1:14" x14ac:dyDescent="0.2">
      <c r="A410" s="554"/>
      <c r="B410" s="554"/>
      <c r="C410" s="554"/>
      <c r="D410" s="554"/>
      <c r="E410" s="554"/>
      <c r="F410" s="554"/>
      <c r="G410" s="554"/>
      <c r="H410" s="555"/>
      <c r="I410" s="509"/>
      <c r="J410" s="509"/>
      <c r="K410" s="554"/>
      <c r="L410" s="554"/>
      <c r="M410" s="555"/>
      <c r="N410" s="554"/>
    </row>
    <row r="411" spans="1:14" x14ac:dyDescent="0.2">
      <c r="A411" s="554"/>
      <c r="B411" s="554"/>
      <c r="C411" s="554"/>
      <c r="D411" s="554"/>
      <c r="E411" s="554"/>
      <c r="F411" s="554"/>
      <c r="G411" s="554"/>
      <c r="H411" s="555"/>
      <c r="I411" s="509"/>
      <c r="J411" s="509"/>
      <c r="K411" s="554"/>
      <c r="L411" s="554"/>
      <c r="M411" s="555"/>
      <c r="N411" s="554"/>
    </row>
    <row r="412" spans="1:14" x14ac:dyDescent="0.2">
      <c r="A412" s="554"/>
      <c r="B412" s="554"/>
      <c r="C412" s="554"/>
      <c r="D412" s="554"/>
      <c r="E412" s="554"/>
      <c r="F412" s="554"/>
      <c r="G412" s="554"/>
      <c r="H412" s="555"/>
      <c r="I412" s="509"/>
      <c r="J412" s="509"/>
      <c r="K412" s="554"/>
      <c r="L412" s="554"/>
      <c r="M412" s="555"/>
      <c r="N412" s="554"/>
    </row>
    <row r="413" spans="1:14" x14ac:dyDescent="0.2">
      <c r="A413" s="554"/>
      <c r="B413" s="554"/>
      <c r="C413" s="554"/>
      <c r="D413" s="554"/>
      <c r="E413" s="554"/>
      <c r="F413" s="554"/>
      <c r="G413" s="554"/>
      <c r="H413" s="555"/>
      <c r="I413" s="509"/>
      <c r="J413" s="509"/>
      <c r="K413" s="554"/>
      <c r="L413" s="554"/>
      <c r="M413" s="555"/>
      <c r="N413" s="554"/>
    </row>
    <row r="414" spans="1:14" x14ac:dyDescent="0.2">
      <c r="A414" s="554"/>
      <c r="B414" s="554"/>
      <c r="C414" s="554"/>
      <c r="D414" s="554"/>
      <c r="E414" s="554"/>
      <c r="F414" s="554"/>
      <c r="G414" s="554"/>
      <c r="H414" s="555"/>
      <c r="I414" s="509"/>
      <c r="J414" s="509"/>
      <c r="K414" s="554"/>
      <c r="L414" s="554"/>
      <c r="M414" s="555"/>
      <c r="N414" s="554"/>
    </row>
    <row r="415" spans="1:14" x14ac:dyDescent="0.2">
      <c r="A415" s="554"/>
      <c r="B415" s="554"/>
      <c r="C415" s="554"/>
      <c r="D415" s="554"/>
      <c r="E415" s="554"/>
      <c r="F415" s="554"/>
      <c r="G415" s="554"/>
      <c r="H415" s="555"/>
      <c r="I415" s="509"/>
      <c r="J415" s="509"/>
      <c r="K415" s="554"/>
      <c r="L415" s="554"/>
      <c r="M415" s="555"/>
      <c r="N415" s="554"/>
    </row>
    <row r="416" spans="1:14" x14ac:dyDescent="0.2">
      <c r="A416" s="554"/>
      <c r="B416" s="554"/>
      <c r="C416" s="554"/>
      <c r="D416" s="554"/>
      <c r="E416" s="554"/>
      <c r="F416" s="554"/>
      <c r="G416" s="554"/>
      <c r="H416" s="555"/>
      <c r="I416" s="509"/>
      <c r="J416" s="509"/>
      <c r="K416" s="554"/>
      <c r="L416" s="554"/>
      <c r="M416" s="555"/>
      <c r="N416" s="554"/>
    </row>
    <row r="417" spans="1:14" x14ac:dyDescent="0.2">
      <c r="A417" s="554"/>
      <c r="B417" s="554"/>
      <c r="C417" s="554"/>
      <c r="D417" s="554"/>
      <c r="E417" s="554"/>
      <c r="F417" s="554"/>
      <c r="G417" s="554"/>
      <c r="H417" s="555"/>
      <c r="I417" s="509"/>
      <c r="J417" s="509"/>
      <c r="K417" s="554"/>
      <c r="L417" s="554"/>
      <c r="M417" s="555"/>
      <c r="N417" s="554"/>
    </row>
    <row r="418" spans="1:14" x14ac:dyDescent="0.2">
      <c r="A418" s="554"/>
      <c r="B418" s="554"/>
      <c r="C418" s="554"/>
      <c r="D418" s="554"/>
      <c r="E418" s="554"/>
      <c r="F418" s="554"/>
      <c r="G418" s="554"/>
      <c r="H418" s="555"/>
      <c r="I418" s="509"/>
      <c r="J418" s="509"/>
      <c r="K418" s="554"/>
      <c r="L418" s="554"/>
      <c r="M418" s="555"/>
      <c r="N418" s="554"/>
    </row>
    <row r="419" spans="1:14" x14ac:dyDescent="0.2">
      <c r="A419" s="554"/>
      <c r="B419" s="554"/>
      <c r="C419" s="554"/>
      <c r="D419" s="554"/>
      <c r="E419" s="554"/>
      <c r="F419" s="554"/>
      <c r="G419" s="554"/>
      <c r="H419" s="555"/>
      <c r="I419" s="509"/>
      <c r="J419" s="509"/>
      <c r="K419" s="554"/>
      <c r="L419" s="554"/>
      <c r="M419" s="555"/>
      <c r="N419" s="554"/>
    </row>
    <row r="420" spans="1:14" x14ac:dyDescent="0.2">
      <c r="A420" s="554"/>
      <c r="B420" s="554"/>
      <c r="C420" s="554"/>
      <c r="D420" s="554"/>
      <c r="E420" s="554"/>
      <c r="F420" s="554"/>
      <c r="G420" s="554"/>
      <c r="H420" s="555"/>
      <c r="I420" s="509"/>
      <c r="J420" s="509"/>
      <c r="K420" s="554"/>
      <c r="L420" s="554"/>
      <c r="M420" s="555"/>
      <c r="N420" s="554"/>
    </row>
    <row r="421" spans="1:14" x14ac:dyDescent="0.2">
      <c r="A421" s="554"/>
      <c r="B421" s="554"/>
      <c r="C421" s="554"/>
      <c r="D421" s="554"/>
      <c r="E421" s="554"/>
      <c r="F421" s="554"/>
      <c r="G421" s="554"/>
      <c r="H421" s="555"/>
      <c r="I421" s="509"/>
      <c r="J421" s="509"/>
      <c r="K421" s="554"/>
      <c r="L421" s="554"/>
      <c r="M421" s="555"/>
      <c r="N421" s="554"/>
    </row>
    <row r="422" spans="1:14" x14ac:dyDescent="0.2">
      <c r="A422" s="554"/>
      <c r="B422" s="554"/>
      <c r="C422" s="554"/>
      <c r="D422" s="554"/>
      <c r="E422" s="554"/>
      <c r="F422" s="554"/>
      <c r="G422" s="554"/>
      <c r="H422" s="555"/>
      <c r="I422" s="509"/>
      <c r="J422" s="509"/>
      <c r="K422" s="554"/>
      <c r="L422" s="554"/>
      <c r="M422" s="555"/>
      <c r="N422" s="554"/>
    </row>
    <row r="423" spans="1:14" x14ac:dyDescent="0.2">
      <c r="A423" s="554"/>
      <c r="B423" s="554"/>
      <c r="C423" s="554"/>
      <c r="D423" s="554"/>
      <c r="E423" s="554"/>
      <c r="F423" s="554"/>
      <c r="G423" s="554"/>
      <c r="H423" s="555"/>
      <c r="I423" s="509"/>
      <c r="J423" s="509"/>
      <c r="K423" s="554"/>
      <c r="L423" s="554"/>
      <c r="M423" s="555"/>
      <c r="N423" s="554"/>
    </row>
    <row r="424" spans="1:14" x14ac:dyDescent="0.2">
      <c r="A424" s="554"/>
      <c r="B424" s="554"/>
      <c r="C424" s="554"/>
      <c r="D424" s="554"/>
      <c r="E424" s="554"/>
      <c r="F424" s="554"/>
      <c r="G424" s="554"/>
      <c r="H424" s="555"/>
      <c r="I424" s="509"/>
      <c r="J424" s="509"/>
      <c r="K424" s="554"/>
      <c r="L424" s="554"/>
      <c r="M424" s="555"/>
      <c r="N424" s="554"/>
    </row>
    <row r="425" spans="1:14" x14ac:dyDescent="0.2">
      <c r="A425" s="554"/>
      <c r="B425" s="554"/>
      <c r="C425" s="554"/>
      <c r="D425" s="554"/>
      <c r="E425" s="554"/>
      <c r="F425" s="554"/>
      <c r="G425" s="554"/>
      <c r="H425" s="555"/>
      <c r="I425" s="509"/>
      <c r="J425" s="509"/>
      <c r="K425" s="554"/>
      <c r="L425" s="554"/>
      <c r="M425" s="555"/>
      <c r="N425" s="554"/>
    </row>
    <row r="426" spans="1:14" x14ac:dyDescent="0.2">
      <c r="A426" s="554"/>
      <c r="B426" s="554"/>
      <c r="C426" s="554"/>
      <c r="D426" s="554"/>
      <c r="E426" s="554"/>
      <c r="F426" s="554"/>
      <c r="G426" s="554"/>
      <c r="H426" s="555"/>
      <c r="I426" s="509"/>
      <c r="J426" s="509"/>
      <c r="K426" s="554"/>
      <c r="L426" s="554"/>
      <c r="M426" s="555"/>
      <c r="N426" s="554"/>
    </row>
    <row r="427" spans="1:14" x14ac:dyDescent="0.2">
      <c r="A427" s="554"/>
      <c r="B427" s="554"/>
      <c r="C427" s="554"/>
      <c r="D427" s="554"/>
      <c r="E427" s="554"/>
      <c r="F427" s="554"/>
      <c r="G427" s="554"/>
      <c r="H427" s="555"/>
      <c r="I427" s="509"/>
      <c r="J427" s="509"/>
      <c r="K427" s="554"/>
      <c r="L427" s="554"/>
      <c r="M427" s="555"/>
      <c r="N427" s="554"/>
    </row>
    <row r="428" spans="1:14" x14ac:dyDescent="0.2">
      <c r="A428" s="554"/>
      <c r="B428" s="554"/>
      <c r="C428" s="554"/>
      <c r="D428" s="554"/>
      <c r="E428" s="554"/>
      <c r="F428" s="554"/>
      <c r="G428" s="554"/>
      <c r="H428" s="555"/>
      <c r="I428" s="509"/>
      <c r="J428" s="509"/>
      <c r="K428" s="554"/>
      <c r="L428" s="554"/>
      <c r="M428" s="555"/>
      <c r="N428" s="554"/>
    </row>
    <row r="429" spans="1:14" x14ac:dyDescent="0.2">
      <c r="A429" s="554"/>
      <c r="B429" s="554"/>
      <c r="C429" s="554"/>
      <c r="D429" s="554"/>
      <c r="E429" s="554"/>
      <c r="F429" s="554"/>
      <c r="G429" s="554"/>
      <c r="H429" s="555"/>
      <c r="I429" s="509"/>
      <c r="J429" s="509"/>
      <c r="K429" s="554"/>
      <c r="L429" s="554"/>
      <c r="M429" s="555"/>
      <c r="N429" s="554"/>
    </row>
    <row r="430" spans="1:14" x14ac:dyDescent="0.2">
      <c r="A430" s="554"/>
      <c r="B430" s="554"/>
      <c r="C430" s="554"/>
      <c r="D430" s="554"/>
      <c r="E430" s="554"/>
      <c r="F430" s="554"/>
      <c r="G430" s="554"/>
      <c r="H430" s="555"/>
      <c r="I430" s="509"/>
      <c r="J430" s="509"/>
      <c r="K430" s="554"/>
      <c r="L430" s="554"/>
      <c r="M430" s="555"/>
      <c r="N430" s="554"/>
    </row>
    <row r="431" spans="1:14" x14ac:dyDescent="0.2">
      <c r="A431" s="554"/>
      <c r="B431" s="554"/>
      <c r="C431" s="554"/>
      <c r="D431" s="554"/>
      <c r="E431" s="554"/>
      <c r="F431" s="554"/>
      <c r="G431" s="554"/>
      <c r="H431" s="555"/>
      <c r="I431" s="509"/>
      <c r="J431" s="509"/>
      <c r="K431" s="554"/>
      <c r="L431" s="554"/>
      <c r="M431" s="555"/>
      <c r="N431" s="554"/>
    </row>
    <row r="432" spans="1:14" x14ac:dyDescent="0.2">
      <c r="A432" s="554"/>
      <c r="B432" s="554"/>
      <c r="C432" s="554"/>
      <c r="D432" s="554"/>
      <c r="E432" s="554"/>
      <c r="F432" s="554"/>
      <c r="G432" s="554"/>
      <c r="H432" s="555"/>
      <c r="I432" s="509"/>
      <c r="J432" s="509"/>
      <c r="K432" s="554"/>
      <c r="L432" s="554"/>
      <c r="M432" s="555"/>
      <c r="N432" s="554"/>
    </row>
    <row r="433" spans="1:14" x14ac:dyDescent="0.2">
      <c r="A433" s="554"/>
      <c r="B433" s="554"/>
      <c r="C433" s="554"/>
      <c r="D433" s="554"/>
      <c r="E433" s="554"/>
      <c r="F433" s="554"/>
      <c r="G433" s="554"/>
      <c r="H433" s="555"/>
      <c r="I433" s="509"/>
      <c r="J433" s="509"/>
      <c r="K433" s="554"/>
      <c r="L433" s="554"/>
      <c r="M433" s="555"/>
      <c r="N433" s="554"/>
    </row>
    <row r="434" spans="1:14" x14ac:dyDescent="0.2">
      <c r="A434" s="554"/>
      <c r="B434" s="554"/>
      <c r="C434" s="554"/>
      <c r="D434" s="554"/>
      <c r="E434" s="554"/>
      <c r="F434" s="554"/>
      <c r="G434" s="554"/>
      <c r="H434" s="555"/>
      <c r="I434" s="509"/>
      <c r="J434" s="509"/>
      <c r="K434" s="554"/>
      <c r="L434" s="554"/>
      <c r="M434" s="555"/>
      <c r="N434" s="554"/>
    </row>
    <row r="435" spans="1:14" x14ac:dyDescent="0.2">
      <c r="A435" s="554"/>
      <c r="B435" s="554"/>
      <c r="C435" s="554"/>
      <c r="D435" s="554"/>
      <c r="E435" s="554"/>
      <c r="F435" s="554"/>
      <c r="G435" s="554"/>
      <c r="H435" s="555"/>
      <c r="I435" s="509"/>
      <c r="J435" s="509"/>
      <c r="K435" s="554"/>
      <c r="L435" s="554"/>
      <c r="M435" s="555"/>
      <c r="N435" s="554"/>
    </row>
    <row r="436" spans="1:14" x14ac:dyDescent="0.2">
      <c r="A436" s="554"/>
      <c r="B436" s="554"/>
      <c r="C436" s="554"/>
      <c r="D436" s="554"/>
      <c r="E436" s="554"/>
      <c r="F436" s="554"/>
      <c r="G436" s="554"/>
      <c r="H436" s="555"/>
      <c r="I436" s="509"/>
      <c r="J436" s="509"/>
      <c r="K436" s="554"/>
      <c r="L436" s="554"/>
      <c r="M436" s="555"/>
      <c r="N436" s="554"/>
    </row>
    <row r="437" spans="1:14" x14ac:dyDescent="0.2">
      <c r="A437" s="554"/>
      <c r="B437" s="554"/>
      <c r="C437" s="554"/>
      <c r="D437" s="554"/>
      <c r="E437" s="554"/>
      <c r="F437" s="554"/>
      <c r="G437" s="554"/>
      <c r="H437" s="555"/>
      <c r="I437" s="509"/>
      <c r="J437" s="509"/>
      <c r="K437" s="554"/>
      <c r="L437" s="554"/>
      <c r="M437" s="555"/>
      <c r="N437" s="554"/>
    </row>
    <row r="438" spans="1:14" x14ac:dyDescent="0.2">
      <c r="A438" s="554"/>
      <c r="B438" s="554"/>
      <c r="C438" s="554"/>
      <c r="D438" s="554"/>
      <c r="E438" s="554"/>
      <c r="F438" s="554"/>
      <c r="G438" s="554"/>
      <c r="H438" s="555"/>
      <c r="I438" s="509"/>
      <c r="J438" s="509"/>
      <c r="K438" s="554"/>
      <c r="L438" s="554"/>
      <c r="M438" s="555"/>
      <c r="N438" s="554"/>
    </row>
    <row r="439" spans="1:14" x14ac:dyDescent="0.2">
      <c r="A439" s="554"/>
      <c r="B439" s="554"/>
      <c r="C439" s="554"/>
      <c r="D439" s="554"/>
      <c r="E439" s="554"/>
      <c r="F439" s="554"/>
      <c r="G439" s="554"/>
      <c r="H439" s="555"/>
      <c r="I439" s="509"/>
      <c r="J439" s="509"/>
      <c r="K439" s="554"/>
      <c r="L439" s="554"/>
      <c r="M439" s="555"/>
      <c r="N439" s="554"/>
    </row>
    <row r="440" spans="1:14" x14ac:dyDescent="0.2">
      <c r="A440" s="554"/>
      <c r="B440" s="554"/>
      <c r="C440" s="554"/>
      <c r="D440" s="554"/>
      <c r="E440" s="554"/>
      <c r="F440" s="554"/>
      <c r="G440" s="554"/>
      <c r="H440" s="555"/>
      <c r="I440" s="509"/>
      <c r="J440" s="509"/>
      <c r="K440" s="554"/>
      <c r="L440" s="554"/>
      <c r="M440" s="555"/>
      <c r="N440" s="554"/>
    </row>
    <row r="441" spans="1:14" x14ac:dyDescent="0.2">
      <c r="A441" s="554"/>
      <c r="B441" s="554"/>
      <c r="C441" s="554"/>
      <c r="D441" s="554"/>
      <c r="E441" s="554"/>
      <c r="F441" s="554"/>
      <c r="G441" s="554"/>
      <c r="H441" s="555"/>
      <c r="I441" s="509"/>
      <c r="J441" s="509"/>
      <c r="K441" s="554"/>
      <c r="L441" s="554"/>
      <c r="M441" s="555"/>
      <c r="N441" s="554"/>
    </row>
    <row r="442" spans="1:14" x14ac:dyDescent="0.2">
      <c r="A442" s="554"/>
      <c r="B442" s="554"/>
      <c r="C442" s="554"/>
      <c r="D442" s="554"/>
      <c r="E442" s="554"/>
      <c r="F442" s="554"/>
      <c r="G442" s="554"/>
      <c r="H442" s="555"/>
      <c r="I442" s="509"/>
      <c r="J442" s="509"/>
      <c r="K442" s="554"/>
      <c r="L442" s="554"/>
      <c r="M442" s="555"/>
      <c r="N442" s="554"/>
    </row>
    <row r="443" spans="1:14" x14ac:dyDescent="0.2">
      <c r="A443" s="554"/>
      <c r="B443" s="554"/>
      <c r="C443" s="554"/>
      <c r="D443" s="554"/>
      <c r="E443" s="554"/>
      <c r="F443" s="554"/>
      <c r="G443" s="554"/>
      <c r="H443" s="555"/>
      <c r="I443" s="509"/>
      <c r="J443" s="509"/>
      <c r="K443" s="554"/>
      <c r="L443" s="554"/>
      <c r="M443" s="555"/>
      <c r="N443" s="554"/>
    </row>
    <row r="444" spans="1:14" x14ac:dyDescent="0.2">
      <c r="A444" s="554"/>
      <c r="B444" s="554"/>
      <c r="C444" s="554"/>
      <c r="D444" s="554"/>
      <c r="E444" s="554"/>
      <c r="F444" s="554"/>
      <c r="G444" s="554"/>
      <c r="H444" s="555"/>
      <c r="I444" s="509"/>
      <c r="J444" s="509"/>
      <c r="K444" s="554"/>
      <c r="L444" s="554"/>
      <c r="M444" s="555"/>
      <c r="N444" s="554"/>
    </row>
    <row r="445" spans="1:14" x14ac:dyDescent="0.2">
      <c r="A445" s="554"/>
      <c r="B445" s="554"/>
      <c r="C445" s="554"/>
      <c r="D445" s="554"/>
      <c r="E445" s="554"/>
      <c r="F445" s="554"/>
      <c r="G445" s="554"/>
      <c r="H445" s="555"/>
      <c r="I445" s="509"/>
      <c r="J445" s="509"/>
      <c r="K445" s="554"/>
      <c r="L445" s="554"/>
      <c r="M445" s="555"/>
      <c r="N445" s="554"/>
    </row>
    <row r="446" spans="1:14" x14ac:dyDescent="0.2">
      <c r="A446" s="554"/>
      <c r="B446" s="554"/>
      <c r="C446" s="554"/>
      <c r="D446" s="554"/>
      <c r="E446" s="554"/>
      <c r="F446" s="554"/>
      <c r="G446" s="554"/>
      <c r="H446" s="555"/>
      <c r="I446" s="509"/>
      <c r="J446" s="509"/>
      <c r="K446" s="554"/>
      <c r="L446" s="554"/>
      <c r="M446" s="555"/>
      <c r="N446" s="554"/>
    </row>
    <row r="447" spans="1:14" x14ac:dyDescent="0.2">
      <c r="A447" s="554"/>
      <c r="B447" s="554"/>
      <c r="C447" s="554"/>
      <c r="D447" s="554"/>
      <c r="E447" s="554"/>
      <c r="F447" s="554"/>
      <c r="G447" s="554"/>
      <c r="H447" s="555"/>
      <c r="I447" s="509"/>
      <c r="J447" s="509"/>
      <c r="K447" s="554"/>
      <c r="L447" s="554"/>
      <c r="M447" s="555"/>
      <c r="N447" s="554"/>
    </row>
    <row r="448" spans="1:14" x14ac:dyDescent="0.2">
      <c r="A448" s="554"/>
      <c r="B448" s="554"/>
      <c r="C448" s="554"/>
      <c r="D448" s="554"/>
      <c r="E448" s="554"/>
      <c r="F448" s="554"/>
      <c r="G448" s="554"/>
      <c r="H448" s="555"/>
      <c r="I448" s="509"/>
      <c r="J448" s="509"/>
      <c r="K448" s="554"/>
      <c r="L448" s="554"/>
      <c r="M448" s="555"/>
      <c r="N448" s="554"/>
    </row>
    <row r="449" spans="1:14" x14ac:dyDescent="0.2">
      <c r="A449" s="554"/>
      <c r="B449" s="554"/>
      <c r="C449" s="554"/>
      <c r="D449" s="554"/>
      <c r="E449" s="554"/>
      <c r="F449" s="554"/>
      <c r="G449" s="554"/>
      <c r="H449" s="555"/>
      <c r="I449" s="509"/>
      <c r="J449" s="509"/>
      <c r="K449" s="554"/>
      <c r="L449" s="554"/>
      <c r="M449" s="555"/>
      <c r="N449" s="554"/>
    </row>
    <row r="450" spans="1:14" x14ac:dyDescent="0.2">
      <c r="A450" s="554"/>
      <c r="B450" s="554"/>
      <c r="C450" s="554"/>
      <c r="D450" s="554"/>
      <c r="E450" s="554"/>
      <c r="F450" s="554"/>
      <c r="G450" s="554"/>
      <c r="H450" s="555"/>
      <c r="I450" s="509"/>
      <c r="J450" s="509"/>
      <c r="K450" s="554"/>
      <c r="L450" s="554"/>
      <c r="M450" s="555"/>
      <c r="N450" s="554"/>
    </row>
    <row r="451" spans="1:14" x14ac:dyDescent="0.2">
      <c r="A451" s="554"/>
      <c r="B451" s="554"/>
      <c r="C451" s="554"/>
      <c r="D451" s="554"/>
      <c r="E451" s="554"/>
      <c r="F451" s="554"/>
      <c r="G451" s="554"/>
      <c r="H451" s="555"/>
      <c r="I451" s="509"/>
      <c r="J451" s="509"/>
      <c r="K451" s="554"/>
      <c r="L451" s="554"/>
      <c r="M451" s="555"/>
      <c r="N451" s="554"/>
    </row>
    <row r="452" spans="1:14" x14ac:dyDescent="0.2">
      <c r="A452" s="554"/>
      <c r="B452" s="554"/>
      <c r="C452" s="554"/>
      <c r="D452" s="554"/>
      <c r="E452" s="554"/>
      <c r="F452" s="554"/>
      <c r="G452" s="554"/>
      <c r="H452" s="555"/>
      <c r="I452" s="509"/>
      <c r="J452" s="509"/>
      <c r="K452" s="554"/>
      <c r="L452" s="554"/>
      <c r="M452" s="555"/>
      <c r="N452" s="554"/>
    </row>
    <row r="453" spans="1:14" x14ac:dyDescent="0.2">
      <c r="A453" s="554"/>
      <c r="B453" s="554"/>
      <c r="C453" s="554"/>
      <c r="D453" s="554"/>
      <c r="E453" s="554"/>
      <c r="F453" s="554"/>
      <c r="G453" s="554"/>
      <c r="H453" s="555"/>
      <c r="I453" s="509"/>
      <c r="J453" s="509"/>
      <c r="K453" s="554"/>
      <c r="L453" s="554"/>
      <c r="M453" s="555"/>
      <c r="N453" s="554"/>
    </row>
    <row r="454" spans="1:14" x14ac:dyDescent="0.2">
      <c r="A454" s="554"/>
      <c r="B454" s="554"/>
      <c r="C454" s="554"/>
      <c r="D454" s="554"/>
      <c r="E454" s="554"/>
      <c r="F454" s="554"/>
      <c r="G454" s="554"/>
      <c r="H454" s="555"/>
      <c r="I454" s="509"/>
      <c r="J454" s="509"/>
      <c r="K454" s="554"/>
      <c r="L454" s="554"/>
      <c r="M454" s="555"/>
      <c r="N454" s="554"/>
    </row>
    <row r="455" spans="1:14" x14ac:dyDescent="0.2">
      <c r="A455" s="554"/>
      <c r="B455" s="554"/>
      <c r="C455" s="554"/>
      <c r="D455" s="554"/>
      <c r="E455" s="554"/>
      <c r="F455" s="554"/>
      <c r="G455" s="554"/>
      <c r="H455" s="555"/>
      <c r="I455" s="509"/>
      <c r="J455" s="509"/>
      <c r="K455" s="554"/>
      <c r="L455" s="554"/>
      <c r="M455" s="555"/>
      <c r="N455" s="554"/>
    </row>
    <row r="456" spans="1:14" x14ac:dyDescent="0.2">
      <c r="A456" s="554"/>
      <c r="B456" s="554"/>
      <c r="C456" s="554"/>
      <c r="D456" s="554"/>
      <c r="E456" s="554"/>
      <c r="F456" s="554"/>
      <c r="G456" s="554"/>
      <c r="H456" s="555"/>
      <c r="I456" s="509"/>
      <c r="J456" s="509"/>
      <c r="K456" s="554"/>
      <c r="L456" s="554"/>
      <c r="M456" s="555"/>
      <c r="N456" s="554"/>
    </row>
    <row r="457" spans="1:14" x14ac:dyDescent="0.2">
      <c r="A457" s="554"/>
      <c r="B457" s="554"/>
      <c r="C457" s="554"/>
      <c r="D457" s="554"/>
      <c r="E457" s="554"/>
      <c r="F457" s="554"/>
      <c r="G457" s="554"/>
      <c r="H457" s="555"/>
      <c r="I457" s="509"/>
      <c r="J457" s="509"/>
      <c r="K457" s="554"/>
      <c r="L457" s="554"/>
      <c r="M457" s="555"/>
      <c r="N457" s="554"/>
    </row>
    <row r="458" spans="1:14" x14ac:dyDescent="0.2">
      <c r="A458" s="554"/>
      <c r="B458" s="554"/>
      <c r="C458" s="554"/>
      <c r="D458" s="554"/>
      <c r="E458" s="554"/>
      <c r="F458" s="554"/>
      <c r="G458" s="554"/>
      <c r="H458" s="555"/>
      <c r="I458" s="509"/>
      <c r="J458" s="509"/>
      <c r="K458" s="554"/>
      <c r="L458" s="554"/>
      <c r="M458" s="555"/>
      <c r="N458" s="554"/>
    </row>
    <row r="459" spans="1:14" x14ac:dyDescent="0.2">
      <c r="A459" s="554"/>
      <c r="B459" s="554"/>
      <c r="C459" s="554"/>
      <c r="D459" s="554"/>
      <c r="E459" s="554"/>
      <c r="F459" s="554"/>
      <c r="G459" s="554"/>
      <c r="H459" s="555"/>
      <c r="I459" s="509"/>
      <c r="J459" s="509"/>
      <c r="K459" s="554"/>
      <c r="L459" s="554"/>
      <c r="M459" s="555"/>
      <c r="N459" s="554"/>
    </row>
    <row r="460" spans="1:14" x14ac:dyDescent="0.2">
      <c r="A460" s="554"/>
      <c r="B460" s="554"/>
      <c r="C460" s="554"/>
      <c r="D460" s="554"/>
      <c r="E460" s="554"/>
      <c r="F460" s="554"/>
      <c r="G460" s="554"/>
      <c r="H460" s="555"/>
      <c r="I460" s="509"/>
      <c r="J460" s="509"/>
      <c r="K460" s="554"/>
      <c r="L460" s="554"/>
      <c r="M460" s="555"/>
      <c r="N460" s="554"/>
    </row>
    <row r="461" spans="1:14" x14ac:dyDescent="0.2">
      <c r="A461" s="554"/>
      <c r="B461" s="554"/>
      <c r="C461" s="554"/>
      <c r="D461" s="554"/>
      <c r="E461" s="554"/>
      <c r="F461" s="554"/>
      <c r="G461" s="554"/>
      <c r="H461" s="555"/>
      <c r="I461" s="509"/>
      <c r="J461" s="509"/>
      <c r="K461" s="554"/>
      <c r="L461" s="554"/>
      <c r="M461" s="555"/>
      <c r="N461" s="554"/>
    </row>
    <row r="462" spans="1:14" x14ac:dyDescent="0.2">
      <c r="A462" s="554"/>
      <c r="B462" s="554"/>
      <c r="C462" s="554"/>
      <c r="D462" s="554"/>
      <c r="E462" s="554"/>
      <c r="F462" s="554"/>
      <c r="G462" s="554"/>
      <c r="H462" s="555"/>
      <c r="I462" s="509"/>
      <c r="J462" s="509"/>
      <c r="K462" s="554"/>
      <c r="L462" s="554"/>
      <c r="M462" s="555"/>
      <c r="N462" s="554"/>
    </row>
    <row r="463" spans="1:14" x14ac:dyDescent="0.2">
      <c r="A463" s="554"/>
      <c r="B463" s="554"/>
      <c r="C463" s="554"/>
      <c r="D463" s="554"/>
      <c r="E463" s="554"/>
      <c r="F463" s="554"/>
      <c r="G463" s="554"/>
      <c r="H463" s="555"/>
      <c r="I463" s="509"/>
      <c r="J463" s="509"/>
      <c r="K463" s="554"/>
      <c r="L463" s="554"/>
      <c r="M463" s="555"/>
      <c r="N463" s="554"/>
    </row>
    <row r="464" spans="1:14" x14ac:dyDescent="0.2">
      <c r="A464" s="554"/>
      <c r="B464" s="554"/>
      <c r="C464" s="554"/>
      <c r="D464" s="554"/>
      <c r="E464" s="554"/>
      <c r="F464" s="554"/>
      <c r="G464" s="554"/>
      <c r="H464" s="555"/>
      <c r="I464" s="509"/>
      <c r="J464" s="509"/>
      <c r="K464" s="554"/>
      <c r="L464" s="554"/>
      <c r="M464" s="555"/>
      <c r="N464" s="554"/>
    </row>
    <row r="465" spans="1:14" x14ac:dyDescent="0.2">
      <c r="A465" s="554"/>
      <c r="B465" s="554"/>
      <c r="C465" s="554"/>
      <c r="D465" s="554"/>
      <c r="E465" s="554"/>
      <c r="F465" s="554"/>
      <c r="G465" s="554"/>
      <c r="H465" s="555"/>
      <c r="I465" s="509"/>
      <c r="J465" s="509"/>
      <c r="K465" s="554"/>
      <c r="L465" s="554"/>
      <c r="M465" s="555"/>
      <c r="N465" s="554"/>
    </row>
    <row r="466" spans="1:14" x14ac:dyDescent="0.2">
      <c r="A466" s="554"/>
      <c r="B466" s="554"/>
      <c r="C466" s="554"/>
      <c r="D466" s="554"/>
      <c r="E466" s="554"/>
      <c r="F466" s="554"/>
      <c r="G466" s="554"/>
      <c r="H466" s="555"/>
      <c r="I466" s="509"/>
      <c r="J466" s="509"/>
      <c r="K466" s="554"/>
      <c r="L466" s="554"/>
      <c r="M466" s="555"/>
      <c r="N466" s="554"/>
    </row>
    <row r="467" spans="1:14" x14ac:dyDescent="0.2">
      <c r="A467" s="554"/>
      <c r="B467" s="554"/>
      <c r="C467" s="554"/>
      <c r="D467" s="554"/>
      <c r="E467" s="554"/>
      <c r="F467" s="554"/>
      <c r="G467" s="554"/>
      <c r="H467" s="555"/>
      <c r="I467" s="509"/>
      <c r="J467" s="509"/>
      <c r="K467" s="554"/>
      <c r="L467" s="554"/>
      <c r="M467" s="555"/>
      <c r="N467" s="554"/>
    </row>
    <row r="468" spans="1:14" x14ac:dyDescent="0.2">
      <c r="A468" s="554"/>
      <c r="B468" s="554"/>
      <c r="C468" s="554"/>
      <c r="D468" s="554"/>
      <c r="E468" s="554"/>
      <c r="F468" s="554"/>
      <c r="G468" s="554"/>
      <c r="H468" s="555"/>
      <c r="I468" s="509"/>
      <c r="J468" s="509"/>
      <c r="K468" s="554"/>
      <c r="L468" s="554"/>
      <c r="M468" s="555"/>
      <c r="N468" s="554"/>
    </row>
    <row r="469" spans="1:14" x14ac:dyDescent="0.2">
      <c r="A469" s="554"/>
      <c r="B469" s="554"/>
      <c r="C469" s="554"/>
      <c r="D469" s="554"/>
      <c r="E469" s="554"/>
      <c r="F469" s="554"/>
      <c r="G469" s="554"/>
      <c r="H469" s="555"/>
      <c r="I469" s="509"/>
      <c r="J469" s="509"/>
      <c r="K469" s="554"/>
      <c r="L469" s="554"/>
      <c r="M469" s="555"/>
      <c r="N469" s="554"/>
    </row>
    <row r="470" spans="1:14" x14ac:dyDescent="0.2">
      <c r="A470" s="554"/>
      <c r="B470" s="554"/>
      <c r="C470" s="554"/>
      <c r="D470" s="554"/>
      <c r="E470" s="554"/>
      <c r="F470" s="554"/>
      <c r="G470" s="554"/>
      <c r="H470" s="555"/>
      <c r="I470" s="509"/>
      <c r="J470" s="509"/>
      <c r="K470" s="554"/>
      <c r="L470" s="554"/>
      <c r="M470" s="555"/>
      <c r="N470" s="554"/>
    </row>
    <row r="471" spans="1:14" x14ac:dyDescent="0.2">
      <c r="A471" s="554"/>
      <c r="B471" s="554"/>
      <c r="C471" s="554"/>
      <c r="D471" s="554"/>
      <c r="E471" s="554"/>
      <c r="F471" s="554"/>
      <c r="G471" s="554"/>
      <c r="H471" s="555"/>
      <c r="I471" s="509"/>
      <c r="J471" s="509"/>
      <c r="K471" s="554"/>
      <c r="L471" s="554"/>
      <c r="M471" s="555"/>
      <c r="N471" s="554"/>
    </row>
    <row r="472" spans="1:14" x14ac:dyDescent="0.2">
      <c r="A472" s="554"/>
      <c r="B472" s="554"/>
      <c r="C472" s="554"/>
      <c r="D472" s="554"/>
      <c r="E472" s="554"/>
      <c r="F472" s="554"/>
      <c r="G472" s="554"/>
      <c r="H472" s="555"/>
      <c r="I472" s="509"/>
      <c r="J472" s="509"/>
      <c r="K472" s="554"/>
      <c r="L472" s="554"/>
      <c r="M472" s="555"/>
      <c r="N472" s="554"/>
    </row>
    <row r="473" spans="1:14" x14ac:dyDescent="0.2">
      <c r="A473" s="554"/>
      <c r="B473" s="554"/>
      <c r="C473" s="554"/>
      <c r="D473" s="554"/>
      <c r="E473" s="554"/>
      <c r="F473" s="554"/>
      <c r="G473" s="554"/>
      <c r="H473" s="555"/>
      <c r="I473" s="509"/>
      <c r="J473" s="509"/>
      <c r="K473" s="554"/>
      <c r="L473" s="554"/>
      <c r="M473" s="555"/>
      <c r="N473" s="554"/>
    </row>
    <row r="474" spans="1:14" x14ac:dyDescent="0.2">
      <c r="A474" s="554"/>
      <c r="B474" s="554"/>
      <c r="C474" s="554"/>
      <c r="D474" s="554"/>
      <c r="E474" s="554"/>
      <c r="F474" s="554"/>
      <c r="G474" s="554"/>
      <c r="H474" s="555"/>
      <c r="I474" s="509"/>
      <c r="J474" s="509"/>
      <c r="K474" s="554"/>
      <c r="L474" s="554"/>
      <c r="M474" s="555"/>
      <c r="N474" s="554"/>
    </row>
    <row r="475" spans="1:14" x14ac:dyDescent="0.2">
      <c r="A475" s="554"/>
      <c r="B475" s="554"/>
      <c r="C475" s="554"/>
      <c r="D475" s="554"/>
      <c r="E475" s="554"/>
      <c r="F475" s="554"/>
      <c r="G475" s="554"/>
      <c r="H475" s="555"/>
      <c r="I475" s="509"/>
      <c r="J475" s="509"/>
      <c r="K475" s="554"/>
      <c r="L475" s="554"/>
      <c r="M475" s="555"/>
      <c r="N475" s="554"/>
    </row>
    <row r="476" spans="1:14" x14ac:dyDescent="0.2">
      <c r="A476" s="554"/>
      <c r="B476" s="554"/>
      <c r="C476" s="554"/>
      <c r="D476" s="554"/>
      <c r="E476" s="554"/>
      <c r="F476" s="554"/>
      <c r="G476" s="554"/>
      <c r="H476" s="555"/>
      <c r="I476" s="509"/>
      <c r="J476" s="509"/>
      <c r="K476" s="554"/>
      <c r="L476" s="554"/>
      <c r="M476" s="555"/>
      <c r="N476" s="554"/>
    </row>
    <row r="477" spans="1:14" x14ac:dyDescent="0.2">
      <c r="A477" s="554"/>
      <c r="B477" s="554"/>
      <c r="C477" s="554"/>
      <c r="D477" s="554"/>
      <c r="E477" s="554"/>
      <c r="F477" s="554"/>
      <c r="G477" s="554"/>
      <c r="H477" s="555"/>
      <c r="I477" s="509"/>
      <c r="J477" s="509"/>
      <c r="K477" s="554"/>
      <c r="L477" s="554"/>
      <c r="M477" s="555"/>
      <c r="N477" s="554"/>
    </row>
    <row r="478" spans="1:14" x14ac:dyDescent="0.2">
      <c r="A478" s="554"/>
      <c r="B478" s="554"/>
      <c r="C478" s="554"/>
      <c r="D478" s="554"/>
      <c r="E478" s="554"/>
      <c r="F478" s="554"/>
      <c r="G478" s="554"/>
      <c r="H478" s="555"/>
      <c r="I478" s="509"/>
      <c r="J478" s="509"/>
      <c r="K478" s="554"/>
      <c r="L478" s="554"/>
      <c r="M478" s="555"/>
      <c r="N478" s="554"/>
    </row>
    <row r="479" spans="1:14" x14ac:dyDescent="0.2">
      <c r="A479" s="554"/>
      <c r="B479" s="554"/>
      <c r="C479" s="554"/>
      <c r="D479" s="554"/>
      <c r="E479" s="554"/>
      <c r="F479" s="554"/>
      <c r="G479" s="554"/>
      <c r="H479" s="555"/>
      <c r="I479" s="509"/>
      <c r="J479" s="509"/>
      <c r="K479" s="554"/>
      <c r="L479" s="554"/>
      <c r="M479" s="555"/>
      <c r="N479" s="554"/>
    </row>
    <row r="480" spans="1:14" x14ac:dyDescent="0.2">
      <c r="A480" s="554"/>
      <c r="B480" s="554"/>
      <c r="C480" s="554"/>
      <c r="D480" s="554"/>
      <c r="E480" s="554"/>
      <c r="F480" s="554"/>
      <c r="G480" s="554"/>
      <c r="H480" s="555"/>
      <c r="I480" s="509"/>
      <c r="J480" s="509"/>
      <c r="K480" s="554"/>
      <c r="L480" s="554"/>
      <c r="M480" s="555"/>
      <c r="N480" s="554"/>
    </row>
    <row r="481" spans="1:14" x14ac:dyDescent="0.2">
      <c r="A481" s="554"/>
      <c r="B481" s="554"/>
      <c r="C481" s="554"/>
      <c r="D481" s="554"/>
      <c r="E481" s="554"/>
      <c r="F481" s="554"/>
      <c r="G481" s="554"/>
      <c r="H481" s="555"/>
      <c r="I481" s="509"/>
      <c r="J481" s="509"/>
      <c r="K481" s="554"/>
      <c r="L481" s="554"/>
      <c r="M481" s="555"/>
      <c r="N481" s="554"/>
    </row>
    <row r="482" spans="1:14" x14ac:dyDescent="0.2">
      <c r="A482" s="554"/>
      <c r="B482" s="554"/>
      <c r="C482" s="554"/>
      <c r="D482" s="554"/>
      <c r="E482" s="554"/>
      <c r="F482" s="554"/>
      <c r="G482" s="554"/>
      <c r="H482" s="555"/>
      <c r="I482" s="509"/>
      <c r="J482" s="509"/>
      <c r="K482" s="554"/>
      <c r="L482" s="554"/>
      <c r="M482" s="555"/>
      <c r="N482" s="554"/>
    </row>
    <row r="483" spans="1:14" x14ac:dyDescent="0.2">
      <c r="A483" s="554"/>
      <c r="B483" s="554"/>
      <c r="C483" s="554"/>
      <c r="D483" s="554"/>
      <c r="E483" s="554"/>
      <c r="F483" s="554"/>
      <c r="G483" s="554"/>
      <c r="H483" s="555"/>
      <c r="I483" s="509"/>
      <c r="J483" s="509"/>
      <c r="K483" s="554"/>
      <c r="L483" s="554"/>
      <c r="M483" s="555"/>
      <c r="N483" s="554"/>
    </row>
    <row r="484" spans="1:14" x14ac:dyDescent="0.2">
      <c r="A484" s="554"/>
      <c r="B484" s="554"/>
      <c r="C484" s="554"/>
      <c r="D484" s="554"/>
      <c r="E484" s="554"/>
      <c r="F484" s="554"/>
      <c r="G484" s="554"/>
      <c r="H484" s="555"/>
      <c r="I484" s="509"/>
      <c r="J484" s="509"/>
      <c r="K484" s="554"/>
      <c r="L484" s="554"/>
      <c r="M484" s="555"/>
      <c r="N484" s="554"/>
    </row>
    <row r="485" spans="1:14" x14ac:dyDescent="0.2">
      <c r="A485" s="554"/>
      <c r="B485" s="554"/>
      <c r="C485" s="554"/>
      <c r="D485" s="554"/>
      <c r="E485" s="554"/>
      <c r="F485" s="554"/>
      <c r="G485" s="554"/>
      <c r="H485" s="555"/>
      <c r="I485" s="509"/>
      <c r="J485" s="509"/>
      <c r="K485" s="554"/>
      <c r="L485" s="554"/>
      <c r="M485" s="555"/>
      <c r="N485" s="554"/>
    </row>
    <row r="486" spans="1:14" x14ac:dyDescent="0.2">
      <c r="A486" s="554"/>
      <c r="B486" s="554"/>
      <c r="C486" s="554"/>
      <c r="D486" s="554"/>
      <c r="E486" s="554"/>
      <c r="F486" s="554"/>
      <c r="G486" s="554"/>
      <c r="H486" s="555"/>
      <c r="I486" s="509"/>
      <c r="J486" s="509"/>
      <c r="K486" s="554"/>
      <c r="L486" s="554"/>
      <c r="M486" s="555"/>
      <c r="N486" s="554"/>
    </row>
    <row r="487" spans="1:14" x14ac:dyDescent="0.2">
      <c r="A487" s="554"/>
      <c r="B487" s="554"/>
      <c r="C487" s="554"/>
      <c r="D487" s="554"/>
      <c r="E487" s="554"/>
      <c r="F487" s="554"/>
      <c r="G487" s="554"/>
      <c r="H487" s="555"/>
      <c r="I487" s="509"/>
      <c r="J487" s="509"/>
      <c r="K487" s="554"/>
      <c r="L487" s="554"/>
      <c r="M487" s="555"/>
      <c r="N487" s="554"/>
    </row>
    <row r="488" spans="1:14" x14ac:dyDescent="0.2">
      <c r="A488" s="554"/>
      <c r="B488" s="554"/>
      <c r="C488" s="554"/>
      <c r="D488" s="554"/>
      <c r="E488" s="554"/>
      <c r="F488" s="554"/>
      <c r="G488" s="554"/>
      <c r="H488" s="555"/>
      <c r="I488" s="509"/>
      <c r="J488" s="509"/>
      <c r="K488" s="554"/>
      <c r="L488" s="554"/>
      <c r="M488" s="555"/>
      <c r="N488" s="554"/>
    </row>
    <row r="489" spans="1:14" x14ac:dyDescent="0.2">
      <c r="A489" s="554"/>
      <c r="B489" s="554"/>
      <c r="C489" s="554"/>
      <c r="D489" s="554"/>
      <c r="E489" s="554"/>
      <c r="F489" s="554"/>
      <c r="G489" s="554"/>
      <c r="H489" s="555"/>
      <c r="I489" s="509"/>
      <c r="J489" s="509"/>
      <c r="K489" s="554"/>
      <c r="L489" s="554"/>
      <c r="M489" s="555"/>
      <c r="N489" s="554"/>
    </row>
    <row r="490" spans="1:14" x14ac:dyDescent="0.2">
      <c r="A490" s="554"/>
      <c r="B490" s="554"/>
      <c r="C490" s="554"/>
      <c r="D490" s="554"/>
      <c r="E490" s="554"/>
      <c r="F490" s="554"/>
      <c r="G490" s="554"/>
      <c r="H490" s="555"/>
      <c r="I490" s="509"/>
      <c r="J490" s="509"/>
      <c r="K490" s="554"/>
      <c r="L490" s="554"/>
      <c r="M490" s="555"/>
      <c r="N490" s="554"/>
    </row>
    <row r="491" spans="1:14" x14ac:dyDescent="0.2">
      <c r="A491" s="554"/>
      <c r="B491" s="554"/>
      <c r="C491" s="554"/>
      <c r="D491" s="554"/>
      <c r="E491" s="554"/>
      <c r="F491" s="554"/>
      <c r="G491" s="554"/>
      <c r="H491" s="555"/>
      <c r="I491" s="509"/>
      <c r="J491" s="509"/>
      <c r="K491" s="554"/>
      <c r="L491" s="554"/>
      <c r="M491" s="555"/>
      <c r="N491" s="554"/>
    </row>
    <row r="492" spans="1:14" x14ac:dyDescent="0.2">
      <c r="A492" s="554"/>
      <c r="B492" s="554"/>
      <c r="C492" s="554"/>
      <c r="D492" s="554"/>
      <c r="E492" s="554"/>
      <c r="F492" s="554"/>
      <c r="G492" s="554"/>
      <c r="H492" s="555"/>
      <c r="I492" s="509"/>
      <c r="J492" s="509"/>
      <c r="K492" s="554"/>
      <c r="L492" s="554"/>
      <c r="M492" s="555"/>
      <c r="N492" s="554"/>
    </row>
    <row r="493" spans="1:14" x14ac:dyDescent="0.2">
      <c r="A493" s="554"/>
      <c r="B493" s="554"/>
      <c r="C493" s="554"/>
      <c r="D493" s="554"/>
      <c r="E493" s="554"/>
      <c r="F493" s="554"/>
      <c r="G493" s="554"/>
      <c r="H493" s="555"/>
      <c r="I493" s="509"/>
      <c r="J493" s="509"/>
      <c r="K493" s="554"/>
      <c r="L493" s="554"/>
      <c r="M493" s="555"/>
      <c r="N493" s="554"/>
    </row>
    <row r="494" spans="1:14" x14ac:dyDescent="0.2">
      <c r="A494" s="554"/>
      <c r="B494" s="554"/>
      <c r="C494" s="554"/>
      <c r="D494" s="554"/>
      <c r="E494" s="554"/>
      <c r="F494" s="554"/>
      <c r="G494" s="554"/>
      <c r="H494" s="555"/>
      <c r="I494" s="509"/>
      <c r="J494" s="509"/>
      <c r="K494" s="554"/>
      <c r="L494" s="554"/>
      <c r="M494" s="555"/>
      <c r="N494" s="554"/>
    </row>
    <row r="495" spans="1:14" x14ac:dyDescent="0.2">
      <c r="A495" s="554"/>
      <c r="B495" s="554"/>
      <c r="C495" s="554"/>
      <c r="D495" s="554"/>
      <c r="E495" s="554"/>
      <c r="F495" s="554"/>
      <c r="G495" s="554"/>
      <c r="H495" s="555"/>
      <c r="I495" s="509"/>
      <c r="J495" s="509"/>
      <c r="K495" s="554"/>
      <c r="L495" s="554"/>
      <c r="M495" s="555"/>
      <c r="N495" s="554"/>
    </row>
    <row r="496" spans="1:14" x14ac:dyDescent="0.2">
      <c r="A496" s="554"/>
      <c r="B496" s="554"/>
      <c r="C496" s="554"/>
      <c r="D496" s="554"/>
      <c r="E496" s="554"/>
      <c r="F496" s="554"/>
      <c r="G496" s="554"/>
      <c r="H496" s="555"/>
      <c r="I496" s="509"/>
      <c r="J496" s="509"/>
      <c r="K496" s="554"/>
      <c r="L496" s="554"/>
      <c r="M496" s="555"/>
      <c r="N496" s="554"/>
    </row>
    <row r="497" spans="1:14" x14ac:dyDescent="0.2">
      <c r="A497" s="554"/>
      <c r="B497" s="554"/>
      <c r="C497" s="554"/>
      <c r="D497" s="554"/>
      <c r="E497" s="554"/>
      <c r="F497" s="554"/>
      <c r="G497" s="554"/>
      <c r="H497" s="555"/>
      <c r="I497" s="509"/>
      <c r="J497" s="509"/>
      <c r="K497" s="554"/>
      <c r="L497" s="554"/>
      <c r="M497" s="555"/>
      <c r="N497" s="554"/>
    </row>
    <row r="498" spans="1:14" x14ac:dyDescent="0.2">
      <c r="A498" s="554"/>
      <c r="B498" s="554"/>
      <c r="C498" s="554"/>
      <c r="D498" s="554"/>
      <c r="E498" s="554"/>
      <c r="F498" s="554"/>
      <c r="G498" s="554"/>
      <c r="H498" s="555"/>
      <c r="I498" s="509"/>
      <c r="J498" s="509"/>
      <c r="K498" s="554"/>
      <c r="L498" s="554"/>
      <c r="M498" s="555"/>
      <c r="N498" s="554"/>
    </row>
    <row r="499" spans="1:14" x14ac:dyDescent="0.2">
      <c r="A499" s="554"/>
      <c r="B499" s="554"/>
      <c r="C499" s="554"/>
      <c r="D499" s="554"/>
      <c r="E499" s="554"/>
      <c r="F499" s="554"/>
      <c r="G499" s="554"/>
      <c r="H499" s="555"/>
      <c r="I499" s="509"/>
      <c r="J499" s="509"/>
      <c r="K499" s="554"/>
      <c r="L499" s="554"/>
      <c r="M499" s="555"/>
      <c r="N499" s="554"/>
    </row>
    <row r="500" spans="1:14" x14ac:dyDescent="0.2">
      <c r="A500" s="554"/>
      <c r="B500" s="554"/>
      <c r="C500" s="554"/>
      <c r="D500" s="554"/>
      <c r="E500" s="554"/>
      <c r="F500" s="554"/>
      <c r="G500" s="554"/>
      <c r="H500" s="555"/>
      <c r="I500" s="509"/>
      <c r="J500" s="509"/>
      <c r="K500" s="554"/>
      <c r="L500" s="554"/>
      <c r="M500" s="555"/>
      <c r="N500" s="554"/>
    </row>
    <row r="501" spans="1:14" x14ac:dyDescent="0.2">
      <c r="A501" s="554"/>
      <c r="B501" s="554"/>
      <c r="C501" s="554"/>
      <c r="D501" s="554"/>
      <c r="E501" s="554"/>
      <c r="F501" s="554"/>
      <c r="G501" s="554"/>
      <c r="H501" s="555"/>
      <c r="I501" s="509"/>
      <c r="J501" s="509"/>
      <c r="K501" s="554"/>
      <c r="L501" s="554"/>
      <c r="M501" s="555"/>
      <c r="N501" s="554"/>
    </row>
    <row r="502" spans="1:14" x14ac:dyDescent="0.2">
      <c r="A502" s="554"/>
      <c r="B502" s="554"/>
      <c r="C502" s="554"/>
      <c r="D502" s="554"/>
      <c r="E502" s="554"/>
      <c r="F502" s="554"/>
      <c r="G502" s="554"/>
      <c r="H502" s="555"/>
      <c r="I502" s="509"/>
      <c r="J502" s="509"/>
      <c r="K502" s="554"/>
      <c r="L502" s="554"/>
      <c r="M502" s="555"/>
      <c r="N502" s="554"/>
    </row>
    <row r="503" spans="1:14" x14ac:dyDescent="0.2">
      <c r="A503" s="554"/>
      <c r="B503" s="554"/>
      <c r="C503" s="554"/>
      <c r="D503" s="554"/>
      <c r="E503" s="554"/>
      <c r="F503" s="554"/>
      <c r="G503" s="554"/>
      <c r="H503" s="555"/>
      <c r="I503" s="509"/>
      <c r="J503" s="509"/>
      <c r="K503" s="554"/>
      <c r="L503" s="554"/>
      <c r="M503" s="555"/>
      <c r="N503" s="554"/>
    </row>
    <row r="504" spans="1:14" x14ac:dyDescent="0.2">
      <c r="A504" s="554"/>
      <c r="B504" s="554"/>
      <c r="C504" s="554"/>
      <c r="D504" s="554"/>
      <c r="E504" s="554"/>
      <c r="F504" s="554"/>
      <c r="G504" s="554"/>
      <c r="H504" s="555"/>
      <c r="I504" s="509"/>
      <c r="J504" s="509"/>
      <c r="K504" s="554"/>
      <c r="L504" s="554"/>
      <c r="M504" s="555"/>
      <c r="N504" s="554"/>
    </row>
    <row r="505" spans="1:14" x14ac:dyDescent="0.2">
      <c r="A505" s="554"/>
      <c r="B505" s="554"/>
      <c r="C505" s="554"/>
      <c r="D505" s="554"/>
      <c r="E505" s="554"/>
      <c r="F505" s="554"/>
      <c r="G505" s="554"/>
      <c r="H505" s="555"/>
      <c r="I505" s="509"/>
      <c r="J505" s="509"/>
      <c r="K505" s="554"/>
      <c r="L505" s="554"/>
      <c r="M505" s="555"/>
      <c r="N505" s="554"/>
    </row>
    <row r="506" spans="1:14" x14ac:dyDescent="0.2">
      <c r="A506" s="554"/>
      <c r="B506" s="554"/>
      <c r="C506" s="554"/>
      <c r="D506" s="554"/>
      <c r="E506" s="554"/>
      <c r="F506" s="554"/>
      <c r="G506" s="554"/>
      <c r="H506" s="555"/>
      <c r="I506" s="509"/>
      <c r="J506" s="509"/>
      <c r="K506" s="554"/>
      <c r="L506" s="554"/>
      <c r="M506" s="555"/>
      <c r="N506" s="554"/>
    </row>
    <row r="507" spans="1:14" x14ac:dyDescent="0.2">
      <c r="A507" s="554"/>
      <c r="B507" s="554"/>
      <c r="C507" s="554"/>
      <c r="D507" s="554"/>
      <c r="E507" s="554"/>
      <c r="F507" s="554"/>
      <c r="G507" s="554"/>
      <c r="H507" s="555"/>
      <c r="I507" s="509"/>
      <c r="J507" s="509"/>
      <c r="K507" s="554"/>
      <c r="L507" s="554"/>
      <c r="M507" s="555"/>
      <c r="N507" s="554"/>
    </row>
    <row r="508" spans="1:14" x14ac:dyDescent="0.2">
      <c r="A508" s="554"/>
      <c r="B508" s="554"/>
      <c r="C508" s="554"/>
      <c r="D508" s="554"/>
      <c r="E508" s="554"/>
      <c r="F508" s="554"/>
      <c r="G508" s="554"/>
      <c r="H508" s="555"/>
      <c r="I508" s="509"/>
      <c r="J508" s="509"/>
      <c r="K508" s="554"/>
      <c r="L508" s="554"/>
      <c r="M508" s="555"/>
      <c r="N508" s="554"/>
    </row>
    <row r="509" spans="1:14" x14ac:dyDescent="0.2">
      <c r="A509" s="554"/>
      <c r="B509" s="554"/>
      <c r="C509" s="554"/>
      <c r="D509" s="554"/>
      <c r="E509" s="554"/>
      <c r="F509" s="554"/>
      <c r="G509" s="554"/>
      <c r="H509" s="555"/>
      <c r="I509" s="509"/>
      <c r="J509" s="509"/>
      <c r="K509" s="554"/>
      <c r="L509" s="554"/>
      <c r="M509" s="555"/>
      <c r="N509" s="554"/>
    </row>
    <row r="510" spans="1:14" x14ac:dyDescent="0.2">
      <c r="A510" s="554"/>
      <c r="B510" s="554"/>
      <c r="C510" s="554"/>
      <c r="D510" s="554"/>
      <c r="E510" s="554"/>
      <c r="F510" s="554"/>
      <c r="G510" s="554"/>
      <c r="H510" s="555"/>
      <c r="I510" s="509"/>
      <c r="J510" s="509"/>
      <c r="K510" s="554"/>
      <c r="L510" s="554"/>
      <c r="M510" s="555"/>
      <c r="N510" s="554"/>
    </row>
    <row r="511" spans="1:14" x14ac:dyDescent="0.2">
      <c r="A511" s="554"/>
      <c r="B511" s="554"/>
      <c r="C511" s="554"/>
      <c r="D511" s="554"/>
      <c r="E511" s="554"/>
      <c r="F511" s="554"/>
      <c r="G511" s="554"/>
      <c r="H511" s="555"/>
      <c r="I511" s="509"/>
      <c r="J511" s="509"/>
      <c r="K511" s="554"/>
      <c r="L511" s="554"/>
      <c r="M511" s="555"/>
      <c r="N511" s="554"/>
    </row>
    <row r="512" spans="1:14" x14ac:dyDescent="0.2">
      <c r="A512" s="554"/>
      <c r="B512" s="554"/>
      <c r="C512" s="554"/>
      <c r="D512" s="554"/>
      <c r="E512" s="554"/>
      <c r="F512" s="554"/>
      <c r="G512" s="554"/>
      <c r="H512" s="555"/>
      <c r="I512" s="509"/>
      <c r="J512" s="509"/>
      <c r="K512" s="554"/>
      <c r="L512" s="554"/>
      <c r="M512" s="555"/>
      <c r="N512" s="554"/>
    </row>
    <row r="513" spans="1:14" x14ac:dyDescent="0.2">
      <c r="A513" s="554"/>
      <c r="B513" s="554"/>
      <c r="C513" s="554"/>
      <c r="D513" s="554"/>
      <c r="E513" s="554"/>
      <c r="F513" s="554"/>
      <c r="G513" s="554"/>
      <c r="H513" s="555"/>
      <c r="I513" s="509"/>
      <c r="J513" s="509"/>
      <c r="K513" s="554"/>
      <c r="L513" s="554"/>
      <c r="M513" s="555"/>
      <c r="N513" s="554"/>
    </row>
    <row r="514" spans="1:14" x14ac:dyDescent="0.2">
      <c r="A514" s="554"/>
      <c r="B514" s="554"/>
      <c r="C514" s="554"/>
      <c r="D514" s="554"/>
      <c r="E514" s="554"/>
      <c r="F514" s="554"/>
      <c r="G514" s="554"/>
      <c r="H514" s="555"/>
      <c r="I514" s="509"/>
      <c r="J514" s="509"/>
      <c r="K514" s="554"/>
      <c r="L514" s="554"/>
      <c r="M514" s="555"/>
      <c r="N514" s="554"/>
    </row>
    <row r="515" spans="1:14" x14ac:dyDescent="0.2">
      <c r="A515" s="554"/>
      <c r="B515" s="554"/>
      <c r="C515" s="554"/>
      <c r="D515" s="554"/>
      <c r="E515" s="554"/>
      <c r="F515" s="554"/>
      <c r="G515" s="554"/>
      <c r="H515" s="555"/>
      <c r="I515" s="509"/>
      <c r="J515" s="509"/>
      <c r="K515" s="554"/>
      <c r="L515" s="554"/>
      <c r="M515" s="555"/>
      <c r="N515" s="554"/>
    </row>
    <row r="516" spans="1:14" x14ac:dyDescent="0.2">
      <c r="A516" s="554"/>
      <c r="B516" s="554"/>
      <c r="C516" s="554"/>
      <c r="D516" s="554"/>
      <c r="E516" s="554"/>
      <c r="F516" s="554"/>
      <c r="G516" s="554"/>
      <c r="H516" s="555"/>
      <c r="I516" s="509"/>
      <c r="J516" s="509"/>
      <c r="K516" s="554"/>
      <c r="L516" s="554"/>
      <c r="M516" s="555"/>
      <c r="N516" s="554"/>
    </row>
    <row r="517" spans="1:14" x14ac:dyDescent="0.2">
      <c r="A517" s="554"/>
      <c r="B517" s="554"/>
      <c r="C517" s="554"/>
      <c r="D517" s="554"/>
      <c r="E517" s="554"/>
      <c r="F517" s="554"/>
      <c r="G517" s="554"/>
      <c r="H517" s="555"/>
      <c r="I517" s="509"/>
      <c r="J517" s="509"/>
      <c r="K517" s="554"/>
      <c r="L517" s="554"/>
      <c r="M517" s="555"/>
      <c r="N517" s="554"/>
    </row>
    <row r="518" spans="1:14" x14ac:dyDescent="0.2">
      <c r="A518" s="554"/>
      <c r="B518" s="554"/>
      <c r="C518" s="554"/>
      <c r="D518" s="554"/>
      <c r="E518" s="554"/>
      <c r="F518" s="554"/>
      <c r="G518" s="554"/>
      <c r="H518" s="555"/>
      <c r="I518" s="509"/>
      <c r="J518" s="509"/>
      <c r="K518" s="554"/>
      <c r="L518" s="554"/>
      <c r="M518" s="555"/>
      <c r="N518" s="554"/>
    </row>
    <row r="519" spans="1:14" x14ac:dyDescent="0.2">
      <c r="A519" s="554"/>
      <c r="B519" s="554"/>
      <c r="C519" s="554"/>
      <c r="D519" s="554"/>
      <c r="E519" s="554"/>
      <c r="F519" s="554"/>
      <c r="G519" s="554"/>
      <c r="H519" s="555"/>
      <c r="I519" s="509"/>
      <c r="J519" s="509"/>
      <c r="K519" s="554"/>
      <c r="L519" s="554"/>
      <c r="M519" s="555"/>
      <c r="N519" s="554"/>
    </row>
    <row r="520" spans="1:14" x14ac:dyDescent="0.2">
      <c r="A520" s="554"/>
      <c r="B520" s="554"/>
      <c r="C520" s="554"/>
      <c r="D520" s="554"/>
      <c r="E520" s="554"/>
      <c r="F520" s="554"/>
      <c r="G520" s="554"/>
      <c r="H520" s="555"/>
      <c r="I520" s="509"/>
      <c r="J520" s="509"/>
      <c r="K520" s="554"/>
      <c r="L520" s="554"/>
      <c r="M520" s="555"/>
      <c r="N520" s="554"/>
    </row>
    <row r="521" spans="1:14" x14ac:dyDescent="0.2">
      <c r="A521" s="554"/>
      <c r="B521" s="554"/>
      <c r="C521" s="554"/>
      <c r="D521" s="554"/>
      <c r="E521" s="554"/>
      <c r="F521" s="554"/>
      <c r="G521" s="554"/>
      <c r="H521" s="555"/>
      <c r="I521" s="509"/>
      <c r="J521" s="509"/>
      <c r="K521" s="554"/>
      <c r="L521" s="554"/>
      <c r="M521" s="555"/>
      <c r="N521" s="554"/>
    </row>
    <row r="522" spans="1:14" x14ac:dyDescent="0.2">
      <c r="A522" s="554"/>
      <c r="B522" s="554"/>
      <c r="C522" s="554"/>
      <c r="D522" s="554"/>
      <c r="E522" s="554"/>
      <c r="F522" s="554"/>
      <c r="G522" s="554"/>
      <c r="H522" s="555"/>
      <c r="I522" s="509"/>
      <c r="J522" s="509"/>
      <c r="K522" s="554"/>
      <c r="L522" s="554"/>
      <c r="M522" s="555"/>
      <c r="N522" s="554"/>
    </row>
    <row r="523" spans="1:14" x14ac:dyDescent="0.2">
      <c r="A523" s="554"/>
      <c r="B523" s="554"/>
      <c r="C523" s="554"/>
      <c r="D523" s="554"/>
      <c r="E523" s="554"/>
      <c r="F523" s="554"/>
      <c r="G523" s="554"/>
      <c r="H523" s="555"/>
      <c r="I523" s="509"/>
      <c r="J523" s="509"/>
      <c r="K523" s="554"/>
      <c r="L523" s="554"/>
      <c r="M523" s="555"/>
      <c r="N523" s="554"/>
    </row>
    <row r="524" spans="1:14" x14ac:dyDescent="0.2">
      <c r="A524" s="554"/>
      <c r="B524" s="554"/>
      <c r="C524" s="554"/>
      <c r="D524" s="554"/>
      <c r="E524" s="554"/>
      <c r="F524" s="554"/>
      <c r="G524" s="554"/>
      <c r="H524" s="555"/>
      <c r="I524" s="509"/>
      <c r="J524" s="509"/>
      <c r="K524" s="554"/>
      <c r="L524" s="554"/>
      <c r="M524" s="555"/>
      <c r="N524" s="554"/>
    </row>
    <row r="525" spans="1:14" x14ac:dyDescent="0.2">
      <c r="A525" s="554"/>
      <c r="B525" s="554"/>
      <c r="C525" s="554"/>
      <c r="D525" s="554"/>
      <c r="E525" s="554"/>
      <c r="F525" s="554"/>
      <c r="G525" s="554"/>
      <c r="H525" s="555"/>
      <c r="I525" s="509"/>
      <c r="J525" s="509"/>
      <c r="K525" s="554"/>
      <c r="L525" s="554"/>
      <c r="M525" s="555"/>
      <c r="N525" s="554"/>
    </row>
    <row r="526" spans="1:14" x14ac:dyDescent="0.2">
      <c r="A526" s="554"/>
      <c r="B526" s="554"/>
      <c r="C526" s="554"/>
      <c r="D526" s="554"/>
      <c r="E526" s="554"/>
      <c r="F526" s="554"/>
      <c r="G526" s="554"/>
      <c r="H526" s="555"/>
      <c r="I526" s="509"/>
      <c r="J526" s="509"/>
      <c r="K526" s="554"/>
      <c r="L526" s="554"/>
      <c r="M526" s="555"/>
      <c r="N526" s="554"/>
    </row>
    <row r="527" spans="1:14" x14ac:dyDescent="0.2">
      <c r="A527" s="554"/>
      <c r="B527" s="554"/>
      <c r="C527" s="554"/>
      <c r="D527" s="554"/>
      <c r="E527" s="554"/>
      <c r="F527" s="554"/>
      <c r="G527" s="554"/>
      <c r="H527" s="555"/>
      <c r="I527" s="509"/>
      <c r="J527" s="509"/>
      <c r="K527" s="554"/>
      <c r="L527" s="554"/>
      <c r="M527" s="555"/>
      <c r="N527" s="554"/>
    </row>
    <row r="528" spans="1:14" x14ac:dyDescent="0.2">
      <c r="A528" s="554"/>
      <c r="B528" s="554"/>
      <c r="C528" s="554"/>
      <c r="D528" s="554"/>
      <c r="E528" s="554"/>
      <c r="F528" s="554"/>
      <c r="G528" s="554"/>
      <c r="H528" s="555"/>
      <c r="I528" s="509"/>
      <c r="J528" s="509"/>
      <c r="K528" s="554"/>
      <c r="L528" s="554"/>
      <c r="M528" s="555"/>
      <c r="N528" s="554"/>
    </row>
    <row r="529" spans="1:14" x14ac:dyDescent="0.2">
      <c r="A529" s="554"/>
      <c r="B529" s="554"/>
      <c r="C529" s="554"/>
      <c r="D529" s="554"/>
      <c r="E529" s="554"/>
      <c r="F529" s="554"/>
      <c r="G529" s="554"/>
      <c r="H529" s="555"/>
      <c r="I529" s="509"/>
      <c r="J529" s="509"/>
      <c r="K529" s="554"/>
      <c r="L529" s="554"/>
      <c r="M529" s="555"/>
      <c r="N529" s="554"/>
    </row>
    <row r="530" spans="1:14" x14ac:dyDescent="0.2">
      <c r="A530" s="554"/>
      <c r="B530" s="554"/>
      <c r="C530" s="554"/>
      <c r="D530" s="554"/>
      <c r="E530" s="554"/>
      <c r="F530" s="554"/>
      <c r="G530" s="554"/>
      <c r="H530" s="555"/>
      <c r="I530" s="509"/>
      <c r="J530" s="509"/>
      <c r="K530" s="554"/>
      <c r="L530" s="554"/>
      <c r="M530" s="555"/>
      <c r="N530" s="554"/>
    </row>
    <row r="531" spans="1:14" x14ac:dyDescent="0.2">
      <c r="A531" s="554"/>
      <c r="B531" s="554"/>
      <c r="C531" s="554"/>
      <c r="D531" s="554"/>
      <c r="E531" s="554"/>
      <c r="F531" s="554"/>
      <c r="G531" s="554"/>
      <c r="H531" s="555"/>
      <c r="I531" s="509"/>
      <c r="J531" s="509"/>
      <c r="K531" s="554"/>
      <c r="L531" s="554"/>
      <c r="M531" s="555"/>
      <c r="N531" s="554"/>
    </row>
    <row r="532" spans="1:14" x14ac:dyDescent="0.2">
      <c r="A532" s="554"/>
      <c r="B532" s="554"/>
      <c r="C532" s="554"/>
      <c r="D532" s="554"/>
      <c r="E532" s="554"/>
      <c r="F532" s="554"/>
      <c r="G532" s="554"/>
      <c r="H532" s="555"/>
      <c r="I532" s="509"/>
      <c r="J532" s="509"/>
      <c r="K532" s="554"/>
      <c r="L532" s="554"/>
      <c r="M532" s="555"/>
      <c r="N532" s="554"/>
    </row>
    <row r="533" spans="1:14" x14ac:dyDescent="0.2">
      <c r="A533" s="554"/>
      <c r="B533" s="554"/>
      <c r="C533" s="554"/>
      <c r="D533" s="554"/>
      <c r="E533" s="554"/>
      <c r="F533" s="554"/>
      <c r="G533" s="554"/>
      <c r="H533" s="555"/>
      <c r="I533" s="509"/>
      <c r="J533" s="509"/>
      <c r="K533" s="554"/>
      <c r="L533" s="554"/>
      <c r="M533" s="555"/>
      <c r="N533" s="554"/>
    </row>
    <row r="534" spans="1:14" x14ac:dyDescent="0.2">
      <c r="A534" s="554"/>
      <c r="B534" s="554"/>
      <c r="C534" s="554"/>
      <c r="D534" s="554"/>
      <c r="E534" s="554"/>
      <c r="F534" s="554"/>
      <c r="G534" s="554"/>
      <c r="H534" s="555"/>
      <c r="I534" s="509"/>
      <c r="J534" s="509"/>
      <c r="K534" s="554"/>
      <c r="L534" s="554"/>
      <c r="M534" s="555"/>
      <c r="N534" s="554"/>
    </row>
    <row r="535" spans="1:14" x14ac:dyDescent="0.2">
      <c r="A535" s="554"/>
      <c r="B535" s="554"/>
      <c r="C535" s="554"/>
      <c r="D535" s="554"/>
      <c r="E535" s="554"/>
      <c r="F535" s="554"/>
      <c r="G535" s="554"/>
      <c r="H535" s="555"/>
      <c r="I535" s="509"/>
      <c r="J535" s="509"/>
      <c r="K535" s="554"/>
      <c r="L535" s="554"/>
      <c r="M535" s="555"/>
      <c r="N535" s="554"/>
    </row>
    <row r="536" spans="1:14" x14ac:dyDescent="0.2">
      <c r="A536" s="554"/>
      <c r="B536" s="554"/>
      <c r="C536" s="554"/>
      <c r="D536" s="554"/>
      <c r="E536" s="554"/>
      <c r="F536" s="554"/>
      <c r="G536" s="554"/>
      <c r="H536" s="555"/>
      <c r="I536" s="509"/>
      <c r="J536" s="509"/>
      <c r="K536" s="554"/>
      <c r="L536" s="554"/>
      <c r="M536" s="555"/>
      <c r="N536" s="554"/>
    </row>
    <row r="537" spans="1:14" x14ac:dyDescent="0.2">
      <c r="A537" s="554"/>
      <c r="B537" s="554"/>
      <c r="C537" s="554"/>
      <c r="D537" s="554"/>
      <c r="E537" s="554"/>
      <c r="F537" s="554"/>
      <c r="G537" s="554"/>
      <c r="H537" s="555"/>
      <c r="I537" s="509"/>
      <c r="J537" s="509"/>
      <c r="K537" s="554"/>
      <c r="L537" s="554"/>
      <c r="M537" s="555"/>
      <c r="N537" s="554"/>
    </row>
    <row r="538" spans="1:14" x14ac:dyDescent="0.2">
      <c r="A538" s="554"/>
      <c r="B538" s="554"/>
      <c r="C538" s="554"/>
      <c r="D538" s="554"/>
      <c r="E538" s="554"/>
      <c r="F538" s="554"/>
      <c r="G538" s="554"/>
      <c r="H538" s="555"/>
      <c r="I538" s="509"/>
      <c r="J538" s="509"/>
      <c r="K538" s="554"/>
      <c r="L538" s="554"/>
      <c r="M538" s="555"/>
      <c r="N538" s="554"/>
    </row>
    <row r="539" spans="1:14" x14ac:dyDescent="0.2">
      <c r="A539" s="554"/>
      <c r="B539" s="554"/>
      <c r="C539" s="554"/>
      <c r="D539" s="554"/>
      <c r="E539" s="554"/>
      <c r="F539" s="554"/>
      <c r="G539" s="554"/>
      <c r="H539" s="555"/>
      <c r="I539" s="509"/>
      <c r="J539" s="509"/>
      <c r="K539" s="554"/>
      <c r="L539" s="554"/>
      <c r="M539" s="555"/>
      <c r="N539" s="554"/>
    </row>
    <row r="540" spans="1:14" x14ac:dyDescent="0.2">
      <c r="A540" s="554"/>
      <c r="B540" s="554"/>
      <c r="C540" s="554"/>
      <c r="D540" s="554"/>
      <c r="E540" s="554"/>
      <c r="F540" s="554"/>
      <c r="G540" s="554"/>
      <c r="H540" s="555"/>
      <c r="I540" s="509"/>
      <c r="J540" s="509"/>
      <c r="K540" s="554"/>
      <c r="L540" s="554"/>
      <c r="M540" s="555"/>
      <c r="N540" s="554"/>
    </row>
    <row r="541" spans="1:14" x14ac:dyDescent="0.2">
      <c r="A541" s="554"/>
      <c r="B541" s="554"/>
      <c r="C541" s="554"/>
      <c r="D541" s="554"/>
      <c r="E541" s="554"/>
      <c r="F541" s="554"/>
      <c r="G541" s="554"/>
      <c r="H541" s="555"/>
      <c r="I541" s="509"/>
      <c r="J541" s="509"/>
      <c r="K541" s="554"/>
      <c r="L541" s="554"/>
      <c r="M541" s="555"/>
      <c r="N541" s="554"/>
    </row>
    <row r="542" spans="1:14" x14ac:dyDescent="0.2">
      <c r="A542" s="554"/>
      <c r="B542" s="554"/>
      <c r="C542" s="554"/>
      <c r="D542" s="554"/>
      <c r="E542" s="554"/>
      <c r="F542" s="554"/>
      <c r="G542" s="554"/>
      <c r="H542" s="555"/>
      <c r="I542" s="509"/>
      <c r="J542" s="509"/>
      <c r="K542" s="554"/>
      <c r="L542" s="554"/>
      <c r="M542" s="555"/>
      <c r="N542" s="554"/>
    </row>
    <row r="543" spans="1:14" x14ac:dyDescent="0.2">
      <c r="A543" s="554"/>
      <c r="B543" s="554"/>
      <c r="C543" s="554"/>
      <c r="D543" s="554"/>
      <c r="E543" s="554"/>
      <c r="F543" s="554"/>
      <c r="G543" s="554"/>
      <c r="H543" s="555"/>
      <c r="I543" s="509"/>
      <c r="J543" s="509"/>
      <c r="K543" s="554"/>
      <c r="L543" s="554"/>
      <c r="M543" s="555"/>
      <c r="N543" s="554"/>
    </row>
    <row r="544" spans="1:14" x14ac:dyDescent="0.2">
      <c r="A544" s="554"/>
      <c r="B544" s="554"/>
      <c r="C544" s="554"/>
      <c r="D544" s="554"/>
      <c r="E544" s="554"/>
      <c r="F544" s="554"/>
      <c r="G544" s="554"/>
      <c r="H544" s="555"/>
      <c r="I544" s="509"/>
      <c r="J544" s="509"/>
      <c r="K544" s="554"/>
      <c r="L544" s="554"/>
      <c r="M544" s="555"/>
      <c r="N544" s="554"/>
    </row>
    <row r="545" spans="1:14" x14ac:dyDescent="0.2">
      <c r="A545" s="554"/>
      <c r="B545" s="554"/>
      <c r="C545" s="554"/>
      <c r="D545" s="554"/>
      <c r="E545" s="554"/>
      <c r="F545" s="554"/>
      <c r="G545" s="554"/>
      <c r="H545" s="555"/>
      <c r="I545" s="509"/>
      <c r="J545" s="509"/>
      <c r="K545" s="554"/>
      <c r="L545" s="554"/>
      <c r="M545" s="555"/>
      <c r="N545" s="554"/>
    </row>
    <row r="546" spans="1:14" x14ac:dyDescent="0.2">
      <c r="A546" s="554"/>
      <c r="B546" s="554"/>
      <c r="C546" s="554"/>
      <c r="D546" s="554"/>
      <c r="E546" s="554"/>
      <c r="F546" s="554"/>
      <c r="G546" s="554"/>
      <c r="H546" s="555"/>
      <c r="I546" s="509"/>
      <c r="J546" s="509"/>
      <c r="K546" s="554"/>
      <c r="L546" s="554"/>
      <c r="M546" s="555"/>
      <c r="N546" s="554"/>
    </row>
    <row r="547" spans="1:14" x14ac:dyDescent="0.2">
      <c r="A547" s="554"/>
      <c r="B547" s="554"/>
      <c r="C547" s="554"/>
      <c r="D547" s="554"/>
      <c r="E547" s="554"/>
      <c r="F547" s="554"/>
      <c r="G547" s="554"/>
      <c r="H547" s="555"/>
      <c r="I547" s="509"/>
      <c r="J547" s="509"/>
      <c r="K547" s="554"/>
      <c r="L547" s="554"/>
      <c r="M547" s="555"/>
      <c r="N547" s="554"/>
    </row>
    <row r="548" spans="1:14" x14ac:dyDescent="0.2">
      <c r="A548" s="554"/>
      <c r="B548" s="554"/>
      <c r="C548" s="554"/>
      <c r="D548" s="554"/>
      <c r="E548" s="554"/>
      <c r="F548" s="554"/>
      <c r="G548" s="554"/>
      <c r="H548" s="555"/>
      <c r="I548" s="509"/>
      <c r="J548" s="509"/>
      <c r="K548" s="554"/>
      <c r="L548" s="554"/>
      <c r="M548" s="555"/>
      <c r="N548" s="554"/>
    </row>
    <row r="549" spans="1:14" x14ac:dyDescent="0.2">
      <c r="A549" s="554"/>
      <c r="B549" s="554"/>
      <c r="C549" s="554"/>
      <c r="D549" s="554"/>
      <c r="E549" s="554"/>
      <c r="F549" s="554"/>
      <c r="G549" s="554"/>
      <c r="H549" s="555"/>
      <c r="I549" s="509"/>
      <c r="J549" s="509"/>
      <c r="K549" s="554"/>
      <c r="L549" s="554"/>
      <c r="M549" s="555"/>
      <c r="N549" s="554"/>
    </row>
    <row r="550" spans="1:14" x14ac:dyDescent="0.2">
      <c r="A550" s="554"/>
      <c r="B550" s="554"/>
      <c r="C550" s="554"/>
      <c r="D550" s="554"/>
      <c r="E550" s="554"/>
      <c r="F550" s="554"/>
      <c r="G550" s="554"/>
      <c r="H550" s="555"/>
      <c r="I550" s="509"/>
      <c r="J550" s="509"/>
      <c r="K550" s="554"/>
      <c r="L550" s="554"/>
      <c r="M550" s="555"/>
      <c r="N550" s="554"/>
    </row>
    <row r="551" spans="1:14" x14ac:dyDescent="0.2">
      <c r="A551" s="554"/>
      <c r="B551" s="554"/>
      <c r="C551" s="554"/>
      <c r="D551" s="554"/>
      <c r="E551" s="554"/>
      <c r="F551" s="554"/>
      <c r="G551" s="554"/>
      <c r="H551" s="555"/>
      <c r="I551" s="509"/>
      <c r="J551" s="509"/>
      <c r="K551" s="554"/>
      <c r="L551" s="554"/>
      <c r="M551" s="555"/>
      <c r="N551" s="554"/>
    </row>
    <row r="552" spans="1:14" x14ac:dyDescent="0.2">
      <c r="A552" s="554"/>
      <c r="B552" s="554"/>
      <c r="C552" s="554"/>
      <c r="D552" s="554"/>
      <c r="E552" s="554"/>
      <c r="F552" s="554"/>
      <c r="G552" s="554"/>
      <c r="H552" s="555"/>
      <c r="I552" s="509"/>
      <c r="J552" s="509"/>
      <c r="K552" s="554"/>
      <c r="L552" s="554"/>
      <c r="M552" s="555"/>
      <c r="N552" s="554"/>
    </row>
    <row r="553" spans="1:14" x14ac:dyDescent="0.2">
      <c r="A553" s="554"/>
      <c r="B553" s="554"/>
      <c r="C553" s="554"/>
      <c r="D553" s="554"/>
      <c r="E553" s="554"/>
      <c r="F553" s="554"/>
      <c r="G553" s="554"/>
      <c r="H553" s="555"/>
      <c r="I553" s="509"/>
      <c r="J553" s="509"/>
      <c r="K553" s="554"/>
      <c r="L553" s="554"/>
      <c r="M553" s="555"/>
      <c r="N553" s="554"/>
    </row>
    <row r="554" spans="1:14" x14ac:dyDescent="0.2">
      <c r="A554" s="554"/>
      <c r="B554" s="554"/>
      <c r="C554" s="554"/>
      <c r="D554" s="554"/>
      <c r="E554" s="554"/>
      <c r="F554" s="554"/>
      <c r="G554" s="554"/>
      <c r="H554" s="555"/>
      <c r="I554" s="509"/>
      <c r="J554" s="509"/>
      <c r="K554" s="554"/>
      <c r="L554" s="554"/>
      <c r="M554" s="555"/>
      <c r="N554" s="554"/>
    </row>
    <row r="555" spans="1:14" x14ac:dyDescent="0.2">
      <c r="A555" s="554"/>
      <c r="B555" s="554"/>
      <c r="C555" s="554"/>
      <c r="D555" s="554"/>
      <c r="E555" s="554"/>
      <c r="F555" s="554"/>
      <c r="G555" s="554"/>
      <c r="H555" s="555"/>
      <c r="I555" s="509"/>
      <c r="J555" s="509"/>
      <c r="K555" s="554"/>
      <c r="L555" s="554"/>
      <c r="M555" s="555"/>
      <c r="N555" s="554"/>
    </row>
    <row r="556" spans="1:14" x14ac:dyDescent="0.2">
      <c r="A556" s="554"/>
      <c r="B556" s="554"/>
      <c r="C556" s="554"/>
      <c r="D556" s="554"/>
      <c r="E556" s="554"/>
      <c r="F556" s="554"/>
      <c r="G556" s="554"/>
      <c r="H556" s="555"/>
      <c r="I556" s="509"/>
      <c r="J556" s="509"/>
      <c r="K556" s="554"/>
      <c r="L556" s="554"/>
      <c r="M556" s="555"/>
      <c r="N556" s="554"/>
    </row>
    <row r="557" spans="1:14" x14ac:dyDescent="0.2">
      <c r="A557" s="554"/>
      <c r="B557" s="554"/>
      <c r="C557" s="554"/>
      <c r="D557" s="554"/>
      <c r="E557" s="554"/>
      <c r="F557" s="554"/>
      <c r="G557" s="554"/>
      <c r="H557" s="555"/>
      <c r="I557" s="509"/>
      <c r="J557" s="509"/>
      <c r="K557" s="554"/>
      <c r="L557" s="554"/>
      <c r="M557" s="555"/>
      <c r="N557" s="554"/>
    </row>
    <row r="558" spans="1:14" x14ac:dyDescent="0.2">
      <c r="A558" s="554"/>
      <c r="B558" s="554"/>
      <c r="C558" s="554"/>
      <c r="D558" s="554"/>
      <c r="E558" s="554"/>
      <c r="F558" s="554"/>
      <c r="G558" s="554"/>
      <c r="H558" s="555"/>
      <c r="I558" s="509"/>
      <c r="J558" s="509"/>
      <c r="K558" s="554"/>
      <c r="L558" s="554"/>
      <c r="M558" s="555"/>
      <c r="N558" s="554"/>
    </row>
    <row r="559" spans="1:14" x14ac:dyDescent="0.2">
      <c r="A559" s="554"/>
      <c r="B559" s="554"/>
      <c r="C559" s="554"/>
      <c r="D559" s="554"/>
      <c r="E559" s="554"/>
      <c r="F559" s="554"/>
      <c r="G559" s="554"/>
      <c r="H559" s="555"/>
      <c r="I559" s="509"/>
      <c r="J559" s="509"/>
      <c r="K559" s="554"/>
      <c r="L559" s="554"/>
      <c r="M559" s="555"/>
      <c r="N559" s="554"/>
    </row>
    <row r="560" spans="1:14" x14ac:dyDescent="0.2">
      <c r="A560" s="554"/>
      <c r="B560" s="554"/>
      <c r="C560" s="554"/>
      <c r="D560" s="554"/>
      <c r="E560" s="554"/>
      <c r="F560" s="554"/>
      <c r="G560" s="554"/>
      <c r="H560" s="555"/>
      <c r="I560" s="509"/>
      <c r="J560" s="509"/>
      <c r="K560" s="554"/>
      <c r="L560" s="554"/>
      <c r="M560" s="555"/>
      <c r="N560" s="554"/>
    </row>
    <row r="561" spans="1:14" x14ac:dyDescent="0.2">
      <c r="A561" s="554"/>
      <c r="B561" s="554"/>
      <c r="C561" s="554"/>
      <c r="D561" s="554"/>
      <c r="E561" s="554"/>
      <c r="F561" s="554"/>
      <c r="G561" s="554"/>
      <c r="H561" s="555"/>
      <c r="I561" s="509"/>
      <c r="J561" s="509"/>
      <c r="K561" s="554"/>
      <c r="L561" s="554"/>
      <c r="M561" s="555"/>
      <c r="N561" s="554"/>
    </row>
    <row r="562" spans="1:14" x14ac:dyDescent="0.2">
      <c r="A562" s="554"/>
      <c r="B562" s="554"/>
      <c r="C562" s="554"/>
      <c r="D562" s="554"/>
      <c r="E562" s="554"/>
      <c r="F562" s="554"/>
      <c r="G562" s="554"/>
      <c r="H562" s="555"/>
      <c r="I562" s="509"/>
      <c r="J562" s="509"/>
      <c r="K562" s="554"/>
      <c r="L562" s="554"/>
      <c r="M562" s="555"/>
      <c r="N562" s="554"/>
    </row>
    <row r="563" spans="1:14" x14ac:dyDescent="0.2">
      <c r="A563" s="554"/>
      <c r="B563" s="554"/>
      <c r="C563" s="554"/>
      <c r="D563" s="554"/>
      <c r="E563" s="554"/>
      <c r="F563" s="554"/>
      <c r="G563" s="554"/>
      <c r="H563" s="555"/>
      <c r="I563" s="509"/>
      <c r="J563" s="509"/>
      <c r="K563" s="554"/>
      <c r="L563" s="554"/>
      <c r="M563" s="555"/>
      <c r="N563" s="554"/>
    </row>
    <row r="564" spans="1:14" x14ac:dyDescent="0.2">
      <c r="A564" s="554"/>
      <c r="B564" s="554"/>
      <c r="C564" s="554"/>
      <c r="D564" s="554"/>
      <c r="E564" s="554"/>
      <c r="F564" s="554"/>
      <c r="G564" s="554"/>
      <c r="H564" s="555"/>
      <c r="I564" s="509"/>
      <c r="J564" s="509"/>
      <c r="K564" s="554"/>
      <c r="L564" s="554"/>
      <c r="M564" s="555"/>
      <c r="N564" s="554"/>
    </row>
    <row r="565" spans="1:14" x14ac:dyDescent="0.2">
      <c r="A565" s="554"/>
      <c r="B565" s="554"/>
      <c r="C565" s="554"/>
      <c r="D565" s="554"/>
      <c r="E565" s="554"/>
      <c r="F565" s="554"/>
      <c r="G565" s="554"/>
      <c r="H565" s="555"/>
      <c r="I565" s="509"/>
      <c r="J565" s="509"/>
      <c r="K565" s="554"/>
      <c r="L565" s="554"/>
      <c r="M565" s="555"/>
      <c r="N565" s="554"/>
    </row>
    <row r="566" spans="1:14" x14ac:dyDescent="0.2">
      <c r="A566" s="554"/>
      <c r="B566" s="554"/>
      <c r="C566" s="554"/>
      <c r="D566" s="554"/>
      <c r="E566" s="554"/>
      <c r="F566" s="554"/>
      <c r="G566" s="554"/>
      <c r="H566" s="555"/>
      <c r="I566" s="509"/>
      <c r="J566" s="509"/>
      <c r="K566" s="554"/>
      <c r="L566" s="554"/>
      <c r="M566" s="555"/>
      <c r="N566" s="554"/>
    </row>
    <row r="567" spans="1:14" x14ac:dyDescent="0.2">
      <c r="A567" s="554"/>
      <c r="B567" s="554"/>
      <c r="C567" s="554"/>
      <c r="D567" s="554"/>
      <c r="E567" s="554"/>
      <c r="F567" s="554"/>
      <c r="G567" s="554"/>
      <c r="H567" s="555"/>
      <c r="I567" s="509"/>
      <c r="J567" s="509"/>
      <c r="K567" s="554"/>
      <c r="L567" s="554"/>
      <c r="M567" s="555"/>
      <c r="N567" s="554"/>
    </row>
    <row r="568" spans="1:14" x14ac:dyDescent="0.2">
      <c r="A568" s="554"/>
      <c r="B568" s="554"/>
      <c r="C568" s="554"/>
      <c r="D568" s="554"/>
      <c r="E568" s="554"/>
      <c r="F568" s="554"/>
      <c r="G568" s="554"/>
      <c r="H568" s="555"/>
      <c r="I568" s="509"/>
      <c r="J568" s="509"/>
      <c r="K568" s="554"/>
      <c r="L568" s="554"/>
      <c r="M568" s="555"/>
      <c r="N568" s="554"/>
    </row>
    <row r="569" spans="1:14" x14ac:dyDescent="0.2">
      <c r="A569" s="554"/>
      <c r="B569" s="554"/>
      <c r="C569" s="554"/>
      <c r="D569" s="554"/>
      <c r="E569" s="554"/>
      <c r="F569" s="554"/>
      <c r="G569" s="554"/>
      <c r="H569" s="555"/>
      <c r="I569" s="509"/>
      <c r="J569" s="509"/>
      <c r="K569" s="554"/>
      <c r="L569" s="554"/>
      <c r="M569" s="555"/>
      <c r="N569" s="554"/>
    </row>
    <row r="570" spans="1:14" x14ac:dyDescent="0.2">
      <c r="A570" s="554"/>
      <c r="B570" s="554"/>
      <c r="C570" s="554"/>
      <c r="D570" s="554"/>
      <c r="E570" s="554"/>
      <c r="F570" s="554"/>
      <c r="G570" s="554"/>
      <c r="H570" s="555"/>
      <c r="I570" s="509"/>
      <c r="J570" s="509"/>
      <c r="K570" s="554"/>
      <c r="L570" s="554"/>
      <c r="M570" s="555"/>
      <c r="N570" s="554"/>
    </row>
    <row r="571" spans="1:14" x14ac:dyDescent="0.2">
      <c r="A571" s="554"/>
      <c r="B571" s="554"/>
      <c r="C571" s="554"/>
      <c r="D571" s="554"/>
      <c r="E571" s="554"/>
      <c r="F571" s="554"/>
      <c r="G571" s="554"/>
      <c r="H571" s="555"/>
      <c r="I571" s="509"/>
      <c r="J571" s="509"/>
      <c r="K571" s="554"/>
      <c r="L571" s="554"/>
      <c r="M571" s="555"/>
      <c r="N571" s="554"/>
    </row>
    <row r="572" spans="1:14" x14ac:dyDescent="0.2">
      <c r="A572" s="554"/>
      <c r="B572" s="554"/>
      <c r="C572" s="554"/>
      <c r="D572" s="554"/>
      <c r="E572" s="554"/>
      <c r="F572" s="554"/>
      <c r="G572" s="554"/>
      <c r="H572" s="555"/>
      <c r="I572" s="509"/>
      <c r="J572" s="509"/>
      <c r="K572" s="554"/>
      <c r="L572" s="554"/>
      <c r="M572" s="555"/>
      <c r="N572" s="554"/>
    </row>
    <row r="573" spans="1:14" x14ac:dyDescent="0.2">
      <c r="A573" s="554"/>
      <c r="B573" s="554"/>
      <c r="C573" s="554"/>
      <c r="D573" s="554"/>
      <c r="E573" s="554"/>
      <c r="F573" s="554"/>
      <c r="G573" s="554"/>
      <c r="H573" s="555"/>
      <c r="I573" s="509"/>
      <c r="J573" s="509"/>
      <c r="K573" s="554"/>
      <c r="L573" s="554"/>
      <c r="M573" s="555"/>
      <c r="N573" s="554"/>
    </row>
    <row r="574" spans="1:14" x14ac:dyDescent="0.2">
      <c r="A574" s="554"/>
      <c r="B574" s="554"/>
      <c r="C574" s="554"/>
      <c r="D574" s="554"/>
      <c r="E574" s="554"/>
      <c r="F574" s="554"/>
      <c r="G574" s="554"/>
      <c r="H574" s="555"/>
      <c r="I574" s="509"/>
      <c r="J574" s="509"/>
      <c r="K574" s="554"/>
      <c r="L574" s="554"/>
      <c r="M574" s="555"/>
      <c r="N574" s="554"/>
    </row>
    <row r="575" spans="1:14" x14ac:dyDescent="0.2">
      <c r="A575" s="554"/>
      <c r="B575" s="554"/>
      <c r="C575" s="554"/>
      <c r="D575" s="554"/>
      <c r="E575" s="554"/>
      <c r="F575" s="554"/>
      <c r="G575" s="554"/>
      <c r="H575" s="555"/>
      <c r="I575" s="509"/>
      <c r="J575" s="509"/>
      <c r="K575" s="554"/>
      <c r="L575" s="554"/>
      <c r="M575" s="555"/>
      <c r="N575" s="554"/>
    </row>
    <row r="576" spans="1:14" x14ac:dyDescent="0.2">
      <c r="A576" s="554"/>
      <c r="B576" s="554"/>
      <c r="C576" s="554"/>
      <c r="D576" s="554"/>
      <c r="E576" s="554"/>
      <c r="F576" s="554"/>
      <c r="G576" s="554"/>
      <c r="H576" s="555"/>
      <c r="I576" s="509"/>
      <c r="J576" s="509"/>
      <c r="K576" s="554"/>
      <c r="L576" s="554"/>
      <c r="M576" s="555"/>
      <c r="N576" s="554"/>
    </row>
    <row r="577" spans="1:14" x14ac:dyDescent="0.2">
      <c r="A577" s="554"/>
      <c r="B577" s="554"/>
      <c r="C577" s="554"/>
      <c r="D577" s="554"/>
      <c r="E577" s="554"/>
      <c r="F577" s="554"/>
      <c r="G577" s="554"/>
      <c r="H577" s="555"/>
      <c r="I577" s="509"/>
      <c r="J577" s="509"/>
      <c r="K577" s="554"/>
      <c r="L577" s="554"/>
      <c r="M577" s="555"/>
      <c r="N577" s="554"/>
    </row>
    <row r="578" spans="1:14" x14ac:dyDescent="0.2">
      <c r="A578" s="554"/>
      <c r="B578" s="554"/>
      <c r="C578" s="554"/>
      <c r="D578" s="554"/>
      <c r="E578" s="554"/>
      <c r="F578" s="554"/>
      <c r="G578" s="554"/>
      <c r="H578" s="555"/>
      <c r="I578" s="509"/>
      <c r="J578" s="509"/>
      <c r="K578" s="554"/>
      <c r="L578" s="554"/>
      <c r="M578" s="555"/>
      <c r="N578" s="554"/>
    </row>
    <row r="579" spans="1:14" x14ac:dyDescent="0.2">
      <c r="A579" s="554"/>
      <c r="B579" s="554"/>
      <c r="C579" s="554"/>
      <c r="D579" s="554"/>
      <c r="E579" s="554"/>
      <c r="F579" s="554"/>
      <c r="G579" s="554"/>
      <c r="H579" s="555"/>
      <c r="I579" s="509"/>
      <c r="J579" s="509"/>
      <c r="K579" s="554"/>
      <c r="L579" s="554"/>
      <c r="M579" s="555"/>
      <c r="N579" s="554"/>
    </row>
    <row r="580" spans="1:14" x14ac:dyDescent="0.2">
      <c r="A580" s="554"/>
      <c r="B580" s="554"/>
      <c r="C580" s="554"/>
      <c r="D580" s="554"/>
      <c r="E580" s="554"/>
      <c r="F580" s="554"/>
      <c r="G580" s="554"/>
      <c r="H580" s="555"/>
      <c r="I580" s="509"/>
      <c r="J580" s="509"/>
      <c r="K580" s="554"/>
      <c r="L580" s="554"/>
      <c r="M580" s="555"/>
      <c r="N580" s="554"/>
    </row>
    <row r="581" spans="1:14" x14ac:dyDescent="0.2">
      <c r="A581" s="554"/>
      <c r="B581" s="554"/>
      <c r="C581" s="554"/>
      <c r="D581" s="554"/>
      <c r="E581" s="554"/>
      <c r="F581" s="554"/>
      <c r="G581" s="554"/>
      <c r="H581" s="555"/>
      <c r="I581" s="509"/>
      <c r="J581" s="509"/>
      <c r="K581" s="554"/>
      <c r="L581" s="554"/>
      <c r="M581" s="555"/>
      <c r="N581" s="554"/>
    </row>
    <row r="582" spans="1:14" x14ac:dyDescent="0.2">
      <c r="A582" s="554"/>
      <c r="B582" s="554"/>
      <c r="C582" s="554"/>
      <c r="D582" s="554"/>
      <c r="E582" s="554"/>
      <c r="F582" s="554"/>
      <c r="G582" s="554"/>
      <c r="H582" s="555"/>
      <c r="I582" s="509"/>
      <c r="J582" s="509"/>
      <c r="K582" s="554"/>
      <c r="L582" s="554"/>
      <c r="M582" s="555"/>
      <c r="N582" s="554"/>
    </row>
    <row r="583" spans="1:14" x14ac:dyDescent="0.2">
      <c r="A583" s="554"/>
      <c r="B583" s="554"/>
      <c r="C583" s="554"/>
      <c r="D583" s="554"/>
      <c r="E583" s="554"/>
      <c r="F583" s="554"/>
      <c r="G583" s="554"/>
      <c r="H583" s="555"/>
      <c r="I583" s="509"/>
      <c r="J583" s="509"/>
      <c r="K583" s="554"/>
      <c r="L583" s="554"/>
      <c r="M583" s="555"/>
      <c r="N583" s="554"/>
    </row>
    <row r="584" spans="1:14" x14ac:dyDescent="0.2">
      <c r="A584" s="554"/>
      <c r="B584" s="554"/>
      <c r="C584" s="554"/>
      <c r="D584" s="554"/>
      <c r="E584" s="554"/>
      <c r="F584" s="554"/>
      <c r="G584" s="554"/>
      <c r="H584" s="555"/>
      <c r="I584" s="509"/>
      <c r="J584" s="509"/>
      <c r="K584" s="554"/>
      <c r="L584" s="554"/>
      <c r="M584" s="555"/>
      <c r="N584" s="554"/>
    </row>
    <row r="585" spans="1:14" x14ac:dyDescent="0.2">
      <c r="A585" s="554"/>
      <c r="B585" s="554"/>
      <c r="C585" s="554"/>
      <c r="D585" s="554"/>
      <c r="E585" s="554"/>
      <c r="F585" s="554"/>
      <c r="G585" s="554"/>
      <c r="H585" s="555"/>
      <c r="I585" s="509"/>
      <c r="J585" s="509"/>
      <c r="K585" s="554"/>
      <c r="L585" s="554"/>
      <c r="M585" s="555"/>
      <c r="N585" s="554"/>
    </row>
    <row r="586" spans="1:14" x14ac:dyDescent="0.2">
      <c r="A586" s="554"/>
      <c r="B586" s="554"/>
      <c r="C586" s="554"/>
      <c r="D586" s="554"/>
      <c r="E586" s="554"/>
      <c r="F586" s="554"/>
      <c r="G586" s="554"/>
      <c r="H586" s="555"/>
      <c r="I586" s="509"/>
      <c r="J586" s="509"/>
      <c r="K586" s="554"/>
      <c r="L586" s="554"/>
      <c r="M586" s="555"/>
      <c r="N586" s="554"/>
    </row>
    <row r="587" spans="1:14" x14ac:dyDescent="0.2">
      <c r="A587" s="554"/>
      <c r="B587" s="554"/>
      <c r="C587" s="554"/>
      <c r="D587" s="554"/>
      <c r="E587" s="554"/>
      <c r="F587" s="554"/>
      <c r="G587" s="554"/>
      <c r="H587" s="555"/>
      <c r="I587" s="509"/>
      <c r="J587" s="509"/>
      <c r="K587" s="554"/>
      <c r="L587" s="554"/>
      <c r="M587" s="555"/>
      <c r="N587" s="554"/>
    </row>
    <row r="588" spans="1:14" x14ac:dyDescent="0.2">
      <c r="A588" s="554"/>
      <c r="B588" s="554"/>
      <c r="C588" s="554"/>
      <c r="D588" s="554"/>
      <c r="E588" s="554"/>
      <c r="F588" s="554"/>
      <c r="G588" s="554"/>
      <c r="H588" s="555"/>
      <c r="I588" s="509"/>
      <c r="J588" s="509"/>
      <c r="K588" s="554"/>
      <c r="L588" s="554"/>
      <c r="M588" s="555"/>
      <c r="N588" s="554"/>
    </row>
    <row r="589" spans="1:14" x14ac:dyDescent="0.2">
      <c r="A589" s="554"/>
      <c r="B589" s="554"/>
      <c r="C589" s="554"/>
      <c r="D589" s="554"/>
      <c r="E589" s="554"/>
      <c r="F589" s="554"/>
      <c r="G589" s="554"/>
      <c r="H589" s="555"/>
      <c r="I589" s="509"/>
      <c r="J589" s="509"/>
      <c r="K589" s="554"/>
      <c r="L589" s="554"/>
      <c r="M589" s="555"/>
      <c r="N589" s="554"/>
    </row>
    <row r="590" spans="1:14" x14ac:dyDescent="0.2">
      <c r="A590" s="554"/>
      <c r="B590" s="554"/>
      <c r="C590" s="554"/>
      <c r="D590" s="554"/>
      <c r="E590" s="554"/>
      <c r="F590" s="554"/>
      <c r="G590" s="554"/>
      <c r="H590" s="555"/>
      <c r="I590" s="509"/>
      <c r="J590" s="509"/>
      <c r="K590" s="554"/>
      <c r="L590" s="554"/>
      <c r="M590" s="555"/>
      <c r="N590" s="554"/>
    </row>
    <row r="591" spans="1:14" x14ac:dyDescent="0.2">
      <c r="A591" s="554"/>
      <c r="B591" s="554"/>
      <c r="C591" s="554"/>
      <c r="D591" s="554"/>
      <c r="E591" s="554"/>
      <c r="F591" s="554"/>
      <c r="G591" s="554"/>
      <c r="H591" s="555"/>
      <c r="I591" s="509"/>
      <c r="J591" s="509"/>
      <c r="K591" s="554"/>
      <c r="L591" s="554"/>
      <c r="M591" s="555"/>
      <c r="N591" s="554"/>
    </row>
    <row r="592" spans="1:14" x14ac:dyDescent="0.2">
      <c r="A592" s="554"/>
      <c r="B592" s="554"/>
      <c r="C592" s="554"/>
      <c r="D592" s="554"/>
      <c r="E592" s="554"/>
      <c r="F592" s="554"/>
      <c r="G592" s="554"/>
      <c r="H592" s="555"/>
      <c r="I592" s="509"/>
      <c r="J592" s="509"/>
      <c r="K592" s="554"/>
      <c r="L592" s="554"/>
      <c r="M592" s="555"/>
      <c r="N592" s="554"/>
    </row>
    <row r="593" spans="1:14" x14ac:dyDescent="0.2">
      <c r="A593" s="554"/>
      <c r="B593" s="554"/>
      <c r="C593" s="554"/>
      <c r="D593" s="554"/>
      <c r="E593" s="554"/>
      <c r="F593" s="554"/>
      <c r="G593" s="554"/>
      <c r="H593" s="555"/>
      <c r="I593" s="509"/>
      <c r="J593" s="509"/>
      <c r="K593" s="554"/>
      <c r="L593" s="554"/>
      <c r="M593" s="555"/>
      <c r="N593" s="554"/>
    </row>
    <row r="594" spans="1:14" x14ac:dyDescent="0.2">
      <c r="A594" s="554"/>
      <c r="B594" s="554"/>
      <c r="C594" s="554"/>
      <c r="D594" s="554"/>
      <c r="E594" s="554"/>
      <c r="F594" s="554"/>
      <c r="G594" s="554"/>
      <c r="H594" s="555"/>
      <c r="I594" s="509"/>
      <c r="J594" s="509"/>
      <c r="K594" s="554"/>
      <c r="L594" s="554"/>
      <c r="M594" s="555"/>
      <c r="N594" s="554"/>
    </row>
    <row r="595" spans="1:14" x14ac:dyDescent="0.2">
      <c r="A595" s="554"/>
      <c r="B595" s="554"/>
      <c r="C595" s="554"/>
      <c r="D595" s="554"/>
      <c r="E595" s="554"/>
      <c r="F595" s="554"/>
      <c r="G595" s="554"/>
      <c r="H595" s="555"/>
      <c r="I595" s="509"/>
      <c r="J595" s="509"/>
      <c r="K595" s="554"/>
      <c r="L595" s="554"/>
      <c r="M595" s="555"/>
      <c r="N595" s="554"/>
    </row>
    <row r="596" spans="1:14" x14ac:dyDescent="0.2">
      <c r="A596" s="554"/>
      <c r="B596" s="554"/>
      <c r="C596" s="554"/>
      <c r="D596" s="554"/>
      <c r="E596" s="554"/>
      <c r="F596" s="554"/>
      <c r="G596" s="554"/>
      <c r="H596" s="555"/>
      <c r="I596" s="509"/>
      <c r="J596" s="509"/>
      <c r="K596" s="554"/>
      <c r="L596" s="554"/>
      <c r="M596" s="555"/>
      <c r="N596" s="554"/>
    </row>
    <row r="597" spans="1:14" x14ac:dyDescent="0.2">
      <c r="A597" s="554"/>
      <c r="B597" s="554"/>
      <c r="C597" s="554"/>
      <c r="D597" s="554"/>
      <c r="E597" s="554"/>
      <c r="F597" s="554"/>
      <c r="G597" s="554"/>
      <c r="H597" s="555"/>
      <c r="I597" s="509"/>
      <c r="J597" s="509"/>
      <c r="K597" s="554"/>
      <c r="L597" s="554"/>
      <c r="M597" s="555"/>
      <c r="N597" s="554"/>
    </row>
    <row r="598" spans="1:14" x14ac:dyDescent="0.2">
      <c r="A598" s="554"/>
      <c r="B598" s="554"/>
      <c r="C598" s="554"/>
      <c r="D598" s="554"/>
      <c r="E598" s="554"/>
      <c r="F598" s="554"/>
      <c r="G598" s="554"/>
      <c r="H598" s="555"/>
      <c r="I598" s="509"/>
      <c r="J598" s="509"/>
      <c r="K598" s="554"/>
      <c r="L598" s="554"/>
      <c r="M598" s="555"/>
      <c r="N598" s="554"/>
    </row>
    <row r="599" spans="1:14" x14ac:dyDescent="0.2">
      <c r="A599" s="554"/>
      <c r="B599" s="554"/>
      <c r="C599" s="554"/>
      <c r="D599" s="554"/>
      <c r="E599" s="554"/>
      <c r="F599" s="554"/>
      <c r="G599" s="554"/>
      <c r="H599" s="555"/>
      <c r="I599" s="509"/>
      <c r="J599" s="509"/>
      <c r="K599" s="554"/>
      <c r="L599" s="554"/>
      <c r="M599" s="555"/>
      <c r="N599" s="554"/>
    </row>
    <row r="600" spans="1:14" x14ac:dyDescent="0.2">
      <c r="A600" s="554"/>
      <c r="B600" s="554"/>
      <c r="C600" s="554"/>
      <c r="D600" s="554"/>
      <c r="E600" s="554"/>
      <c r="F600" s="554"/>
      <c r="G600" s="554"/>
      <c r="H600" s="555"/>
      <c r="I600" s="509"/>
      <c r="J600" s="509"/>
      <c r="K600" s="554"/>
      <c r="L600" s="554"/>
      <c r="M600" s="555"/>
      <c r="N600" s="554"/>
    </row>
    <row r="601" spans="1:14" x14ac:dyDescent="0.2">
      <c r="A601" s="554"/>
      <c r="B601" s="554"/>
      <c r="C601" s="554"/>
      <c r="D601" s="554"/>
      <c r="E601" s="554"/>
      <c r="F601" s="554"/>
      <c r="G601" s="554"/>
      <c r="H601" s="555"/>
      <c r="I601" s="509"/>
      <c r="J601" s="509"/>
      <c r="K601" s="554"/>
      <c r="L601" s="554"/>
      <c r="M601" s="555"/>
      <c r="N601" s="554"/>
    </row>
    <row r="602" spans="1:14" x14ac:dyDescent="0.2">
      <c r="A602" s="554"/>
      <c r="B602" s="554"/>
      <c r="C602" s="554"/>
      <c r="D602" s="554"/>
      <c r="E602" s="554"/>
      <c r="F602" s="554"/>
      <c r="G602" s="554"/>
      <c r="H602" s="555"/>
      <c r="I602" s="509"/>
      <c r="J602" s="509"/>
      <c r="K602" s="554"/>
      <c r="L602" s="554"/>
      <c r="M602" s="555"/>
      <c r="N602" s="554"/>
    </row>
    <row r="603" spans="1:14" x14ac:dyDescent="0.2">
      <c r="A603" s="554"/>
      <c r="B603" s="554"/>
      <c r="C603" s="554"/>
      <c r="D603" s="554"/>
      <c r="E603" s="554"/>
      <c r="F603" s="554"/>
      <c r="G603" s="554"/>
      <c r="H603" s="555"/>
      <c r="I603" s="509"/>
      <c r="J603" s="509"/>
      <c r="K603" s="554"/>
      <c r="L603" s="554"/>
      <c r="M603" s="555"/>
      <c r="N603" s="554"/>
    </row>
    <row r="604" spans="1:14" x14ac:dyDescent="0.2">
      <c r="A604" s="554"/>
      <c r="B604" s="554"/>
      <c r="C604" s="554"/>
      <c r="D604" s="554"/>
      <c r="E604" s="554"/>
      <c r="F604" s="554"/>
      <c r="G604" s="554"/>
      <c r="H604" s="555"/>
      <c r="I604" s="509"/>
      <c r="J604" s="509"/>
      <c r="K604" s="554"/>
      <c r="L604" s="554"/>
      <c r="M604" s="555"/>
      <c r="N604" s="554"/>
    </row>
    <row r="605" spans="1:14" x14ac:dyDescent="0.2">
      <c r="A605" s="554"/>
      <c r="B605" s="554"/>
      <c r="C605" s="554"/>
      <c r="D605" s="554"/>
      <c r="E605" s="554"/>
      <c r="F605" s="554"/>
      <c r="G605" s="554"/>
      <c r="H605" s="555"/>
      <c r="I605" s="509"/>
      <c r="J605" s="509"/>
      <c r="K605" s="554"/>
      <c r="L605" s="554"/>
      <c r="M605" s="555"/>
      <c r="N605" s="554"/>
    </row>
    <row r="606" spans="1:14" x14ac:dyDescent="0.2">
      <c r="A606" s="554"/>
      <c r="B606" s="554"/>
      <c r="C606" s="554"/>
      <c r="D606" s="554"/>
      <c r="E606" s="554"/>
      <c r="F606" s="554"/>
      <c r="G606" s="554"/>
      <c r="H606" s="555"/>
      <c r="I606" s="509"/>
      <c r="J606" s="509"/>
      <c r="K606" s="554"/>
      <c r="L606" s="554"/>
      <c r="M606" s="555"/>
      <c r="N606" s="554"/>
    </row>
    <row r="607" spans="1:14" x14ac:dyDescent="0.2">
      <c r="A607" s="554"/>
      <c r="B607" s="554"/>
      <c r="C607" s="554"/>
      <c r="D607" s="554"/>
      <c r="E607" s="554"/>
      <c r="F607" s="554"/>
      <c r="G607" s="554"/>
      <c r="H607" s="555"/>
      <c r="I607" s="509"/>
      <c r="J607" s="509"/>
      <c r="K607" s="554"/>
      <c r="L607" s="554"/>
      <c r="M607" s="555"/>
      <c r="N607" s="554"/>
    </row>
    <row r="608" spans="1:14" x14ac:dyDescent="0.2">
      <c r="A608" s="554"/>
      <c r="B608" s="554"/>
      <c r="C608" s="554"/>
      <c r="D608" s="554"/>
      <c r="E608" s="554"/>
      <c r="F608" s="554"/>
      <c r="G608" s="554"/>
      <c r="H608" s="555"/>
      <c r="I608" s="509"/>
      <c r="J608" s="509"/>
      <c r="K608" s="554"/>
      <c r="L608" s="554"/>
      <c r="M608" s="555"/>
      <c r="N608" s="554"/>
    </row>
    <row r="609" spans="1:14" x14ac:dyDescent="0.2">
      <c r="A609" s="554"/>
      <c r="B609" s="554"/>
      <c r="C609" s="554"/>
      <c r="D609" s="554"/>
      <c r="E609" s="554"/>
      <c r="F609" s="554"/>
      <c r="G609" s="554"/>
      <c r="H609" s="555"/>
      <c r="I609" s="509"/>
      <c r="J609" s="509"/>
      <c r="K609" s="554"/>
      <c r="L609" s="554"/>
      <c r="M609" s="555"/>
      <c r="N609" s="554"/>
    </row>
    <row r="610" spans="1:14" x14ac:dyDescent="0.2">
      <c r="A610" s="554"/>
      <c r="B610" s="554"/>
      <c r="C610" s="554"/>
      <c r="D610" s="554"/>
      <c r="E610" s="554"/>
      <c r="F610" s="554"/>
      <c r="G610" s="554"/>
      <c r="H610" s="555"/>
      <c r="I610" s="509"/>
      <c r="J610" s="509"/>
      <c r="K610" s="554"/>
      <c r="L610" s="554"/>
      <c r="M610" s="555"/>
      <c r="N610" s="554"/>
    </row>
    <row r="611" spans="1:14" x14ac:dyDescent="0.2">
      <c r="A611" s="554"/>
      <c r="B611" s="554"/>
      <c r="C611" s="554"/>
      <c r="D611" s="554"/>
      <c r="E611" s="554"/>
      <c r="F611" s="554"/>
      <c r="G611" s="554"/>
      <c r="H611" s="555"/>
      <c r="I611" s="509"/>
      <c r="J611" s="509"/>
      <c r="K611" s="554"/>
      <c r="L611" s="554"/>
      <c r="M611" s="555"/>
      <c r="N611" s="554"/>
    </row>
    <row r="612" spans="1:14" x14ac:dyDescent="0.2">
      <c r="A612" s="554"/>
      <c r="B612" s="554"/>
      <c r="C612" s="554"/>
      <c r="D612" s="554"/>
      <c r="E612" s="554"/>
      <c r="F612" s="554"/>
      <c r="G612" s="554"/>
      <c r="H612" s="555"/>
      <c r="I612" s="509"/>
      <c r="J612" s="509"/>
      <c r="K612" s="554"/>
      <c r="L612" s="554"/>
      <c r="M612" s="555"/>
      <c r="N612" s="554"/>
    </row>
    <row r="613" spans="1:14" x14ac:dyDescent="0.2">
      <c r="A613" s="554"/>
      <c r="B613" s="554"/>
      <c r="C613" s="554"/>
      <c r="D613" s="554"/>
      <c r="E613" s="554"/>
      <c r="F613" s="554"/>
      <c r="G613" s="554"/>
      <c r="H613" s="555"/>
      <c r="I613" s="509"/>
      <c r="J613" s="509"/>
      <c r="K613" s="554"/>
      <c r="L613" s="554"/>
      <c r="M613" s="555"/>
      <c r="N613" s="554"/>
    </row>
    <row r="614" spans="1:14" x14ac:dyDescent="0.2">
      <c r="A614" s="554"/>
      <c r="B614" s="554"/>
      <c r="C614" s="554"/>
      <c r="D614" s="554"/>
      <c r="E614" s="554"/>
      <c r="F614" s="554"/>
      <c r="G614" s="554"/>
      <c r="H614" s="555"/>
      <c r="I614" s="509"/>
      <c r="J614" s="509"/>
      <c r="K614" s="554"/>
      <c r="L614" s="554"/>
      <c r="M614" s="555"/>
      <c r="N614" s="554"/>
    </row>
    <row r="615" spans="1:14" x14ac:dyDescent="0.2">
      <c r="A615" s="554"/>
      <c r="B615" s="554"/>
      <c r="C615" s="554"/>
      <c r="D615" s="554"/>
      <c r="E615" s="554"/>
      <c r="F615" s="554"/>
      <c r="G615" s="554"/>
      <c r="H615" s="555"/>
      <c r="I615" s="509"/>
      <c r="J615" s="509"/>
      <c r="K615" s="554"/>
      <c r="L615" s="554"/>
      <c r="M615" s="555"/>
      <c r="N615" s="554"/>
    </row>
    <row r="616" spans="1:14" x14ac:dyDescent="0.2">
      <c r="A616" s="554"/>
      <c r="B616" s="554"/>
      <c r="C616" s="554"/>
      <c r="D616" s="554"/>
      <c r="E616" s="554"/>
      <c r="F616" s="554"/>
      <c r="G616" s="554"/>
      <c r="H616" s="555"/>
      <c r="I616" s="509"/>
      <c r="J616" s="509"/>
      <c r="K616" s="554"/>
      <c r="L616" s="554"/>
      <c r="M616" s="555"/>
      <c r="N616" s="554"/>
    </row>
    <row r="617" spans="1:14" x14ac:dyDescent="0.2">
      <c r="A617" s="554"/>
      <c r="B617" s="554"/>
      <c r="C617" s="554"/>
      <c r="D617" s="554"/>
      <c r="E617" s="554"/>
      <c r="F617" s="554"/>
      <c r="G617" s="554"/>
      <c r="H617" s="555"/>
      <c r="I617" s="509"/>
      <c r="J617" s="509"/>
      <c r="K617" s="554"/>
      <c r="L617" s="554"/>
      <c r="M617" s="555"/>
      <c r="N617" s="554"/>
    </row>
    <row r="618" spans="1:14" x14ac:dyDescent="0.2">
      <c r="A618" s="554"/>
      <c r="B618" s="554"/>
      <c r="C618" s="554"/>
      <c r="D618" s="554"/>
      <c r="E618" s="554"/>
      <c r="F618" s="554"/>
      <c r="G618" s="554"/>
      <c r="H618" s="555"/>
      <c r="I618" s="509"/>
      <c r="J618" s="509"/>
      <c r="K618" s="554"/>
      <c r="L618" s="554"/>
      <c r="M618" s="555"/>
      <c r="N618" s="554"/>
    </row>
    <row r="619" spans="1:14" x14ac:dyDescent="0.2">
      <c r="A619" s="554"/>
      <c r="B619" s="554"/>
      <c r="C619" s="554"/>
      <c r="D619" s="554"/>
      <c r="E619" s="554"/>
      <c r="F619" s="554"/>
      <c r="G619" s="554"/>
      <c r="H619" s="555"/>
      <c r="I619" s="509"/>
      <c r="J619" s="509"/>
      <c r="K619" s="554"/>
      <c r="L619" s="554"/>
      <c r="M619" s="555"/>
      <c r="N619" s="554"/>
    </row>
    <row r="620" spans="1:14" x14ac:dyDescent="0.2">
      <c r="A620" s="554"/>
      <c r="B620" s="554"/>
      <c r="C620" s="554"/>
      <c r="D620" s="554"/>
      <c r="E620" s="554"/>
      <c r="F620" s="554"/>
      <c r="G620" s="554"/>
      <c r="H620" s="555"/>
      <c r="I620" s="509"/>
      <c r="J620" s="509"/>
      <c r="K620" s="554"/>
      <c r="L620" s="554"/>
      <c r="M620" s="555"/>
      <c r="N620" s="554"/>
    </row>
    <row r="621" spans="1:14" x14ac:dyDescent="0.2">
      <c r="A621" s="554"/>
      <c r="B621" s="554"/>
      <c r="C621" s="554"/>
      <c r="D621" s="554"/>
      <c r="E621" s="554"/>
      <c r="F621" s="554"/>
      <c r="G621" s="554"/>
      <c r="H621" s="555"/>
      <c r="I621" s="509"/>
      <c r="J621" s="509"/>
      <c r="K621" s="554"/>
      <c r="L621" s="554"/>
      <c r="M621" s="555"/>
      <c r="N621" s="554"/>
    </row>
    <row r="622" spans="1:14" x14ac:dyDescent="0.2">
      <c r="A622" s="554"/>
      <c r="B622" s="554"/>
      <c r="C622" s="554"/>
      <c r="D622" s="554"/>
      <c r="E622" s="554"/>
      <c r="F622" s="554"/>
      <c r="G622" s="554"/>
      <c r="H622" s="555"/>
      <c r="I622" s="509"/>
      <c r="J622" s="509"/>
      <c r="K622" s="554"/>
      <c r="L622" s="554"/>
      <c r="M622" s="555"/>
      <c r="N622" s="554"/>
    </row>
    <row r="623" spans="1:14" x14ac:dyDescent="0.2">
      <c r="A623" s="554"/>
      <c r="B623" s="554"/>
      <c r="C623" s="554"/>
      <c r="D623" s="554"/>
      <c r="E623" s="554"/>
      <c r="F623" s="554"/>
      <c r="G623" s="554"/>
      <c r="H623" s="555"/>
      <c r="I623" s="509"/>
      <c r="J623" s="509"/>
      <c r="K623" s="554"/>
      <c r="L623" s="554"/>
      <c r="M623" s="555"/>
      <c r="N623" s="554"/>
    </row>
    <row r="624" spans="1:14" x14ac:dyDescent="0.2">
      <c r="A624" s="554"/>
      <c r="B624" s="554"/>
      <c r="C624" s="554"/>
      <c r="D624" s="554"/>
      <c r="E624" s="554"/>
      <c r="F624" s="554"/>
      <c r="G624" s="554"/>
      <c r="H624" s="555"/>
      <c r="I624" s="509"/>
      <c r="J624" s="509"/>
      <c r="K624" s="554"/>
      <c r="L624" s="554"/>
      <c r="M624" s="555"/>
      <c r="N624" s="554"/>
    </row>
    <row r="625" spans="1:14" x14ac:dyDescent="0.2">
      <c r="A625" s="554"/>
      <c r="B625" s="554"/>
      <c r="C625" s="554"/>
      <c r="D625" s="554"/>
      <c r="E625" s="554"/>
      <c r="F625" s="554"/>
      <c r="G625" s="554"/>
      <c r="H625" s="555"/>
      <c r="I625" s="509"/>
      <c r="J625" s="509"/>
      <c r="K625" s="554"/>
      <c r="L625" s="554"/>
      <c r="M625" s="555"/>
      <c r="N625" s="554"/>
    </row>
    <row r="626" spans="1:14" x14ac:dyDescent="0.2">
      <c r="A626" s="554"/>
      <c r="B626" s="554"/>
      <c r="C626" s="554"/>
      <c r="D626" s="554"/>
      <c r="E626" s="554"/>
      <c r="F626" s="554"/>
      <c r="G626" s="554"/>
      <c r="H626" s="555"/>
      <c r="I626" s="509"/>
      <c r="J626" s="509"/>
      <c r="K626" s="554"/>
      <c r="L626" s="554"/>
      <c r="M626" s="555"/>
      <c r="N626" s="554"/>
    </row>
    <row r="627" spans="1:14" x14ac:dyDescent="0.2">
      <c r="A627" s="554"/>
      <c r="B627" s="554"/>
      <c r="C627" s="554"/>
      <c r="D627" s="554"/>
      <c r="E627" s="554"/>
      <c r="F627" s="554"/>
      <c r="G627" s="554"/>
      <c r="H627" s="555"/>
      <c r="I627" s="509"/>
      <c r="J627" s="509"/>
      <c r="K627" s="554"/>
      <c r="L627" s="554"/>
      <c r="M627" s="555"/>
      <c r="N627" s="554"/>
    </row>
    <row r="628" spans="1:14" x14ac:dyDescent="0.2">
      <c r="A628" s="554"/>
      <c r="B628" s="554"/>
      <c r="C628" s="554"/>
      <c r="D628" s="554"/>
      <c r="E628" s="554"/>
      <c r="F628" s="554"/>
      <c r="G628" s="554"/>
      <c r="H628" s="555"/>
      <c r="I628" s="509"/>
      <c r="J628" s="509"/>
      <c r="K628" s="554"/>
      <c r="L628" s="554"/>
      <c r="M628" s="555"/>
      <c r="N628" s="554"/>
    </row>
    <row r="629" spans="1:14" x14ac:dyDescent="0.2">
      <c r="A629" s="554"/>
      <c r="B629" s="554"/>
      <c r="C629" s="554"/>
      <c r="D629" s="554"/>
      <c r="E629" s="554"/>
      <c r="F629" s="554"/>
      <c r="G629" s="554"/>
      <c r="H629" s="555"/>
      <c r="I629" s="509"/>
      <c r="J629" s="509"/>
      <c r="K629" s="554"/>
      <c r="L629" s="554"/>
      <c r="M629" s="555"/>
      <c r="N629" s="554"/>
    </row>
    <row r="630" spans="1:14" x14ac:dyDescent="0.2">
      <c r="A630" s="554"/>
      <c r="B630" s="554"/>
      <c r="C630" s="554"/>
      <c r="D630" s="554"/>
      <c r="E630" s="554"/>
      <c r="F630" s="554"/>
      <c r="G630" s="554"/>
      <c r="H630" s="555"/>
      <c r="I630" s="509"/>
      <c r="J630" s="509"/>
      <c r="K630" s="554"/>
      <c r="L630" s="554"/>
      <c r="M630" s="555"/>
      <c r="N630" s="554"/>
    </row>
    <row r="631" spans="1:14" x14ac:dyDescent="0.2">
      <c r="A631" s="554"/>
      <c r="B631" s="554"/>
      <c r="C631" s="554"/>
      <c r="D631" s="554"/>
      <c r="E631" s="554"/>
      <c r="F631" s="554"/>
      <c r="G631" s="554"/>
      <c r="H631" s="555"/>
      <c r="I631" s="509"/>
      <c r="J631" s="509"/>
      <c r="K631" s="554"/>
      <c r="L631" s="554"/>
      <c r="M631" s="555"/>
      <c r="N631" s="554"/>
    </row>
    <row r="632" spans="1:14" x14ac:dyDescent="0.2">
      <c r="A632" s="554"/>
      <c r="B632" s="554"/>
      <c r="C632" s="554"/>
      <c r="D632" s="554"/>
      <c r="E632" s="554"/>
      <c r="F632" s="554"/>
      <c r="G632" s="554"/>
      <c r="H632" s="555"/>
      <c r="I632" s="509"/>
      <c r="J632" s="509"/>
      <c r="K632" s="554"/>
      <c r="L632" s="554"/>
      <c r="M632" s="555"/>
      <c r="N632" s="554"/>
    </row>
    <row r="633" spans="1:14" x14ac:dyDescent="0.2">
      <c r="A633" s="554"/>
      <c r="B633" s="554"/>
      <c r="C633" s="554"/>
      <c r="D633" s="554"/>
      <c r="E633" s="554"/>
      <c r="F633" s="554"/>
      <c r="G633" s="554"/>
      <c r="H633" s="555"/>
      <c r="I633" s="509"/>
      <c r="J633" s="509"/>
      <c r="K633" s="554"/>
      <c r="L633" s="554"/>
      <c r="M633" s="555"/>
      <c r="N633" s="554"/>
    </row>
    <row r="634" spans="1:14" x14ac:dyDescent="0.2">
      <c r="A634" s="554"/>
      <c r="B634" s="554"/>
      <c r="C634" s="554"/>
      <c r="D634" s="554"/>
      <c r="E634" s="554"/>
      <c r="F634" s="554"/>
      <c r="G634" s="554"/>
      <c r="H634" s="555"/>
      <c r="I634" s="509"/>
      <c r="J634" s="509"/>
      <c r="K634" s="554"/>
      <c r="L634" s="554"/>
      <c r="M634" s="555"/>
      <c r="N634" s="554"/>
    </row>
    <row r="635" spans="1:14" x14ac:dyDescent="0.2">
      <c r="A635" s="554"/>
      <c r="B635" s="554"/>
      <c r="C635" s="554"/>
      <c r="D635" s="554"/>
      <c r="E635" s="554"/>
      <c r="F635" s="554"/>
      <c r="G635" s="554"/>
      <c r="H635" s="555"/>
      <c r="I635" s="509"/>
      <c r="J635" s="509"/>
      <c r="K635" s="554"/>
      <c r="L635" s="554"/>
      <c r="M635" s="555"/>
      <c r="N635" s="554"/>
    </row>
    <row r="636" spans="1:14" x14ac:dyDescent="0.2">
      <c r="A636" s="554"/>
      <c r="B636" s="554"/>
      <c r="C636" s="554"/>
      <c r="D636" s="554"/>
      <c r="E636" s="554"/>
      <c r="F636" s="554"/>
      <c r="G636" s="554"/>
      <c r="H636" s="555"/>
      <c r="I636" s="509"/>
      <c r="J636" s="509"/>
      <c r="K636" s="554"/>
      <c r="L636" s="554"/>
      <c r="M636" s="555"/>
      <c r="N636" s="554"/>
    </row>
    <row r="637" spans="1:14" x14ac:dyDescent="0.2">
      <c r="A637" s="554"/>
      <c r="B637" s="554"/>
      <c r="C637" s="554"/>
      <c r="D637" s="554"/>
      <c r="E637" s="554"/>
      <c r="F637" s="554"/>
      <c r="G637" s="554"/>
      <c r="H637" s="555"/>
      <c r="I637" s="509"/>
      <c r="J637" s="509"/>
      <c r="K637" s="554"/>
      <c r="L637" s="554"/>
      <c r="M637" s="555"/>
      <c r="N637" s="554"/>
    </row>
    <row r="638" spans="1:14" x14ac:dyDescent="0.2">
      <c r="A638" s="554"/>
      <c r="B638" s="554"/>
      <c r="C638" s="554"/>
      <c r="D638" s="554"/>
      <c r="E638" s="554"/>
      <c r="F638" s="554"/>
      <c r="G638" s="554"/>
      <c r="H638" s="555"/>
      <c r="I638" s="509"/>
      <c r="J638" s="509"/>
      <c r="K638" s="554"/>
      <c r="L638" s="554"/>
      <c r="M638" s="555"/>
      <c r="N638" s="554"/>
    </row>
    <row r="639" spans="1:14" x14ac:dyDescent="0.2">
      <c r="A639" s="554"/>
      <c r="B639" s="554"/>
      <c r="C639" s="554"/>
      <c r="D639" s="554"/>
      <c r="E639" s="554"/>
      <c r="F639" s="554"/>
      <c r="G639" s="554"/>
      <c r="H639" s="555"/>
      <c r="I639" s="509"/>
      <c r="J639" s="509"/>
      <c r="K639" s="554"/>
      <c r="L639" s="554"/>
      <c r="M639" s="555"/>
      <c r="N639" s="554"/>
    </row>
    <row r="640" spans="1:14" x14ac:dyDescent="0.2">
      <c r="A640" s="554"/>
      <c r="B640" s="554"/>
      <c r="C640" s="554"/>
      <c r="D640" s="554"/>
      <c r="E640" s="554"/>
      <c r="F640" s="554"/>
      <c r="G640" s="554"/>
      <c r="H640" s="555"/>
      <c r="I640" s="509"/>
      <c r="J640" s="509"/>
      <c r="K640" s="554"/>
      <c r="L640" s="554"/>
      <c r="M640" s="555"/>
      <c r="N640" s="554"/>
    </row>
    <row r="641" spans="1:14" x14ac:dyDescent="0.2">
      <c r="A641" s="554"/>
      <c r="B641" s="554"/>
      <c r="C641" s="554"/>
      <c r="D641" s="554"/>
      <c r="E641" s="554"/>
      <c r="F641" s="554"/>
      <c r="G641" s="554"/>
      <c r="H641" s="555"/>
      <c r="I641" s="509"/>
      <c r="J641" s="509"/>
      <c r="K641" s="554"/>
      <c r="L641" s="554"/>
      <c r="M641" s="555"/>
      <c r="N641" s="554"/>
    </row>
    <row r="642" spans="1:14" x14ac:dyDescent="0.2">
      <c r="A642" s="554"/>
      <c r="B642" s="554"/>
      <c r="C642" s="554"/>
      <c r="D642" s="554"/>
      <c r="E642" s="554"/>
      <c r="F642" s="554"/>
      <c r="G642" s="554"/>
      <c r="H642" s="555"/>
      <c r="I642" s="509"/>
      <c r="J642" s="509"/>
      <c r="K642" s="554"/>
      <c r="L642" s="554"/>
      <c r="M642" s="555"/>
      <c r="N642" s="554"/>
    </row>
    <row r="643" spans="1:14" x14ac:dyDescent="0.2">
      <c r="A643" s="554"/>
      <c r="B643" s="554"/>
      <c r="C643" s="554"/>
      <c r="D643" s="554"/>
      <c r="E643" s="554"/>
      <c r="F643" s="554"/>
      <c r="G643" s="554"/>
      <c r="H643" s="555"/>
      <c r="I643" s="509"/>
      <c r="J643" s="509"/>
      <c r="K643" s="554"/>
      <c r="L643" s="554"/>
      <c r="M643" s="555"/>
      <c r="N643" s="554"/>
    </row>
    <row r="644" spans="1:14" x14ac:dyDescent="0.2">
      <c r="A644" s="554"/>
      <c r="B644" s="554"/>
      <c r="C644" s="554"/>
      <c r="D644" s="554"/>
      <c r="E644" s="554"/>
      <c r="F644" s="554"/>
      <c r="G644" s="554"/>
      <c r="H644" s="555"/>
      <c r="I644" s="509"/>
      <c r="J644" s="509"/>
      <c r="K644" s="554"/>
      <c r="L644" s="554"/>
      <c r="M644" s="555"/>
      <c r="N644" s="554"/>
    </row>
    <row r="645" spans="1:14" x14ac:dyDescent="0.2">
      <c r="A645" s="554"/>
      <c r="B645" s="554"/>
      <c r="C645" s="554"/>
      <c r="D645" s="554"/>
      <c r="E645" s="554"/>
      <c r="F645" s="554"/>
      <c r="G645" s="554"/>
      <c r="H645" s="555"/>
      <c r="I645" s="509"/>
      <c r="J645" s="509"/>
      <c r="K645" s="554"/>
      <c r="L645" s="554"/>
      <c r="M645" s="555"/>
      <c r="N645" s="554"/>
    </row>
    <row r="646" spans="1:14" x14ac:dyDescent="0.2">
      <c r="A646" s="554"/>
      <c r="B646" s="554"/>
      <c r="C646" s="554"/>
      <c r="D646" s="554"/>
      <c r="E646" s="554"/>
      <c r="F646" s="554"/>
      <c r="G646" s="554"/>
      <c r="H646" s="555"/>
      <c r="I646" s="509"/>
      <c r="J646" s="509"/>
      <c r="K646" s="554"/>
      <c r="L646" s="554"/>
      <c r="M646" s="555"/>
      <c r="N646" s="554"/>
    </row>
    <row r="647" spans="1:14" x14ac:dyDescent="0.2">
      <c r="A647" s="554"/>
      <c r="B647" s="554"/>
      <c r="C647" s="554"/>
      <c r="D647" s="554"/>
      <c r="E647" s="554"/>
      <c r="F647" s="554"/>
      <c r="G647" s="554"/>
      <c r="H647" s="555"/>
      <c r="I647" s="509"/>
      <c r="J647" s="509"/>
      <c r="K647" s="554"/>
      <c r="L647" s="554"/>
      <c r="M647" s="555"/>
      <c r="N647" s="554"/>
    </row>
    <row r="648" spans="1:14" x14ac:dyDescent="0.2">
      <c r="A648" s="554"/>
      <c r="B648" s="554"/>
      <c r="C648" s="554"/>
      <c r="D648" s="554"/>
      <c r="E648" s="554"/>
      <c r="F648" s="554"/>
      <c r="G648" s="554"/>
      <c r="H648" s="555"/>
      <c r="I648" s="509"/>
      <c r="J648" s="509"/>
      <c r="K648" s="554"/>
      <c r="L648" s="554"/>
      <c r="M648" s="555"/>
      <c r="N648" s="554"/>
    </row>
    <row r="649" spans="1:14" x14ac:dyDescent="0.2">
      <c r="A649" s="554"/>
      <c r="B649" s="554"/>
      <c r="C649" s="554"/>
      <c r="D649" s="554"/>
      <c r="E649" s="554"/>
      <c r="F649" s="554"/>
      <c r="G649" s="554"/>
      <c r="H649" s="555"/>
      <c r="I649" s="509"/>
      <c r="J649" s="509"/>
      <c r="K649" s="554"/>
      <c r="L649" s="554"/>
      <c r="M649" s="555"/>
      <c r="N649" s="554"/>
    </row>
    <row r="650" spans="1:14" x14ac:dyDescent="0.2">
      <c r="A650" s="554"/>
      <c r="B650" s="554"/>
      <c r="C650" s="554"/>
      <c r="D650" s="554"/>
      <c r="E650" s="554"/>
      <c r="F650" s="554"/>
      <c r="G650" s="554"/>
      <c r="H650" s="555"/>
      <c r="I650" s="509"/>
      <c r="J650" s="509"/>
      <c r="K650" s="554"/>
      <c r="L650" s="554"/>
      <c r="M650" s="555"/>
      <c r="N650" s="554"/>
    </row>
    <row r="651" spans="1:14" x14ac:dyDescent="0.2">
      <c r="A651" s="554"/>
      <c r="B651" s="554"/>
      <c r="C651" s="554"/>
      <c r="D651" s="554"/>
      <c r="E651" s="554"/>
      <c r="F651" s="554"/>
      <c r="G651" s="554"/>
      <c r="H651" s="555"/>
      <c r="I651" s="509"/>
      <c r="J651" s="509"/>
      <c r="K651" s="554"/>
      <c r="L651" s="554"/>
      <c r="M651" s="555"/>
      <c r="N651" s="554"/>
    </row>
    <row r="652" spans="1:14" x14ac:dyDescent="0.2">
      <c r="A652" s="554"/>
      <c r="B652" s="554"/>
      <c r="C652" s="554"/>
      <c r="D652" s="554"/>
      <c r="E652" s="554"/>
      <c r="F652" s="554"/>
      <c r="G652" s="554"/>
      <c r="H652" s="555"/>
      <c r="I652" s="509"/>
      <c r="J652" s="509"/>
      <c r="K652" s="554"/>
      <c r="L652" s="554"/>
      <c r="M652" s="555"/>
      <c r="N652" s="554"/>
    </row>
    <row r="653" spans="1:14" x14ac:dyDescent="0.2">
      <c r="A653" s="554"/>
      <c r="B653" s="554"/>
      <c r="C653" s="554"/>
      <c r="D653" s="554"/>
      <c r="E653" s="554"/>
      <c r="F653" s="554"/>
      <c r="G653" s="554"/>
      <c r="H653" s="555"/>
      <c r="I653" s="509"/>
      <c r="J653" s="509"/>
      <c r="K653" s="554"/>
      <c r="L653" s="554"/>
      <c r="M653" s="555"/>
      <c r="N653" s="554"/>
    </row>
    <row r="654" spans="1:14" x14ac:dyDescent="0.2">
      <c r="A654" s="554"/>
      <c r="B654" s="554"/>
      <c r="C654" s="554"/>
      <c r="D654" s="554"/>
      <c r="E654" s="554"/>
      <c r="F654" s="554"/>
      <c r="G654" s="554"/>
      <c r="H654" s="555"/>
      <c r="I654" s="509"/>
      <c r="J654" s="509"/>
      <c r="K654" s="554"/>
      <c r="L654" s="554"/>
      <c r="M654" s="555"/>
      <c r="N654" s="554"/>
    </row>
    <row r="655" spans="1:14" x14ac:dyDescent="0.2">
      <c r="A655" s="554"/>
      <c r="B655" s="554"/>
      <c r="C655" s="554"/>
      <c r="D655" s="554"/>
      <c r="E655" s="554"/>
      <c r="F655" s="554"/>
      <c r="G655" s="554"/>
      <c r="H655" s="555"/>
      <c r="I655" s="509"/>
      <c r="J655" s="509"/>
      <c r="K655" s="554"/>
      <c r="L655" s="554"/>
      <c r="M655" s="555"/>
      <c r="N655" s="554"/>
    </row>
    <row r="656" spans="1:14" x14ac:dyDescent="0.2">
      <c r="A656" s="554"/>
      <c r="B656" s="554"/>
      <c r="C656" s="554"/>
      <c r="D656" s="554"/>
      <c r="E656" s="554"/>
      <c r="F656" s="554"/>
      <c r="G656" s="554"/>
      <c r="H656" s="555"/>
      <c r="I656" s="509"/>
      <c r="J656" s="509"/>
      <c r="K656" s="554"/>
      <c r="L656" s="554"/>
      <c r="M656" s="555"/>
      <c r="N656" s="554"/>
    </row>
    <row r="657" spans="1:14" x14ac:dyDescent="0.2">
      <c r="A657" s="554"/>
      <c r="B657" s="554"/>
      <c r="C657" s="554"/>
      <c r="D657" s="554"/>
      <c r="E657" s="554"/>
      <c r="F657" s="554"/>
      <c r="G657" s="554"/>
      <c r="H657" s="555"/>
      <c r="I657" s="509"/>
      <c r="J657" s="509"/>
      <c r="K657" s="554"/>
      <c r="L657" s="554"/>
      <c r="M657" s="555"/>
      <c r="N657" s="554"/>
    </row>
    <row r="658" spans="1:14" x14ac:dyDescent="0.2">
      <c r="A658" s="554"/>
      <c r="B658" s="554"/>
      <c r="C658" s="554"/>
      <c r="D658" s="554"/>
      <c r="E658" s="554"/>
      <c r="F658" s="554"/>
      <c r="G658" s="554"/>
      <c r="H658" s="555"/>
      <c r="I658" s="509"/>
      <c r="J658" s="509"/>
      <c r="K658" s="554"/>
      <c r="L658" s="554"/>
      <c r="M658" s="555"/>
      <c r="N658" s="554"/>
    </row>
    <row r="659" spans="1:14" x14ac:dyDescent="0.2">
      <c r="A659" s="554"/>
      <c r="B659" s="554"/>
      <c r="C659" s="554"/>
      <c r="D659" s="554"/>
      <c r="E659" s="554"/>
      <c r="F659" s="554"/>
      <c r="G659" s="554"/>
      <c r="H659" s="555"/>
      <c r="I659" s="509"/>
      <c r="J659" s="509"/>
      <c r="K659" s="554"/>
      <c r="L659" s="554"/>
      <c r="M659" s="555"/>
      <c r="N659" s="554"/>
    </row>
    <row r="660" spans="1:14" x14ac:dyDescent="0.2">
      <c r="A660" s="554"/>
      <c r="B660" s="554"/>
      <c r="C660" s="554"/>
      <c r="D660" s="554"/>
      <c r="E660" s="554"/>
      <c r="F660" s="554"/>
      <c r="G660" s="554"/>
      <c r="H660" s="555"/>
      <c r="I660" s="509"/>
      <c r="J660" s="509"/>
      <c r="K660" s="554"/>
      <c r="L660" s="554"/>
      <c r="M660" s="555"/>
      <c r="N660" s="554"/>
    </row>
    <row r="661" spans="1:14" x14ac:dyDescent="0.2">
      <c r="A661" s="554"/>
      <c r="B661" s="554"/>
      <c r="C661" s="554"/>
      <c r="D661" s="554"/>
      <c r="E661" s="554"/>
      <c r="F661" s="554"/>
      <c r="G661" s="554"/>
      <c r="H661" s="555"/>
      <c r="I661" s="509"/>
      <c r="J661" s="509"/>
      <c r="K661" s="554"/>
      <c r="L661" s="554"/>
      <c r="M661" s="555"/>
      <c r="N661" s="554"/>
    </row>
    <row r="662" spans="1:14" x14ac:dyDescent="0.2">
      <c r="A662" s="554"/>
      <c r="B662" s="554"/>
      <c r="C662" s="554"/>
      <c r="D662" s="554"/>
      <c r="E662" s="554"/>
      <c r="F662" s="554"/>
      <c r="G662" s="554"/>
      <c r="H662" s="555"/>
      <c r="I662" s="509"/>
      <c r="J662" s="509"/>
      <c r="K662" s="554"/>
      <c r="L662" s="554"/>
      <c r="M662" s="555"/>
      <c r="N662" s="554"/>
    </row>
    <row r="663" spans="1:14" x14ac:dyDescent="0.2">
      <c r="A663" s="554"/>
      <c r="B663" s="554"/>
      <c r="C663" s="554"/>
      <c r="D663" s="554"/>
      <c r="E663" s="554"/>
      <c r="F663" s="554"/>
      <c r="G663" s="554"/>
      <c r="H663" s="555"/>
      <c r="I663" s="509"/>
      <c r="J663" s="509"/>
      <c r="K663" s="554"/>
      <c r="L663" s="554"/>
      <c r="M663" s="555"/>
      <c r="N663" s="554"/>
    </row>
    <row r="664" spans="1:14" x14ac:dyDescent="0.2">
      <c r="A664" s="554"/>
      <c r="B664" s="554"/>
      <c r="C664" s="554"/>
      <c r="D664" s="554"/>
      <c r="E664" s="554"/>
      <c r="F664" s="554"/>
      <c r="G664" s="554"/>
      <c r="H664" s="555"/>
      <c r="I664" s="509"/>
      <c r="J664" s="509"/>
      <c r="K664" s="554"/>
      <c r="L664" s="554"/>
      <c r="M664" s="555"/>
      <c r="N664" s="554"/>
    </row>
    <row r="665" spans="1:14" x14ac:dyDescent="0.2">
      <c r="A665" s="554"/>
      <c r="B665" s="554"/>
      <c r="C665" s="554"/>
      <c r="D665" s="554"/>
      <c r="E665" s="554"/>
      <c r="F665" s="554"/>
      <c r="G665" s="554"/>
      <c r="H665" s="555"/>
      <c r="I665" s="509"/>
      <c r="J665" s="509"/>
      <c r="K665" s="554"/>
      <c r="L665" s="554"/>
      <c r="M665" s="555"/>
      <c r="N665" s="554"/>
    </row>
    <row r="666" spans="1:14" x14ac:dyDescent="0.2">
      <c r="A666" s="554"/>
      <c r="B666" s="554"/>
      <c r="C666" s="554"/>
      <c r="D666" s="554"/>
      <c r="E666" s="554"/>
      <c r="F666" s="554"/>
      <c r="G666" s="554"/>
      <c r="H666" s="555"/>
      <c r="I666" s="509"/>
      <c r="J666" s="509"/>
      <c r="K666" s="554"/>
      <c r="L666" s="554"/>
      <c r="M666" s="555"/>
      <c r="N666" s="554"/>
    </row>
    <row r="667" spans="1:14" x14ac:dyDescent="0.2">
      <c r="A667" s="554"/>
      <c r="B667" s="554"/>
      <c r="C667" s="554"/>
      <c r="D667" s="554"/>
      <c r="E667" s="554"/>
      <c r="F667" s="554"/>
      <c r="G667" s="554"/>
      <c r="H667" s="555"/>
      <c r="I667" s="509"/>
      <c r="J667" s="509"/>
      <c r="K667" s="554"/>
      <c r="L667" s="554"/>
      <c r="M667" s="555"/>
      <c r="N667" s="554"/>
    </row>
    <row r="668" spans="1:14" x14ac:dyDescent="0.2">
      <c r="A668" s="554"/>
      <c r="B668" s="554"/>
      <c r="C668" s="554"/>
      <c r="D668" s="554"/>
      <c r="E668" s="554"/>
      <c r="F668" s="554"/>
      <c r="G668" s="554"/>
      <c r="H668" s="555"/>
      <c r="I668" s="509"/>
      <c r="J668" s="509"/>
      <c r="K668" s="554"/>
      <c r="L668" s="554"/>
      <c r="M668" s="555"/>
      <c r="N668" s="554"/>
    </row>
    <row r="669" spans="1:14" x14ac:dyDescent="0.2">
      <c r="A669" s="554"/>
      <c r="B669" s="554"/>
      <c r="C669" s="554"/>
      <c r="D669" s="554"/>
      <c r="E669" s="554"/>
      <c r="F669" s="554"/>
      <c r="G669" s="554"/>
      <c r="H669" s="555"/>
      <c r="I669" s="509"/>
      <c r="J669" s="509"/>
      <c r="K669" s="554"/>
      <c r="L669" s="554"/>
      <c r="M669" s="555"/>
      <c r="N669" s="554"/>
    </row>
    <row r="670" spans="1:14" x14ac:dyDescent="0.2">
      <c r="A670" s="554"/>
      <c r="B670" s="554"/>
      <c r="C670" s="554"/>
      <c r="D670" s="554"/>
      <c r="E670" s="554"/>
      <c r="F670" s="554"/>
      <c r="G670" s="554"/>
      <c r="H670" s="555"/>
      <c r="I670" s="509"/>
      <c r="J670" s="509"/>
      <c r="K670" s="554"/>
      <c r="L670" s="554"/>
      <c r="M670" s="555"/>
      <c r="N670" s="554"/>
    </row>
    <row r="671" spans="1:14" x14ac:dyDescent="0.2">
      <c r="A671" s="554"/>
      <c r="B671" s="554"/>
      <c r="C671" s="554"/>
      <c r="D671" s="554"/>
      <c r="E671" s="554"/>
      <c r="F671" s="554"/>
      <c r="G671" s="554"/>
      <c r="H671" s="555"/>
      <c r="I671" s="509"/>
      <c r="J671" s="509"/>
      <c r="K671" s="554"/>
      <c r="L671" s="554"/>
      <c r="M671" s="555"/>
      <c r="N671" s="554"/>
    </row>
    <row r="672" spans="1:14" x14ac:dyDescent="0.2">
      <c r="A672" s="554"/>
      <c r="B672" s="554"/>
      <c r="C672" s="554"/>
      <c r="D672" s="554"/>
      <c r="E672" s="554"/>
      <c r="F672" s="554"/>
      <c r="G672" s="554"/>
      <c r="H672" s="555"/>
      <c r="I672" s="509"/>
      <c r="J672" s="509"/>
      <c r="K672" s="554"/>
      <c r="L672" s="554"/>
      <c r="M672" s="555"/>
      <c r="N672" s="554"/>
    </row>
    <row r="673" spans="1:14" x14ac:dyDescent="0.2">
      <c r="A673" s="554"/>
      <c r="B673" s="554"/>
      <c r="C673" s="554"/>
      <c r="D673" s="554"/>
      <c r="E673" s="554"/>
      <c r="F673" s="554"/>
      <c r="G673" s="554"/>
      <c r="H673" s="555"/>
      <c r="I673" s="509"/>
      <c r="J673" s="509"/>
      <c r="K673" s="554"/>
      <c r="L673" s="554"/>
      <c r="M673" s="555"/>
      <c r="N673" s="554"/>
    </row>
    <row r="674" spans="1:14" x14ac:dyDescent="0.2">
      <c r="A674" s="554"/>
      <c r="B674" s="554"/>
      <c r="C674" s="554"/>
      <c r="D674" s="554"/>
      <c r="E674" s="554"/>
      <c r="F674" s="554"/>
      <c r="G674" s="554"/>
      <c r="H674" s="555"/>
      <c r="I674" s="509"/>
      <c r="J674" s="509"/>
      <c r="K674" s="554"/>
      <c r="L674" s="554"/>
      <c r="M674" s="555"/>
      <c r="N674" s="554"/>
    </row>
    <row r="675" spans="1:14" x14ac:dyDescent="0.2">
      <c r="A675" s="554"/>
      <c r="B675" s="554"/>
      <c r="C675" s="554"/>
      <c r="D675" s="554"/>
      <c r="E675" s="554"/>
      <c r="F675" s="554"/>
      <c r="G675" s="554"/>
      <c r="H675" s="555"/>
      <c r="I675" s="509"/>
      <c r="J675" s="509"/>
      <c r="K675" s="554"/>
      <c r="L675" s="554"/>
      <c r="M675" s="555"/>
      <c r="N675" s="554"/>
    </row>
    <row r="676" spans="1:14" x14ac:dyDescent="0.2">
      <c r="A676" s="554"/>
      <c r="B676" s="554"/>
      <c r="C676" s="554"/>
      <c r="D676" s="554"/>
      <c r="E676" s="554"/>
      <c r="F676" s="554"/>
      <c r="G676" s="554"/>
      <c r="H676" s="555"/>
      <c r="I676" s="509"/>
      <c r="J676" s="509"/>
      <c r="K676" s="554"/>
      <c r="L676" s="554"/>
      <c r="M676" s="555"/>
      <c r="N676" s="554"/>
    </row>
    <row r="677" spans="1:14" x14ac:dyDescent="0.2">
      <c r="A677" s="554"/>
      <c r="B677" s="554"/>
      <c r="C677" s="554"/>
      <c r="D677" s="554"/>
      <c r="E677" s="554"/>
      <c r="F677" s="554"/>
      <c r="G677" s="554"/>
      <c r="H677" s="555"/>
      <c r="I677" s="509"/>
      <c r="J677" s="509"/>
      <c r="K677" s="554"/>
      <c r="L677" s="554"/>
      <c r="M677" s="555"/>
      <c r="N677" s="554"/>
    </row>
    <row r="678" spans="1:14" x14ac:dyDescent="0.2">
      <c r="A678" s="554"/>
      <c r="B678" s="554"/>
      <c r="C678" s="554"/>
      <c r="D678" s="554"/>
      <c r="E678" s="554"/>
      <c r="F678" s="554"/>
      <c r="G678" s="554"/>
      <c r="H678" s="555"/>
      <c r="I678" s="509"/>
      <c r="J678" s="509"/>
      <c r="K678" s="554"/>
      <c r="L678" s="554"/>
      <c r="M678" s="555"/>
      <c r="N678" s="554"/>
    </row>
    <row r="679" spans="1:14" x14ac:dyDescent="0.2">
      <c r="A679" s="554"/>
      <c r="B679" s="554"/>
      <c r="C679" s="554"/>
      <c r="D679" s="554"/>
      <c r="E679" s="554"/>
      <c r="F679" s="554"/>
      <c r="G679" s="554"/>
      <c r="H679" s="555"/>
      <c r="I679" s="509"/>
      <c r="J679" s="509"/>
      <c r="K679" s="554"/>
      <c r="L679" s="554"/>
      <c r="M679" s="555"/>
      <c r="N679" s="554"/>
    </row>
    <row r="680" spans="1:14" x14ac:dyDescent="0.2">
      <c r="A680" s="554"/>
      <c r="B680" s="554"/>
      <c r="C680" s="554"/>
      <c r="D680" s="554"/>
      <c r="E680" s="554"/>
      <c r="F680" s="554"/>
      <c r="G680" s="554"/>
      <c r="H680" s="555"/>
      <c r="I680" s="509"/>
      <c r="J680" s="509"/>
      <c r="K680" s="554"/>
      <c r="L680" s="554"/>
      <c r="M680" s="555"/>
      <c r="N680" s="554"/>
    </row>
    <row r="681" spans="1:14" x14ac:dyDescent="0.2">
      <c r="A681" s="554"/>
      <c r="B681" s="554"/>
      <c r="C681" s="554"/>
      <c r="D681" s="554"/>
      <c r="E681" s="554"/>
      <c r="F681" s="554"/>
      <c r="G681" s="554"/>
      <c r="H681" s="555"/>
      <c r="I681" s="509"/>
      <c r="J681" s="509"/>
      <c r="K681" s="554"/>
      <c r="L681" s="554"/>
      <c r="M681" s="555"/>
      <c r="N681" s="554"/>
    </row>
    <row r="682" spans="1:14" x14ac:dyDescent="0.2">
      <c r="A682" s="554"/>
      <c r="B682" s="554"/>
      <c r="C682" s="554"/>
      <c r="D682" s="554"/>
      <c r="E682" s="554"/>
      <c r="F682" s="554"/>
      <c r="G682" s="554"/>
      <c r="H682" s="555"/>
      <c r="I682" s="509"/>
      <c r="J682" s="509"/>
      <c r="K682" s="554"/>
      <c r="L682" s="554"/>
      <c r="M682" s="555"/>
      <c r="N682" s="554"/>
    </row>
    <row r="683" spans="1:14" x14ac:dyDescent="0.2">
      <c r="A683" s="554"/>
      <c r="B683" s="554"/>
      <c r="C683" s="554"/>
      <c r="D683" s="554"/>
      <c r="E683" s="554"/>
      <c r="F683" s="554"/>
      <c r="G683" s="554"/>
      <c r="H683" s="555"/>
      <c r="I683" s="509"/>
      <c r="J683" s="509"/>
      <c r="K683" s="554"/>
      <c r="L683" s="554"/>
      <c r="M683" s="555"/>
      <c r="N683" s="554"/>
    </row>
    <row r="684" spans="1:14" x14ac:dyDescent="0.2">
      <c r="A684" s="554"/>
      <c r="B684" s="554"/>
      <c r="C684" s="554"/>
      <c r="D684" s="554"/>
      <c r="E684" s="554"/>
      <c r="F684" s="554"/>
      <c r="G684" s="554"/>
      <c r="H684" s="555"/>
      <c r="I684" s="509"/>
      <c r="J684" s="509"/>
      <c r="K684" s="554"/>
      <c r="L684" s="554"/>
      <c r="M684" s="555"/>
      <c r="N684" s="554"/>
    </row>
    <row r="685" spans="1:14" x14ac:dyDescent="0.2">
      <c r="A685" s="554"/>
      <c r="B685" s="554"/>
      <c r="C685" s="554"/>
      <c r="D685" s="554"/>
      <c r="E685" s="554"/>
      <c r="F685" s="554"/>
      <c r="G685" s="554"/>
      <c r="H685" s="555"/>
      <c r="I685" s="509"/>
      <c r="J685" s="509"/>
      <c r="K685" s="554"/>
      <c r="L685" s="554"/>
      <c r="M685" s="555"/>
      <c r="N685" s="554"/>
    </row>
    <row r="686" spans="1:14" x14ac:dyDescent="0.2">
      <c r="A686" s="554"/>
      <c r="B686" s="554"/>
      <c r="C686" s="554"/>
      <c r="D686" s="554"/>
      <c r="E686" s="554"/>
      <c r="F686" s="554"/>
      <c r="G686" s="554"/>
      <c r="H686" s="555"/>
      <c r="I686" s="509"/>
      <c r="J686" s="509"/>
      <c r="K686" s="554"/>
      <c r="L686" s="554"/>
      <c r="M686" s="555"/>
      <c r="N686" s="554"/>
    </row>
    <row r="687" spans="1:14" x14ac:dyDescent="0.2">
      <c r="A687" s="554"/>
      <c r="B687" s="554"/>
      <c r="C687" s="554"/>
      <c r="D687" s="554"/>
      <c r="E687" s="554"/>
      <c r="F687" s="554"/>
      <c r="G687" s="554"/>
      <c r="H687" s="555"/>
      <c r="I687" s="509"/>
      <c r="J687" s="509"/>
      <c r="K687" s="554"/>
      <c r="L687" s="554"/>
      <c r="M687" s="555"/>
      <c r="N687" s="554"/>
    </row>
    <row r="688" spans="1:14" x14ac:dyDescent="0.2">
      <c r="A688" s="554"/>
      <c r="B688" s="554"/>
      <c r="C688" s="554"/>
      <c r="D688" s="554"/>
      <c r="E688" s="554"/>
      <c r="F688" s="554"/>
      <c r="G688" s="554"/>
      <c r="H688" s="555"/>
      <c r="I688" s="509"/>
      <c r="J688" s="509"/>
      <c r="K688" s="554"/>
      <c r="L688" s="554"/>
      <c r="M688" s="555"/>
      <c r="N688" s="554"/>
    </row>
    <row r="689" spans="1:14" x14ac:dyDescent="0.2">
      <c r="A689" s="554"/>
      <c r="B689" s="554"/>
      <c r="C689" s="554"/>
      <c r="D689" s="554"/>
      <c r="E689" s="554"/>
      <c r="F689" s="554"/>
      <c r="G689" s="554"/>
      <c r="H689" s="555"/>
      <c r="I689" s="509"/>
      <c r="J689" s="509"/>
      <c r="K689" s="554"/>
      <c r="L689" s="554"/>
      <c r="M689" s="555"/>
      <c r="N689" s="554"/>
    </row>
    <row r="690" spans="1:14" x14ac:dyDescent="0.2">
      <c r="A690" s="554"/>
      <c r="B690" s="554"/>
      <c r="C690" s="554"/>
      <c r="D690" s="554"/>
      <c r="E690" s="554"/>
      <c r="F690" s="554"/>
      <c r="G690" s="554"/>
      <c r="H690" s="555"/>
      <c r="I690" s="509"/>
      <c r="J690" s="509"/>
      <c r="K690" s="554"/>
      <c r="L690" s="554"/>
      <c r="M690" s="555"/>
      <c r="N690" s="554"/>
    </row>
    <row r="691" spans="1:14" x14ac:dyDescent="0.2">
      <c r="A691" s="554"/>
      <c r="B691" s="554"/>
      <c r="C691" s="554"/>
      <c r="D691" s="554"/>
      <c r="E691" s="554"/>
      <c r="F691" s="554"/>
      <c r="G691" s="554"/>
      <c r="H691" s="555"/>
      <c r="I691" s="509"/>
      <c r="J691" s="509"/>
      <c r="K691" s="554"/>
      <c r="L691" s="554"/>
      <c r="M691" s="555"/>
      <c r="N691" s="554"/>
    </row>
    <row r="692" spans="1:14" x14ac:dyDescent="0.2">
      <c r="A692" s="554"/>
      <c r="B692" s="554"/>
      <c r="C692" s="554"/>
      <c r="D692" s="554"/>
      <c r="E692" s="554"/>
      <c r="F692" s="554"/>
      <c r="G692" s="554"/>
      <c r="H692" s="555"/>
      <c r="I692" s="509"/>
      <c r="J692" s="509"/>
      <c r="K692" s="554"/>
      <c r="L692" s="554"/>
      <c r="M692" s="555"/>
      <c r="N692" s="554"/>
    </row>
    <row r="693" spans="1:14" x14ac:dyDescent="0.2">
      <c r="A693" s="554"/>
      <c r="B693" s="554"/>
      <c r="C693" s="554"/>
      <c r="D693" s="554"/>
      <c r="E693" s="554"/>
      <c r="F693" s="554"/>
      <c r="G693" s="554"/>
      <c r="H693" s="555"/>
      <c r="I693" s="509"/>
      <c r="J693" s="509"/>
      <c r="K693" s="554"/>
      <c r="L693" s="554"/>
      <c r="M693" s="555"/>
      <c r="N693" s="554"/>
    </row>
    <row r="694" spans="1:14" x14ac:dyDescent="0.2">
      <c r="A694" s="554"/>
      <c r="B694" s="554"/>
      <c r="C694" s="554"/>
      <c r="D694" s="554"/>
      <c r="E694" s="554"/>
      <c r="F694" s="554"/>
      <c r="G694" s="554"/>
      <c r="H694" s="555"/>
      <c r="I694" s="509"/>
      <c r="J694" s="509"/>
      <c r="K694" s="554"/>
      <c r="L694" s="554"/>
      <c r="M694" s="555"/>
      <c r="N694" s="554"/>
    </row>
    <row r="695" spans="1:14" x14ac:dyDescent="0.2">
      <c r="A695" s="554"/>
      <c r="B695" s="554"/>
      <c r="C695" s="554"/>
      <c r="D695" s="554"/>
      <c r="E695" s="554"/>
      <c r="F695" s="554"/>
      <c r="G695" s="554"/>
      <c r="H695" s="555"/>
      <c r="I695" s="509"/>
      <c r="J695" s="509"/>
      <c r="K695" s="554"/>
      <c r="L695" s="554"/>
      <c r="M695" s="555"/>
      <c r="N695" s="554"/>
    </row>
    <row r="696" spans="1:14" x14ac:dyDescent="0.2">
      <c r="A696" s="554"/>
      <c r="B696" s="554"/>
      <c r="C696" s="554"/>
      <c r="D696" s="554"/>
      <c r="E696" s="554"/>
      <c r="F696" s="554"/>
      <c r="G696" s="554"/>
      <c r="H696" s="555"/>
      <c r="I696" s="509"/>
      <c r="J696" s="509"/>
      <c r="K696" s="554"/>
      <c r="L696" s="554"/>
      <c r="M696" s="555"/>
      <c r="N696" s="554"/>
    </row>
    <row r="697" spans="1:14" x14ac:dyDescent="0.2">
      <c r="A697" s="554"/>
      <c r="B697" s="554"/>
      <c r="C697" s="554"/>
      <c r="D697" s="554"/>
      <c r="E697" s="554"/>
      <c r="F697" s="554"/>
      <c r="G697" s="554"/>
      <c r="H697" s="555"/>
      <c r="I697" s="509"/>
      <c r="J697" s="509"/>
      <c r="K697" s="554"/>
      <c r="L697" s="554"/>
      <c r="M697" s="555"/>
      <c r="N697" s="554"/>
    </row>
    <row r="698" spans="1:14" x14ac:dyDescent="0.2">
      <c r="A698" s="554"/>
      <c r="B698" s="554"/>
      <c r="C698" s="554"/>
      <c r="D698" s="554"/>
      <c r="E698" s="554"/>
      <c r="F698" s="554"/>
      <c r="G698" s="554"/>
      <c r="H698" s="555"/>
      <c r="I698" s="509"/>
      <c r="J698" s="509"/>
      <c r="K698" s="554"/>
      <c r="L698" s="554"/>
      <c r="M698" s="555"/>
      <c r="N698" s="554"/>
    </row>
    <row r="699" spans="1:14" x14ac:dyDescent="0.2">
      <c r="A699" s="554"/>
      <c r="B699" s="554"/>
      <c r="C699" s="554"/>
      <c r="D699" s="554"/>
      <c r="E699" s="554"/>
      <c r="F699" s="554"/>
      <c r="G699" s="554"/>
      <c r="H699" s="555"/>
      <c r="I699" s="509"/>
      <c r="J699" s="509"/>
      <c r="K699" s="554"/>
      <c r="L699" s="554"/>
      <c r="M699" s="555"/>
      <c r="N699" s="554"/>
    </row>
    <row r="700" spans="1:14" x14ac:dyDescent="0.2">
      <c r="A700" s="554"/>
      <c r="B700" s="554"/>
      <c r="C700" s="554"/>
      <c r="D700" s="554"/>
      <c r="E700" s="554"/>
      <c r="F700" s="554"/>
      <c r="G700" s="554"/>
      <c r="H700" s="555"/>
      <c r="I700" s="509"/>
      <c r="J700" s="509"/>
      <c r="K700" s="554"/>
      <c r="L700" s="554"/>
      <c r="M700" s="555"/>
      <c r="N700" s="554"/>
    </row>
    <row r="701" spans="1:14" x14ac:dyDescent="0.2">
      <c r="A701" s="554"/>
      <c r="B701" s="554"/>
      <c r="C701" s="554"/>
      <c r="D701" s="554"/>
      <c r="E701" s="554"/>
      <c r="F701" s="554"/>
      <c r="G701" s="554"/>
      <c r="H701" s="555"/>
      <c r="I701" s="509"/>
      <c r="J701" s="509"/>
      <c r="K701" s="554"/>
      <c r="L701" s="554"/>
      <c r="M701" s="555"/>
      <c r="N701" s="554"/>
    </row>
    <row r="702" spans="1:14" x14ac:dyDescent="0.2">
      <c r="A702" s="554"/>
      <c r="B702" s="554"/>
      <c r="C702" s="554"/>
      <c r="D702" s="554"/>
      <c r="E702" s="554"/>
      <c r="F702" s="554"/>
      <c r="G702" s="554"/>
      <c r="H702" s="555"/>
      <c r="I702" s="509"/>
      <c r="J702" s="509"/>
      <c r="K702" s="554"/>
      <c r="L702" s="554"/>
      <c r="M702" s="555"/>
      <c r="N702" s="554"/>
    </row>
    <row r="703" spans="1:14" x14ac:dyDescent="0.2">
      <c r="A703" s="554"/>
      <c r="B703" s="554"/>
      <c r="C703" s="554"/>
      <c r="D703" s="554"/>
      <c r="E703" s="554"/>
      <c r="F703" s="554"/>
      <c r="G703" s="554"/>
      <c r="H703" s="555"/>
      <c r="I703" s="509"/>
      <c r="J703" s="509"/>
      <c r="K703" s="554"/>
      <c r="L703" s="554"/>
      <c r="M703" s="555"/>
      <c r="N703" s="554"/>
    </row>
    <row r="704" spans="1:14" x14ac:dyDescent="0.2">
      <c r="A704" s="554"/>
      <c r="B704" s="554"/>
      <c r="C704" s="554"/>
      <c r="D704" s="554"/>
      <c r="E704" s="554"/>
      <c r="F704" s="554"/>
      <c r="G704" s="554"/>
      <c r="H704" s="555"/>
      <c r="I704" s="509"/>
      <c r="J704" s="509"/>
      <c r="K704" s="554"/>
      <c r="L704" s="554"/>
      <c r="M704" s="555"/>
      <c r="N704" s="554"/>
    </row>
    <row r="705" spans="1:14" x14ac:dyDescent="0.2">
      <c r="A705" s="554"/>
      <c r="B705" s="554"/>
      <c r="C705" s="554"/>
      <c r="D705" s="554"/>
      <c r="E705" s="554"/>
      <c r="F705" s="554"/>
      <c r="G705" s="554"/>
      <c r="H705" s="555"/>
      <c r="I705" s="509"/>
      <c r="J705" s="509"/>
      <c r="K705" s="554"/>
      <c r="L705" s="554"/>
      <c r="M705" s="555"/>
      <c r="N705" s="554"/>
    </row>
    <row r="706" spans="1:14" x14ac:dyDescent="0.2">
      <c r="A706" s="554"/>
      <c r="B706" s="554"/>
      <c r="C706" s="554"/>
      <c r="D706" s="554"/>
      <c r="E706" s="554"/>
      <c r="F706" s="554"/>
      <c r="G706" s="554"/>
      <c r="H706" s="555"/>
      <c r="I706" s="509"/>
      <c r="J706" s="509"/>
      <c r="K706" s="554"/>
      <c r="L706" s="554"/>
      <c r="M706" s="555"/>
      <c r="N706" s="554"/>
    </row>
    <row r="707" spans="1:14" x14ac:dyDescent="0.2">
      <c r="A707" s="554"/>
      <c r="B707" s="554"/>
      <c r="C707" s="554"/>
      <c r="D707" s="554"/>
      <c r="E707" s="554"/>
      <c r="F707" s="554"/>
      <c r="G707" s="554"/>
      <c r="H707" s="555"/>
      <c r="I707" s="509"/>
      <c r="J707" s="509"/>
      <c r="K707" s="554"/>
      <c r="L707" s="554"/>
      <c r="M707" s="555"/>
      <c r="N707" s="554"/>
    </row>
    <row r="708" spans="1:14" x14ac:dyDescent="0.2">
      <c r="A708" s="554"/>
      <c r="B708" s="554"/>
      <c r="C708" s="554"/>
      <c r="D708" s="554"/>
      <c r="E708" s="554"/>
      <c r="F708" s="554"/>
      <c r="G708" s="554"/>
      <c r="H708" s="555"/>
      <c r="I708" s="509"/>
      <c r="J708" s="509"/>
      <c r="K708" s="554"/>
      <c r="L708" s="554"/>
      <c r="M708" s="555"/>
      <c r="N708" s="554"/>
    </row>
    <row r="709" spans="1:14" x14ac:dyDescent="0.2">
      <c r="A709" s="554"/>
      <c r="B709" s="554"/>
      <c r="C709" s="554"/>
      <c r="D709" s="554"/>
      <c r="E709" s="554"/>
      <c r="F709" s="554"/>
      <c r="G709" s="554"/>
      <c r="H709" s="555"/>
      <c r="I709" s="509"/>
      <c r="J709" s="509"/>
      <c r="K709" s="554"/>
      <c r="L709" s="554"/>
      <c r="M709" s="555"/>
      <c r="N709" s="554"/>
    </row>
    <row r="710" spans="1:14" x14ac:dyDescent="0.2">
      <c r="A710" s="554"/>
      <c r="B710" s="554"/>
      <c r="C710" s="554"/>
      <c r="D710" s="554"/>
      <c r="E710" s="554"/>
      <c r="F710" s="554"/>
      <c r="G710" s="554"/>
      <c r="H710" s="555"/>
      <c r="I710" s="509"/>
      <c r="J710" s="509"/>
      <c r="K710" s="554"/>
      <c r="L710" s="554"/>
      <c r="M710" s="555"/>
      <c r="N710" s="554"/>
    </row>
    <row r="711" spans="1:14" x14ac:dyDescent="0.2">
      <c r="A711" s="554"/>
      <c r="B711" s="554"/>
      <c r="C711" s="554"/>
      <c r="D711" s="554"/>
      <c r="E711" s="554"/>
      <c r="F711" s="554"/>
      <c r="G711" s="554"/>
      <c r="H711" s="555"/>
      <c r="I711" s="509"/>
      <c r="J711" s="509"/>
      <c r="K711" s="554"/>
      <c r="L711" s="554"/>
      <c r="M711" s="555"/>
      <c r="N711" s="554"/>
    </row>
    <row r="712" spans="1:14" x14ac:dyDescent="0.2">
      <c r="A712" s="554"/>
      <c r="B712" s="554"/>
      <c r="C712" s="554"/>
      <c r="D712" s="554"/>
      <c r="E712" s="554"/>
      <c r="F712" s="554"/>
      <c r="G712" s="554"/>
      <c r="H712" s="555"/>
      <c r="I712" s="509"/>
      <c r="J712" s="509"/>
      <c r="K712" s="554"/>
      <c r="L712" s="554"/>
      <c r="M712" s="555"/>
      <c r="N712" s="554"/>
    </row>
    <row r="713" spans="1:14" x14ac:dyDescent="0.2">
      <c r="A713" s="554"/>
      <c r="B713" s="554"/>
      <c r="C713" s="554"/>
      <c r="D713" s="554"/>
      <c r="E713" s="554"/>
      <c r="F713" s="554"/>
      <c r="G713" s="554"/>
      <c r="H713" s="555"/>
      <c r="I713" s="509"/>
      <c r="J713" s="509"/>
      <c r="K713" s="554"/>
      <c r="L713" s="554"/>
      <c r="M713" s="555"/>
      <c r="N713" s="554"/>
    </row>
    <row r="714" spans="1:14" x14ac:dyDescent="0.2">
      <c r="A714" s="554"/>
      <c r="B714" s="554"/>
      <c r="C714" s="554"/>
      <c r="D714" s="554"/>
      <c r="E714" s="554"/>
      <c r="F714" s="554"/>
      <c r="G714" s="554"/>
      <c r="H714" s="555"/>
      <c r="I714" s="509"/>
      <c r="J714" s="509"/>
      <c r="K714" s="554"/>
      <c r="L714" s="554"/>
      <c r="M714" s="555"/>
      <c r="N714" s="554"/>
    </row>
    <row r="715" spans="1:14" x14ac:dyDescent="0.2">
      <c r="A715" s="554"/>
      <c r="B715" s="554"/>
      <c r="C715" s="554"/>
      <c r="D715" s="554"/>
      <c r="E715" s="554"/>
      <c r="F715" s="554"/>
      <c r="G715" s="554"/>
      <c r="H715" s="555"/>
      <c r="I715" s="509"/>
      <c r="J715" s="509"/>
      <c r="K715" s="554"/>
      <c r="L715" s="554"/>
      <c r="M715" s="555"/>
      <c r="N715" s="554"/>
    </row>
    <row r="716" spans="1:14" x14ac:dyDescent="0.2">
      <c r="A716" s="554"/>
      <c r="B716" s="554"/>
      <c r="C716" s="554"/>
      <c r="D716" s="554"/>
      <c r="E716" s="554"/>
      <c r="F716" s="554"/>
      <c r="G716" s="554"/>
      <c r="H716" s="555"/>
      <c r="I716" s="509"/>
      <c r="J716" s="509"/>
      <c r="K716" s="554"/>
      <c r="L716" s="554"/>
      <c r="M716" s="555"/>
      <c r="N716" s="554"/>
    </row>
    <row r="717" spans="1:14" x14ac:dyDescent="0.2">
      <c r="A717" s="554"/>
      <c r="B717" s="554"/>
      <c r="C717" s="554"/>
      <c r="D717" s="554"/>
      <c r="E717" s="554"/>
      <c r="F717" s="554"/>
      <c r="G717" s="554"/>
      <c r="H717" s="555"/>
      <c r="I717" s="509"/>
      <c r="J717" s="509"/>
      <c r="K717" s="554"/>
      <c r="L717" s="554"/>
      <c r="M717" s="555"/>
      <c r="N717" s="554"/>
    </row>
    <row r="718" spans="1:14" x14ac:dyDescent="0.2">
      <c r="A718" s="554"/>
      <c r="B718" s="554"/>
      <c r="C718" s="554"/>
      <c r="D718" s="554"/>
      <c r="E718" s="554"/>
      <c r="F718" s="554"/>
      <c r="G718" s="554"/>
      <c r="H718" s="555"/>
      <c r="I718" s="509"/>
      <c r="J718" s="509"/>
      <c r="K718" s="554"/>
      <c r="L718" s="554"/>
      <c r="M718" s="555"/>
      <c r="N718" s="554"/>
    </row>
    <row r="719" spans="1:14" x14ac:dyDescent="0.2">
      <c r="A719" s="554"/>
      <c r="B719" s="554"/>
      <c r="C719" s="554"/>
      <c r="D719" s="554"/>
      <c r="E719" s="554"/>
      <c r="F719" s="554"/>
      <c r="G719" s="554"/>
      <c r="H719" s="555"/>
      <c r="I719" s="509"/>
      <c r="J719" s="509"/>
      <c r="K719" s="554"/>
      <c r="L719" s="554"/>
      <c r="M719" s="555"/>
      <c r="N719" s="554"/>
    </row>
    <row r="720" spans="1:14" x14ac:dyDescent="0.2">
      <c r="A720" s="554"/>
      <c r="B720" s="554"/>
      <c r="C720" s="554"/>
      <c r="D720" s="554"/>
      <c r="E720" s="554"/>
      <c r="F720" s="554"/>
      <c r="G720" s="554"/>
      <c r="H720" s="555"/>
      <c r="I720" s="509"/>
      <c r="J720" s="509"/>
      <c r="K720" s="554"/>
      <c r="L720" s="554"/>
      <c r="M720" s="555"/>
      <c r="N720" s="554"/>
    </row>
    <row r="721" spans="1:14" x14ac:dyDescent="0.2">
      <c r="A721" s="554"/>
      <c r="B721" s="554"/>
      <c r="C721" s="554"/>
      <c r="D721" s="554"/>
      <c r="E721" s="554"/>
      <c r="F721" s="554"/>
      <c r="G721" s="554"/>
      <c r="H721" s="555"/>
      <c r="I721" s="509"/>
      <c r="J721" s="509"/>
      <c r="K721" s="554"/>
      <c r="L721" s="554"/>
      <c r="M721" s="555"/>
      <c r="N721" s="554"/>
    </row>
    <row r="722" spans="1:14" x14ac:dyDescent="0.2">
      <c r="A722" s="554"/>
      <c r="B722" s="554"/>
      <c r="C722" s="554"/>
      <c r="D722" s="554"/>
      <c r="E722" s="554"/>
      <c r="F722" s="554"/>
      <c r="G722" s="554"/>
      <c r="H722" s="555"/>
      <c r="I722" s="509"/>
      <c r="J722" s="509"/>
      <c r="K722" s="554"/>
      <c r="L722" s="554"/>
      <c r="M722" s="555"/>
      <c r="N722" s="554"/>
    </row>
    <row r="723" spans="1:14" x14ac:dyDescent="0.2">
      <c r="A723" s="554"/>
      <c r="B723" s="554"/>
      <c r="C723" s="554"/>
      <c r="D723" s="554"/>
      <c r="E723" s="554"/>
      <c r="F723" s="554"/>
      <c r="G723" s="554"/>
      <c r="H723" s="555"/>
      <c r="I723" s="509"/>
      <c r="J723" s="509"/>
      <c r="K723" s="554"/>
      <c r="L723" s="554"/>
      <c r="M723" s="555"/>
      <c r="N723" s="554"/>
    </row>
    <row r="724" spans="1:14" x14ac:dyDescent="0.2">
      <c r="A724" s="554"/>
      <c r="B724" s="554"/>
      <c r="C724" s="554"/>
      <c r="D724" s="554"/>
      <c r="E724" s="554"/>
      <c r="F724" s="554"/>
      <c r="G724" s="554"/>
      <c r="H724" s="555"/>
      <c r="I724" s="509"/>
      <c r="J724" s="509"/>
      <c r="K724" s="554"/>
      <c r="L724" s="554"/>
      <c r="M724" s="555"/>
      <c r="N724" s="554"/>
    </row>
    <row r="725" spans="1:14" x14ac:dyDescent="0.2">
      <c r="A725" s="554"/>
      <c r="B725" s="554"/>
      <c r="C725" s="554"/>
      <c r="D725" s="554"/>
      <c r="E725" s="554"/>
      <c r="F725" s="554"/>
      <c r="G725" s="554"/>
      <c r="H725" s="555"/>
      <c r="I725" s="509"/>
      <c r="J725" s="509"/>
      <c r="K725" s="554"/>
      <c r="L725" s="554"/>
      <c r="M725" s="555"/>
      <c r="N725" s="554"/>
    </row>
    <row r="726" spans="1:14" x14ac:dyDescent="0.2">
      <c r="A726" s="554"/>
      <c r="B726" s="554"/>
      <c r="C726" s="554"/>
      <c r="D726" s="554"/>
      <c r="E726" s="554"/>
      <c r="F726" s="554"/>
      <c r="G726" s="554"/>
      <c r="H726" s="555"/>
      <c r="I726" s="509"/>
      <c r="J726" s="509"/>
      <c r="K726" s="554"/>
      <c r="L726" s="554"/>
      <c r="M726" s="555"/>
      <c r="N726" s="554"/>
    </row>
    <row r="727" spans="1:14" x14ac:dyDescent="0.2">
      <c r="A727" s="554"/>
      <c r="B727" s="554"/>
      <c r="C727" s="554"/>
      <c r="D727" s="554"/>
      <c r="E727" s="554"/>
      <c r="F727" s="554"/>
      <c r="G727" s="554"/>
      <c r="H727" s="555"/>
      <c r="I727" s="509"/>
      <c r="J727" s="509"/>
      <c r="K727" s="554"/>
      <c r="L727" s="554"/>
      <c r="M727" s="555"/>
      <c r="N727" s="554"/>
    </row>
    <row r="728" spans="1:14" x14ac:dyDescent="0.2">
      <c r="A728" s="554"/>
      <c r="B728" s="554"/>
      <c r="C728" s="554"/>
      <c r="D728" s="554"/>
      <c r="E728" s="554"/>
      <c r="F728" s="554"/>
      <c r="G728" s="554"/>
      <c r="H728" s="555"/>
      <c r="I728" s="509"/>
      <c r="J728" s="509"/>
      <c r="K728" s="554"/>
      <c r="L728" s="554"/>
      <c r="M728" s="555"/>
      <c r="N728" s="554"/>
    </row>
    <row r="729" spans="1:14" x14ac:dyDescent="0.2">
      <c r="A729" s="554"/>
      <c r="B729" s="554"/>
      <c r="C729" s="554"/>
      <c r="D729" s="554"/>
      <c r="E729" s="554"/>
      <c r="F729" s="554"/>
      <c r="G729" s="554"/>
      <c r="H729" s="555"/>
      <c r="I729" s="509"/>
      <c r="J729" s="509"/>
      <c r="K729" s="554"/>
      <c r="L729" s="554"/>
      <c r="M729" s="555"/>
      <c r="N729" s="554"/>
    </row>
    <row r="730" spans="1:14" x14ac:dyDescent="0.2">
      <c r="A730" s="554"/>
      <c r="B730" s="554"/>
      <c r="C730" s="554"/>
      <c r="D730" s="554"/>
      <c r="E730" s="554"/>
      <c r="F730" s="554"/>
      <c r="G730" s="554"/>
      <c r="H730" s="555"/>
      <c r="I730" s="509"/>
      <c r="J730" s="509"/>
      <c r="K730" s="554"/>
      <c r="L730" s="554"/>
      <c r="M730" s="555"/>
      <c r="N730" s="554"/>
    </row>
    <row r="731" spans="1:14" x14ac:dyDescent="0.2">
      <c r="A731" s="554"/>
      <c r="B731" s="554"/>
      <c r="C731" s="554"/>
      <c r="D731" s="554"/>
      <c r="E731" s="554"/>
      <c r="F731" s="554"/>
      <c r="G731" s="554"/>
      <c r="H731" s="555"/>
      <c r="I731" s="509"/>
      <c r="J731" s="509"/>
      <c r="K731" s="554"/>
      <c r="L731" s="554"/>
      <c r="M731" s="555"/>
      <c r="N731" s="554"/>
    </row>
    <row r="732" spans="1:14" x14ac:dyDescent="0.2">
      <c r="A732" s="554"/>
      <c r="B732" s="554"/>
      <c r="C732" s="554"/>
      <c r="D732" s="554"/>
      <c r="E732" s="554"/>
      <c r="F732" s="554"/>
      <c r="G732" s="554"/>
      <c r="H732" s="555"/>
      <c r="I732" s="509"/>
      <c r="J732" s="509"/>
      <c r="K732" s="554"/>
      <c r="L732" s="554"/>
      <c r="M732" s="555"/>
      <c r="N732" s="554"/>
    </row>
    <row r="733" spans="1:14" x14ac:dyDescent="0.2">
      <c r="A733" s="554"/>
      <c r="B733" s="554"/>
      <c r="C733" s="554"/>
      <c r="D733" s="554"/>
      <c r="E733" s="554"/>
      <c r="F733" s="554"/>
      <c r="G733" s="554"/>
      <c r="H733" s="555"/>
      <c r="I733" s="509"/>
      <c r="J733" s="509"/>
      <c r="K733" s="554"/>
      <c r="L733" s="554"/>
      <c r="M733" s="555"/>
      <c r="N733" s="554"/>
    </row>
    <row r="734" spans="1:14" x14ac:dyDescent="0.2">
      <c r="A734" s="554"/>
      <c r="B734" s="554"/>
      <c r="C734" s="554"/>
      <c r="D734" s="554"/>
      <c r="E734" s="554"/>
      <c r="F734" s="554"/>
      <c r="G734" s="554"/>
      <c r="H734" s="555"/>
      <c r="I734" s="509"/>
      <c r="J734" s="509"/>
      <c r="K734" s="554"/>
      <c r="L734" s="554"/>
      <c r="M734" s="555"/>
      <c r="N734" s="554"/>
    </row>
    <row r="735" spans="1:14" x14ac:dyDescent="0.2">
      <c r="A735" s="554"/>
      <c r="B735" s="554"/>
      <c r="C735" s="554"/>
      <c r="D735" s="554"/>
      <c r="E735" s="554"/>
      <c r="F735" s="554"/>
      <c r="G735" s="554"/>
      <c r="H735" s="555"/>
      <c r="I735" s="509"/>
      <c r="J735" s="509"/>
      <c r="K735" s="554"/>
      <c r="L735" s="554"/>
      <c r="M735" s="555"/>
      <c r="N735" s="554"/>
    </row>
    <row r="736" spans="1:14" x14ac:dyDescent="0.2">
      <c r="A736" s="554"/>
      <c r="B736" s="554"/>
      <c r="C736" s="554"/>
      <c r="D736" s="554"/>
      <c r="E736" s="554"/>
      <c r="F736" s="554"/>
      <c r="G736" s="554"/>
      <c r="H736" s="555"/>
      <c r="I736" s="509"/>
      <c r="J736" s="509"/>
      <c r="K736" s="554"/>
      <c r="L736" s="554"/>
      <c r="M736" s="555"/>
      <c r="N736" s="554"/>
    </row>
    <row r="737" spans="1:14" x14ac:dyDescent="0.2">
      <c r="A737" s="554"/>
      <c r="B737" s="554"/>
      <c r="C737" s="554"/>
      <c r="D737" s="554"/>
      <c r="E737" s="554"/>
      <c r="F737" s="554"/>
      <c r="G737" s="554"/>
      <c r="H737" s="555"/>
      <c r="I737" s="509"/>
      <c r="J737" s="509"/>
      <c r="K737" s="554"/>
      <c r="L737" s="554"/>
      <c r="M737" s="555"/>
      <c r="N737" s="554"/>
    </row>
    <row r="738" spans="1:14" x14ac:dyDescent="0.2">
      <c r="A738" s="554"/>
      <c r="B738" s="554"/>
      <c r="C738" s="554"/>
      <c r="D738" s="554"/>
      <c r="E738" s="554"/>
      <c r="F738" s="554"/>
      <c r="G738" s="554"/>
      <c r="H738" s="555"/>
      <c r="I738" s="509"/>
      <c r="J738" s="509"/>
      <c r="K738" s="554"/>
      <c r="L738" s="554"/>
      <c r="M738" s="555"/>
      <c r="N738" s="554"/>
    </row>
    <row r="739" spans="1:14" x14ac:dyDescent="0.2">
      <c r="A739" s="554"/>
      <c r="B739" s="554"/>
      <c r="C739" s="554"/>
      <c r="D739" s="554"/>
      <c r="E739" s="554"/>
      <c r="F739" s="554"/>
      <c r="G739" s="554"/>
      <c r="H739" s="555"/>
      <c r="I739" s="509"/>
      <c r="J739" s="509"/>
      <c r="K739" s="554"/>
      <c r="L739" s="554"/>
      <c r="M739" s="555"/>
      <c r="N739" s="554"/>
    </row>
    <row r="740" spans="1:14" x14ac:dyDescent="0.2">
      <c r="A740" s="554"/>
      <c r="B740" s="554"/>
      <c r="C740" s="554"/>
      <c r="D740" s="554"/>
      <c r="E740" s="554"/>
      <c r="F740" s="554"/>
      <c r="G740" s="554"/>
      <c r="H740" s="555"/>
      <c r="I740" s="509"/>
      <c r="J740" s="509"/>
      <c r="K740" s="554"/>
      <c r="L740" s="554"/>
      <c r="M740" s="555"/>
      <c r="N740" s="554"/>
    </row>
    <row r="741" spans="1:14" x14ac:dyDescent="0.2">
      <c r="A741" s="554"/>
      <c r="B741" s="554"/>
      <c r="C741" s="554"/>
      <c r="D741" s="554"/>
      <c r="E741" s="554"/>
      <c r="F741" s="554"/>
      <c r="G741" s="554"/>
      <c r="H741" s="555"/>
      <c r="I741" s="509"/>
      <c r="J741" s="509"/>
      <c r="K741" s="554"/>
      <c r="L741" s="554"/>
      <c r="M741" s="555"/>
      <c r="N741" s="554"/>
    </row>
    <row r="742" spans="1:14" x14ac:dyDescent="0.2">
      <c r="A742" s="554"/>
      <c r="B742" s="554"/>
      <c r="C742" s="554"/>
      <c r="D742" s="554"/>
      <c r="E742" s="554"/>
      <c r="F742" s="554"/>
      <c r="G742" s="554"/>
      <c r="H742" s="555"/>
      <c r="I742" s="509"/>
      <c r="J742" s="509"/>
      <c r="K742" s="554"/>
      <c r="L742" s="554"/>
      <c r="M742" s="555"/>
      <c r="N742" s="554"/>
    </row>
    <row r="743" spans="1:14" x14ac:dyDescent="0.2">
      <c r="A743" s="554"/>
      <c r="B743" s="554"/>
      <c r="C743" s="554"/>
      <c r="D743" s="554"/>
      <c r="E743" s="554"/>
      <c r="F743" s="554"/>
      <c r="G743" s="554"/>
      <c r="H743" s="555"/>
      <c r="I743" s="509"/>
      <c r="J743" s="509"/>
      <c r="K743" s="554"/>
      <c r="L743" s="554"/>
      <c r="M743" s="555"/>
      <c r="N743" s="554"/>
    </row>
    <row r="744" spans="1:14" x14ac:dyDescent="0.2">
      <c r="A744" s="554"/>
      <c r="B744" s="554"/>
      <c r="C744" s="554"/>
      <c r="D744" s="554"/>
      <c r="E744" s="554"/>
      <c r="F744" s="554"/>
      <c r="G744" s="554"/>
      <c r="H744" s="555"/>
      <c r="I744" s="509"/>
      <c r="J744" s="509"/>
      <c r="K744" s="554"/>
      <c r="L744" s="554"/>
      <c r="M744" s="555"/>
      <c r="N744" s="554"/>
    </row>
    <row r="745" spans="1:14" x14ac:dyDescent="0.2">
      <c r="A745" s="554"/>
      <c r="B745" s="554"/>
      <c r="C745" s="554"/>
      <c r="D745" s="554"/>
      <c r="E745" s="554"/>
      <c r="F745" s="554"/>
      <c r="G745" s="554"/>
      <c r="H745" s="555"/>
      <c r="I745" s="509"/>
      <c r="J745" s="509"/>
      <c r="K745" s="554"/>
      <c r="L745" s="554"/>
      <c r="M745" s="555"/>
      <c r="N745" s="554"/>
    </row>
    <row r="746" spans="1:14" x14ac:dyDescent="0.2">
      <c r="A746" s="554"/>
      <c r="B746" s="554"/>
      <c r="C746" s="554"/>
      <c r="D746" s="554"/>
      <c r="E746" s="554"/>
      <c r="F746" s="554"/>
      <c r="G746" s="554"/>
      <c r="H746" s="555"/>
      <c r="I746" s="509"/>
      <c r="J746" s="509"/>
      <c r="K746" s="554"/>
      <c r="L746" s="554"/>
      <c r="M746" s="555"/>
      <c r="N746" s="554"/>
    </row>
    <row r="747" spans="1:14" x14ac:dyDescent="0.2">
      <c r="A747" s="554"/>
      <c r="B747" s="554"/>
      <c r="C747" s="554"/>
      <c r="D747" s="554"/>
      <c r="E747" s="554"/>
      <c r="F747" s="554"/>
      <c r="G747" s="554"/>
      <c r="H747" s="555"/>
      <c r="I747" s="509"/>
      <c r="J747" s="509"/>
      <c r="K747" s="554"/>
      <c r="L747" s="554"/>
      <c r="M747" s="555"/>
      <c r="N747" s="554"/>
    </row>
    <row r="748" spans="1:14" x14ac:dyDescent="0.2">
      <c r="A748" s="554"/>
      <c r="B748" s="554"/>
      <c r="C748" s="554"/>
      <c r="D748" s="554"/>
      <c r="E748" s="554"/>
      <c r="F748" s="554"/>
      <c r="G748" s="554"/>
      <c r="H748" s="555"/>
      <c r="I748" s="509"/>
      <c r="J748" s="509"/>
      <c r="K748" s="554"/>
      <c r="L748" s="554"/>
      <c r="M748" s="555"/>
      <c r="N748" s="554"/>
    </row>
    <row r="749" spans="1:14" x14ac:dyDescent="0.2">
      <c r="A749" s="554"/>
      <c r="B749" s="554"/>
      <c r="C749" s="554"/>
      <c r="D749" s="554"/>
      <c r="E749" s="554"/>
      <c r="F749" s="554"/>
      <c r="G749" s="554"/>
      <c r="H749" s="555"/>
      <c r="I749" s="509"/>
      <c r="J749" s="509"/>
      <c r="K749" s="554"/>
      <c r="L749" s="554"/>
      <c r="M749" s="555"/>
      <c r="N749" s="554"/>
    </row>
    <row r="750" spans="1:14" x14ac:dyDescent="0.2">
      <c r="A750" s="554"/>
      <c r="B750" s="554"/>
      <c r="C750" s="554"/>
      <c r="D750" s="554"/>
      <c r="E750" s="554"/>
      <c r="F750" s="554"/>
      <c r="G750" s="554"/>
      <c r="H750" s="555"/>
      <c r="I750" s="509"/>
      <c r="J750" s="509"/>
      <c r="K750" s="554"/>
      <c r="L750" s="554"/>
      <c r="M750" s="555"/>
      <c r="N750" s="554"/>
    </row>
    <row r="751" spans="1:14" x14ac:dyDescent="0.2">
      <c r="A751" s="554"/>
      <c r="B751" s="554"/>
      <c r="C751" s="554"/>
      <c r="D751" s="554"/>
      <c r="E751" s="554"/>
      <c r="F751" s="554"/>
      <c r="G751" s="554"/>
      <c r="H751" s="555"/>
      <c r="I751" s="509"/>
      <c r="J751" s="509"/>
      <c r="K751" s="554"/>
      <c r="L751" s="554"/>
      <c r="M751" s="555"/>
      <c r="N751" s="554"/>
    </row>
    <row r="752" spans="1:14" x14ac:dyDescent="0.2">
      <c r="A752" s="554"/>
      <c r="B752" s="554"/>
      <c r="C752" s="554"/>
      <c r="D752" s="554"/>
      <c r="E752" s="554"/>
      <c r="F752" s="554"/>
      <c r="G752" s="554"/>
      <c r="H752" s="555"/>
      <c r="I752" s="509"/>
      <c r="J752" s="509"/>
      <c r="K752" s="554"/>
      <c r="L752" s="554"/>
      <c r="M752" s="555"/>
      <c r="N752" s="554"/>
    </row>
    <row r="753" spans="1:14" x14ac:dyDescent="0.2">
      <c r="A753" s="554"/>
      <c r="B753" s="554"/>
      <c r="C753" s="554"/>
      <c r="D753" s="554"/>
      <c r="E753" s="554"/>
      <c r="F753" s="554"/>
      <c r="G753" s="554"/>
      <c r="H753" s="555"/>
      <c r="I753" s="509"/>
      <c r="J753" s="509"/>
      <c r="K753" s="554"/>
      <c r="L753" s="554"/>
      <c r="M753" s="555"/>
      <c r="N753" s="554"/>
    </row>
    <row r="754" spans="1:14" x14ac:dyDescent="0.2">
      <c r="A754" s="554"/>
      <c r="B754" s="554"/>
      <c r="C754" s="554"/>
      <c r="D754" s="554"/>
      <c r="E754" s="554"/>
      <c r="F754" s="554"/>
      <c r="G754" s="554"/>
      <c r="H754" s="555"/>
      <c r="I754" s="509"/>
      <c r="J754" s="509"/>
      <c r="K754" s="554"/>
      <c r="L754" s="554"/>
      <c r="M754" s="555"/>
      <c r="N754" s="554"/>
    </row>
    <row r="755" spans="1:14" x14ac:dyDescent="0.2">
      <c r="A755" s="554"/>
      <c r="B755" s="554"/>
      <c r="C755" s="554"/>
      <c r="D755" s="554"/>
      <c r="E755" s="554"/>
      <c r="F755" s="554"/>
      <c r="G755" s="554"/>
      <c r="H755" s="555"/>
      <c r="I755" s="509"/>
      <c r="J755" s="509"/>
      <c r="K755" s="554"/>
      <c r="L755" s="554"/>
      <c r="M755" s="555"/>
      <c r="N755" s="554"/>
    </row>
    <row r="756" spans="1:14" x14ac:dyDescent="0.2">
      <c r="A756" s="554"/>
      <c r="B756" s="554"/>
      <c r="C756" s="554"/>
      <c r="D756" s="554"/>
      <c r="E756" s="554"/>
      <c r="F756" s="554"/>
      <c r="G756" s="554"/>
      <c r="H756" s="555"/>
      <c r="I756" s="509"/>
      <c r="J756" s="509"/>
      <c r="K756" s="554"/>
      <c r="L756" s="554"/>
      <c r="M756" s="555"/>
      <c r="N756" s="554"/>
    </row>
    <row r="757" spans="1:14" x14ac:dyDescent="0.2">
      <c r="A757" s="554"/>
      <c r="B757" s="554"/>
      <c r="C757" s="554"/>
      <c r="D757" s="554"/>
      <c r="E757" s="554"/>
      <c r="F757" s="554"/>
      <c r="G757" s="554"/>
      <c r="H757" s="555"/>
      <c r="I757" s="509"/>
      <c r="J757" s="509"/>
      <c r="K757" s="554"/>
      <c r="L757" s="554"/>
      <c r="M757" s="555"/>
      <c r="N757" s="554"/>
    </row>
    <row r="758" spans="1:14" x14ac:dyDescent="0.2">
      <c r="A758" s="554"/>
      <c r="B758" s="554"/>
      <c r="C758" s="554"/>
      <c r="D758" s="554"/>
      <c r="E758" s="554"/>
      <c r="F758" s="554"/>
      <c r="G758" s="554"/>
      <c r="H758" s="555"/>
      <c r="I758" s="509"/>
      <c r="J758" s="509"/>
      <c r="K758" s="554"/>
      <c r="L758" s="554"/>
      <c r="M758" s="555"/>
      <c r="N758" s="554"/>
    </row>
    <row r="759" spans="1:14" x14ac:dyDescent="0.2">
      <c r="A759" s="554"/>
      <c r="B759" s="554"/>
      <c r="C759" s="554"/>
      <c r="D759" s="554"/>
      <c r="E759" s="554"/>
      <c r="F759" s="554"/>
      <c r="G759" s="554"/>
      <c r="H759" s="555"/>
      <c r="I759" s="509"/>
      <c r="J759" s="509"/>
      <c r="K759" s="554"/>
      <c r="L759" s="554"/>
      <c r="M759" s="555"/>
      <c r="N759" s="554"/>
    </row>
    <row r="760" spans="1:14" x14ac:dyDescent="0.2">
      <c r="A760" s="554"/>
      <c r="B760" s="554"/>
      <c r="C760" s="554"/>
      <c r="D760" s="554"/>
      <c r="E760" s="554"/>
      <c r="F760" s="554"/>
      <c r="G760" s="554"/>
      <c r="H760" s="555"/>
      <c r="I760" s="509"/>
      <c r="J760" s="509"/>
      <c r="K760" s="554"/>
      <c r="L760" s="554"/>
      <c r="M760" s="555"/>
      <c r="N760" s="554"/>
    </row>
    <row r="761" spans="1:14" x14ac:dyDescent="0.2">
      <c r="A761" s="554"/>
      <c r="B761" s="554"/>
      <c r="C761" s="554"/>
      <c r="D761" s="554"/>
      <c r="E761" s="554"/>
      <c r="F761" s="554"/>
      <c r="G761" s="554"/>
      <c r="H761" s="555"/>
      <c r="I761" s="509"/>
      <c r="J761" s="509"/>
      <c r="K761" s="554"/>
      <c r="L761" s="554"/>
      <c r="M761" s="555"/>
      <c r="N761" s="554"/>
    </row>
    <row r="762" spans="1:14" x14ac:dyDescent="0.2">
      <c r="A762" s="554"/>
      <c r="B762" s="554"/>
      <c r="C762" s="554"/>
      <c r="D762" s="554"/>
      <c r="E762" s="554"/>
      <c r="F762" s="554"/>
      <c r="G762" s="554"/>
      <c r="H762" s="555"/>
      <c r="I762" s="509"/>
      <c r="J762" s="509"/>
      <c r="K762" s="554"/>
      <c r="L762" s="554"/>
      <c r="M762" s="555"/>
      <c r="N762" s="554"/>
    </row>
    <row r="763" spans="1:14" x14ac:dyDescent="0.2">
      <c r="A763" s="554"/>
      <c r="B763" s="554"/>
      <c r="C763" s="554"/>
      <c r="D763" s="554"/>
      <c r="E763" s="554"/>
      <c r="F763" s="554"/>
      <c r="G763" s="554"/>
      <c r="H763" s="555"/>
      <c r="I763" s="509"/>
      <c r="J763" s="509"/>
      <c r="K763" s="554"/>
      <c r="L763" s="554"/>
      <c r="M763" s="555"/>
      <c r="N763" s="554"/>
    </row>
    <row r="764" spans="1:14" x14ac:dyDescent="0.2">
      <c r="A764" s="554"/>
      <c r="B764" s="554"/>
      <c r="C764" s="554"/>
      <c r="D764" s="554"/>
      <c r="E764" s="554"/>
      <c r="F764" s="554"/>
      <c r="G764" s="554"/>
      <c r="H764" s="555"/>
      <c r="I764" s="509"/>
      <c r="J764" s="509"/>
      <c r="K764" s="554"/>
      <c r="L764" s="554"/>
      <c r="M764" s="555"/>
      <c r="N764" s="554"/>
    </row>
    <row r="765" spans="1:14" x14ac:dyDescent="0.2">
      <c r="A765" s="554"/>
      <c r="B765" s="554"/>
      <c r="C765" s="554"/>
      <c r="D765" s="554"/>
      <c r="E765" s="554"/>
      <c r="F765" s="554"/>
      <c r="G765" s="554"/>
      <c r="H765" s="555"/>
      <c r="I765" s="509"/>
      <c r="J765" s="509"/>
      <c r="K765" s="554"/>
      <c r="L765" s="554"/>
      <c r="M765" s="555"/>
      <c r="N765" s="554"/>
    </row>
    <row r="766" spans="1:14" x14ac:dyDescent="0.2">
      <c r="A766" s="554"/>
      <c r="B766" s="554"/>
      <c r="C766" s="554"/>
      <c r="D766" s="554"/>
      <c r="E766" s="554"/>
      <c r="F766" s="554"/>
      <c r="G766" s="554"/>
      <c r="H766" s="555"/>
      <c r="I766" s="509"/>
      <c r="J766" s="509"/>
      <c r="K766" s="554"/>
      <c r="L766" s="554"/>
      <c r="M766" s="555"/>
      <c r="N766" s="554"/>
    </row>
    <row r="767" spans="1:14" x14ac:dyDescent="0.2">
      <c r="A767" s="554"/>
      <c r="B767" s="554"/>
      <c r="C767" s="554"/>
      <c r="D767" s="554"/>
      <c r="E767" s="554"/>
      <c r="F767" s="554"/>
      <c r="G767" s="554"/>
      <c r="H767" s="555"/>
      <c r="I767" s="509"/>
      <c r="J767" s="509"/>
      <c r="K767" s="554"/>
      <c r="L767" s="554"/>
      <c r="M767" s="555"/>
      <c r="N767" s="554"/>
    </row>
    <row r="768" spans="1:14" x14ac:dyDescent="0.2">
      <c r="A768" s="554"/>
      <c r="B768" s="554"/>
      <c r="C768" s="554"/>
      <c r="D768" s="554"/>
      <c r="E768" s="554"/>
      <c r="F768" s="554"/>
      <c r="G768" s="554"/>
      <c r="H768" s="555"/>
      <c r="I768" s="509"/>
      <c r="J768" s="509"/>
      <c r="K768" s="554"/>
      <c r="L768" s="554"/>
      <c r="M768" s="555"/>
      <c r="N768" s="554"/>
    </row>
    <row r="769" spans="1:14" x14ac:dyDescent="0.2">
      <c r="A769" s="554"/>
      <c r="B769" s="554"/>
      <c r="C769" s="554"/>
      <c r="D769" s="554"/>
      <c r="E769" s="554"/>
      <c r="F769" s="554"/>
      <c r="G769" s="554"/>
      <c r="H769" s="555"/>
      <c r="I769" s="509"/>
      <c r="J769" s="509"/>
      <c r="K769" s="554"/>
      <c r="L769" s="554"/>
      <c r="M769" s="555"/>
      <c r="N769" s="554"/>
    </row>
    <row r="770" spans="1:14" x14ac:dyDescent="0.2">
      <c r="A770" s="554"/>
      <c r="B770" s="554"/>
      <c r="C770" s="554"/>
      <c r="D770" s="554"/>
      <c r="E770" s="554"/>
      <c r="F770" s="554"/>
      <c r="G770" s="554"/>
      <c r="H770" s="555"/>
      <c r="I770" s="509"/>
      <c r="J770" s="509"/>
      <c r="K770" s="554"/>
      <c r="L770" s="554"/>
      <c r="M770" s="555"/>
      <c r="N770" s="554"/>
    </row>
    <row r="771" spans="1:14" x14ac:dyDescent="0.2">
      <c r="A771" s="554"/>
      <c r="B771" s="554"/>
      <c r="C771" s="554"/>
      <c r="D771" s="554"/>
      <c r="E771" s="554"/>
      <c r="F771" s="554"/>
      <c r="G771" s="554"/>
      <c r="H771" s="555"/>
      <c r="I771" s="509"/>
      <c r="J771" s="509"/>
      <c r="K771" s="554"/>
      <c r="L771" s="554"/>
      <c r="M771" s="555"/>
      <c r="N771" s="554"/>
    </row>
    <row r="772" spans="1:14" x14ac:dyDescent="0.2">
      <c r="A772" s="554"/>
      <c r="B772" s="554"/>
      <c r="C772" s="554"/>
      <c r="D772" s="554"/>
      <c r="E772" s="554"/>
      <c r="F772" s="554"/>
      <c r="G772" s="554"/>
      <c r="H772" s="555"/>
      <c r="I772" s="509"/>
      <c r="J772" s="509"/>
      <c r="K772" s="554"/>
      <c r="L772" s="554"/>
      <c r="M772" s="555"/>
      <c r="N772" s="554"/>
    </row>
    <row r="773" spans="1:14" x14ac:dyDescent="0.2">
      <c r="A773" s="554"/>
      <c r="B773" s="554"/>
      <c r="C773" s="554"/>
      <c r="D773" s="554"/>
      <c r="E773" s="554"/>
      <c r="F773" s="554"/>
      <c r="G773" s="554"/>
      <c r="H773" s="555"/>
      <c r="I773" s="509"/>
      <c r="J773" s="509"/>
      <c r="K773" s="554"/>
      <c r="L773" s="554"/>
      <c r="M773" s="555"/>
      <c r="N773" s="554"/>
    </row>
    <row r="774" spans="1:14" x14ac:dyDescent="0.2">
      <c r="A774" s="554"/>
      <c r="B774" s="554"/>
      <c r="C774" s="554"/>
      <c r="D774" s="554"/>
      <c r="E774" s="554"/>
      <c r="F774" s="554"/>
      <c r="G774" s="554"/>
      <c r="H774" s="555"/>
      <c r="I774" s="509"/>
      <c r="J774" s="509"/>
      <c r="K774" s="554"/>
      <c r="L774" s="554"/>
      <c r="M774" s="555"/>
      <c r="N774" s="554"/>
    </row>
    <row r="775" spans="1:14" x14ac:dyDescent="0.2">
      <c r="A775" s="554"/>
      <c r="B775" s="554"/>
      <c r="C775" s="554"/>
      <c r="D775" s="554"/>
      <c r="E775" s="554"/>
      <c r="F775" s="554"/>
      <c r="G775" s="554"/>
      <c r="H775" s="555"/>
      <c r="I775" s="509"/>
      <c r="J775" s="509"/>
      <c r="K775" s="554"/>
      <c r="L775" s="554"/>
      <c r="M775" s="555"/>
      <c r="N775" s="554"/>
    </row>
    <row r="776" spans="1:14" x14ac:dyDescent="0.2">
      <c r="A776" s="554"/>
      <c r="B776" s="554"/>
      <c r="C776" s="554"/>
      <c r="D776" s="554"/>
      <c r="E776" s="554"/>
      <c r="F776" s="554"/>
      <c r="G776" s="554"/>
      <c r="H776" s="555"/>
      <c r="I776" s="509"/>
      <c r="J776" s="509"/>
      <c r="K776" s="554"/>
      <c r="L776" s="554"/>
      <c r="M776" s="555"/>
      <c r="N776" s="554"/>
    </row>
    <row r="777" spans="1:14" x14ac:dyDescent="0.2">
      <c r="A777" s="554"/>
      <c r="B777" s="554"/>
      <c r="C777" s="554"/>
      <c r="D777" s="554"/>
      <c r="E777" s="554"/>
      <c r="F777" s="554"/>
      <c r="G777" s="554"/>
      <c r="H777" s="555"/>
      <c r="I777" s="509"/>
      <c r="J777" s="509"/>
      <c r="K777" s="554"/>
      <c r="L777" s="554"/>
      <c r="M777" s="555"/>
      <c r="N777" s="554"/>
    </row>
    <row r="778" spans="1:14" x14ac:dyDescent="0.2">
      <c r="A778" s="554"/>
      <c r="B778" s="554"/>
      <c r="C778" s="554"/>
      <c r="D778" s="554"/>
      <c r="E778" s="554"/>
      <c r="F778" s="554"/>
      <c r="G778" s="554"/>
      <c r="H778" s="555"/>
      <c r="I778" s="509"/>
      <c r="J778" s="509"/>
      <c r="K778" s="554"/>
      <c r="L778" s="554"/>
      <c r="M778" s="555"/>
      <c r="N778" s="554"/>
    </row>
    <row r="779" spans="1:14" x14ac:dyDescent="0.2">
      <c r="A779" s="554"/>
      <c r="B779" s="554"/>
      <c r="C779" s="554"/>
      <c r="D779" s="554"/>
      <c r="E779" s="554"/>
      <c r="F779" s="554"/>
      <c r="G779" s="554"/>
      <c r="H779" s="555"/>
      <c r="I779" s="509"/>
      <c r="J779" s="509"/>
      <c r="K779" s="554"/>
      <c r="L779" s="554"/>
      <c r="M779" s="555"/>
      <c r="N779" s="554"/>
    </row>
    <row r="780" spans="1:14" x14ac:dyDescent="0.2">
      <c r="A780" s="554"/>
      <c r="B780" s="554"/>
      <c r="C780" s="554"/>
      <c r="D780" s="554"/>
      <c r="E780" s="554"/>
      <c r="F780" s="554"/>
      <c r="G780" s="554"/>
      <c r="H780" s="555"/>
      <c r="I780" s="509"/>
      <c r="J780" s="509"/>
      <c r="K780" s="554"/>
      <c r="L780" s="554"/>
      <c r="M780" s="555"/>
      <c r="N780" s="554"/>
    </row>
    <row r="781" spans="1:14" x14ac:dyDescent="0.2">
      <c r="A781" s="554"/>
      <c r="B781" s="554"/>
      <c r="C781" s="554"/>
      <c r="D781" s="554"/>
      <c r="E781" s="554"/>
      <c r="F781" s="554"/>
      <c r="G781" s="554"/>
      <c r="H781" s="555"/>
      <c r="I781" s="509"/>
      <c r="J781" s="509"/>
      <c r="K781" s="554"/>
      <c r="L781" s="554"/>
      <c r="M781" s="555"/>
      <c r="N781" s="554"/>
    </row>
    <row r="782" spans="1:14" x14ac:dyDescent="0.2">
      <c r="A782" s="554"/>
      <c r="B782" s="554"/>
      <c r="C782" s="554"/>
      <c r="D782" s="554"/>
      <c r="E782" s="554"/>
      <c r="F782" s="554"/>
      <c r="G782" s="554"/>
      <c r="H782" s="555"/>
      <c r="I782" s="509"/>
      <c r="J782" s="509"/>
      <c r="K782" s="554"/>
      <c r="L782" s="554"/>
      <c r="M782" s="555"/>
      <c r="N782" s="554"/>
    </row>
    <row r="783" spans="1:14" x14ac:dyDescent="0.2">
      <c r="A783" s="554"/>
      <c r="B783" s="554"/>
      <c r="C783" s="554"/>
      <c r="D783" s="554"/>
      <c r="E783" s="554"/>
      <c r="F783" s="554"/>
      <c r="G783" s="554"/>
      <c r="H783" s="555"/>
      <c r="I783" s="509"/>
      <c r="J783" s="509"/>
      <c r="K783" s="554"/>
      <c r="L783" s="554"/>
      <c r="M783" s="555"/>
      <c r="N783" s="554"/>
    </row>
    <row r="784" spans="1:14" x14ac:dyDescent="0.2">
      <c r="A784" s="554"/>
      <c r="B784" s="554"/>
      <c r="C784" s="554"/>
      <c r="D784" s="554"/>
      <c r="E784" s="554"/>
      <c r="F784" s="554"/>
      <c r="G784" s="554"/>
      <c r="H784" s="555"/>
      <c r="I784" s="509"/>
      <c r="J784" s="509"/>
      <c r="K784" s="554"/>
      <c r="L784" s="554"/>
      <c r="M784" s="555"/>
      <c r="N784" s="554"/>
    </row>
    <row r="785" spans="1:14" x14ac:dyDescent="0.2">
      <c r="A785" s="554"/>
      <c r="B785" s="554"/>
      <c r="C785" s="554"/>
      <c r="D785" s="554"/>
      <c r="E785" s="554"/>
      <c r="F785" s="554"/>
      <c r="G785" s="554"/>
      <c r="H785" s="555"/>
      <c r="I785" s="509"/>
      <c r="J785" s="509"/>
      <c r="K785" s="554"/>
      <c r="L785" s="554"/>
      <c r="M785" s="555"/>
      <c r="N785" s="554"/>
    </row>
    <row r="786" spans="1:14" x14ac:dyDescent="0.2">
      <c r="A786" s="554"/>
      <c r="B786" s="554"/>
      <c r="C786" s="554"/>
      <c r="D786" s="554"/>
      <c r="E786" s="554"/>
      <c r="F786" s="554"/>
      <c r="G786" s="554"/>
      <c r="H786" s="555"/>
      <c r="I786" s="509"/>
      <c r="J786" s="509"/>
      <c r="K786" s="554"/>
      <c r="L786" s="554"/>
      <c r="M786" s="555"/>
      <c r="N786" s="554"/>
    </row>
    <row r="787" spans="1:14" x14ac:dyDescent="0.2">
      <c r="A787" s="554"/>
      <c r="B787" s="554"/>
      <c r="C787" s="554"/>
      <c r="D787" s="554"/>
      <c r="E787" s="554"/>
      <c r="F787" s="554"/>
      <c r="G787" s="554"/>
      <c r="H787" s="555"/>
      <c r="I787" s="509"/>
      <c r="J787" s="509"/>
      <c r="K787" s="554"/>
      <c r="L787" s="554"/>
      <c r="M787" s="555"/>
      <c r="N787" s="554"/>
    </row>
    <row r="788" spans="1:14" x14ac:dyDescent="0.2">
      <c r="A788" s="554"/>
      <c r="B788" s="554"/>
      <c r="C788" s="554"/>
      <c r="D788" s="554"/>
      <c r="E788" s="554"/>
      <c r="F788" s="554"/>
      <c r="G788" s="554"/>
      <c r="H788" s="555"/>
      <c r="I788" s="509"/>
      <c r="J788" s="509"/>
      <c r="K788" s="554"/>
      <c r="L788" s="554"/>
      <c r="M788" s="555"/>
      <c r="N788" s="554"/>
    </row>
    <row r="789" spans="1:14" x14ac:dyDescent="0.2">
      <c r="A789" s="554"/>
      <c r="B789" s="554"/>
      <c r="C789" s="554"/>
      <c r="D789" s="554"/>
      <c r="E789" s="554"/>
      <c r="F789" s="554"/>
      <c r="G789" s="554"/>
      <c r="H789" s="555"/>
      <c r="I789" s="509"/>
      <c r="J789" s="509"/>
      <c r="K789" s="554"/>
      <c r="L789" s="554"/>
      <c r="M789" s="555"/>
      <c r="N789" s="554"/>
    </row>
    <row r="790" spans="1:14" x14ac:dyDescent="0.2">
      <c r="A790" s="554"/>
      <c r="B790" s="554"/>
      <c r="C790" s="554"/>
      <c r="D790" s="554"/>
      <c r="E790" s="554"/>
      <c r="F790" s="554"/>
      <c r="G790" s="554"/>
      <c r="H790" s="555"/>
      <c r="I790" s="509"/>
      <c r="J790" s="509"/>
      <c r="K790" s="554"/>
      <c r="L790" s="554"/>
      <c r="M790" s="555"/>
      <c r="N790" s="554"/>
    </row>
    <row r="791" spans="1:14" x14ac:dyDescent="0.2">
      <c r="A791" s="554"/>
      <c r="B791" s="554"/>
      <c r="C791" s="554"/>
      <c r="D791" s="554"/>
      <c r="E791" s="554"/>
      <c r="F791" s="554"/>
      <c r="G791" s="554"/>
      <c r="H791" s="555"/>
      <c r="I791" s="509"/>
      <c r="J791" s="509"/>
      <c r="K791" s="554"/>
      <c r="L791" s="554"/>
      <c r="M791" s="555"/>
      <c r="N791" s="554"/>
    </row>
    <row r="792" spans="1:14" x14ac:dyDescent="0.2">
      <c r="A792" s="554"/>
      <c r="B792" s="554"/>
      <c r="C792" s="554"/>
      <c r="D792" s="554"/>
      <c r="E792" s="554"/>
      <c r="F792" s="554"/>
      <c r="G792" s="554"/>
      <c r="H792" s="555"/>
      <c r="I792" s="509"/>
      <c r="J792" s="509"/>
      <c r="K792" s="554"/>
      <c r="L792" s="554"/>
      <c r="M792" s="555"/>
      <c r="N792" s="554"/>
    </row>
    <row r="793" spans="1:14" x14ac:dyDescent="0.2">
      <c r="A793" s="554"/>
      <c r="B793" s="554"/>
      <c r="C793" s="554"/>
      <c r="D793" s="554"/>
      <c r="E793" s="554"/>
      <c r="F793" s="554"/>
      <c r="G793" s="554"/>
      <c r="H793" s="555"/>
      <c r="I793" s="509"/>
      <c r="J793" s="509"/>
      <c r="K793" s="554"/>
      <c r="L793" s="554"/>
      <c r="M793" s="555"/>
      <c r="N793" s="554"/>
    </row>
    <row r="794" spans="1:14" x14ac:dyDescent="0.2">
      <c r="A794" s="554"/>
      <c r="B794" s="554"/>
      <c r="C794" s="554"/>
      <c r="D794" s="554"/>
      <c r="E794" s="554"/>
      <c r="F794" s="554"/>
      <c r="G794" s="554"/>
      <c r="H794" s="555"/>
      <c r="I794" s="509"/>
      <c r="J794" s="509"/>
      <c r="K794" s="554"/>
      <c r="L794" s="554"/>
      <c r="M794" s="555"/>
      <c r="N794" s="554"/>
    </row>
    <row r="795" spans="1:14" x14ac:dyDescent="0.2">
      <c r="A795" s="554"/>
      <c r="B795" s="554"/>
      <c r="C795" s="554"/>
      <c r="D795" s="554"/>
      <c r="E795" s="554"/>
      <c r="F795" s="554"/>
      <c r="G795" s="554"/>
      <c r="H795" s="555"/>
      <c r="I795" s="509"/>
      <c r="J795" s="509"/>
      <c r="K795" s="554"/>
      <c r="L795" s="554"/>
      <c r="M795" s="555"/>
      <c r="N795" s="554"/>
    </row>
    <row r="796" spans="1:14" x14ac:dyDescent="0.2">
      <c r="A796" s="554"/>
      <c r="B796" s="554"/>
      <c r="C796" s="554"/>
      <c r="D796" s="554"/>
      <c r="E796" s="554"/>
      <c r="F796" s="554"/>
      <c r="G796" s="554"/>
      <c r="H796" s="555"/>
      <c r="I796" s="509"/>
      <c r="J796" s="509"/>
      <c r="K796" s="554"/>
      <c r="L796" s="554"/>
      <c r="M796" s="555"/>
      <c r="N796" s="554"/>
    </row>
    <row r="797" spans="1:14" x14ac:dyDescent="0.2">
      <c r="A797" s="554"/>
      <c r="B797" s="554"/>
      <c r="C797" s="554"/>
      <c r="D797" s="554"/>
      <c r="E797" s="554"/>
      <c r="F797" s="554"/>
      <c r="G797" s="554"/>
      <c r="H797" s="555"/>
      <c r="I797" s="509"/>
      <c r="J797" s="509"/>
      <c r="K797" s="554"/>
      <c r="L797" s="554"/>
      <c r="M797" s="555"/>
      <c r="N797" s="554"/>
    </row>
    <row r="798" spans="1:14" x14ac:dyDescent="0.2">
      <c r="A798" s="554"/>
      <c r="B798" s="554"/>
      <c r="C798" s="554"/>
      <c r="D798" s="554"/>
      <c r="E798" s="554"/>
      <c r="F798" s="554"/>
      <c r="G798" s="554"/>
      <c r="H798" s="555"/>
      <c r="I798" s="509"/>
      <c r="J798" s="509"/>
      <c r="K798" s="554"/>
      <c r="L798" s="554"/>
      <c r="M798" s="555"/>
      <c r="N798" s="554"/>
    </row>
    <row r="799" spans="1:14" x14ac:dyDescent="0.2">
      <c r="A799" s="554"/>
      <c r="B799" s="554"/>
      <c r="C799" s="554"/>
      <c r="D799" s="554"/>
      <c r="E799" s="554"/>
      <c r="F799" s="554"/>
      <c r="G799" s="554"/>
      <c r="H799" s="555"/>
      <c r="I799" s="509"/>
      <c r="J799" s="509"/>
      <c r="K799" s="554"/>
      <c r="L799" s="554"/>
      <c r="M799" s="555"/>
      <c r="N799" s="554"/>
    </row>
    <row r="800" spans="1:14" x14ac:dyDescent="0.2">
      <c r="A800" s="554"/>
      <c r="B800" s="554"/>
      <c r="C800" s="554"/>
      <c r="D800" s="554"/>
      <c r="E800" s="554"/>
      <c r="F800" s="554"/>
      <c r="G800" s="554"/>
      <c r="H800" s="555"/>
      <c r="I800" s="509"/>
      <c r="J800" s="509"/>
      <c r="K800" s="554"/>
      <c r="L800" s="554"/>
      <c r="M800" s="555"/>
      <c r="N800" s="554"/>
    </row>
    <row r="801" spans="1:14" x14ac:dyDescent="0.2">
      <c r="A801" s="554"/>
      <c r="B801" s="554"/>
      <c r="C801" s="554"/>
      <c r="D801" s="554"/>
      <c r="E801" s="554"/>
      <c r="F801" s="554"/>
      <c r="G801" s="554"/>
      <c r="H801" s="555"/>
      <c r="I801" s="509"/>
      <c r="J801" s="509"/>
      <c r="K801" s="554"/>
      <c r="L801" s="554"/>
      <c r="M801" s="555"/>
      <c r="N801" s="554"/>
    </row>
    <row r="802" spans="1:14" x14ac:dyDescent="0.2">
      <c r="A802" s="554"/>
      <c r="B802" s="554"/>
      <c r="C802" s="554"/>
      <c r="D802" s="554"/>
      <c r="E802" s="554"/>
      <c r="F802" s="554"/>
      <c r="G802" s="554"/>
      <c r="H802" s="555"/>
      <c r="I802" s="509"/>
      <c r="J802" s="509"/>
      <c r="K802" s="554"/>
      <c r="L802" s="554"/>
      <c r="M802" s="555"/>
      <c r="N802" s="554"/>
    </row>
    <row r="803" spans="1:14" x14ac:dyDescent="0.2">
      <c r="A803" s="554"/>
      <c r="B803" s="554"/>
      <c r="C803" s="554"/>
      <c r="D803" s="554"/>
      <c r="E803" s="554"/>
      <c r="F803" s="554"/>
      <c r="G803" s="554"/>
      <c r="H803" s="555"/>
      <c r="I803" s="509"/>
      <c r="J803" s="509"/>
      <c r="K803" s="554"/>
      <c r="L803" s="554"/>
      <c r="M803" s="555"/>
      <c r="N803" s="554"/>
    </row>
    <row r="804" spans="1:14" x14ac:dyDescent="0.2">
      <c r="A804" s="554"/>
      <c r="B804" s="554"/>
      <c r="C804" s="554"/>
      <c r="D804" s="554"/>
      <c r="E804" s="554"/>
      <c r="F804" s="554"/>
      <c r="G804" s="554"/>
      <c r="H804" s="555"/>
      <c r="I804" s="509"/>
      <c r="J804" s="509"/>
      <c r="K804" s="554"/>
      <c r="L804" s="554"/>
      <c r="M804" s="555"/>
      <c r="N804" s="554"/>
    </row>
    <row r="805" spans="1:14" x14ac:dyDescent="0.2">
      <c r="A805" s="554"/>
      <c r="B805" s="554"/>
      <c r="C805" s="554"/>
      <c r="D805" s="554"/>
      <c r="E805" s="554"/>
      <c r="F805" s="554"/>
      <c r="G805" s="554"/>
      <c r="H805" s="555"/>
      <c r="I805" s="509"/>
      <c r="J805" s="509"/>
      <c r="K805" s="554"/>
      <c r="L805" s="554"/>
      <c r="M805" s="555"/>
      <c r="N805" s="554"/>
    </row>
    <row r="806" spans="1:14" x14ac:dyDescent="0.2">
      <c r="A806" s="554"/>
      <c r="B806" s="554"/>
      <c r="C806" s="554"/>
      <c r="D806" s="554"/>
      <c r="E806" s="554"/>
      <c r="F806" s="554"/>
      <c r="G806" s="554"/>
      <c r="H806" s="555"/>
      <c r="I806" s="509"/>
      <c r="J806" s="509"/>
      <c r="K806" s="554"/>
      <c r="L806" s="554"/>
      <c r="M806" s="555"/>
      <c r="N806" s="554"/>
    </row>
    <row r="807" spans="1:14" x14ac:dyDescent="0.2">
      <c r="A807" s="554"/>
      <c r="B807" s="554"/>
      <c r="C807" s="554"/>
      <c r="D807" s="554"/>
      <c r="E807" s="554"/>
      <c r="F807" s="554"/>
      <c r="G807" s="554"/>
      <c r="H807" s="555"/>
      <c r="I807" s="509"/>
      <c r="J807" s="509"/>
      <c r="K807" s="554"/>
      <c r="L807" s="554"/>
      <c r="M807" s="555"/>
      <c r="N807" s="554"/>
    </row>
    <row r="808" spans="1:14" x14ac:dyDescent="0.2">
      <c r="A808" s="554"/>
      <c r="B808" s="554"/>
      <c r="C808" s="554"/>
      <c r="D808" s="554"/>
      <c r="E808" s="554"/>
      <c r="F808" s="554"/>
      <c r="G808" s="554"/>
      <c r="H808" s="555"/>
      <c r="I808" s="509"/>
      <c r="J808" s="509"/>
      <c r="K808" s="554"/>
      <c r="L808" s="554"/>
      <c r="M808" s="555"/>
      <c r="N808" s="554"/>
    </row>
    <row r="809" spans="1:14" x14ac:dyDescent="0.2">
      <c r="A809" s="554"/>
      <c r="B809" s="554"/>
      <c r="C809" s="554"/>
      <c r="D809" s="554"/>
      <c r="E809" s="554"/>
      <c r="F809" s="554"/>
      <c r="G809" s="554"/>
      <c r="H809" s="555"/>
      <c r="I809" s="509"/>
      <c r="J809" s="509"/>
      <c r="K809" s="554"/>
      <c r="L809" s="554"/>
      <c r="M809" s="555"/>
      <c r="N809" s="554"/>
    </row>
    <row r="810" spans="1:14" x14ac:dyDescent="0.2">
      <c r="A810" s="554"/>
      <c r="B810" s="554"/>
      <c r="C810" s="554"/>
      <c r="D810" s="554"/>
      <c r="E810" s="554"/>
      <c r="F810" s="554"/>
      <c r="G810" s="554"/>
      <c r="H810" s="555"/>
      <c r="I810" s="509"/>
      <c r="J810" s="509"/>
      <c r="K810" s="554"/>
      <c r="L810" s="554"/>
      <c r="M810" s="555"/>
      <c r="N810" s="554"/>
    </row>
    <row r="811" spans="1:14" x14ac:dyDescent="0.2">
      <c r="A811" s="554"/>
      <c r="B811" s="554"/>
      <c r="C811" s="554"/>
      <c r="D811" s="554"/>
      <c r="E811" s="554"/>
      <c r="F811" s="554"/>
      <c r="G811" s="554"/>
      <c r="H811" s="555"/>
      <c r="I811" s="509"/>
      <c r="J811" s="509"/>
      <c r="K811" s="554"/>
      <c r="L811" s="554"/>
      <c r="M811" s="555"/>
      <c r="N811" s="554"/>
    </row>
    <row r="812" spans="1:14" x14ac:dyDescent="0.2">
      <c r="A812" s="554"/>
      <c r="B812" s="554"/>
      <c r="C812" s="554"/>
      <c r="D812" s="554"/>
      <c r="E812" s="554"/>
      <c r="F812" s="554"/>
      <c r="G812" s="554"/>
      <c r="H812" s="555"/>
      <c r="I812" s="509"/>
      <c r="J812" s="509"/>
      <c r="K812" s="554"/>
      <c r="L812" s="554"/>
      <c r="M812" s="555"/>
      <c r="N812" s="554"/>
    </row>
    <row r="813" spans="1:14" x14ac:dyDescent="0.2">
      <c r="A813" s="554"/>
      <c r="B813" s="554"/>
      <c r="C813" s="554"/>
      <c r="D813" s="554"/>
      <c r="E813" s="554"/>
      <c r="F813" s="554"/>
      <c r="G813" s="554"/>
      <c r="H813" s="555"/>
      <c r="I813" s="509"/>
      <c r="J813" s="509"/>
      <c r="K813" s="554"/>
      <c r="L813" s="554"/>
      <c r="M813" s="555"/>
      <c r="N813" s="554"/>
    </row>
    <row r="814" spans="1:14" x14ac:dyDescent="0.2">
      <c r="A814" s="554"/>
      <c r="B814" s="554"/>
      <c r="C814" s="554"/>
      <c r="D814" s="554"/>
      <c r="E814" s="554"/>
      <c r="F814" s="554"/>
      <c r="G814" s="554"/>
      <c r="H814" s="555"/>
      <c r="I814" s="509"/>
      <c r="J814" s="509"/>
      <c r="K814" s="554"/>
      <c r="L814" s="554"/>
      <c r="M814" s="555"/>
      <c r="N814" s="554"/>
    </row>
    <row r="815" spans="1:14" x14ac:dyDescent="0.2">
      <c r="A815" s="554"/>
      <c r="B815" s="554"/>
      <c r="C815" s="554"/>
      <c r="D815" s="554"/>
      <c r="E815" s="554"/>
      <c r="F815" s="554"/>
      <c r="G815" s="554"/>
      <c r="H815" s="555"/>
      <c r="I815" s="509"/>
      <c r="J815" s="509"/>
      <c r="K815" s="554"/>
      <c r="L815" s="554"/>
      <c r="M815" s="555"/>
      <c r="N815" s="554"/>
    </row>
    <row r="816" spans="1:14" x14ac:dyDescent="0.2">
      <c r="A816" s="554"/>
      <c r="B816" s="554"/>
      <c r="C816" s="554"/>
      <c r="D816" s="554"/>
      <c r="E816" s="554"/>
      <c r="F816" s="554"/>
      <c r="G816" s="554"/>
      <c r="H816" s="555"/>
      <c r="I816" s="509"/>
      <c r="J816" s="509"/>
      <c r="K816" s="554"/>
      <c r="L816" s="554"/>
      <c r="M816" s="555"/>
      <c r="N816" s="554"/>
    </row>
    <row r="817" spans="1:14" x14ac:dyDescent="0.2">
      <c r="A817" s="554"/>
      <c r="B817" s="554"/>
      <c r="C817" s="554"/>
      <c r="D817" s="554"/>
      <c r="E817" s="554"/>
      <c r="F817" s="554"/>
      <c r="G817" s="554"/>
      <c r="H817" s="555"/>
      <c r="I817" s="509"/>
      <c r="J817" s="509"/>
      <c r="K817" s="554"/>
      <c r="L817" s="554"/>
      <c r="M817" s="555"/>
      <c r="N817" s="554"/>
    </row>
    <row r="818" spans="1:14" x14ac:dyDescent="0.2">
      <c r="A818" s="554"/>
      <c r="B818" s="554"/>
      <c r="C818" s="554"/>
      <c r="D818" s="554"/>
      <c r="E818" s="554"/>
      <c r="F818" s="554"/>
      <c r="G818" s="554"/>
      <c r="H818" s="555"/>
      <c r="I818" s="509"/>
      <c r="J818" s="509"/>
      <c r="K818" s="554"/>
      <c r="L818" s="554"/>
      <c r="M818" s="555"/>
      <c r="N818" s="554"/>
    </row>
    <row r="819" spans="1:14" x14ac:dyDescent="0.2">
      <c r="A819" s="554"/>
      <c r="B819" s="554"/>
      <c r="C819" s="554"/>
      <c r="D819" s="554"/>
      <c r="E819" s="554"/>
      <c r="F819" s="554"/>
      <c r="G819" s="554"/>
      <c r="H819" s="555"/>
      <c r="I819" s="509"/>
      <c r="J819" s="509"/>
      <c r="K819" s="554"/>
      <c r="L819" s="554"/>
      <c r="M819" s="555"/>
      <c r="N819" s="554"/>
    </row>
    <row r="820" spans="1:14" x14ac:dyDescent="0.2">
      <c r="A820" s="554"/>
      <c r="B820" s="554"/>
      <c r="C820" s="554"/>
      <c r="D820" s="554"/>
      <c r="E820" s="554"/>
      <c r="F820" s="554"/>
      <c r="G820" s="554"/>
      <c r="H820" s="555"/>
      <c r="I820" s="509"/>
      <c r="J820" s="509"/>
      <c r="K820" s="554"/>
      <c r="L820" s="554"/>
      <c r="M820" s="555"/>
      <c r="N820" s="554"/>
    </row>
    <row r="821" spans="1:14" x14ac:dyDescent="0.2">
      <c r="A821" s="554"/>
      <c r="B821" s="554"/>
      <c r="C821" s="554"/>
      <c r="D821" s="554"/>
      <c r="E821" s="554"/>
      <c r="F821" s="554"/>
      <c r="G821" s="554"/>
      <c r="H821" s="555"/>
      <c r="I821" s="509"/>
      <c r="J821" s="509"/>
      <c r="K821" s="554"/>
      <c r="L821" s="554"/>
      <c r="M821" s="555"/>
      <c r="N821" s="554"/>
    </row>
    <row r="822" spans="1:14" x14ac:dyDescent="0.2">
      <c r="A822" s="554"/>
      <c r="B822" s="554"/>
      <c r="C822" s="554"/>
      <c r="D822" s="554"/>
      <c r="E822" s="554"/>
      <c r="F822" s="554"/>
      <c r="G822" s="554"/>
      <c r="H822" s="555"/>
      <c r="I822" s="509"/>
      <c r="J822" s="509"/>
      <c r="K822" s="554"/>
      <c r="L822" s="554"/>
      <c r="M822" s="555"/>
      <c r="N822" s="554"/>
    </row>
    <row r="823" spans="1:14" x14ac:dyDescent="0.2">
      <c r="A823" s="554"/>
      <c r="B823" s="554"/>
      <c r="C823" s="554"/>
      <c r="D823" s="554"/>
      <c r="E823" s="554"/>
      <c r="F823" s="554"/>
      <c r="G823" s="554"/>
      <c r="H823" s="555"/>
      <c r="I823" s="509"/>
      <c r="J823" s="509"/>
      <c r="K823" s="554"/>
      <c r="L823" s="554"/>
      <c r="M823" s="555"/>
      <c r="N823" s="554"/>
    </row>
    <row r="824" spans="1:14" x14ac:dyDescent="0.2">
      <c r="A824" s="554"/>
      <c r="B824" s="554"/>
      <c r="C824" s="554"/>
      <c r="D824" s="554"/>
      <c r="E824" s="554"/>
      <c r="F824" s="554"/>
      <c r="G824" s="554"/>
      <c r="H824" s="555"/>
      <c r="I824" s="509"/>
      <c r="J824" s="509"/>
      <c r="K824" s="554"/>
      <c r="L824" s="554"/>
      <c r="M824" s="555"/>
      <c r="N824" s="554"/>
    </row>
    <row r="825" spans="1:14" x14ac:dyDescent="0.2">
      <c r="A825" s="554"/>
      <c r="B825" s="554"/>
      <c r="C825" s="554"/>
      <c r="D825" s="554"/>
      <c r="E825" s="554"/>
      <c r="F825" s="554"/>
      <c r="G825" s="554"/>
      <c r="H825" s="555"/>
      <c r="I825" s="509"/>
      <c r="J825" s="509"/>
      <c r="K825" s="554"/>
      <c r="L825" s="554"/>
      <c r="M825" s="555"/>
      <c r="N825" s="554"/>
    </row>
    <row r="826" spans="1:14" x14ac:dyDescent="0.2">
      <c r="A826" s="554"/>
      <c r="B826" s="554"/>
      <c r="C826" s="554"/>
      <c r="D826" s="554"/>
      <c r="E826" s="554"/>
      <c r="F826" s="554"/>
      <c r="G826" s="554"/>
      <c r="H826" s="555"/>
      <c r="I826" s="509"/>
      <c r="J826" s="509"/>
      <c r="K826" s="554"/>
      <c r="L826" s="554"/>
      <c r="M826" s="555"/>
      <c r="N826" s="554"/>
    </row>
    <row r="827" spans="1:14" x14ac:dyDescent="0.2">
      <c r="A827" s="554"/>
      <c r="B827" s="554"/>
      <c r="C827" s="554"/>
      <c r="D827" s="554"/>
      <c r="E827" s="554"/>
      <c r="F827" s="554"/>
      <c r="G827" s="554"/>
      <c r="H827" s="555"/>
      <c r="I827" s="509"/>
      <c r="J827" s="509"/>
      <c r="K827" s="554"/>
      <c r="L827" s="554"/>
      <c r="M827" s="555"/>
      <c r="N827" s="554"/>
    </row>
    <row r="828" spans="1:14" x14ac:dyDescent="0.2">
      <c r="A828" s="554"/>
      <c r="B828" s="554"/>
      <c r="C828" s="554"/>
      <c r="D828" s="554"/>
      <c r="E828" s="554"/>
      <c r="F828" s="554"/>
      <c r="G828" s="554"/>
      <c r="H828" s="555"/>
      <c r="I828" s="509"/>
      <c r="J828" s="509"/>
      <c r="K828" s="554"/>
      <c r="L828" s="554"/>
      <c r="M828" s="555"/>
      <c r="N828" s="554"/>
    </row>
    <row r="829" spans="1:14" x14ac:dyDescent="0.2">
      <c r="A829" s="554"/>
      <c r="B829" s="554"/>
      <c r="C829" s="554"/>
      <c r="D829" s="554"/>
      <c r="E829" s="554"/>
      <c r="F829" s="554"/>
      <c r="G829" s="554"/>
      <c r="H829" s="555"/>
      <c r="I829" s="509"/>
      <c r="J829" s="509"/>
      <c r="K829" s="554"/>
      <c r="L829" s="554"/>
      <c r="M829" s="555"/>
      <c r="N829" s="554"/>
    </row>
    <row r="830" spans="1:14" x14ac:dyDescent="0.2">
      <c r="A830" s="554"/>
      <c r="B830" s="554"/>
      <c r="C830" s="554"/>
      <c r="D830" s="554"/>
      <c r="E830" s="554"/>
      <c r="F830" s="554"/>
      <c r="G830" s="554"/>
      <c r="H830" s="555"/>
      <c r="I830" s="509"/>
      <c r="J830" s="509"/>
      <c r="K830" s="554"/>
      <c r="L830" s="554"/>
      <c r="M830" s="555"/>
      <c r="N830" s="554"/>
    </row>
    <row r="831" spans="1:14" x14ac:dyDescent="0.2">
      <c r="A831" s="554"/>
      <c r="B831" s="554"/>
      <c r="C831" s="554"/>
      <c r="D831" s="554"/>
      <c r="E831" s="554"/>
      <c r="F831" s="554"/>
      <c r="G831" s="554"/>
      <c r="H831" s="555"/>
      <c r="I831" s="509"/>
      <c r="J831" s="509"/>
      <c r="K831" s="554"/>
      <c r="L831" s="554"/>
      <c r="M831" s="555"/>
      <c r="N831" s="554"/>
    </row>
    <row r="832" spans="1:14" x14ac:dyDescent="0.2">
      <c r="A832" s="554"/>
      <c r="B832" s="554"/>
      <c r="C832" s="554"/>
      <c r="D832" s="554"/>
      <c r="E832" s="554"/>
      <c r="F832" s="554"/>
      <c r="G832" s="554"/>
      <c r="H832" s="555"/>
      <c r="I832" s="509"/>
      <c r="J832" s="509"/>
      <c r="K832" s="554"/>
      <c r="L832" s="554"/>
      <c r="M832" s="555"/>
      <c r="N832" s="554"/>
    </row>
    <row r="833" spans="1:14" x14ac:dyDescent="0.2">
      <c r="A833" s="554"/>
      <c r="B833" s="554"/>
      <c r="C833" s="554"/>
      <c r="D833" s="554"/>
      <c r="E833" s="554"/>
      <c r="F833" s="554"/>
      <c r="G833" s="554"/>
      <c r="H833" s="555"/>
      <c r="I833" s="509"/>
      <c r="J833" s="509"/>
      <c r="K833" s="554"/>
      <c r="L833" s="554"/>
      <c r="M833" s="555"/>
      <c r="N833" s="554"/>
    </row>
    <row r="834" spans="1:14" x14ac:dyDescent="0.2">
      <c r="A834" s="554"/>
      <c r="B834" s="554"/>
      <c r="C834" s="554"/>
      <c r="D834" s="554"/>
      <c r="E834" s="554"/>
      <c r="F834" s="554"/>
      <c r="G834" s="554"/>
      <c r="H834" s="555"/>
      <c r="I834" s="509"/>
      <c r="J834" s="509"/>
      <c r="K834" s="554"/>
      <c r="L834" s="554"/>
      <c r="M834" s="555"/>
      <c r="N834" s="554"/>
    </row>
    <row r="835" spans="1:14" x14ac:dyDescent="0.2">
      <c r="A835" s="554"/>
      <c r="B835" s="554"/>
      <c r="C835" s="554"/>
      <c r="D835" s="554"/>
      <c r="E835" s="554"/>
      <c r="F835" s="554"/>
      <c r="G835" s="554"/>
      <c r="H835" s="555"/>
      <c r="I835" s="509"/>
      <c r="J835" s="509"/>
      <c r="K835" s="554"/>
      <c r="L835" s="554"/>
      <c r="M835" s="555"/>
      <c r="N835" s="554"/>
    </row>
    <row r="836" spans="1:14" x14ac:dyDescent="0.2">
      <c r="A836" s="554"/>
      <c r="B836" s="554"/>
      <c r="C836" s="554"/>
      <c r="D836" s="554"/>
      <c r="E836" s="554"/>
      <c r="F836" s="554"/>
      <c r="G836" s="554"/>
      <c r="H836" s="555"/>
      <c r="I836" s="509"/>
      <c r="J836" s="509"/>
      <c r="K836" s="554"/>
      <c r="L836" s="554"/>
      <c r="M836" s="555"/>
      <c r="N836" s="554"/>
    </row>
    <row r="837" spans="1:14" x14ac:dyDescent="0.2">
      <c r="A837" s="554"/>
      <c r="B837" s="554"/>
      <c r="C837" s="554"/>
      <c r="D837" s="554"/>
      <c r="E837" s="554"/>
      <c r="F837" s="554"/>
      <c r="G837" s="554"/>
      <c r="H837" s="555"/>
      <c r="I837" s="509"/>
      <c r="J837" s="509"/>
      <c r="K837" s="554"/>
      <c r="L837" s="554"/>
      <c r="M837" s="555"/>
      <c r="N837" s="554"/>
    </row>
    <row r="838" spans="1:14" x14ac:dyDescent="0.2">
      <c r="A838" s="554"/>
      <c r="B838" s="554"/>
      <c r="C838" s="554"/>
      <c r="D838" s="554"/>
      <c r="E838" s="554"/>
      <c r="F838" s="554"/>
      <c r="G838" s="554"/>
      <c r="H838" s="555"/>
      <c r="I838" s="509"/>
      <c r="J838" s="509"/>
      <c r="K838" s="554"/>
      <c r="L838" s="554"/>
      <c r="M838" s="555"/>
      <c r="N838" s="554"/>
    </row>
    <row r="839" spans="1:14" x14ac:dyDescent="0.2">
      <c r="A839" s="554"/>
      <c r="B839" s="554"/>
      <c r="C839" s="554"/>
      <c r="D839" s="554"/>
      <c r="E839" s="554"/>
      <c r="F839" s="554"/>
      <c r="G839" s="554"/>
      <c r="H839" s="555"/>
      <c r="I839" s="509"/>
      <c r="J839" s="509"/>
      <c r="K839" s="554"/>
      <c r="L839" s="554"/>
      <c r="M839" s="555"/>
      <c r="N839" s="554"/>
    </row>
    <row r="840" spans="1:14" x14ac:dyDescent="0.2">
      <c r="A840" s="554"/>
      <c r="B840" s="554"/>
      <c r="C840" s="554"/>
      <c r="D840" s="554"/>
      <c r="E840" s="554"/>
      <c r="F840" s="554"/>
      <c r="G840" s="554"/>
      <c r="H840" s="555"/>
      <c r="I840" s="509"/>
      <c r="J840" s="509"/>
      <c r="K840" s="554"/>
      <c r="L840" s="554"/>
      <c r="M840" s="555"/>
      <c r="N840" s="554"/>
    </row>
    <row r="841" spans="1:14" x14ac:dyDescent="0.2">
      <c r="A841" s="554"/>
      <c r="B841" s="554"/>
      <c r="C841" s="554"/>
      <c r="D841" s="554"/>
      <c r="E841" s="554"/>
      <c r="F841" s="554"/>
      <c r="G841" s="554"/>
      <c r="H841" s="555"/>
      <c r="I841" s="509"/>
      <c r="J841" s="509"/>
      <c r="K841" s="554"/>
      <c r="L841" s="554"/>
      <c r="M841" s="555"/>
      <c r="N841" s="554"/>
    </row>
    <row r="842" spans="1:14" x14ac:dyDescent="0.2">
      <c r="A842" s="554"/>
      <c r="B842" s="554"/>
      <c r="C842" s="554"/>
      <c r="D842" s="554"/>
      <c r="E842" s="554"/>
      <c r="F842" s="554"/>
      <c r="G842" s="554"/>
      <c r="H842" s="555"/>
      <c r="I842" s="509"/>
      <c r="J842" s="509"/>
      <c r="K842" s="554"/>
      <c r="L842" s="554"/>
      <c r="M842" s="555"/>
      <c r="N842" s="554"/>
    </row>
    <row r="843" spans="1:14" x14ac:dyDescent="0.2">
      <c r="A843" s="554"/>
      <c r="B843" s="554"/>
      <c r="C843" s="554"/>
      <c r="D843" s="554"/>
      <c r="E843" s="554"/>
      <c r="F843" s="554"/>
      <c r="G843" s="554"/>
      <c r="H843" s="555"/>
      <c r="I843" s="509"/>
      <c r="J843" s="509"/>
      <c r="K843" s="554"/>
      <c r="L843" s="554"/>
      <c r="M843" s="555"/>
      <c r="N843" s="554"/>
    </row>
    <row r="844" spans="1:14" x14ac:dyDescent="0.2">
      <c r="A844" s="554"/>
      <c r="B844" s="554"/>
      <c r="C844" s="554"/>
      <c r="D844" s="554"/>
      <c r="E844" s="554"/>
      <c r="F844" s="554"/>
      <c r="G844" s="554"/>
      <c r="H844" s="555"/>
      <c r="I844" s="509"/>
      <c r="J844" s="509"/>
      <c r="K844" s="554"/>
      <c r="L844" s="554"/>
      <c r="M844" s="555"/>
      <c r="N844" s="554"/>
    </row>
    <row r="845" spans="1:14" x14ac:dyDescent="0.2">
      <c r="A845" s="554"/>
      <c r="B845" s="554"/>
      <c r="C845" s="554"/>
      <c r="D845" s="554"/>
      <c r="E845" s="554"/>
      <c r="F845" s="554"/>
      <c r="G845" s="554"/>
      <c r="H845" s="555"/>
      <c r="I845" s="509"/>
      <c r="J845" s="509"/>
      <c r="K845" s="554"/>
      <c r="L845" s="554"/>
      <c r="M845" s="555"/>
      <c r="N845" s="554"/>
    </row>
    <row r="846" spans="1:14" x14ac:dyDescent="0.2">
      <c r="A846" s="554"/>
      <c r="B846" s="554"/>
      <c r="C846" s="554"/>
      <c r="D846" s="554"/>
      <c r="E846" s="554"/>
      <c r="F846" s="554"/>
      <c r="G846" s="554"/>
      <c r="H846" s="555"/>
      <c r="I846" s="509"/>
      <c r="J846" s="509"/>
      <c r="K846" s="554"/>
      <c r="L846" s="554"/>
      <c r="M846" s="555"/>
      <c r="N846" s="554"/>
    </row>
    <row r="847" spans="1:14" x14ac:dyDescent="0.2">
      <c r="A847" s="554"/>
      <c r="B847" s="554"/>
      <c r="C847" s="554"/>
      <c r="D847" s="554"/>
      <c r="E847" s="554"/>
      <c r="F847" s="554"/>
      <c r="G847" s="554"/>
      <c r="H847" s="555"/>
      <c r="I847" s="509"/>
      <c r="J847" s="509"/>
      <c r="K847" s="554"/>
      <c r="L847" s="554"/>
      <c r="M847" s="555"/>
      <c r="N847" s="554"/>
    </row>
    <row r="848" spans="1:14" x14ac:dyDescent="0.2">
      <c r="A848" s="554"/>
      <c r="B848" s="554"/>
      <c r="C848" s="554"/>
      <c r="D848" s="554"/>
      <c r="E848" s="554"/>
      <c r="F848" s="554"/>
      <c r="G848" s="554"/>
      <c r="H848" s="555"/>
      <c r="I848" s="509"/>
      <c r="J848" s="509"/>
      <c r="K848" s="554"/>
      <c r="L848" s="554"/>
      <c r="M848" s="555"/>
      <c r="N848" s="554"/>
    </row>
    <row r="849" spans="1:14" x14ac:dyDescent="0.2">
      <c r="A849" s="554"/>
      <c r="B849" s="554"/>
      <c r="C849" s="554"/>
      <c r="D849" s="554"/>
      <c r="E849" s="554"/>
      <c r="F849" s="554"/>
      <c r="G849" s="554"/>
      <c r="H849" s="555"/>
      <c r="I849" s="509"/>
      <c r="J849" s="509"/>
      <c r="K849" s="554"/>
      <c r="L849" s="554"/>
      <c r="M849" s="555"/>
      <c r="N849" s="554"/>
    </row>
    <row r="850" spans="1:14" x14ac:dyDescent="0.2">
      <c r="A850" s="554"/>
      <c r="B850" s="554"/>
      <c r="C850" s="554"/>
      <c r="D850" s="554"/>
      <c r="E850" s="554"/>
      <c r="F850" s="554"/>
      <c r="G850" s="554"/>
      <c r="H850" s="555"/>
      <c r="I850" s="509"/>
      <c r="J850" s="509"/>
      <c r="K850" s="554"/>
      <c r="L850" s="554"/>
      <c r="M850" s="555"/>
      <c r="N850" s="554"/>
    </row>
    <row r="851" spans="1:14" x14ac:dyDescent="0.2">
      <c r="A851" s="554"/>
      <c r="B851" s="554"/>
      <c r="C851" s="554"/>
      <c r="D851" s="554"/>
      <c r="E851" s="554"/>
      <c r="F851" s="554"/>
      <c r="G851" s="554"/>
      <c r="H851" s="555"/>
      <c r="I851" s="509"/>
      <c r="J851" s="509"/>
      <c r="K851" s="554"/>
      <c r="L851" s="554"/>
      <c r="M851" s="555"/>
      <c r="N851" s="554"/>
    </row>
    <row r="852" spans="1:14" x14ac:dyDescent="0.2">
      <c r="A852" s="554"/>
      <c r="B852" s="554"/>
      <c r="C852" s="554"/>
      <c r="D852" s="554"/>
      <c r="E852" s="554"/>
      <c r="F852" s="554"/>
      <c r="G852" s="554"/>
      <c r="H852" s="555"/>
      <c r="I852" s="509"/>
      <c r="J852" s="509"/>
      <c r="K852" s="554"/>
      <c r="L852" s="554"/>
      <c r="M852" s="555"/>
      <c r="N852" s="554"/>
    </row>
    <row r="853" spans="1:14" x14ac:dyDescent="0.2">
      <c r="A853" s="554"/>
      <c r="B853" s="554"/>
      <c r="C853" s="554"/>
      <c r="D853" s="554"/>
      <c r="E853" s="554"/>
      <c r="F853" s="554"/>
      <c r="G853" s="554"/>
      <c r="H853" s="555"/>
      <c r="I853" s="509"/>
      <c r="J853" s="509"/>
      <c r="K853" s="554"/>
      <c r="L853" s="554"/>
      <c r="M853" s="555"/>
      <c r="N853" s="554"/>
    </row>
    <row r="854" spans="1:14" x14ac:dyDescent="0.2">
      <c r="A854" s="554"/>
      <c r="B854" s="554"/>
      <c r="C854" s="554"/>
      <c r="D854" s="554"/>
      <c r="E854" s="554"/>
      <c r="F854" s="554"/>
      <c r="G854" s="554"/>
      <c r="H854" s="555"/>
      <c r="I854" s="509"/>
      <c r="J854" s="509"/>
      <c r="K854" s="554"/>
      <c r="L854" s="554"/>
      <c r="M854" s="555"/>
      <c r="N854" s="554"/>
    </row>
    <row r="855" spans="1:14" x14ac:dyDescent="0.2">
      <c r="A855" s="554"/>
      <c r="B855" s="554"/>
      <c r="C855" s="554"/>
      <c r="D855" s="554"/>
      <c r="E855" s="554"/>
      <c r="F855" s="554"/>
      <c r="G855" s="554"/>
      <c r="H855" s="555"/>
      <c r="I855" s="509"/>
      <c r="J855" s="509"/>
      <c r="K855" s="554"/>
      <c r="L855" s="554"/>
      <c r="M855" s="555"/>
      <c r="N855" s="554"/>
    </row>
    <row r="856" spans="1:14" x14ac:dyDescent="0.2">
      <c r="A856" s="554"/>
      <c r="B856" s="554"/>
      <c r="C856" s="554"/>
      <c r="D856" s="554"/>
      <c r="E856" s="554"/>
      <c r="F856" s="554"/>
      <c r="G856" s="554"/>
      <c r="H856" s="555"/>
      <c r="I856" s="509"/>
      <c r="J856" s="509"/>
      <c r="K856" s="554"/>
      <c r="L856" s="554"/>
      <c r="M856" s="555"/>
      <c r="N856" s="554"/>
    </row>
    <row r="857" spans="1:14" x14ac:dyDescent="0.2">
      <c r="A857" s="554"/>
      <c r="B857" s="554"/>
      <c r="C857" s="554"/>
      <c r="D857" s="554"/>
      <c r="E857" s="554"/>
      <c r="F857" s="554"/>
      <c r="G857" s="554"/>
      <c r="H857" s="555"/>
      <c r="I857" s="509"/>
      <c r="J857" s="509"/>
      <c r="K857" s="554"/>
      <c r="L857" s="554"/>
      <c r="M857" s="555"/>
      <c r="N857" s="554"/>
    </row>
    <row r="858" spans="1:14" x14ac:dyDescent="0.2">
      <c r="A858" s="554"/>
      <c r="B858" s="554"/>
      <c r="C858" s="554"/>
      <c r="D858" s="554"/>
      <c r="E858" s="554"/>
      <c r="F858" s="554"/>
      <c r="G858" s="554"/>
      <c r="H858" s="555"/>
      <c r="I858" s="509"/>
      <c r="J858" s="509"/>
      <c r="K858" s="554"/>
      <c r="L858" s="554"/>
      <c r="M858" s="555"/>
      <c r="N858" s="554"/>
    </row>
    <row r="859" spans="1:14" x14ac:dyDescent="0.2">
      <c r="A859" s="554"/>
      <c r="B859" s="554"/>
      <c r="C859" s="554"/>
      <c r="D859" s="554"/>
      <c r="E859" s="554"/>
      <c r="F859" s="554"/>
      <c r="G859" s="554"/>
      <c r="H859" s="555"/>
      <c r="I859" s="509"/>
      <c r="J859" s="509"/>
      <c r="K859" s="554"/>
      <c r="L859" s="554"/>
      <c r="M859" s="555"/>
      <c r="N859" s="554"/>
    </row>
    <row r="860" spans="1:14" x14ac:dyDescent="0.2">
      <c r="A860" s="554"/>
      <c r="B860" s="554"/>
      <c r="C860" s="554"/>
      <c r="D860" s="554"/>
      <c r="E860" s="554"/>
      <c r="F860" s="554"/>
      <c r="G860" s="554"/>
      <c r="H860" s="555"/>
      <c r="I860" s="509"/>
      <c r="J860" s="509"/>
      <c r="K860" s="554"/>
      <c r="L860" s="554"/>
      <c r="M860" s="555"/>
      <c r="N860" s="554"/>
    </row>
    <row r="861" spans="1:14" x14ac:dyDescent="0.2">
      <c r="A861" s="554"/>
      <c r="B861" s="554"/>
      <c r="C861" s="554"/>
      <c r="D861" s="554"/>
      <c r="E861" s="554"/>
      <c r="F861" s="554"/>
      <c r="G861" s="554"/>
      <c r="H861" s="555"/>
      <c r="I861" s="509"/>
      <c r="J861" s="509"/>
      <c r="K861" s="554"/>
      <c r="L861" s="554"/>
      <c r="M861" s="555"/>
      <c r="N861" s="554"/>
    </row>
    <row r="862" spans="1:14" x14ac:dyDescent="0.2">
      <c r="A862" s="554"/>
      <c r="B862" s="554"/>
      <c r="C862" s="554"/>
      <c r="D862" s="554"/>
      <c r="E862" s="554"/>
      <c r="F862" s="554"/>
      <c r="G862" s="554"/>
      <c r="H862" s="555"/>
      <c r="I862" s="509"/>
      <c r="J862" s="509"/>
      <c r="K862" s="554"/>
      <c r="L862" s="554"/>
      <c r="M862" s="555"/>
      <c r="N862" s="554"/>
    </row>
    <row r="863" spans="1:14" x14ac:dyDescent="0.2">
      <c r="A863" s="554"/>
      <c r="B863" s="554"/>
      <c r="C863" s="554"/>
      <c r="D863" s="554"/>
      <c r="E863" s="554"/>
      <c r="F863" s="554"/>
      <c r="G863" s="554"/>
      <c r="H863" s="555"/>
      <c r="I863" s="509"/>
      <c r="J863" s="509"/>
      <c r="K863" s="554"/>
      <c r="L863" s="554"/>
      <c r="M863" s="555"/>
      <c r="N863" s="554"/>
    </row>
    <row r="864" spans="1:14" x14ac:dyDescent="0.2">
      <c r="A864" s="554"/>
      <c r="B864" s="554"/>
      <c r="C864" s="554"/>
      <c r="D864" s="554"/>
      <c r="E864" s="554"/>
      <c r="F864" s="554"/>
      <c r="G864" s="554"/>
      <c r="H864" s="555"/>
      <c r="I864" s="509"/>
      <c r="J864" s="509"/>
      <c r="K864" s="554"/>
      <c r="L864" s="554"/>
      <c r="M864" s="555"/>
      <c r="N864" s="554"/>
    </row>
    <row r="865" spans="1:14" x14ac:dyDescent="0.2">
      <c r="A865" s="554"/>
      <c r="B865" s="554"/>
      <c r="C865" s="554"/>
      <c r="D865" s="554"/>
      <c r="E865" s="554"/>
      <c r="F865" s="554"/>
      <c r="G865" s="554"/>
      <c r="H865" s="555"/>
      <c r="I865" s="509"/>
      <c r="J865" s="509"/>
      <c r="K865" s="554"/>
      <c r="L865" s="554"/>
      <c r="M865" s="555"/>
      <c r="N865" s="554"/>
    </row>
    <row r="866" spans="1:14" x14ac:dyDescent="0.2">
      <c r="A866" s="554"/>
      <c r="B866" s="554"/>
      <c r="C866" s="554"/>
      <c r="D866" s="554"/>
      <c r="E866" s="554"/>
      <c r="F866" s="554"/>
      <c r="G866" s="554"/>
      <c r="H866" s="555"/>
      <c r="I866" s="509"/>
      <c r="J866" s="509"/>
      <c r="K866" s="554"/>
      <c r="L866" s="554"/>
      <c r="M866" s="555"/>
      <c r="N866" s="554"/>
    </row>
    <row r="867" spans="1:14" x14ac:dyDescent="0.2">
      <c r="A867" s="554"/>
      <c r="B867" s="554"/>
      <c r="C867" s="554"/>
      <c r="D867" s="554"/>
      <c r="E867" s="554"/>
      <c r="F867" s="554"/>
      <c r="G867" s="554"/>
      <c r="H867" s="555"/>
      <c r="I867" s="509"/>
      <c r="J867" s="509"/>
      <c r="K867" s="554"/>
      <c r="L867" s="554"/>
      <c r="M867" s="555"/>
      <c r="N867" s="554"/>
    </row>
    <row r="868" spans="1:14" x14ac:dyDescent="0.2">
      <c r="A868" s="554"/>
      <c r="B868" s="554"/>
      <c r="C868" s="554"/>
      <c r="D868" s="554"/>
      <c r="E868" s="554"/>
      <c r="F868" s="554"/>
      <c r="G868" s="554"/>
      <c r="H868" s="555"/>
      <c r="I868" s="509"/>
      <c r="J868" s="509"/>
      <c r="K868" s="554"/>
      <c r="L868" s="554"/>
      <c r="M868" s="555"/>
      <c r="N868" s="554"/>
    </row>
    <row r="869" spans="1:14" x14ac:dyDescent="0.2">
      <c r="A869" s="554"/>
      <c r="B869" s="554"/>
      <c r="C869" s="554"/>
      <c r="D869" s="554"/>
      <c r="E869" s="554"/>
      <c r="F869" s="554"/>
      <c r="G869" s="554"/>
      <c r="H869" s="555"/>
      <c r="I869" s="509"/>
      <c r="J869" s="509"/>
      <c r="K869" s="554"/>
      <c r="L869" s="554"/>
      <c r="M869" s="555"/>
      <c r="N869" s="554"/>
    </row>
    <row r="870" spans="1:14" x14ac:dyDescent="0.2">
      <c r="A870" s="554"/>
      <c r="B870" s="554"/>
      <c r="C870" s="554"/>
      <c r="D870" s="554"/>
      <c r="E870" s="554"/>
      <c r="F870" s="554"/>
      <c r="G870" s="554"/>
      <c r="H870" s="555"/>
      <c r="I870" s="509"/>
      <c r="J870" s="509"/>
      <c r="K870" s="554"/>
      <c r="L870" s="554"/>
      <c r="M870" s="555"/>
      <c r="N870" s="554"/>
    </row>
    <row r="871" spans="1:14" x14ac:dyDescent="0.2">
      <c r="A871" s="554"/>
      <c r="B871" s="554"/>
      <c r="C871" s="554"/>
      <c r="D871" s="554"/>
      <c r="E871" s="554"/>
      <c r="F871" s="554"/>
      <c r="G871" s="554"/>
      <c r="H871" s="555"/>
      <c r="I871" s="509"/>
      <c r="J871" s="509"/>
      <c r="K871" s="554"/>
      <c r="L871" s="554"/>
      <c r="M871" s="555"/>
      <c r="N871" s="554"/>
    </row>
    <row r="872" spans="1:14" x14ac:dyDescent="0.2">
      <c r="A872" s="554"/>
      <c r="B872" s="554"/>
      <c r="C872" s="554"/>
      <c r="D872" s="554"/>
      <c r="E872" s="554"/>
      <c r="F872" s="554"/>
      <c r="G872" s="554"/>
      <c r="H872" s="555"/>
      <c r="I872" s="509"/>
      <c r="J872" s="509"/>
      <c r="K872" s="554"/>
      <c r="L872" s="554"/>
      <c r="M872" s="555"/>
      <c r="N872" s="554"/>
    </row>
    <row r="873" spans="1:14" x14ac:dyDescent="0.2">
      <c r="A873" s="554"/>
      <c r="B873" s="554"/>
      <c r="C873" s="554"/>
      <c r="D873" s="554"/>
      <c r="E873" s="554"/>
      <c r="F873" s="554"/>
      <c r="G873" s="554"/>
      <c r="H873" s="555"/>
      <c r="I873" s="509"/>
      <c r="J873" s="509"/>
      <c r="K873" s="554"/>
      <c r="L873" s="554"/>
      <c r="M873" s="555"/>
      <c r="N873" s="554"/>
    </row>
    <row r="874" spans="1:14" x14ac:dyDescent="0.2">
      <c r="A874" s="554"/>
      <c r="B874" s="554"/>
      <c r="C874" s="554"/>
      <c r="D874" s="554"/>
      <c r="E874" s="554"/>
      <c r="F874" s="554"/>
      <c r="G874" s="554"/>
      <c r="H874" s="555"/>
      <c r="I874" s="509"/>
      <c r="J874" s="509"/>
      <c r="K874" s="554"/>
      <c r="L874" s="554"/>
      <c r="M874" s="555"/>
      <c r="N874" s="554"/>
    </row>
    <row r="875" spans="1:14" x14ac:dyDescent="0.2">
      <c r="A875" s="554"/>
      <c r="B875" s="554"/>
      <c r="C875" s="554"/>
      <c r="D875" s="554"/>
      <c r="E875" s="554"/>
      <c r="F875" s="554"/>
      <c r="G875" s="554"/>
      <c r="H875" s="555"/>
      <c r="I875" s="509"/>
      <c r="J875" s="509"/>
      <c r="K875" s="554"/>
      <c r="L875" s="554"/>
      <c r="M875" s="555"/>
      <c r="N875" s="554"/>
    </row>
    <row r="876" spans="1:14" x14ac:dyDescent="0.2">
      <c r="A876" s="554"/>
      <c r="B876" s="554"/>
      <c r="C876" s="554"/>
      <c r="D876" s="554"/>
      <c r="E876" s="554"/>
      <c r="F876" s="554"/>
      <c r="G876" s="554"/>
      <c r="H876" s="555"/>
      <c r="I876" s="509"/>
      <c r="J876" s="509"/>
      <c r="K876" s="554"/>
      <c r="L876" s="554"/>
      <c r="M876" s="555"/>
      <c r="N876" s="554"/>
    </row>
    <row r="877" spans="1:14" x14ac:dyDescent="0.2">
      <c r="A877" s="554"/>
      <c r="B877" s="554"/>
      <c r="C877" s="554"/>
      <c r="D877" s="554"/>
      <c r="E877" s="554"/>
      <c r="F877" s="554"/>
      <c r="G877" s="554"/>
      <c r="H877" s="555"/>
      <c r="I877" s="509"/>
      <c r="J877" s="509"/>
      <c r="K877" s="554"/>
      <c r="L877" s="554"/>
      <c r="M877" s="555"/>
      <c r="N877" s="554"/>
    </row>
    <row r="878" spans="1:14" x14ac:dyDescent="0.2">
      <c r="A878" s="554"/>
      <c r="B878" s="554"/>
      <c r="C878" s="554"/>
      <c r="D878" s="554"/>
      <c r="E878" s="554"/>
      <c r="F878" s="554"/>
      <c r="G878" s="554"/>
      <c r="H878" s="555"/>
      <c r="I878" s="509"/>
      <c r="J878" s="509"/>
      <c r="K878" s="554"/>
      <c r="L878" s="554"/>
      <c r="M878" s="555"/>
      <c r="N878" s="554"/>
    </row>
    <row r="879" spans="1:14" x14ac:dyDescent="0.2">
      <c r="A879" s="554"/>
      <c r="B879" s="554"/>
      <c r="C879" s="554"/>
      <c r="D879" s="554"/>
      <c r="E879" s="554"/>
      <c r="F879" s="554"/>
      <c r="G879" s="554"/>
      <c r="H879" s="555"/>
      <c r="I879" s="509"/>
      <c r="J879" s="509"/>
      <c r="K879" s="554"/>
      <c r="L879" s="554"/>
      <c r="M879" s="555"/>
      <c r="N879" s="554"/>
    </row>
    <row r="880" spans="1:14" x14ac:dyDescent="0.2">
      <c r="A880" s="554"/>
      <c r="B880" s="554"/>
      <c r="C880" s="554"/>
      <c r="D880" s="554"/>
      <c r="E880" s="554"/>
      <c r="F880" s="554"/>
      <c r="G880" s="554"/>
      <c r="H880" s="555"/>
      <c r="I880" s="509"/>
      <c r="J880" s="509"/>
      <c r="K880" s="554"/>
      <c r="L880" s="554"/>
      <c r="M880" s="555"/>
      <c r="N880" s="554"/>
    </row>
    <row r="881" spans="1:14" x14ac:dyDescent="0.2">
      <c r="A881" s="554"/>
      <c r="B881" s="554"/>
      <c r="C881" s="554"/>
      <c r="D881" s="554"/>
      <c r="E881" s="554"/>
      <c r="F881" s="554"/>
      <c r="G881" s="554"/>
      <c r="H881" s="555"/>
      <c r="I881" s="509"/>
      <c r="J881" s="509"/>
      <c r="K881" s="554"/>
      <c r="L881" s="554"/>
      <c r="M881" s="555"/>
      <c r="N881" s="554"/>
    </row>
    <row r="882" spans="1:14" x14ac:dyDescent="0.2">
      <c r="A882" s="554"/>
      <c r="B882" s="554"/>
      <c r="C882" s="554"/>
      <c r="D882" s="554"/>
      <c r="E882" s="554"/>
      <c r="F882" s="554"/>
      <c r="G882" s="554"/>
      <c r="H882" s="555"/>
      <c r="I882" s="509"/>
      <c r="J882" s="509"/>
      <c r="K882" s="554"/>
      <c r="L882" s="554"/>
      <c r="M882" s="555"/>
      <c r="N882" s="554"/>
    </row>
    <row r="883" spans="1:14" x14ac:dyDescent="0.2">
      <c r="A883" s="554"/>
      <c r="B883" s="554"/>
      <c r="C883" s="554"/>
      <c r="D883" s="554"/>
      <c r="E883" s="554"/>
      <c r="F883" s="554"/>
      <c r="G883" s="554"/>
      <c r="H883" s="555"/>
      <c r="I883" s="509"/>
      <c r="J883" s="509"/>
      <c r="K883" s="554"/>
      <c r="L883" s="554"/>
      <c r="M883" s="555"/>
      <c r="N883" s="554"/>
    </row>
    <row r="884" spans="1:14" x14ac:dyDescent="0.2">
      <c r="A884" s="554"/>
      <c r="B884" s="554"/>
      <c r="C884" s="554"/>
      <c r="D884" s="554"/>
      <c r="E884" s="554"/>
      <c r="F884" s="554"/>
      <c r="G884" s="554"/>
      <c r="H884" s="555"/>
      <c r="I884" s="509"/>
      <c r="J884" s="509"/>
      <c r="K884" s="554"/>
      <c r="L884" s="554"/>
      <c r="M884" s="555"/>
      <c r="N884" s="554"/>
    </row>
    <row r="885" spans="1:14" x14ac:dyDescent="0.2">
      <c r="A885" s="554"/>
      <c r="B885" s="554"/>
      <c r="C885" s="554"/>
      <c r="D885" s="554"/>
      <c r="E885" s="554"/>
      <c r="F885" s="554"/>
      <c r="G885" s="554"/>
      <c r="H885" s="555"/>
      <c r="I885" s="509"/>
      <c r="J885" s="509"/>
      <c r="K885" s="554"/>
      <c r="L885" s="554"/>
      <c r="M885" s="555"/>
      <c r="N885" s="554"/>
    </row>
    <row r="886" spans="1:14" x14ac:dyDescent="0.2">
      <c r="A886" s="554"/>
      <c r="B886" s="554"/>
      <c r="C886" s="554"/>
      <c r="D886" s="554"/>
      <c r="E886" s="554"/>
      <c r="F886" s="554"/>
      <c r="G886" s="554"/>
      <c r="H886" s="555"/>
      <c r="I886" s="509"/>
      <c r="J886" s="509"/>
      <c r="K886" s="554"/>
      <c r="L886" s="554"/>
      <c r="M886" s="555"/>
      <c r="N886" s="554"/>
    </row>
    <row r="887" spans="1:14" x14ac:dyDescent="0.2">
      <c r="A887" s="554"/>
      <c r="B887" s="554"/>
      <c r="C887" s="554"/>
      <c r="D887" s="554"/>
      <c r="E887" s="554"/>
      <c r="F887" s="554"/>
      <c r="G887" s="554"/>
      <c r="H887" s="555"/>
      <c r="I887" s="509"/>
      <c r="J887" s="509"/>
      <c r="K887" s="554"/>
      <c r="L887" s="554"/>
      <c r="M887" s="555"/>
      <c r="N887" s="554"/>
    </row>
    <row r="888" spans="1:14" x14ac:dyDescent="0.2">
      <c r="A888" s="554"/>
      <c r="B888" s="554"/>
      <c r="C888" s="554"/>
      <c r="D888" s="554"/>
      <c r="E888" s="554"/>
      <c r="F888" s="554"/>
      <c r="G888" s="554"/>
      <c r="H888" s="555"/>
      <c r="I888" s="509"/>
      <c r="J888" s="509"/>
      <c r="K888" s="554"/>
      <c r="L888" s="554"/>
      <c r="M888" s="555"/>
      <c r="N888" s="554"/>
    </row>
    <row r="889" spans="1:14" x14ac:dyDescent="0.2">
      <c r="A889" s="554"/>
      <c r="B889" s="554"/>
      <c r="C889" s="554"/>
      <c r="D889" s="554"/>
      <c r="E889" s="554"/>
      <c r="F889" s="554"/>
      <c r="G889" s="554"/>
      <c r="H889" s="555"/>
      <c r="I889" s="509"/>
      <c r="J889" s="509"/>
      <c r="K889" s="554"/>
      <c r="L889" s="554"/>
      <c r="M889" s="555"/>
      <c r="N889" s="554"/>
    </row>
    <row r="890" spans="1:14" x14ac:dyDescent="0.2">
      <c r="A890" s="554"/>
      <c r="B890" s="554"/>
      <c r="C890" s="554"/>
      <c r="D890" s="554"/>
      <c r="E890" s="554"/>
      <c r="F890" s="554"/>
      <c r="G890" s="554"/>
      <c r="H890" s="555"/>
      <c r="I890" s="509"/>
      <c r="J890" s="509"/>
      <c r="K890" s="554"/>
      <c r="L890" s="554"/>
      <c r="M890" s="555"/>
      <c r="N890" s="554"/>
    </row>
    <row r="891" spans="1:14" x14ac:dyDescent="0.2">
      <c r="A891" s="554"/>
      <c r="B891" s="554"/>
      <c r="C891" s="554"/>
      <c r="D891" s="554"/>
      <c r="E891" s="554"/>
      <c r="F891" s="554"/>
      <c r="G891" s="554"/>
      <c r="H891" s="555"/>
      <c r="I891" s="509"/>
      <c r="J891" s="509"/>
      <c r="K891" s="554"/>
      <c r="L891" s="554"/>
      <c r="M891" s="555"/>
      <c r="N891" s="554"/>
    </row>
    <row r="892" spans="1:14" x14ac:dyDescent="0.2">
      <c r="A892" s="554"/>
      <c r="B892" s="554"/>
      <c r="C892" s="554"/>
      <c r="D892" s="554"/>
      <c r="E892" s="554"/>
      <c r="F892" s="554"/>
      <c r="G892" s="554"/>
      <c r="H892" s="555"/>
      <c r="I892" s="509"/>
      <c r="J892" s="509"/>
      <c r="K892" s="554"/>
      <c r="L892" s="554"/>
      <c r="M892" s="555"/>
      <c r="N892" s="554"/>
    </row>
    <row r="893" spans="1:14" x14ac:dyDescent="0.2">
      <c r="A893" s="554"/>
      <c r="B893" s="554"/>
      <c r="C893" s="554"/>
      <c r="D893" s="554"/>
      <c r="E893" s="554"/>
      <c r="F893" s="554"/>
      <c r="G893" s="554"/>
      <c r="H893" s="555"/>
      <c r="I893" s="509"/>
      <c r="J893" s="509"/>
      <c r="K893" s="554"/>
      <c r="L893" s="554"/>
      <c r="M893" s="555"/>
      <c r="N893" s="554"/>
    </row>
    <row r="894" spans="1:14" x14ac:dyDescent="0.2">
      <c r="A894" s="554"/>
      <c r="B894" s="554"/>
      <c r="C894" s="554"/>
      <c r="D894" s="554"/>
      <c r="E894" s="554"/>
      <c r="F894" s="554"/>
      <c r="G894" s="554"/>
      <c r="H894" s="555"/>
      <c r="I894" s="509"/>
      <c r="J894" s="509"/>
      <c r="K894" s="554"/>
      <c r="L894" s="554"/>
      <c r="M894" s="555"/>
      <c r="N894" s="554"/>
    </row>
    <row r="895" spans="1:14" x14ac:dyDescent="0.2">
      <c r="A895" s="554"/>
      <c r="B895" s="554"/>
      <c r="C895" s="554"/>
      <c r="D895" s="554"/>
      <c r="E895" s="554"/>
      <c r="F895" s="554"/>
      <c r="G895" s="554"/>
      <c r="H895" s="555"/>
      <c r="I895" s="509"/>
      <c r="J895" s="509"/>
      <c r="K895" s="554"/>
      <c r="L895" s="554"/>
      <c r="M895" s="555"/>
      <c r="N895" s="554"/>
    </row>
    <row r="896" spans="1:14" x14ac:dyDescent="0.2">
      <c r="A896" s="554"/>
      <c r="B896" s="554"/>
      <c r="C896" s="554"/>
      <c r="D896" s="554"/>
      <c r="E896" s="554"/>
      <c r="F896" s="554"/>
      <c r="G896" s="554"/>
      <c r="H896" s="555"/>
      <c r="I896" s="509"/>
      <c r="J896" s="509"/>
      <c r="K896" s="554"/>
      <c r="L896" s="554"/>
      <c r="M896" s="555"/>
      <c r="N896" s="554"/>
    </row>
    <row r="897" spans="1:14" x14ac:dyDescent="0.2">
      <c r="A897" s="554"/>
      <c r="B897" s="554"/>
      <c r="C897" s="554"/>
      <c r="D897" s="554"/>
      <c r="E897" s="554"/>
      <c r="F897" s="554"/>
      <c r="G897" s="554"/>
      <c r="H897" s="555"/>
      <c r="I897" s="509"/>
      <c r="J897" s="509"/>
      <c r="K897" s="554"/>
      <c r="L897" s="554"/>
      <c r="M897" s="555"/>
      <c r="N897" s="554"/>
    </row>
    <row r="898" spans="1:14" x14ac:dyDescent="0.2">
      <c r="A898" s="554"/>
      <c r="B898" s="554"/>
      <c r="C898" s="554"/>
      <c r="D898" s="554"/>
      <c r="E898" s="554"/>
      <c r="F898" s="554"/>
      <c r="G898" s="554"/>
      <c r="H898" s="555"/>
      <c r="I898" s="509"/>
      <c r="J898" s="509"/>
      <c r="K898" s="554"/>
      <c r="L898" s="554"/>
      <c r="M898" s="555"/>
      <c r="N898" s="554"/>
    </row>
    <row r="899" spans="1:14" x14ac:dyDescent="0.2">
      <c r="A899" s="554"/>
      <c r="B899" s="554"/>
      <c r="C899" s="554"/>
      <c r="D899" s="554"/>
      <c r="E899" s="554"/>
      <c r="F899" s="554"/>
      <c r="G899" s="554"/>
      <c r="H899" s="555"/>
      <c r="I899" s="509"/>
      <c r="J899" s="509"/>
      <c r="K899" s="554"/>
      <c r="L899" s="554"/>
      <c r="M899" s="555"/>
      <c r="N899" s="554"/>
    </row>
    <row r="900" spans="1:14" x14ac:dyDescent="0.2">
      <c r="A900" s="554"/>
      <c r="B900" s="554"/>
      <c r="C900" s="554"/>
      <c r="D900" s="554"/>
      <c r="E900" s="554"/>
      <c r="F900" s="554"/>
      <c r="G900" s="554"/>
      <c r="H900" s="555"/>
      <c r="I900" s="509"/>
      <c r="J900" s="509"/>
      <c r="K900" s="554"/>
      <c r="L900" s="554"/>
      <c r="M900" s="555"/>
      <c r="N900" s="554"/>
    </row>
    <row r="901" spans="1:14" x14ac:dyDescent="0.2">
      <c r="A901" s="554"/>
      <c r="B901" s="554"/>
      <c r="C901" s="554"/>
      <c r="D901" s="554"/>
      <c r="E901" s="554"/>
      <c r="F901" s="554"/>
      <c r="G901" s="554"/>
      <c r="H901" s="555"/>
      <c r="I901" s="509"/>
      <c r="J901" s="509"/>
      <c r="K901" s="554"/>
      <c r="L901" s="554"/>
      <c r="M901" s="555"/>
      <c r="N901" s="554"/>
    </row>
    <row r="902" spans="1:14" x14ac:dyDescent="0.2">
      <c r="A902" s="554"/>
      <c r="B902" s="554"/>
      <c r="C902" s="554"/>
      <c r="D902" s="554"/>
      <c r="E902" s="554"/>
      <c r="F902" s="554"/>
      <c r="G902" s="554"/>
      <c r="H902" s="555"/>
      <c r="I902" s="509"/>
      <c r="J902" s="509"/>
      <c r="K902" s="554"/>
      <c r="L902" s="554"/>
      <c r="M902" s="555"/>
      <c r="N902" s="554"/>
    </row>
    <row r="903" spans="1:14" x14ac:dyDescent="0.2">
      <c r="A903" s="554"/>
      <c r="B903" s="554"/>
      <c r="C903" s="554"/>
      <c r="D903" s="554"/>
      <c r="E903" s="554"/>
      <c r="F903" s="554"/>
      <c r="G903" s="554"/>
      <c r="H903" s="555"/>
      <c r="I903" s="509"/>
      <c r="J903" s="509"/>
      <c r="K903" s="554"/>
      <c r="L903" s="554"/>
      <c r="M903" s="555"/>
      <c r="N903" s="554"/>
    </row>
    <row r="904" spans="1:14" x14ac:dyDescent="0.2">
      <c r="A904" s="554"/>
      <c r="B904" s="554"/>
      <c r="C904" s="554"/>
      <c r="D904" s="554"/>
      <c r="E904" s="554"/>
      <c r="F904" s="554"/>
      <c r="G904" s="554"/>
      <c r="H904" s="555"/>
      <c r="I904" s="509"/>
      <c r="J904" s="509"/>
      <c r="K904" s="554"/>
      <c r="L904" s="554"/>
      <c r="M904" s="555"/>
      <c r="N904" s="554"/>
    </row>
    <row r="905" spans="1:14" x14ac:dyDescent="0.2">
      <c r="A905" s="554"/>
      <c r="B905" s="554"/>
      <c r="C905" s="554"/>
      <c r="D905" s="554"/>
      <c r="E905" s="554"/>
      <c r="F905" s="554"/>
      <c r="G905" s="554"/>
      <c r="H905" s="555"/>
      <c r="I905" s="509"/>
      <c r="J905" s="509"/>
      <c r="K905" s="554"/>
      <c r="L905" s="554"/>
      <c r="M905" s="555"/>
      <c r="N905" s="554"/>
    </row>
    <row r="906" spans="1:14" x14ac:dyDescent="0.2">
      <c r="A906" s="554"/>
      <c r="B906" s="554"/>
      <c r="C906" s="554"/>
      <c r="D906" s="554"/>
      <c r="E906" s="554"/>
      <c r="F906" s="554"/>
      <c r="G906" s="554"/>
      <c r="H906" s="555"/>
      <c r="I906" s="509"/>
      <c r="J906" s="509"/>
      <c r="K906" s="554"/>
      <c r="L906" s="554"/>
      <c r="M906" s="555"/>
      <c r="N906" s="554"/>
    </row>
    <row r="907" spans="1:14" x14ac:dyDescent="0.2">
      <c r="A907" s="554"/>
      <c r="B907" s="554"/>
      <c r="C907" s="554"/>
      <c r="D907" s="554"/>
      <c r="E907" s="554"/>
      <c r="F907" s="554"/>
      <c r="G907" s="554"/>
      <c r="H907" s="555"/>
      <c r="I907" s="509"/>
      <c r="J907" s="509"/>
      <c r="K907" s="554"/>
      <c r="L907" s="554"/>
      <c r="M907" s="555"/>
      <c r="N907" s="554"/>
    </row>
    <row r="908" spans="1:14" x14ac:dyDescent="0.2">
      <c r="A908" s="554"/>
      <c r="B908" s="554"/>
      <c r="C908" s="554"/>
      <c r="D908" s="554"/>
      <c r="E908" s="554"/>
      <c r="F908" s="554"/>
      <c r="G908" s="554"/>
      <c r="H908" s="555"/>
      <c r="I908" s="509"/>
      <c r="J908" s="509"/>
      <c r="K908" s="554"/>
      <c r="L908" s="554"/>
      <c r="M908" s="555"/>
      <c r="N908" s="554"/>
    </row>
    <row r="909" spans="1:14" x14ac:dyDescent="0.2">
      <c r="A909" s="554"/>
      <c r="B909" s="554"/>
      <c r="C909" s="554"/>
      <c r="D909" s="554"/>
      <c r="E909" s="554"/>
      <c r="F909" s="554"/>
      <c r="G909" s="554"/>
      <c r="H909" s="555"/>
      <c r="I909" s="509"/>
      <c r="J909" s="509"/>
      <c r="K909" s="554"/>
      <c r="L909" s="554"/>
      <c r="M909" s="555"/>
      <c r="N909" s="554"/>
    </row>
    <row r="910" spans="1:14" x14ac:dyDescent="0.2">
      <c r="A910" s="554"/>
      <c r="B910" s="554"/>
      <c r="C910" s="554"/>
      <c r="D910" s="554"/>
      <c r="E910" s="554"/>
      <c r="F910" s="554"/>
      <c r="G910" s="554"/>
      <c r="H910" s="555"/>
      <c r="I910" s="509"/>
      <c r="J910" s="509"/>
      <c r="K910" s="554"/>
      <c r="L910" s="554"/>
      <c r="M910" s="555"/>
      <c r="N910" s="554"/>
    </row>
    <row r="911" spans="1:14" x14ac:dyDescent="0.2">
      <c r="A911" s="554"/>
      <c r="B911" s="554"/>
      <c r="C911" s="554"/>
      <c r="D911" s="554"/>
      <c r="E911" s="554"/>
      <c r="F911" s="554"/>
      <c r="G911" s="554"/>
      <c r="H911" s="555"/>
      <c r="I911" s="509"/>
      <c r="J911" s="509"/>
      <c r="K911" s="554"/>
      <c r="L911" s="554"/>
      <c r="M911" s="555"/>
      <c r="N911" s="554"/>
    </row>
    <row r="912" spans="1:14" x14ac:dyDescent="0.2">
      <c r="A912" s="554"/>
      <c r="B912" s="554"/>
      <c r="C912" s="554"/>
      <c r="D912" s="554"/>
      <c r="E912" s="554"/>
      <c r="F912" s="554"/>
      <c r="G912" s="554"/>
      <c r="H912" s="555"/>
      <c r="I912" s="509"/>
      <c r="J912" s="509"/>
      <c r="K912" s="554"/>
      <c r="L912" s="554"/>
      <c r="M912" s="555"/>
      <c r="N912" s="554"/>
    </row>
    <row r="913" spans="1:14" x14ac:dyDescent="0.2">
      <c r="A913" s="554"/>
      <c r="B913" s="554"/>
      <c r="C913" s="554"/>
      <c r="D913" s="554"/>
      <c r="E913" s="554"/>
      <c r="F913" s="554"/>
      <c r="G913" s="554"/>
      <c r="H913" s="555"/>
      <c r="I913" s="509"/>
      <c r="J913" s="509"/>
      <c r="K913" s="554"/>
      <c r="L913" s="554"/>
      <c r="M913" s="555"/>
      <c r="N913" s="554"/>
    </row>
    <row r="914" spans="1:14" x14ac:dyDescent="0.2">
      <c r="A914" s="554"/>
      <c r="B914" s="554"/>
      <c r="C914" s="554"/>
      <c r="D914" s="554"/>
      <c r="E914" s="554"/>
      <c r="F914" s="554"/>
      <c r="G914" s="554"/>
      <c r="H914" s="555"/>
      <c r="I914" s="509"/>
      <c r="J914" s="509"/>
      <c r="K914" s="554"/>
      <c r="L914" s="554"/>
      <c r="M914" s="555"/>
      <c r="N914" s="554"/>
    </row>
    <row r="915" spans="1:14" x14ac:dyDescent="0.2">
      <c r="A915" s="554"/>
      <c r="B915" s="554"/>
      <c r="C915" s="554"/>
      <c r="D915" s="554"/>
      <c r="E915" s="554"/>
      <c r="F915" s="554"/>
      <c r="G915" s="554"/>
      <c r="H915" s="555"/>
      <c r="I915" s="509"/>
      <c r="J915" s="509"/>
      <c r="K915" s="554"/>
      <c r="L915" s="554"/>
      <c r="M915" s="555"/>
      <c r="N915" s="554"/>
    </row>
    <row r="916" spans="1:14" x14ac:dyDescent="0.2">
      <c r="A916" s="554"/>
      <c r="B916" s="554"/>
      <c r="C916" s="554"/>
      <c r="D916" s="554"/>
      <c r="E916" s="554"/>
      <c r="F916" s="554"/>
      <c r="G916" s="554"/>
      <c r="H916" s="555"/>
      <c r="I916" s="509"/>
      <c r="J916" s="509"/>
      <c r="K916" s="554"/>
      <c r="L916" s="554"/>
      <c r="M916" s="555"/>
      <c r="N916" s="554"/>
    </row>
    <row r="917" spans="1:14" x14ac:dyDescent="0.2">
      <c r="A917" s="554"/>
      <c r="B917" s="554"/>
      <c r="C917" s="554"/>
      <c r="D917" s="554"/>
      <c r="E917" s="554"/>
      <c r="F917" s="554"/>
      <c r="G917" s="554"/>
      <c r="H917" s="555"/>
      <c r="I917" s="509"/>
      <c r="J917" s="509"/>
      <c r="K917" s="554"/>
      <c r="L917" s="554"/>
      <c r="M917" s="555"/>
      <c r="N917" s="554"/>
    </row>
    <row r="918" spans="1:14" x14ac:dyDescent="0.2">
      <c r="A918" s="554"/>
      <c r="B918" s="554"/>
      <c r="C918" s="554"/>
      <c r="D918" s="554"/>
      <c r="E918" s="554"/>
      <c r="F918" s="554"/>
      <c r="G918" s="554"/>
      <c r="H918" s="555"/>
      <c r="I918" s="509"/>
      <c r="J918" s="509"/>
      <c r="K918" s="554"/>
      <c r="L918" s="554"/>
      <c r="M918" s="555"/>
      <c r="N918" s="554"/>
    </row>
    <row r="919" spans="1:14" x14ac:dyDescent="0.2">
      <c r="A919" s="554"/>
      <c r="B919" s="554"/>
      <c r="C919" s="554"/>
      <c r="D919" s="554"/>
      <c r="E919" s="554"/>
      <c r="F919" s="554"/>
      <c r="G919" s="554"/>
      <c r="H919" s="555"/>
      <c r="I919" s="509"/>
      <c r="J919" s="509"/>
      <c r="K919" s="554"/>
      <c r="L919" s="554"/>
      <c r="M919" s="555"/>
      <c r="N919" s="554"/>
    </row>
    <row r="920" spans="1:14" x14ac:dyDescent="0.2">
      <c r="A920" s="554"/>
      <c r="B920" s="554"/>
      <c r="C920" s="554"/>
      <c r="D920" s="554"/>
      <c r="E920" s="554"/>
      <c r="F920" s="554"/>
      <c r="G920" s="554"/>
      <c r="H920" s="555"/>
      <c r="I920" s="509"/>
      <c r="J920" s="509"/>
      <c r="K920" s="554"/>
      <c r="L920" s="554"/>
      <c r="M920" s="555"/>
      <c r="N920" s="554"/>
    </row>
    <row r="921" spans="1:14" x14ac:dyDescent="0.2">
      <c r="A921" s="554"/>
      <c r="B921" s="554"/>
      <c r="C921" s="554"/>
      <c r="D921" s="554"/>
      <c r="E921" s="554"/>
      <c r="F921" s="554"/>
      <c r="G921" s="554"/>
      <c r="H921" s="555"/>
      <c r="I921" s="509"/>
      <c r="J921" s="509"/>
      <c r="K921" s="554"/>
      <c r="L921" s="554"/>
      <c r="M921" s="555"/>
      <c r="N921" s="554"/>
    </row>
    <row r="922" spans="1:14" x14ac:dyDescent="0.2">
      <c r="A922" s="554"/>
      <c r="B922" s="554"/>
      <c r="C922" s="554"/>
      <c r="D922" s="554"/>
      <c r="E922" s="554"/>
      <c r="F922" s="554"/>
      <c r="G922" s="554"/>
      <c r="H922" s="555"/>
      <c r="I922" s="509"/>
      <c r="J922" s="509"/>
      <c r="K922" s="554"/>
      <c r="L922" s="554"/>
      <c r="M922" s="555"/>
      <c r="N922" s="554"/>
    </row>
    <row r="923" spans="1:14" x14ac:dyDescent="0.2">
      <c r="A923" s="554"/>
      <c r="B923" s="554"/>
      <c r="C923" s="554"/>
      <c r="D923" s="554"/>
      <c r="E923" s="554"/>
      <c r="F923" s="554"/>
      <c r="G923" s="554"/>
      <c r="H923" s="555"/>
      <c r="I923" s="509"/>
      <c r="J923" s="509"/>
      <c r="K923" s="554"/>
      <c r="L923" s="554"/>
      <c r="M923" s="555"/>
      <c r="N923" s="554"/>
    </row>
    <row r="924" spans="1:14" x14ac:dyDescent="0.2">
      <c r="A924" s="554"/>
      <c r="B924" s="554"/>
      <c r="C924" s="554"/>
      <c r="D924" s="554"/>
      <c r="E924" s="554"/>
      <c r="F924" s="554"/>
      <c r="G924" s="554"/>
      <c r="H924" s="555"/>
      <c r="I924" s="509"/>
      <c r="J924" s="509"/>
      <c r="K924" s="554"/>
      <c r="L924" s="554"/>
      <c r="M924" s="555"/>
      <c r="N924" s="554"/>
    </row>
    <row r="925" spans="1:14" x14ac:dyDescent="0.2">
      <c r="A925" s="554"/>
      <c r="B925" s="554"/>
      <c r="C925" s="554"/>
      <c r="D925" s="554"/>
      <c r="E925" s="554"/>
      <c r="F925" s="554"/>
      <c r="G925" s="554"/>
      <c r="H925" s="555"/>
      <c r="I925" s="509"/>
      <c r="J925" s="509"/>
      <c r="K925" s="554"/>
      <c r="L925" s="554"/>
      <c r="M925" s="555"/>
      <c r="N925" s="554"/>
    </row>
    <row r="926" spans="1:14" x14ac:dyDescent="0.2">
      <c r="A926" s="554"/>
      <c r="B926" s="554"/>
      <c r="C926" s="554"/>
      <c r="D926" s="554"/>
      <c r="E926" s="554"/>
      <c r="F926" s="554"/>
      <c r="G926" s="554"/>
      <c r="H926" s="555"/>
      <c r="I926" s="509"/>
      <c r="J926" s="509"/>
      <c r="K926" s="554"/>
      <c r="L926" s="554"/>
      <c r="M926" s="555"/>
      <c r="N926" s="554"/>
    </row>
    <row r="927" spans="1:14" x14ac:dyDescent="0.2">
      <c r="A927" s="554"/>
      <c r="B927" s="554"/>
      <c r="C927" s="554"/>
      <c r="D927" s="554"/>
      <c r="E927" s="554"/>
      <c r="F927" s="554"/>
      <c r="G927" s="554"/>
      <c r="H927" s="555"/>
      <c r="I927" s="509"/>
      <c r="J927" s="509"/>
      <c r="K927" s="554"/>
      <c r="L927" s="554"/>
      <c r="M927" s="555"/>
      <c r="N927" s="554"/>
    </row>
    <row r="928" spans="1:14" x14ac:dyDescent="0.2">
      <c r="A928" s="554"/>
      <c r="B928" s="554"/>
      <c r="C928" s="554"/>
      <c r="D928" s="554"/>
      <c r="E928" s="554"/>
      <c r="F928" s="554"/>
      <c r="G928" s="554"/>
      <c r="H928" s="555"/>
      <c r="I928" s="509"/>
      <c r="J928" s="509"/>
      <c r="K928" s="554"/>
      <c r="L928" s="554"/>
      <c r="M928" s="555"/>
      <c r="N928" s="554"/>
    </row>
    <row r="929" spans="1:14" x14ac:dyDescent="0.2">
      <c r="A929" s="554"/>
      <c r="B929" s="554"/>
      <c r="C929" s="554"/>
      <c r="D929" s="554"/>
      <c r="E929" s="554"/>
      <c r="F929" s="554"/>
      <c r="G929" s="554"/>
      <c r="H929" s="555"/>
      <c r="I929" s="509"/>
      <c r="J929" s="509"/>
      <c r="K929" s="554"/>
      <c r="L929" s="554"/>
      <c r="M929" s="555"/>
      <c r="N929" s="554"/>
    </row>
    <row r="930" spans="1:14" x14ac:dyDescent="0.2">
      <c r="A930" s="554"/>
      <c r="B930" s="554"/>
      <c r="C930" s="554"/>
      <c r="D930" s="554"/>
      <c r="E930" s="554"/>
      <c r="F930" s="554"/>
      <c r="G930" s="554"/>
      <c r="H930" s="555"/>
      <c r="I930" s="509"/>
      <c r="J930" s="509"/>
      <c r="K930" s="554"/>
      <c r="L930" s="554"/>
      <c r="M930" s="555"/>
      <c r="N930" s="554"/>
    </row>
    <row r="931" spans="1:14" x14ac:dyDescent="0.2">
      <c r="A931" s="554"/>
      <c r="B931" s="554"/>
      <c r="C931" s="554"/>
      <c r="D931" s="554"/>
      <c r="E931" s="554"/>
      <c r="F931" s="554"/>
      <c r="G931" s="554"/>
      <c r="H931" s="555"/>
      <c r="I931" s="509"/>
      <c r="J931" s="509"/>
      <c r="K931" s="554"/>
      <c r="L931" s="554"/>
      <c r="M931" s="555"/>
      <c r="N931" s="554"/>
    </row>
    <row r="932" spans="1:14" x14ac:dyDescent="0.2">
      <c r="A932" s="554"/>
      <c r="B932" s="554"/>
      <c r="C932" s="554"/>
      <c r="D932" s="554"/>
      <c r="E932" s="554"/>
      <c r="F932" s="554"/>
      <c r="G932" s="554"/>
      <c r="H932" s="555"/>
      <c r="I932" s="509"/>
      <c r="J932" s="509"/>
      <c r="K932" s="554"/>
      <c r="L932" s="554"/>
      <c r="M932" s="555"/>
      <c r="N932" s="554"/>
    </row>
    <row r="933" spans="1:14" x14ac:dyDescent="0.2">
      <c r="A933" s="554"/>
      <c r="B933" s="554"/>
      <c r="C933" s="554"/>
      <c r="D933" s="554"/>
      <c r="E933" s="554"/>
      <c r="F933" s="554"/>
      <c r="G933" s="554"/>
      <c r="H933" s="555"/>
      <c r="I933" s="509"/>
      <c r="J933" s="509"/>
      <c r="K933" s="554"/>
      <c r="L933" s="554"/>
      <c r="M933" s="555"/>
      <c r="N933" s="554"/>
    </row>
    <row r="934" spans="1:14" x14ac:dyDescent="0.2">
      <c r="A934" s="554"/>
      <c r="B934" s="554"/>
      <c r="C934" s="554"/>
      <c r="D934" s="554"/>
      <c r="E934" s="554"/>
      <c r="F934" s="554"/>
      <c r="G934" s="554"/>
      <c r="H934" s="555"/>
      <c r="I934" s="509"/>
      <c r="J934" s="509"/>
      <c r="K934" s="554"/>
      <c r="L934" s="554"/>
      <c r="M934" s="555"/>
      <c r="N934" s="554"/>
    </row>
    <row r="935" spans="1:14" x14ac:dyDescent="0.2">
      <c r="A935" s="554"/>
      <c r="B935" s="554"/>
      <c r="C935" s="554"/>
      <c r="D935" s="554"/>
      <c r="E935" s="554"/>
      <c r="F935" s="554"/>
      <c r="G935" s="554"/>
      <c r="H935" s="555"/>
      <c r="I935" s="509"/>
      <c r="J935" s="509"/>
      <c r="K935" s="554"/>
      <c r="L935" s="554"/>
      <c r="M935" s="555"/>
      <c r="N935" s="554"/>
    </row>
    <row r="936" spans="1:14" x14ac:dyDescent="0.2">
      <c r="A936" s="554"/>
      <c r="B936" s="554"/>
      <c r="C936" s="554"/>
      <c r="D936" s="554"/>
      <c r="E936" s="554"/>
      <c r="F936" s="554"/>
      <c r="G936" s="554"/>
      <c r="H936" s="555"/>
      <c r="I936" s="509"/>
      <c r="J936" s="509"/>
      <c r="K936" s="554"/>
      <c r="L936" s="554"/>
      <c r="M936" s="555"/>
      <c r="N936" s="554"/>
    </row>
    <row r="937" spans="1:14" x14ac:dyDescent="0.2">
      <c r="A937" s="554"/>
      <c r="B937" s="554"/>
      <c r="C937" s="554"/>
      <c r="D937" s="554"/>
      <c r="E937" s="554"/>
      <c r="F937" s="554"/>
      <c r="G937" s="554"/>
      <c r="H937" s="555"/>
      <c r="I937" s="509"/>
      <c r="J937" s="509"/>
      <c r="K937" s="554"/>
      <c r="L937" s="554"/>
      <c r="M937" s="555"/>
      <c r="N937" s="554"/>
    </row>
    <row r="938" spans="1:14" x14ac:dyDescent="0.2">
      <c r="A938" s="554"/>
      <c r="B938" s="554"/>
      <c r="C938" s="554"/>
      <c r="D938" s="554"/>
      <c r="E938" s="554"/>
      <c r="F938" s="554"/>
      <c r="G938" s="554"/>
      <c r="H938" s="555"/>
      <c r="I938" s="509"/>
      <c r="J938" s="509"/>
      <c r="K938" s="554"/>
      <c r="L938" s="554"/>
      <c r="M938" s="555"/>
      <c r="N938" s="554"/>
    </row>
    <row r="939" spans="1:14" x14ac:dyDescent="0.2">
      <c r="A939" s="554"/>
      <c r="B939" s="554"/>
      <c r="C939" s="554"/>
      <c r="D939" s="554"/>
      <c r="E939" s="554"/>
      <c r="F939" s="554"/>
      <c r="G939" s="554"/>
      <c r="H939" s="555"/>
      <c r="I939" s="509"/>
      <c r="J939" s="509"/>
      <c r="K939" s="554"/>
      <c r="L939" s="554"/>
      <c r="M939" s="555"/>
      <c r="N939" s="554"/>
    </row>
    <row r="940" spans="1:14" x14ac:dyDescent="0.2">
      <c r="A940" s="554"/>
      <c r="B940" s="554"/>
      <c r="C940" s="554"/>
      <c r="D940" s="554"/>
      <c r="E940" s="554"/>
      <c r="F940" s="554"/>
      <c r="G940" s="554"/>
      <c r="H940" s="555"/>
      <c r="I940" s="509"/>
      <c r="J940" s="509"/>
      <c r="K940" s="554"/>
      <c r="L940" s="554"/>
      <c r="M940" s="555"/>
      <c r="N940" s="554"/>
    </row>
    <row r="941" spans="1:14" x14ac:dyDescent="0.2">
      <c r="A941" s="554"/>
      <c r="B941" s="554"/>
      <c r="C941" s="554"/>
      <c r="D941" s="554"/>
      <c r="E941" s="554"/>
      <c r="F941" s="554"/>
      <c r="G941" s="554"/>
      <c r="H941" s="555"/>
      <c r="I941" s="509"/>
      <c r="J941" s="509"/>
      <c r="K941" s="554"/>
      <c r="L941" s="554"/>
      <c r="M941" s="555"/>
      <c r="N941" s="554"/>
    </row>
    <row r="942" spans="1:14" x14ac:dyDescent="0.2">
      <c r="A942" s="554"/>
      <c r="B942" s="554"/>
      <c r="C942" s="554"/>
      <c r="D942" s="554"/>
      <c r="E942" s="554"/>
      <c r="F942" s="554"/>
      <c r="G942" s="554"/>
      <c r="H942" s="555"/>
      <c r="I942" s="509"/>
      <c r="J942" s="509"/>
      <c r="K942" s="554"/>
      <c r="L942" s="554"/>
      <c r="M942" s="555"/>
      <c r="N942" s="554"/>
    </row>
    <row r="943" spans="1:14" x14ac:dyDescent="0.2">
      <c r="A943" s="554"/>
      <c r="B943" s="554"/>
      <c r="C943" s="554"/>
      <c r="D943" s="554"/>
      <c r="E943" s="554"/>
      <c r="F943" s="554"/>
      <c r="G943" s="554"/>
      <c r="H943" s="555"/>
      <c r="I943" s="509"/>
      <c r="J943" s="509"/>
      <c r="K943" s="554"/>
      <c r="L943" s="554"/>
      <c r="M943" s="555"/>
      <c r="N943" s="554"/>
    </row>
    <row r="944" spans="1:14" x14ac:dyDescent="0.2">
      <c r="A944" s="554"/>
      <c r="B944" s="554"/>
      <c r="C944" s="554"/>
      <c r="D944" s="554"/>
      <c r="E944" s="554"/>
      <c r="F944" s="554"/>
      <c r="G944" s="554"/>
      <c r="H944" s="555"/>
      <c r="I944" s="509"/>
      <c r="J944" s="509"/>
      <c r="K944" s="554"/>
      <c r="L944" s="554"/>
      <c r="M944" s="555"/>
      <c r="N944" s="554"/>
    </row>
    <row r="945" spans="1:14" x14ac:dyDescent="0.2">
      <c r="A945" s="554"/>
      <c r="B945" s="554"/>
      <c r="C945" s="554"/>
      <c r="D945" s="554"/>
      <c r="E945" s="554"/>
      <c r="F945" s="554"/>
      <c r="G945" s="554"/>
      <c r="H945" s="555"/>
      <c r="I945" s="509"/>
      <c r="J945" s="509"/>
      <c r="K945" s="554"/>
      <c r="L945" s="554"/>
      <c r="M945" s="555"/>
      <c r="N945" s="554"/>
    </row>
    <row r="946" spans="1:14" x14ac:dyDescent="0.2">
      <c r="A946" s="554"/>
      <c r="B946" s="554"/>
      <c r="C946" s="554"/>
      <c r="D946" s="554"/>
      <c r="E946" s="554"/>
      <c r="F946" s="554"/>
      <c r="G946" s="554"/>
      <c r="H946" s="555"/>
      <c r="I946" s="509"/>
      <c r="J946" s="509"/>
      <c r="K946" s="554"/>
      <c r="L946" s="554"/>
      <c r="M946" s="555"/>
      <c r="N946" s="554"/>
    </row>
    <row r="947" spans="1:14" x14ac:dyDescent="0.2">
      <c r="A947" s="554"/>
      <c r="B947" s="554"/>
      <c r="C947" s="554"/>
      <c r="D947" s="554"/>
      <c r="E947" s="554"/>
      <c r="F947" s="554"/>
      <c r="G947" s="554"/>
      <c r="H947" s="555"/>
      <c r="I947" s="509"/>
      <c r="J947" s="509"/>
      <c r="K947" s="554"/>
      <c r="L947" s="554"/>
      <c r="M947" s="555"/>
      <c r="N947" s="554"/>
    </row>
    <row r="948" spans="1:14" x14ac:dyDescent="0.2">
      <c r="A948" s="554"/>
      <c r="B948" s="554"/>
      <c r="C948" s="554"/>
      <c r="D948" s="554"/>
      <c r="E948" s="554"/>
      <c r="F948" s="554"/>
      <c r="G948" s="554"/>
      <c r="H948" s="555"/>
      <c r="I948" s="509"/>
      <c r="J948" s="509"/>
      <c r="K948" s="554"/>
      <c r="L948" s="554"/>
      <c r="M948" s="555"/>
      <c r="N948" s="554"/>
    </row>
    <row r="949" spans="1:14" x14ac:dyDescent="0.2">
      <c r="A949" s="554"/>
      <c r="B949" s="554"/>
      <c r="C949" s="554"/>
      <c r="D949" s="554"/>
      <c r="E949" s="554"/>
      <c r="F949" s="554"/>
      <c r="G949" s="554"/>
      <c r="H949" s="555"/>
      <c r="I949" s="509"/>
      <c r="J949" s="509"/>
      <c r="K949" s="554"/>
      <c r="L949" s="554"/>
      <c r="M949" s="555"/>
      <c r="N949" s="554"/>
    </row>
    <row r="950" spans="1:14" x14ac:dyDescent="0.2">
      <c r="A950" s="554"/>
      <c r="B950" s="554"/>
      <c r="C950" s="554"/>
      <c r="D950" s="554"/>
      <c r="E950" s="554"/>
      <c r="F950" s="554"/>
      <c r="G950" s="554"/>
      <c r="H950" s="555"/>
      <c r="I950" s="509"/>
      <c r="J950" s="509"/>
      <c r="K950" s="554"/>
      <c r="L950" s="554"/>
      <c r="M950" s="555"/>
      <c r="N950" s="554"/>
    </row>
    <row r="951" spans="1:14" x14ac:dyDescent="0.2">
      <c r="A951" s="554"/>
      <c r="B951" s="554"/>
      <c r="C951" s="554"/>
      <c r="D951" s="554"/>
      <c r="E951" s="554"/>
      <c r="F951" s="554"/>
      <c r="G951" s="554"/>
      <c r="H951" s="555"/>
      <c r="I951" s="509"/>
      <c r="J951" s="509"/>
      <c r="K951" s="554"/>
      <c r="L951" s="554"/>
      <c r="M951" s="555"/>
      <c r="N951" s="554"/>
    </row>
    <row r="952" spans="1:14" x14ac:dyDescent="0.2">
      <c r="A952" s="554"/>
      <c r="B952" s="554"/>
      <c r="C952" s="554"/>
      <c r="D952" s="554"/>
      <c r="E952" s="554"/>
      <c r="F952" s="554"/>
      <c r="G952" s="554"/>
      <c r="H952" s="555"/>
      <c r="I952" s="509"/>
      <c r="J952" s="509"/>
      <c r="K952" s="554"/>
      <c r="L952" s="554"/>
      <c r="M952" s="555"/>
      <c r="N952" s="554"/>
    </row>
    <row r="953" spans="1:14" x14ac:dyDescent="0.2">
      <c r="A953" s="554"/>
      <c r="B953" s="554"/>
      <c r="C953" s="554"/>
      <c r="D953" s="554"/>
      <c r="E953" s="554"/>
      <c r="F953" s="554"/>
      <c r="G953" s="554"/>
      <c r="H953" s="555"/>
      <c r="I953" s="509"/>
      <c r="J953" s="509"/>
      <c r="K953" s="554"/>
      <c r="L953" s="554"/>
      <c r="M953" s="555"/>
      <c r="N953" s="554"/>
    </row>
    <row r="954" spans="1:14" x14ac:dyDescent="0.2">
      <c r="A954" s="554"/>
      <c r="B954" s="554"/>
      <c r="C954" s="554"/>
      <c r="D954" s="554"/>
      <c r="E954" s="554"/>
      <c r="F954" s="554"/>
      <c r="G954" s="554"/>
      <c r="H954" s="555"/>
      <c r="I954" s="509"/>
      <c r="J954" s="509"/>
      <c r="K954" s="554"/>
      <c r="L954" s="554"/>
      <c r="M954" s="555"/>
      <c r="N954" s="554"/>
    </row>
    <row r="955" spans="1:14" x14ac:dyDescent="0.2">
      <c r="A955" s="554"/>
      <c r="B955" s="554"/>
      <c r="C955" s="554"/>
      <c r="D955" s="554"/>
      <c r="E955" s="554"/>
      <c r="F955" s="554"/>
      <c r="G955" s="554"/>
      <c r="H955" s="555"/>
      <c r="I955" s="509"/>
      <c r="J955" s="509"/>
      <c r="K955" s="554"/>
      <c r="L955" s="554"/>
      <c r="M955" s="555"/>
      <c r="N955" s="554"/>
    </row>
    <row r="956" spans="1:14" x14ac:dyDescent="0.2">
      <c r="A956" s="554"/>
      <c r="B956" s="554"/>
      <c r="C956" s="554"/>
      <c r="D956" s="554"/>
      <c r="E956" s="554"/>
      <c r="F956" s="554"/>
      <c r="G956" s="554"/>
      <c r="H956" s="555"/>
      <c r="I956" s="509"/>
      <c r="J956" s="509"/>
      <c r="K956" s="554"/>
      <c r="L956" s="554"/>
      <c r="M956" s="555"/>
      <c r="N956" s="554"/>
    </row>
    <row r="957" spans="1:14" x14ac:dyDescent="0.2">
      <c r="A957" s="554"/>
      <c r="B957" s="554"/>
      <c r="C957" s="554"/>
      <c r="D957" s="554"/>
      <c r="E957" s="554"/>
      <c r="F957" s="554"/>
      <c r="G957" s="554"/>
      <c r="H957" s="555"/>
      <c r="I957" s="509"/>
      <c r="J957" s="509"/>
      <c r="K957" s="554"/>
      <c r="L957" s="554"/>
      <c r="M957" s="555"/>
      <c r="N957" s="554"/>
    </row>
    <row r="958" spans="1:14" x14ac:dyDescent="0.2">
      <c r="A958" s="554"/>
      <c r="B958" s="554"/>
      <c r="C958" s="554"/>
      <c r="D958" s="554"/>
      <c r="E958" s="554"/>
      <c r="F958" s="554"/>
      <c r="G958" s="554"/>
      <c r="H958" s="555"/>
      <c r="I958" s="509"/>
      <c r="J958" s="509"/>
      <c r="K958" s="554"/>
      <c r="L958" s="554"/>
      <c r="M958" s="555"/>
      <c r="N958" s="554"/>
    </row>
    <row r="959" spans="1:14" x14ac:dyDescent="0.2">
      <c r="A959" s="554"/>
      <c r="B959" s="554"/>
      <c r="C959" s="554"/>
      <c r="D959" s="554"/>
      <c r="E959" s="554"/>
      <c r="F959" s="554"/>
      <c r="G959" s="554"/>
      <c r="H959" s="555"/>
      <c r="I959" s="509"/>
      <c r="J959" s="509"/>
      <c r="K959" s="554"/>
      <c r="L959" s="554"/>
      <c r="M959" s="555"/>
      <c r="N959" s="554"/>
    </row>
    <row r="960" spans="1:14" x14ac:dyDescent="0.2">
      <c r="A960" s="554"/>
      <c r="B960" s="554"/>
      <c r="C960" s="554"/>
      <c r="D960" s="554"/>
      <c r="E960" s="554"/>
      <c r="F960" s="554"/>
      <c r="G960" s="554"/>
      <c r="H960" s="555"/>
      <c r="I960" s="509"/>
      <c r="J960" s="509"/>
      <c r="K960" s="554"/>
      <c r="L960" s="554"/>
      <c r="M960" s="555"/>
      <c r="N960" s="554"/>
    </row>
    <row r="961" spans="1:14" x14ac:dyDescent="0.2">
      <c r="A961" s="554"/>
      <c r="B961" s="554"/>
      <c r="C961" s="554"/>
      <c r="D961" s="554"/>
      <c r="E961" s="554"/>
      <c r="F961" s="554"/>
      <c r="G961" s="554"/>
      <c r="H961" s="555"/>
      <c r="I961" s="509"/>
      <c r="J961" s="509"/>
      <c r="K961" s="554"/>
      <c r="L961" s="554"/>
      <c r="M961" s="555"/>
      <c r="N961" s="554"/>
    </row>
    <row r="962" spans="1:14" x14ac:dyDescent="0.2">
      <c r="A962" s="554"/>
      <c r="B962" s="554"/>
      <c r="C962" s="554"/>
      <c r="D962" s="554"/>
      <c r="E962" s="554"/>
      <c r="F962" s="554"/>
      <c r="G962" s="554"/>
      <c r="H962" s="555"/>
      <c r="I962" s="509"/>
      <c r="J962" s="509"/>
      <c r="K962" s="554"/>
      <c r="L962" s="554"/>
      <c r="M962" s="555"/>
      <c r="N962" s="554"/>
    </row>
    <row r="963" spans="1:14" x14ac:dyDescent="0.2">
      <c r="A963" s="554"/>
      <c r="B963" s="554"/>
      <c r="C963" s="554"/>
      <c r="D963" s="554"/>
      <c r="E963" s="554"/>
      <c r="F963" s="554"/>
      <c r="G963" s="554"/>
      <c r="H963" s="555"/>
      <c r="I963" s="509"/>
      <c r="J963" s="509"/>
      <c r="K963" s="554"/>
      <c r="L963" s="554"/>
      <c r="M963" s="555"/>
      <c r="N963" s="554"/>
    </row>
    <row r="964" spans="1:14" x14ac:dyDescent="0.2">
      <c r="A964" s="554"/>
      <c r="B964" s="554"/>
      <c r="C964" s="554"/>
      <c r="D964" s="554"/>
      <c r="E964" s="554"/>
      <c r="F964" s="554"/>
      <c r="G964" s="554"/>
      <c r="H964" s="555"/>
      <c r="I964" s="509"/>
      <c r="J964" s="509"/>
      <c r="K964" s="554"/>
      <c r="L964" s="554"/>
      <c r="M964" s="555"/>
      <c r="N964" s="554"/>
    </row>
    <row r="965" spans="1:14" x14ac:dyDescent="0.2">
      <c r="A965" s="554"/>
      <c r="B965" s="554"/>
      <c r="C965" s="554"/>
      <c r="D965" s="554"/>
      <c r="E965" s="554"/>
      <c r="F965" s="554"/>
      <c r="G965" s="554"/>
      <c r="H965" s="555"/>
      <c r="I965" s="509"/>
      <c r="J965" s="509"/>
      <c r="K965" s="554"/>
      <c r="L965" s="554"/>
      <c r="M965" s="555"/>
      <c r="N965" s="554"/>
    </row>
    <row r="966" spans="1:14" x14ac:dyDescent="0.2">
      <c r="A966" s="554"/>
      <c r="B966" s="554"/>
      <c r="C966" s="554"/>
      <c r="D966" s="554"/>
      <c r="E966" s="554"/>
      <c r="F966" s="554"/>
      <c r="G966" s="554"/>
      <c r="H966" s="555"/>
      <c r="I966" s="509"/>
      <c r="J966" s="509"/>
      <c r="K966" s="554"/>
      <c r="L966" s="554"/>
      <c r="M966" s="555"/>
      <c r="N966" s="554"/>
    </row>
    <row r="967" spans="1:14" x14ac:dyDescent="0.2">
      <c r="A967" s="554"/>
      <c r="B967" s="554"/>
      <c r="C967" s="554"/>
      <c r="D967" s="554"/>
      <c r="E967" s="554"/>
      <c r="F967" s="554"/>
      <c r="G967" s="554"/>
      <c r="H967" s="555"/>
      <c r="I967" s="509"/>
      <c r="J967" s="509"/>
      <c r="K967" s="554"/>
      <c r="L967" s="554"/>
      <c r="M967" s="555"/>
      <c r="N967" s="554"/>
    </row>
    <row r="968" spans="1:14" x14ac:dyDescent="0.2">
      <c r="A968" s="554"/>
      <c r="B968" s="554"/>
      <c r="C968" s="554"/>
      <c r="D968" s="554"/>
      <c r="E968" s="554"/>
      <c r="F968" s="554"/>
      <c r="G968" s="554"/>
      <c r="H968" s="555"/>
      <c r="I968" s="509"/>
      <c r="J968" s="509"/>
      <c r="K968" s="554"/>
      <c r="L968" s="554"/>
      <c r="M968" s="555"/>
      <c r="N968" s="554"/>
    </row>
    <row r="969" spans="1:14" x14ac:dyDescent="0.2">
      <c r="A969" s="554"/>
      <c r="B969" s="554"/>
      <c r="C969" s="554"/>
      <c r="D969" s="554"/>
      <c r="E969" s="554"/>
      <c r="F969" s="554"/>
      <c r="G969" s="554"/>
      <c r="H969" s="555"/>
      <c r="I969" s="509"/>
      <c r="J969" s="509"/>
      <c r="K969" s="554"/>
      <c r="L969" s="554"/>
      <c r="M969" s="555"/>
      <c r="N969" s="554"/>
    </row>
    <row r="970" spans="1:14" x14ac:dyDescent="0.2">
      <c r="A970" s="554"/>
      <c r="B970" s="554"/>
      <c r="C970" s="554"/>
      <c r="D970" s="554"/>
      <c r="E970" s="554"/>
      <c r="F970" s="554"/>
      <c r="G970" s="554"/>
      <c r="H970" s="555"/>
      <c r="I970" s="509"/>
      <c r="J970" s="509"/>
      <c r="K970" s="554"/>
      <c r="L970" s="554"/>
      <c r="M970" s="555"/>
      <c r="N970" s="554"/>
    </row>
    <row r="971" spans="1:14" x14ac:dyDescent="0.2">
      <c r="A971" s="554"/>
      <c r="B971" s="554"/>
      <c r="C971" s="554"/>
      <c r="D971" s="554"/>
      <c r="E971" s="554"/>
      <c r="F971" s="554"/>
      <c r="G971" s="554"/>
      <c r="H971" s="555"/>
      <c r="I971" s="509"/>
      <c r="J971" s="509"/>
      <c r="K971" s="554"/>
      <c r="L971" s="554"/>
      <c r="M971" s="555"/>
      <c r="N971" s="554"/>
    </row>
    <row r="972" spans="1:14" x14ac:dyDescent="0.2">
      <c r="A972" s="554"/>
      <c r="B972" s="554"/>
      <c r="C972" s="554"/>
      <c r="D972" s="554"/>
      <c r="E972" s="554"/>
      <c r="F972" s="554"/>
      <c r="G972" s="554"/>
      <c r="H972" s="555"/>
      <c r="I972" s="509"/>
      <c r="J972" s="509"/>
      <c r="K972" s="554"/>
      <c r="L972" s="554"/>
      <c r="M972" s="555"/>
      <c r="N972" s="554"/>
    </row>
    <row r="973" spans="1:14" x14ac:dyDescent="0.2">
      <c r="A973" s="554"/>
      <c r="B973" s="554"/>
      <c r="C973" s="554"/>
      <c r="D973" s="554"/>
      <c r="E973" s="554"/>
      <c r="F973" s="554"/>
      <c r="G973" s="554"/>
      <c r="H973" s="555"/>
      <c r="I973" s="509"/>
      <c r="J973" s="509"/>
      <c r="K973" s="554"/>
      <c r="L973" s="554"/>
      <c r="M973" s="555"/>
      <c r="N973" s="554"/>
    </row>
    <row r="974" spans="1:14" x14ac:dyDescent="0.2">
      <c r="A974" s="554"/>
      <c r="B974" s="554"/>
      <c r="C974" s="554"/>
      <c r="D974" s="554"/>
      <c r="E974" s="554"/>
      <c r="F974" s="554"/>
      <c r="G974" s="554"/>
      <c r="H974" s="555"/>
      <c r="I974" s="509"/>
      <c r="J974" s="509"/>
      <c r="K974" s="554"/>
      <c r="L974" s="554"/>
      <c r="M974" s="555"/>
      <c r="N974" s="554"/>
    </row>
    <row r="975" spans="1:14" x14ac:dyDescent="0.2">
      <c r="A975" s="554"/>
      <c r="B975" s="554"/>
      <c r="C975" s="554"/>
      <c r="D975" s="554"/>
      <c r="E975" s="554"/>
      <c r="F975" s="554"/>
      <c r="G975" s="554"/>
      <c r="H975" s="555"/>
      <c r="I975" s="509"/>
      <c r="J975" s="509"/>
      <c r="K975" s="554"/>
      <c r="L975" s="554"/>
      <c r="M975" s="555"/>
      <c r="N975" s="554"/>
    </row>
    <row r="976" spans="1:14" x14ac:dyDescent="0.2">
      <c r="A976" s="554"/>
      <c r="B976" s="554"/>
      <c r="C976" s="554"/>
      <c r="D976" s="554"/>
      <c r="E976" s="554"/>
      <c r="F976" s="554"/>
      <c r="G976" s="554"/>
      <c r="H976" s="555"/>
      <c r="I976" s="509"/>
      <c r="J976" s="509"/>
      <c r="K976" s="554"/>
      <c r="L976" s="554"/>
      <c r="M976" s="555"/>
      <c r="N976" s="554"/>
    </row>
    <row r="977" spans="1:14" x14ac:dyDescent="0.2">
      <c r="A977" s="554"/>
      <c r="B977" s="554"/>
      <c r="C977" s="554"/>
      <c r="D977" s="554"/>
      <c r="E977" s="554"/>
      <c r="F977" s="554"/>
      <c r="G977" s="554"/>
      <c r="H977" s="555"/>
      <c r="I977" s="509"/>
      <c r="J977" s="509"/>
      <c r="K977" s="554"/>
      <c r="L977" s="554"/>
      <c r="M977" s="555"/>
      <c r="N977" s="554"/>
    </row>
    <row r="978" spans="1:14" x14ac:dyDescent="0.2">
      <c r="A978" s="554"/>
      <c r="B978" s="554"/>
      <c r="C978" s="554"/>
      <c r="D978" s="554"/>
      <c r="E978" s="554"/>
      <c r="F978" s="554"/>
      <c r="G978" s="554"/>
      <c r="H978" s="555"/>
      <c r="I978" s="509"/>
      <c r="J978" s="509"/>
      <c r="K978" s="554"/>
      <c r="L978" s="554"/>
      <c r="M978" s="555"/>
      <c r="N978" s="554"/>
    </row>
    <row r="979" spans="1:14" x14ac:dyDescent="0.2">
      <c r="A979" s="554"/>
      <c r="B979" s="554"/>
      <c r="C979" s="554"/>
      <c r="D979" s="554"/>
      <c r="E979" s="554"/>
      <c r="F979" s="554"/>
      <c r="G979" s="554"/>
      <c r="H979" s="555"/>
      <c r="I979" s="509"/>
      <c r="J979" s="509"/>
      <c r="K979" s="554"/>
      <c r="L979" s="554"/>
      <c r="M979" s="555"/>
      <c r="N979" s="554"/>
    </row>
    <row r="980" spans="1:14" x14ac:dyDescent="0.2">
      <c r="A980" s="554"/>
      <c r="B980" s="554"/>
      <c r="C980" s="554"/>
      <c r="D980" s="554"/>
      <c r="E980" s="554"/>
      <c r="F980" s="554"/>
      <c r="G980" s="554"/>
      <c r="H980" s="555"/>
      <c r="I980" s="509"/>
      <c r="J980" s="509"/>
      <c r="K980" s="554"/>
      <c r="L980" s="554"/>
      <c r="M980" s="555"/>
      <c r="N980" s="554"/>
    </row>
    <row r="981" spans="1:14" x14ac:dyDescent="0.2">
      <c r="A981" s="554"/>
      <c r="B981" s="554"/>
      <c r="C981" s="554"/>
      <c r="D981" s="554"/>
      <c r="E981" s="554"/>
      <c r="F981" s="554"/>
      <c r="G981" s="554"/>
      <c r="H981" s="555"/>
      <c r="I981" s="509"/>
      <c r="J981" s="509"/>
      <c r="K981" s="554"/>
      <c r="L981" s="554"/>
      <c r="M981" s="555"/>
      <c r="N981" s="554"/>
    </row>
    <row r="982" spans="1:14" x14ac:dyDescent="0.2">
      <c r="A982" s="554"/>
      <c r="B982" s="554"/>
      <c r="C982" s="554"/>
      <c r="D982" s="554"/>
      <c r="E982" s="554"/>
      <c r="F982" s="554"/>
      <c r="G982" s="554"/>
      <c r="H982" s="555"/>
      <c r="I982" s="509"/>
      <c r="J982" s="509"/>
      <c r="K982" s="554"/>
      <c r="L982" s="554"/>
      <c r="M982" s="555"/>
      <c r="N982" s="554"/>
    </row>
    <row r="983" spans="1:14" x14ac:dyDescent="0.2">
      <c r="A983" s="554"/>
      <c r="B983" s="554"/>
      <c r="C983" s="554"/>
      <c r="D983" s="554"/>
      <c r="E983" s="554"/>
      <c r="F983" s="554"/>
      <c r="G983" s="554"/>
      <c r="H983" s="555"/>
      <c r="I983" s="509"/>
      <c r="J983" s="509"/>
      <c r="K983" s="554"/>
      <c r="L983" s="554"/>
      <c r="M983" s="555"/>
      <c r="N983" s="554"/>
    </row>
    <row r="984" spans="1:14" x14ac:dyDescent="0.2">
      <c r="A984" s="554"/>
      <c r="B984" s="554"/>
      <c r="C984" s="554"/>
      <c r="D984" s="554"/>
      <c r="E984" s="554"/>
      <c r="F984" s="554"/>
      <c r="G984" s="554"/>
      <c r="H984" s="555"/>
      <c r="I984" s="509"/>
      <c r="J984" s="509"/>
      <c r="K984" s="554"/>
      <c r="L984" s="554"/>
      <c r="M984" s="555"/>
      <c r="N984" s="554"/>
    </row>
    <row r="985" spans="1:14" x14ac:dyDescent="0.2">
      <c r="A985" s="554"/>
      <c r="B985" s="554"/>
      <c r="C985" s="554"/>
      <c r="D985" s="554"/>
      <c r="E985" s="554"/>
      <c r="F985" s="554"/>
      <c r="G985" s="554"/>
      <c r="H985" s="555"/>
      <c r="I985" s="509"/>
      <c r="J985" s="509"/>
      <c r="K985" s="554"/>
      <c r="L985" s="554"/>
      <c r="M985" s="555"/>
      <c r="N985" s="554"/>
    </row>
    <row r="986" spans="1:14" x14ac:dyDescent="0.2">
      <c r="A986" s="554"/>
      <c r="B986" s="554"/>
      <c r="C986" s="554"/>
      <c r="D986" s="554"/>
      <c r="E986" s="554"/>
      <c r="F986" s="554"/>
      <c r="G986" s="554"/>
      <c r="H986" s="555"/>
      <c r="I986" s="509"/>
      <c r="J986" s="509"/>
      <c r="K986" s="554"/>
      <c r="L986" s="554"/>
      <c r="M986" s="555"/>
      <c r="N986" s="554"/>
    </row>
    <row r="987" spans="1:14" x14ac:dyDescent="0.2">
      <c r="A987" s="554"/>
      <c r="B987" s="554"/>
      <c r="C987" s="554"/>
      <c r="D987" s="554"/>
      <c r="E987" s="554"/>
      <c r="F987" s="554"/>
      <c r="G987" s="554"/>
      <c r="H987" s="555"/>
      <c r="I987" s="509"/>
      <c r="J987" s="509"/>
      <c r="K987" s="554"/>
      <c r="L987" s="554"/>
      <c r="M987" s="555"/>
      <c r="N987" s="554"/>
    </row>
    <row r="988" spans="1:14" x14ac:dyDescent="0.2">
      <c r="A988" s="554"/>
      <c r="B988" s="554"/>
      <c r="C988" s="554"/>
      <c r="D988" s="554"/>
      <c r="E988" s="554"/>
      <c r="F988" s="554"/>
      <c r="G988" s="554"/>
      <c r="H988" s="555"/>
      <c r="I988" s="509"/>
      <c r="J988" s="509"/>
      <c r="K988" s="554"/>
      <c r="L988" s="554"/>
      <c r="M988" s="555"/>
      <c r="N988" s="554"/>
    </row>
    <row r="989" spans="1:14" x14ac:dyDescent="0.2">
      <c r="A989" s="554"/>
      <c r="B989" s="554"/>
      <c r="C989" s="554"/>
      <c r="D989" s="554"/>
      <c r="E989" s="554"/>
      <c r="F989" s="554"/>
      <c r="G989" s="554"/>
      <c r="H989" s="555"/>
      <c r="I989" s="509"/>
      <c r="J989" s="509"/>
      <c r="K989" s="554"/>
      <c r="L989" s="554"/>
      <c r="M989" s="555"/>
      <c r="N989" s="554"/>
    </row>
    <row r="990" spans="1:14" x14ac:dyDescent="0.2">
      <c r="A990" s="554"/>
      <c r="B990" s="554"/>
      <c r="C990" s="554"/>
      <c r="D990" s="554"/>
      <c r="E990" s="554"/>
      <c r="F990" s="554"/>
      <c r="G990" s="554"/>
      <c r="H990" s="555"/>
      <c r="I990" s="509"/>
      <c r="J990" s="509"/>
      <c r="K990" s="554"/>
      <c r="L990" s="554"/>
      <c r="M990" s="555"/>
      <c r="N990" s="554"/>
    </row>
    <row r="991" spans="1:14" x14ac:dyDescent="0.2">
      <c r="A991" s="554"/>
      <c r="B991" s="554"/>
      <c r="C991" s="554"/>
      <c r="D991" s="554"/>
      <c r="E991" s="554"/>
      <c r="F991" s="554"/>
      <c r="G991" s="554"/>
      <c r="H991" s="555"/>
      <c r="I991" s="509"/>
      <c r="J991" s="509"/>
      <c r="K991" s="554"/>
      <c r="L991" s="554"/>
      <c r="M991" s="555"/>
      <c r="N991" s="554"/>
    </row>
    <row r="992" spans="1:14" x14ac:dyDescent="0.2">
      <c r="A992" s="554"/>
      <c r="B992" s="554"/>
      <c r="C992" s="554"/>
      <c r="D992" s="554"/>
      <c r="E992" s="554"/>
      <c r="F992" s="554"/>
      <c r="G992" s="554"/>
      <c r="H992" s="555"/>
      <c r="I992" s="509"/>
      <c r="J992" s="509"/>
      <c r="K992" s="554"/>
      <c r="L992" s="554"/>
      <c r="M992" s="555"/>
      <c r="N992" s="554"/>
    </row>
    <row r="993" spans="1:14" x14ac:dyDescent="0.2">
      <c r="A993" s="554"/>
      <c r="B993" s="554"/>
      <c r="C993" s="554"/>
      <c r="D993" s="554"/>
      <c r="E993" s="554"/>
      <c r="F993" s="554"/>
      <c r="G993" s="554"/>
      <c r="H993" s="555"/>
      <c r="I993" s="509"/>
      <c r="J993" s="509"/>
      <c r="K993" s="554"/>
      <c r="L993" s="554"/>
      <c r="M993" s="555"/>
      <c r="N993" s="554"/>
    </row>
    <row r="994" spans="1:14" x14ac:dyDescent="0.2">
      <c r="A994" s="554"/>
      <c r="B994" s="554"/>
      <c r="C994" s="554"/>
      <c r="D994" s="554"/>
      <c r="E994" s="554"/>
      <c r="F994" s="554"/>
      <c r="G994" s="554"/>
      <c r="H994" s="555"/>
      <c r="I994" s="509"/>
      <c r="J994" s="509"/>
      <c r="K994" s="554"/>
      <c r="L994" s="554"/>
      <c r="M994" s="555"/>
      <c r="N994" s="554"/>
    </row>
    <row r="995" spans="1:14" x14ac:dyDescent="0.2">
      <c r="A995" s="554"/>
      <c r="B995" s="554"/>
      <c r="C995" s="554"/>
      <c r="D995" s="554"/>
      <c r="E995" s="554"/>
      <c r="F995" s="554"/>
      <c r="G995" s="554"/>
      <c r="H995" s="555"/>
      <c r="I995" s="509"/>
      <c r="J995" s="509"/>
      <c r="K995" s="554"/>
      <c r="L995" s="554"/>
      <c r="M995" s="555"/>
      <c r="N995" s="554"/>
    </row>
    <row r="996" spans="1:14" x14ac:dyDescent="0.2">
      <c r="A996" s="554"/>
      <c r="B996" s="554"/>
      <c r="C996" s="554"/>
      <c r="D996" s="554"/>
      <c r="E996" s="554"/>
      <c r="F996" s="554"/>
      <c r="G996" s="554"/>
      <c r="H996" s="555"/>
      <c r="I996" s="509"/>
      <c r="J996" s="509"/>
      <c r="K996" s="554"/>
      <c r="L996" s="554"/>
      <c r="M996" s="555"/>
      <c r="N996" s="554"/>
    </row>
    <row r="997" spans="1:14" x14ac:dyDescent="0.2">
      <c r="A997" s="554"/>
      <c r="B997" s="554"/>
      <c r="C997" s="554"/>
      <c r="D997" s="554"/>
      <c r="E997" s="554"/>
      <c r="F997" s="554"/>
      <c r="G997" s="554"/>
      <c r="H997" s="555"/>
      <c r="I997" s="509"/>
      <c r="J997" s="509"/>
      <c r="K997" s="554"/>
      <c r="L997" s="554"/>
      <c r="M997" s="555"/>
      <c r="N997" s="554"/>
    </row>
    <row r="998" spans="1:14" x14ac:dyDescent="0.2">
      <c r="A998" s="554"/>
      <c r="B998" s="554"/>
      <c r="C998" s="554"/>
      <c r="D998" s="554"/>
      <c r="E998" s="554"/>
      <c r="F998" s="554"/>
      <c r="G998" s="554"/>
      <c r="H998" s="555"/>
      <c r="I998" s="509"/>
      <c r="J998" s="509"/>
      <c r="K998" s="554"/>
      <c r="L998" s="554"/>
      <c r="M998" s="555"/>
      <c r="N998" s="554"/>
    </row>
    <row r="999" spans="1:14" x14ac:dyDescent="0.2">
      <c r="A999" s="554"/>
      <c r="B999" s="554"/>
      <c r="C999" s="554"/>
      <c r="D999" s="554"/>
      <c r="E999" s="554"/>
      <c r="F999" s="554"/>
      <c r="G999" s="554"/>
      <c r="H999" s="555"/>
      <c r="I999" s="509"/>
      <c r="J999" s="509"/>
      <c r="K999" s="554"/>
      <c r="L999" s="554"/>
      <c r="M999" s="555"/>
      <c r="N999" s="554"/>
    </row>
    <row r="1000" spans="1:14" x14ac:dyDescent="0.2">
      <c r="A1000" s="554"/>
      <c r="B1000" s="554"/>
      <c r="C1000" s="554"/>
      <c r="D1000" s="554"/>
      <c r="E1000" s="554"/>
      <c r="F1000" s="554"/>
      <c r="G1000" s="554"/>
      <c r="H1000" s="555"/>
      <c r="I1000" s="509"/>
      <c r="J1000" s="509"/>
      <c r="K1000" s="554"/>
      <c r="L1000" s="554"/>
      <c r="M1000" s="555"/>
      <c r="N1000" s="554"/>
    </row>
    <row r="1001" spans="1:14" x14ac:dyDescent="0.2">
      <c r="A1001" s="554"/>
      <c r="B1001" s="554"/>
      <c r="C1001" s="554"/>
      <c r="D1001" s="554"/>
      <c r="E1001" s="554"/>
      <c r="F1001" s="554"/>
      <c r="G1001" s="554"/>
      <c r="H1001" s="555"/>
      <c r="I1001" s="509"/>
      <c r="J1001" s="509"/>
      <c r="K1001" s="554"/>
      <c r="L1001" s="554"/>
      <c r="M1001" s="555"/>
      <c r="N1001" s="554"/>
    </row>
    <row r="1002" spans="1:14" x14ac:dyDescent="0.2">
      <c r="A1002" s="554"/>
      <c r="B1002" s="554"/>
      <c r="C1002" s="554"/>
      <c r="D1002" s="554"/>
      <c r="E1002" s="554"/>
      <c r="F1002" s="554"/>
      <c r="G1002" s="554"/>
      <c r="H1002" s="555"/>
      <c r="I1002" s="509"/>
      <c r="J1002" s="509"/>
      <c r="K1002" s="554"/>
      <c r="L1002" s="554"/>
      <c r="M1002" s="555"/>
      <c r="N1002" s="554"/>
    </row>
    <row r="1003" spans="1:14" x14ac:dyDescent="0.2">
      <c r="A1003" s="554"/>
      <c r="B1003" s="554"/>
      <c r="C1003" s="554"/>
      <c r="D1003" s="554"/>
      <c r="E1003" s="554"/>
      <c r="F1003" s="554"/>
      <c r="G1003" s="554"/>
      <c r="H1003" s="555"/>
      <c r="I1003" s="509"/>
      <c r="J1003" s="509"/>
      <c r="K1003" s="554"/>
      <c r="L1003" s="554"/>
      <c r="M1003" s="555"/>
      <c r="N1003" s="554"/>
    </row>
    <row r="1004" spans="1:14" x14ac:dyDescent="0.2">
      <c r="A1004" s="554"/>
      <c r="B1004" s="554"/>
      <c r="C1004" s="554"/>
      <c r="D1004" s="554"/>
      <c r="E1004" s="554"/>
      <c r="F1004" s="554"/>
      <c r="G1004" s="554"/>
      <c r="H1004" s="555"/>
      <c r="I1004" s="509"/>
      <c r="J1004" s="509"/>
      <c r="K1004" s="554"/>
      <c r="L1004" s="554"/>
      <c r="M1004" s="555"/>
      <c r="N1004" s="554"/>
    </row>
    <row r="1005" spans="1:14" x14ac:dyDescent="0.2">
      <c r="A1005" s="554"/>
      <c r="B1005" s="554"/>
      <c r="C1005" s="554"/>
      <c r="D1005" s="554"/>
      <c r="E1005" s="554"/>
      <c r="F1005" s="554"/>
      <c r="G1005" s="554"/>
      <c r="H1005" s="555"/>
      <c r="I1005" s="509"/>
      <c r="J1005" s="509"/>
      <c r="K1005" s="554"/>
      <c r="L1005" s="554"/>
      <c r="M1005" s="555"/>
      <c r="N1005" s="554"/>
    </row>
    <row r="1006" spans="1:14" x14ac:dyDescent="0.2">
      <c r="A1006" s="554"/>
      <c r="B1006" s="554"/>
      <c r="C1006" s="554"/>
      <c r="D1006" s="554"/>
      <c r="E1006" s="554"/>
      <c r="F1006" s="554"/>
      <c r="G1006" s="554"/>
      <c r="H1006" s="555"/>
      <c r="I1006" s="509"/>
      <c r="J1006" s="509"/>
      <c r="K1006" s="554"/>
      <c r="L1006" s="554"/>
      <c r="M1006" s="555"/>
      <c r="N1006" s="554"/>
    </row>
    <row r="1007" spans="1:14" x14ac:dyDescent="0.2">
      <c r="A1007" s="554"/>
      <c r="B1007" s="554"/>
      <c r="C1007" s="554"/>
      <c r="D1007" s="554"/>
      <c r="E1007" s="554"/>
      <c r="F1007" s="554"/>
      <c r="G1007" s="554"/>
      <c r="H1007" s="555"/>
      <c r="I1007" s="509"/>
      <c r="J1007" s="509"/>
      <c r="K1007" s="554"/>
      <c r="L1007" s="554"/>
      <c r="M1007" s="555"/>
      <c r="N1007" s="554"/>
    </row>
    <row r="1008" spans="1:14" x14ac:dyDescent="0.2">
      <c r="A1008" s="554"/>
      <c r="B1008" s="554"/>
      <c r="C1008" s="554"/>
      <c r="D1008" s="554"/>
      <c r="E1008" s="554"/>
      <c r="F1008" s="554"/>
      <c r="G1008" s="554"/>
      <c r="H1008" s="555"/>
      <c r="I1008" s="509"/>
      <c r="J1008" s="509"/>
      <c r="K1008" s="554"/>
      <c r="L1008" s="554"/>
      <c r="M1008" s="555"/>
      <c r="N1008" s="554"/>
    </row>
    <row r="1009" spans="1:14" x14ac:dyDescent="0.2">
      <c r="A1009" s="554"/>
      <c r="B1009" s="554"/>
      <c r="C1009" s="554"/>
      <c r="D1009" s="554"/>
      <c r="E1009" s="554"/>
      <c r="F1009" s="554"/>
      <c r="G1009" s="554"/>
      <c r="H1009" s="555"/>
      <c r="I1009" s="509"/>
      <c r="J1009" s="509"/>
      <c r="K1009" s="554"/>
      <c r="L1009" s="554"/>
      <c r="M1009" s="555"/>
      <c r="N1009" s="554"/>
    </row>
    <row r="1010" spans="1:14" x14ac:dyDescent="0.2">
      <c r="A1010" s="554"/>
      <c r="B1010" s="554"/>
      <c r="C1010" s="554"/>
      <c r="D1010" s="554"/>
      <c r="E1010" s="554"/>
      <c r="F1010" s="554"/>
      <c r="G1010" s="554"/>
      <c r="H1010" s="555"/>
      <c r="I1010" s="509"/>
      <c r="J1010" s="509"/>
      <c r="K1010" s="554"/>
      <c r="L1010" s="554"/>
      <c r="M1010" s="555"/>
      <c r="N1010" s="554"/>
    </row>
    <row r="1011" spans="1:14" x14ac:dyDescent="0.2">
      <c r="A1011" s="554"/>
      <c r="B1011" s="554"/>
      <c r="C1011" s="554"/>
      <c r="D1011" s="554"/>
      <c r="E1011" s="554"/>
      <c r="F1011" s="554"/>
      <c r="G1011" s="554"/>
      <c r="H1011" s="555"/>
      <c r="I1011" s="509"/>
      <c r="J1011" s="509"/>
      <c r="K1011" s="554"/>
      <c r="L1011" s="554"/>
      <c r="M1011" s="555"/>
      <c r="N1011" s="554"/>
    </row>
    <row r="1012" spans="1:14" x14ac:dyDescent="0.2">
      <c r="A1012" s="554"/>
      <c r="B1012" s="554"/>
      <c r="C1012" s="554"/>
      <c r="D1012" s="554"/>
      <c r="E1012" s="554"/>
      <c r="F1012" s="554"/>
      <c r="G1012" s="554"/>
      <c r="H1012" s="555"/>
      <c r="I1012" s="509"/>
      <c r="J1012" s="509"/>
      <c r="K1012" s="554"/>
      <c r="L1012" s="554"/>
      <c r="M1012" s="555"/>
      <c r="N1012" s="554"/>
    </row>
    <row r="1013" spans="1:14" x14ac:dyDescent="0.2">
      <c r="A1013" s="554"/>
      <c r="B1013" s="554"/>
      <c r="C1013" s="554"/>
      <c r="D1013" s="554"/>
      <c r="E1013" s="554"/>
      <c r="F1013" s="554"/>
      <c r="G1013" s="554"/>
      <c r="H1013" s="555"/>
      <c r="I1013" s="509"/>
      <c r="J1013" s="509"/>
      <c r="K1013" s="554"/>
      <c r="L1013" s="554"/>
      <c r="M1013" s="555"/>
      <c r="N1013" s="554"/>
    </row>
    <row r="1014" spans="1:14" x14ac:dyDescent="0.2">
      <c r="A1014" s="554"/>
      <c r="B1014" s="554"/>
      <c r="C1014" s="554"/>
      <c r="D1014" s="554"/>
      <c r="E1014" s="554"/>
      <c r="F1014" s="554"/>
      <c r="G1014" s="554"/>
      <c r="H1014" s="555"/>
      <c r="I1014" s="509"/>
      <c r="J1014" s="509"/>
      <c r="K1014" s="554"/>
      <c r="L1014" s="554"/>
      <c r="M1014" s="555"/>
      <c r="N1014" s="554"/>
    </row>
    <row r="1015" spans="1:14" x14ac:dyDescent="0.2">
      <c r="A1015" s="554"/>
      <c r="B1015" s="554"/>
      <c r="C1015" s="554"/>
      <c r="D1015" s="554"/>
      <c r="E1015" s="554"/>
      <c r="F1015" s="554"/>
      <c r="G1015" s="554"/>
      <c r="H1015" s="555"/>
      <c r="I1015" s="509"/>
      <c r="J1015" s="509"/>
      <c r="K1015" s="554"/>
      <c r="L1015" s="554"/>
      <c r="M1015" s="555"/>
      <c r="N1015" s="554"/>
    </row>
    <row r="1016" spans="1:14" x14ac:dyDescent="0.2">
      <c r="A1016" s="554"/>
      <c r="B1016" s="554"/>
      <c r="C1016" s="554"/>
      <c r="D1016" s="554"/>
      <c r="E1016" s="554"/>
      <c r="F1016" s="554"/>
      <c r="G1016" s="554"/>
      <c r="H1016" s="555"/>
      <c r="I1016" s="509"/>
      <c r="J1016" s="509"/>
      <c r="K1016" s="554"/>
      <c r="L1016" s="554"/>
      <c r="M1016" s="555"/>
      <c r="N1016" s="554"/>
    </row>
    <row r="1017" spans="1:14" x14ac:dyDescent="0.2">
      <c r="A1017" s="554"/>
      <c r="B1017" s="554"/>
      <c r="C1017" s="554"/>
      <c r="D1017" s="554"/>
      <c r="E1017" s="554"/>
      <c r="F1017" s="554"/>
      <c r="G1017" s="554"/>
      <c r="H1017" s="555"/>
      <c r="I1017" s="509"/>
      <c r="J1017" s="509"/>
      <c r="K1017" s="554"/>
      <c r="L1017" s="554"/>
      <c r="M1017" s="555"/>
      <c r="N1017" s="554"/>
    </row>
    <row r="1018" spans="1:14" x14ac:dyDescent="0.2">
      <c r="A1018" s="554"/>
      <c r="B1018" s="554"/>
      <c r="C1018" s="554"/>
      <c r="D1018" s="554"/>
      <c r="E1018" s="554"/>
      <c r="F1018" s="554"/>
      <c r="G1018" s="554"/>
      <c r="H1018" s="555"/>
      <c r="I1018" s="509"/>
      <c r="J1018" s="509"/>
      <c r="K1018" s="554"/>
      <c r="L1018" s="554"/>
      <c r="M1018" s="555"/>
      <c r="N1018" s="554"/>
    </row>
    <row r="1019" spans="1:14" x14ac:dyDescent="0.2">
      <c r="A1019" s="554"/>
      <c r="B1019" s="554"/>
      <c r="C1019" s="554"/>
      <c r="D1019" s="554"/>
      <c r="E1019" s="554"/>
      <c r="F1019" s="554"/>
      <c r="G1019" s="554"/>
      <c r="H1019" s="555"/>
      <c r="I1019" s="509"/>
      <c r="J1019" s="509"/>
      <c r="K1019" s="554"/>
      <c r="L1019" s="554"/>
      <c r="M1019" s="555"/>
      <c r="N1019" s="554"/>
    </row>
    <row r="1020" spans="1:14" x14ac:dyDescent="0.2">
      <c r="A1020" s="554"/>
      <c r="B1020" s="554"/>
      <c r="C1020" s="554"/>
      <c r="D1020" s="554"/>
      <c r="E1020" s="554"/>
      <c r="F1020" s="554"/>
      <c r="G1020" s="554"/>
      <c r="H1020" s="555"/>
      <c r="I1020" s="509"/>
      <c r="J1020" s="509"/>
      <c r="K1020" s="554"/>
      <c r="L1020" s="554"/>
      <c r="M1020" s="555"/>
      <c r="N1020" s="554"/>
    </row>
    <row r="1021" spans="1:14" x14ac:dyDescent="0.2">
      <c r="A1021" s="554"/>
      <c r="B1021" s="554"/>
      <c r="C1021" s="554"/>
      <c r="D1021" s="554"/>
      <c r="E1021" s="554"/>
      <c r="F1021" s="554"/>
      <c r="G1021" s="554"/>
      <c r="H1021" s="555"/>
      <c r="I1021" s="509"/>
      <c r="J1021" s="509"/>
      <c r="K1021" s="554"/>
      <c r="L1021" s="554"/>
      <c r="M1021" s="555"/>
      <c r="N1021" s="554"/>
    </row>
    <row r="1022" spans="1:14" x14ac:dyDescent="0.2">
      <c r="A1022" s="554"/>
      <c r="B1022" s="554"/>
      <c r="C1022" s="554"/>
      <c r="D1022" s="554"/>
      <c r="E1022" s="554"/>
      <c r="F1022" s="554"/>
      <c r="G1022" s="554"/>
      <c r="H1022" s="555"/>
      <c r="I1022" s="509"/>
      <c r="J1022" s="509"/>
      <c r="K1022" s="554"/>
      <c r="L1022" s="554"/>
      <c r="M1022" s="555"/>
      <c r="N1022" s="554"/>
    </row>
    <row r="1023" spans="1:14" x14ac:dyDescent="0.2">
      <c r="A1023" s="554"/>
      <c r="B1023" s="554"/>
      <c r="C1023" s="554"/>
      <c r="D1023" s="554"/>
      <c r="E1023" s="554"/>
      <c r="F1023" s="554"/>
      <c r="G1023" s="554"/>
      <c r="H1023" s="555"/>
      <c r="I1023" s="509"/>
      <c r="J1023" s="509"/>
      <c r="K1023" s="554"/>
      <c r="L1023" s="554"/>
      <c r="M1023" s="555"/>
      <c r="N1023" s="554"/>
    </row>
    <row r="1024" spans="1:14" x14ac:dyDescent="0.2">
      <c r="A1024" s="554"/>
      <c r="B1024" s="554"/>
      <c r="C1024" s="554"/>
      <c r="D1024" s="554"/>
      <c r="E1024" s="554"/>
      <c r="F1024" s="554"/>
      <c r="G1024" s="554"/>
      <c r="H1024" s="555"/>
      <c r="I1024" s="509"/>
      <c r="J1024" s="509"/>
      <c r="K1024" s="554"/>
      <c r="L1024" s="554"/>
      <c r="M1024" s="555"/>
      <c r="N1024" s="554"/>
    </row>
    <row r="1025" spans="1:14" x14ac:dyDescent="0.2">
      <c r="A1025" s="554"/>
      <c r="B1025" s="554"/>
      <c r="C1025" s="554"/>
      <c r="D1025" s="554"/>
      <c r="E1025" s="554"/>
      <c r="F1025" s="554"/>
      <c r="G1025" s="554"/>
      <c r="H1025" s="555"/>
      <c r="I1025" s="509"/>
      <c r="J1025" s="509"/>
      <c r="K1025" s="554"/>
      <c r="L1025" s="554"/>
      <c r="M1025" s="555"/>
      <c r="N1025" s="554"/>
    </row>
    <row r="1026" spans="1:14" x14ac:dyDescent="0.2">
      <c r="A1026" s="554"/>
      <c r="B1026" s="554"/>
      <c r="C1026" s="554"/>
      <c r="D1026" s="554"/>
      <c r="E1026" s="554"/>
      <c r="F1026" s="554"/>
      <c r="G1026" s="554"/>
      <c r="H1026" s="555"/>
      <c r="I1026" s="509"/>
      <c r="J1026" s="509"/>
      <c r="K1026" s="554"/>
      <c r="L1026" s="554"/>
      <c r="M1026" s="555"/>
      <c r="N1026" s="554"/>
    </row>
    <row r="1027" spans="1:14" x14ac:dyDescent="0.2">
      <c r="A1027" s="554"/>
      <c r="B1027" s="554"/>
      <c r="C1027" s="554"/>
      <c r="D1027" s="554"/>
      <c r="E1027" s="554"/>
      <c r="F1027" s="554"/>
      <c r="G1027" s="554"/>
      <c r="H1027" s="555"/>
      <c r="I1027" s="509"/>
      <c r="J1027" s="509"/>
      <c r="K1027" s="554"/>
      <c r="L1027" s="554"/>
      <c r="M1027" s="555"/>
      <c r="N1027" s="554"/>
    </row>
    <row r="1028" spans="1:14" x14ac:dyDescent="0.2">
      <c r="A1028" s="554"/>
      <c r="B1028" s="554"/>
      <c r="C1028" s="554"/>
      <c r="D1028" s="554"/>
      <c r="E1028" s="554"/>
      <c r="F1028" s="554"/>
      <c r="G1028" s="554"/>
      <c r="H1028" s="555"/>
      <c r="I1028" s="509"/>
      <c r="J1028" s="509"/>
      <c r="K1028" s="554"/>
      <c r="L1028" s="554"/>
      <c r="M1028" s="555"/>
      <c r="N1028" s="554"/>
    </row>
    <row r="1029" spans="1:14" x14ac:dyDescent="0.2">
      <c r="A1029" s="554"/>
      <c r="B1029" s="554"/>
      <c r="C1029" s="554"/>
      <c r="D1029" s="554"/>
      <c r="E1029" s="554"/>
      <c r="F1029" s="554"/>
      <c r="G1029" s="554"/>
      <c r="H1029" s="555"/>
      <c r="I1029" s="509"/>
      <c r="J1029" s="509"/>
      <c r="K1029" s="554"/>
      <c r="L1029" s="554"/>
      <c r="M1029" s="555"/>
      <c r="N1029" s="554"/>
    </row>
    <row r="1030" spans="1:14" x14ac:dyDescent="0.2">
      <c r="A1030" s="554"/>
      <c r="B1030" s="554"/>
      <c r="C1030" s="554"/>
      <c r="D1030" s="554"/>
      <c r="E1030" s="554"/>
      <c r="F1030" s="554"/>
      <c r="G1030" s="554"/>
      <c r="H1030" s="555"/>
      <c r="I1030" s="509"/>
      <c r="J1030" s="509"/>
      <c r="K1030" s="554"/>
      <c r="L1030" s="554"/>
      <c r="M1030" s="555"/>
      <c r="N1030" s="554"/>
    </row>
    <row r="1031" spans="1:14" x14ac:dyDescent="0.2">
      <c r="A1031" s="554"/>
      <c r="B1031" s="554"/>
      <c r="C1031" s="554"/>
      <c r="D1031" s="554"/>
      <c r="E1031" s="554"/>
      <c r="F1031" s="554"/>
      <c r="G1031" s="554"/>
      <c r="H1031" s="555"/>
      <c r="I1031" s="509"/>
      <c r="J1031" s="509"/>
      <c r="K1031" s="554"/>
      <c r="L1031" s="554"/>
      <c r="M1031" s="555"/>
      <c r="N1031" s="554"/>
    </row>
    <row r="1032" spans="1:14" x14ac:dyDescent="0.2">
      <c r="A1032" s="554"/>
      <c r="B1032" s="554"/>
      <c r="C1032" s="554"/>
      <c r="D1032" s="554"/>
      <c r="E1032" s="554"/>
      <c r="F1032" s="554"/>
      <c r="G1032" s="554"/>
      <c r="H1032" s="555"/>
      <c r="I1032" s="509"/>
      <c r="J1032" s="509"/>
      <c r="K1032" s="554"/>
      <c r="L1032" s="554"/>
      <c r="M1032" s="555"/>
      <c r="N1032" s="554"/>
    </row>
    <row r="1033" spans="1:14" x14ac:dyDescent="0.2">
      <c r="A1033" s="554"/>
      <c r="B1033" s="554"/>
      <c r="C1033" s="554"/>
      <c r="D1033" s="554"/>
      <c r="E1033" s="554"/>
      <c r="F1033" s="554"/>
      <c r="G1033" s="554"/>
      <c r="H1033" s="555"/>
      <c r="I1033" s="509"/>
      <c r="J1033" s="509"/>
      <c r="K1033" s="554"/>
      <c r="L1033" s="554"/>
      <c r="M1033" s="555"/>
      <c r="N1033" s="554"/>
    </row>
    <row r="1034" spans="1:14" x14ac:dyDescent="0.2">
      <c r="A1034" s="554"/>
      <c r="B1034" s="554"/>
      <c r="C1034" s="554"/>
      <c r="D1034" s="554"/>
      <c r="E1034" s="554"/>
      <c r="F1034" s="554"/>
      <c r="G1034" s="554"/>
      <c r="H1034" s="555"/>
      <c r="I1034" s="509"/>
      <c r="J1034" s="509"/>
      <c r="K1034" s="554"/>
      <c r="L1034" s="554"/>
      <c r="M1034" s="555"/>
      <c r="N1034" s="554"/>
    </row>
    <row r="1035" spans="1:14" x14ac:dyDescent="0.2">
      <c r="A1035" s="554"/>
      <c r="B1035" s="554"/>
      <c r="C1035" s="554"/>
      <c r="D1035" s="554"/>
      <c r="E1035" s="554"/>
      <c r="F1035" s="554"/>
      <c r="G1035" s="554"/>
      <c r="H1035" s="555"/>
      <c r="I1035" s="509"/>
      <c r="J1035" s="509"/>
      <c r="K1035" s="554"/>
      <c r="L1035" s="554"/>
      <c r="M1035" s="555"/>
      <c r="N1035" s="554"/>
    </row>
    <row r="1036" spans="1:14" x14ac:dyDescent="0.2">
      <c r="A1036" s="554"/>
      <c r="B1036" s="554"/>
      <c r="C1036" s="554"/>
      <c r="D1036" s="554"/>
      <c r="E1036" s="554"/>
      <c r="F1036" s="554"/>
      <c r="G1036" s="554"/>
      <c r="H1036" s="555"/>
      <c r="I1036" s="509"/>
      <c r="J1036" s="509"/>
      <c r="K1036" s="554"/>
      <c r="L1036" s="554"/>
      <c r="M1036" s="555"/>
      <c r="N1036" s="554"/>
    </row>
    <row r="1037" spans="1:14" x14ac:dyDescent="0.2">
      <c r="A1037" s="554"/>
      <c r="B1037" s="554"/>
      <c r="C1037" s="554"/>
      <c r="D1037" s="554"/>
      <c r="E1037" s="554"/>
      <c r="F1037" s="554"/>
      <c r="G1037" s="554"/>
      <c r="H1037" s="555"/>
      <c r="I1037" s="509"/>
      <c r="J1037" s="509"/>
      <c r="K1037" s="554"/>
      <c r="L1037" s="554"/>
      <c r="M1037" s="555"/>
      <c r="N1037" s="554"/>
    </row>
    <row r="1038" spans="1:14" x14ac:dyDescent="0.2">
      <c r="A1038" s="554"/>
      <c r="B1038" s="554"/>
      <c r="C1038" s="554"/>
      <c r="D1038" s="554"/>
      <c r="E1038" s="554"/>
      <c r="F1038" s="554"/>
      <c r="G1038" s="554"/>
      <c r="H1038" s="555"/>
      <c r="I1038" s="509"/>
      <c r="J1038" s="509"/>
      <c r="K1038" s="554"/>
      <c r="L1038" s="554"/>
      <c r="M1038" s="555"/>
      <c r="N1038" s="554"/>
    </row>
    <row r="1039" spans="1:14" x14ac:dyDescent="0.2">
      <c r="A1039" s="554"/>
      <c r="B1039" s="554"/>
      <c r="C1039" s="554"/>
      <c r="D1039" s="554"/>
      <c r="E1039" s="554"/>
      <c r="F1039" s="554"/>
      <c r="G1039" s="554"/>
      <c r="H1039" s="555"/>
      <c r="I1039" s="509"/>
      <c r="J1039" s="509"/>
      <c r="K1039" s="554"/>
      <c r="L1039" s="554"/>
      <c r="M1039" s="555"/>
      <c r="N1039" s="554"/>
    </row>
    <row r="1040" spans="1:14" x14ac:dyDescent="0.2">
      <c r="A1040" s="554"/>
      <c r="B1040" s="554"/>
      <c r="C1040" s="554"/>
      <c r="D1040" s="554"/>
      <c r="E1040" s="554"/>
      <c r="F1040" s="554"/>
      <c r="G1040" s="554"/>
      <c r="H1040" s="555"/>
      <c r="I1040" s="509"/>
      <c r="J1040" s="509"/>
      <c r="K1040" s="554"/>
      <c r="L1040" s="554"/>
      <c r="M1040" s="555"/>
      <c r="N1040" s="554"/>
    </row>
    <row r="1041" spans="1:14" x14ac:dyDescent="0.2">
      <c r="A1041" s="554"/>
      <c r="B1041" s="554"/>
      <c r="C1041" s="554"/>
      <c r="D1041" s="554"/>
      <c r="E1041" s="554"/>
      <c r="F1041" s="554"/>
      <c r="G1041" s="554"/>
      <c r="H1041" s="555"/>
      <c r="I1041" s="509"/>
      <c r="J1041" s="509"/>
      <c r="K1041" s="554"/>
      <c r="L1041" s="554"/>
      <c r="M1041" s="555"/>
      <c r="N1041" s="554"/>
    </row>
    <row r="1042" spans="1:14" x14ac:dyDescent="0.2">
      <c r="A1042" s="554"/>
      <c r="B1042" s="554"/>
      <c r="C1042" s="554"/>
      <c r="D1042" s="554"/>
      <c r="E1042" s="554"/>
      <c r="F1042" s="554"/>
      <c r="G1042" s="554"/>
      <c r="H1042" s="555"/>
      <c r="I1042" s="509"/>
      <c r="J1042" s="509"/>
      <c r="K1042" s="554"/>
      <c r="L1042" s="554"/>
      <c r="M1042" s="555"/>
      <c r="N1042" s="554"/>
    </row>
    <row r="1043" spans="1:14" x14ac:dyDescent="0.2">
      <c r="A1043" s="554"/>
      <c r="B1043" s="554"/>
      <c r="C1043" s="554"/>
      <c r="D1043" s="554"/>
      <c r="E1043" s="554"/>
      <c r="F1043" s="554"/>
      <c r="G1043" s="554"/>
      <c r="H1043" s="555"/>
      <c r="I1043" s="509"/>
      <c r="J1043" s="509"/>
      <c r="K1043" s="554"/>
      <c r="L1043" s="554"/>
      <c r="M1043" s="555"/>
      <c r="N1043" s="554"/>
    </row>
    <row r="1044" spans="1:14" x14ac:dyDescent="0.2">
      <c r="A1044" s="554"/>
      <c r="B1044" s="554"/>
      <c r="C1044" s="554"/>
      <c r="D1044" s="554"/>
      <c r="E1044" s="554"/>
      <c r="F1044" s="554"/>
      <c r="G1044" s="554"/>
      <c r="H1044" s="555"/>
      <c r="I1044" s="509"/>
      <c r="J1044" s="509"/>
      <c r="K1044" s="554"/>
      <c r="L1044" s="554"/>
      <c r="M1044" s="555"/>
      <c r="N1044" s="554"/>
    </row>
    <row r="1045" spans="1:14" x14ac:dyDescent="0.2">
      <c r="A1045" s="554"/>
      <c r="B1045" s="554"/>
      <c r="C1045" s="554"/>
      <c r="D1045" s="554"/>
      <c r="E1045" s="554"/>
      <c r="F1045" s="554"/>
      <c r="G1045" s="554"/>
      <c r="H1045" s="555"/>
      <c r="I1045" s="509"/>
      <c r="J1045" s="509"/>
      <c r="K1045" s="554"/>
      <c r="L1045" s="554"/>
      <c r="M1045" s="555"/>
      <c r="N1045" s="554"/>
    </row>
    <row r="1046" spans="1:14" x14ac:dyDescent="0.2">
      <c r="A1046" s="554"/>
      <c r="B1046" s="554"/>
      <c r="C1046" s="554"/>
      <c r="D1046" s="554"/>
      <c r="E1046" s="554"/>
      <c r="F1046" s="554"/>
      <c r="G1046" s="554"/>
      <c r="H1046" s="555"/>
      <c r="I1046" s="509"/>
      <c r="J1046" s="509"/>
      <c r="K1046" s="554"/>
      <c r="L1046" s="554"/>
      <c r="M1046" s="555"/>
      <c r="N1046" s="554"/>
    </row>
    <row r="1047" spans="1:14" x14ac:dyDescent="0.2">
      <c r="A1047" s="554"/>
      <c r="B1047" s="554"/>
      <c r="C1047" s="554"/>
      <c r="D1047" s="554"/>
      <c r="E1047" s="554"/>
      <c r="F1047" s="554"/>
      <c r="G1047" s="554"/>
      <c r="H1047" s="555"/>
      <c r="I1047" s="509"/>
      <c r="J1047" s="509"/>
      <c r="K1047" s="554"/>
      <c r="L1047" s="554"/>
      <c r="M1047" s="555"/>
      <c r="N1047" s="554"/>
    </row>
    <row r="1048" spans="1:14" x14ac:dyDescent="0.2">
      <c r="A1048" s="554"/>
      <c r="B1048" s="554"/>
      <c r="C1048" s="554"/>
      <c r="D1048" s="554"/>
      <c r="E1048" s="554"/>
      <c r="F1048" s="554"/>
      <c r="G1048" s="554"/>
      <c r="H1048" s="555"/>
      <c r="I1048" s="509"/>
      <c r="J1048" s="509"/>
      <c r="K1048" s="554"/>
      <c r="L1048" s="554"/>
      <c r="M1048" s="555"/>
      <c r="N1048" s="554"/>
    </row>
    <row r="1049" spans="1:14" x14ac:dyDescent="0.2">
      <c r="A1049" s="554"/>
      <c r="B1049" s="554"/>
      <c r="C1049" s="554"/>
      <c r="D1049" s="554"/>
      <c r="E1049" s="554"/>
      <c r="F1049" s="554"/>
      <c r="G1049" s="554"/>
      <c r="H1049" s="555"/>
      <c r="I1049" s="509"/>
      <c r="J1049" s="509"/>
      <c r="K1049" s="554"/>
      <c r="L1049" s="554"/>
      <c r="M1049" s="555"/>
      <c r="N1049" s="554"/>
    </row>
    <row r="1050" spans="1:14" x14ac:dyDescent="0.2">
      <c r="A1050" s="554"/>
      <c r="B1050" s="554"/>
      <c r="C1050" s="554"/>
      <c r="D1050" s="554"/>
      <c r="E1050" s="554"/>
      <c r="F1050" s="554"/>
      <c r="G1050" s="554"/>
      <c r="H1050" s="555"/>
      <c r="I1050" s="509"/>
      <c r="J1050" s="509"/>
      <c r="K1050" s="554"/>
      <c r="L1050" s="554"/>
      <c r="M1050" s="555"/>
      <c r="N1050" s="554"/>
    </row>
    <row r="1051" spans="1:14" x14ac:dyDescent="0.2">
      <c r="A1051" s="554"/>
      <c r="B1051" s="554"/>
      <c r="C1051" s="554"/>
      <c r="D1051" s="554"/>
      <c r="E1051" s="554"/>
      <c r="F1051" s="554"/>
      <c r="G1051" s="554"/>
      <c r="H1051" s="555"/>
      <c r="I1051" s="509"/>
      <c r="J1051" s="509"/>
      <c r="K1051" s="554"/>
      <c r="L1051" s="554"/>
      <c r="M1051" s="555"/>
      <c r="N1051" s="554"/>
    </row>
    <row r="1052" spans="1:14" x14ac:dyDescent="0.2">
      <c r="A1052" s="554"/>
      <c r="B1052" s="554"/>
      <c r="C1052" s="554"/>
      <c r="D1052" s="554"/>
      <c r="E1052" s="554"/>
      <c r="F1052" s="554"/>
      <c r="G1052" s="554"/>
      <c r="H1052" s="555"/>
      <c r="I1052" s="509"/>
      <c r="J1052" s="509"/>
      <c r="K1052" s="554"/>
      <c r="L1052" s="554"/>
      <c r="M1052" s="555"/>
      <c r="N1052" s="554"/>
    </row>
    <row r="1053" spans="1:14" x14ac:dyDescent="0.2">
      <c r="A1053" s="554"/>
      <c r="B1053" s="554"/>
      <c r="C1053" s="554"/>
      <c r="D1053" s="554"/>
      <c r="E1053" s="554"/>
      <c r="F1053" s="554"/>
      <c r="G1053" s="554"/>
      <c r="H1053" s="555"/>
      <c r="I1053" s="509"/>
      <c r="J1053" s="509"/>
      <c r="K1053" s="554"/>
      <c r="L1053" s="554"/>
      <c r="M1053" s="555"/>
      <c r="N1053" s="554"/>
    </row>
    <row r="1054" spans="1:14" x14ac:dyDescent="0.2">
      <c r="A1054" s="554"/>
      <c r="B1054" s="554"/>
      <c r="C1054" s="554"/>
      <c r="D1054" s="554"/>
      <c r="E1054" s="554"/>
      <c r="F1054" s="554"/>
      <c r="G1054" s="554"/>
      <c r="H1054" s="555"/>
      <c r="I1054" s="509"/>
      <c r="J1054" s="509"/>
      <c r="K1054" s="554"/>
      <c r="L1054" s="554"/>
      <c r="M1054" s="555"/>
      <c r="N1054" s="554"/>
    </row>
    <row r="1055" spans="1:14" x14ac:dyDescent="0.2">
      <c r="A1055" s="554"/>
      <c r="B1055" s="554"/>
      <c r="C1055" s="554"/>
      <c r="D1055" s="554"/>
      <c r="E1055" s="554"/>
      <c r="F1055" s="554"/>
      <c r="G1055" s="554"/>
      <c r="H1055" s="555"/>
      <c r="I1055" s="509"/>
      <c r="J1055" s="509"/>
      <c r="K1055" s="554"/>
      <c r="L1055" s="554"/>
      <c r="M1055" s="555"/>
      <c r="N1055" s="554"/>
    </row>
    <row r="1056" spans="1:14" x14ac:dyDescent="0.2">
      <c r="A1056" s="554"/>
      <c r="B1056" s="554"/>
      <c r="C1056" s="554"/>
      <c r="D1056" s="554"/>
      <c r="E1056" s="554"/>
      <c r="F1056" s="554"/>
      <c r="G1056" s="554"/>
      <c r="H1056" s="555"/>
      <c r="I1056" s="509"/>
      <c r="J1056" s="509"/>
      <c r="K1056" s="554"/>
      <c r="L1056" s="554"/>
      <c r="M1056" s="555"/>
      <c r="N1056" s="554"/>
    </row>
    <row r="1057" spans="1:14" x14ac:dyDescent="0.2">
      <c r="A1057" s="554"/>
      <c r="B1057" s="554"/>
      <c r="C1057" s="554"/>
      <c r="D1057" s="554"/>
      <c r="E1057" s="554"/>
      <c r="F1057" s="554"/>
      <c r="G1057" s="554"/>
      <c r="H1057" s="555"/>
      <c r="I1057" s="509"/>
      <c r="J1057" s="509"/>
      <c r="K1057" s="554"/>
      <c r="L1057" s="554"/>
      <c r="M1057" s="555"/>
      <c r="N1057" s="554"/>
    </row>
    <row r="1058" spans="1:14" x14ac:dyDescent="0.2">
      <c r="A1058" s="554"/>
      <c r="B1058" s="554"/>
      <c r="C1058" s="554"/>
      <c r="D1058" s="554"/>
      <c r="E1058" s="554"/>
      <c r="F1058" s="554"/>
      <c r="G1058" s="554"/>
      <c r="H1058" s="555"/>
      <c r="I1058" s="509"/>
      <c r="J1058" s="509"/>
      <c r="K1058" s="554"/>
      <c r="L1058" s="554"/>
      <c r="M1058" s="555"/>
      <c r="N1058" s="554"/>
    </row>
    <row r="1059" spans="1:14" x14ac:dyDescent="0.2">
      <c r="A1059" s="554"/>
      <c r="B1059" s="554"/>
      <c r="C1059" s="554"/>
      <c r="D1059" s="554"/>
      <c r="E1059" s="554"/>
      <c r="F1059" s="554"/>
      <c r="G1059" s="554"/>
      <c r="H1059" s="555"/>
      <c r="I1059" s="509"/>
      <c r="J1059" s="509"/>
      <c r="K1059" s="554"/>
      <c r="L1059" s="554"/>
      <c r="M1059" s="555"/>
      <c r="N1059" s="554"/>
    </row>
    <row r="1060" spans="1:14" x14ac:dyDescent="0.2">
      <c r="A1060" s="554"/>
      <c r="B1060" s="554"/>
      <c r="C1060" s="554"/>
      <c r="D1060" s="554"/>
      <c r="E1060" s="554"/>
      <c r="F1060" s="554"/>
      <c r="G1060" s="554"/>
      <c r="H1060" s="555"/>
      <c r="I1060" s="509"/>
      <c r="J1060" s="509"/>
      <c r="K1060" s="554"/>
      <c r="L1060" s="554"/>
      <c r="M1060" s="555"/>
      <c r="N1060" s="554"/>
    </row>
    <row r="1061" spans="1:14" x14ac:dyDescent="0.2">
      <c r="A1061" s="554"/>
      <c r="B1061" s="554"/>
      <c r="C1061" s="554"/>
      <c r="D1061" s="554"/>
      <c r="E1061" s="554"/>
      <c r="F1061" s="554"/>
      <c r="G1061" s="554"/>
      <c r="H1061" s="555"/>
      <c r="I1061" s="509"/>
      <c r="J1061" s="509"/>
      <c r="K1061" s="554"/>
      <c r="L1061" s="554"/>
      <c r="M1061" s="555"/>
      <c r="N1061" s="554"/>
    </row>
    <row r="1062" spans="1:14" x14ac:dyDescent="0.2">
      <c r="A1062" s="554"/>
      <c r="B1062" s="554"/>
      <c r="C1062" s="554"/>
      <c r="D1062" s="554"/>
      <c r="E1062" s="554"/>
      <c r="F1062" s="554"/>
      <c r="G1062" s="554"/>
      <c r="H1062" s="555"/>
      <c r="I1062" s="509"/>
      <c r="J1062" s="509"/>
      <c r="K1062" s="554"/>
      <c r="L1062" s="554"/>
      <c r="M1062" s="555"/>
      <c r="N1062" s="554"/>
    </row>
    <row r="1063" spans="1:14" x14ac:dyDescent="0.2">
      <c r="A1063" s="554"/>
      <c r="B1063" s="554"/>
      <c r="C1063" s="554"/>
      <c r="D1063" s="554"/>
      <c r="E1063" s="554"/>
      <c r="F1063" s="554"/>
      <c r="G1063" s="554"/>
      <c r="H1063" s="555"/>
      <c r="I1063" s="509"/>
      <c r="J1063" s="509"/>
      <c r="K1063" s="554"/>
      <c r="L1063" s="554"/>
      <c r="M1063" s="555"/>
      <c r="N1063" s="554"/>
    </row>
    <row r="1064" spans="1:14" x14ac:dyDescent="0.2">
      <c r="A1064" s="554"/>
      <c r="B1064" s="554"/>
      <c r="C1064" s="554"/>
      <c r="D1064" s="554"/>
      <c r="E1064" s="554"/>
      <c r="F1064" s="554"/>
      <c r="G1064" s="554"/>
      <c r="H1064" s="555"/>
      <c r="I1064" s="509"/>
      <c r="J1064" s="509"/>
      <c r="K1064" s="554"/>
      <c r="L1064" s="554"/>
      <c r="M1064" s="555"/>
      <c r="N1064" s="554"/>
    </row>
    <row r="1065" spans="1:14" x14ac:dyDescent="0.2">
      <c r="A1065" s="554"/>
      <c r="B1065" s="554"/>
      <c r="C1065" s="554"/>
      <c r="D1065" s="554"/>
      <c r="E1065" s="554"/>
      <c r="F1065" s="554"/>
      <c r="G1065" s="554"/>
      <c r="H1065" s="555"/>
      <c r="I1065" s="509"/>
      <c r="J1065" s="509"/>
      <c r="K1065" s="554"/>
      <c r="L1065" s="554"/>
      <c r="M1065" s="555"/>
      <c r="N1065" s="554"/>
    </row>
    <row r="1066" spans="1:14" x14ac:dyDescent="0.2">
      <c r="A1066" s="554"/>
      <c r="B1066" s="554"/>
      <c r="C1066" s="554"/>
      <c r="D1066" s="554"/>
      <c r="E1066" s="554"/>
      <c r="F1066" s="554"/>
      <c r="G1066" s="554"/>
      <c r="H1066" s="555"/>
      <c r="I1066" s="509"/>
      <c r="J1066" s="509"/>
      <c r="K1066" s="554"/>
      <c r="L1066" s="554"/>
      <c r="M1066" s="555"/>
      <c r="N1066" s="554"/>
    </row>
    <row r="1067" spans="1:14" x14ac:dyDescent="0.2">
      <c r="A1067" s="554"/>
      <c r="B1067" s="554"/>
      <c r="C1067" s="554"/>
      <c r="D1067" s="554"/>
      <c r="E1067" s="554"/>
      <c r="F1067" s="554"/>
      <c r="G1067" s="554"/>
      <c r="H1067" s="555"/>
      <c r="I1067" s="509"/>
      <c r="J1067" s="509"/>
      <c r="K1067" s="554"/>
      <c r="L1067" s="554"/>
      <c r="M1067" s="555"/>
      <c r="N1067" s="554"/>
    </row>
    <row r="1068" spans="1:14" x14ac:dyDescent="0.2">
      <c r="A1068" s="554"/>
      <c r="B1068" s="554"/>
      <c r="C1068" s="554"/>
      <c r="D1068" s="554"/>
      <c r="E1068" s="554"/>
      <c r="F1068" s="554"/>
      <c r="G1068" s="554"/>
      <c r="H1068" s="555"/>
      <c r="I1068" s="509"/>
      <c r="J1068" s="509"/>
      <c r="K1068" s="554"/>
      <c r="L1068" s="554"/>
      <c r="M1068" s="555"/>
      <c r="N1068" s="554"/>
    </row>
    <row r="1069" spans="1:14" x14ac:dyDescent="0.2">
      <c r="A1069" s="554"/>
      <c r="B1069" s="554"/>
      <c r="C1069" s="554"/>
      <c r="D1069" s="554"/>
      <c r="E1069" s="554"/>
      <c r="F1069" s="554"/>
      <c r="G1069" s="554"/>
      <c r="H1069" s="555"/>
      <c r="I1069" s="509"/>
      <c r="J1069" s="509"/>
      <c r="K1069" s="554"/>
      <c r="L1069" s="554"/>
      <c r="M1069" s="555"/>
      <c r="N1069" s="554"/>
    </row>
    <row r="1070" spans="1:14" x14ac:dyDescent="0.2">
      <c r="A1070" s="554"/>
      <c r="B1070" s="554"/>
      <c r="C1070" s="554"/>
      <c r="D1070" s="554"/>
      <c r="E1070" s="554"/>
      <c r="F1070" s="554"/>
      <c r="G1070" s="554"/>
      <c r="H1070" s="555"/>
      <c r="I1070" s="509"/>
      <c r="J1070" s="509"/>
      <c r="K1070" s="554"/>
      <c r="L1070" s="554"/>
      <c r="M1070" s="555"/>
      <c r="N1070" s="554"/>
    </row>
    <row r="1071" spans="1:14" x14ac:dyDescent="0.2">
      <c r="A1071" s="554"/>
      <c r="B1071" s="554"/>
      <c r="C1071" s="554"/>
      <c r="D1071" s="554"/>
      <c r="E1071" s="554"/>
      <c r="F1071" s="554"/>
      <c r="G1071" s="554"/>
      <c r="H1071" s="555"/>
      <c r="I1071" s="509"/>
      <c r="J1071" s="509"/>
      <c r="K1071" s="554"/>
      <c r="L1071" s="554"/>
      <c r="M1071" s="555"/>
      <c r="N1071" s="554"/>
    </row>
    <row r="1072" spans="1:14" x14ac:dyDescent="0.2">
      <c r="A1072" s="554"/>
      <c r="B1072" s="554"/>
      <c r="C1072" s="554"/>
      <c r="D1072" s="554"/>
      <c r="E1072" s="554"/>
      <c r="F1072" s="554"/>
      <c r="G1072" s="554"/>
      <c r="H1072" s="555"/>
      <c r="I1072" s="509"/>
      <c r="J1072" s="509"/>
      <c r="K1072" s="554"/>
      <c r="L1072" s="554"/>
      <c r="M1072" s="555"/>
      <c r="N1072" s="554"/>
    </row>
    <row r="1073" spans="1:14" x14ac:dyDescent="0.2">
      <c r="A1073" s="554"/>
      <c r="B1073" s="554"/>
      <c r="C1073" s="554"/>
      <c r="D1073" s="554"/>
      <c r="E1073" s="554"/>
      <c r="F1073" s="554"/>
      <c r="G1073" s="554"/>
      <c r="H1073" s="555"/>
      <c r="I1073" s="509"/>
      <c r="J1073" s="509"/>
      <c r="K1073" s="554"/>
      <c r="L1073" s="554"/>
      <c r="M1073" s="555"/>
      <c r="N1073" s="554"/>
    </row>
    <row r="1074" spans="1:14" x14ac:dyDescent="0.2">
      <c r="A1074" s="554"/>
      <c r="B1074" s="554"/>
      <c r="C1074" s="554"/>
      <c r="D1074" s="554"/>
      <c r="E1074" s="554"/>
      <c r="F1074" s="554"/>
      <c r="G1074" s="554"/>
      <c r="H1074" s="555"/>
      <c r="I1074" s="509"/>
      <c r="J1074" s="509"/>
      <c r="K1074" s="554"/>
      <c r="L1074" s="554"/>
      <c r="M1074" s="555"/>
      <c r="N1074" s="554"/>
    </row>
    <row r="1075" spans="1:14" x14ac:dyDescent="0.2">
      <c r="A1075" s="554"/>
      <c r="B1075" s="554"/>
      <c r="C1075" s="554"/>
      <c r="D1075" s="554"/>
      <c r="E1075" s="554"/>
      <c r="F1075" s="554"/>
      <c r="G1075" s="554"/>
      <c r="H1075" s="555"/>
      <c r="I1075" s="509"/>
      <c r="J1075" s="509"/>
      <c r="K1075" s="554"/>
      <c r="L1075" s="554"/>
      <c r="M1075" s="555"/>
      <c r="N1075" s="554"/>
    </row>
    <row r="1076" spans="1:14" x14ac:dyDescent="0.2">
      <c r="A1076" s="554"/>
      <c r="B1076" s="554"/>
      <c r="C1076" s="554"/>
      <c r="D1076" s="554"/>
      <c r="E1076" s="554"/>
      <c r="F1076" s="554"/>
      <c r="G1076" s="554"/>
      <c r="H1076" s="555"/>
      <c r="I1076" s="509"/>
      <c r="J1076" s="509"/>
      <c r="K1076" s="554"/>
      <c r="L1076" s="554"/>
      <c r="M1076" s="555"/>
      <c r="N1076" s="554"/>
    </row>
    <row r="1077" spans="1:14" x14ac:dyDescent="0.2">
      <c r="A1077" s="554"/>
      <c r="B1077" s="554"/>
      <c r="C1077" s="554"/>
      <c r="D1077" s="554"/>
      <c r="E1077" s="554"/>
      <c r="F1077" s="554"/>
      <c r="G1077" s="554"/>
      <c r="H1077" s="555"/>
      <c r="I1077" s="509"/>
      <c r="J1077" s="509"/>
      <c r="K1077" s="554"/>
      <c r="L1077" s="554"/>
      <c r="M1077" s="555"/>
      <c r="N1077" s="554"/>
    </row>
    <row r="1078" spans="1:14" x14ac:dyDescent="0.2">
      <c r="A1078" s="554"/>
      <c r="B1078" s="554"/>
      <c r="C1078" s="554"/>
      <c r="D1078" s="554"/>
      <c r="E1078" s="554"/>
      <c r="F1078" s="554"/>
      <c r="G1078" s="554"/>
      <c r="H1078" s="555"/>
      <c r="I1078" s="509"/>
      <c r="J1078" s="509"/>
      <c r="K1078" s="554"/>
      <c r="L1078" s="554"/>
      <c r="M1078" s="555"/>
      <c r="N1078" s="554"/>
    </row>
    <row r="1079" spans="1:14" x14ac:dyDescent="0.2">
      <c r="A1079" s="554"/>
      <c r="B1079" s="554"/>
      <c r="C1079" s="554"/>
      <c r="D1079" s="554"/>
      <c r="E1079" s="554"/>
      <c r="F1079" s="554"/>
      <c r="G1079" s="554"/>
      <c r="H1079" s="555"/>
      <c r="I1079" s="509"/>
      <c r="J1079" s="509"/>
      <c r="K1079" s="554"/>
      <c r="L1079" s="554"/>
      <c r="M1079" s="555"/>
      <c r="N1079" s="554"/>
    </row>
    <row r="1080" spans="1:14" x14ac:dyDescent="0.2">
      <c r="A1080" s="554"/>
      <c r="B1080" s="554"/>
      <c r="C1080" s="554"/>
      <c r="D1080" s="554"/>
      <c r="E1080" s="554"/>
      <c r="F1080" s="554"/>
      <c r="G1080" s="554"/>
      <c r="H1080" s="555"/>
      <c r="I1080" s="509"/>
      <c r="J1080" s="509"/>
      <c r="K1080" s="554"/>
      <c r="L1080" s="554"/>
      <c r="M1080" s="555"/>
      <c r="N1080" s="554"/>
    </row>
    <row r="1081" spans="1:14" x14ac:dyDescent="0.2">
      <c r="A1081" s="554"/>
      <c r="B1081" s="554"/>
      <c r="C1081" s="554"/>
      <c r="D1081" s="554"/>
      <c r="E1081" s="554"/>
      <c r="F1081" s="554"/>
      <c r="G1081" s="554"/>
      <c r="H1081" s="555"/>
      <c r="I1081" s="509"/>
      <c r="J1081" s="509"/>
      <c r="K1081" s="554"/>
      <c r="L1081" s="554"/>
      <c r="M1081" s="555"/>
      <c r="N1081" s="554"/>
    </row>
    <row r="1082" spans="1:14" x14ac:dyDescent="0.2">
      <c r="A1082" s="554"/>
      <c r="B1082" s="554"/>
      <c r="C1082" s="554"/>
      <c r="D1082" s="554"/>
      <c r="E1082" s="554"/>
      <c r="F1082" s="554"/>
      <c r="G1082" s="554"/>
      <c r="H1082" s="555"/>
      <c r="I1082" s="509"/>
      <c r="J1082" s="509"/>
      <c r="K1082" s="554"/>
      <c r="L1082" s="554"/>
      <c r="M1082" s="555"/>
      <c r="N1082" s="554"/>
    </row>
    <row r="1083" spans="1:14" x14ac:dyDescent="0.2">
      <c r="A1083" s="554"/>
      <c r="B1083" s="554"/>
      <c r="C1083" s="554"/>
      <c r="D1083" s="554"/>
      <c r="E1083" s="554"/>
      <c r="F1083" s="554"/>
      <c r="G1083" s="554"/>
      <c r="H1083" s="555"/>
      <c r="I1083" s="509"/>
      <c r="J1083" s="509"/>
      <c r="K1083" s="554"/>
      <c r="L1083" s="554"/>
      <c r="M1083" s="555"/>
      <c r="N1083" s="554"/>
    </row>
    <row r="1084" spans="1:14" x14ac:dyDescent="0.2">
      <c r="A1084" s="554"/>
      <c r="B1084" s="554"/>
      <c r="C1084" s="554"/>
      <c r="D1084" s="554"/>
      <c r="E1084" s="554"/>
      <c r="F1084" s="554"/>
      <c r="G1084" s="554"/>
      <c r="H1084" s="555"/>
      <c r="I1084" s="509"/>
      <c r="J1084" s="509"/>
      <c r="K1084" s="554"/>
      <c r="L1084" s="554"/>
      <c r="M1084" s="555"/>
      <c r="N1084" s="554"/>
    </row>
    <row r="1085" spans="1:14" x14ac:dyDescent="0.2">
      <c r="A1085" s="554"/>
      <c r="B1085" s="554"/>
      <c r="C1085" s="554"/>
      <c r="D1085" s="554"/>
      <c r="E1085" s="554"/>
      <c r="F1085" s="554"/>
      <c r="G1085" s="554"/>
      <c r="H1085" s="555"/>
      <c r="I1085" s="509"/>
      <c r="J1085" s="509"/>
      <c r="K1085" s="554"/>
      <c r="L1085" s="554"/>
      <c r="M1085" s="555"/>
      <c r="N1085" s="554"/>
    </row>
    <row r="1086" spans="1:14" x14ac:dyDescent="0.2">
      <c r="A1086" s="554"/>
      <c r="B1086" s="554"/>
      <c r="C1086" s="554"/>
      <c r="D1086" s="554"/>
      <c r="E1086" s="554"/>
      <c r="F1086" s="554"/>
      <c r="G1086" s="554"/>
      <c r="H1086" s="555"/>
      <c r="I1086" s="509"/>
      <c r="J1086" s="509"/>
      <c r="K1086" s="554"/>
      <c r="L1086" s="554"/>
      <c r="M1086" s="555"/>
      <c r="N1086" s="554"/>
    </row>
    <row r="1087" spans="1:14" x14ac:dyDescent="0.2">
      <c r="A1087" s="554"/>
      <c r="B1087" s="554"/>
      <c r="C1087" s="554"/>
      <c r="D1087" s="554"/>
      <c r="E1087" s="554"/>
      <c r="F1087" s="554"/>
      <c r="G1087" s="554"/>
      <c r="H1087" s="555"/>
      <c r="I1087" s="509"/>
      <c r="J1087" s="509"/>
      <c r="K1087" s="554"/>
      <c r="L1087" s="554"/>
      <c r="M1087" s="555"/>
      <c r="N1087" s="554"/>
    </row>
    <row r="1088" spans="1:14" x14ac:dyDescent="0.2">
      <c r="A1088" s="554"/>
      <c r="B1088" s="554"/>
      <c r="C1088" s="554"/>
      <c r="D1088" s="554"/>
      <c r="E1088" s="554"/>
      <c r="F1088" s="554"/>
      <c r="G1088" s="554"/>
      <c r="H1088" s="555"/>
      <c r="I1088" s="509"/>
      <c r="J1088" s="509"/>
      <c r="K1088" s="554"/>
      <c r="L1088" s="554"/>
      <c r="M1088" s="555"/>
      <c r="N1088" s="554"/>
    </row>
    <row r="1089" spans="1:14" x14ac:dyDescent="0.2">
      <c r="A1089" s="554"/>
      <c r="B1089" s="554"/>
      <c r="C1089" s="554"/>
      <c r="D1089" s="554"/>
      <c r="E1089" s="554"/>
      <c r="F1089" s="554"/>
      <c r="G1089" s="554"/>
      <c r="H1089" s="555"/>
      <c r="I1089" s="509"/>
      <c r="J1089" s="509"/>
      <c r="K1089" s="554"/>
      <c r="L1089" s="554"/>
      <c r="M1089" s="555"/>
      <c r="N1089" s="554"/>
    </row>
    <row r="1090" spans="1:14" x14ac:dyDescent="0.2">
      <c r="A1090" s="554"/>
      <c r="B1090" s="554"/>
      <c r="C1090" s="554"/>
      <c r="D1090" s="554"/>
      <c r="E1090" s="554"/>
      <c r="F1090" s="554"/>
      <c r="G1090" s="554"/>
      <c r="H1090" s="555"/>
      <c r="I1090" s="509"/>
      <c r="J1090" s="509"/>
      <c r="K1090" s="554"/>
      <c r="L1090" s="554"/>
      <c r="M1090" s="555"/>
      <c r="N1090" s="554"/>
    </row>
    <row r="1091" spans="1:14" x14ac:dyDescent="0.2">
      <c r="A1091" s="554"/>
      <c r="B1091" s="554"/>
      <c r="C1091" s="554"/>
      <c r="D1091" s="554"/>
      <c r="E1091" s="554"/>
      <c r="F1091" s="554"/>
      <c r="G1091" s="554"/>
      <c r="H1091" s="555"/>
      <c r="I1091" s="509"/>
      <c r="J1091" s="509"/>
      <c r="K1091" s="554"/>
      <c r="L1091" s="554"/>
      <c r="M1091" s="555"/>
      <c r="N1091" s="554"/>
    </row>
    <row r="1092" spans="1:14" x14ac:dyDescent="0.2">
      <c r="A1092" s="554"/>
      <c r="B1092" s="554"/>
      <c r="C1092" s="554"/>
      <c r="D1092" s="554"/>
      <c r="E1092" s="554"/>
      <c r="F1092" s="554"/>
      <c r="G1092" s="554"/>
      <c r="H1092" s="555"/>
      <c r="I1092" s="509"/>
      <c r="J1092" s="509"/>
      <c r="K1092" s="554"/>
      <c r="L1092" s="554"/>
      <c r="M1092" s="555"/>
      <c r="N1092" s="554"/>
    </row>
    <row r="1093" spans="1:14" x14ac:dyDescent="0.2">
      <c r="A1093" s="554"/>
      <c r="B1093" s="554"/>
      <c r="C1093" s="554"/>
      <c r="D1093" s="554"/>
      <c r="E1093" s="554"/>
      <c r="F1093" s="554"/>
      <c r="G1093" s="554"/>
      <c r="H1093" s="555"/>
      <c r="I1093" s="509"/>
      <c r="J1093" s="509"/>
      <c r="K1093" s="554"/>
      <c r="L1093" s="554"/>
      <c r="M1093" s="555"/>
      <c r="N1093" s="554"/>
    </row>
    <row r="1094" spans="1:14" x14ac:dyDescent="0.2">
      <c r="A1094" s="554"/>
      <c r="B1094" s="554"/>
      <c r="C1094" s="554"/>
      <c r="D1094" s="554"/>
      <c r="E1094" s="554"/>
      <c r="F1094" s="554"/>
      <c r="G1094" s="554"/>
      <c r="H1094" s="555"/>
      <c r="I1094" s="509"/>
      <c r="J1094" s="509"/>
      <c r="K1094" s="554"/>
      <c r="L1094" s="554"/>
      <c r="M1094" s="555"/>
      <c r="N1094" s="554"/>
    </row>
    <row r="1095" spans="1:14" x14ac:dyDescent="0.2">
      <c r="A1095" s="554"/>
      <c r="B1095" s="554"/>
      <c r="C1095" s="554"/>
      <c r="D1095" s="554"/>
      <c r="E1095" s="554"/>
      <c r="F1095" s="554"/>
      <c r="G1095" s="554"/>
      <c r="H1095" s="555"/>
      <c r="I1095" s="509"/>
      <c r="J1095" s="509"/>
      <c r="K1095" s="554"/>
      <c r="L1095" s="554"/>
      <c r="M1095" s="555"/>
      <c r="N1095" s="554"/>
    </row>
    <row r="1096" spans="1:14" x14ac:dyDescent="0.2">
      <c r="A1096" s="554"/>
      <c r="B1096" s="554"/>
      <c r="C1096" s="554"/>
      <c r="D1096" s="554"/>
      <c r="E1096" s="554"/>
      <c r="F1096" s="554"/>
      <c r="G1096" s="554"/>
      <c r="H1096" s="555"/>
      <c r="I1096" s="509"/>
      <c r="J1096" s="509"/>
      <c r="K1096" s="554"/>
      <c r="L1096" s="554"/>
      <c r="M1096" s="555"/>
      <c r="N1096" s="554"/>
    </row>
    <row r="1097" spans="1:14" x14ac:dyDescent="0.2">
      <c r="A1097" s="554"/>
      <c r="B1097" s="554"/>
      <c r="C1097" s="554"/>
      <c r="D1097" s="554"/>
      <c r="E1097" s="554"/>
      <c r="F1097" s="554"/>
      <c r="G1097" s="554"/>
      <c r="H1097" s="555"/>
      <c r="I1097" s="509"/>
      <c r="J1097" s="509"/>
      <c r="K1097" s="554"/>
      <c r="L1097" s="554"/>
      <c r="M1097" s="555"/>
      <c r="N1097" s="554"/>
    </row>
    <row r="1098" spans="1:14" x14ac:dyDescent="0.2">
      <c r="A1098" s="554"/>
      <c r="B1098" s="554"/>
      <c r="C1098" s="554"/>
      <c r="D1098" s="554"/>
      <c r="E1098" s="554"/>
      <c r="F1098" s="554"/>
      <c r="G1098" s="554"/>
      <c r="H1098" s="555"/>
      <c r="I1098" s="509"/>
      <c r="J1098" s="509"/>
      <c r="K1098" s="554"/>
      <c r="L1098" s="554"/>
      <c r="M1098" s="555"/>
      <c r="N1098" s="554"/>
    </row>
    <row r="1099" spans="1:14" x14ac:dyDescent="0.2">
      <c r="A1099" s="554"/>
      <c r="B1099" s="554"/>
      <c r="C1099" s="554"/>
      <c r="D1099" s="554"/>
      <c r="E1099" s="554"/>
      <c r="F1099" s="554"/>
      <c r="G1099" s="554"/>
      <c r="H1099" s="555"/>
      <c r="I1099" s="509"/>
      <c r="J1099" s="509"/>
      <c r="K1099" s="554"/>
      <c r="L1099" s="554"/>
      <c r="M1099" s="555"/>
      <c r="N1099" s="554"/>
    </row>
    <row r="1100" spans="1:14" x14ac:dyDescent="0.2">
      <c r="A1100" s="554"/>
      <c r="B1100" s="554"/>
      <c r="C1100" s="554"/>
      <c r="D1100" s="554"/>
      <c r="E1100" s="554"/>
      <c r="F1100" s="554"/>
      <c r="G1100" s="554"/>
      <c r="H1100" s="555"/>
      <c r="I1100" s="509"/>
      <c r="J1100" s="509"/>
      <c r="K1100" s="554"/>
      <c r="L1100" s="554"/>
      <c r="M1100" s="555"/>
      <c r="N1100" s="554"/>
    </row>
    <row r="1101" spans="1:14" x14ac:dyDescent="0.2">
      <c r="A1101" s="554"/>
      <c r="B1101" s="554"/>
      <c r="C1101" s="554"/>
      <c r="D1101" s="554"/>
      <c r="E1101" s="554"/>
      <c r="F1101" s="554"/>
      <c r="G1101" s="554"/>
      <c r="H1101" s="555"/>
      <c r="I1101" s="509"/>
      <c r="J1101" s="509"/>
      <c r="K1101" s="554"/>
      <c r="L1101" s="554"/>
      <c r="M1101" s="555"/>
      <c r="N1101" s="554"/>
    </row>
    <row r="1102" spans="1:14" x14ac:dyDescent="0.2">
      <c r="A1102" s="554"/>
      <c r="B1102" s="554"/>
      <c r="C1102" s="554"/>
      <c r="D1102" s="554"/>
      <c r="E1102" s="554"/>
      <c r="F1102" s="554"/>
      <c r="G1102" s="554"/>
      <c r="H1102" s="555"/>
      <c r="I1102" s="509"/>
      <c r="J1102" s="509"/>
      <c r="K1102" s="554"/>
      <c r="L1102" s="554"/>
      <c r="M1102" s="555"/>
      <c r="N1102" s="554"/>
    </row>
    <row r="1103" spans="1:14" x14ac:dyDescent="0.2">
      <c r="A1103" s="554"/>
      <c r="B1103" s="554"/>
      <c r="C1103" s="554"/>
      <c r="D1103" s="554"/>
      <c r="E1103" s="554"/>
      <c r="F1103" s="554"/>
      <c r="G1103" s="554"/>
      <c r="H1103" s="555"/>
      <c r="I1103" s="509"/>
      <c r="J1103" s="509"/>
      <c r="K1103" s="554"/>
      <c r="L1103" s="554"/>
      <c r="M1103" s="555"/>
      <c r="N1103" s="554"/>
    </row>
    <row r="1104" spans="1:14" x14ac:dyDescent="0.2">
      <c r="A1104" s="554"/>
      <c r="B1104" s="554"/>
      <c r="C1104" s="554"/>
      <c r="D1104" s="554"/>
      <c r="E1104" s="554"/>
      <c r="F1104" s="554"/>
      <c r="G1104" s="554"/>
      <c r="H1104" s="555"/>
      <c r="I1104" s="509"/>
      <c r="J1104" s="509"/>
      <c r="K1104" s="554"/>
      <c r="L1104" s="554"/>
      <c r="M1104" s="555"/>
      <c r="N1104" s="554"/>
    </row>
    <row r="1105" spans="1:14" x14ac:dyDescent="0.2">
      <c r="A1105" s="554"/>
      <c r="B1105" s="554"/>
      <c r="C1105" s="554"/>
      <c r="D1105" s="554"/>
      <c r="E1105" s="554"/>
      <c r="F1105" s="554"/>
      <c r="G1105" s="554"/>
      <c r="H1105" s="555"/>
      <c r="I1105" s="509"/>
      <c r="J1105" s="509"/>
      <c r="K1105" s="554"/>
      <c r="L1105" s="554"/>
      <c r="M1105" s="555"/>
      <c r="N1105" s="554"/>
    </row>
    <row r="1106" spans="1:14" x14ac:dyDescent="0.2">
      <c r="A1106" s="554"/>
      <c r="B1106" s="554"/>
      <c r="C1106" s="554"/>
      <c r="D1106" s="554"/>
      <c r="E1106" s="554"/>
      <c r="F1106" s="554"/>
      <c r="G1106" s="554"/>
      <c r="H1106" s="555"/>
      <c r="I1106" s="509"/>
      <c r="J1106" s="509"/>
      <c r="K1106" s="554"/>
      <c r="L1106" s="554"/>
      <c r="M1106" s="555"/>
      <c r="N1106" s="554"/>
    </row>
    <row r="1107" spans="1:14" x14ac:dyDescent="0.2">
      <c r="A1107" s="554"/>
      <c r="B1107" s="554"/>
      <c r="C1107" s="554"/>
      <c r="D1107" s="554"/>
      <c r="E1107" s="554"/>
      <c r="F1107" s="554"/>
      <c r="G1107" s="554"/>
      <c r="H1107" s="555"/>
      <c r="I1107" s="509"/>
      <c r="J1107" s="509"/>
      <c r="K1107" s="554"/>
      <c r="L1107" s="554"/>
      <c r="M1107" s="555"/>
      <c r="N1107" s="554"/>
    </row>
    <row r="1108" spans="1:14" x14ac:dyDescent="0.2">
      <c r="A1108" s="554"/>
      <c r="B1108" s="554"/>
      <c r="C1108" s="554"/>
      <c r="D1108" s="554"/>
      <c r="E1108" s="554"/>
      <c r="F1108" s="554"/>
      <c r="G1108" s="554"/>
      <c r="H1108" s="555"/>
      <c r="I1108" s="509"/>
      <c r="J1108" s="509"/>
      <c r="K1108" s="554"/>
      <c r="L1108" s="554"/>
      <c r="M1108" s="555"/>
      <c r="N1108" s="554"/>
    </row>
    <row r="1109" spans="1:14" x14ac:dyDescent="0.2">
      <c r="A1109" s="554"/>
      <c r="B1109" s="554"/>
      <c r="C1109" s="554"/>
      <c r="D1109" s="554"/>
      <c r="E1109" s="554"/>
      <c r="F1109" s="554"/>
      <c r="G1109" s="554"/>
      <c r="H1109" s="555"/>
      <c r="I1109" s="509"/>
      <c r="J1109" s="509"/>
      <c r="K1109" s="554"/>
      <c r="L1109" s="554"/>
      <c r="M1109" s="555"/>
      <c r="N1109" s="554"/>
    </row>
    <row r="1110" spans="1:14" x14ac:dyDescent="0.2">
      <c r="A1110" s="554"/>
      <c r="B1110" s="554"/>
      <c r="C1110" s="554"/>
      <c r="D1110" s="554"/>
      <c r="E1110" s="554"/>
      <c r="F1110" s="554"/>
      <c r="G1110" s="554"/>
      <c r="H1110" s="555"/>
      <c r="I1110" s="509"/>
      <c r="J1110" s="509"/>
      <c r="K1110" s="554"/>
      <c r="L1110" s="554"/>
      <c r="M1110" s="555"/>
      <c r="N1110" s="554"/>
    </row>
    <row r="1111" spans="1:14" x14ac:dyDescent="0.2">
      <c r="A1111" s="554"/>
      <c r="B1111" s="554"/>
      <c r="C1111" s="554"/>
      <c r="D1111" s="554"/>
      <c r="E1111" s="554"/>
      <c r="F1111" s="554"/>
      <c r="G1111" s="554"/>
      <c r="H1111" s="555"/>
      <c r="I1111" s="509"/>
      <c r="J1111" s="509"/>
      <c r="K1111" s="554"/>
      <c r="L1111" s="554"/>
      <c r="M1111" s="555"/>
      <c r="N1111" s="554"/>
    </row>
    <row r="1112" spans="1:14" x14ac:dyDescent="0.2">
      <c r="A1112" s="554"/>
      <c r="B1112" s="554"/>
      <c r="C1112" s="554"/>
      <c r="D1112" s="554"/>
      <c r="E1112" s="554"/>
      <c r="F1112" s="554"/>
      <c r="G1112" s="554"/>
      <c r="H1112" s="555"/>
      <c r="I1112" s="509"/>
      <c r="J1112" s="509"/>
      <c r="K1112" s="554"/>
      <c r="L1112" s="554"/>
      <c r="M1112" s="555"/>
      <c r="N1112" s="554"/>
    </row>
    <row r="1113" spans="1:14" x14ac:dyDescent="0.2">
      <c r="A1113" s="554"/>
      <c r="B1113" s="554"/>
      <c r="C1113" s="554"/>
      <c r="D1113" s="554"/>
      <c r="E1113" s="554"/>
      <c r="F1113" s="554"/>
      <c r="G1113" s="554"/>
      <c r="H1113" s="555"/>
      <c r="I1113" s="509"/>
      <c r="J1113" s="509"/>
      <c r="K1113" s="554"/>
      <c r="L1113" s="554"/>
      <c r="M1113" s="555"/>
      <c r="N1113" s="554"/>
    </row>
    <row r="1114" spans="1:14" x14ac:dyDescent="0.2">
      <c r="A1114" s="554"/>
      <c r="B1114" s="554"/>
      <c r="C1114" s="554"/>
      <c r="D1114" s="554"/>
      <c r="E1114" s="554"/>
      <c r="F1114" s="554"/>
      <c r="G1114" s="554"/>
      <c r="H1114" s="555"/>
      <c r="I1114" s="509"/>
      <c r="J1114" s="509"/>
      <c r="K1114" s="554"/>
      <c r="L1114" s="554"/>
      <c r="M1114" s="555"/>
      <c r="N1114" s="554"/>
    </row>
    <row r="1115" spans="1:14" x14ac:dyDescent="0.2">
      <c r="A1115" s="554"/>
      <c r="B1115" s="554"/>
      <c r="C1115" s="554"/>
      <c r="D1115" s="554"/>
      <c r="E1115" s="554"/>
      <c r="F1115" s="554"/>
      <c r="G1115" s="554"/>
      <c r="H1115" s="555"/>
      <c r="I1115" s="509"/>
      <c r="J1115" s="509"/>
      <c r="K1115" s="554"/>
      <c r="L1115" s="554"/>
      <c r="M1115" s="555"/>
      <c r="N1115" s="554"/>
    </row>
    <row r="1116" spans="1:14" x14ac:dyDescent="0.2">
      <c r="A1116" s="554"/>
      <c r="B1116" s="554"/>
      <c r="C1116" s="554"/>
      <c r="D1116" s="554"/>
      <c r="E1116" s="554"/>
      <c r="F1116" s="554"/>
      <c r="G1116" s="554"/>
      <c r="H1116" s="555"/>
      <c r="I1116" s="509"/>
      <c r="J1116" s="509"/>
      <c r="K1116" s="554"/>
      <c r="L1116" s="554"/>
      <c r="M1116" s="555"/>
      <c r="N1116" s="554"/>
    </row>
    <row r="1117" spans="1:14" x14ac:dyDescent="0.2">
      <c r="A1117" s="554"/>
      <c r="B1117" s="554"/>
      <c r="C1117" s="554"/>
      <c r="D1117" s="554"/>
      <c r="E1117" s="554"/>
      <c r="F1117" s="554"/>
      <c r="G1117" s="554"/>
      <c r="H1117" s="555"/>
      <c r="I1117" s="509"/>
      <c r="J1117" s="509"/>
      <c r="K1117" s="554"/>
      <c r="L1117" s="554"/>
      <c r="M1117" s="555"/>
      <c r="N1117" s="554"/>
    </row>
    <row r="1118" spans="1:14" x14ac:dyDescent="0.2">
      <c r="A1118" s="554"/>
      <c r="B1118" s="554"/>
      <c r="C1118" s="554"/>
      <c r="D1118" s="554"/>
      <c r="E1118" s="554"/>
      <c r="F1118" s="554"/>
      <c r="G1118" s="554"/>
      <c r="H1118" s="555"/>
      <c r="I1118" s="509"/>
      <c r="J1118" s="509"/>
      <c r="K1118" s="554"/>
      <c r="L1118" s="554"/>
      <c r="M1118" s="555"/>
      <c r="N1118" s="554"/>
    </row>
    <row r="1119" spans="1:14" x14ac:dyDescent="0.2">
      <c r="A1119" s="554"/>
      <c r="B1119" s="554"/>
      <c r="C1119" s="554"/>
      <c r="D1119" s="554"/>
      <c r="E1119" s="554"/>
      <c r="F1119" s="554"/>
      <c r="G1119" s="554"/>
      <c r="H1119" s="555"/>
      <c r="I1119" s="509"/>
      <c r="J1119" s="509"/>
      <c r="K1119" s="554"/>
      <c r="L1119" s="554"/>
      <c r="M1119" s="555"/>
      <c r="N1119" s="554"/>
    </row>
    <row r="1120" spans="1:14" x14ac:dyDescent="0.2">
      <c r="A1120" s="554"/>
      <c r="B1120" s="554"/>
      <c r="C1120" s="554"/>
      <c r="D1120" s="554"/>
      <c r="E1120" s="554"/>
      <c r="F1120" s="554"/>
      <c r="G1120" s="554"/>
      <c r="H1120" s="555"/>
      <c r="I1120" s="509"/>
      <c r="J1120" s="509"/>
      <c r="K1120" s="554"/>
      <c r="L1120" s="554"/>
      <c r="M1120" s="555"/>
      <c r="N1120" s="554"/>
    </row>
    <row r="1121" spans="1:14" x14ac:dyDescent="0.2">
      <c r="A1121" s="554"/>
      <c r="B1121" s="554"/>
      <c r="C1121" s="554"/>
      <c r="D1121" s="554"/>
      <c r="E1121" s="554"/>
      <c r="F1121" s="554"/>
      <c r="G1121" s="554"/>
      <c r="H1121" s="555"/>
      <c r="I1121" s="509"/>
      <c r="J1121" s="509"/>
      <c r="K1121" s="554"/>
      <c r="L1121" s="554"/>
      <c r="M1121" s="555"/>
      <c r="N1121" s="554"/>
    </row>
    <row r="1122" spans="1:14" x14ac:dyDescent="0.2">
      <c r="A1122" s="554"/>
      <c r="B1122" s="554"/>
      <c r="C1122" s="554"/>
      <c r="D1122" s="554"/>
      <c r="E1122" s="554"/>
      <c r="F1122" s="554"/>
      <c r="G1122" s="554"/>
      <c r="H1122" s="555"/>
      <c r="I1122" s="509"/>
      <c r="J1122" s="509"/>
      <c r="K1122" s="554"/>
      <c r="L1122" s="554"/>
      <c r="M1122" s="555"/>
      <c r="N1122" s="554"/>
    </row>
    <row r="1123" spans="1:14" x14ac:dyDescent="0.2">
      <c r="A1123" s="554"/>
      <c r="B1123" s="554"/>
      <c r="C1123" s="554"/>
      <c r="D1123" s="554"/>
      <c r="E1123" s="554"/>
      <c r="F1123" s="554"/>
      <c r="G1123" s="554"/>
      <c r="H1123" s="555"/>
      <c r="I1123" s="509"/>
      <c r="J1123" s="509"/>
      <c r="K1123" s="554"/>
      <c r="L1123" s="554"/>
      <c r="M1123" s="555"/>
      <c r="N1123" s="554"/>
    </row>
    <row r="1124" spans="1:14" x14ac:dyDescent="0.2">
      <c r="A1124" s="554"/>
      <c r="B1124" s="554"/>
      <c r="C1124" s="554"/>
      <c r="D1124" s="554"/>
      <c r="E1124" s="554"/>
      <c r="F1124" s="554"/>
      <c r="G1124" s="554"/>
      <c r="H1124" s="555"/>
      <c r="I1124" s="509"/>
      <c r="J1124" s="509"/>
      <c r="K1124" s="554"/>
      <c r="L1124" s="554"/>
      <c r="M1124" s="555"/>
      <c r="N1124" s="554"/>
    </row>
    <row r="1125" spans="1:14" x14ac:dyDescent="0.2">
      <c r="A1125" s="554"/>
      <c r="B1125" s="554"/>
      <c r="C1125" s="554"/>
      <c r="D1125" s="554"/>
      <c r="E1125" s="554"/>
      <c r="F1125" s="554"/>
      <c r="G1125" s="554"/>
      <c r="H1125" s="555"/>
      <c r="I1125" s="509"/>
      <c r="J1125" s="509"/>
      <c r="K1125" s="554"/>
      <c r="L1125" s="554"/>
      <c r="M1125" s="555"/>
      <c r="N1125" s="554"/>
    </row>
    <row r="1126" spans="1:14" x14ac:dyDescent="0.2">
      <c r="A1126" s="554"/>
      <c r="B1126" s="554"/>
      <c r="C1126" s="554"/>
      <c r="D1126" s="554"/>
      <c r="E1126" s="554"/>
      <c r="F1126" s="554"/>
      <c r="G1126" s="554"/>
      <c r="H1126" s="555"/>
      <c r="I1126" s="509"/>
      <c r="J1126" s="509"/>
      <c r="K1126" s="554"/>
      <c r="L1126" s="554"/>
      <c r="M1126" s="555"/>
      <c r="N1126" s="554"/>
    </row>
    <row r="1127" spans="1:14" x14ac:dyDescent="0.2">
      <c r="A1127" s="554"/>
      <c r="B1127" s="554"/>
      <c r="C1127" s="554"/>
      <c r="D1127" s="554"/>
      <c r="E1127" s="554"/>
      <c r="F1127" s="554"/>
      <c r="G1127" s="554"/>
      <c r="H1127" s="555"/>
      <c r="I1127" s="509"/>
      <c r="J1127" s="509"/>
      <c r="K1127" s="554"/>
      <c r="L1127" s="554"/>
      <c r="M1127" s="555"/>
      <c r="N1127" s="554"/>
    </row>
    <row r="1128" spans="1:14" x14ac:dyDescent="0.2">
      <c r="A1128" s="554"/>
      <c r="B1128" s="554"/>
      <c r="C1128" s="554"/>
      <c r="D1128" s="554"/>
      <c r="E1128" s="554"/>
      <c r="F1128" s="554"/>
      <c r="G1128" s="554"/>
      <c r="H1128" s="555"/>
      <c r="I1128" s="509"/>
      <c r="J1128" s="509"/>
      <c r="K1128" s="554"/>
      <c r="L1128" s="554"/>
      <c r="M1128" s="555"/>
      <c r="N1128" s="554"/>
    </row>
    <row r="1129" spans="1:14" x14ac:dyDescent="0.2">
      <c r="A1129" s="554"/>
      <c r="B1129" s="554"/>
      <c r="C1129" s="554"/>
      <c r="D1129" s="554"/>
      <c r="E1129" s="554"/>
      <c r="F1129" s="554"/>
      <c r="G1129" s="554"/>
      <c r="H1129" s="555"/>
      <c r="I1129" s="509"/>
      <c r="J1129" s="509"/>
      <c r="K1129" s="554"/>
      <c r="L1129" s="554"/>
      <c r="M1129" s="555"/>
      <c r="N1129" s="554"/>
    </row>
    <row r="1130" spans="1:14" x14ac:dyDescent="0.2">
      <c r="A1130" s="554"/>
      <c r="B1130" s="554"/>
      <c r="C1130" s="554"/>
      <c r="D1130" s="554"/>
      <c r="E1130" s="554"/>
      <c r="F1130" s="554"/>
      <c r="G1130" s="554"/>
      <c r="H1130" s="555"/>
      <c r="I1130" s="509"/>
      <c r="J1130" s="509"/>
      <c r="K1130" s="554"/>
      <c r="L1130" s="554"/>
      <c r="M1130" s="555"/>
      <c r="N1130" s="554"/>
    </row>
    <row r="1131" spans="1:14" x14ac:dyDescent="0.2">
      <c r="A1131" s="554"/>
      <c r="B1131" s="554"/>
      <c r="C1131" s="554"/>
      <c r="D1131" s="554"/>
      <c r="E1131" s="554"/>
      <c r="F1131" s="554"/>
      <c r="G1131" s="554"/>
      <c r="H1131" s="555"/>
      <c r="I1131" s="509"/>
      <c r="J1131" s="509"/>
      <c r="K1131" s="554"/>
      <c r="L1131" s="554"/>
      <c r="M1131" s="555"/>
      <c r="N1131" s="554"/>
    </row>
    <row r="1132" spans="1:14" x14ac:dyDescent="0.2">
      <c r="A1132" s="554"/>
      <c r="B1132" s="554"/>
      <c r="C1132" s="554"/>
      <c r="D1132" s="554"/>
      <c r="E1132" s="554"/>
      <c r="F1132" s="554"/>
      <c r="G1132" s="554"/>
      <c r="H1132" s="555"/>
      <c r="I1132" s="509"/>
      <c r="J1132" s="509"/>
      <c r="K1132" s="554"/>
      <c r="L1132" s="554"/>
      <c r="M1132" s="555"/>
      <c r="N1132" s="554"/>
    </row>
    <row r="1133" spans="1:14" x14ac:dyDescent="0.2">
      <c r="A1133" s="554"/>
      <c r="B1133" s="554"/>
      <c r="C1133" s="554"/>
      <c r="D1133" s="554"/>
      <c r="E1133" s="554"/>
      <c r="F1133" s="554"/>
      <c r="G1133" s="554"/>
      <c r="H1133" s="555"/>
      <c r="I1133" s="509"/>
      <c r="J1133" s="509"/>
      <c r="K1133" s="554"/>
      <c r="L1133" s="554"/>
      <c r="M1133" s="555"/>
      <c r="N1133" s="554"/>
    </row>
    <row r="1134" spans="1:14" x14ac:dyDescent="0.2">
      <c r="A1134" s="554"/>
      <c r="B1134" s="554"/>
      <c r="C1134" s="554"/>
      <c r="D1134" s="554"/>
      <c r="E1134" s="554"/>
      <c r="F1134" s="554"/>
      <c r="G1134" s="554"/>
      <c r="H1134" s="555"/>
      <c r="I1134" s="509"/>
      <c r="J1134" s="509"/>
      <c r="K1134" s="554"/>
      <c r="L1134" s="554"/>
      <c r="M1134" s="555"/>
      <c r="N1134" s="554"/>
    </row>
    <row r="1135" spans="1:14" x14ac:dyDescent="0.2">
      <c r="A1135" s="554"/>
      <c r="B1135" s="554"/>
      <c r="C1135" s="554"/>
      <c r="D1135" s="554"/>
      <c r="E1135" s="554"/>
      <c r="F1135" s="554"/>
      <c r="G1135" s="554"/>
      <c r="H1135" s="555"/>
      <c r="I1135" s="509"/>
      <c r="J1135" s="509"/>
      <c r="K1135" s="554"/>
      <c r="L1135" s="554"/>
      <c r="M1135" s="555"/>
      <c r="N1135" s="554"/>
    </row>
    <row r="1136" spans="1:14" x14ac:dyDescent="0.2">
      <c r="A1136" s="554"/>
      <c r="B1136" s="554"/>
      <c r="C1136" s="554"/>
      <c r="D1136" s="554"/>
      <c r="E1136" s="554"/>
      <c r="F1136" s="554"/>
      <c r="G1136" s="554"/>
      <c r="H1136" s="555"/>
      <c r="I1136" s="509"/>
      <c r="J1136" s="509"/>
      <c r="K1136" s="554"/>
      <c r="L1136" s="554"/>
      <c r="M1136" s="555"/>
      <c r="N1136" s="554"/>
    </row>
    <row r="1137" spans="1:14" x14ac:dyDescent="0.2">
      <c r="A1137" s="554"/>
      <c r="B1137" s="554"/>
      <c r="C1137" s="554"/>
      <c r="D1137" s="554"/>
      <c r="E1137" s="554"/>
      <c r="F1137" s="554"/>
      <c r="G1137" s="554"/>
      <c r="H1137" s="555"/>
      <c r="I1137" s="509"/>
      <c r="J1137" s="509"/>
      <c r="K1137" s="554"/>
      <c r="L1137" s="554"/>
      <c r="M1137" s="555"/>
      <c r="N1137" s="554"/>
    </row>
    <row r="1138" spans="1:14" x14ac:dyDescent="0.2">
      <c r="A1138" s="554"/>
      <c r="B1138" s="554"/>
      <c r="C1138" s="554"/>
      <c r="D1138" s="554"/>
      <c r="E1138" s="554"/>
      <c r="F1138" s="554"/>
      <c r="G1138" s="554"/>
      <c r="H1138" s="555"/>
      <c r="I1138" s="509"/>
      <c r="J1138" s="509"/>
      <c r="K1138" s="554"/>
      <c r="L1138" s="554"/>
      <c r="M1138" s="555"/>
      <c r="N1138" s="554"/>
    </row>
    <row r="1139" spans="1:14" x14ac:dyDescent="0.2">
      <c r="A1139" s="554"/>
      <c r="B1139" s="554"/>
      <c r="C1139" s="554"/>
      <c r="D1139" s="554"/>
      <c r="E1139" s="554"/>
      <c r="F1139" s="554"/>
      <c r="G1139" s="554"/>
      <c r="H1139" s="555"/>
      <c r="I1139" s="509"/>
      <c r="J1139" s="509"/>
      <c r="K1139" s="554"/>
      <c r="L1139" s="554"/>
      <c r="M1139" s="555"/>
      <c r="N1139" s="554"/>
    </row>
    <row r="1140" spans="1:14" x14ac:dyDescent="0.2">
      <c r="A1140" s="554"/>
      <c r="B1140" s="554"/>
      <c r="C1140" s="554"/>
      <c r="D1140" s="554"/>
      <c r="E1140" s="554"/>
      <c r="F1140" s="554"/>
      <c r="G1140" s="554"/>
      <c r="H1140" s="555"/>
      <c r="I1140" s="509"/>
      <c r="J1140" s="509"/>
      <c r="K1140" s="554"/>
      <c r="L1140" s="554"/>
      <c r="M1140" s="555"/>
      <c r="N1140" s="554"/>
    </row>
    <row r="1141" spans="1:14" x14ac:dyDescent="0.2">
      <c r="A1141" s="554"/>
      <c r="B1141" s="554"/>
      <c r="C1141" s="554"/>
      <c r="D1141" s="554"/>
      <c r="E1141" s="554"/>
      <c r="F1141" s="554"/>
      <c r="G1141" s="554"/>
      <c r="H1141" s="555"/>
      <c r="I1141" s="509"/>
      <c r="J1141" s="509"/>
      <c r="K1141" s="554"/>
      <c r="L1141" s="554"/>
      <c r="M1141" s="555"/>
      <c r="N1141" s="554"/>
    </row>
    <row r="1142" spans="1:14" x14ac:dyDescent="0.2">
      <c r="A1142" s="554"/>
      <c r="B1142" s="554"/>
      <c r="C1142" s="554"/>
      <c r="D1142" s="554"/>
      <c r="E1142" s="554"/>
      <c r="F1142" s="554"/>
      <c r="G1142" s="554"/>
      <c r="H1142" s="555"/>
      <c r="I1142" s="509"/>
      <c r="J1142" s="509"/>
      <c r="K1142" s="554"/>
      <c r="L1142" s="554"/>
      <c r="M1142" s="555"/>
      <c r="N1142" s="554"/>
    </row>
    <row r="1143" spans="1:14" x14ac:dyDescent="0.2">
      <c r="A1143" s="554"/>
      <c r="B1143" s="554"/>
      <c r="C1143" s="554"/>
      <c r="D1143" s="554"/>
      <c r="E1143" s="554"/>
      <c r="F1143" s="554"/>
      <c r="G1143" s="554"/>
      <c r="H1143" s="555"/>
      <c r="I1143" s="509"/>
      <c r="J1143" s="509"/>
      <c r="K1143" s="554"/>
      <c r="L1143" s="554"/>
      <c r="M1143" s="555"/>
      <c r="N1143" s="554"/>
    </row>
    <row r="1144" spans="1:14" x14ac:dyDescent="0.2">
      <c r="A1144" s="554"/>
      <c r="B1144" s="554"/>
      <c r="C1144" s="554"/>
      <c r="D1144" s="554"/>
      <c r="E1144" s="554"/>
      <c r="F1144" s="554"/>
      <c r="G1144" s="554"/>
      <c r="H1144" s="555"/>
      <c r="I1144" s="509"/>
      <c r="J1144" s="509"/>
      <c r="K1144" s="554"/>
      <c r="L1144" s="554"/>
      <c r="M1144" s="555"/>
      <c r="N1144" s="554"/>
    </row>
    <row r="1145" spans="1:14" x14ac:dyDescent="0.2">
      <c r="A1145" s="554"/>
      <c r="B1145" s="554"/>
      <c r="C1145" s="554"/>
      <c r="D1145" s="554"/>
      <c r="E1145" s="554"/>
      <c r="F1145" s="554"/>
      <c r="G1145" s="554"/>
      <c r="H1145" s="555"/>
      <c r="I1145" s="509"/>
      <c r="J1145" s="509"/>
      <c r="K1145" s="554"/>
      <c r="L1145" s="554"/>
      <c r="M1145" s="555"/>
      <c r="N1145" s="554"/>
    </row>
    <row r="1146" spans="1:14" x14ac:dyDescent="0.2">
      <c r="A1146" s="554"/>
      <c r="B1146" s="554"/>
      <c r="C1146" s="554"/>
      <c r="D1146" s="554"/>
      <c r="E1146" s="554"/>
      <c r="F1146" s="554"/>
      <c r="G1146" s="554"/>
      <c r="H1146" s="555"/>
      <c r="I1146" s="509"/>
      <c r="J1146" s="509"/>
      <c r="K1146" s="554"/>
      <c r="L1146" s="554"/>
      <c r="M1146" s="555"/>
      <c r="N1146" s="554"/>
    </row>
    <row r="1147" spans="1:14" x14ac:dyDescent="0.2">
      <c r="A1147" s="554"/>
      <c r="B1147" s="554"/>
      <c r="C1147" s="554"/>
      <c r="D1147" s="554"/>
      <c r="E1147" s="554"/>
      <c r="F1147" s="554"/>
      <c r="G1147" s="554"/>
      <c r="H1147" s="555"/>
      <c r="I1147" s="509"/>
      <c r="J1147" s="509"/>
      <c r="K1147" s="554"/>
      <c r="L1147" s="554"/>
      <c r="M1147" s="555"/>
      <c r="N1147" s="554"/>
    </row>
    <row r="1148" spans="1:14" x14ac:dyDescent="0.2">
      <c r="A1148" s="554"/>
      <c r="B1148" s="554"/>
      <c r="C1148" s="554"/>
      <c r="D1148" s="554"/>
      <c r="E1148" s="554"/>
      <c r="F1148" s="554"/>
      <c r="G1148" s="554"/>
      <c r="H1148" s="555"/>
      <c r="I1148" s="509"/>
      <c r="J1148" s="509"/>
      <c r="K1148" s="554"/>
      <c r="L1148" s="554"/>
      <c r="M1148" s="555"/>
      <c r="N1148" s="554"/>
    </row>
    <row r="1149" spans="1:14" x14ac:dyDescent="0.2">
      <c r="A1149" s="554"/>
      <c r="B1149" s="554"/>
      <c r="C1149" s="554"/>
      <c r="D1149" s="554"/>
      <c r="E1149" s="554"/>
      <c r="F1149" s="554"/>
      <c r="G1149" s="554"/>
      <c r="H1149" s="555"/>
      <c r="I1149" s="509"/>
      <c r="J1149" s="509"/>
      <c r="K1149" s="554"/>
      <c r="L1149" s="554"/>
      <c r="M1149" s="555"/>
      <c r="N1149" s="554"/>
    </row>
    <row r="1150" spans="1:14" x14ac:dyDescent="0.2">
      <c r="A1150" s="554"/>
      <c r="B1150" s="554"/>
      <c r="C1150" s="554"/>
      <c r="D1150" s="554"/>
      <c r="E1150" s="554"/>
      <c r="F1150" s="554"/>
      <c r="G1150" s="554"/>
      <c r="H1150" s="555"/>
      <c r="I1150" s="509"/>
      <c r="J1150" s="509"/>
      <c r="K1150" s="554"/>
      <c r="L1150" s="554"/>
      <c r="M1150" s="555"/>
      <c r="N1150" s="554"/>
    </row>
    <row r="1151" spans="1:14" x14ac:dyDescent="0.2">
      <c r="A1151" s="554"/>
      <c r="B1151" s="554"/>
      <c r="C1151" s="554"/>
      <c r="D1151" s="554"/>
      <c r="E1151" s="554"/>
      <c r="F1151" s="554"/>
      <c r="G1151" s="554"/>
      <c r="H1151" s="555"/>
      <c r="I1151" s="509"/>
      <c r="J1151" s="509"/>
      <c r="K1151" s="554"/>
      <c r="L1151" s="554"/>
      <c r="M1151" s="555"/>
      <c r="N1151" s="554"/>
    </row>
    <row r="1152" spans="1:14" x14ac:dyDescent="0.2">
      <c r="A1152" s="554"/>
      <c r="B1152" s="554"/>
      <c r="C1152" s="554"/>
      <c r="D1152" s="554"/>
      <c r="E1152" s="554"/>
      <c r="F1152" s="554"/>
      <c r="G1152" s="554"/>
      <c r="H1152" s="555"/>
      <c r="I1152" s="509"/>
      <c r="J1152" s="509"/>
      <c r="K1152" s="554"/>
      <c r="L1152" s="554"/>
      <c r="M1152" s="555"/>
      <c r="N1152" s="554"/>
    </row>
    <row r="1153" spans="1:14" x14ac:dyDescent="0.2">
      <c r="A1153" s="554"/>
      <c r="B1153" s="554"/>
      <c r="C1153" s="554"/>
      <c r="D1153" s="554"/>
      <c r="E1153" s="554"/>
      <c r="F1153" s="554"/>
      <c r="G1153" s="554"/>
      <c r="H1153" s="555"/>
      <c r="I1153" s="509"/>
      <c r="J1153" s="509"/>
      <c r="K1153" s="554"/>
      <c r="L1153" s="554"/>
      <c r="M1153" s="555"/>
      <c r="N1153" s="554"/>
    </row>
    <row r="1154" spans="1:14" x14ac:dyDescent="0.2">
      <c r="A1154" s="554"/>
      <c r="B1154" s="554"/>
      <c r="C1154" s="554"/>
      <c r="D1154" s="554"/>
      <c r="E1154" s="554"/>
      <c r="F1154" s="554"/>
      <c r="G1154" s="554"/>
      <c r="H1154" s="555"/>
      <c r="I1154" s="509"/>
      <c r="J1154" s="509"/>
      <c r="K1154" s="554"/>
      <c r="L1154" s="554"/>
      <c r="M1154" s="555"/>
      <c r="N1154" s="554"/>
    </row>
    <row r="1155" spans="1:14" x14ac:dyDescent="0.2">
      <c r="A1155" s="554"/>
      <c r="B1155" s="554"/>
      <c r="C1155" s="554"/>
      <c r="D1155" s="554"/>
      <c r="E1155" s="554"/>
      <c r="F1155" s="554"/>
      <c r="G1155" s="554"/>
      <c r="H1155" s="555"/>
      <c r="I1155" s="509"/>
      <c r="J1155" s="509"/>
      <c r="K1155" s="554"/>
      <c r="L1155" s="554"/>
      <c r="M1155" s="555"/>
      <c r="N1155" s="554"/>
    </row>
    <row r="1156" spans="1:14" x14ac:dyDescent="0.2">
      <c r="A1156" s="554"/>
      <c r="B1156" s="554"/>
      <c r="C1156" s="554"/>
      <c r="D1156" s="554"/>
      <c r="E1156" s="554"/>
      <c r="F1156" s="554"/>
      <c r="G1156" s="554"/>
      <c r="H1156" s="555"/>
      <c r="I1156" s="509"/>
      <c r="J1156" s="509"/>
      <c r="K1156" s="554"/>
      <c r="L1156" s="554"/>
      <c r="M1156" s="555"/>
      <c r="N1156" s="554"/>
    </row>
    <row r="1157" spans="1:14" x14ac:dyDescent="0.2">
      <c r="A1157" s="554"/>
      <c r="B1157" s="554"/>
      <c r="C1157" s="554"/>
      <c r="D1157" s="554"/>
      <c r="E1157" s="554"/>
      <c r="F1157" s="554"/>
      <c r="G1157" s="554"/>
      <c r="H1157" s="555"/>
      <c r="I1157" s="509"/>
      <c r="J1157" s="509"/>
      <c r="K1157" s="554"/>
      <c r="L1157" s="554"/>
      <c r="M1157" s="555"/>
      <c r="N1157" s="554"/>
    </row>
    <row r="1158" spans="1:14" x14ac:dyDescent="0.2">
      <c r="A1158" s="554"/>
      <c r="B1158" s="554"/>
      <c r="C1158" s="554"/>
      <c r="D1158" s="554"/>
      <c r="E1158" s="554"/>
      <c r="F1158" s="554"/>
      <c r="G1158" s="554"/>
      <c r="H1158" s="555"/>
      <c r="I1158" s="509"/>
      <c r="J1158" s="509"/>
      <c r="K1158" s="554"/>
      <c r="L1158" s="554"/>
      <c r="M1158" s="555"/>
      <c r="N1158" s="554"/>
    </row>
    <row r="1159" spans="1:14" x14ac:dyDescent="0.2">
      <c r="A1159" s="554"/>
      <c r="B1159" s="554"/>
      <c r="C1159" s="554"/>
      <c r="D1159" s="554"/>
      <c r="E1159" s="554"/>
      <c r="F1159" s="554"/>
      <c r="G1159" s="554"/>
      <c r="H1159" s="555"/>
      <c r="I1159" s="509"/>
      <c r="J1159" s="509"/>
      <c r="K1159" s="554"/>
      <c r="L1159" s="554"/>
      <c r="M1159" s="555"/>
      <c r="N1159" s="554"/>
    </row>
    <row r="1160" spans="1:14" x14ac:dyDescent="0.2">
      <c r="A1160" s="554"/>
      <c r="B1160" s="554"/>
      <c r="C1160" s="554"/>
      <c r="D1160" s="554"/>
      <c r="E1160" s="554"/>
      <c r="F1160" s="554"/>
      <c r="G1160" s="554"/>
      <c r="H1160" s="555"/>
      <c r="I1160" s="509"/>
      <c r="J1160" s="509"/>
      <c r="K1160" s="554"/>
      <c r="L1160" s="554"/>
      <c r="M1160" s="555"/>
      <c r="N1160" s="554"/>
    </row>
    <row r="1161" spans="1:14" x14ac:dyDescent="0.2">
      <c r="A1161" s="554"/>
      <c r="B1161" s="554"/>
      <c r="C1161" s="554"/>
      <c r="D1161" s="554"/>
      <c r="E1161" s="554"/>
      <c r="F1161" s="554"/>
      <c r="G1161" s="554"/>
      <c r="H1161" s="555"/>
      <c r="I1161" s="509"/>
      <c r="J1161" s="509"/>
      <c r="K1161" s="554"/>
      <c r="L1161" s="554"/>
      <c r="M1161" s="555"/>
      <c r="N1161" s="554"/>
    </row>
    <row r="1162" spans="1:14" x14ac:dyDescent="0.2">
      <c r="A1162" s="554"/>
      <c r="B1162" s="554"/>
      <c r="C1162" s="554"/>
      <c r="D1162" s="554"/>
      <c r="E1162" s="554"/>
      <c r="F1162" s="554"/>
      <c r="G1162" s="554"/>
      <c r="H1162" s="555"/>
      <c r="I1162" s="509"/>
      <c r="J1162" s="509"/>
      <c r="K1162" s="554"/>
      <c r="L1162" s="554"/>
      <c r="M1162" s="555"/>
      <c r="N1162" s="554"/>
    </row>
    <row r="1163" spans="1:14" x14ac:dyDescent="0.2">
      <c r="A1163" s="554"/>
      <c r="B1163" s="554"/>
      <c r="C1163" s="554"/>
      <c r="D1163" s="554"/>
      <c r="E1163" s="554"/>
      <c r="F1163" s="554"/>
      <c r="G1163" s="554"/>
      <c r="H1163" s="555"/>
      <c r="I1163" s="509"/>
      <c r="J1163" s="509"/>
      <c r="K1163" s="554"/>
      <c r="L1163" s="554"/>
      <c r="M1163" s="555"/>
      <c r="N1163" s="554"/>
    </row>
    <row r="1164" spans="1:14" x14ac:dyDescent="0.2">
      <c r="A1164" s="554"/>
      <c r="B1164" s="554"/>
      <c r="C1164" s="554"/>
      <c r="D1164" s="554"/>
      <c r="E1164" s="554"/>
      <c r="F1164" s="554"/>
      <c r="G1164" s="554"/>
      <c r="H1164" s="555"/>
      <c r="I1164" s="509"/>
      <c r="J1164" s="509"/>
      <c r="K1164" s="554"/>
      <c r="L1164" s="554"/>
      <c r="M1164" s="555"/>
      <c r="N1164" s="554"/>
    </row>
    <row r="1165" spans="1:14" x14ac:dyDescent="0.2">
      <c r="A1165" s="554"/>
      <c r="B1165" s="554"/>
      <c r="C1165" s="554"/>
      <c r="D1165" s="554"/>
      <c r="E1165" s="554"/>
      <c r="F1165" s="554"/>
      <c r="G1165" s="554"/>
      <c r="H1165" s="555"/>
      <c r="I1165" s="509"/>
      <c r="J1165" s="509"/>
      <c r="K1165" s="554"/>
      <c r="L1165" s="554"/>
      <c r="M1165" s="555"/>
      <c r="N1165" s="554"/>
    </row>
    <row r="1166" spans="1:14" x14ac:dyDescent="0.2">
      <c r="A1166" s="554"/>
      <c r="B1166" s="554"/>
      <c r="C1166" s="554"/>
      <c r="D1166" s="554"/>
      <c r="E1166" s="554"/>
      <c r="F1166" s="554"/>
      <c r="G1166" s="554"/>
      <c r="H1166" s="555"/>
      <c r="I1166" s="509"/>
      <c r="J1166" s="509"/>
      <c r="K1166" s="554"/>
      <c r="L1166" s="554"/>
      <c r="M1166" s="555"/>
      <c r="N1166" s="554"/>
    </row>
    <row r="1167" spans="1:14" x14ac:dyDescent="0.2">
      <c r="A1167" s="554"/>
      <c r="B1167" s="554"/>
      <c r="C1167" s="554"/>
      <c r="D1167" s="554"/>
      <c r="E1167" s="554"/>
      <c r="F1167" s="554"/>
      <c r="G1167" s="554"/>
      <c r="H1167" s="555"/>
      <c r="I1167" s="509"/>
      <c r="J1167" s="509"/>
      <c r="K1167" s="554"/>
      <c r="L1167" s="554"/>
      <c r="M1167" s="555"/>
      <c r="N1167" s="554"/>
    </row>
    <row r="1168" spans="1:14" x14ac:dyDescent="0.2">
      <c r="A1168" s="554"/>
      <c r="B1168" s="554"/>
      <c r="C1168" s="554"/>
      <c r="D1168" s="554"/>
      <c r="E1168" s="554"/>
      <c r="F1168" s="554"/>
      <c r="G1168" s="554"/>
      <c r="H1168" s="555"/>
      <c r="I1168" s="509"/>
      <c r="J1168" s="509"/>
      <c r="K1168" s="554"/>
      <c r="L1168" s="554"/>
      <c r="M1168" s="555"/>
      <c r="N1168" s="554"/>
    </row>
    <row r="1169" spans="1:14" x14ac:dyDescent="0.2">
      <c r="A1169" s="554"/>
      <c r="B1169" s="554"/>
      <c r="C1169" s="554"/>
      <c r="D1169" s="554"/>
      <c r="E1169" s="554"/>
      <c r="F1169" s="554"/>
      <c r="G1169" s="554"/>
      <c r="H1169" s="555"/>
      <c r="I1169" s="509"/>
      <c r="J1169" s="509"/>
      <c r="K1169" s="554"/>
      <c r="L1169" s="554"/>
      <c r="M1169" s="555"/>
      <c r="N1169" s="554"/>
    </row>
    <row r="1170" spans="1:14" x14ac:dyDescent="0.2">
      <c r="A1170" s="554"/>
      <c r="B1170" s="554"/>
      <c r="C1170" s="554"/>
      <c r="D1170" s="554"/>
      <c r="E1170" s="554"/>
      <c r="F1170" s="554"/>
      <c r="G1170" s="554"/>
      <c r="H1170" s="555"/>
      <c r="I1170" s="509"/>
      <c r="J1170" s="509"/>
      <c r="K1170" s="554"/>
      <c r="L1170" s="554"/>
      <c r="M1170" s="555"/>
      <c r="N1170" s="554"/>
    </row>
    <row r="1171" spans="1:14" x14ac:dyDescent="0.2">
      <c r="A1171" s="554"/>
      <c r="B1171" s="554"/>
      <c r="C1171" s="554"/>
      <c r="D1171" s="554"/>
      <c r="E1171" s="554"/>
      <c r="F1171" s="554"/>
      <c r="G1171" s="554"/>
      <c r="H1171" s="555"/>
      <c r="I1171" s="509"/>
      <c r="J1171" s="509"/>
      <c r="K1171" s="554"/>
      <c r="L1171" s="554"/>
      <c r="M1171" s="555"/>
      <c r="N1171" s="554"/>
    </row>
    <row r="1172" spans="1:14" x14ac:dyDescent="0.2">
      <c r="A1172" s="554"/>
      <c r="B1172" s="554"/>
      <c r="C1172" s="554"/>
      <c r="D1172" s="554"/>
      <c r="E1172" s="554"/>
      <c r="F1172" s="554"/>
      <c r="G1172" s="554"/>
      <c r="H1172" s="555"/>
      <c r="I1172" s="509"/>
      <c r="J1172" s="509"/>
      <c r="K1172" s="554"/>
      <c r="L1172" s="554"/>
      <c r="M1172" s="555"/>
      <c r="N1172" s="554"/>
    </row>
    <row r="1173" spans="1:14" x14ac:dyDescent="0.2">
      <c r="A1173" s="554"/>
      <c r="B1173" s="554"/>
      <c r="C1173" s="554"/>
      <c r="D1173" s="554"/>
      <c r="E1173" s="554"/>
      <c r="F1173" s="554"/>
      <c r="G1173" s="554"/>
      <c r="H1173" s="555"/>
      <c r="I1173" s="509"/>
      <c r="J1173" s="509"/>
      <c r="K1173" s="554"/>
      <c r="L1173" s="554"/>
      <c r="M1173" s="555"/>
      <c r="N1173" s="554"/>
    </row>
    <row r="1174" spans="1:14" x14ac:dyDescent="0.2">
      <c r="A1174" s="554"/>
      <c r="B1174" s="554"/>
      <c r="C1174" s="554"/>
      <c r="D1174" s="554"/>
      <c r="E1174" s="554"/>
      <c r="F1174" s="554"/>
      <c r="G1174" s="554"/>
      <c r="H1174" s="555"/>
      <c r="I1174" s="509"/>
      <c r="J1174" s="509"/>
      <c r="K1174" s="554"/>
      <c r="L1174" s="554"/>
      <c r="M1174" s="555"/>
      <c r="N1174" s="554"/>
    </row>
    <row r="1175" spans="1:14" x14ac:dyDescent="0.2">
      <c r="A1175" s="554"/>
      <c r="B1175" s="554"/>
      <c r="C1175" s="554"/>
      <c r="D1175" s="554"/>
      <c r="E1175" s="554"/>
      <c r="F1175" s="554"/>
      <c r="G1175" s="554"/>
      <c r="H1175" s="555"/>
      <c r="I1175" s="509"/>
      <c r="J1175" s="509"/>
      <c r="K1175" s="554"/>
      <c r="L1175" s="554"/>
      <c r="M1175" s="555"/>
      <c r="N1175" s="554"/>
    </row>
    <row r="1176" spans="1:14" x14ac:dyDescent="0.2">
      <c r="A1176" s="554"/>
      <c r="B1176" s="554"/>
      <c r="C1176" s="554"/>
      <c r="D1176" s="554"/>
      <c r="E1176" s="554"/>
      <c r="F1176" s="554"/>
      <c r="G1176" s="554"/>
      <c r="H1176" s="555"/>
      <c r="I1176" s="509"/>
      <c r="J1176" s="509"/>
      <c r="K1176" s="554"/>
      <c r="L1176" s="554"/>
      <c r="M1176" s="555"/>
      <c r="N1176" s="554"/>
    </row>
    <row r="1177" spans="1:14" x14ac:dyDescent="0.2">
      <c r="A1177" s="554"/>
      <c r="B1177" s="554"/>
      <c r="C1177" s="554"/>
      <c r="D1177" s="554"/>
      <c r="E1177" s="554"/>
      <c r="F1177" s="554"/>
      <c r="G1177" s="554"/>
      <c r="H1177" s="555"/>
      <c r="I1177" s="509"/>
      <c r="J1177" s="509"/>
      <c r="K1177" s="554"/>
      <c r="L1177" s="554"/>
      <c r="M1177" s="555"/>
      <c r="N1177" s="554"/>
    </row>
    <row r="1178" spans="1:14" x14ac:dyDescent="0.2">
      <c r="A1178" s="554"/>
      <c r="B1178" s="554"/>
      <c r="C1178" s="554"/>
      <c r="D1178" s="554"/>
      <c r="E1178" s="554"/>
      <c r="F1178" s="554"/>
      <c r="G1178" s="554"/>
      <c r="H1178" s="555"/>
      <c r="I1178" s="509"/>
      <c r="J1178" s="509"/>
      <c r="K1178" s="554"/>
      <c r="L1178" s="554"/>
      <c r="M1178" s="555"/>
      <c r="N1178" s="554"/>
    </row>
    <row r="1179" spans="1:14" x14ac:dyDescent="0.2">
      <c r="A1179" s="554"/>
      <c r="B1179" s="554"/>
      <c r="C1179" s="554"/>
      <c r="D1179" s="554"/>
      <c r="E1179" s="554"/>
      <c r="F1179" s="554"/>
      <c r="G1179" s="554"/>
      <c r="H1179" s="555"/>
      <c r="I1179" s="509"/>
      <c r="J1179" s="509"/>
      <c r="K1179" s="554"/>
      <c r="L1179" s="554"/>
      <c r="M1179" s="555"/>
      <c r="N1179" s="554"/>
    </row>
    <row r="1180" spans="1:14" x14ac:dyDescent="0.2">
      <c r="A1180" s="554"/>
      <c r="B1180" s="554"/>
      <c r="C1180" s="554"/>
      <c r="D1180" s="554"/>
      <c r="E1180" s="554"/>
      <c r="F1180" s="554"/>
      <c r="G1180" s="554"/>
      <c r="H1180" s="555"/>
      <c r="I1180" s="509"/>
      <c r="J1180" s="509"/>
      <c r="K1180" s="554"/>
      <c r="L1180" s="554"/>
      <c r="M1180" s="555"/>
      <c r="N1180" s="554"/>
    </row>
    <row r="1181" spans="1:14" x14ac:dyDescent="0.2">
      <c r="A1181" s="554"/>
      <c r="B1181" s="554"/>
      <c r="C1181" s="554"/>
      <c r="D1181" s="554"/>
      <c r="E1181" s="554"/>
      <c r="F1181" s="554"/>
      <c r="G1181" s="554"/>
      <c r="H1181" s="555"/>
      <c r="I1181" s="509"/>
      <c r="J1181" s="509"/>
      <c r="K1181" s="554"/>
      <c r="L1181" s="554"/>
      <c r="M1181" s="555"/>
      <c r="N1181" s="554"/>
    </row>
    <row r="1182" spans="1:14" x14ac:dyDescent="0.2">
      <c r="A1182" s="554"/>
      <c r="B1182" s="554"/>
      <c r="C1182" s="554"/>
      <c r="D1182" s="554"/>
      <c r="E1182" s="554"/>
      <c r="F1182" s="554"/>
      <c r="G1182" s="554"/>
      <c r="H1182" s="555"/>
      <c r="I1182" s="509"/>
      <c r="J1182" s="509"/>
      <c r="K1182" s="554"/>
      <c r="L1182" s="554"/>
      <c r="M1182" s="555"/>
      <c r="N1182" s="554"/>
    </row>
    <row r="1183" spans="1:14" x14ac:dyDescent="0.2">
      <c r="A1183" s="554"/>
      <c r="B1183" s="554"/>
      <c r="C1183" s="554"/>
      <c r="D1183" s="554"/>
      <c r="E1183" s="554"/>
      <c r="F1183" s="554"/>
      <c r="G1183" s="554"/>
      <c r="H1183" s="555"/>
      <c r="I1183" s="509"/>
      <c r="J1183" s="509"/>
      <c r="K1183" s="554"/>
      <c r="L1183" s="554"/>
      <c r="M1183" s="555"/>
      <c r="N1183" s="554"/>
    </row>
    <row r="1184" spans="1:14" x14ac:dyDescent="0.2">
      <c r="A1184" s="554"/>
      <c r="B1184" s="554"/>
      <c r="C1184" s="554"/>
      <c r="D1184" s="554"/>
      <c r="E1184" s="554"/>
      <c r="F1184" s="554"/>
      <c r="G1184" s="554"/>
      <c r="H1184" s="555"/>
      <c r="I1184" s="509"/>
      <c r="J1184" s="509"/>
      <c r="K1184" s="554"/>
      <c r="L1184" s="554"/>
      <c r="M1184" s="555"/>
      <c r="N1184" s="554"/>
    </row>
    <row r="1185" spans="1:14" x14ac:dyDescent="0.2">
      <c r="A1185" s="554"/>
      <c r="B1185" s="554"/>
      <c r="C1185" s="554"/>
      <c r="D1185" s="554"/>
      <c r="E1185" s="554"/>
      <c r="F1185" s="554"/>
      <c r="G1185" s="554"/>
      <c r="H1185" s="555"/>
      <c r="I1185" s="509"/>
      <c r="J1185" s="509"/>
      <c r="K1185" s="554"/>
      <c r="L1185" s="554"/>
      <c r="M1185" s="555"/>
      <c r="N1185" s="554"/>
    </row>
    <row r="1186" spans="1:14" x14ac:dyDescent="0.2">
      <c r="A1186" s="554"/>
      <c r="B1186" s="554"/>
      <c r="C1186" s="554"/>
      <c r="D1186" s="554"/>
      <c r="E1186" s="554"/>
      <c r="F1186" s="554"/>
      <c r="G1186" s="554"/>
      <c r="H1186" s="555"/>
      <c r="I1186" s="509"/>
      <c r="J1186" s="509"/>
      <c r="K1186" s="554"/>
      <c r="L1186" s="554"/>
      <c r="M1186" s="555"/>
      <c r="N1186" s="554"/>
    </row>
    <row r="1187" spans="1:14" x14ac:dyDescent="0.2">
      <c r="A1187" s="554"/>
      <c r="B1187" s="554"/>
      <c r="C1187" s="554"/>
      <c r="D1187" s="554"/>
      <c r="E1187" s="554"/>
      <c r="F1187" s="554"/>
      <c r="G1187" s="554"/>
      <c r="H1187" s="555"/>
      <c r="I1187" s="509"/>
      <c r="J1187" s="509"/>
      <c r="K1187" s="554"/>
      <c r="L1187" s="554"/>
      <c r="M1187" s="555"/>
      <c r="N1187" s="554"/>
    </row>
    <row r="1188" spans="1:14" x14ac:dyDescent="0.2">
      <c r="A1188" s="554"/>
      <c r="B1188" s="554"/>
      <c r="C1188" s="554"/>
      <c r="D1188" s="554"/>
      <c r="E1188" s="554"/>
      <c r="F1188" s="554"/>
      <c r="G1188" s="554"/>
      <c r="H1188" s="555"/>
      <c r="I1188" s="509"/>
      <c r="J1188" s="509"/>
      <c r="K1188" s="554"/>
      <c r="L1188" s="554"/>
      <c r="M1188" s="555"/>
      <c r="N1188" s="554"/>
    </row>
    <row r="1189" spans="1:14" x14ac:dyDescent="0.2">
      <c r="A1189" s="554"/>
      <c r="B1189" s="554"/>
      <c r="C1189" s="554"/>
      <c r="D1189" s="554"/>
      <c r="E1189" s="554"/>
      <c r="F1189" s="554"/>
      <c r="G1189" s="554"/>
      <c r="H1189" s="555"/>
      <c r="I1189" s="509"/>
      <c r="J1189" s="509"/>
      <c r="K1189" s="554"/>
      <c r="L1189" s="554"/>
      <c r="M1189" s="555"/>
      <c r="N1189" s="554"/>
    </row>
    <row r="1190" spans="1:14" x14ac:dyDescent="0.2">
      <c r="A1190" s="554"/>
      <c r="B1190" s="554"/>
      <c r="C1190" s="554"/>
      <c r="D1190" s="554"/>
      <c r="E1190" s="554"/>
      <c r="F1190" s="554"/>
      <c r="G1190" s="554"/>
      <c r="H1190" s="555"/>
      <c r="I1190" s="509"/>
      <c r="J1190" s="509"/>
      <c r="K1190" s="554"/>
      <c r="L1190" s="554"/>
      <c r="M1190" s="555"/>
      <c r="N1190" s="554"/>
    </row>
    <row r="1191" spans="1:14" x14ac:dyDescent="0.2">
      <c r="A1191" s="554"/>
      <c r="B1191" s="554"/>
      <c r="C1191" s="554"/>
      <c r="D1191" s="554"/>
      <c r="E1191" s="554"/>
      <c r="F1191" s="554"/>
      <c r="G1191" s="554"/>
      <c r="H1191" s="555"/>
      <c r="I1191" s="509"/>
      <c r="J1191" s="509"/>
      <c r="K1191" s="554"/>
      <c r="L1191" s="554"/>
      <c r="M1191" s="555"/>
      <c r="N1191" s="554"/>
    </row>
    <row r="1192" spans="1:14" x14ac:dyDescent="0.2">
      <c r="A1192" s="554"/>
      <c r="B1192" s="554"/>
      <c r="C1192" s="554"/>
      <c r="D1192" s="554"/>
      <c r="E1192" s="554"/>
      <c r="F1192" s="554"/>
      <c r="G1192" s="554"/>
      <c r="H1192" s="555"/>
      <c r="I1192" s="509"/>
      <c r="J1192" s="509"/>
      <c r="K1192" s="554"/>
      <c r="L1192" s="554"/>
      <c r="M1192" s="555"/>
      <c r="N1192" s="554"/>
    </row>
    <row r="1193" spans="1:14" x14ac:dyDescent="0.2">
      <c r="A1193" s="554"/>
      <c r="B1193" s="554"/>
      <c r="C1193" s="554"/>
      <c r="D1193" s="554"/>
      <c r="E1193" s="554"/>
      <c r="F1193" s="554"/>
      <c r="G1193" s="554"/>
      <c r="H1193" s="555"/>
      <c r="I1193" s="509"/>
      <c r="J1193" s="509"/>
      <c r="K1193" s="554"/>
      <c r="L1193" s="554"/>
      <c r="M1193" s="555"/>
      <c r="N1193" s="554"/>
    </row>
    <row r="1194" spans="1:14" x14ac:dyDescent="0.2">
      <c r="A1194" s="554"/>
      <c r="B1194" s="554"/>
      <c r="C1194" s="554"/>
      <c r="D1194" s="554"/>
      <c r="E1194" s="554"/>
      <c r="F1194" s="554"/>
      <c r="G1194" s="554"/>
      <c r="H1194" s="555"/>
      <c r="I1194" s="509"/>
      <c r="J1194" s="509"/>
      <c r="K1194" s="554"/>
      <c r="L1194" s="554"/>
      <c r="M1194" s="555"/>
      <c r="N1194" s="554"/>
    </row>
    <row r="1195" spans="1:14" x14ac:dyDescent="0.2">
      <c r="A1195" s="554"/>
      <c r="B1195" s="554"/>
      <c r="C1195" s="554"/>
      <c r="D1195" s="554"/>
      <c r="E1195" s="554"/>
      <c r="F1195" s="554"/>
      <c r="G1195" s="554"/>
      <c r="H1195" s="555"/>
      <c r="I1195" s="509"/>
      <c r="J1195" s="509"/>
      <c r="K1195" s="554"/>
      <c r="L1195" s="554"/>
      <c r="M1195" s="555"/>
      <c r="N1195" s="554"/>
    </row>
    <row r="1196" spans="1:14" x14ac:dyDescent="0.2">
      <c r="A1196" s="554"/>
      <c r="B1196" s="554"/>
      <c r="C1196" s="554"/>
      <c r="D1196" s="554"/>
      <c r="E1196" s="554"/>
      <c r="F1196" s="554"/>
      <c r="G1196" s="554"/>
      <c r="H1196" s="555"/>
      <c r="I1196" s="509"/>
      <c r="J1196" s="509"/>
      <c r="K1196" s="554"/>
      <c r="L1196" s="554"/>
      <c r="M1196" s="555"/>
      <c r="N1196" s="554"/>
    </row>
    <row r="1197" spans="1:14" x14ac:dyDescent="0.2">
      <c r="A1197" s="554"/>
      <c r="B1197" s="554"/>
      <c r="C1197" s="554"/>
      <c r="D1197" s="554"/>
      <c r="E1197" s="554"/>
      <c r="F1197" s="554"/>
      <c r="G1197" s="554"/>
      <c r="H1197" s="555"/>
      <c r="I1197" s="509"/>
      <c r="J1197" s="509"/>
      <c r="K1197" s="554"/>
      <c r="L1197" s="554"/>
      <c r="M1197" s="555"/>
      <c r="N1197" s="554"/>
    </row>
    <row r="1198" spans="1:14" x14ac:dyDescent="0.2">
      <c r="A1198" s="554"/>
      <c r="B1198" s="554"/>
      <c r="C1198" s="554"/>
      <c r="D1198" s="554"/>
      <c r="E1198" s="554"/>
      <c r="F1198" s="554"/>
      <c r="G1198" s="554"/>
      <c r="H1198" s="555"/>
      <c r="I1198" s="509"/>
      <c r="J1198" s="509"/>
      <c r="K1198" s="554"/>
      <c r="L1198" s="554"/>
      <c r="M1198" s="555"/>
      <c r="N1198" s="554"/>
    </row>
    <row r="1199" spans="1:14" x14ac:dyDescent="0.2">
      <c r="A1199" s="554"/>
      <c r="B1199" s="554"/>
      <c r="C1199" s="554"/>
      <c r="D1199" s="554"/>
      <c r="E1199" s="554"/>
      <c r="F1199" s="554"/>
      <c r="G1199" s="554"/>
      <c r="H1199" s="555"/>
      <c r="I1199" s="509"/>
      <c r="J1199" s="509"/>
      <c r="K1199" s="554"/>
      <c r="L1199" s="554"/>
      <c r="M1199" s="555"/>
      <c r="N1199" s="554"/>
    </row>
    <row r="1200" spans="1:14" x14ac:dyDescent="0.2">
      <c r="A1200" s="554"/>
      <c r="B1200" s="554"/>
      <c r="C1200" s="554"/>
      <c r="D1200" s="554"/>
      <c r="E1200" s="554"/>
      <c r="F1200" s="554"/>
      <c r="G1200" s="554"/>
      <c r="H1200" s="555"/>
      <c r="I1200" s="509"/>
      <c r="J1200" s="509"/>
      <c r="K1200" s="554"/>
      <c r="L1200" s="554"/>
      <c r="M1200" s="555"/>
      <c r="N1200" s="554"/>
    </row>
    <row r="1201" spans="1:14" x14ac:dyDescent="0.2">
      <c r="A1201" s="554"/>
      <c r="B1201" s="554"/>
      <c r="C1201" s="554"/>
      <c r="D1201" s="554"/>
      <c r="E1201" s="554"/>
      <c r="F1201" s="554"/>
      <c r="G1201" s="554"/>
      <c r="H1201" s="555"/>
      <c r="I1201" s="509"/>
      <c r="J1201" s="509"/>
      <c r="K1201" s="554"/>
      <c r="L1201" s="554"/>
      <c r="M1201" s="555"/>
      <c r="N1201" s="554"/>
    </row>
    <row r="1202" spans="1:14" x14ac:dyDescent="0.2">
      <c r="A1202" s="554"/>
      <c r="B1202" s="554"/>
      <c r="C1202" s="554"/>
      <c r="D1202" s="554"/>
      <c r="E1202" s="554"/>
      <c r="F1202" s="554"/>
      <c r="G1202" s="554"/>
      <c r="H1202" s="555"/>
      <c r="I1202" s="509"/>
      <c r="J1202" s="509"/>
      <c r="K1202" s="554"/>
      <c r="L1202" s="554"/>
      <c r="M1202" s="555"/>
      <c r="N1202" s="554"/>
    </row>
    <row r="1203" spans="1:14" x14ac:dyDescent="0.2">
      <c r="A1203" s="554"/>
      <c r="B1203" s="554"/>
      <c r="C1203" s="554"/>
      <c r="D1203" s="554"/>
      <c r="E1203" s="554"/>
      <c r="F1203" s="554"/>
      <c r="G1203" s="554"/>
      <c r="H1203" s="555"/>
      <c r="I1203" s="509"/>
      <c r="J1203" s="509"/>
      <c r="K1203" s="554"/>
      <c r="L1203" s="554"/>
      <c r="M1203" s="555"/>
      <c r="N1203" s="554"/>
    </row>
    <row r="1204" spans="1:14" x14ac:dyDescent="0.2">
      <c r="A1204" s="554"/>
      <c r="B1204" s="554"/>
      <c r="C1204" s="554"/>
      <c r="D1204" s="554"/>
      <c r="E1204" s="554"/>
      <c r="F1204" s="554"/>
      <c r="G1204" s="554"/>
      <c r="H1204" s="555"/>
      <c r="I1204" s="509"/>
      <c r="J1204" s="509"/>
      <c r="K1204" s="554"/>
      <c r="L1204" s="554"/>
      <c r="M1204" s="555"/>
      <c r="N1204" s="554"/>
    </row>
    <row r="1205" spans="1:14" x14ac:dyDescent="0.2">
      <c r="A1205" s="554"/>
      <c r="B1205" s="554"/>
      <c r="C1205" s="554"/>
      <c r="D1205" s="554"/>
      <c r="E1205" s="554"/>
      <c r="F1205" s="554"/>
      <c r="G1205" s="554"/>
      <c r="H1205" s="555"/>
      <c r="I1205" s="509"/>
      <c r="J1205" s="509"/>
      <c r="K1205" s="554"/>
      <c r="L1205" s="554"/>
      <c r="M1205" s="555"/>
      <c r="N1205" s="554"/>
    </row>
    <row r="1206" spans="1:14" x14ac:dyDescent="0.2">
      <c r="A1206" s="554"/>
      <c r="B1206" s="554"/>
      <c r="C1206" s="554"/>
      <c r="D1206" s="554"/>
      <c r="E1206" s="554"/>
      <c r="F1206" s="554"/>
      <c r="G1206" s="554"/>
      <c r="H1206" s="555"/>
      <c r="I1206" s="509"/>
      <c r="J1206" s="509"/>
      <c r="K1206" s="554"/>
      <c r="L1206" s="554"/>
      <c r="M1206" s="555"/>
      <c r="N1206" s="554"/>
    </row>
    <row r="1207" spans="1:14" x14ac:dyDescent="0.2">
      <c r="A1207" s="554"/>
      <c r="B1207" s="554"/>
      <c r="C1207" s="554"/>
      <c r="D1207" s="554"/>
      <c r="E1207" s="554"/>
      <c r="F1207" s="554"/>
      <c r="G1207" s="554"/>
      <c r="H1207" s="555"/>
      <c r="I1207" s="509"/>
      <c r="J1207" s="509"/>
      <c r="K1207" s="554"/>
      <c r="L1207" s="554"/>
      <c r="M1207" s="555"/>
      <c r="N1207" s="554"/>
    </row>
    <row r="1208" spans="1:14" x14ac:dyDescent="0.2">
      <c r="A1208" s="554"/>
      <c r="B1208" s="554"/>
      <c r="C1208" s="554"/>
      <c r="D1208" s="554"/>
      <c r="E1208" s="554"/>
      <c r="F1208" s="554"/>
      <c r="G1208" s="554"/>
      <c r="H1208" s="555"/>
      <c r="I1208" s="509"/>
      <c r="J1208" s="509"/>
      <c r="K1208" s="554"/>
      <c r="L1208" s="554"/>
      <c r="M1208" s="555"/>
      <c r="N1208" s="554"/>
    </row>
    <row r="1209" spans="1:14" x14ac:dyDescent="0.2">
      <c r="A1209" s="554"/>
      <c r="B1209" s="554"/>
      <c r="C1209" s="554"/>
      <c r="D1209" s="554"/>
      <c r="E1209" s="554"/>
      <c r="F1209" s="554"/>
      <c r="G1209" s="554"/>
      <c r="H1209" s="555"/>
      <c r="I1209" s="509"/>
      <c r="J1209" s="509"/>
      <c r="K1209" s="554"/>
      <c r="L1209" s="554"/>
      <c r="M1209" s="555"/>
      <c r="N1209" s="554"/>
    </row>
    <row r="1210" spans="1:14" x14ac:dyDescent="0.2">
      <c r="A1210" s="554"/>
      <c r="B1210" s="554"/>
      <c r="C1210" s="554"/>
      <c r="D1210" s="554"/>
      <c r="E1210" s="554"/>
      <c r="F1210" s="554"/>
      <c r="G1210" s="554"/>
      <c r="H1210" s="555"/>
      <c r="I1210" s="509"/>
      <c r="J1210" s="509"/>
      <c r="K1210" s="554"/>
      <c r="L1210" s="554"/>
      <c r="M1210" s="555"/>
      <c r="N1210" s="554"/>
    </row>
    <row r="1211" spans="1:14" x14ac:dyDescent="0.2">
      <c r="A1211" s="554"/>
      <c r="B1211" s="554"/>
      <c r="C1211" s="554"/>
      <c r="D1211" s="554"/>
      <c r="E1211" s="554"/>
      <c r="F1211" s="554"/>
      <c r="G1211" s="554"/>
      <c r="H1211" s="555"/>
      <c r="I1211" s="509"/>
      <c r="J1211" s="509"/>
      <c r="K1211" s="554"/>
      <c r="L1211" s="554"/>
      <c r="M1211" s="555"/>
      <c r="N1211" s="554"/>
    </row>
    <row r="1212" spans="1:14" x14ac:dyDescent="0.2">
      <c r="A1212" s="554"/>
      <c r="B1212" s="554"/>
      <c r="C1212" s="554"/>
      <c r="D1212" s="554"/>
      <c r="E1212" s="554"/>
      <c r="F1212" s="554"/>
      <c r="G1212" s="554"/>
      <c r="H1212" s="555"/>
      <c r="I1212" s="509"/>
      <c r="J1212" s="509"/>
      <c r="K1212" s="554"/>
      <c r="L1212" s="554"/>
      <c r="M1212" s="555"/>
      <c r="N1212" s="554"/>
    </row>
    <row r="1213" spans="1:14" x14ac:dyDescent="0.2">
      <c r="A1213" s="554"/>
      <c r="B1213" s="554"/>
      <c r="C1213" s="554"/>
      <c r="D1213" s="554"/>
      <c r="E1213" s="554"/>
      <c r="F1213" s="554"/>
      <c r="G1213" s="554"/>
      <c r="H1213" s="555"/>
      <c r="I1213" s="509"/>
      <c r="J1213" s="509"/>
      <c r="K1213" s="554"/>
      <c r="L1213" s="554"/>
      <c r="M1213" s="555"/>
      <c r="N1213" s="554"/>
    </row>
    <row r="1214" spans="1:14" x14ac:dyDescent="0.2">
      <c r="A1214" s="554"/>
      <c r="B1214" s="554"/>
      <c r="C1214" s="554"/>
      <c r="D1214" s="554"/>
      <c r="E1214" s="554"/>
      <c r="F1214" s="554"/>
      <c r="G1214" s="554"/>
      <c r="H1214" s="555"/>
      <c r="I1214" s="509"/>
      <c r="J1214" s="509"/>
      <c r="K1214" s="554"/>
      <c r="L1214" s="554"/>
      <c r="M1214" s="555"/>
      <c r="N1214" s="554"/>
    </row>
    <row r="1215" spans="1:14" x14ac:dyDescent="0.2">
      <c r="A1215" s="554"/>
      <c r="B1215" s="554"/>
      <c r="C1215" s="554"/>
      <c r="D1215" s="554"/>
      <c r="E1215" s="554"/>
      <c r="F1215" s="554"/>
      <c r="G1215" s="554"/>
      <c r="H1215" s="555"/>
      <c r="I1215" s="509"/>
      <c r="J1215" s="509"/>
      <c r="K1215" s="554"/>
      <c r="L1215" s="554"/>
      <c r="M1215" s="555"/>
      <c r="N1215" s="554"/>
    </row>
    <row r="1216" spans="1:14" x14ac:dyDescent="0.2">
      <c r="A1216" s="554"/>
      <c r="B1216" s="554"/>
      <c r="C1216" s="554"/>
      <c r="D1216" s="554"/>
      <c r="E1216" s="554"/>
      <c r="F1216" s="554"/>
      <c r="G1216" s="554"/>
      <c r="H1216" s="555"/>
      <c r="I1216" s="509"/>
      <c r="J1216" s="509"/>
      <c r="K1216" s="554"/>
      <c r="L1216" s="554"/>
      <c r="M1216" s="555"/>
      <c r="N1216" s="554"/>
    </row>
    <row r="1217" spans="1:14" x14ac:dyDescent="0.2">
      <c r="A1217" s="554"/>
      <c r="B1217" s="554"/>
      <c r="C1217" s="554"/>
      <c r="D1217" s="554"/>
      <c r="E1217" s="554"/>
      <c r="F1217" s="554"/>
      <c r="G1217" s="554"/>
      <c r="H1217" s="555"/>
      <c r="I1217" s="509"/>
      <c r="J1217" s="509"/>
      <c r="K1217" s="554"/>
      <c r="L1217" s="554"/>
      <c r="M1217" s="555"/>
      <c r="N1217" s="554"/>
    </row>
    <row r="1218" spans="1:14" x14ac:dyDescent="0.2">
      <c r="A1218" s="554"/>
      <c r="B1218" s="554"/>
      <c r="C1218" s="554"/>
      <c r="D1218" s="554"/>
      <c r="E1218" s="554"/>
      <c r="F1218" s="554"/>
      <c r="G1218" s="554"/>
      <c r="H1218" s="555"/>
      <c r="I1218" s="509"/>
      <c r="J1218" s="509"/>
      <c r="K1218" s="554"/>
      <c r="L1218" s="554"/>
      <c r="M1218" s="555"/>
      <c r="N1218" s="554"/>
    </row>
    <row r="1219" spans="1:14" x14ac:dyDescent="0.2">
      <c r="A1219" s="554"/>
      <c r="B1219" s="554"/>
      <c r="C1219" s="554"/>
      <c r="D1219" s="554"/>
      <c r="E1219" s="554"/>
      <c r="F1219" s="554"/>
      <c r="G1219" s="554"/>
      <c r="H1219" s="555"/>
      <c r="I1219" s="509"/>
      <c r="J1219" s="509"/>
      <c r="K1219" s="554"/>
      <c r="L1219" s="554"/>
      <c r="M1219" s="555"/>
      <c r="N1219" s="554"/>
    </row>
    <row r="1220" spans="1:14" x14ac:dyDescent="0.2">
      <c r="A1220" s="554"/>
      <c r="B1220" s="554"/>
      <c r="C1220" s="554"/>
      <c r="D1220" s="554"/>
      <c r="E1220" s="554"/>
      <c r="F1220" s="554"/>
      <c r="G1220" s="554"/>
      <c r="H1220" s="555"/>
      <c r="I1220" s="509"/>
      <c r="J1220" s="509"/>
      <c r="K1220" s="554"/>
      <c r="L1220" s="554"/>
      <c r="M1220" s="555"/>
      <c r="N1220" s="554"/>
    </row>
    <row r="1221" spans="1:14" x14ac:dyDescent="0.2">
      <c r="A1221" s="554"/>
      <c r="B1221" s="554"/>
      <c r="C1221" s="554"/>
      <c r="D1221" s="554"/>
      <c r="E1221" s="554"/>
      <c r="F1221" s="554"/>
      <c r="G1221" s="554"/>
      <c r="H1221" s="555"/>
      <c r="I1221" s="509"/>
      <c r="J1221" s="509"/>
      <c r="K1221" s="554"/>
      <c r="L1221" s="554"/>
      <c r="M1221" s="555"/>
      <c r="N1221" s="554"/>
    </row>
    <row r="1222" spans="1:14" x14ac:dyDescent="0.2">
      <c r="A1222" s="554"/>
      <c r="B1222" s="554"/>
      <c r="C1222" s="554"/>
      <c r="D1222" s="554"/>
      <c r="E1222" s="554"/>
      <c r="F1222" s="554"/>
      <c r="G1222" s="554"/>
      <c r="H1222" s="555"/>
      <c r="I1222" s="509"/>
      <c r="J1222" s="509"/>
      <c r="K1222" s="554"/>
      <c r="L1222" s="554"/>
      <c r="M1222" s="555"/>
      <c r="N1222" s="554"/>
    </row>
    <row r="1223" spans="1:14" x14ac:dyDescent="0.2">
      <c r="A1223" s="554"/>
      <c r="B1223" s="554"/>
      <c r="C1223" s="554"/>
      <c r="D1223" s="554"/>
      <c r="E1223" s="554"/>
      <c r="F1223" s="554"/>
      <c r="G1223" s="554"/>
      <c r="H1223" s="555"/>
      <c r="I1223" s="509"/>
      <c r="J1223" s="509"/>
      <c r="K1223" s="554"/>
      <c r="L1223" s="554"/>
      <c r="M1223" s="555"/>
      <c r="N1223" s="554"/>
    </row>
    <row r="1224" spans="1:14" x14ac:dyDescent="0.2">
      <c r="A1224" s="554"/>
      <c r="B1224" s="554"/>
      <c r="C1224" s="554"/>
      <c r="D1224" s="554"/>
      <c r="E1224" s="554"/>
      <c r="F1224" s="554"/>
      <c r="G1224" s="554"/>
      <c r="H1224" s="555"/>
      <c r="I1224" s="509"/>
      <c r="J1224" s="509"/>
      <c r="K1224" s="554"/>
      <c r="L1224" s="554"/>
      <c r="M1224" s="555"/>
      <c r="N1224" s="554"/>
    </row>
    <row r="1225" spans="1:14" x14ac:dyDescent="0.2">
      <c r="A1225" s="554"/>
      <c r="B1225" s="554"/>
      <c r="C1225" s="554"/>
      <c r="D1225" s="554"/>
      <c r="E1225" s="554"/>
      <c r="F1225" s="554"/>
      <c r="G1225" s="554"/>
      <c r="H1225" s="555"/>
      <c r="I1225" s="509"/>
      <c r="J1225" s="509"/>
      <c r="K1225" s="554"/>
      <c r="L1225" s="554"/>
      <c r="M1225" s="555"/>
      <c r="N1225" s="554"/>
    </row>
    <row r="1226" spans="1:14" x14ac:dyDescent="0.2">
      <c r="A1226" s="554"/>
      <c r="B1226" s="554"/>
      <c r="C1226" s="554"/>
      <c r="D1226" s="554"/>
      <c r="E1226" s="554"/>
      <c r="F1226" s="554"/>
      <c r="G1226" s="554"/>
      <c r="H1226" s="555"/>
      <c r="I1226" s="509"/>
      <c r="J1226" s="509"/>
      <c r="K1226" s="554"/>
      <c r="L1226" s="554"/>
      <c r="M1226" s="555"/>
      <c r="N1226" s="554"/>
    </row>
    <row r="1227" spans="1:14" x14ac:dyDescent="0.2">
      <c r="A1227" s="554"/>
      <c r="B1227" s="554"/>
      <c r="C1227" s="554"/>
      <c r="D1227" s="554"/>
      <c r="E1227" s="554"/>
      <c r="F1227" s="554"/>
      <c r="G1227" s="554"/>
      <c r="H1227" s="555"/>
      <c r="I1227" s="509"/>
      <c r="J1227" s="509"/>
      <c r="K1227" s="554"/>
      <c r="L1227" s="554"/>
      <c r="M1227" s="555"/>
      <c r="N1227" s="554"/>
    </row>
    <row r="1228" spans="1:14" x14ac:dyDescent="0.2">
      <c r="A1228" s="554"/>
      <c r="B1228" s="554"/>
      <c r="C1228" s="554"/>
      <c r="D1228" s="554"/>
      <c r="E1228" s="554"/>
      <c r="F1228" s="554"/>
      <c r="G1228" s="554"/>
      <c r="H1228" s="555"/>
      <c r="I1228" s="509"/>
      <c r="J1228" s="509"/>
      <c r="K1228" s="554"/>
      <c r="L1228" s="554"/>
      <c r="M1228" s="555"/>
      <c r="N1228" s="554"/>
    </row>
    <row r="1229" spans="1:14" x14ac:dyDescent="0.2">
      <c r="A1229" s="554"/>
      <c r="B1229" s="554"/>
      <c r="C1229" s="554"/>
      <c r="D1229" s="554"/>
      <c r="E1229" s="554"/>
      <c r="F1229" s="554"/>
      <c r="G1229" s="554"/>
      <c r="H1229" s="555"/>
      <c r="I1229" s="509"/>
      <c r="J1229" s="509"/>
      <c r="K1229" s="554"/>
      <c r="L1229" s="554"/>
      <c r="M1229" s="555"/>
      <c r="N1229" s="554"/>
    </row>
    <row r="1230" spans="1:14" x14ac:dyDescent="0.2">
      <c r="A1230" s="554"/>
      <c r="B1230" s="554"/>
      <c r="C1230" s="554"/>
      <c r="D1230" s="554"/>
      <c r="E1230" s="554"/>
      <c r="F1230" s="554"/>
      <c r="G1230" s="554"/>
      <c r="H1230" s="555"/>
      <c r="I1230" s="509"/>
      <c r="J1230" s="509"/>
      <c r="K1230" s="554"/>
      <c r="L1230" s="554"/>
      <c r="M1230" s="555"/>
      <c r="N1230" s="554"/>
    </row>
    <row r="1231" spans="1:14" x14ac:dyDescent="0.2">
      <c r="A1231" s="554"/>
      <c r="B1231" s="554"/>
      <c r="C1231" s="554"/>
      <c r="D1231" s="554"/>
      <c r="E1231" s="554"/>
      <c r="F1231" s="554"/>
      <c r="G1231" s="554"/>
      <c r="H1231" s="555"/>
      <c r="I1231" s="509"/>
      <c r="J1231" s="509"/>
      <c r="K1231" s="554"/>
      <c r="L1231" s="554"/>
      <c r="M1231" s="555"/>
      <c r="N1231" s="554"/>
    </row>
    <row r="1232" spans="1:14" x14ac:dyDescent="0.2">
      <c r="A1232" s="554"/>
      <c r="B1232" s="554"/>
      <c r="C1232" s="554"/>
      <c r="D1232" s="554"/>
      <c r="E1232" s="554"/>
      <c r="F1232" s="554"/>
      <c r="G1232" s="554"/>
      <c r="H1232" s="555"/>
      <c r="I1232" s="509"/>
      <c r="J1232" s="509"/>
      <c r="K1232" s="554"/>
      <c r="L1232" s="554"/>
      <c r="M1232" s="555"/>
      <c r="N1232" s="554"/>
    </row>
    <row r="1233" spans="1:14" x14ac:dyDescent="0.2">
      <c r="A1233" s="554"/>
      <c r="B1233" s="554"/>
      <c r="C1233" s="554"/>
      <c r="D1233" s="554"/>
      <c r="E1233" s="554"/>
      <c r="F1233" s="554"/>
      <c r="G1233" s="554"/>
      <c r="H1233" s="555"/>
      <c r="I1233" s="509"/>
      <c r="J1233" s="509"/>
      <c r="K1233" s="554"/>
      <c r="L1233" s="554"/>
      <c r="M1233" s="555"/>
      <c r="N1233" s="554"/>
    </row>
    <row r="1234" spans="1:14" x14ac:dyDescent="0.2">
      <c r="A1234" s="554"/>
      <c r="B1234" s="554"/>
      <c r="C1234" s="554"/>
      <c r="D1234" s="554"/>
      <c r="E1234" s="554"/>
      <c r="F1234" s="554"/>
      <c r="G1234" s="554"/>
      <c r="H1234" s="555"/>
      <c r="I1234" s="509"/>
      <c r="J1234" s="509"/>
      <c r="K1234" s="554"/>
      <c r="L1234" s="554"/>
      <c r="M1234" s="555"/>
      <c r="N1234" s="554"/>
    </row>
    <row r="1235" spans="1:14" x14ac:dyDescent="0.2">
      <c r="A1235" s="554"/>
      <c r="B1235" s="554"/>
      <c r="C1235" s="554"/>
      <c r="D1235" s="554"/>
      <c r="E1235" s="554"/>
      <c r="F1235" s="554"/>
      <c r="G1235" s="554"/>
      <c r="H1235" s="555"/>
      <c r="I1235" s="509"/>
      <c r="J1235" s="509"/>
      <c r="K1235" s="554"/>
      <c r="L1235" s="554"/>
      <c r="M1235" s="555"/>
      <c r="N1235" s="554"/>
    </row>
    <row r="1236" spans="1:14" x14ac:dyDescent="0.2">
      <c r="A1236" s="554"/>
      <c r="B1236" s="554"/>
      <c r="C1236" s="554"/>
      <c r="D1236" s="554"/>
      <c r="E1236" s="554"/>
      <c r="F1236" s="554"/>
      <c r="G1236" s="554"/>
      <c r="H1236" s="555"/>
      <c r="I1236" s="509"/>
      <c r="J1236" s="509"/>
      <c r="K1236" s="554"/>
      <c r="L1236" s="554"/>
      <c r="M1236" s="555"/>
      <c r="N1236" s="554"/>
    </row>
    <row r="1237" spans="1:14" x14ac:dyDescent="0.2">
      <c r="A1237" s="554"/>
      <c r="B1237" s="554"/>
      <c r="C1237" s="554"/>
      <c r="D1237" s="554"/>
      <c r="E1237" s="554"/>
      <c r="F1237" s="554"/>
      <c r="G1237" s="554"/>
      <c r="H1237" s="555"/>
      <c r="I1237" s="509"/>
      <c r="J1237" s="509"/>
      <c r="K1237" s="554"/>
      <c r="L1237" s="554"/>
      <c r="M1237" s="555"/>
      <c r="N1237" s="554"/>
    </row>
    <row r="1238" spans="1:14" x14ac:dyDescent="0.2">
      <c r="A1238" s="554"/>
      <c r="B1238" s="554"/>
      <c r="C1238" s="554"/>
      <c r="D1238" s="554"/>
      <c r="E1238" s="554"/>
      <c r="F1238" s="554"/>
      <c r="G1238" s="554"/>
      <c r="H1238" s="555"/>
      <c r="I1238" s="509"/>
      <c r="J1238" s="509"/>
      <c r="K1238" s="554"/>
      <c r="L1238" s="554"/>
      <c r="M1238" s="555"/>
      <c r="N1238" s="554"/>
    </row>
    <row r="1239" spans="1:14" x14ac:dyDescent="0.2">
      <c r="A1239" s="554"/>
      <c r="B1239" s="554"/>
      <c r="C1239" s="554"/>
      <c r="D1239" s="554"/>
      <c r="E1239" s="554"/>
      <c r="F1239" s="554"/>
      <c r="G1239" s="554"/>
      <c r="H1239" s="555"/>
      <c r="I1239" s="509"/>
      <c r="J1239" s="509"/>
      <c r="K1239" s="554"/>
      <c r="L1239" s="554"/>
      <c r="M1239" s="555"/>
      <c r="N1239" s="554"/>
    </row>
    <row r="1240" spans="1:14" x14ac:dyDescent="0.2">
      <c r="A1240" s="554"/>
      <c r="B1240" s="554"/>
      <c r="C1240" s="554"/>
      <c r="D1240" s="554"/>
      <c r="E1240" s="554"/>
      <c r="F1240" s="554"/>
      <c r="G1240" s="554"/>
      <c r="H1240" s="555"/>
      <c r="I1240" s="509"/>
      <c r="J1240" s="509"/>
      <c r="K1240" s="554"/>
      <c r="L1240" s="554"/>
      <c r="M1240" s="555"/>
      <c r="N1240" s="554"/>
    </row>
    <row r="1241" spans="1:14" x14ac:dyDescent="0.2">
      <c r="A1241" s="554"/>
      <c r="B1241" s="554"/>
      <c r="C1241" s="554"/>
      <c r="D1241" s="554"/>
      <c r="E1241" s="554"/>
      <c r="F1241" s="554"/>
      <c r="G1241" s="554"/>
      <c r="H1241" s="555"/>
      <c r="I1241" s="509"/>
      <c r="J1241" s="509"/>
      <c r="K1241" s="554"/>
      <c r="L1241" s="554"/>
      <c r="M1241" s="555"/>
      <c r="N1241" s="554"/>
    </row>
    <row r="1242" spans="1:14" x14ac:dyDescent="0.2">
      <c r="A1242" s="554"/>
      <c r="B1242" s="554"/>
      <c r="C1242" s="554"/>
      <c r="D1242" s="554"/>
      <c r="E1242" s="554"/>
      <c r="F1242" s="554"/>
      <c r="G1242" s="554"/>
      <c r="H1242" s="555"/>
      <c r="I1242" s="509"/>
      <c r="J1242" s="509"/>
      <c r="K1242" s="554"/>
      <c r="L1242" s="554"/>
      <c r="M1242" s="555"/>
      <c r="N1242" s="554"/>
    </row>
    <row r="1243" spans="1:14" x14ac:dyDescent="0.2">
      <c r="A1243" s="554"/>
      <c r="B1243" s="554"/>
      <c r="C1243" s="554"/>
      <c r="D1243" s="554"/>
      <c r="E1243" s="554"/>
      <c r="F1243" s="554"/>
      <c r="G1243" s="554"/>
      <c r="H1243" s="555"/>
      <c r="I1243" s="509"/>
      <c r="J1243" s="509"/>
      <c r="K1243" s="554"/>
      <c r="L1243" s="554"/>
      <c r="M1243" s="555"/>
      <c r="N1243" s="554"/>
    </row>
    <row r="1244" spans="1:14" x14ac:dyDescent="0.2">
      <c r="A1244" s="554"/>
      <c r="B1244" s="554"/>
      <c r="C1244" s="554"/>
      <c r="D1244" s="554"/>
      <c r="E1244" s="554"/>
      <c r="F1244" s="554"/>
      <c r="G1244" s="554"/>
      <c r="H1244" s="555"/>
      <c r="I1244" s="509"/>
      <c r="J1244" s="509"/>
      <c r="K1244" s="554"/>
      <c r="L1244" s="554"/>
      <c r="M1244" s="555"/>
      <c r="N1244" s="554"/>
    </row>
    <row r="1245" spans="1:14" x14ac:dyDescent="0.2">
      <c r="A1245" s="554"/>
      <c r="B1245" s="554"/>
      <c r="C1245" s="554"/>
      <c r="D1245" s="554"/>
      <c r="E1245" s="554"/>
      <c r="F1245" s="554"/>
      <c r="G1245" s="554"/>
      <c r="H1245" s="555"/>
      <c r="I1245" s="509"/>
      <c r="J1245" s="509"/>
      <c r="K1245" s="554"/>
      <c r="L1245" s="554"/>
      <c r="M1245" s="555"/>
      <c r="N1245" s="554"/>
    </row>
    <row r="1246" spans="1:14" x14ac:dyDescent="0.2">
      <c r="A1246" s="554"/>
      <c r="B1246" s="554"/>
      <c r="C1246" s="554"/>
      <c r="D1246" s="554"/>
      <c r="E1246" s="554"/>
      <c r="F1246" s="554"/>
      <c r="G1246" s="554"/>
      <c r="H1246" s="555"/>
      <c r="I1246" s="509"/>
      <c r="J1246" s="509"/>
      <c r="K1246" s="554"/>
      <c r="L1246" s="554"/>
      <c r="M1246" s="555"/>
      <c r="N1246" s="554"/>
    </row>
    <row r="1247" spans="1:14" x14ac:dyDescent="0.2">
      <c r="A1247" s="554"/>
      <c r="B1247" s="554"/>
      <c r="C1247" s="554"/>
      <c r="D1247" s="554"/>
      <c r="E1247" s="554"/>
      <c r="F1247" s="554"/>
      <c r="G1247" s="554"/>
      <c r="H1247" s="555"/>
      <c r="I1247" s="509"/>
      <c r="J1247" s="509"/>
      <c r="K1247" s="554"/>
      <c r="L1247" s="554"/>
      <c r="M1247" s="555"/>
      <c r="N1247" s="554"/>
    </row>
    <row r="1248" spans="1:14" x14ac:dyDescent="0.2">
      <c r="A1248" s="554"/>
      <c r="B1248" s="554"/>
      <c r="C1248" s="554"/>
      <c r="D1248" s="554"/>
      <c r="E1248" s="554"/>
      <c r="F1248" s="554"/>
      <c r="G1248" s="554"/>
      <c r="H1248" s="555"/>
      <c r="I1248" s="509"/>
      <c r="J1248" s="509"/>
      <c r="K1248" s="554"/>
      <c r="L1248" s="554"/>
      <c r="M1248" s="555"/>
      <c r="N1248" s="554"/>
    </row>
    <row r="1249" spans="1:14" x14ac:dyDescent="0.2">
      <c r="A1249" s="554"/>
      <c r="B1249" s="554"/>
      <c r="C1249" s="554"/>
      <c r="D1249" s="554"/>
      <c r="E1249" s="554"/>
      <c r="F1249" s="554"/>
      <c r="G1249" s="554"/>
      <c r="H1249" s="555"/>
      <c r="I1249" s="509"/>
      <c r="J1249" s="509"/>
      <c r="K1249" s="554"/>
      <c r="L1249" s="554"/>
      <c r="M1249" s="555"/>
      <c r="N1249" s="554"/>
    </row>
    <row r="1250" spans="1:14" x14ac:dyDescent="0.2">
      <c r="A1250" s="554"/>
      <c r="B1250" s="554"/>
      <c r="C1250" s="554"/>
      <c r="D1250" s="554"/>
      <c r="E1250" s="554"/>
      <c r="F1250" s="554"/>
      <c r="G1250" s="554"/>
      <c r="H1250" s="555"/>
      <c r="I1250" s="509"/>
      <c r="J1250" s="509"/>
      <c r="K1250" s="554"/>
      <c r="L1250" s="554"/>
      <c r="M1250" s="555"/>
      <c r="N1250" s="554"/>
    </row>
    <row r="1251" spans="1:14" x14ac:dyDescent="0.2">
      <c r="A1251" s="554"/>
      <c r="B1251" s="554"/>
      <c r="C1251" s="554"/>
      <c r="D1251" s="554"/>
      <c r="E1251" s="554"/>
      <c r="F1251" s="554"/>
      <c r="G1251" s="554"/>
      <c r="H1251" s="555"/>
      <c r="I1251" s="509"/>
      <c r="J1251" s="509"/>
      <c r="K1251" s="554"/>
      <c r="L1251" s="554"/>
      <c r="M1251" s="555"/>
      <c r="N1251" s="554"/>
    </row>
    <row r="1252" spans="1:14" x14ac:dyDescent="0.2">
      <c r="A1252" s="554"/>
      <c r="B1252" s="554"/>
      <c r="C1252" s="554"/>
      <c r="D1252" s="554"/>
      <c r="E1252" s="554"/>
      <c r="F1252" s="554"/>
      <c r="G1252" s="554"/>
      <c r="H1252" s="555"/>
      <c r="I1252" s="509"/>
      <c r="J1252" s="509"/>
      <c r="K1252" s="554"/>
      <c r="L1252" s="554"/>
      <c r="M1252" s="555"/>
      <c r="N1252" s="554"/>
    </row>
    <row r="1253" spans="1:14" x14ac:dyDescent="0.2">
      <c r="A1253" s="554"/>
      <c r="B1253" s="554"/>
      <c r="C1253" s="554"/>
      <c r="D1253" s="554"/>
      <c r="E1253" s="554"/>
      <c r="F1253" s="554"/>
      <c r="G1253" s="554"/>
      <c r="H1253" s="555"/>
      <c r="I1253" s="509"/>
      <c r="J1253" s="509"/>
      <c r="K1253" s="554"/>
      <c r="L1253" s="554"/>
      <c r="M1253" s="555"/>
      <c r="N1253" s="554"/>
    </row>
    <row r="1254" spans="1:14" x14ac:dyDescent="0.2">
      <c r="A1254" s="554"/>
      <c r="B1254" s="554"/>
      <c r="C1254" s="554"/>
      <c r="D1254" s="554"/>
      <c r="E1254" s="554"/>
      <c r="F1254" s="554"/>
      <c r="G1254" s="554"/>
      <c r="H1254" s="555"/>
      <c r="I1254" s="509"/>
      <c r="J1254" s="509"/>
      <c r="K1254" s="554"/>
      <c r="L1254" s="554"/>
      <c r="M1254" s="555"/>
      <c r="N1254" s="554"/>
    </row>
    <row r="1255" spans="1:14" x14ac:dyDescent="0.2">
      <c r="A1255" s="554"/>
      <c r="B1255" s="554"/>
      <c r="C1255" s="554"/>
      <c r="D1255" s="554"/>
      <c r="E1255" s="554"/>
      <c r="F1255" s="554"/>
      <c r="G1255" s="554"/>
      <c r="H1255" s="555"/>
      <c r="I1255" s="509"/>
      <c r="J1255" s="509"/>
      <c r="K1255" s="554"/>
      <c r="L1255" s="554"/>
      <c r="M1255" s="555"/>
      <c r="N1255" s="554"/>
    </row>
    <row r="1256" spans="1:14" x14ac:dyDescent="0.2">
      <c r="A1256" s="554"/>
      <c r="B1256" s="554"/>
      <c r="C1256" s="554"/>
      <c r="D1256" s="554"/>
      <c r="E1256" s="554"/>
      <c r="F1256" s="554"/>
      <c r="G1256" s="554"/>
      <c r="H1256" s="555"/>
      <c r="I1256" s="509"/>
      <c r="J1256" s="509"/>
      <c r="K1256" s="554"/>
      <c r="L1256" s="554"/>
      <c r="M1256" s="555"/>
      <c r="N1256" s="554"/>
    </row>
    <row r="1257" spans="1:14" x14ac:dyDescent="0.2">
      <c r="A1257" s="554"/>
      <c r="B1257" s="554"/>
      <c r="C1257" s="554"/>
      <c r="D1257" s="554"/>
      <c r="E1257" s="554"/>
      <c r="F1257" s="554"/>
      <c r="G1257" s="554"/>
      <c r="H1257" s="555"/>
      <c r="I1257" s="509"/>
      <c r="J1257" s="509"/>
      <c r="K1257" s="554"/>
      <c r="L1257" s="554"/>
      <c r="M1257" s="555"/>
      <c r="N1257" s="554"/>
    </row>
    <row r="1258" spans="1:14" x14ac:dyDescent="0.2">
      <c r="A1258" s="554"/>
      <c r="B1258" s="554"/>
      <c r="C1258" s="554"/>
      <c r="D1258" s="554"/>
      <c r="E1258" s="554"/>
      <c r="F1258" s="554"/>
      <c r="G1258" s="554"/>
      <c r="H1258" s="555"/>
      <c r="I1258" s="509"/>
      <c r="J1258" s="509"/>
      <c r="K1258" s="554"/>
      <c r="L1258" s="554"/>
      <c r="M1258" s="555"/>
      <c r="N1258" s="554"/>
    </row>
    <row r="1259" spans="1:14" x14ac:dyDescent="0.2">
      <c r="A1259" s="554"/>
      <c r="B1259" s="554"/>
      <c r="C1259" s="554"/>
      <c r="D1259" s="554"/>
      <c r="E1259" s="554"/>
      <c r="F1259" s="554"/>
      <c r="G1259" s="554"/>
      <c r="H1259" s="555"/>
      <c r="I1259" s="509"/>
      <c r="J1259" s="509"/>
      <c r="K1259" s="554"/>
      <c r="L1259" s="554"/>
      <c r="M1259" s="555"/>
      <c r="N1259" s="554"/>
    </row>
    <row r="1260" spans="1:14" x14ac:dyDescent="0.2">
      <c r="A1260" s="554"/>
      <c r="B1260" s="554"/>
      <c r="C1260" s="554"/>
      <c r="D1260" s="554"/>
      <c r="E1260" s="554"/>
      <c r="F1260" s="554"/>
      <c r="G1260" s="554"/>
      <c r="H1260" s="555"/>
      <c r="I1260" s="509"/>
      <c r="J1260" s="509"/>
      <c r="K1260" s="554"/>
      <c r="L1260" s="554"/>
      <c r="M1260" s="555"/>
      <c r="N1260" s="554"/>
    </row>
    <row r="1261" spans="1:14" x14ac:dyDescent="0.2">
      <c r="A1261" s="554"/>
      <c r="B1261" s="554"/>
      <c r="C1261" s="554"/>
      <c r="D1261" s="554"/>
      <c r="E1261" s="554"/>
      <c r="F1261" s="554"/>
      <c r="G1261" s="554"/>
      <c r="H1261" s="555"/>
      <c r="I1261" s="509"/>
      <c r="J1261" s="509"/>
      <c r="K1261" s="554"/>
      <c r="L1261" s="554"/>
      <c r="M1261" s="555"/>
      <c r="N1261" s="554"/>
    </row>
    <row r="1262" spans="1:14" x14ac:dyDescent="0.2">
      <c r="A1262" s="554"/>
      <c r="B1262" s="554"/>
      <c r="C1262" s="554"/>
      <c r="D1262" s="554"/>
      <c r="E1262" s="554"/>
      <c r="F1262" s="554"/>
      <c r="G1262" s="554"/>
      <c r="H1262" s="555"/>
      <c r="I1262" s="509"/>
      <c r="J1262" s="509"/>
      <c r="K1262" s="554"/>
      <c r="L1262" s="554"/>
      <c r="M1262" s="555"/>
      <c r="N1262" s="554"/>
    </row>
    <row r="1263" spans="1:14" x14ac:dyDescent="0.2">
      <c r="A1263" s="554"/>
      <c r="B1263" s="554"/>
      <c r="C1263" s="554"/>
      <c r="D1263" s="554"/>
      <c r="E1263" s="554"/>
      <c r="F1263" s="554"/>
      <c r="G1263" s="554"/>
      <c r="H1263" s="555"/>
      <c r="I1263" s="509"/>
      <c r="J1263" s="509"/>
      <c r="K1263" s="554"/>
      <c r="L1263" s="554"/>
      <c r="M1263" s="555"/>
      <c r="N1263" s="554"/>
    </row>
    <row r="1264" spans="1:14" x14ac:dyDescent="0.2">
      <c r="A1264" s="554"/>
      <c r="B1264" s="554"/>
      <c r="C1264" s="554"/>
      <c r="D1264" s="554"/>
      <c r="E1264" s="554"/>
      <c r="F1264" s="554"/>
      <c r="G1264" s="554"/>
      <c r="H1264" s="555"/>
      <c r="I1264" s="509"/>
      <c r="J1264" s="509"/>
      <c r="K1264" s="554"/>
      <c r="L1264" s="554"/>
      <c r="M1264" s="555"/>
      <c r="N1264" s="554"/>
    </row>
    <row r="1265" spans="1:14" x14ac:dyDescent="0.2">
      <c r="A1265" s="554"/>
      <c r="B1265" s="554"/>
      <c r="C1265" s="554"/>
      <c r="D1265" s="554"/>
      <c r="E1265" s="554"/>
      <c r="F1265" s="554"/>
      <c r="G1265" s="554"/>
      <c r="H1265" s="555"/>
      <c r="I1265" s="509"/>
      <c r="J1265" s="509"/>
      <c r="K1265" s="554"/>
      <c r="L1265" s="554"/>
      <c r="M1265" s="555"/>
      <c r="N1265" s="554"/>
    </row>
    <row r="1266" spans="1:14" x14ac:dyDescent="0.2">
      <c r="A1266" s="554"/>
      <c r="B1266" s="554"/>
      <c r="C1266" s="554"/>
      <c r="D1266" s="554"/>
      <c r="E1266" s="554"/>
      <c r="F1266" s="554"/>
      <c r="G1266" s="554"/>
      <c r="H1266" s="555"/>
      <c r="I1266" s="509"/>
      <c r="J1266" s="509"/>
      <c r="K1266" s="554"/>
      <c r="L1266" s="554"/>
      <c r="M1266" s="555"/>
      <c r="N1266" s="554"/>
    </row>
    <row r="1267" spans="1:14" x14ac:dyDescent="0.2">
      <c r="A1267" s="554"/>
      <c r="B1267" s="554"/>
      <c r="C1267" s="554"/>
      <c r="D1267" s="554"/>
      <c r="E1267" s="554"/>
      <c r="F1267" s="554"/>
      <c r="G1267" s="554"/>
      <c r="H1267" s="555"/>
      <c r="I1267" s="509"/>
      <c r="J1267" s="509"/>
      <c r="K1267" s="554"/>
      <c r="L1267" s="554"/>
      <c r="M1267" s="555"/>
      <c r="N1267" s="554"/>
    </row>
    <row r="1268" spans="1:14" x14ac:dyDescent="0.2">
      <c r="A1268" s="554"/>
      <c r="B1268" s="554"/>
      <c r="C1268" s="554"/>
      <c r="D1268" s="554"/>
      <c r="E1268" s="554"/>
      <c r="F1268" s="554"/>
      <c r="G1268" s="554"/>
      <c r="H1268" s="555"/>
      <c r="I1268" s="509"/>
      <c r="J1268" s="509"/>
      <c r="K1268" s="554"/>
      <c r="L1268" s="554"/>
      <c r="M1268" s="555"/>
      <c r="N1268" s="554"/>
    </row>
    <row r="1269" spans="1:14" x14ac:dyDescent="0.2">
      <c r="A1269" s="554"/>
      <c r="B1269" s="554"/>
      <c r="C1269" s="554"/>
      <c r="D1269" s="554"/>
      <c r="E1269" s="554"/>
      <c r="F1269" s="554"/>
      <c r="G1269" s="554"/>
      <c r="H1269" s="555"/>
      <c r="I1269" s="509"/>
      <c r="J1269" s="509"/>
      <c r="K1269" s="554"/>
      <c r="L1269" s="554"/>
      <c r="M1269" s="555"/>
      <c r="N1269" s="554"/>
    </row>
    <row r="1270" spans="1:14" x14ac:dyDescent="0.2">
      <c r="A1270" s="554"/>
      <c r="B1270" s="554"/>
      <c r="C1270" s="554"/>
      <c r="D1270" s="554"/>
      <c r="E1270" s="554"/>
      <c r="F1270" s="554"/>
      <c r="G1270" s="554"/>
      <c r="H1270" s="555"/>
      <c r="I1270" s="509"/>
      <c r="J1270" s="509"/>
      <c r="K1270" s="554"/>
      <c r="L1270" s="554"/>
      <c r="M1270" s="555"/>
      <c r="N1270" s="554"/>
    </row>
    <row r="1271" spans="1:14" x14ac:dyDescent="0.2">
      <c r="A1271" s="554"/>
      <c r="B1271" s="554"/>
      <c r="C1271" s="554"/>
      <c r="D1271" s="554"/>
      <c r="E1271" s="554"/>
      <c r="F1271" s="554"/>
      <c r="G1271" s="554"/>
      <c r="H1271" s="555"/>
      <c r="I1271" s="509"/>
      <c r="J1271" s="509"/>
      <c r="K1271" s="554"/>
      <c r="L1271" s="554"/>
      <c r="M1271" s="555"/>
      <c r="N1271" s="554"/>
    </row>
    <row r="1272" spans="1:14" x14ac:dyDescent="0.2">
      <c r="A1272" s="554"/>
      <c r="B1272" s="554"/>
      <c r="C1272" s="554"/>
      <c r="D1272" s="554"/>
      <c r="E1272" s="554"/>
      <c r="F1272" s="554"/>
      <c r="G1272" s="554"/>
      <c r="H1272" s="555"/>
      <c r="I1272" s="509"/>
      <c r="J1272" s="509"/>
      <c r="K1272" s="554"/>
      <c r="L1272" s="554"/>
      <c r="M1272" s="555"/>
      <c r="N1272" s="554"/>
    </row>
    <row r="1273" spans="1:14" x14ac:dyDescent="0.2">
      <c r="A1273" s="554"/>
      <c r="B1273" s="554"/>
      <c r="C1273" s="554"/>
      <c r="D1273" s="554"/>
      <c r="E1273" s="554"/>
      <c r="F1273" s="554"/>
      <c r="G1273" s="554"/>
      <c r="H1273" s="555"/>
      <c r="I1273" s="509"/>
      <c r="J1273" s="509"/>
      <c r="K1273" s="554"/>
      <c r="L1273" s="554"/>
      <c r="M1273" s="555"/>
      <c r="N1273" s="554"/>
    </row>
    <row r="1274" spans="1:14" x14ac:dyDescent="0.2">
      <c r="A1274" s="554"/>
      <c r="B1274" s="554"/>
      <c r="C1274" s="554"/>
      <c r="D1274" s="554"/>
      <c r="E1274" s="554"/>
      <c r="F1274" s="554"/>
      <c r="G1274" s="554"/>
      <c r="H1274" s="555"/>
      <c r="I1274" s="509"/>
      <c r="J1274" s="509"/>
      <c r="K1274" s="554"/>
      <c r="L1274" s="554"/>
      <c r="M1274" s="555"/>
      <c r="N1274" s="554"/>
    </row>
    <row r="1275" spans="1:14" x14ac:dyDescent="0.2">
      <c r="A1275" s="554"/>
      <c r="B1275" s="554"/>
      <c r="C1275" s="554"/>
      <c r="D1275" s="554"/>
      <c r="E1275" s="554"/>
      <c r="F1275" s="554"/>
      <c r="G1275" s="554"/>
      <c r="H1275" s="555"/>
      <c r="I1275" s="509"/>
      <c r="J1275" s="509"/>
      <c r="K1275" s="554"/>
      <c r="L1275" s="554"/>
      <c r="M1275" s="555"/>
      <c r="N1275" s="554"/>
    </row>
    <row r="1276" spans="1:14" x14ac:dyDescent="0.2">
      <c r="A1276" s="554"/>
      <c r="B1276" s="554"/>
      <c r="C1276" s="554"/>
      <c r="D1276" s="554"/>
      <c r="E1276" s="554"/>
      <c r="F1276" s="554"/>
      <c r="G1276" s="554"/>
      <c r="H1276" s="555"/>
      <c r="I1276" s="509"/>
      <c r="J1276" s="509"/>
      <c r="K1276" s="554"/>
      <c r="L1276" s="554"/>
      <c r="M1276" s="555"/>
      <c r="N1276" s="554"/>
    </row>
    <row r="1277" spans="1:14" x14ac:dyDescent="0.2">
      <c r="A1277" s="554"/>
      <c r="B1277" s="554"/>
      <c r="C1277" s="554"/>
      <c r="D1277" s="554"/>
      <c r="E1277" s="554"/>
      <c r="F1277" s="554"/>
      <c r="G1277" s="554"/>
      <c r="H1277" s="555"/>
      <c r="I1277" s="509"/>
      <c r="J1277" s="509"/>
      <c r="K1277" s="554"/>
      <c r="L1277" s="554"/>
      <c r="M1277" s="555"/>
      <c r="N1277" s="554"/>
    </row>
    <row r="1278" spans="1:14" x14ac:dyDescent="0.2">
      <c r="A1278" s="554"/>
      <c r="B1278" s="554"/>
      <c r="C1278" s="554"/>
      <c r="D1278" s="554"/>
      <c r="E1278" s="554"/>
      <c r="F1278" s="554"/>
      <c r="G1278" s="554"/>
      <c r="H1278" s="555"/>
      <c r="I1278" s="509"/>
      <c r="J1278" s="509"/>
      <c r="K1278" s="554"/>
      <c r="L1278" s="554"/>
      <c r="M1278" s="555"/>
      <c r="N1278" s="554"/>
    </row>
    <row r="1279" spans="1:14" x14ac:dyDescent="0.2">
      <c r="A1279" s="554"/>
      <c r="B1279" s="554"/>
      <c r="C1279" s="554"/>
      <c r="D1279" s="554"/>
      <c r="E1279" s="554"/>
      <c r="F1279" s="554"/>
      <c r="G1279" s="554"/>
      <c r="H1279" s="555"/>
      <c r="I1279" s="509"/>
      <c r="J1279" s="509"/>
      <c r="K1279" s="554"/>
      <c r="L1279" s="554"/>
      <c r="M1279" s="555"/>
      <c r="N1279" s="554"/>
    </row>
    <row r="1280" spans="1:14" x14ac:dyDescent="0.2">
      <c r="A1280" s="554"/>
      <c r="B1280" s="554"/>
      <c r="C1280" s="554"/>
      <c r="D1280" s="554"/>
      <c r="E1280" s="554"/>
      <c r="F1280" s="554"/>
      <c r="G1280" s="554"/>
      <c r="H1280" s="555"/>
      <c r="I1280" s="509"/>
      <c r="J1280" s="509"/>
      <c r="K1280" s="554"/>
      <c r="L1280" s="554"/>
      <c r="M1280" s="555"/>
      <c r="N1280" s="554"/>
    </row>
    <row r="1281" spans="1:14" x14ac:dyDescent="0.2">
      <c r="A1281" s="554"/>
      <c r="B1281" s="554"/>
      <c r="C1281" s="554"/>
      <c r="D1281" s="554"/>
      <c r="E1281" s="554"/>
      <c r="F1281" s="554"/>
      <c r="G1281" s="554"/>
      <c r="H1281" s="555"/>
      <c r="I1281" s="509"/>
      <c r="J1281" s="509"/>
      <c r="K1281" s="554"/>
      <c r="L1281" s="554"/>
      <c r="M1281" s="555"/>
      <c r="N1281" s="554"/>
    </row>
    <row r="1282" spans="1:14" x14ac:dyDescent="0.2">
      <c r="A1282" s="554"/>
      <c r="B1282" s="554"/>
      <c r="C1282" s="554"/>
      <c r="D1282" s="554"/>
      <c r="E1282" s="554"/>
      <c r="F1282" s="554"/>
      <c r="G1282" s="554"/>
      <c r="H1282" s="555"/>
      <c r="I1282" s="509"/>
      <c r="J1282" s="509"/>
      <c r="K1282" s="554"/>
      <c r="L1282" s="554"/>
      <c r="M1282" s="555"/>
      <c r="N1282" s="554"/>
    </row>
    <row r="1283" spans="1:14" x14ac:dyDescent="0.2">
      <c r="A1283" s="554"/>
      <c r="B1283" s="554"/>
      <c r="C1283" s="554"/>
      <c r="D1283" s="554"/>
      <c r="E1283" s="554"/>
      <c r="F1283" s="554"/>
      <c r="G1283" s="554"/>
      <c r="H1283" s="555"/>
      <c r="I1283" s="509"/>
      <c r="J1283" s="509"/>
      <c r="K1283" s="554"/>
      <c r="L1283" s="554"/>
      <c r="M1283" s="555"/>
      <c r="N1283" s="554"/>
    </row>
    <row r="1284" spans="1:14" x14ac:dyDescent="0.2">
      <c r="A1284" s="554"/>
      <c r="B1284" s="554"/>
      <c r="C1284" s="554"/>
      <c r="D1284" s="554"/>
      <c r="E1284" s="554"/>
      <c r="F1284" s="554"/>
      <c r="G1284" s="554"/>
      <c r="H1284" s="555"/>
      <c r="I1284" s="509"/>
      <c r="J1284" s="509"/>
      <c r="K1284" s="554"/>
      <c r="L1284" s="554"/>
      <c r="M1284" s="555"/>
      <c r="N1284" s="554"/>
    </row>
    <row r="1285" spans="1:14" x14ac:dyDescent="0.2">
      <c r="A1285" s="554"/>
      <c r="B1285" s="554"/>
      <c r="C1285" s="554"/>
      <c r="D1285" s="554"/>
      <c r="E1285" s="554"/>
      <c r="F1285" s="554"/>
      <c r="G1285" s="554"/>
      <c r="H1285" s="555"/>
      <c r="I1285" s="509"/>
      <c r="J1285" s="509"/>
      <c r="K1285" s="554"/>
      <c r="L1285" s="554"/>
      <c r="M1285" s="555"/>
      <c r="N1285" s="554"/>
    </row>
    <row r="1286" spans="1:14" x14ac:dyDescent="0.2">
      <c r="A1286" s="554"/>
      <c r="B1286" s="554"/>
      <c r="C1286" s="554"/>
      <c r="D1286" s="554"/>
      <c r="E1286" s="554"/>
      <c r="F1286" s="554"/>
      <c r="G1286" s="554"/>
      <c r="H1286" s="555"/>
      <c r="I1286" s="509"/>
      <c r="J1286" s="509"/>
      <c r="K1286" s="554"/>
      <c r="L1286" s="554"/>
      <c r="M1286" s="555"/>
      <c r="N1286" s="554"/>
    </row>
    <row r="1287" spans="1:14" x14ac:dyDescent="0.2">
      <c r="A1287" s="554"/>
      <c r="B1287" s="554"/>
      <c r="C1287" s="554"/>
      <c r="D1287" s="554"/>
      <c r="E1287" s="554"/>
      <c r="F1287" s="554"/>
      <c r="G1287" s="554"/>
      <c r="H1287" s="555"/>
      <c r="I1287" s="509"/>
      <c r="J1287" s="509"/>
      <c r="K1287" s="554"/>
      <c r="L1287" s="554"/>
      <c r="M1287" s="555"/>
      <c r="N1287" s="554"/>
    </row>
    <row r="1288" spans="1:14" x14ac:dyDescent="0.2">
      <c r="A1288" s="554"/>
      <c r="B1288" s="554"/>
      <c r="C1288" s="554"/>
      <c r="D1288" s="554"/>
      <c r="E1288" s="554"/>
      <c r="F1288" s="554"/>
      <c r="G1288" s="554"/>
      <c r="H1288" s="555"/>
      <c r="I1288" s="509"/>
      <c r="J1288" s="509"/>
      <c r="K1288" s="554"/>
      <c r="L1288" s="554"/>
      <c r="M1288" s="555"/>
      <c r="N1288" s="554"/>
    </row>
    <row r="1289" spans="1:14" x14ac:dyDescent="0.2">
      <c r="A1289" s="554"/>
      <c r="B1289" s="554"/>
      <c r="C1289" s="554"/>
      <c r="D1289" s="554"/>
      <c r="E1289" s="554"/>
      <c r="F1289" s="554"/>
      <c r="G1289" s="554"/>
      <c r="H1289" s="555"/>
      <c r="I1289" s="509"/>
      <c r="J1289" s="509"/>
      <c r="K1289" s="554"/>
      <c r="L1289" s="554"/>
      <c r="M1289" s="555"/>
      <c r="N1289" s="554"/>
    </row>
    <row r="1290" spans="1:14" x14ac:dyDescent="0.2">
      <c r="A1290" s="554"/>
      <c r="B1290" s="554"/>
      <c r="C1290" s="554"/>
      <c r="D1290" s="554"/>
      <c r="E1290" s="554"/>
      <c r="F1290" s="554"/>
      <c r="G1290" s="554"/>
      <c r="H1290" s="555"/>
      <c r="I1290" s="509"/>
      <c r="J1290" s="509"/>
      <c r="K1290" s="554"/>
      <c r="L1290" s="554"/>
      <c r="M1290" s="555"/>
      <c r="N1290" s="554"/>
    </row>
    <row r="1291" spans="1:14" x14ac:dyDescent="0.2">
      <c r="A1291" s="554"/>
      <c r="B1291" s="554"/>
      <c r="C1291" s="554"/>
      <c r="D1291" s="554"/>
      <c r="E1291" s="554"/>
      <c r="F1291" s="554"/>
      <c r="G1291" s="554"/>
      <c r="H1291" s="555"/>
      <c r="I1291" s="509"/>
      <c r="J1291" s="509"/>
      <c r="K1291" s="554"/>
      <c r="L1291" s="554"/>
      <c r="M1291" s="555"/>
      <c r="N1291" s="554"/>
    </row>
    <row r="1292" spans="1:14" x14ac:dyDescent="0.2">
      <c r="A1292" s="554"/>
      <c r="B1292" s="554"/>
      <c r="C1292" s="554"/>
      <c r="D1292" s="554"/>
      <c r="E1292" s="554"/>
      <c r="F1292" s="554"/>
      <c r="G1292" s="554"/>
      <c r="H1292" s="555"/>
      <c r="I1292" s="509"/>
      <c r="J1292" s="509"/>
      <c r="K1292" s="554"/>
      <c r="L1292" s="554"/>
      <c r="M1292" s="555"/>
      <c r="N1292" s="554"/>
    </row>
    <row r="1293" spans="1:14" x14ac:dyDescent="0.2">
      <c r="A1293" s="554"/>
      <c r="B1293" s="554"/>
      <c r="C1293" s="554"/>
      <c r="D1293" s="554"/>
      <c r="E1293" s="554"/>
      <c r="F1293" s="554"/>
      <c r="G1293" s="554"/>
      <c r="H1293" s="555"/>
      <c r="I1293" s="509"/>
      <c r="J1293" s="509"/>
      <c r="K1293" s="554"/>
      <c r="L1293" s="554"/>
      <c r="M1293" s="555"/>
      <c r="N1293" s="554"/>
    </row>
    <row r="1294" spans="1:14" x14ac:dyDescent="0.2">
      <c r="A1294" s="554"/>
      <c r="B1294" s="554"/>
      <c r="C1294" s="554"/>
      <c r="D1294" s="554"/>
      <c r="E1294" s="554"/>
      <c r="F1294" s="554"/>
      <c r="G1294" s="554"/>
      <c r="H1294" s="555"/>
      <c r="I1294" s="509"/>
      <c r="J1294" s="509"/>
      <c r="K1294" s="554"/>
      <c r="L1294" s="554"/>
      <c r="M1294" s="555"/>
      <c r="N1294" s="554"/>
    </row>
    <row r="1295" spans="1:14" x14ac:dyDescent="0.2">
      <c r="A1295" s="554"/>
      <c r="B1295" s="554"/>
      <c r="C1295" s="554"/>
      <c r="D1295" s="554"/>
      <c r="E1295" s="554"/>
      <c r="F1295" s="554"/>
      <c r="G1295" s="554"/>
      <c r="H1295" s="555"/>
      <c r="I1295" s="509"/>
      <c r="J1295" s="509"/>
      <c r="K1295" s="554"/>
      <c r="L1295" s="554"/>
      <c r="M1295" s="555"/>
      <c r="N1295" s="554"/>
    </row>
    <row r="1296" spans="1:14" x14ac:dyDescent="0.2">
      <c r="A1296" s="554"/>
      <c r="B1296" s="554"/>
      <c r="C1296" s="554"/>
      <c r="D1296" s="554"/>
      <c r="E1296" s="554"/>
      <c r="F1296" s="554"/>
      <c r="G1296" s="554"/>
      <c r="H1296" s="555"/>
      <c r="I1296" s="509"/>
      <c r="J1296" s="509"/>
      <c r="K1296" s="554"/>
      <c r="L1296" s="554"/>
      <c r="M1296" s="555"/>
      <c r="N1296" s="554"/>
    </row>
    <row r="1297" spans="1:14" x14ac:dyDescent="0.2">
      <c r="A1297" s="554"/>
      <c r="B1297" s="554"/>
      <c r="C1297" s="554"/>
      <c r="D1297" s="554"/>
      <c r="E1297" s="554"/>
      <c r="F1297" s="554"/>
      <c r="G1297" s="554"/>
      <c r="H1297" s="555"/>
      <c r="I1297" s="509"/>
      <c r="J1297" s="509"/>
      <c r="K1297" s="554"/>
      <c r="L1297" s="554"/>
      <c r="M1297" s="555"/>
      <c r="N1297" s="554"/>
    </row>
    <row r="1298" spans="1:14" x14ac:dyDescent="0.2">
      <c r="A1298" s="554"/>
      <c r="B1298" s="554"/>
      <c r="C1298" s="554"/>
      <c r="D1298" s="554"/>
      <c r="E1298" s="554"/>
      <c r="F1298" s="554"/>
      <c r="G1298" s="554"/>
      <c r="H1298" s="555"/>
      <c r="I1298" s="509"/>
      <c r="J1298" s="509"/>
      <c r="K1298" s="554"/>
      <c r="L1298" s="554"/>
      <c r="M1298" s="555"/>
      <c r="N1298" s="554"/>
    </row>
    <row r="1299" spans="1:14" x14ac:dyDescent="0.2">
      <c r="A1299" s="554"/>
      <c r="B1299" s="554"/>
      <c r="C1299" s="554"/>
      <c r="D1299" s="554"/>
      <c r="E1299" s="554"/>
      <c r="F1299" s="554"/>
      <c r="G1299" s="554"/>
      <c r="H1299" s="555"/>
      <c r="I1299" s="509"/>
      <c r="J1299" s="509"/>
      <c r="K1299" s="554"/>
      <c r="L1299" s="554"/>
      <c r="M1299" s="555"/>
      <c r="N1299" s="554"/>
    </row>
    <row r="1300" spans="1:14" x14ac:dyDescent="0.2">
      <c r="A1300" s="554"/>
      <c r="B1300" s="554"/>
      <c r="C1300" s="554"/>
      <c r="D1300" s="554"/>
      <c r="E1300" s="554"/>
      <c r="F1300" s="554"/>
      <c r="G1300" s="554"/>
      <c r="H1300" s="555"/>
      <c r="I1300" s="509"/>
      <c r="J1300" s="509"/>
      <c r="K1300" s="554"/>
      <c r="L1300" s="554"/>
      <c r="M1300" s="555"/>
      <c r="N1300" s="554"/>
    </row>
    <row r="1301" spans="1:14" x14ac:dyDescent="0.2">
      <c r="A1301" s="554"/>
      <c r="B1301" s="554"/>
      <c r="C1301" s="554"/>
      <c r="D1301" s="554"/>
      <c r="E1301" s="554"/>
      <c r="F1301" s="554"/>
      <c r="G1301" s="554"/>
      <c r="H1301" s="555"/>
      <c r="I1301" s="509"/>
      <c r="J1301" s="509"/>
      <c r="K1301" s="554"/>
      <c r="L1301" s="554"/>
      <c r="M1301" s="555"/>
      <c r="N1301" s="554"/>
    </row>
    <row r="1302" spans="1:14" x14ac:dyDescent="0.2">
      <c r="A1302" s="554"/>
      <c r="B1302" s="554"/>
      <c r="C1302" s="554"/>
      <c r="D1302" s="554"/>
      <c r="E1302" s="554"/>
      <c r="F1302" s="554"/>
      <c r="G1302" s="554"/>
      <c r="H1302" s="555"/>
      <c r="I1302" s="509"/>
      <c r="J1302" s="509"/>
      <c r="K1302" s="554"/>
      <c r="L1302" s="554"/>
      <c r="M1302" s="555"/>
      <c r="N1302" s="554"/>
    </row>
    <row r="1303" spans="1:14" x14ac:dyDescent="0.2">
      <c r="A1303" s="554"/>
      <c r="B1303" s="554"/>
      <c r="C1303" s="554"/>
      <c r="D1303" s="554"/>
      <c r="E1303" s="554"/>
      <c r="F1303" s="554"/>
      <c r="G1303" s="554"/>
      <c r="H1303" s="555"/>
      <c r="I1303" s="509"/>
      <c r="J1303" s="509"/>
      <c r="K1303" s="554"/>
      <c r="L1303" s="554"/>
      <c r="M1303" s="555"/>
      <c r="N1303" s="554"/>
    </row>
    <row r="1304" spans="1:14" x14ac:dyDescent="0.2">
      <c r="A1304" s="554"/>
      <c r="B1304" s="554"/>
      <c r="C1304" s="554"/>
      <c r="D1304" s="554"/>
      <c r="E1304" s="554"/>
      <c r="F1304" s="554"/>
      <c r="G1304" s="554"/>
      <c r="H1304" s="555"/>
      <c r="I1304" s="509"/>
      <c r="J1304" s="509"/>
      <c r="K1304" s="554"/>
      <c r="L1304" s="554"/>
      <c r="M1304" s="555"/>
      <c r="N1304" s="554"/>
    </row>
    <row r="1305" spans="1:14" x14ac:dyDescent="0.2">
      <c r="A1305" s="554"/>
      <c r="B1305" s="554"/>
      <c r="C1305" s="554"/>
      <c r="D1305" s="554"/>
      <c r="E1305" s="554"/>
      <c r="F1305" s="554"/>
      <c r="G1305" s="554"/>
      <c r="H1305" s="555"/>
      <c r="I1305" s="509"/>
      <c r="J1305" s="509"/>
      <c r="K1305" s="554"/>
      <c r="L1305" s="554"/>
      <c r="M1305" s="555"/>
      <c r="N1305" s="554"/>
    </row>
    <row r="1306" spans="1:14" x14ac:dyDescent="0.2">
      <c r="A1306" s="554"/>
      <c r="B1306" s="554"/>
      <c r="C1306" s="554"/>
      <c r="D1306" s="554"/>
      <c r="E1306" s="554"/>
      <c r="F1306" s="554"/>
      <c r="G1306" s="554"/>
      <c r="H1306" s="555"/>
      <c r="I1306" s="509"/>
      <c r="J1306" s="509"/>
      <c r="K1306" s="554"/>
      <c r="L1306" s="554"/>
      <c r="M1306" s="555"/>
      <c r="N1306" s="554"/>
    </row>
    <row r="1307" spans="1:14" x14ac:dyDescent="0.2">
      <c r="A1307" s="554"/>
      <c r="B1307" s="554"/>
      <c r="C1307" s="554"/>
      <c r="D1307" s="554"/>
      <c r="E1307" s="554"/>
      <c r="F1307" s="554"/>
      <c r="G1307" s="554"/>
      <c r="H1307" s="555"/>
      <c r="I1307" s="509"/>
      <c r="J1307" s="509"/>
      <c r="K1307" s="554"/>
      <c r="L1307" s="554"/>
      <c r="M1307" s="555"/>
      <c r="N1307" s="554"/>
    </row>
    <row r="1308" spans="1:14" x14ac:dyDescent="0.2">
      <c r="A1308" s="554"/>
      <c r="B1308" s="554"/>
      <c r="C1308" s="554"/>
      <c r="D1308" s="554"/>
      <c r="E1308" s="554"/>
      <c r="F1308" s="554"/>
      <c r="G1308" s="554"/>
      <c r="H1308" s="555"/>
      <c r="I1308" s="509"/>
      <c r="J1308" s="509"/>
      <c r="K1308" s="554"/>
      <c r="L1308" s="554"/>
      <c r="M1308" s="555"/>
      <c r="N1308" s="554"/>
    </row>
    <row r="1309" spans="1:14" x14ac:dyDescent="0.2">
      <c r="A1309" s="554"/>
      <c r="B1309" s="554"/>
      <c r="C1309" s="554"/>
      <c r="D1309" s="554"/>
      <c r="E1309" s="554"/>
      <c r="F1309" s="554"/>
      <c r="G1309" s="554"/>
      <c r="H1309" s="555"/>
      <c r="I1309" s="509"/>
      <c r="J1309" s="509"/>
      <c r="K1309" s="554"/>
      <c r="L1309" s="554"/>
      <c r="M1309" s="555"/>
      <c r="N1309" s="554"/>
    </row>
    <row r="1310" spans="1:14" x14ac:dyDescent="0.2">
      <c r="A1310" s="554"/>
      <c r="B1310" s="554"/>
      <c r="C1310" s="554"/>
      <c r="D1310" s="554"/>
      <c r="E1310" s="554"/>
      <c r="F1310" s="554"/>
      <c r="G1310" s="554"/>
      <c r="H1310" s="555"/>
      <c r="I1310" s="509"/>
      <c r="J1310" s="509"/>
      <c r="K1310" s="554"/>
      <c r="L1310" s="554"/>
      <c r="M1310" s="555"/>
      <c r="N1310" s="554"/>
    </row>
    <row r="1311" spans="1:14" x14ac:dyDescent="0.2">
      <c r="A1311" s="554"/>
      <c r="B1311" s="554"/>
      <c r="C1311" s="554"/>
      <c r="D1311" s="554"/>
      <c r="E1311" s="554"/>
      <c r="F1311" s="554"/>
      <c r="G1311" s="554"/>
      <c r="H1311" s="555"/>
      <c r="I1311" s="509"/>
      <c r="J1311" s="509"/>
      <c r="K1311" s="554"/>
      <c r="L1311" s="554"/>
      <c r="M1311" s="555"/>
      <c r="N1311" s="554"/>
    </row>
    <row r="1312" spans="1:14" x14ac:dyDescent="0.2">
      <c r="A1312" s="554"/>
      <c r="B1312" s="554"/>
      <c r="C1312" s="554"/>
      <c r="D1312" s="554"/>
      <c r="E1312" s="554"/>
      <c r="F1312" s="554"/>
      <c r="G1312" s="554"/>
      <c r="H1312" s="555"/>
      <c r="I1312" s="509"/>
      <c r="J1312" s="509"/>
      <c r="K1312" s="554"/>
      <c r="L1312" s="554"/>
      <c r="M1312" s="555"/>
      <c r="N1312" s="554"/>
    </row>
    <row r="1313" spans="1:14" x14ac:dyDescent="0.2">
      <c r="A1313" s="554"/>
      <c r="B1313" s="554"/>
      <c r="C1313" s="554"/>
      <c r="D1313" s="554"/>
      <c r="E1313" s="554"/>
      <c r="F1313" s="554"/>
      <c r="G1313" s="554"/>
      <c r="H1313" s="555"/>
      <c r="I1313" s="509"/>
      <c r="J1313" s="509"/>
      <c r="K1313" s="554"/>
      <c r="L1313" s="554"/>
      <c r="M1313" s="555"/>
      <c r="N1313" s="554"/>
    </row>
    <row r="1314" spans="1:14" x14ac:dyDescent="0.2">
      <c r="A1314" s="554"/>
      <c r="B1314" s="554"/>
      <c r="C1314" s="554"/>
      <c r="D1314" s="554"/>
      <c r="E1314" s="554"/>
      <c r="F1314" s="554"/>
      <c r="G1314" s="554"/>
      <c r="H1314" s="555"/>
      <c r="I1314" s="509"/>
      <c r="J1314" s="509"/>
      <c r="K1314" s="554"/>
      <c r="L1314" s="554"/>
      <c r="M1314" s="555"/>
      <c r="N1314" s="554"/>
    </row>
    <row r="1315" spans="1:14" x14ac:dyDescent="0.2">
      <c r="A1315" s="554"/>
      <c r="B1315" s="554"/>
      <c r="C1315" s="554"/>
      <c r="D1315" s="554"/>
      <c r="E1315" s="554"/>
      <c r="F1315" s="554"/>
      <c r="G1315" s="554"/>
      <c r="H1315" s="555"/>
      <c r="I1315" s="509"/>
      <c r="J1315" s="509"/>
      <c r="K1315" s="554"/>
      <c r="L1315" s="554"/>
      <c r="M1315" s="555"/>
      <c r="N1315" s="554"/>
    </row>
    <row r="1316" spans="1:14" x14ac:dyDescent="0.2">
      <c r="A1316" s="554"/>
      <c r="B1316" s="554"/>
      <c r="C1316" s="554"/>
      <c r="D1316" s="554"/>
      <c r="E1316" s="554"/>
      <c r="F1316" s="554"/>
      <c r="G1316" s="554"/>
      <c r="H1316" s="555"/>
      <c r="I1316" s="509"/>
      <c r="J1316" s="509"/>
      <c r="K1316" s="554"/>
      <c r="L1316" s="554"/>
      <c r="M1316" s="555"/>
      <c r="N1316" s="554"/>
    </row>
    <row r="1317" spans="1:14" x14ac:dyDescent="0.2">
      <c r="A1317" s="554"/>
      <c r="B1317" s="554"/>
      <c r="C1317" s="554"/>
      <c r="D1317" s="554"/>
      <c r="E1317" s="554"/>
      <c r="F1317" s="554"/>
      <c r="G1317" s="554"/>
      <c r="H1317" s="555"/>
      <c r="I1317" s="509"/>
      <c r="J1317" s="509"/>
      <c r="K1317" s="554"/>
      <c r="L1317" s="554"/>
      <c r="M1317" s="555"/>
      <c r="N1317" s="554"/>
    </row>
    <row r="1318" spans="1:14" x14ac:dyDescent="0.2">
      <c r="A1318" s="554"/>
      <c r="B1318" s="554"/>
      <c r="C1318" s="554"/>
      <c r="D1318" s="554"/>
      <c r="E1318" s="554"/>
      <c r="F1318" s="554"/>
      <c r="G1318" s="554"/>
      <c r="H1318" s="555"/>
      <c r="I1318" s="509"/>
      <c r="J1318" s="509"/>
      <c r="K1318" s="554"/>
      <c r="L1318" s="554"/>
      <c r="M1318" s="555"/>
      <c r="N1318" s="554"/>
    </row>
    <row r="1319" spans="1:14" x14ac:dyDescent="0.2">
      <c r="A1319" s="554"/>
      <c r="B1319" s="554"/>
      <c r="C1319" s="554"/>
      <c r="D1319" s="554"/>
      <c r="E1319" s="554"/>
      <c r="F1319" s="554"/>
      <c r="G1319" s="554"/>
      <c r="H1319" s="555"/>
      <c r="I1319" s="509"/>
      <c r="J1319" s="509"/>
      <c r="K1319" s="554"/>
      <c r="L1319" s="554"/>
      <c r="M1319" s="555"/>
      <c r="N1319" s="554"/>
    </row>
    <row r="1320" spans="1:14" x14ac:dyDescent="0.2">
      <c r="A1320" s="554"/>
      <c r="B1320" s="554"/>
      <c r="C1320" s="554"/>
      <c r="D1320" s="554"/>
      <c r="E1320" s="554"/>
      <c r="F1320" s="554"/>
      <c r="G1320" s="554"/>
      <c r="H1320" s="555"/>
      <c r="I1320" s="509"/>
      <c r="J1320" s="509"/>
      <c r="K1320" s="554"/>
      <c r="L1320" s="554"/>
      <c r="M1320" s="555"/>
      <c r="N1320" s="554"/>
    </row>
    <row r="1321" spans="1:14" x14ac:dyDescent="0.2">
      <c r="A1321" s="554"/>
      <c r="B1321" s="554"/>
      <c r="C1321" s="554"/>
      <c r="D1321" s="554"/>
      <c r="E1321" s="554"/>
      <c r="F1321" s="554"/>
      <c r="G1321" s="554"/>
      <c r="H1321" s="555"/>
      <c r="I1321" s="509"/>
      <c r="J1321" s="509"/>
      <c r="K1321" s="554"/>
      <c r="L1321" s="554"/>
      <c r="M1321" s="555"/>
      <c r="N1321" s="554"/>
    </row>
    <row r="1322" spans="1:14" x14ac:dyDescent="0.2">
      <c r="A1322" s="554"/>
      <c r="B1322" s="554"/>
      <c r="C1322" s="554"/>
      <c r="D1322" s="554"/>
      <c r="E1322" s="554"/>
      <c r="F1322" s="554"/>
      <c r="G1322" s="554"/>
      <c r="H1322" s="555"/>
      <c r="I1322" s="509"/>
      <c r="J1322" s="509"/>
      <c r="K1322" s="554"/>
      <c r="L1322" s="554"/>
      <c r="M1322" s="555"/>
      <c r="N1322" s="554"/>
    </row>
    <row r="1323" spans="1:14" x14ac:dyDescent="0.2">
      <c r="A1323" s="554"/>
      <c r="B1323" s="554"/>
      <c r="C1323" s="554"/>
      <c r="D1323" s="554"/>
      <c r="E1323" s="554"/>
      <c r="F1323" s="554"/>
      <c r="G1323" s="554"/>
      <c r="H1323" s="555"/>
      <c r="I1323" s="509"/>
      <c r="J1323" s="509"/>
      <c r="K1323" s="554"/>
      <c r="L1323" s="554"/>
      <c r="M1323" s="555"/>
      <c r="N1323" s="554"/>
    </row>
    <row r="1324" spans="1:14" x14ac:dyDescent="0.2">
      <c r="A1324" s="554"/>
      <c r="B1324" s="554"/>
      <c r="C1324" s="554"/>
      <c r="D1324" s="554"/>
      <c r="E1324" s="554"/>
      <c r="F1324" s="554"/>
      <c r="G1324" s="554"/>
      <c r="H1324" s="555"/>
      <c r="I1324" s="509"/>
      <c r="J1324" s="509"/>
      <c r="K1324" s="554"/>
      <c r="L1324" s="554"/>
      <c r="M1324" s="555"/>
      <c r="N1324" s="554"/>
    </row>
    <row r="1325" spans="1:14" x14ac:dyDescent="0.2">
      <c r="A1325" s="554"/>
      <c r="B1325" s="554"/>
      <c r="C1325" s="554"/>
      <c r="D1325" s="554"/>
      <c r="E1325" s="554"/>
      <c r="F1325" s="554"/>
      <c r="G1325" s="554"/>
      <c r="H1325" s="555"/>
      <c r="I1325" s="509"/>
      <c r="J1325" s="509"/>
      <c r="K1325" s="554"/>
      <c r="L1325" s="554"/>
      <c r="M1325" s="555"/>
      <c r="N1325" s="554"/>
    </row>
    <row r="1326" spans="1:14" x14ac:dyDescent="0.2">
      <c r="A1326" s="554"/>
      <c r="B1326" s="554"/>
      <c r="C1326" s="554"/>
      <c r="D1326" s="554"/>
      <c r="E1326" s="554"/>
      <c r="F1326" s="554"/>
      <c r="G1326" s="554"/>
      <c r="H1326" s="555"/>
      <c r="I1326" s="509"/>
      <c r="J1326" s="509"/>
      <c r="K1326" s="554"/>
      <c r="L1326" s="554"/>
      <c r="M1326" s="555"/>
      <c r="N1326" s="554"/>
    </row>
    <row r="1327" spans="1:14" x14ac:dyDescent="0.2">
      <c r="A1327" s="554"/>
      <c r="B1327" s="554"/>
      <c r="C1327" s="554"/>
      <c r="D1327" s="554"/>
      <c r="E1327" s="554"/>
      <c r="F1327" s="554"/>
      <c r="G1327" s="554"/>
      <c r="H1327" s="555"/>
      <c r="I1327" s="509"/>
      <c r="J1327" s="509"/>
      <c r="K1327" s="554"/>
      <c r="L1327" s="554"/>
      <c r="M1327" s="555"/>
      <c r="N1327" s="554"/>
    </row>
    <row r="1328" spans="1:14" x14ac:dyDescent="0.2">
      <c r="A1328" s="554"/>
      <c r="B1328" s="554"/>
      <c r="C1328" s="554"/>
      <c r="D1328" s="554"/>
      <c r="E1328" s="554"/>
      <c r="F1328" s="554"/>
      <c r="G1328" s="554"/>
      <c r="H1328" s="555"/>
      <c r="I1328" s="509"/>
      <c r="J1328" s="509"/>
      <c r="K1328" s="554"/>
      <c r="L1328" s="554"/>
      <c r="M1328" s="555"/>
      <c r="N1328" s="554"/>
    </row>
    <row r="1329" spans="1:14" x14ac:dyDescent="0.2">
      <c r="A1329" s="554"/>
      <c r="B1329" s="554"/>
      <c r="C1329" s="554"/>
      <c r="D1329" s="554"/>
      <c r="E1329" s="554"/>
      <c r="F1329" s="554"/>
      <c r="G1329" s="554"/>
      <c r="H1329" s="555"/>
      <c r="I1329" s="509"/>
      <c r="J1329" s="509"/>
      <c r="K1329" s="554"/>
      <c r="L1329" s="554"/>
      <c r="M1329" s="555"/>
      <c r="N1329" s="554"/>
    </row>
    <row r="1330" spans="1:14" x14ac:dyDescent="0.2">
      <c r="A1330" s="554"/>
      <c r="B1330" s="554"/>
      <c r="C1330" s="554"/>
      <c r="D1330" s="554"/>
      <c r="E1330" s="554"/>
      <c r="F1330" s="554"/>
      <c r="G1330" s="554"/>
      <c r="H1330" s="555"/>
      <c r="I1330" s="509"/>
      <c r="J1330" s="509"/>
      <c r="K1330" s="554"/>
      <c r="L1330" s="554"/>
      <c r="M1330" s="555"/>
      <c r="N1330" s="554"/>
    </row>
    <row r="1331" spans="1:14" x14ac:dyDescent="0.2">
      <c r="A1331" s="554"/>
      <c r="B1331" s="554"/>
      <c r="C1331" s="554"/>
      <c r="D1331" s="554"/>
      <c r="E1331" s="554"/>
      <c r="F1331" s="554"/>
      <c r="G1331" s="554"/>
      <c r="H1331" s="555"/>
      <c r="I1331" s="509"/>
      <c r="J1331" s="509"/>
      <c r="K1331" s="554"/>
      <c r="L1331" s="554"/>
      <c r="M1331" s="555"/>
      <c r="N1331" s="554"/>
    </row>
    <row r="1332" spans="1:14" x14ac:dyDescent="0.2">
      <c r="A1332" s="554"/>
      <c r="B1332" s="554"/>
      <c r="C1332" s="554"/>
      <c r="D1332" s="554"/>
      <c r="E1332" s="554"/>
      <c r="F1332" s="554"/>
      <c r="G1332" s="554"/>
      <c r="H1332" s="555"/>
      <c r="I1332" s="509"/>
      <c r="J1332" s="509"/>
      <c r="K1332" s="554"/>
      <c r="L1332" s="554"/>
      <c r="M1332" s="555"/>
      <c r="N1332" s="554"/>
    </row>
    <row r="1333" spans="1:14" x14ac:dyDescent="0.2">
      <c r="A1333" s="554"/>
      <c r="B1333" s="554"/>
      <c r="C1333" s="554"/>
      <c r="D1333" s="554"/>
      <c r="E1333" s="554"/>
      <c r="F1333" s="554"/>
      <c r="G1333" s="554"/>
      <c r="H1333" s="555"/>
      <c r="I1333" s="509"/>
      <c r="J1333" s="509"/>
      <c r="K1333" s="554"/>
      <c r="L1333" s="554"/>
      <c r="M1333" s="555"/>
      <c r="N1333" s="554"/>
    </row>
    <row r="1334" spans="1:14" x14ac:dyDescent="0.2">
      <c r="A1334" s="554"/>
      <c r="B1334" s="554"/>
      <c r="C1334" s="554"/>
      <c r="D1334" s="554"/>
      <c r="E1334" s="554"/>
      <c r="F1334" s="554"/>
      <c r="G1334" s="554"/>
      <c r="H1334" s="555"/>
      <c r="I1334" s="509"/>
      <c r="J1334" s="509"/>
      <c r="K1334" s="554"/>
      <c r="L1334" s="554"/>
      <c r="M1334" s="555"/>
      <c r="N1334" s="554"/>
    </row>
    <row r="1335" spans="1:14" x14ac:dyDescent="0.2">
      <c r="A1335" s="554"/>
      <c r="B1335" s="554"/>
      <c r="C1335" s="554"/>
      <c r="D1335" s="554"/>
      <c r="E1335" s="554"/>
      <c r="F1335" s="554"/>
      <c r="G1335" s="554"/>
      <c r="H1335" s="555"/>
      <c r="I1335" s="509"/>
      <c r="J1335" s="509"/>
      <c r="K1335" s="554"/>
      <c r="L1335" s="554"/>
      <c r="M1335" s="555"/>
      <c r="N1335" s="554"/>
    </row>
    <row r="1336" spans="1:14" x14ac:dyDescent="0.2">
      <c r="A1336" s="554"/>
      <c r="B1336" s="554"/>
      <c r="C1336" s="554"/>
      <c r="D1336" s="554"/>
      <c r="E1336" s="554"/>
      <c r="F1336" s="554"/>
      <c r="G1336" s="554"/>
      <c r="H1336" s="555"/>
      <c r="I1336" s="509"/>
      <c r="J1336" s="509"/>
      <c r="K1336" s="554"/>
      <c r="L1336" s="554"/>
      <c r="M1336" s="555"/>
      <c r="N1336" s="554"/>
    </row>
    <row r="1337" spans="1:14" x14ac:dyDescent="0.2">
      <c r="A1337" s="554"/>
      <c r="B1337" s="554"/>
      <c r="C1337" s="554"/>
      <c r="D1337" s="554"/>
      <c r="E1337" s="554"/>
      <c r="F1337" s="554"/>
      <c r="G1337" s="554"/>
      <c r="H1337" s="555"/>
      <c r="I1337" s="509"/>
      <c r="J1337" s="509"/>
      <c r="K1337" s="554"/>
      <c r="L1337" s="554"/>
      <c r="M1337" s="555"/>
      <c r="N1337" s="554"/>
    </row>
    <row r="1338" spans="1:14" x14ac:dyDescent="0.2">
      <c r="A1338" s="554"/>
      <c r="B1338" s="554"/>
      <c r="C1338" s="554"/>
      <c r="D1338" s="554"/>
      <c r="E1338" s="554"/>
      <c r="F1338" s="554"/>
      <c r="G1338" s="554"/>
      <c r="H1338" s="555"/>
      <c r="I1338" s="509"/>
      <c r="J1338" s="509"/>
      <c r="K1338" s="554"/>
      <c r="L1338" s="554"/>
      <c r="M1338" s="555"/>
      <c r="N1338" s="554"/>
    </row>
    <row r="1339" spans="1:14" x14ac:dyDescent="0.2">
      <c r="A1339" s="554"/>
      <c r="B1339" s="554"/>
      <c r="C1339" s="554"/>
      <c r="D1339" s="554"/>
      <c r="E1339" s="554"/>
      <c r="F1339" s="554"/>
      <c r="G1339" s="554"/>
      <c r="H1339" s="555"/>
      <c r="I1339" s="509"/>
      <c r="J1339" s="509"/>
      <c r="K1339" s="554"/>
      <c r="L1339" s="554"/>
      <c r="M1339" s="555"/>
      <c r="N1339" s="554"/>
    </row>
    <row r="1340" spans="1:14" x14ac:dyDescent="0.2">
      <c r="A1340" s="554"/>
      <c r="B1340" s="554"/>
      <c r="C1340" s="554"/>
      <c r="D1340" s="554"/>
      <c r="E1340" s="554"/>
      <c r="F1340" s="554"/>
      <c r="G1340" s="554"/>
      <c r="H1340" s="555"/>
      <c r="I1340" s="509"/>
      <c r="J1340" s="509"/>
      <c r="K1340" s="554"/>
      <c r="L1340" s="554"/>
      <c r="M1340" s="555"/>
      <c r="N1340" s="554"/>
    </row>
    <row r="1341" spans="1:14" x14ac:dyDescent="0.2">
      <c r="A1341" s="554"/>
      <c r="B1341" s="554"/>
      <c r="C1341" s="554"/>
      <c r="D1341" s="554"/>
      <c r="E1341" s="554"/>
      <c r="F1341" s="554"/>
      <c r="G1341" s="554"/>
      <c r="H1341" s="555"/>
      <c r="I1341" s="509"/>
      <c r="J1341" s="509"/>
      <c r="K1341" s="554"/>
      <c r="L1341" s="554"/>
      <c r="M1341" s="555"/>
      <c r="N1341" s="554"/>
    </row>
    <row r="1342" spans="1:14" x14ac:dyDescent="0.2">
      <c r="A1342" s="554"/>
      <c r="B1342" s="554"/>
      <c r="C1342" s="554"/>
      <c r="D1342" s="554"/>
      <c r="E1342" s="554"/>
      <c r="F1342" s="554"/>
      <c r="G1342" s="554"/>
      <c r="H1342" s="555"/>
      <c r="I1342" s="509"/>
      <c r="J1342" s="509"/>
      <c r="K1342" s="554"/>
      <c r="L1342" s="554"/>
      <c r="M1342" s="555"/>
      <c r="N1342" s="554"/>
    </row>
    <row r="1343" spans="1:14" x14ac:dyDescent="0.2">
      <c r="A1343" s="554"/>
      <c r="B1343" s="554"/>
      <c r="C1343" s="554"/>
      <c r="D1343" s="554"/>
      <c r="E1343" s="554"/>
      <c r="F1343" s="554"/>
      <c r="G1343" s="554"/>
      <c r="H1343" s="555"/>
      <c r="I1343" s="509"/>
      <c r="J1343" s="509"/>
      <c r="K1343" s="554"/>
      <c r="L1343" s="554"/>
      <c r="M1343" s="555"/>
      <c r="N1343" s="554"/>
    </row>
    <row r="1344" spans="1:14" x14ac:dyDescent="0.2">
      <c r="A1344" s="554"/>
      <c r="B1344" s="554"/>
      <c r="C1344" s="554"/>
      <c r="D1344" s="554"/>
      <c r="E1344" s="554"/>
      <c r="F1344" s="554"/>
      <c r="G1344" s="554"/>
      <c r="H1344" s="555"/>
      <c r="I1344" s="509"/>
      <c r="J1344" s="509"/>
      <c r="K1344" s="554"/>
      <c r="L1344" s="554"/>
      <c r="M1344" s="555"/>
      <c r="N1344" s="554"/>
    </row>
    <row r="1345" spans="1:14" x14ac:dyDescent="0.2">
      <c r="A1345" s="554"/>
      <c r="B1345" s="554"/>
      <c r="C1345" s="554"/>
      <c r="D1345" s="554"/>
      <c r="E1345" s="554"/>
      <c r="F1345" s="554"/>
      <c r="G1345" s="554"/>
      <c r="H1345" s="555"/>
      <c r="I1345" s="509"/>
      <c r="J1345" s="509"/>
      <c r="K1345" s="554"/>
      <c r="L1345" s="554"/>
      <c r="M1345" s="555"/>
      <c r="N1345" s="554"/>
    </row>
    <row r="1346" spans="1:14" x14ac:dyDescent="0.2">
      <c r="A1346" s="554"/>
      <c r="B1346" s="554"/>
      <c r="C1346" s="554"/>
      <c r="D1346" s="554"/>
      <c r="E1346" s="554"/>
      <c r="F1346" s="554"/>
      <c r="G1346" s="554"/>
      <c r="H1346" s="555"/>
      <c r="I1346" s="509"/>
      <c r="J1346" s="509"/>
      <c r="K1346" s="554"/>
      <c r="L1346" s="554"/>
      <c r="M1346" s="555"/>
      <c r="N1346" s="554"/>
    </row>
    <row r="1347" spans="1:14" x14ac:dyDescent="0.2">
      <c r="A1347" s="554"/>
      <c r="B1347" s="554"/>
      <c r="C1347" s="554"/>
      <c r="D1347" s="554"/>
      <c r="E1347" s="554"/>
      <c r="F1347" s="554"/>
      <c r="G1347" s="554"/>
      <c r="H1347" s="555"/>
      <c r="I1347" s="509"/>
      <c r="J1347" s="509"/>
      <c r="K1347" s="554"/>
      <c r="L1347" s="554"/>
      <c r="M1347" s="555"/>
      <c r="N1347" s="554"/>
    </row>
    <row r="1348" spans="1:14" x14ac:dyDescent="0.2">
      <c r="A1348" s="554"/>
      <c r="B1348" s="554"/>
      <c r="C1348" s="554"/>
      <c r="D1348" s="554"/>
      <c r="E1348" s="554"/>
      <c r="F1348" s="554"/>
      <c r="G1348" s="554"/>
      <c r="H1348" s="555"/>
      <c r="I1348" s="509"/>
      <c r="J1348" s="509"/>
      <c r="K1348" s="554"/>
      <c r="L1348" s="554"/>
      <c r="M1348" s="555"/>
      <c r="N1348" s="554"/>
    </row>
    <row r="1349" spans="1:14" x14ac:dyDescent="0.2">
      <c r="A1349" s="554"/>
      <c r="B1349" s="554"/>
      <c r="C1349" s="554"/>
      <c r="D1349" s="554"/>
      <c r="E1349" s="554"/>
      <c r="F1349" s="554"/>
      <c r="G1349" s="554"/>
      <c r="H1349" s="555"/>
      <c r="I1349" s="509"/>
      <c r="J1349" s="509"/>
      <c r="K1349" s="554"/>
      <c r="L1349" s="554"/>
      <c r="M1349" s="555"/>
      <c r="N1349" s="554"/>
    </row>
    <row r="1350" spans="1:14" x14ac:dyDescent="0.2">
      <c r="A1350" s="554"/>
      <c r="B1350" s="554"/>
      <c r="C1350" s="554"/>
      <c r="D1350" s="554"/>
      <c r="E1350" s="554"/>
      <c r="F1350" s="554"/>
      <c r="G1350" s="554"/>
      <c r="H1350" s="555"/>
      <c r="I1350" s="509"/>
      <c r="J1350" s="509"/>
      <c r="K1350" s="554"/>
      <c r="L1350" s="554"/>
      <c r="M1350" s="555"/>
      <c r="N1350" s="554"/>
    </row>
    <row r="1351" spans="1:14" x14ac:dyDescent="0.2">
      <c r="A1351" s="554"/>
      <c r="B1351" s="554"/>
      <c r="C1351" s="554"/>
      <c r="D1351" s="554"/>
      <c r="E1351" s="554"/>
      <c r="F1351" s="554"/>
      <c r="G1351" s="554"/>
      <c r="H1351" s="555"/>
      <c r="I1351" s="509"/>
      <c r="J1351" s="509"/>
      <c r="K1351" s="554"/>
      <c r="L1351" s="554"/>
      <c r="M1351" s="555"/>
      <c r="N1351" s="554"/>
    </row>
    <row r="1352" spans="1:14" x14ac:dyDescent="0.2">
      <c r="A1352" s="554"/>
      <c r="B1352" s="554"/>
      <c r="C1352" s="554"/>
      <c r="D1352" s="554"/>
      <c r="E1352" s="554"/>
      <c r="F1352" s="554"/>
      <c r="G1352" s="554"/>
      <c r="H1352" s="555"/>
      <c r="I1352" s="509"/>
      <c r="J1352" s="509"/>
      <c r="K1352" s="554"/>
      <c r="L1352" s="554"/>
      <c r="M1352" s="555"/>
      <c r="N1352" s="554"/>
    </row>
    <row r="1353" spans="1:14" x14ac:dyDescent="0.2">
      <c r="A1353" s="554"/>
      <c r="B1353" s="554"/>
      <c r="C1353" s="554"/>
      <c r="D1353" s="554"/>
      <c r="E1353" s="554"/>
      <c r="F1353" s="554"/>
      <c r="G1353" s="554"/>
      <c r="H1353" s="555"/>
      <c r="I1353" s="509"/>
      <c r="J1353" s="509"/>
      <c r="K1353" s="554"/>
      <c r="L1353" s="554"/>
      <c r="M1353" s="555"/>
      <c r="N1353" s="554"/>
    </row>
    <row r="1354" spans="1:14" x14ac:dyDescent="0.2">
      <c r="A1354" s="554"/>
      <c r="B1354" s="554"/>
      <c r="C1354" s="554"/>
      <c r="D1354" s="554"/>
      <c r="E1354" s="554"/>
      <c r="F1354" s="554"/>
      <c r="G1354" s="554"/>
      <c r="H1354" s="555"/>
      <c r="I1354" s="509"/>
      <c r="J1354" s="509"/>
      <c r="K1354" s="554"/>
      <c r="L1354" s="554"/>
      <c r="M1354" s="555"/>
      <c r="N1354" s="554"/>
    </row>
    <row r="1355" spans="1:14" x14ac:dyDescent="0.2">
      <c r="A1355" s="554"/>
      <c r="B1355" s="554"/>
      <c r="C1355" s="554"/>
      <c r="D1355" s="554"/>
      <c r="E1355" s="554"/>
      <c r="F1355" s="554"/>
      <c r="G1355" s="554"/>
      <c r="H1355" s="555"/>
      <c r="I1355" s="509"/>
      <c r="J1355" s="509"/>
      <c r="K1355" s="554"/>
      <c r="L1355" s="554"/>
      <c r="M1355" s="555"/>
      <c r="N1355" s="554"/>
    </row>
    <row r="1356" spans="1:14" x14ac:dyDescent="0.2">
      <c r="A1356" s="554"/>
      <c r="B1356" s="554"/>
      <c r="C1356" s="554"/>
      <c r="D1356" s="554"/>
      <c r="E1356" s="554"/>
      <c r="F1356" s="554"/>
      <c r="G1356" s="554"/>
      <c r="H1356" s="555"/>
      <c r="I1356" s="509"/>
      <c r="J1356" s="509"/>
      <c r="K1356" s="554"/>
      <c r="L1356" s="554"/>
      <c r="M1356" s="555"/>
      <c r="N1356" s="554"/>
    </row>
    <row r="1357" spans="1:14" x14ac:dyDescent="0.2">
      <c r="A1357" s="554"/>
      <c r="B1357" s="554"/>
      <c r="C1357" s="554"/>
      <c r="D1357" s="554"/>
      <c r="E1357" s="554"/>
      <c r="F1357" s="554"/>
      <c r="G1357" s="554"/>
      <c r="H1357" s="555"/>
      <c r="I1357" s="509"/>
      <c r="J1357" s="509"/>
      <c r="K1357" s="554"/>
      <c r="L1357" s="554"/>
      <c r="M1357" s="555"/>
      <c r="N1357" s="554"/>
    </row>
    <row r="1358" spans="1:14" x14ac:dyDescent="0.2">
      <c r="A1358" s="554"/>
      <c r="B1358" s="554"/>
      <c r="C1358" s="554"/>
      <c r="D1358" s="554"/>
      <c r="E1358" s="554"/>
      <c r="F1358" s="554"/>
      <c r="G1358" s="554"/>
      <c r="H1358" s="555"/>
      <c r="I1358" s="509"/>
      <c r="J1358" s="509"/>
      <c r="K1358" s="554"/>
      <c r="L1358" s="554"/>
      <c r="M1358" s="555"/>
      <c r="N1358" s="554"/>
    </row>
    <row r="1359" spans="1:14" x14ac:dyDescent="0.2">
      <c r="A1359" s="554"/>
      <c r="B1359" s="554"/>
      <c r="C1359" s="554"/>
      <c r="D1359" s="554"/>
      <c r="E1359" s="554"/>
      <c r="F1359" s="554"/>
      <c r="G1359" s="554"/>
      <c r="H1359" s="555"/>
      <c r="I1359" s="509"/>
      <c r="J1359" s="509"/>
      <c r="K1359" s="554"/>
      <c r="L1359" s="554"/>
      <c r="M1359" s="555"/>
      <c r="N1359" s="554"/>
    </row>
    <row r="1360" spans="1:14" x14ac:dyDescent="0.2">
      <c r="A1360" s="554"/>
      <c r="B1360" s="554"/>
      <c r="C1360" s="554"/>
      <c r="D1360" s="554"/>
      <c r="E1360" s="554"/>
      <c r="F1360" s="554"/>
      <c r="G1360" s="554"/>
      <c r="H1360" s="555"/>
      <c r="I1360" s="509"/>
      <c r="J1360" s="509"/>
      <c r="K1360" s="554"/>
      <c r="L1360" s="554"/>
      <c r="M1360" s="555"/>
      <c r="N1360" s="554"/>
    </row>
    <row r="1361" spans="1:14" x14ac:dyDescent="0.2">
      <c r="A1361" s="554"/>
      <c r="B1361" s="554"/>
      <c r="C1361" s="554"/>
      <c r="D1361" s="554"/>
      <c r="E1361" s="554"/>
      <c r="F1361" s="554"/>
      <c r="G1361" s="554"/>
      <c r="H1361" s="555"/>
      <c r="I1361" s="509"/>
      <c r="J1361" s="509"/>
      <c r="K1361" s="554"/>
      <c r="L1361" s="554"/>
      <c r="M1361" s="555"/>
      <c r="N1361" s="554"/>
    </row>
    <row r="1362" spans="1:14" x14ac:dyDescent="0.2">
      <c r="A1362" s="554"/>
      <c r="B1362" s="554"/>
      <c r="C1362" s="554"/>
      <c r="D1362" s="554"/>
      <c r="E1362" s="554"/>
      <c r="F1362" s="554"/>
      <c r="G1362" s="554"/>
      <c r="H1362" s="555"/>
      <c r="I1362" s="509"/>
      <c r="J1362" s="509"/>
      <c r="K1362" s="554"/>
      <c r="L1362" s="554"/>
      <c r="M1362" s="555"/>
      <c r="N1362" s="554"/>
    </row>
    <row r="1363" spans="1:14" x14ac:dyDescent="0.2">
      <c r="A1363" s="554"/>
      <c r="B1363" s="554"/>
      <c r="C1363" s="554"/>
      <c r="D1363" s="554"/>
      <c r="E1363" s="554"/>
      <c r="F1363" s="554"/>
      <c r="G1363" s="554"/>
      <c r="H1363" s="555"/>
      <c r="I1363" s="509"/>
      <c r="J1363" s="509"/>
      <c r="K1363" s="554"/>
      <c r="L1363" s="554"/>
      <c r="M1363" s="555"/>
      <c r="N1363" s="554"/>
    </row>
    <row r="1364" spans="1:14" x14ac:dyDescent="0.2">
      <c r="A1364" s="554"/>
      <c r="B1364" s="554"/>
      <c r="C1364" s="554"/>
      <c r="D1364" s="554"/>
      <c r="E1364" s="554"/>
      <c r="F1364" s="554"/>
      <c r="G1364" s="554"/>
      <c r="H1364" s="555"/>
      <c r="I1364" s="509"/>
      <c r="J1364" s="509"/>
      <c r="K1364" s="554"/>
      <c r="L1364" s="554"/>
      <c r="M1364" s="555"/>
      <c r="N1364" s="554"/>
    </row>
    <row r="1365" spans="1:14" x14ac:dyDescent="0.2">
      <c r="A1365" s="554"/>
      <c r="B1365" s="554"/>
      <c r="C1365" s="554"/>
      <c r="D1365" s="554"/>
      <c r="E1365" s="554"/>
      <c r="F1365" s="554"/>
      <c r="G1365" s="554"/>
      <c r="H1365" s="555"/>
      <c r="I1365" s="509"/>
      <c r="J1365" s="509"/>
      <c r="K1365" s="554"/>
      <c r="L1365" s="554"/>
      <c r="M1365" s="555"/>
      <c r="N1365" s="554"/>
    </row>
    <row r="1366" spans="1:14" x14ac:dyDescent="0.2">
      <c r="A1366" s="554"/>
      <c r="B1366" s="554"/>
      <c r="C1366" s="554"/>
      <c r="D1366" s="554"/>
      <c r="E1366" s="554"/>
      <c r="F1366" s="554"/>
      <c r="G1366" s="554"/>
      <c r="H1366" s="555"/>
      <c r="I1366" s="509"/>
      <c r="J1366" s="509"/>
      <c r="K1366" s="554"/>
      <c r="L1366" s="554"/>
      <c r="M1366" s="555"/>
      <c r="N1366" s="554"/>
    </row>
    <row r="1367" spans="1:14" x14ac:dyDescent="0.2">
      <c r="A1367" s="554"/>
      <c r="B1367" s="554"/>
      <c r="C1367" s="554"/>
      <c r="D1367" s="554"/>
      <c r="E1367" s="554"/>
      <c r="F1367" s="554"/>
      <c r="G1367" s="554"/>
      <c r="H1367" s="555"/>
      <c r="I1367" s="509"/>
      <c r="J1367" s="509"/>
      <c r="K1367" s="554"/>
      <c r="L1367" s="554"/>
      <c r="M1367" s="555"/>
      <c r="N1367" s="554"/>
    </row>
    <row r="1368" spans="1:14" x14ac:dyDescent="0.2">
      <c r="A1368" s="554"/>
      <c r="B1368" s="554"/>
      <c r="C1368" s="554"/>
      <c r="D1368" s="554"/>
      <c r="E1368" s="554"/>
      <c r="F1368" s="554"/>
      <c r="G1368" s="554"/>
      <c r="H1368" s="555"/>
      <c r="I1368" s="509"/>
      <c r="J1368" s="509"/>
      <c r="K1368" s="554"/>
      <c r="L1368" s="554"/>
      <c r="M1368" s="555"/>
      <c r="N1368" s="554"/>
    </row>
    <row r="1369" spans="1:14" x14ac:dyDescent="0.2">
      <c r="A1369" s="554"/>
      <c r="B1369" s="554"/>
      <c r="C1369" s="554"/>
      <c r="D1369" s="554"/>
      <c r="E1369" s="554"/>
      <c r="F1369" s="554"/>
      <c r="G1369" s="554"/>
      <c r="H1369" s="555"/>
      <c r="I1369" s="509"/>
      <c r="J1369" s="509"/>
      <c r="K1369" s="554"/>
      <c r="L1369" s="554"/>
      <c r="M1369" s="555"/>
      <c r="N1369" s="554"/>
    </row>
    <row r="1370" spans="1:14" x14ac:dyDescent="0.2">
      <c r="A1370" s="554"/>
      <c r="B1370" s="554"/>
      <c r="C1370" s="554"/>
      <c r="D1370" s="554"/>
      <c r="E1370" s="554"/>
      <c r="F1370" s="554"/>
      <c r="G1370" s="554"/>
      <c r="H1370" s="555"/>
      <c r="I1370" s="509"/>
      <c r="J1370" s="509"/>
      <c r="K1370" s="554"/>
      <c r="L1370" s="554"/>
      <c r="M1370" s="555"/>
      <c r="N1370" s="554"/>
    </row>
    <row r="1371" spans="1:14" x14ac:dyDescent="0.2">
      <c r="A1371" s="554"/>
      <c r="B1371" s="554"/>
      <c r="C1371" s="554"/>
      <c r="D1371" s="554"/>
      <c r="E1371" s="554"/>
      <c r="F1371" s="554"/>
      <c r="G1371" s="554"/>
      <c r="H1371" s="555"/>
      <c r="I1371" s="509"/>
      <c r="J1371" s="509"/>
      <c r="K1371" s="554"/>
      <c r="L1371" s="554"/>
      <c r="M1371" s="555"/>
      <c r="N1371" s="554"/>
    </row>
    <row r="1372" spans="1:14" x14ac:dyDescent="0.2">
      <c r="A1372" s="554"/>
      <c r="B1372" s="554"/>
      <c r="C1372" s="554"/>
      <c r="D1372" s="554"/>
      <c r="E1372" s="554"/>
      <c r="F1372" s="554"/>
      <c r="G1372" s="554"/>
      <c r="H1372" s="555"/>
      <c r="I1372" s="509"/>
      <c r="J1372" s="509"/>
      <c r="K1372" s="554"/>
      <c r="L1372" s="554"/>
      <c r="M1372" s="555"/>
      <c r="N1372" s="554"/>
    </row>
    <row r="1373" spans="1:14" x14ac:dyDescent="0.2">
      <c r="A1373" s="554"/>
      <c r="B1373" s="554"/>
      <c r="C1373" s="554"/>
      <c r="D1373" s="554"/>
      <c r="E1373" s="554"/>
      <c r="F1373" s="554"/>
      <c r="G1373" s="554"/>
      <c r="H1373" s="555"/>
      <c r="I1373" s="509"/>
      <c r="J1373" s="509"/>
      <c r="K1373" s="554"/>
      <c r="L1373" s="554"/>
      <c r="M1373" s="555"/>
      <c r="N1373" s="554"/>
    </row>
    <row r="1374" spans="1:14" x14ac:dyDescent="0.2">
      <c r="A1374" s="554"/>
      <c r="B1374" s="554"/>
      <c r="C1374" s="554"/>
      <c r="D1374" s="554"/>
      <c r="E1374" s="554"/>
      <c r="F1374" s="554"/>
      <c r="G1374" s="554"/>
      <c r="H1374" s="555"/>
      <c r="I1374" s="509"/>
      <c r="J1374" s="509"/>
      <c r="K1374" s="554"/>
      <c r="L1374" s="554"/>
      <c r="M1374" s="555"/>
      <c r="N1374" s="554"/>
    </row>
    <row r="1375" spans="1:14" x14ac:dyDescent="0.2">
      <c r="A1375" s="554"/>
      <c r="B1375" s="554"/>
      <c r="C1375" s="554"/>
      <c r="D1375" s="554"/>
      <c r="E1375" s="554"/>
      <c r="F1375" s="554"/>
      <c r="G1375" s="554"/>
      <c r="H1375" s="555"/>
      <c r="I1375" s="509"/>
      <c r="J1375" s="509"/>
      <c r="K1375" s="554"/>
      <c r="L1375" s="554"/>
      <c r="M1375" s="555"/>
      <c r="N1375" s="554"/>
    </row>
    <row r="1376" spans="1:14" x14ac:dyDescent="0.2">
      <c r="A1376" s="554"/>
      <c r="B1376" s="554"/>
      <c r="C1376" s="554"/>
      <c r="D1376" s="554"/>
      <c r="E1376" s="554"/>
      <c r="F1376" s="554"/>
      <c r="G1376" s="554"/>
      <c r="H1376" s="555"/>
      <c r="I1376" s="509"/>
      <c r="J1376" s="509"/>
      <c r="K1376" s="554"/>
      <c r="L1376" s="554"/>
      <c r="M1376" s="555"/>
      <c r="N1376" s="554"/>
    </row>
    <row r="1377" spans="1:14" x14ac:dyDescent="0.2">
      <c r="A1377" s="554"/>
      <c r="B1377" s="554"/>
      <c r="C1377" s="554"/>
      <c r="D1377" s="554"/>
      <c r="E1377" s="554"/>
      <c r="F1377" s="554"/>
      <c r="G1377" s="554"/>
      <c r="H1377" s="555"/>
      <c r="I1377" s="509"/>
      <c r="J1377" s="509"/>
      <c r="K1377" s="554"/>
      <c r="L1377" s="554"/>
      <c r="M1377" s="555"/>
      <c r="N1377" s="554"/>
    </row>
    <row r="1378" spans="1:14" x14ac:dyDescent="0.2">
      <c r="A1378" s="554"/>
      <c r="B1378" s="554"/>
      <c r="C1378" s="554"/>
      <c r="D1378" s="554"/>
      <c r="E1378" s="554"/>
      <c r="F1378" s="554"/>
      <c r="G1378" s="554"/>
      <c r="H1378" s="555"/>
      <c r="I1378" s="509"/>
      <c r="J1378" s="509"/>
      <c r="K1378" s="554"/>
      <c r="L1378" s="554"/>
      <c r="M1378" s="555"/>
      <c r="N1378" s="554"/>
    </row>
    <row r="1379" spans="1:14" x14ac:dyDescent="0.2">
      <c r="A1379" s="554"/>
      <c r="B1379" s="554"/>
      <c r="C1379" s="554"/>
      <c r="D1379" s="554"/>
      <c r="E1379" s="554"/>
      <c r="F1379" s="554"/>
      <c r="G1379" s="554"/>
      <c r="H1379" s="555"/>
      <c r="I1379" s="509"/>
      <c r="J1379" s="509"/>
      <c r="K1379" s="554"/>
      <c r="L1379" s="554"/>
      <c r="M1379" s="555"/>
      <c r="N1379" s="554"/>
    </row>
    <row r="1380" spans="1:14" x14ac:dyDescent="0.2">
      <c r="A1380" s="554"/>
      <c r="B1380" s="554"/>
      <c r="C1380" s="554"/>
      <c r="D1380" s="554"/>
      <c r="E1380" s="554"/>
      <c r="F1380" s="554"/>
      <c r="G1380" s="554"/>
      <c r="H1380" s="555"/>
      <c r="I1380" s="509"/>
      <c r="J1380" s="509"/>
      <c r="K1380" s="554"/>
      <c r="L1380" s="554"/>
      <c r="M1380" s="555"/>
      <c r="N1380" s="554"/>
    </row>
    <row r="1381" spans="1:14" x14ac:dyDescent="0.2">
      <c r="A1381" s="554"/>
      <c r="B1381" s="554"/>
      <c r="C1381" s="554"/>
      <c r="D1381" s="554"/>
      <c r="E1381" s="554"/>
      <c r="F1381" s="554"/>
      <c r="G1381" s="554"/>
      <c r="H1381" s="555"/>
      <c r="I1381" s="509"/>
      <c r="J1381" s="509"/>
      <c r="K1381" s="554"/>
      <c r="L1381" s="554"/>
      <c r="M1381" s="555"/>
      <c r="N1381" s="554"/>
    </row>
    <row r="1382" spans="1:14" x14ac:dyDescent="0.2">
      <c r="A1382" s="554"/>
      <c r="B1382" s="554"/>
      <c r="C1382" s="554"/>
      <c r="D1382" s="554"/>
      <c r="E1382" s="554"/>
      <c r="F1382" s="554"/>
      <c r="G1382" s="554"/>
      <c r="H1382" s="555"/>
      <c r="I1382" s="509"/>
      <c r="J1382" s="509"/>
      <c r="K1382" s="554"/>
      <c r="L1382" s="554"/>
      <c r="M1382" s="555"/>
      <c r="N1382" s="554"/>
    </row>
    <row r="1383" spans="1:14" x14ac:dyDescent="0.2">
      <c r="A1383" s="554"/>
      <c r="B1383" s="554"/>
      <c r="C1383" s="554"/>
      <c r="D1383" s="554"/>
      <c r="E1383" s="554"/>
      <c r="F1383" s="554"/>
      <c r="G1383" s="554"/>
      <c r="H1383" s="555"/>
      <c r="I1383" s="509"/>
      <c r="J1383" s="509"/>
      <c r="K1383" s="554"/>
      <c r="L1383" s="554"/>
      <c r="M1383" s="555"/>
      <c r="N1383" s="554"/>
    </row>
    <row r="1384" spans="1:14" x14ac:dyDescent="0.2">
      <c r="A1384" s="554"/>
      <c r="B1384" s="554"/>
      <c r="C1384" s="554"/>
      <c r="D1384" s="554"/>
      <c r="E1384" s="554"/>
      <c r="F1384" s="554"/>
      <c r="G1384" s="554"/>
      <c r="H1384" s="555"/>
      <c r="I1384" s="509"/>
      <c r="J1384" s="509"/>
      <c r="K1384" s="554"/>
      <c r="L1384" s="554"/>
      <c r="M1384" s="555"/>
      <c r="N1384" s="554"/>
    </row>
    <row r="1385" spans="1:14" x14ac:dyDescent="0.2">
      <c r="A1385" s="554"/>
      <c r="B1385" s="554"/>
      <c r="C1385" s="554"/>
      <c r="D1385" s="554"/>
      <c r="E1385" s="554"/>
      <c r="F1385" s="554"/>
      <c r="G1385" s="554"/>
      <c r="H1385" s="555"/>
      <c r="I1385" s="509"/>
      <c r="J1385" s="509"/>
      <c r="K1385" s="554"/>
      <c r="L1385" s="554"/>
      <c r="M1385" s="555"/>
      <c r="N1385" s="554"/>
    </row>
    <row r="1386" spans="1:14" x14ac:dyDescent="0.2">
      <c r="A1386" s="554"/>
      <c r="B1386" s="554"/>
      <c r="C1386" s="554"/>
      <c r="D1386" s="554"/>
      <c r="E1386" s="554"/>
      <c r="F1386" s="554"/>
      <c r="G1386" s="554"/>
      <c r="H1386" s="555"/>
      <c r="I1386" s="509"/>
      <c r="J1386" s="509"/>
      <c r="K1386" s="554"/>
      <c r="L1386" s="554"/>
      <c r="M1386" s="555"/>
      <c r="N1386" s="554"/>
    </row>
    <row r="1387" spans="1:14" x14ac:dyDescent="0.2">
      <c r="A1387" s="554"/>
      <c r="B1387" s="554"/>
      <c r="C1387" s="554"/>
      <c r="D1387" s="554"/>
      <c r="E1387" s="554"/>
      <c r="F1387" s="554"/>
      <c r="G1387" s="554"/>
      <c r="H1387" s="555"/>
      <c r="I1387" s="509"/>
      <c r="J1387" s="509"/>
      <c r="K1387" s="554"/>
      <c r="L1387" s="554"/>
      <c r="M1387" s="555"/>
      <c r="N1387" s="554"/>
    </row>
    <row r="1388" spans="1:14" x14ac:dyDescent="0.2">
      <c r="A1388" s="554"/>
      <c r="B1388" s="554"/>
      <c r="C1388" s="554"/>
      <c r="D1388" s="554"/>
      <c r="E1388" s="554"/>
      <c r="F1388" s="554"/>
      <c r="G1388" s="554"/>
      <c r="H1388" s="555"/>
      <c r="I1388" s="509"/>
      <c r="J1388" s="509"/>
      <c r="K1388" s="554"/>
      <c r="L1388" s="554"/>
      <c r="M1388" s="555"/>
      <c r="N1388" s="554"/>
    </row>
    <row r="1389" spans="1:14" x14ac:dyDescent="0.2">
      <c r="A1389" s="554"/>
      <c r="B1389" s="554"/>
      <c r="C1389" s="554"/>
      <c r="D1389" s="554"/>
      <c r="E1389" s="554"/>
      <c r="F1389" s="554"/>
      <c r="G1389" s="554"/>
      <c r="H1389" s="555"/>
      <c r="I1389" s="509"/>
      <c r="J1389" s="509"/>
      <c r="K1389" s="554"/>
      <c r="L1389" s="554"/>
      <c r="M1389" s="555"/>
      <c r="N1389" s="554"/>
    </row>
    <row r="1390" spans="1:14" x14ac:dyDescent="0.2">
      <c r="A1390" s="554"/>
      <c r="B1390" s="554"/>
      <c r="C1390" s="554"/>
      <c r="D1390" s="554"/>
      <c r="E1390" s="554"/>
      <c r="F1390" s="554"/>
      <c r="G1390" s="554"/>
      <c r="H1390" s="555"/>
      <c r="I1390" s="509"/>
      <c r="J1390" s="509"/>
      <c r="K1390" s="554"/>
      <c r="L1390" s="554"/>
      <c r="M1390" s="555"/>
      <c r="N1390" s="554"/>
    </row>
    <row r="1391" spans="1:14" x14ac:dyDescent="0.2">
      <c r="A1391" s="554"/>
      <c r="B1391" s="554"/>
      <c r="C1391" s="554"/>
      <c r="D1391" s="554"/>
      <c r="E1391" s="554"/>
      <c r="F1391" s="554"/>
      <c r="G1391" s="554"/>
      <c r="H1391" s="555"/>
      <c r="I1391" s="509"/>
      <c r="J1391" s="509"/>
      <c r="K1391" s="554"/>
      <c r="L1391" s="554"/>
      <c r="M1391" s="555"/>
      <c r="N1391" s="554"/>
    </row>
    <row r="1392" spans="1:14" x14ac:dyDescent="0.2">
      <c r="A1392" s="554"/>
      <c r="B1392" s="554"/>
      <c r="C1392" s="554"/>
      <c r="D1392" s="554"/>
      <c r="E1392" s="554"/>
      <c r="F1392" s="554"/>
      <c r="G1392" s="554"/>
      <c r="H1392" s="555"/>
      <c r="I1392" s="509"/>
      <c r="J1392" s="509"/>
      <c r="K1392" s="554"/>
      <c r="L1392" s="554"/>
      <c r="M1392" s="555"/>
      <c r="N1392" s="554"/>
    </row>
    <row r="1393" spans="1:14" x14ac:dyDescent="0.2">
      <c r="A1393" s="554"/>
      <c r="B1393" s="554"/>
      <c r="C1393" s="554"/>
      <c r="D1393" s="554"/>
      <c r="E1393" s="554"/>
      <c r="F1393" s="554"/>
      <c r="G1393" s="554"/>
      <c r="H1393" s="555"/>
      <c r="I1393" s="509"/>
      <c r="J1393" s="509"/>
      <c r="K1393" s="554"/>
      <c r="L1393" s="554"/>
      <c r="M1393" s="555"/>
      <c r="N1393" s="554"/>
    </row>
    <row r="1394" spans="1:14" x14ac:dyDescent="0.2">
      <c r="A1394" s="554"/>
      <c r="B1394" s="554"/>
      <c r="C1394" s="554"/>
      <c r="D1394" s="554"/>
      <c r="E1394" s="554"/>
      <c r="F1394" s="554"/>
      <c r="G1394" s="554"/>
      <c r="H1394" s="555"/>
      <c r="I1394" s="509"/>
      <c r="J1394" s="509"/>
      <c r="K1394" s="554"/>
      <c r="L1394" s="554"/>
      <c r="M1394" s="555"/>
      <c r="N1394" s="554"/>
    </row>
    <row r="1395" spans="1:14" x14ac:dyDescent="0.2">
      <c r="A1395" s="554"/>
      <c r="B1395" s="554"/>
      <c r="C1395" s="554"/>
      <c r="D1395" s="554"/>
      <c r="E1395" s="554"/>
      <c r="F1395" s="554"/>
      <c r="G1395" s="554"/>
      <c r="H1395" s="555"/>
      <c r="I1395" s="509"/>
      <c r="J1395" s="509"/>
      <c r="K1395" s="554"/>
      <c r="L1395" s="554"/>
      <c r="M1395" s="555"/>
      <c r="N1395" s="554"/>
    </row>
    <row r="1396" spans="1:14" x14ac:dyDescent="0.2">
      <c r="A1396" s="554"/>
      <c r="B1396" s="554"/>
      <c r="C1396" s="554"/>
      <c r="D1396" s="554"/>
      <c r="E1396" s="554"/>
      <c r="F1396" s="554"/>
      <c r="G1396" s="554"/>
      <c r="H1396" s="555"/>
      <c r="I1396" s="509"/>
      <c r="J1396" s="509"/>
      <c r="K1396" s="554"/>
      <c r="L1396" s="554"/>
      <c r="M1396" s="555"/>
      <c r="N1396" s="554"/>
    </row>
    <row r="1397" spans="1:14" x14ac:dyDescent="0.2">
      <c r="A1397" s="554"/>
      <c r="B1397" s="554"/>
      <c r="C1397" s="554"/>
      <c r="D1397" s="554"/>
      <c r="E1397" s="554"/>
      <c r="F1397" s="554"/>
      <c r="G1397" s="554"/>
      <c r="H1397" s="555"/>
      <c r="I1397" s="509"/>
      <c r="J1397" s="509"/>
      <c r="K1397" s="554"/>
      <c r="L1397" s="554"/>
      <c r="M1397" s="555"/>
      <c r="N1397" s="554"/>
    </row>
    <row r="1398" spans="1:14" x14ac:dyDescent="0.2">
      <c r="A1398" s="554"/>
      <c r="B1398" s="554"/>
      <c r="C1398" s="554"/>
      <c r="D1398" s="554"/>
      <c r="E1398" s="554"/>
      <c r="F1398" s="554"/>
      <c r="G1398" s="554"/>
      <c r="H1398" s="555"/>
      <c r="I1398" s="509"/>
      <c r="J1398" s="509"/>
      <c r="K1398" s="554"/>
      <c r="L1398" s="554"/>
      <c r="M1398" s="555"/>
      <c r="N1398" s="554"/>
    </row>
    <row r="1399" spans="1:14" x14ac:dyDescent="0.2">
      <c r="A1399" s="554"/>
      <c r="B1399" s="554"/>
      <c r="C1399" s="554"/>
      <c r="D1399" s="554"/>
      <c r="E1399" s="554"/>
      <c r="F1399" s="554"/>
      <c r="G1399" s="554"/>
      <c r="H1399" s="555"/>
      <c r="I1399" s="509"/>
      <c r="J1399" s="509"/>
      <c r="K1399" s="554"/>
      <c r="L1399" s="554"/>
      <c r="M1399" s="555"/>
      <c r="N1399" s="554"/>
    </row>
    <row r="1400" spans="1:14" x14ac:dyDescent="0.2">
      <c r="A1400" s="554"/>
      <c r="B1400" s="554"/>
      <c r="C1400" s="554"/>
      <c r="D1400" s="554"/>
      <c r="E1400" s="554"/>
      <c r="F1400" s="554"/>
      <c r="G1400" s="554"/>
      <c r="H1400" s="555"/>
      <c r="I1400" s="509"/>
      <c r="J1400" s="509"/>
      <c r="K1400" s="554"/>
      <c r="L1400" s="554"/>
      <c r="M1400" s="555"/>
      <c r="N1400" s="554"/>
    </row>
    <row r="1401" spans="1:14" x14ac:dyDescent="0.2">
      <c r="A1401" s="554"/>
      <c r="B1401" s="554"/>
      <c r="C1401" s="554"/>
      <c r="D1401" s="554"/>
      <c r="E1401" s="554"/>
      <c r="F1401" s="554"/>
      <c r="G1401" s="554"/>
      <c r="H1401" s="555"/>
      <c r="I1401" s="509"/>
      <c r="J1401" s="509"/>
      <c r="K1401" s="554"/>
      <c r="L1401" s="554"/>
      <c r="M1401" s="555"/>
      <c r="N1401" s="554"/>
    </row>
    <row r="1402" spans="1:14" x14ac:dyDescent="0.2">
      <c r="A1402" s="554"/>
      <c r="B1402" s="554"/>
      <c r="C1402" s="554"/>
      <c r="D1402" s="554"/>
      <c r="E1402" s="554"/>
      <c r="F1402" s="554"/>
      <c r="G1402" s="554"/>
      <c r="H1402" s="555"/>
      <c r="I1402" s="509"/>
      <c r="J1402" s="509"/>
      <c r="K1402" s="554"/>
      <c r="L1402" s="554"/>
      <c r="M1402" s="555"/>
      <c r="N1402" s="554"/>
    </row>
    <row r="1403" spans="1:14" x14ac:dyDescent="0.2">
      <c r="A1403" s="554"/>
      <c r="B1403" s="554"/>
      <c r="C1403" s="554"/>
      <c r="D1403" s="554"/>
      <c r="E1403" s="554"/>
      <c r="F1403" s="554"/>
      <c r="G1403" s="554"/>
      <c r="H1403" s="555"/>
      <c r="I1403" s="509"/>
      <c r="J1403" s="509"/>
      <c r="K1403" s="554"/>
      <c r="L1403" s="554"/>
      <c r="M1403" s="555"/>
      <c r="N1403" s="554"/>
    </row>
    <row r="1404" spans="1:14" x14ac:dyDescent="0.2">
      <c r="A1404" s="554"/>
      <c r="B1404" s="554"/>
      <c r="C1404" s="554"/>
      <c r="D1404" s="554"/>
      <c r="E1404" s="554"/>
      <c r="F1404" s="554"/>
      <c r="G1404" s="554"/>
      <c r="H1404" s="555"/>
      <c r="I1404" s="509"/>
      <c r="J1404" s="509"/>
      <c r="K1404" s="554"/>
      <c r="L1404" s="554"/>
      <c r="M1404" s="555"/>
      <c r="N1404" s="554"/>
    </row>
    <row r="1405" spans="1:14" x14ac:dyDescent="0.2">
      <c r="A1405" s="554"/>
      <c r="B1405" s="554"/>
      <c r="C1405" s="554"/>
      <c r="D1405" s="554"/>
      <c r="E1405" s="554"/>
      <c r="F1405" s="554"/>
      <c r="G1405" s="554"/>
      <c r="H1405" s="555"/>
      <c r="I1405" s="509"/>
      <c r="J1405" s="509"/>
      <c r="K1405" s="554"/>
      <c r="L1405" s="554"/>
      <c r="M1405" s="555"/>
      <c r="N1405" s="554"/>
    </row>
    <row r="1406" spans="1:14" x14ac:dyDescent="0.2">
      <c r="A1406" s="554"/>
      <c r="B1406" s="554"/>
      <c r="C1406" s="554"/>
      <c r="D1406" s="554"/>
      <c r="E1406" s="554"/>
      <c r="F1406" s="554"/>
      <c r="G1406" s="554"/>
      <c r="H1406" s="555"/>
      <c r="I1406" s="509"/>
      <c r="J1406" s="509"/>
      <c r="K1406" s="554"/>
      <c r="L1406" s="554"/>
      <c r="M1406" s="555"/>
      <c r="N1406" s="554"/>
    </row>
    <row r="1407" spans="1:14" x14ac:dyDescent="0.2">
      <c r="A1407" s="554"/>
      <c r="B1407" s="554"/>
      <c r="C1407" s="554"/>
      <c r="D1407" s="554"/>
      <c r="E1407" s="554"/>
      <c r="F1407" s="554"/>
      <c r="G1407" s="554"/>
      <c r="H1407" s="555"/>
      <c r="I1407" s="509"/>
      <c r="J1407" s="509"/>
      <c r="K1407" s="554"/>
      <c r="L1407" s="554"/>
      <c r="M1407" s="555"/>
      <c r="N1407" s="554"/>
    </row>
    <row r="1408" spans="1:14" x14ac:dyDescent="0.2">
      <c r="A1408" s="554"/>
      <c r="B1408" s="554"/>
      <c r="C1408" s="554"/>
      <c r="D1408" s="554"/>
      <c r="E1408" s="554"/>
      <c r="F1408" s="554"/>
      <c r="G1408" s="554"/>
      <c r="H1408" s="555"/>
      <c r="I1408" s="509"/>
      <c r="J1408" s="509"/>
      <c r="K1408" s="554"/>
      <c r="L1408" s="554"/>
      <c r="M1408" s="555"/>
      <c r="N1408" s="554"/>
    </row>
    <row r="1409" spans="1:14" x14ac:dyDescent="0.2">
      <c r="A1409" s="554"/>
      <c r="B1409" s="554"/>
      <c r="C1409" s="554"/>
      <c r="D1409" s="554"/>
      <c r="E1409" s="554"/>
      <c r="F1409" s="554"/>
      <c r="G1409" s="554"/>
      <c r="H1409" s="555"/>
      <c r="I1409" s="509"/>
      <c r="J1409" s="509"/>
      <c r="K1409" s="554"/>
      <c r="L1409" s="554"/>
      <c r="M1409" s="555"/>
      <c r="N1409" s="554"/>
    </row>
    <row r="1410" spans="1:14" x14ac:dyDescent="0.2">
      <c r="A1410" s="554"/>
      <c r="B1410" s="554"/>
      <c r="C1410" s="554"/>
      <c r="D1410" s="554"/>
      <c r="E1410" s="554"/>
      <c r="F1410" s="554"/>
      <c r="G1410" s="554"/>
      <c r="H1410" s="555"/>
      <c r="I1410" s="509"/>
      <c r="J1410" s="509"/>
      <c r="K1410" s="554"/>
      <c r="L1410" s="554"/>
      <c r="M1410" s="555"/>
      <c r="N1410" s="554"/>
    </row>
    <row r="1411" spans="1:14" x14ac:dyDescent="0.2">
      <c r="A1411" s="554"/>
      <c r="B1411" s="554"/>
      <c r="C1411" s="554"/>
      <c r="D1411" s="554"/>
      <c r="E1411" s="554"/>
      <c r="F1411" s="554"/>
      <c r="G1411" s="554"/>
      <c r="H1411" s="555"/>
      <c r="I1411" s="509"/>
      <c r="J1411" s="509"/>
      <c r="K1411" s="554"/>
      <c r="L1411" s="554"/>
      <c r="M1411" s="555"/>
      <c r="N1411" s="554"/>
    </row>
    <row r="1412" spans="1:14" x14ac:dyDescent="0.2">
      <c r="A1412" s="554"/>
      <c r="B1412" s="554"/>
      <c r="C1412" s="554"/>
      <c r="D1412" s="554"/>
      <c r="E1412" s="554"/>
      <c r="F1412" s="554"/>
      <c r="G1412" s="554"/>
      <c r="H1412" s="555"/>
      <c r="I1412" s="509"/>
      <c r="J1412" s="509"/>
      <c r="K1412" s="554"/>
      <c r="L1412" s="554"/>
      <c r="M1412" s="555"/>
      <c r="N1412" s="554"/>
    </row>
    <row r="1413" spans="1:14" x14ac:dyDescent="0.2">
      <c r="A1413" s="554"/>
      <c r="B1413" s="554"/>
      <c r="C1413" s="554"/>
      <c r="D1413" s="554"/>
      <c r="E1413" s="554"/>
      <c r="F1413" s="554"/>
      <c r="G1413" s="554"/>
      <c r="H1413" s="555"/>
      <c r="I1413" s="509"/>
      <c r="J1413" s="509"/>
      <c r="K1413" s="554"/>
      <c r="L1413" s="554"/>
      <c r="M1413" s="555"/>
      <c r="N1413" s="554"/>
    </row>
    <row r="1414" spans="1:14" x14ac:dyDescent="0.2">
      <c r="A1414" s="554"/>
      <c r="B1414" s="554"/>
      <c r="C1414" s="554"/>
      <c r="D1414" s="554"/>
      <c r="E1414" s="554"/>
      <c r="F1414" s="554"/>
      <c r="G1414" s="554"/>
      <c r="H1414" s="555"/>
      <c r="I1414" s="509"/>
      <c r="J1414" s="509"/>
      <c r="K1414" s="554"/>
      <c r="L1414" s="554"/>
      <c r="M1414" s="555"/>
      <c r="N1414" s="554"/>
    </row>
    <row r="1415" spans="1:14" x14ac:dyDescent="0.2">
      <c r="A1415" s="554"/>
      <c r="B1415" s="554"/>
      <c r="C1415" s="554"/>
      <c r="D1415" s="554"/>
      <c r="E1415" s="554"/>
      <c r="F1415" s="554"/>
      <c r="G1415" s="554"/>
      <c r="H1415" s="555"/>
      <c r="I1415" s="509"/>
      <c r="J1415" s="509"/>
      <c r="K1415" s="554"/>
      <c r="L1415" s="554"/>
      <c r="M1415" s="555"/>
      <c r="N1415" s="554"/>
    </row>
    <row r="1416" spans="1:14" x14ac:dyDescent="0.2">
      <c r="A1416" s="554"/>
      <c r="B1416" s="554"/>
      <c r="C1416" s="554"/>
      <c r="D1416" s="554"/>
      <c r="E1416" s="554"/>
      <c r="F1416" s="554"/>
      <c r="G1416" s="554"/>
      <c r="H1416" s="555"/>
      <c r="I1416" s="509"/>
      <c r="J1416" s="509"/>
      <c r="K1416" s="554"/>
      <c r="L1416" s="554"/>
      <c r="M1416" s="555"/>
      <c r="N1416" s="554"/>
    </row>
    <row r="1417" spans="1:14" x14ac:dyDescent="0.2">
      <c r="A1417" s="554"/>
      <c r="B1417" s="554"/>
      <c r="C1417" s="554"/>
      <c r="D1417" s="554"/>
      <c r="E1417" s="554"/>
      <c r="F1417" s="554"/>
      <c r="G1417" s="554"/>
      <c r="H1417" s="555"/>
      <c r="I1417" s="509"/>
      <c r="J1417" s="509"/>
      <c r="K1417" s="554"/>
      <c r="L1417" s="554"/>
      <c r="M1417" s="555"/>
      <c r="N1417" s="554"/>
    </row>
    <row r="1418" spans="1:14" x14ac:dyDescent="0.2">
      <c r="A1418" s="554"/>
      <c r="B1418" s="554"/>
      <c r="C1418" s="554"/>
      <c r="D1418" s="554"/>
      <c r="E1418" s="554"/>
      <c r="F1418" s="554"/>
      <c r="G1418" s="554"/>
      <c r="H1418" s="555"/>
      <c r="I1418" s="509"/>
      <c r="J1418" s="509"/>
      <c r="K1418" s="554"/>
      <c r="L1418" s="554"/>
      <c r="M1418" s="555"/>
      <c r="N1418" s="554"/>
    </row>
    <row r="1419" spans="1:14" x14ac:dyDescent="0.2">
      <c r="A1419" s="554"/>
      <c r="B1419" s="554"/>
      <c r="C1419" s="554"/>
      <c r="D1419" s="554"/>
      <c r="E1419" s="554"/>
      <c r="F1419" s="554"/>
      <c r="G1419" s="554"/>
      <c r="H1419" s="555"/>
      <c r="I1419" s="509"/>
      <c r="J1419" s="509"/>
      <c r="K1419" s="554"/>
      <c r="L1419" s="554"/>
      <c r="M1419" s="555"/>
      <c r="N1419" s="554"/>
    </row>
    <row r="1420" spans="1:14" x14ac:dyDescent="0.2">
      <c r="A1420" s="554"/>
      <c r="B1420" s="554"/>
      <c r="C1420" s="554"/>
      <c r="D1420" s="554"/>
      <c r="E1420" s="554"/>
      <c r="F1420" s="554"/>
      <c r="G1420" s="554"/>
      <c r="H1420" s="555"/>
      <c r="I1420" s="509"/>
      <c r="J1420" s="509"/>
      <c r="K1420" s="554"/>
      <c r="L1420" s="554"/>
      <c r="M1420" s="555"/>
      <c r="N1420" s="554"/>
    </row>
    <row r="1421" spans="1:14" x14ac:dyDescent="0.2">
      <c r="A1421" s="554"/>
      <c r="B1421" s="554"/>
      <c r="C1421" s="554"/>
      <c r="D1421" s="554"/>
      <c r="E1421" s="554"/>
      <c r="F1421" s="554"/>
      <c r="G1421" s="554"/>
      <c r="H1421" s="555"/>
      <c r="I1421" s="509"/>
      <c r="J1421" s="509"/>
      <c r="K1421" s="554"/>
      <c r="L1421" s="554"/>
      <c r="M1421" s="555"/>
      <c r="N1421" s="554"/>
    </row>
    <row r="1422" spans="1:14" x14ac:dyDescent="0.2">
      <c r="A1422" s="554"/>
      <c r="B1422" s="554"/>
      <c r="C1422" s="554"/>
      <c r="D1422" s="554"/>
      <c r="E1422" s="554"/>
      <c r="F1422" s="554"/>
      <c r="G1422" s="554"/>
      <c r="H1422" s="555"/>
      <c r="I1422" s="509"/>
      <c r="J1422" s="509"/>
      <c r="K1422" s="554"/>
      <c r="L1422" s="554"/>
      <c r="M1422" s="555"/>
      <c r="N1422" s="554"/>
    </row>
    <row r="1423" spans="1:14" x14ac:dyDescent="0.2">
      <c r="A1423" s="554"/>
      <c r="B1423" s="554"/>
      <c r="C1423" s="554"/>
      <c r="D1423" s="554"/>
      <c r="E1423" s="554"/>
      <c r="F1423" s="554"/>
      <c r="G1423" s="554"/>
      <c r="H1423" s="555"/>
      <c r="I1423" s="509"/>
      <c r="J1423" s="509"/>
      <c r="K1423" s="554"/>
      <c r="L1423" s="554"/>
      <c r="M1423" s="555"/>
      <c r="N1423" s="554"/>
    </row>
    <row r="1424" spans="1:14" x14ac:dyDescent="0.2">
      <c r="A1424" s="554"/>
      <c r="B1424" s="554"/>
      <c r="C1424" s="554"/>
      <c r="D1424" s="554"/>
      <c r="E1424" s="554"/>
      <c r="F1424" s="554"/>
      <c r="G1424" s="554"/>
      <c r="H1424" s="555"/>
      <c r="I1424" s="509"/>
      <c r="J1424" s="509"/>
      <c r="K1424" s="554"/>
      <c r="L1424" s="554"/>
      <c r="M1424" s="555"/>
      <c r="N1424" s="554"/>
    </row>
    <row r="1425" spans="1:14" x14ac:dyDescent="0.2">
      <c r="A1425" s="554"/>
      <c r="B1425" s="554"/>
      <c r="C1425" s="554"/>
      <c r="D1425" s="554"/>
      <c r="E1425" s="554"/>
      <c r="F1425" s="554"/>
      <c r="G1425" s="554"/>
      <c r="H1425" s="555"/>
      <c r="I1425" s="509"/>
      <c r="J1425" s="509"/>
      <c r="K1425" s="554"/>
      <c r="L1425" s="554"/>
      <c r="M1425" s="555"/>
      <c r="N1425" s="554"/>
    </row>
    <row r="1426" spans="1:14" x14ac:dyDescent="0.2">
      <c r="A1426" s="554"/>
      <c r="B1426" s="554"/>
      <c r="C1426" s="554"/>
      <c r="D1426" s="554"/>
      <c r="E1426" s="554"/>
      <c r="F1426" s="554"/>
      <c r="G1426" s="554"/>
      <c r="H1426" s="555"/>
      <c r="I1426" s="509"/>
      <c r="J1426" s="509"/>
      <c r="K1426" s="554"/>
      <c r="L1426" s="554"/>
      <c r="M1426" s="555"/>
      <c r="N1426" s="554"/>
    </row>
    <row r="1427" spans="1:14" x14ac:dyDescent="0.2">
      <c r="A1427" s="554"/>
      <c r="B1427" s="554"/>
      <c r="C1427" s="554"/>
      <c r="D1427" s="554"/>
      <c r="E1427" s="554"/>
      <c r="F1427" s="554"/>
      <c r="G1427" s="554"/>
      <c r="H1427" s="555"/>
      <c r="I1427" s="509"/>
      <c r="J1427" s="509"/>
      <c r="K1427" s="554"/>
      <c r="L1427" s="554"/>
      <c r="M1427" s="555"/>
      <c r="N1427" s="554"/>
    </row>
    <row r="1428" spans="1:14" x14ac:dyDescent="0.2">
      <c r="A1428" s="554"/>
      <c r="B1428" s="554"/>
      <c r="C1428" s="554"/>
      <c r="D1428" s="554"/>
      <c r="E1428" s="554"/>
      <c r="F1428" s="554"/>
      <c r="G1428" s="554"/>
      <c r="H1428" s="555"/>
      <c r="I1428" s="509"/>
      <c r="J1428" s="509"/>
      <c r="K1428" s="554"/>
      <c r="L1428" s="554"/>
      <c r="M1428" s="555"/>
      <c r="N1428" s="554"/>
    </row>
    <row r="1429" spans="1:14" x14ac:dyDescent="0.2">
      <c r="A1429" s="554"/>
      <c r="B1429" s="554"/>
      <c r="C1429" s="554"/>
      <c r="D1429" s="554"/>
      <c r="E1429" s="554"/>
      <c r="F1429" s="554"/>
      <c r="G1429" s="554"/>
      <c r="H1429" s="555"/>
      <c r="I1429" s="509"/>
      <c r="J1429" s="509"/>
      <c r="K1429" s="554"/>
      <c r="L1429" s="554"/>
      <c r="M1429" s="555"/>
      <c r="N1429" s="554"/>
    </row>
    <row r="1430" spans="1:14" x14ac:dyDescent="0.2">
      <c r="A1430" s="554"/>
      <c r="B1430" s="554"/>
      <c r="C1430" s="554"/>
      <c r="D1430" s="554"/>
      <c r="E1430" s="554"/>
      <c r="F1430" s="554"/>
      <c r="G1430" s="554"/>
      <c r="H1430" s="555"/>
      <c r="I1430" s="509"/>
      <c r="J1430" s="509"/>
      <c r="K1430" s="554"/>
      <c r="L1430" s="554"/>
      <c r="M1430" s="555"/>
      <c r="N1430" s="554"/>
    </row>
    <row r="1431" spans="1:14" x14ac:dyDescent="0.2">
      <c r="A1431" s="554"/>
      <c r="B1431" s="554"/>
      <c r="C1431" s="554"/>
      <c r="D1431" s="554"/>
      <c r="E1431" s="554"/>
      <c r="F1431" s="554"/>
      <c r="G1431" s="554"/>
      <c r="H1431" s="555"/>
      <c r="I1431" s="509"/>
      <c r="J1431" s="509"/>
      <c r="K1431" s="554"/>
      <c r="L1431" s="554"/>
      <c r="M1431" s="555"/>
      <c r="N1431" s="554"/>
    </row>
    <row r="1432" spans="1:14" x14ac:dyDescent="0.2">
      <c r="A1432" s="554"/>
      <c r="B1432" s="554"/>
      <c r="C1432" s="554"/>
      <c r="D1432" s="554"/>
      <c r="E1432" s="554"/>
      <c r="F1432" s="554"/>
      <c r="G1432" s="554"/>
      <c r="H1432" s="555"/>
      <c r="I1432" s="509"/>
      <c r="J1432" s="509"/>
      <c r="K1432" s="554"/>
      <c r="L1432" s="554"/>
      <c r="M1432" s="555"/>
      <c r="N1432" s="554"/>
    </row>
    <row r="1433" spans="1:14" x14ac:dyDescent="0.2">
      <c r="A1433" s="554"/>
      <c r="B1433" s="554"/>
      <c r="C1433" s="554"/>
      <c r="D1433" s="554"/>
      <c r="E1433" s="554"/>
      <c r="F1433" s="554"/>
      <c r="G1433" s="554"/>
      <c r="H1433" s="555"/>
      <c r="I1433" s="509"/>
      <c r="J1433" s="509"/>
      <c r="K1433" s="554"/>
      <c r="L1433" s="554"/>
      <c r="M1433" s="555"/>
      <c r="N1433" s="554"/>
    </row>
    <row r="1434" spans="1:14" x14ac:dyDescent="0.2">
      <c r="A1434" s="554"/>
      <c r="B1434" s="554"/>
      <c r="C1434" s="554"/>
      <c r="D1434" s="554"/>
      <c r="E1434" s="554"/>
      <c r="F1434" s="554"/>
      <c r="G1434" s="554"/>
      <c r="H1434" s="555"/>
      <c r="I1434" s="509"/>
      <c r="J1434" s="509"/>
      <c r="K1434" s="554"/>
      <c r="L1434" s="554"/>
      <c r="M1434" s="555"/>
      <c r="N1434" s="554"/>
    </row>
    <row r="1435" spans="1:14" x14ac:dyDescent="0.2">
      <c r="A1435" s="554"/>
      <c r="B1435" s="554"/>
      <c r="C1435" s="554"/>
      <c r="D1435" s="554"/>
      <c r="E1435" s="554"/>
      <c r="F1435" s="554"/>
      <c r="G1435" s="554"/>
      <c r="H1435" s="555"/>
      <c r="I1435" s="509"/>
      <c r="J1435" s="509"/>
      <c r="K1435" s="554"/>
      <c r="L1435" s="554"/>
      <c r="M1435" s="555"/>
      <c r="N1435" s="554"/>
    </row>
    <row r="1436" spans="1:14" x14ac:dyDescent="0.2">
      <c r="A1436" s="554"/>
      <c r="B1436" s="554"/>
      <c r="C1436" s="554"/>
      <c r="D1436" s="554"/>
      <c r="E1436" s="554"/>
      <c r="F1436" s="554"/>
      <c r="G1436" s="554"/>
      <c r="H1436" s="555"/>
      <c r="I1436" s="509"/>
      <c r="J1436" s="509"/>
      <c r="K1436" s="554"/>
      <c r="L1436" s="554"/>
      <c r="M1436" s="555"/>
      <c r="N1436" s="554"/>
    </row>
    <row r="1437" spans="1:14" x14ac:dyDescent="0.2">
      <c r="A1437" s="554"/>
      <c r="B1437" s="554"/>
      <c r="C1437" s="554"/>
      <c r="D1437" s="554"/>
      <c r="E1437" s="554"/>
      <c r="F1437" s="554"/>
      <c r="G1437" s="554"/>
      <c r="H1437" s="555"/>
      <c r="I1437" s="509"/>
      <c r="J1437" s="509"/>
      <c r="K1437" s="554"/>
      <c r="L1437" s="554"/>
      <c r="M1437" s="555"/>
      <c r="N1437" s="554"/>
    </row>
    <row r="1438" spans="1:14" x14ac:dyDescent="0.2">
      <c r="A1438" s="554"/>
      <c r="B1438" s="554"/>
      <c r="C1438" s="554"/>
      <c r="D1438" s="554"/>
      <c r="E1438" s="554"/>
      <c r="F1438" s="554"/>
      <c r="G1438" s="554"/>
      <c r="H1438" s="555"/>
      <c r="I1438" s="509"/>
      <c r="J1438" s="509"/>
      <c r="K1438" s="554"/>
      <c r="L1438" s="554"/>
      <c r="M1438" s="555"/>
      <c r="N1438" s="554"/>
    </row>
    <row r="1439" spans="1:14" x14ac:dyDescent="0.2">
      <c r="A1439" s="554"/>
      <c r="B1439" s="554"/>
      <c r="C1439" s="554"/>
      <c r="D1439" s="554"/>
      <c r="E1439" s="554"/>
      <c r="F1439" s="554"/>
      <c r="G1439" s="554"/>
      <c r="H1439" s="555"/>
      <c r="I1439" s="509"/>
      <c r="J1439" s="509"/>
      <c r="K1439" s="554"/>
      <c r="L1439" s="554"/>
      <c r="M1439" s="555"/>
      <c r="N1439" s="554"/>
    </row>
    <row r="1440" spans="1:14" x14ac:dyDescent="0.2">
      <c r="A1440" s="554"/>
      <c r="B1440" s="554"/>
      <c r="C1440" s="554"/>
      <c r="D1440" s="554"/>
      <c r="E1440" s="554"/>
      <c r="F1440" s="554"/>
      <c r="G1440" s="554"/>
      <c r="H1440" s="555"/>
      <c r="I1440" s="509"/>
      <c r="J1440" s="509"/>
      <c r="K1440" s="554"/>
      <c r="L1440" s="554"/>
      <c r="M1440" s="555"/>
      <c r="N1440" s="554"/>
    </row>
    <row r="1441" spans="1:14" x14ac:dyDescent="0.2">
      <c r="A1441" s="554"/>
      <c r="B1441" s="554"/>
      <c r="C1441" s="554"/>
      <c r="D1441" s="554"/>
      <c r="E1441" s="554"/>
      <c r="F1441" s="554"/>
      <c r="G1441" s="554"/>
      <c r="H1441" s="555"/>
      <c r="I1441" s="509"/>
      <c r="J1441" s="509"/>
      <c r="K1441" s="554"/>
      <c r="L1441" s="554"/>
      <c r="M1441" s="555"/>
      <c r="N1441" s="554"/>
    </row>
    <row r="1442" spans="1:14" x14ac:dyDescent="0.2">
      <c r="A1442" s="554"/>
      <c r="B1442" s="554"/>
      <c r="C1442" s="554"/>
      <c r="D1442" s="554"/>
      <c r="E1442" s="554"/>
      <c r="F1442" s="554"/>
      <c r="G1442" s="554"/>
      <c r="H1442" s="555"/>
      <c r="I1442" s="509"/>
      <c r="J1442" s="509"/>
      <c r="K1442" s="554"/>
      <c r="L1442" s="554"/>
      <c r="M1442" s="555"/>
      <c r="N1442" s="554"/>
    </row>
    <row r="1443" spans="1:14" x14ac:dyDescent="0.2">
      <c r="A1443" s="554"/>
      <c r="B1443" s="554"/>
      <c r="C1443" s="554"/>
      <c r="D1443" s="554"/>
      <c r="E1443" s="554"/>
      <c r="F1443" s="554"/>
      <c r="G1443" s="554"/>
      <c r="H1443" s="555"/>
      <c r="I1443" s="509"/>
      <c r="J1443" s="509"/>
      <c r="K1443" s="554"/>
      <c r="L1443" s="554"/>
      <c r="M1443" s="555"/>
      <c r="N1443" s="554"/>
    </row>
    <row r="1444" spans="1:14" x14ac:dyDescent="0.2">
      <c r="A1444" s="554"/>
      <c r="B1444" s="554"/>
      <c r="C1444" s="554"/>
      <c r="D1444" s="554"/>
      <c r="E1444" s="554"/>
      <c r="F1444" s="554"/>
      <c r="G1444" s="554"/>
      <c r="H1444" s="555"/>
      <c r="I1444" s="509"/>
      <c r="J1444" s="509"/>
      <c r="K1444" s="554"/>
      <c r="L1444" s="554"/>
      <c r="M1444" s="555"/>
      <c r="N1444" s="554"/>
    </row>
    <row r="1445" spans="1:14" x14ac:dyDescent="0.2">
      <c r="A1445" s="554"/>
      <c r="B1445" s="554"/>
      <c r="C1445" s="554"/>
      <c r="D1445" s="554"/>
      <c r="E1445" s="554"/>
      <c r="F1445" s="554"/>
      <c r="G1445" s="554"/>
      <c r="H1445" s="555"/>
      <c r="I1445" s="509"/>
      <c r="J1445" s="509"/>
      <c r="K1445" s="554"/>
      <c r="L1445" s="554"/>
      <c r="M1445" s="555"/>
      <c r="N1445" s="554"/>
    </row>
    <row r="1446" spans="1:14" x14ac:dyDescent="0.2">
      <c r="A1446" s="554"/>
      <c r="B1446" s="554"/>
      <c r="C1446" s="554"/>
      <c r="D1446" s="554"/>
      <c r="E1446" s="554"/>
      <c r="F1446" s="554"/>
      <c r="G1446" s="554"/>
      <c r="H1446" s="555"/>
      <c r="I1446" s="509"/>
      <c r="J1446" s="509"/>
      <c r="K1446" s="554"/>
      <c r="L1446" s="554"/>
      <c r="M1446" s="555"/>
      <c r="N1446" s="554"/>
    </row>
    <row r="1447" spans="1:14" x14ac:dyDescent="0.2">
      <c r="A1447" s="554"/>
      <c r="B1447" s="554"/>
      <c r="C1447" s="554"/>
      <c r="D1447" s="554"/>
      <c r="E1447" s="554"/>
      <c r="F1447" s="554"/>
      <c r="G1447" s="554"/>
      <c r="H1447" s="555"/>
      <c r="I1447" s="509"/>
      <c r="J1447" s="509"/>
      <c r="K1447" s="554"/>
      <c r="L1447" s="554"/>
      <c r="M1447" s="555"/>
      <c r="N1447" s="554"/>
    </row>
    <row r="1448" spans="1:14" x14ac:dyDescent="0.2">
      <c r="A1448" s="554"/>
      <c r="B1448" s="554"/>
      <c r="C1448" s="554"/>
      <c r="D1448" s="554"/>
      <c r="E1448" s="554"/>
      <c r="F1448" s="554"/>
      <c r="G1448" s="554"/>
      <c r="H1448" s="555"/>
      <c r="I1448" s="509"/>
      <c r="J1448" s="509"/>
      <c r="K1448" s="554"/>
      <c r="L1448" s="554"/>
      <c r="M1448" s="555"/>
      <c r="N1448" s="554"/>
    </row>
    <row r="1449" spans="1:14" x14ac:dyDescent="0.2">
      <c r="A1449" s="554"/>
      <c r="B1449" s="554"/>
      <c r="C1449" s="554"/>
      <c r="D1449" s="554"/>
      <c r="E1449" s="554"/>
      <c r="F1449" s="554"/>
      <c r="G1449" s="554"/>
      <c r="H1449" s="555"/>
      <c r="I1449" s="509"/>
      <c r="J1449" s="509"/>
      <c r="K1449" s="554"/>
      <c r="L1449" s="554"/>
      <c r="M1449" s="555"/>
      <c r="N1449" s="554"/>
    </row>
    <row r="1450" spans="1:14" x14ac:dyDescent="0.2">
      <c r="A1450" s="554"/>
      <c r="B1450" s="554"/>
      <c r="C1450" s="554"/>
      <c r="D1450" s="554"/>
      <c r="E1450" s="554"/>
      <c r="F1450" s="554"/>
      <c r="G1450" s="554"/>
      <c r="H1450" s="555"/>
      <c r="I1450" s="509"/>
      <c r="J1450" s="509"/>
      <c r="K1450" s="554"/>
      <c r="L1450" s="554"/>
      <c r="M1450" s="555"/>
      <c r="N1450" s="554"/>
    </row>
    <row r="1451" spans="1:14" x14ac:dyDescent="0.2">
      <c r="A1451" s="554"/>
      <c r="B1451" s="554"/>
      <c r="C1451" s="554"/>
      <c r="D1451" s="554"/>
      <c r="E1451" s="554"/>
      <c r="F1451" s="554"/>
      <c r="G1451" s="554"/>
      <c r="H1451" s="555"/>
      <c r="I1451" s="509"/>
      <c r="J1451" s="509"/>
      <c r="K1451" s="554"/>
      <c r="L1451" s="554"/>
      <c r="M1451" s="555"/>
      <c r="N1451" s="554"/>
    </row>
    <row r="1452" spans="1:14" x14ac:dyDescent="0.2">
      <c r="A1452" s="554"/>
      <c r="B1452" s="554"/>
      <c r="C1452" s="554"/>
      <c r="D1452" s="554"/>
      <c r="E1452" s="554"/>
      <c r="F1452" s="554"/>
      <c r="G1452" s="554"/>
      <c r="H1452" s="555"/>
      <c r="I1452" s="509"/>
      <c r="J1452" s="509"/>
      <c r="K1452" s="554"/>
      <c r="L1452" s="554"/>
      <c r="M1452" s="555"/>
      <c r="N1452" s="554"/>
    </row>
    <row r="1453" spans="1:14" x14ac:dyDescent="0.2">
      <c r="A1453" s="554"/>
      <c r="B1453" s="554"/>
      <c r="C1453" s="554"/>
      <c r="D1453" s="554"/>
      <c r="E1453" s="554"/>
      <c r="F1453" s="554"/>
      <c r="G1453" s="554"/>
      <c r="H1453" s="555"/>
      <c r="I1453" s="509"/>
      <c r="J1453" s="509"/>
      <c r="K1453" s="554"/>
      <c r="L1453" s="554"/>
      <c r="M1453" s="555"/>
      <c r="N1453" s="554"/>
    </row>
    <row r="1454" spans="1:14" x14ac:dyDescent="0.2">
      <c r="A1454" s="554"/>
      <c r="B1454" s="554"/>
      <c r="C1454" s="554"/>
      <c r="D1454" s="554"/>
      <c r="E1454" s="554"/>
      <c r="F1454" s="554"/>
      <c r="G1454" s="554"/>
      <c r="H1454" s="555"/>
      <c r="I1454" s="509"/>
      <c r="J1454" s="509"/>
      <c r="K1454" s="554"/>
      <c r="L1454" s="554"/>
      <c r="M1454" s="555"/>
      <c r="N1454" s="554"/>
    </row>
    <row r="1455" spans="1:14" x14ac:dyDescent="0.2">
      <c r="A1455" s="554"/>
      <c r="B1455" s="554"/>
      <c r="C1455" s="554"/>
      <c r="D1455" s="554"/>
      <c r="E1455" s="554"/>
      <c r="F1455" s="554"/>
      <c r="G1455" s="554"/>
      <c r="H1455" s="555"/>
      <c r="I1455" s="509"/>
      <c r="J1455" s="509"/>
      <c r="K1455" s="554"/>
      <c r="L1455" s="554"/>
      <c r="M1455" s="555"/>
      <c r="N1455" s="554"/>
    </row>
    <row r="1456" spans="1:14" x14ac:dyDescent="0.2">
      <c r="A1456" s="554"/>
      <c r="B1456" s="554"/>
      <c r="C1456" s="554"/>
      <c r="D1456" s="554"/>
      <c r="E1456" s="554"/>
      <c r="F1456" s="554"/>
      <c r="G1456" s="554"/>
      <c r="H1456" s="555"/>
      <c r="I1456" s="509"/>
      <c r="J1456" s="509"/>
      <c r="K1456" s="554"/>
      <c r="L1456" s="554"/>
      <c r="M1456" s="555"/>
      <c r="N1456" s="554"/>
    </row>
    <row r="1457" spans="1:14" x14ac:dyDescent="0.2">
      <c r="A1457" s="554"/>
      <c r="B1457" s="554"/>
      <c r="C1457" s="554"/>
      <c r="D1457" s="554"/>
      <c r="E1457" s="554"/>
      <c r="F1457" s="554"/>
      <c r="G1457" s="554"/>
      <c r="H1457" s="555"/>
      <c r="I1457" s="509"/>
      <c r="J1457" s="509"/>
      <c r="K1457" s="554"/>
      <c r="L1457" s="554"/>
      <c r="M1457" s="555"/>
      <c r="N1457" s="554"/>
    </row>
    <row r="1458" spans="1:14" x14ac:dyDescent="0.2">
      <c r="A1458" s="554"/>
      <c r="B1458" s="554"/>
      <c r="C1458" s="554"/>
      <c r="D1458" s="554"/>
      <c r="E1458" s="554"/>
      <c r="F1458" s="554"/>
      <c r="G1458" s="554"/>
      <c r="H1458" s="555"/>
      <c r="I1458" s="509"/>
      <c r="J1458" s="509"/>
      <c r="K1458" s="554"/>
      <c r="L1458" s="554"/>
      <c r="M1458" s="555"/>
      <c r="N1458" s="554"/>
    </row>
    <row r="1459" spans="1:14" x14ac:dyDescent="0.2">
      <c r="A1459" s="554"/>
      <c r="B1459" s="554"/>
      <c r="C1459" s="554"/>
      <c r="D1459" s="554"/>
      <c r="E1459" s="554"/>
      <c r="F1459" s="554"/>
      <c r="G1459" s="554"/>
      <c r="H1459" s="555"/>
      <c r="I1459" s="509"/>
      <c r="J1459" s="509"/>
      <c r="K1459" s="554"/>
      <c r="L1459" s="554"/>
      <c r="M1459" s="555"/>
      <c r="N1459" s="554"/>
    </row>
    <row r="1460" spans="1:14" x14ac:dyDescent="0.2">
      <c r="A1460" s="554"/>
      <c r="B1460" s="554"/>
      <c r="C1460" s="554"/>
      <c r="D1460" s="554"/>
      <c r="E1460" s="554"/>
      <c r="F1460" s="554"/>
      <c r="G1460" s="554"/>
      <c r="H1460" s="555"/>
      <c r="I1460" s="509"/>
      <c r="J1460" s="509"/>
      <c r="K1460" s="554"/>
      <c r="L1460" s="554"/>
      <c r="M1460" s="555"/>
      <c r="N1460" s="554"/>
    </row>
    <row r="1461" spans="1:14" x14ac:dyDescent="0.2">
      <c r="A1461" s="554"/>
      <c r="B1461" s="554"/>
      <c r="C1461" s="554"/>
      <c r="D1461" s="554"/>
      <c r="E1461" s="554"/>
      <c r="F1461" s="554"/>
      <c r="G1461" s="554"/>
      <c r="H1461" s="555"/>
      <c r="I1461" s="509"/>
      <c r="J1461" s="509"/>
      <c r="K1461" s="554"/>
      <c r="L1461" s="554"/>
      <c r="M1461" s="555"/>
      <c r="N1461" s="554"/>
    </row>
    <row r="1462" spans="1:14" x14ac:dyDescent="0.2">
      <c r="A1462" s="554"/>
      <c r="B1462" s="554"/>
      <c r="C1462" s="554"/>
      <c r="D1462" s="554"/>
      <c r="E1462" s="554"/>
      <c r="F1462" s="554"/>
      <c r="G1462" s="554"/>
      <c r="H1462" s="555"/>
      <c r="I1462" s="509"/>
      <c r="J1462" s="509"/>
      <c r="K1462" s="554"/>
      <c r="L1462" s="554"/>
      <c r="M1462" s="555"/>
      <c r="N1462" s="554"/>
    </row>
    <row r="1463" spans="1:14" x14ac:dyDescent="0.2">
      <c r="A1463" s="554"/>
      <c r="B1463" s="554"/>
      <c r="C1463" s="554"/>
      <c r="D1463" s="554"/>
      <c r="E1463" s="554"/>
      <c r="F1463" s="554"/>
      <c r="G1463" s="554"/>
      <c r="H1463" s="555"/>
      <c r="I1463" s="509"/>
      <c r="J1463" s="509"/>
      <c r="K1463" s="554"/>
      <c r="L1463" s="554"/>
      <c r="M1463" s="555"/>
      <c r="N1463" s="554"/>
    </row>
    <row r="1464" spans="1:14" x14ac:dyDescent="0.2">
      <c r="A1464" s="554"/>
      <c r="B1464" s="554"/>
      <c r="C1464" s="554"/>
      <c r="D1464" s="554"/>
      <c r="E1464" s="554"/>
      <c r="F1464" s="554"/>
      <c r="G1464" s="554"/>
      <c r="H1464" s="555"/>
      <c r="I1464" s="509"/>
      <c r="J1464" s="509"/>
      <c r="K1464" s="554"/>
      <c r="L1464" s="554"/>
      <c r="M1464" s="555"/>
      <c r="N1464" s="554"/>
    </row>
    <row r="1465" spans="1:14" x14ac:dyDescent="0.2">
      <c r="A1465" s="554"/>
      <c r="B1465" s="554"/>
      <c r="C1465" s="554"/>
      <c r="D1465" s="554"/>
      <c r="E1465" s="554"/>
      <c r="F1465" s="554"/>
      <c r="G1465" s="554"/>
      <c r="H1465" s="555"/>
      <c r="I1465" s="509"/>
      <c r="J1465" s="509"/>
      <c r="K1465" s="554"/>
      <c r="L1465" s="554"/>
      <c r="M1465" s="555"/>
      <c r="N1465" s="554"/>
    </row>
    <row r="1466" spans="1:14" x14ac:dyDescent="0.2">
      <c r="A1466" s="554"/>
      <c r="B1466" s="554"/>
      <c r="C1466" s="554"/>
      <c r="D1466" s="554"/>
      <c r="E1466" s="554"/>
      <c r="F1466" s="554"/>
      <c r="G1466" s="554"/>
      <c r="H1466" s="555"/>
      <c r="I1466" s="509"/>
      <c r="J1466" s="509"/>
      <c r="K1466" s="554"/>
      <c r="L1466" s="554"/>
      <c r="M1466" s="555"/>
      <c r="N1466" s="554"/>
    </row>
    <row r="1467" spans="1:14" x14ac:dyDescent="0.2">
      <c r="A1467" s="554"/>
      <c r="B1467" s="554"/>
      <c r="C1467" s="554"/>
      <c r="D1467" s="554"/>
      <c r="E1467" s="554"/>
      <c r="F1467" s="554"/>
      <c r="G1467" s="554"/>
      <c r="H1467" s="555"/>
      <c r="I1467" s="509"/>
      <c r="J1467" s="509"/>
      <c r="K1467" s="554"/>
      <c r="L1467" s="554"/>
      <c r="M1467" s="555"/>
      <c r="N1467" s="554"/>
    </row>
    <row r="1468" spans="1:14" x14ac:dyDescent="0.2">
      <c r="A1468" s="554"/>
      <c r="B1468" s="554"/>
      <c r="C1468" s="554"/>
      <c r="D1468" s="554"/>
      <c r="E1468" s="554"/>
      <c r="F1468" s="554"/>
      <c r="G1468" s="554"/>
      <c r="H1468" s="555"/>
      <c r="I1468" s="509"/>
      <c r="J1468" s="509"/>
      <c r="K1468" s="554"/>
      <c r="L1468" s="554"/>
      <c r="M1468" s="555"/>
      <c r="N1468" s="554"/>
    </row>
    <row r="1469" spans="1:14" x14ac:dyDescent="0.2">
      <c r="A1469" s="554"/>
      <c r="B1469" s="554"/>
      <c r="C1469" s="554"/>
      <c r="D1469" s="554"/>
      <c r="E1469" s="554"/>
      <c r="F1469" s="554"/>
      <c r="G1469" s="554"/>
      <c r="H1469" s="555"/>
      <c r="I1469" s="509"/>
      <c r="J1469" s="509"/>
      <c r="K1469" s="554"/>
      <c r="L1469" s="554"/>
      <c r="M1469" s="555"/>
      <c r="N1469" s="554"/>
    </row>
    <row r="1470" spans="1:14" x14ac:dyDescent="0.2">
      <c r="A1470" s="554"/>
      <c r="B1470" s="554"/>
      <c r="C1470" s="554"/>
      <c r="D1470" s="554"/>
      <c r="E1470" s="554"/>
      <c r="F1470" s="554"/>
      <c r="G1470" s="554"/>
      <c r="H1470" s="555"/>
      <c r="I1470" s="509"/>
      <c r="J1470" s="509"/>
      <c r="K1470" s="554"/>
      <c r="L1470" s="554"/>
      <c r="M1470" s="555"/>
      <c r="N1470" s="554"/>
    </row>
    <row r="1471" spans="1:14" x14ac:dyDescent="0.2">
      <c r="A1471" s="554"/>
      <c r="B1471" s="554"/>
      <c r="C1471" s="554"/>
      <c r="D1471" s="554"/>
      <c r="E1471" s="554"/>
      <c r="F1471" s="554"/>
      <c r="G1471" s="554"/>
      <c r="H1471" s="555"/>
      <c r="I1471" s="509"/>
      <c r="J1471" s="509"/>
      <c r="K1471" s="554"/>
      <c r="L1471" s="554"/>
      <c r="M1471" s="555"/>
      <c r="N1471" s="554"/>
    </row>
    <row r="1472" spans="1:14" x14ac:dyDescent="0.2">
      <c r="A1472" s="554"/>
      <c r="B1472" s="554"/>
      <c r="C1472" s="554"/>
      <c r="D1472" s="554"/>
      <c r="E1472" s="554"/>
      <c r="F1472" s="554"/>
      <c r="G1472" s="554"/>
      <c r="H1472" s="555"/>
      <c r="I1472" s="509"/>
      <c r="J1472" s="509"/>
      <c r="K1472" s="554"/>
      <c r="L1472" s="554"/>
      <c r="M1472" s="555"/>
      <c r="N1472" s="554"/>
    </row>
    <row r="1473" spans="1:14" x14ac:dyDescent="0.2">
      <c r="A1473" s="554"/>
      <c r="B1473" s="554"/>
      <c r="C1473" s="554"/>
      <c r="D1473" s="554"/>
      <c r="E1473" s="554"/>
      <c r="F1473" s="554"/>
      <c r="G1473" s="554"/>
      <c r="H1473" s="555"/>
      <c r="I1473" s="509"/>
      <c r="J1473" s="509"/>
      <c r="K1473" s="554"/>
      <c r="L1473" s="554"/>
      <c r="M1473" s="555"/>
      <c r="N1473" s="554"/>
    </row>
    <row r="1474" spans="1:14" x14ac:dyDescent="0.2">
      <c r="A1474" s="554"/>
      <c r="B1474" s="554"/>
      <c r="C1474" s="554"/>
      <c r="D1474" s="554"/>
      <c r="E1474" s="554"/>
      <c r="F1474" s="554"/>
      <c r="G1474" s="554"/>
      <c r="H1474" s="555"/>
      <c r="I1474" s="509"/>
      <c r="J1474" s="509"/>
      <c r="K1474" s="554"/>
      <c r="L1474" s="554"/>
      <c r="M1474" s="555"/>
      <c r="N1474" s="554"/>
    </row>
    <row r="1475" spans="1:14" x14ac:dyDescent="0.2">
      <c r="A1475" s="554"/>
      <c r="B1475" s="554"/>
      <c r="C1475" s="554"/>
      <c r="D1475" s="554"/>
      <c r="E1475" s="554"/>
      <c r="F1475" s="554"/>
      <c r="G1475" s="554"/>
      <c r="H1475" s="555"/>
      <c r="I1475" s="509"/>
      <c r="J1475" s="509"/>
      <c r="K1475" s="554"/>
      <c r="L1475" s="554"/>
      <c r="M1475" s="555"/>
      <c r="N1475" s="554"/>
    </row>
    <row r="1476" spans="1:14" x14ac:dyDescent="0.2">
      <c r="A1476" s="554"/>
      <c r="B1476" s="554"/>
      <c r="C1476" s="554"/>
      <c r="D1476" s="554"/>
      <c r="E1476" s="554"/>
      <c r="F1476" s="554"/>
      <c r="G1476" s="554"/>
      <c r="H1476" s="555"/>
      <c r="I1476" s="509"/>
      <c r="J1476" s="509"/>
      <c r="K1476" s="554"/>
      <c r="L1476" s="554"/>
      <c r="M1476" s="555"/>
      <c r="N1476" s="554"/>
    </row>
    <row r="1477" spans="1:14" x14ac:dyDescent="0.2">
      <c r="A1477" s="554"/>
      <c r="B1477" s="554"/>
      <c r="C1477" s="554"/>
      <c r="D1477" s="554"/>
      <c r="E1477" s="554"/>
      <c r="F1477" s="554"/>
      <c r="G1477" s="554"/>
      <c r="H1477" s="555"/>
      <c r="I1477" s="509"/>
      <c r="J1477" s="509"/>
      <c r="K1477" s="554"/>
      <c r="L1477" s="554"/>
      <c r="M1477" s="555"/>
      <c r="N1477" s="554"/>
    </row>
    <row r="1478" spans="1:14" x14ac:dyDescent="0.2">
      <c r="A1478" s="554"/>
      <c r="B1478" s="554"/>
      <c r="C1478" s="554"/>
      <c r="D1478" s="554"/>
      <c r="E1478" s="554"/>
      <c r="F1478" s="554"/>
      <c r="G1478" s="554"/>
      <c r="H1478" s="555"/>
      <c r="I1478" s="509"/>
      <c r="J1478" s="509"/>
      <c r="K1478" s="554"/>
      <c r="L1478" s="554"/>
      <c r="M1478" s="555"/>
      <c r="N1478" s="554"/>
    </row>
    <row r="1479" spans="1:14" x14ac:dyDescent="0.2">
      <c r="A1479" s="554"/>
      <c r="B1479" s="554"/>
      <c r="C1479" s="554"/>
      <c r="D1479" s="554"/>
      <c r="E1479" s="554"/>
      <c r="F1479" s="554"/>
      <c r="G1479" s="554"/>
      <c r="H1479" s="555"/>
      <c r="I1479" s="509"/>
      <c r="J1479" s="509"/>
      <c r="K1479" s="554"/>
      <c r="L1479" s="554"/>
      <c r="M1479" s="555"/>
      <c r="N1479" s="554"/>
    </row>
    <row r="1480" spans="1:14" x14ac:dyDescent="0.2">
      <c r="A1480" s="554"/>
      <c r="B1480" s="554"/>
      <c r="C1480" s="554"/>
      <c r="D1480" s="554"/>
      <c r="E1480" s="554"/>
      <c r="F1480" s="554"/>
      <c r="G1480" s="554"/>
      <c r="H1480" s="555"/>
      <c r="I1480" s="509"/>
      <c r="J1480" s="509"/>
      <c r="K1480" s="554"/>
      <c r="L1480" s="554"/>
      <c r="M1480" s="555"/>
      <c r="N1480" s="554"/>
    </row>
    <row r="1481" spans="1:14" x14ac:dyDescent="0.2">
      <c r="A1481" s="554"/>
      <c r="B1481" s="554"/>
      <c r="C1481" s="554"/>
      <c r="D1481" s="554"/>
      <c r="E1481" s="554"/>
      <c r="F1481" s="554"/>
      <c r="G1481" s="554"/>
      <c r="H1481" s="555"/>
      <c r="I1481" s="509"/>
      <c r="J1481" s="509"/>
      <c r="K1481" s="554"/>
      <c r="L1481" s="554"/>
      <c r="M1481" s="555"/>
      <c r="N1481" s="554"/>
    </row>
    <row r="1482" spans="1:14" x14ac:dyDescent="0.2">
      <c r="A1482" s="554"/>
      <c r="B1482" s="554"/>
      <c r="C1482" s="554"/>
      <c r="D1482" s="554"/>
      <c r="E1482" s="554"/>
      <c r="F1482" s="554"/>
      <c r="G1482" s="554"/>
      <c r="H1482" s="555"/>
      <c r="I1482" s="509"/>
      <c r="J1482" s="509"/>
      <c r="K1482" s="554"/>
      <c r="L1482" s="554"/>
      <c r="M1482" s="555"/>
      <c r="N1482" s="554"/>
    </row>
    <row r="1483" spans="1:14" x14ac:dyDescent="0.2">
      <c r="A1483" s="554"/>
      <c r="B1483" s="554"/>
      <c r="C1483" s="554"/>
      <c r="D1483" s="554"/>
      <c r="E1483" s="554"/>
      <c r="F1483" s="554"/>
      <c r="G1483" s="554"/>
      <c r="H1483" s="555"/>
      <c r="I1483" s="509"/>
      <c r="J1483" s="509"/>
      <c r="K1483" s="554"/>
      <c r="L1483" s="554"/>
      <c r="M1483" s="555"/>
      <c r="N1483" s="554"/>
    </row>
    <row r="1484" spans="1:14" x14ac:dyDescent="0.2">
      <c r="A1484" s="554"/>
      <c r="B1484" s="554"/>
      <c r="C1484" s="554"/>
      <c r="D1484" s="554"/>
      <c r="E1484" s="554"/>
      <c r="F1484" s="554"/>
      <c r="G1484" s="554"/>
      <c r="H1484" s="555"/>
      <c r="I1484" s="509"/>
      <c r="J1484" s="509"/>
      <c r="K1484" s="554"/>
      <c r="L1484" s="554"/>
      <c r="M1484" s="555"/>
      <c r="N1484" s="554"/>
    </row>
    <row r="1485" spans="1:14" x14ac:dyDescent="0.2">
      <c r="A1485" s="554"/>
      <c r="B1485" s="554"/>
      <c r="C1485" s="554"/>
      <c r="D1485" s="554"/>
      <c r="E1485" s="554"/>
      <c r="F1485" s="554"/>
      <c r="G1485" s="554"/>
      <c r="H1485" s="555"/>
      <c r="I1485" s="509"/>
      <c r="J1485" s="509"/>
      <c r="K1485" s="554"/>
      <c r="L1485" s="554"/>
      <c r="M1485" s="555"/>
      <c r="N1485" s="554"/>
    </row>
    <row r="1486" spans="1:14" x14ac:dyDescent="0.2">
      <c r="A1486" s="554"/>
      <c r="B1486" s="554"/>
      <c r="C1486" s="554"/>
      <c r="D1486" s="554"/>
      <c r="E1486" s="554"/>
      <c r="F1486" s="554"/>
      <c r="G1486" s="554"/>
      <c r="H1486" s="555"/>
      <c r="I1486" s="509"/>
      <c r="J1486" s="509"/>
      <c r="K1486" s="554"/>
      <c r="L1486" s="554"/>
      <c r="M1486" s="555"/>
      <c r="N1486" s="554"/>
    </row>
    <row r="1487" spans="1:14" x14ac:dyDescent="0.2">
      <c r="A1487" s="554"/>
      <c r="B1487" s="554"/>
      <c r="C1487" s="554"/>
      <c r="D1487" s="554"/>
      <c r="E1487" s="554"/>
      <c r="F1487" s="554"/>
      <c r="G1487" s="554"/>
      <c r="H1487" s="555"/>
      <c r="I1487" s="509"/>
      <c r="J1487" s="509"/>
      <c r="K1487" s="554"/>
      <c r="L1487" s="554"/>
      <c r="M1487" s="555"/>
      <c r="N1487" s="554"/>
    </row>
    <row r="1488" spans="1:14" x14ac:dyDescent="0.2">
      <c r="A1488" s="554"/>
      <c r="B1488" s="554"/>
      <c r="C1488" s="554"/>
      <c r="D1488" s="554"/>
      <c r="E1488" s="554"/>
      <c r="F1488" s="554"/>
      <c r="G1488" s="554"/>
      <c r="H1488" s="555"/>
      <c r="I1488" s="509"/>
      <c r="J1488" s="509"/>
      <c r="K1488" s="554"/>
      <c r="L1488" s="554"/>
      <c r="M1488" s="555"/>
      <c r="N1488" s="554"/>
    </row>
    <row r="1489" spans="1:14" x14ac:dyDescent="0.2">
      <c r="A1489" s="554"/>
      <c r="B1489" s="554"/>
      <c r="C1489" s="554"/>
      <c r="D1489" s="554"/>
      <c r="E1489" s="554"/>
      <c r="F1489" s="554"/>
      <c r="G1489" s="554"/>
      <c r="H1489" s="555"/>
      <c r="I1489" s="509"/>
      <c r="J1489" s="509"/>
      <c r="K1489" s="554"/>
      <c r="L1489" s="554"/>
      <c r="M1489" s="555"/>
      <c r="N1489" s="554"/>
    </row>
    <row r="1490" spans="1:14" x14ac:dyDescent="0.2">
      <c r="A1490" s="554"/>
      <c r="B1490" s="554"/>
      <c r="C1490" s="554"/>
      <c r="D1490" s="554"/>
      <c r="E1490" s="554"/>
      <c r="F1490" s="554"/>
      <c r="G1490" s="554"/>
      <c r="H1490" s="555"/>
      <c r="I1490" s="509"/>
      <c r="J1490" s="509"/>
      <c r="K1490" s="554"/>
      <c r="L1490" s="554"/>
      <c r="M1490" s="555"/>
      <c r="N1490" s="554"/>
    </row>
    <row r="1491" spans="1:14" x14ac:dyDescent="0.2">
      <c r="A1491" s="554"/>
      <c r="B1491" s="554"/>
      <c r="C1491" s="554"/>
      <c r="D1491" s="554"/>
      <c r="E1491" s="554"/>
      <c r="F1491" s="554"/>
      <c r="G1491" s="554"/>
      <c r="H1491" s="555"/>
      <c r="I1491" s="509"/>
      <c r="J1491" s="509"/>
      <c r="K1491" s="554"/>
      <c r="L1491" s="554"/>
      <c r="M1491" s="555"/>
      <c r="N1491" s="554"/>
    </row>
    <row r="1492" spans="1:14" x14ac:dyDescent="0.2">
      <c r="A1492" s="554"/>
      <c r="B1492" s="554"/>
      <c r="C1492" s="554"/>
      <c r="D1492" s="554"/>
      <c r="E1492" s="554"/>
      <c r="F1492" s="554"/>
      <c r="G1492" s="554"/>
      <c r="H1492" s="555"/>
      <c r="I1492" s="509"/>
      <c r="J1492" s="509"/>
      <c r="K1492" s="554"/>
      <c r="L1492" s="554"/>
      <c r="M1492" s="555"/>
      <c r="N1492" s="554"/>
    </row>
    <row r="1493" spans="1:14" x14ac:dyDescent="0.2">
      <c r="A1493" s="554"/>
      <c r="B1493" s="554"/>
      <c r="C1493" s="554"/>
      <c r="D1493" s="554"/>
      <c r="E1493" s="554"/>
      <c r="F1493" s="554"/>
      <c r="G1493" s="554"/>
      <c r="H1493" s="555"/>
      <c r="I1493" s="509"/>
      <c r="J1493" s="509"/>
      <c r="K1493" s="554"/>
      <c r="L1493" s="554"/>
      <c r="M1493" s="555"/>
      <c r="N1493" s="554"/>
    </row>
    <row r="1494" spans="1:14" x14ac:dyDescent="0.2">
      <c r="A1494" s="554"/>
      <c r="B1494" s="554"/>
      <c r="C1494" s="554"/>
      <c r="D1494" s="554"/>
      <c r="E1494" s="554"/>
      <c r="F1494" s="554"/>
      <c r="G1494" s="554"/>
      <c r="H1494" s="555"/>
      <c r="I1494" s="509"/>
      <c r="J1494" s="509"/>
      <c r="K1494" s="554"/>
      <c r="L1494" s="554"/>
      <c r="M1494" s="555"/>
      <c r="N1494" s="554"/>
    </row>
    <row r="1495" spans="1:14" x14ac:dyDescent="0.2">
      <c r="A1495" s="554"/>
      <c r="B1495" s="554"/>
      <c r="C1495" s="554"/>
      <c r="D1495" s="554"/>
      <c r="E1495" s="554"/>
      <c r="F1495" s="554"/>
      <c r="G1495" s="554"/>
      <c r="H1495" s="555"/>
      <c r="I1495" s="509"/>
      <c r="J1495" s="509"/>
      <c r="K1495" s="554"/>
      <c r="L1495" s="554"/>
      <c r="M1495" s="555"/>
      <c r="N1495" s="554"/>
    </row>
    <row r="1496" spans="1:14" x14ac:dyDescent="0.2">
      <c r="A1496" s="554"/>
      <c r="B1496" s="554"/>
      <c r="C1496" s="554"/>
      <c r="D1496" s="554"/>
      <c r="E1496" s="554"/>
      <c r="F1496" s="554"/>
      <c r="G1496" s="554"/>
      <c r="H1496" s="555"/>
      <c r="I1496" s="509"/>
      <c r="J1496" s="509"/>
      <c r="K1496" s="554"/>
      <c r="L1496" s="554"/>
      <c r="M1496" s="555"/>
      <c r="N1496" s="554"/>
    </row>
    <row r="1497" spans="1:14" x14ac:dyDescent="0.2">
      <c r="A1497" s="554"/>
      <c r="B1497" s="554"/>
      <c r="C1497" s="554"/>
      <c r="D1497" s="554"/>
      <c r="E1497" s="554"/>
      <c r="F1497" s="554"/>
      <c r="G1497" s="554"/>
      <c r="H1497" s="555"/>
      <c r="I1497" s="509"/>
      <c r="J1497" s="509"/>
      <c r="K1497" s="554"/>
      <c r="L1497" s="554"/>
      <c r="M1497" s="555"/>
      <c r="N1497" s="554"/>
    </row>
    <row r="1498" spans="1:14" x14ac:dyDescent="0.2">
      <c r="A1498" s="554"/>
      <c r="B1498" s="554"/>
      <c r="C1498" s="554"/>
      <c r="D1498" s="554"/>
      <c r="E1498" s="554"/>
      <c r="F1498" s="554"/>
      <c r="G1498" s="554"/>
      <c r="H1498" s="555"/>
      <c r="I1498" s="509"/>
      <c r="J1498" s="509"/>
      <c r="K1498" s="554"/>
      <c r="L1498" s="554"/>
      <c r="M1498" s="555"/>
      <c r="N1498" s="554"/>
    </row>
    <row r="1499" spans="1:14" x14ac:dyDescent="0.2">
      <c r="A1499" s="554"/>
      <c r="B1499" s="554"/>
      <c r="C1499" s="554"/>
      <c r="D1499" s="554"/>
      <c r="E1499" s="554"/>
      <c r="F1499" s="554"/>
      <c r="G1499" s="554"/>
      <c r="H1499" s="555"/>
      <c r="I1499" s="509"/>
      <c r="J1499" s="509"/>
      <c r="K1499" s="554"/>
      <c r="L1499" s="554"/>
      <c r="M1499" s="555"/>
      <c r="N1499" s="554"/>
    </row>
    <row r="1500" spans="1:14" x14ac:dyDescent="0.2">
      <c r="A1500" s="554"/>
      <c r="B1500" s="554"/>
      <c r="C1500" s="554"/>
      <c r="D1500" s="554"/>
      <c r="E1500" s="554"/>
      <c r="F1500" s="554"/>
      <c r="G1500" s="554"/>
      <c r="H1500" s="555"/>
      <c r="I1500" s="509"/>
      <c r="J1500" s="509"/>
      <c r="K1500" s="554"/>
      <c r="L1500" s="554"/>
      <c r="M1500" s="555"/>
      <c r="N1500" s="554"/>
    </row>
    <row r="1501" spans="1:14" x14ac:dyDescent="0.2">
      <c r="A1501" s="554"/>
      <c r="B1501" s="554"/>
      <c r="C1501" s="554"/>
      <c r="D1501" s="554"/>
      <c r="E1501" s="554"/>
      <c r="F1501" s="554"/>
      <c r="G1501" s="554"/>
      <c r="H1501" s="555"/>
      <c r="I1501" s="509"/>
      <c r="J1501" s="509"/>
      <c r="K1501" s="554"/>
      <c r="L1501" s="554"/>
      <c r="M1501" s="555"/>
      <c r="N1501" s="554"/>
    </row>
    <row r="1502" spans="1:14" x14ac:dyDescent="0.2">
      <c r="A1502" s="554"/>
      <c r="B1502" s="554"/>
      <c r="C1502" s="554"/>
      <c r="D1502" s="554"/>
      <c r="E1502" s="554"/>
      <c r="F1502" s="554"/>
      <c r="G1502" s="554"/>
      <c r="H1502" s="555"/>
      <c r="I1502" s="509"/>
      <c r="J1502" s="509"/>
      <c r="K1502" s="554"/>
      <c r="L1502" s="554"/>
      <c r="M1502" s="555"/>
      <c r="N1502" s="554"/>
    </row>
    <row r="1503" spans="1:14" x14ac:dyDescent="0.2">
      <c r="A1503" s="554"/>
      <c r="B1503" s="554"/>
      <c r="C1503" s="554"/>
      <c r="D1503" s="554"/>
      <c r="E1503" s="554"/>
      <c r="F1503" s="554"/>
      <c r="G1503" s="554"/>
      <c r="H1503" s="555"/>
      <c r="I1503" s="509"/>
      <c r="J1503" s="509"/>
      <c r="K1503" s="554"/>
      <c r="L1503" s="554"/>
      <c r="M1503" s="555"/>
      <c r="N1503" s="554"/>
    </row>
    <row r="1504" spans="1:14" x14ac:dyDescent="0.2">
      <c r="A1504" s="554"/>
      <c r="B1504" s="554"/>
      <c r="C1504" s="554"/>
      <c r="D1504" s="554"/>
      <c r="E1504" s="554"/>
      <c r="F1504" s="554"/>
      <c r="G1504" s="554"/>
      <c r="H1504" s="555"/>
      <c r="I1504" s="509"/>
      <c r="J1504" s="509"/>
      <c r="K1504" s="554"/>
      <c r="L1504" s="554"/>
      <c r="M1504" s="555"/>
      <c r="N1504" s="554"/>
    </row>
    <row r="1505" spans="1:14" x14ac:dyDescent="0.2">
      <c r="A1505" s="554"/>
      <c r="B1505" s="554"/>
      <c r="C1505" s="554"/>
      <c r="D1505" s="554"/>
      <c r="E1505" s="554"/>
      <c r="F1505" s="554"/>
      <c r="G1505" s="554"/>
      <c r="H1505" s="555"/>
      <c r="I1505" s="509"/>
      <c r="J1505" s="509"/>
      <c r="K1505" s="554"/>
      <c r="L1505" s="554"/>
      <c r="M1505" s="555"/>
      <c r="N1505" s="554"/>
    </row>
    <row r="1506" spans="1:14" x14ac:dyDescent="0.2">
      <c r="A1506" s="554"/>
      <c r="B1506" s="554"/>
      <c r="C1506" s="554"/>
      <c r="D1506" s="554"/>
      <c r="E1506" s="554"/>
      <c r="F1506" s="554"/>
      <c r="G1506" s="554"/>
      <c r="H1506" s="555"/>
      <c r="I1506" s="509"/>
      <c r="J1506" s="509"/>
      <c r="K1506" s="554"/>
      <c r="L1506" s="554"/>
      <c r="M1506" s="555"/>
      <c r="N1506" s="554"/>
    </row>
    <row r="1507" spans="1:14" x14ac:dyDescent="0.2">
      <c r="A1507" s="554"/>
      <c r="B1507" s="554"/>
      <c r="C1507" s="554"/>
      <c r="D1507" s="554"/>
      <c r="E1507" s="554"/>
      <c r="F1507" s="554"/>
      <c r="G1507" s="554"/>
      <c r="H1507" s="555"/>
      <c r="I1507" s="509"/>
      <c r="J1507" s="509"/>
      <c r="K1507" s="554"/>
      <c r="L1507" s="554"/>
      <c r="M1507" s="555"/>
      <c r="N1507" s="554"/>
    </row>
    <row r="1508" spans="1:14" x14ac:dyDescent="0.2">
      <c r="A1508" s="554"/>
      <c r="B1508" s="554"/>
      <c r="C1508" s="554"/>
      <c r="D1508" s="554"/>
      <c r="E1508" s="554"/>
      <c r="F1508" s="554"/>
      <c r="G1508" s="554"/>
      <c r="H1508" s="555"/>
      <c r="I1508" s="509"/>
      <c r="J1508" s="509"/>
      <c r="K1508" s="554"/>
      <c r="L1508" s="554"/>
      <c r="M1508" s="555"/>
      <c r="N1508" s="554"/>
    </row>
    <row r="1509" spans="1:14" x14ac:dyDescent="0.2">
      <c r="A1509" s="554"/>
      <c r="B1509" s="554"/>
      <c r="C1509" s="554"/>
      <c r="D1509" s="554"/>
      <c r="E1509" s="554"/>
      <c r="F1509" s="554"/>
      <c r="G1509" s="554"/>
      <c r="H1509" s="555"/>
      <c r="I1509" s="509"/>
      <c r="J1509" s="509"/>
      <c r="K1509" s="554"/>
      <c r="L1509" s="554"/>
      <c r="M1509" s="555"/>
      <c r="N1509" s="554"/>
    </row>
    <row r="1510" spans="1:14" x14ac:dyDescent="0.2">
      <c r="A1510" s="554"/>
      <c r="B1510" s="554"/>
      <c r="C1510" s="554"/>
      <c r="D1510" s="554"/>
      <c r="E1510" s="554"/>
      <c r="F1510" s="554"/>
      <c r="G1510" s="554"/>
      <c r="H1510" s="555"/>
      <c r="I1510" s="509"/>
      <c r="J1510" s="509"/>
      <c r="K1510" s="554"/>
      <c r="L1510" s="554"/>
      <c r="M1510" s="555"/>
      <c r="N1510" s="554"/>
    </row>
    <row r="1511" spans="1:14" x14ac:dyDescent="0.2">
      <c r="A1511" s="554"/>
      <c r="B1511" s="554"/>
      <c r="C1511" s="554"/>
      <c r="D1511" s="554"/>
      <c r="E1511" s="554"/>
      <c r="F1511" s="554"/>
      <c r="G1511" s="554"/>
      <c r="H1511" s="555"/>
      <c r="I1511" s="509"/>
      <c r="J1511" s="509"/>
      <c r="K1511" s="554"/>
      <c r="L1511" s="554"/>
      <c r="M1511" s="555"/>
      <c r="N1511" s="554"/>
    </row>
    <row r="1512" spans="1:14" x14ac:dyDescent="0.2">
      <c r="A1512" s="554"/>
      <c r="B1512" s="554"/>
      <c r="C1512" s="554"/>
      <c r="D1512" s="554"/>
      <c r="E1512" s="554"/>
      <c r="F1512" s="554"/>
      <c r="G1512" s="554"/>
      <c r="H1512" s="555"/>
      <c r="I1512" s="509"/>
      <c r="J1512" s="509"/>
      <c r="K1512" s="554"/>
      <c r="L1512" s="554"/>
      <c r="M1512" s="555"/>
      <c r="N1512" s="554"/>
    </row>
    <row r="1513" spans="1:14" x14ac:dyDescent="0.2">
      <c r="A1513" s="554"/>
      <c r="B1513" s="554"/>
      <c r="C1513" s="554"/>
      <c r="D1513" s="554"/>
      <c r="E1513" s="554"/>
      <c r="F1513" s="554"/>
      <c r="G1513" s="554"/>
      <c r="H1513" s="555"/>
      <c r="I1513" s="509"/>
      <c r="J1513" s="509"/>
      <c r="K1513" s="554"/>
      <c r="L1513" s="554"/>
      <c r="M1513" s="555"/>
      <c r="N1513" s="554"/>
    </row>
    <row r="1514" spans="1:14" x14ac:dyDescent="0.2">
      <c r="A1514" s="554"/>
      <c r="B1514" s="554"/>
      <c r="C1514" s="554"/>
      <c r="D1514" s="554"/>
      <c r="E1514" s="554"/>
      <c r="F1514" s="554"/>
      <c r="G1514" s="554"/>
      <c r="H1514" s="555"/>
      <c r="I1514" s="509"/>
      <c r="J1514" s="509"/>
      <c r="K1514" s="554"/>
      <c r="L1514" s="554"/>
      <c r="M1514" s="555"/>
      <c r="N1514" s="554"/>
    </row>
    <row r="1515" spans="1:14" x14ac:dyDescent="0.2">
      <c r="A1515" s="554"/>
      <c r="B1515" s="554"/>
      <c r="C1515" s="554"/>
      <c r="D1515" s="554"/>
      <c r="E1515" s="554"/>
      <c r="F1515" s="554"/>
      <c r="G1515" s="554"/>
      <c r="H1515" s="555"/>
      <c r="I1515" s="509"/>
      <c r="J1515" s="509"/>
      <c r="K1515" s="554"/>
      <c r="L1515" s="554"/>
      <c r="M1515" s="555"/>
      <c r="N1515" s="554"/>
    </row>
    <row r="1516" spans="1:14" x14ac:dyDescent="0.2">
      <c r="A1516" s="554"/>
      <c r="B1516" s="554"/>
      <c r="C1516" s="554"/>
      <c r="D1516" s="554"/>
      <c r="E1516" s="554"/>
      <c r="F1516" s="554"/>
      <c r="G1516" s="554"/>
      <c r="H1516" s="555"/>
      <c r="I1516" s="509"/>
      <c r="J1516" s="509"/>
      <c r="K1516" s="554"/>
      <c r="L1516" s="554"/>
      <c r="M1516" s="555"/>
      <c r="N1516" s="554"/>
    </row>
    <row r="1517" spans="1:14" x14ac:dyDescent="0.2">
      <c r="A1517" s="554"/>
      <c r="B1517" s="554"/>
      <c r="C1517" s="554"/>
      <c r="D1517" s="554"/>
      <c r="E1517" s="554"/>
      <c r="F1517" s="554"/>
      <c r="G1517" s="554"/>
      <c r="H1517" s="555"/>
      <c r="I1517" s="509"/>
      <c r="J1517" s="509"/>
      <c r="K1517" s="554"/>
      <c r="L1517" s="554"/>
      <c r="M1517" s="555"/>
      <c r="N1517" s="554"/>
    </row>
    <row r="1518" spans="1:14" x14ac:dyDescent="0.2">
      <c r="A1518" s="554"/>
      <c r="B1518" s="554"/>
      <c r="C1518" s="554"/>
      <c r="D1518" s="554"/>
      <c r="E1518" s="554"/>
      <c r="F1518" s="554"/>
      <c r="G1518" s="554"/>
      <c r="H1518" s="555"/>
      <c r="I1518" s="509"/>
      <c r="J1518" s="509"/>
      <c r="K1518" s="554"/>
      <c r="L1518" s="554"/>
      <c r="M1518" s="555"/>
      <c r="N1518" s="554"/>
    </row>
    <row r="1519" spans="1:14" x14ac:dyDescent="0.2">
      <c r="A1519" s="554"/>
      <c r="B1519" s="554"/>
      <c r="C1519" s="554"/>
      <c r="D1519" s="554"/>
      <c r="E1519" s="554"/>
      <c r="F1519" s="554"/>
      <c r="G1519" s="554"/>
      <c r="H1519" s="555"/>
      <c r="I1519" s="509"/>
      <c r="J1519" s="509"/>
      <c r="K1519" s="554"/>
      <c r="L1519" s="554"/>
      <c r="M1519" s="555"/>
      <c r="N1519" s="554"/>
    </row>
    <row r="1520" spans="1:14" x14ac:dyDescent="0.2">
      <c r="A1520" s="554"/>
      <c r="B1520" s="554"/>
      <c r="C1520" s="554"/>
      <c r="D1520" s="554"/>
      <c r="E1520" s="554"/>
      <c r="F1520" s="554"/>
      <c r="G1520" s="554"/>
      <c r="H1520" s="555"/>
      <c r="I1520" s="509"/>
      <c r="J1520" s="509"/>
      <c r="K1520" s="554"/>
      <c r="L1520" s="554"/>
      <c r="M1520" s="555"/>
      <c r="N1520" s="554"/>
    </row>
    <row r="1521" spans="1:14" x14ac:dyDescent="0.2">
      <c r="A1521" s="554"/>
      <c r="B1521" s="554"/>
      <c r="C1521" s="554"/>
      <c r="D1521" s="554"/>
      <c r="E1521" s="554"/>
      <c r="F1521" s="554"/>
      <c r="G1521" s="554"/>
      <c r="H1521" s="555"/>
      <c r="I1521" s="509"/>
      <c r="J1521" s="509"/>
      <c r="K1521" s="554"/>
      <c r="L1521" s="554"/>
      <c r="M1521" s="555"/>
      <c r="N1521" s="554"/>
    </row>
    <row r="1522" spans="1:14" x14ac:dyDescent="0.2">
      <c r="A1522" s="554"/>
      <c r="B1522" s="554"/>
      <c r="C1522" s="554"/>
      <c r="D1522" s="554"/>
      <c r="E1522" s="554"/>
      <c r="F1522" s="554"/>
      <c r="G1522" s="554"/>
      <c r="H1522" s="555"/>
      <c r="I1522" s="509"/>
      <c r="J1522" s="509"/>
      <c r="K1522" s="554"/>
      <c r="L1522" s="554"/>
      <c r="M1522" s="555"/>
      <c r="N1522" s="554"/>
    </row>
    <row r="1523" spans="1:14" x14ac:dyDescent="0.2">
      <c r="A1523" s="554"/>
      <c r="B1523" s="554"/>
      <c r="C1523" s="554"/>
      <c r="D1523" s="554"/>
      <c r="E1523" s="554"/>
      <c r="F1523" s="554"/>
      <c r="G1523" s="554"/>
      <c r="H1523" s="555"/>
      <c r="I1523" s="509"/>
      <c r="J1523" s="509"/>
      <c r="K1523" s="554"/>
      <c r="L1523" s="554"/>
      <c r="M1523" s="555"/>
      <c r="N1523" s="554"/>
    </row>
    <row r="1524" spans="1:14" x14ac:dyDescent="0.2">
      <c r="A1524" s="554"/>
      <c r="B1524" s="554"/>
      <c r="C1524" s="554"/>
      <c r="D1524" s="554"/>
      <c r="E1524" s="554"/>
      <c r="F1524" s="554"/>
      <c r="G1524" s="554"/>
      <c r="H1524" s="555"/>
      <c r="I1524" s="509"/>
      <c r="J1524" s="509"/>
      <c r="K1524" s="554"/>
      <c r="L1524" s="554"/>
      <c r="M1524" s="555"/>
      <c r="N1524" s="554"/>
    </row>
    <row r="1525" spans="1:14" x14ac:dyDescent="0.2">
      <c r="A1525" s="554"/>
      <c r="B1525" s="554"/>
      <c r="C1525" s="554"/>
      <c r="D1525" s="554"/>
      <c r="E1525" s="554"/>
      <c r="F1525" s="554"/>
      <c r="G1525" s="554"/>
      <c r="H1525" s="555"/>
      <c r="I1525" s="509"/>
      <c r="J1525" s="509"/>
      <c r="K1525" s="554"/>
      <c r="L1525" s="554"/>
      <c r="M1525" s="555"/>
      <c r="N1525" s="554"/>
    </row>
    <row r="1526" spans="1:14" x14ac:dyDescent="0.2">
      <c r="A1526" s="554"/>
      <c r="B1526" s="554"/>
      <c r="C1526" s="554"/>
      <c r="D1526" s="554"/>
      <c r="E1526" s="554"/>
      <c r="F1526" s="554"/>
      <c r="G1526" s="554"/>
      <c r="H1526" s="555"/>
      <c r="I1526" s="509"/>
      <c r="J1526" s="509"/>
      <c r="K1526" s="554"/>
      <c r="L1526" s="554"/>
      <c r="M1526" s="555"/>
      <c r="N1526" s="554"/>
    </row>
    <row r="1527" spans="1:14" x14ac:dyDescent="0.2">
      <c r="A1527" s="554"/>
      <c r="B1527" s="554"/>
      <c r="C1527" s="554"/>
      <c r="D1527" s="554"/>
      <c r="E1527" s="554"/>
      <c r="F1527" s="554"/>
      <c r="G1527" s="554"/>
      <c r="H1527" s="555"/>
      <c r="I1527" s="509"/>
      <c r="J1527" s="509"/>
      <c r="K1527" s="554"/>
      <c r="L1527" s="554"/>
      <c r="M1527" s="555"/>
      <c r="N1527" s="554"/>
    </row>
    <row r="1528" spans="1:14" x14ac:dyDescent="0.2">
      <c r="A1528" s="554"/>
      <c r="B1528" s="554"/>
      <c r="C1528" s="554"/>
      <c r="D1528" s="554"/>
      <c r="E1528" s="554"/>
      <c r="F1528" s="554"/>
      <c r="G1528" s="554"/>
      <c r="H1528" s="555"/>
      <c r="I1528" s="509"/>
      <c r="J1528" s="509"/>
      <c r="K1528" s="554"/>
      <c r="L1528" s="554"/>
      <c r="M1528" s="555"/>
      <c r="N1528" s="554"/>
    </row>
    <row r="1529" spans="1:14" x14ac:dyDescent="0.2">
      <c r="A1529" s="554"/>
      <c r="B1529" s="554"/>
      <c r="C1529" s="554"/>
      <c r="D1529" s="554"/>
      <c r="E1529" s="554"/>
      <c r="F1529" s="554"/>
      <c r="G1529" s="554"/>
      <c r="H1529" s="555"/>
      <c r="I1529" s="509"/>
      <c r="J1529" s="509"/>
      <c r="K1529" s="554"/>
      <c r="L1529" s="554"/>
      <c r="M1529" s="555"/>
      <c r="N1529" s="554"/>
    </row>
    <row r="1530" spans="1:14" x14ac:dyDescent="0.2">
      <c r="A1530" s="554"/>
      <c r="B1530" s="554"/>
      <c r="C1530" s="554"/>
      <c r="D1530" s="554"/>
      <c r="E1530" s="554"/>
      <c r="F1530" s="554"/>
      <c r="G1530" s="554"/>
      <c r="H1530" s="555"/>
      <c r="I1530" s="509"/>
      <c r="J1530" s="509"/>
      <c r="K1530" s="554"/>
      <c r="L1530" s="554"/>
      <c r="M1530" s="555"/>
      <c r="N1530" s="554"/>
    </row>
    <row r="1531" spans="1:14" x14ac:dyDescent="0.2">
      <c r="A1531" s="554"/>
      <c r="B1531" s="554"/>
      <c r="C1531" s="554"/>
      <c r="D1531" s="554"/>
      <c r="E1531" s="554"/>
      <c r="F1531" s="554"/>
      <c r="G1531" s="554"/>
      <c r="H1531" s="555"/>
      <c r="I1531" s="509"/>
      <c r="J1531" s="509"/>
      <c r="K1531" s="554"/>
      <c r="L1531" s="554"/>
      <c r="M1531" s="555"/>
      <c r="N1531" s="554"/>
    </row>
    <row r="1532" spans="1:14" x14ac:dyDescent="0.2">
      <c r="A1532" s="554"/>
      <c r="B1532" s="554"/>
      <c r="C1532" s="554"/>
      <c r="D1532" s="554"/>
      <c r="E1532" s="554"/>
      <c r="F1532" s="554"/>
      <c r="G1532" s="554"/>
      <c r="H1532" s="555"/>
      <c r="I1532" s="509"/>
      <c r="J1532" s="509"/>
      <c r="K1532" s="554"/>
      <c r="L1532" s="554"/>
      <c r="M1532" s="555"/>
      <c r="N1532" s="554"/>
    </row>
    <row r="1533" spans="1:14" x14ac:dyDescent="0.2">
      <c r="A1533" s="554"/>
      <c r="B1533" s="554"/>
      <c r="C1533" s="554"/>
      <c r="D1533" s="554"/>
      <c r="E1533" s="554"/>
      <c r="F1533" s="554"/>
      <c r="G1533" s="554"/>
      <c r="H1533" s="555"/>
      <c r="I1533" s="509"/>
      <c r="J1533" s="509"/>
      <c r="K1533" s="554"/>
      <c r="L1533" s="554"/>
      <c r="M1533" s="555"/>
      <c r="N1533" s="554"/>
    </row>
    <row r="1534" spans="1:14" x14ac:dyDescent="0.2">
      <c r="A1534" s="554"/>
      <c r="B1534" s="554"/>
      <c r="C1534" s="554"/>
      <c r="D1534" s="554"/>
      <c r="E1534" s="554"/>
      <c r="F1534" s="554"/>
      <c r="G1534" s="554"/>
      <c r="H1534" s="555"/>
      <c r="I1534" s="509"/>
      <c r="J1534" s="509"/>
      <c r="K1534" s="554"/>
      <c r="L1534" s="554"/>
      <c r="M1534" s="555"/>
      <c r="N1534" s="554"/>
    </row>
    <row r="1535" spans="1:14" x14ac:dyDescent="0.2">
      <c r="A1535" s="554"/>
      <c r="B1535" s="554"/>
      <c r="C1535" s="554"/>
      <c r="D1535" s="554"/>
      <c r="E1535" s="554"/>
      <c r="F1535" s="554"/>
      <c r="G1535" s="554"/>
      <c r="H1535" s="555"/>
      <c r="I1535" s="509"/>
      <c r="J1535" s="509"/>
      <c r="K1535" s="554"/>
      <c r="L1535" s="554"/>
      <c r="M1535" s="555"/>
      <c r="N1535" s="554"/>
    </row>
    <row r="1536" spans="1:14" x14ac:dyDescent="0.2">
      <c r="A1536" s="554"/>
      <c r="B1536" s="554"/>
      <c r="C1536" s="554"/>
      <c r="D1536" s="554"/>
      <c r="E1536" s="554"/>
      <c r="F1536" s="554"/>
      <c r="G1536" s="554"/>
      <c r="H1536" s="555"/>
      <c r="I1536" s="509"/>
      <c r="J1536" s="509"/>
      <c r="K1536" s="554"/>
      <c r="L1536" s="554"/>
      <c r="M1536" s="555"/>
      <c r="N1536" s="554"/>
    </row>
    <row r="1537" spans="1:14" x14ac:dyDescent="0.2">
      <c r="A1537" s="554"/>
      <c r="B1537" s="554"/>
      <c r="C1537" s="554"/>
      <c r="D1537" s="554"/>
      <c r="E1537" s="554"/>
      <c r="F1537" s="554"/>
      <c r="G1537" s="554"/>
      <c r="H1537" s="555"/>
      <c r="I1537" s="509"/>
      <c r="J1537" s="509"/>
      <c r="K1537" s="554"/>
      <c r="L1537" s="554"/>
      <c r="M1537" s="555"/>
      <c r="N1537" s="554"/>
    </row>
    <row r="1538" spans="1:14" x14ac:dyDescent="0.2">
      <c r="A1538" s="554"/>
      <c r="B1538" s="554"/>
      <c r="C1538" s="554"/>
      <c r="D1538" s="554"/>
      <c r="E1538" s="554"/>
      <c r="F1538" s="554"/>
      <c r="G1538" s="554"/>
      <c r="H1538" s="555"/>
      <c r="I1538" s="509"/>
      <c r="J1538" s="509"/>
      <c r="K1538" s="554"/>
      <c r="L1538" s="554"/>
      <c r="M1538" s="555"/>
      <c r="N1538" s="554"/>
    </row>
    <row r="1539" spans="1:14" x14ac:dyDescent="0.2">
      <c r="A1539" s="554"/>
      <c r="B1539" s="554"/>
      <c r="C1539" s="554"/>
      <c r="D1539" s="554"/>
      <c r="E1539" s="554"/>
      <c r="F1539" s="554"/>
      <c r="G1539" s="554"/>
      <c r="H1539" s="555"/>
      <c r="I1539" s="509"/>
      <c r="J1539" s="509"/>
      <c r="K1539" s="554"/>
      <c r="L1539" s="554"/>
      <c r="M1539" s="555"/>
      <c r="N1539" s="554"/>
    </row>
    <row r="1540" spans="1:14" x14ac:dyDescent="0.2">
      <c r="A1540" s="554"/>
      <c r="B1540" s="554"/>
      <c r="C1540" s="554"/>
      <c r="D1540" s="554"/>
      <c r="E1540" s="554"/>
      <c r="F1540" s="554"/>
      <c r="G1540" s="554"/>
      <c r="H1540" s="555"/>
      <c r="I1540" s="509"/>
      <c r="J1540" s="509"/>
      <c r="K1540" s="554"/>
      <c r="L1540" s="554"/>
      <c r="M1540" s="555"/>
      <c r="N1540" s="554"/>
    </row>
    <row r="1541" spans="1:14" x14ac:dyDescent="0.2">
      <c r="A1541" s="554"/>
      <c r="B1541" s="554"/>
      <c r="C1541" s="554"/>
      <c r="D1541" s="554"/>
      <c r="E1541" s="554"/>
      <c r="F1541" s="554"/>
      <c r="G1541" s="554"/>
      <c r="H1541" s="555"/>
      <c r="I1541" s="509"/>
      <c r="J1541" s="509"/>
      <c r="K1541" s="554"/>
      <c r="L1541" s="554"/>
      <c r="M1541" s="555"/>
      <c r="N1541" s="554"/>
    </row>
    <row r="1542" spans="1:14" x14ac:dyDescent="0.2">
      <c r="A1542" s="554"/>
      <c r="B1542" s="554"/>
      <c r="C1542" s="554"/>
      <c r="D1542" s="554"/>
      <c r="E1542" s="554"/>
      <c r="F1542" s="554"/>
      <c r="G1542" s="554"/>
      <c r="H1542" s="555"/>
      <c r="I1542" s="509"/>
      <c r="J1542" s="509"/>
      <c r="K1542" s="554"/>
      <c r="L1542" s="554"/>
      <c r="M1542" s="555"/>
      <c r="N1542" s="554"/>
    </row>
    <row r="1543" spans="1:14" x14ac:dyDescent="0.2">
      <c r="A1543" s="554"/>
      <c r="B1543" s="554"/>
      <c r="C1543" s="554"/>
      <c r="D1543" s="554"/>
      <c r="E1543" s="554"/>
      <c r="F1543" s="554"/>
      <c r="G1543" s="554"/>
      <c r="H1543" s="555"/>
      <c r="I1543" s="509"/>
      <c r="J1543" s="509"/>
      <c r="K1543" s="554"/>
      <c r="L1543" s="554"/>
      <c r="M1543" s="555"/>
      <c r="N1543" s="554"/>
    </row>
    <row r="1544" spans="1:14" x14ac:dyDescent="0.2">
      <c r="A1544" s="554"/>
      <c r="B1544" s="554"/>
      <c r="C1544" s="554"/>
      <c r="D1544" s="554"/>
      <c r="E1544" s="554"/>
      <c r="F1544" s="554"/>
      <c r="G1544" s="554"/>
      <c r="H1544" s="555"/>
      <c r="I1544" s="509"/>
      <c r="J1544" s="509"/>
      <c r="K1544" s="554"/>
      <c r="L1544" s="554"/>
      <c r="M1544" s="555"/>
      <c r="N1544" s="554"/>
    </row>
    <row r="1545" spans="1:14" x14ac:dyDescent="0.2">
      <c r="A1545" s="554"/>
      <c r="B1545" s="554"/>
      <c r="C1545" s="554"/>
      <c r="D1545" s="554"/>
      <c r="E1545" s="554"/>
      <c r="F1545" s="554"/>
      <c r="G1545" s="554"/>
      <c r="H1545" s="555"/>
      <c r="I1545" s="509"/>
      <c r="J1545" s="509"/>
      <c r="K1545" s="554"/>
      <c r="L1545" s="554"/>
      <c r="M1545" s="555"/>
      <c r="N1545" s="554"/>
    </row>
    <row r="1546" spans="1:14" x14ac:dyDescent="0.2">
      <c r="A1546" s="554"/>
      <c r="B1546" s="554"/>
      <c r="C1546" s="554"/>
      <c r="D1546" s="554"/>
      <c r="E1546" s="554"/>
      <c r="F1546" s="554"/>
      <c r="G1546" s="554"/>
      <c r="H1546" s="555"/>
      <c r="I1546" s="509"/>
      <c r="J1546" s="509"/>
      <c r="K1546" s="554"/>
      <c r="L1546" s="554"/>
      <c r="M1546" s="555"/>
      <c r="N1546" s="554"/>
    </row>
    <row r="1547" spans="1:14" x14ac:dyDescent="0.2">
      <c r="A1547" s="554"/>
      <c r="B1547" s="554"/>
      <c r="C1547" s="554"/>
      <c r="D1547" s="554"/>
      <c r="E1547" s="554"/>
      <c r="F1547" s="554"/>
      <c r="G1547" s="554"/>
      <c r="H1547" s="555"/>
      <c r="I1547" s="509"/>
      <c r="J1547" s="509"/>
      <c r="K1547" s="554"/>
      <c r="L1547" s="554"/>
      <c r="M1547" s="555"/>
      <c r="N1547" s="554"/>
    </row>
    <row r="1548" spans="1:14" x14ac:dyDescent="0.2">
      <c r="A1548" s="554"/>
      <c r="B1548" s="554"/>
      <c r="C1548" s="554"/>
      <c r="D1548" s="554"/>
      <c r="E1548" s="554"/>
      <c r="F1548" s="554"/>
      <c r="G1548" s="554"/>
      <c r="H1548" s="555"/>
      <c r="I1548" s="509"/>
      <c r="J1548" s="509"/>
      <c r="K1548" s="554"/>
      <c r="L1548" s="554"/>
      <c r="M1548" s="555"/>
      <c r="N1548" s="554"/>
    </row>
    <row r="1549" spans="1:14" x14ac:dyDescent="0.2">
      <c r="A1549" s="554"/>
      <c r="B1549" s="554"/>
      <c r="C1549" s="554"/>
      <c r="D1549" s="554"/>
      <c r="E1549" s="554"/>
      <c r="F1549" s="554"/>
      <c r="G1549" s="554"/>
      <c r="H1549" s="555"/>
      <c r="I1549" s="509"/>
      <c r="J1549" s="509"/>
      <c r="K1549" s="554"/>
      <c r="L1549" s="554"/>
      <c r="M1549" s="555"/>
      <c r="N1549" s="554"/>
    </row>
    <row r="1550" spans="1:14" x14ac:dyDescent="0.2">
      <c r="A1550" s="554"/>
      <c r="B1550" s="554"/>
      <c r="C1550" s="554"/>
      <c r="D1550" s="554"/>
      <c r="E1550" s="554"/>
      <c r="F1550" s="554"/>
      <c r="G1550" s="554"/>
      <c r="H1550" s="555"/>
      <c r="I1550" s="509"/>
      <c r="J1550" s="509"/>
      <c r="K1550" s="554"/>
      <c r="L1550" s="554"/>
      <c r="M1550" s="555"/>
      <c r="N1550" s="554"/>
    </row>
    <row r="1551" spans="1:14" x14ac:dyDescent="0.2">
      <c r="A1551" s="554"/>
      <c r="B1551" s="554"/>
      <c r="C1551" s="554"/>
      <c r="D1551" s="554"/>
      <c r="E1551" s="554"/>
      <c r="F1551" s="554"/>
      <c r="G1551" s="554"/>
      <c r="H1551" s="555"/>
      <c r="I1551" s="509"/>
      <c r="J1551" s="509"/>
      <c r="K1551" s="554"/>
      <c r="L1551" s="554"/>
      <c r="M1551" s="555"/>
      <c r="N1551" s="554"/>
    </row>
    <row r="1552" spans="1:14" x14ac:dyDescent="0.2">
      <c r="A1552" s="554"/>
      <c r="B1552" s="554"/>
      <c r="C1552" s="554"/>
      <c r="D1552" s="554"/>
      <c r="E1552" s="554"/>
      <c r="F1552" s="554"/>
      <c r="G1552" s="554"/>
      <c r="H1552" s="555"/>
      <c r="I1552" s="509"/>
      <c r="J1552" s="509"/>
      <c r="K1552" s="554"/>
      <c r="L1552" s="554"/>
      <c r="M1552" s="555"/>
      <c r="N1552" s="554"/>
    </row>
    <row r="1553" spans="1:14" x14ac:dyDescent="0.2">
      <c r="A1553" s="554"/>
      <c r="B1553" s="554"/>
      <c r="C1553" s="554"/>
      <c r="D1553" s="554"/>
      <c r="E1553" s="554"/>
      <c r="F1553" s="554"/>
      <c r="G1553" s="554"/>
      <c r="H1553" s="555"/>
      <c r="I1553" s="509"/>
      <c r="J1553" s="509"/>
      <c r="K1553" s="554"/>
      <c r="L1553" s="554"/>
      <c r="M1553" s="555"/>
      <c r="N1553" s="554"/>
    </row>
    <row r="1554" spans="1:14" x14ac:dyDescent="0.2">
      <c r="A1554" s="554"/>
      <c r="B1554" s="554"/>
      <c r="C1554" s="554"/>
      <c r="D1554" s="554"/>
      <c r="E1554" s="554"/>
      <c r="F1554" s="554"/>
      <c r="G1554" s="554"/>
      <c r="H1554" s="555"/>
      <c r="I1554" s="509"/>
      <c r="J1554" s="509"/>
      <c r="K1554" s="554"/>
      <c r="L1554" s="554"/>
      <c r="M1554" s="555"/>
      <c r="N1554" s="554"/>
    </row>
    <row r="1555" spans="1:14" x14ac:dyDescent="0.2">
      <c r="A1555" s="554"/>
      <c r="B1555" s="554"/>
      <c r="C1555" s="554"/>
      <c r="D1555" s="554"/>
      <c r="E1555" s="554"/>
      <c r="F1555" s="554"/>
      <c r="G1555" s="554"/>
      <c r="H1555" s="555"/>
      <c r="I1555" s="509"/>
      <c r="J1555" s="509"/>
      <c r="K1555" s="554"/>
      <c r="L1555" s="554"/>
      <c r="M1555" s="555"/>
      <c r="N1555" s="554"/>
    </row>
    <row r="1556" spans="1:14" x14ac:dyDescent="0.2">
      <c r="A1556" s="554"/>
      <c r="B1556" s="554"/>
      <c r="C1556" s="554"/>
      <c r="D1556" s="554"/>
      <c r="E1556" s="554"/>
      <c r="F1556" s="554"/>
      <c r="G1556" s="554"/>
      <c r="H1556" s="555"/>
      <c r="I1556" s="509"/>
      <c r="J1556" s="509"/>
      <c r="K1556" s="554"/>
      <c r="L1556" s="554"/>
      <c r="M1556" s="555"/>
      <c r="N1556" s="554"/>
    </row>
    <row r="1557" spans="1:14" x14ac:dyDescent="0.2">
      <c r="A1557" s="554"/>
      <c r="B1557" s="554"/>
      <c r="C1557" s="554"/>
      <c r="D1557" s="554"/>
      <c r="E1557" s="554"/>
      <c r="F1557" s="554"/>
      <c r="G1557" s="554"/>
      <c r="H1557" s="555"/>
      <c r="I1557" s="509"/>
      <c r="J1557" s="509"/>
      <c r="K1557" s="554"/>
      <c r="L1557" s="554"/>
      <c r="M1557" s="555"/>
      <c r="N1557" s="554"/>
    </row>
    <row r="1558" spans="1:14" x14ac:dyDescent="0.2">
      <c r="A1558" s="554"/>
      <c r="B1558" s="554"/>
      <c r="C1558" s="554"/>
      <c r="D1558" s="554"/>
      <c r="E1558" s="554"/>
      <c r="F1558" s="554"/>
      <c r="G1558" s="554"/>
      <c r="H1558" s="555"/>
      <c r="I1558" s="509"/>
      <c r="J1558" s="509"/>
      <c r="K1558" s="554"/>
      <c r="L1558" s="554"/>
      <c r="M1558" s="555"/>
      <c r="N1558" s="554"/>
    </row>
    <row r="1559" spans="1:14" x14ac:dyDescent="0.2">
      <c r="A1559" s="554"/>
      <c r="B1559" s="554"/>
      <c r="C1559" s="554"/>
      <c r="D1559" s="554"/>
      <c r="E1559" s="554"/>
      <c r="F1559" s="554"/>
      <c r="G1559" s="554"/>
      <c r="H1559" s="555"/>
      <c r="I1559" s="509"/>
      <c r="J1559" s="509"/>
      <c r="K1559" s="554"/>
      <c r="L1559" s="554"/>
      <c r="M1559" s="555"/>
      <c r="N1559" s="554"/>
    </row>
    <row r="1560" spans="1:14" x14ac:dyDescent="0.2">
      <c r="A1560" s="554"/>
      <c r="B1560" s="554"/>
      <c r="C1560" s="554"/>
      <c r="D1560" s="554"/>
      <c r="E1560" s="554"/>
      <c r="F1560" s="554"/>
      <c r="G1560" s="554"/>
      <c r="H1560" s="555"/>
      <c r="I1560" s="509"/>
      <c r="J1560" s="509"/>
      <c r="K1560" s="554"/>
      <c r="L1560" s="554"/>
      <c r="M1560" s="555"/>
      <c r="N1560" s="554"/>
    </row>
    <row r="1561" spans="1:14" x14ac:dyDescent="0.2">
      <c r="A1561" s="554"/>
      <c r="B1561" s="554"/>
      <c r="C1561" s="554"/>
      <c r="D1561" s="554"/>
      <c r="E1561" s="554"/>
      <c r="F1561" s="554"/>
      <c r="G1561" s="554"/>
      <c r="H1561" s="555"/>
      <c r="I1561" s="509"/>
      <c r="J1561" s="509"/>
      <c r="K1561" s="554"/>
      <c r="L1561" s="554"/>
      <c r="M1561" s="555"/>
      <c r="N1561" s="554"/>
    </row>
    <row r="1562" spans="1:14" x14ac:dyDescent="0.2">
      <c r="A1562" s="554"/>
      <c r="B1562" s="554"/>
      <c r="C1562" s="554"/>
      <c r="D1562" s="554"/>
      <c r="E1562" s="554"/>
      <c r="F1562" s="554"/>
      <c r="G1562" s="554"/>
      <c r="H1562" s="555"/>
      <c r="I1562" s="509"/>
      <c r="J1562" s="509"/>
      <c r="K1562" s="554"/>
      <c r="L1562" s="554"/>
      <c r="M1562" s="555"/>
      <c r="N1562" s="554"/>
    </row>
    <row r="1563" spans="1:14" x14ac:dyDescent="0.2">
      <c r="A1563" s="554"/>
      <c r="B1563" s="554"/>
      <c r="C1563" s="554"/>
      <c r="D1563" s="554"/>
      <c r="E1563" s="554"/>
      <c r="F1563" s="554"/>
      <c r="G1563" s="554"/>
      <c r="H1563" s="555"/>
      <c r="I1563" s="509"/>
      <c r="J1563" s="509"/>
      <c r="K1563" s="554"/>
      <c r="L1563" s="554"/>
      <c r="M1563" s="555"/>
      <c r="N1563" s="554"/>
    </row>
    <row r="1564" spans="1:14" x14ac:dyDescent="0.2">
      <c r="A1564" s="554"/>
      <c r="B1564" s="554"/>
      <c r="C1564" s="554"/>
      <c r="D1564" s="554"/>
      <c r="E1564" s="554"/>
      <c r="F1564" s="554"/>
      <c r="G1564" s="554"/>
      <c r="H1564" s="555"/>
      <c r="I1564" s="509"/>
      <c r="J1564" s="509"/>
      <c r="K1564" s="554"/>
      <c r="L1564" s="554"/>
      <c r="M1564" s="555"/>
      <c r="N1564" s="554"/>
    </row>
    <row r="1565" spans="1:14" x14ac:dyDescent="0.2">
      <c r="A1565" s="554"/>
      <c r="B1565" s="554"/>
      <c r="C1565" s="554"/>
      <c r="D1565" s="554"/>
      <c r="E1565" s="554"/>
      <c r="F1565" s="554"/>
      <c r="G1565" s="554"/>
      <c r="H1565" s="555"/>
      <c r="I1565" s="509"/>
      <c r="J1565" s="509"/>
      <c r="K1565" s="554"/>
      <c r="L1565" s="554"/>
      <c r="M1565" s="555"/>
      <c r="N1565" s="554"/>
    </row>
    <row r="1566" spans="1:14" x14ac:dyDescent="0.2">
      <c r="A1566" s="554"/>
      <c r="B1566" s="554"/>
      <c r="C1566" s="554"/>
      <c r="D1566" s="554"/>
      <c r="E1566" s="554"/>
      <c r="F1566" s="554"/>
      <c r="G1566" s="554"/>
      <c r="H1566" s="555"/>
      <c r="I1566" s="509"/>
      <c r="J1566" s="509"/>
      <c r="K1566" s="554"/>
      <c r="L1566" s="554"/>
      <c r="M1566" s="555"/>
      <c r="N1566" s="554"/>
    </row>
    <row r="1567" spans="1:14" x14ac:dyDescent="0.2">
      <c r="A1567" s="554"/>
      <c r="B1567" s="554"/>
      <c r="C1567" s="554"/>
      <c r="D1567" s="554"/>
      <c r="E1567" s="554"/>
      <c r="F1567" s="554"/>
      <c r="G1567" s="554"/>
      <c r="H1567" s="555"/>
      <c r="I1567" s="509"/>
      <c r="J1567" s="509"/>
      <c r="K1567" s="554"/>
      <c r="L1567" s="554"/>
      <c r="M1567" s="555"/>
      <c r="N1567" s="554"/>
    </row>
    <row r="1568" spans="1:14" x14ac:dyDescent="0.2">
      <c r="A1568" s="554"/>
      <c r="B1568" s="554"/>
      <c r="C1568" s="554"/>
      <c r="D1568" s="554"/>
      <c r="E1568" s="554"/>
      <c r="F1568" s="554"/>
      <c r="G1568" s="554"/>
      <c r="H1568" s="555"/>
      <c r="I1568" s="509"/>
      <c r="J1568" s="509"/>
      <c r="K1568" s="554"/>
      <c r="L1568" s="554"/>
      <c r="M1568" s="555"/>
      <c r="N1568" s="554"/>
    </row>
    <row r="1569" spans="1:14" x14ac:dyDescent="0.2">
      <c r="A1569" s="554"/>
      <c r="B1569" s="554"/>
      <c r="C1569" s="554"/>
      <c r="D1569" s="554"/>
      <c r="E1569" s="554"/>
      <c r="F1569" s="554"/>
      <c r="G1569" s="554"/>
      <c r="H1569" s="555"/>
      <c r="I1569" s="509"/>
      <c r="J1569" s="509"/>
      <c r="K1569" s="554"/>
      <c r="L1569" s="554"/>
      <c r="M1569" s="555"/>
      <c r="N1569" s="554"/>
    </row>
    <row r="1570" spans="1:14" x14ac:dyDescent="0.2">
      <c r="A1570" s="554"/>
      <c r="B1570" s="554"/>
      <c r="C1570" s="554"/>
      <c r="D1570" s="554"/>
      <c r="E1570" s="554"/>
      <c r="F1570" s="554"/>
      <c r="G1570" s="554"/>
      <c r="H1570" s="555"/>
      <c r="I1570" s="509"/>
      <c r="J1570" s="509"/>
      <c r="K1570" s="554"/>
      <c r="L1570" s="554"/>
      <c r="M1570" s="555"/>
      <c r="N1570" s="554"/>
    </row>
    <row r="1571" spans="1:14" x14ac:dyDescent="0.2">
      <c r="A1571" s="554"/>
      <c r="B1571" s="554"/>
      <c r="C1571" s="554"/>
      <c r="D1571" s="554"/>
      <c r="E1571" s="554"/>
      <c r="F1571" s="554"/>
      <c r="G1571" s="554"/>
      <c r="H1571" s="555"/>
      <c r="I1571" s="509"/>
      <c r="J1571" s="509"/>
      <c r="K1571" s="554"/>
      <c r="L1571" s="554"/>
      <c r="M1571" s="555"/>
      <c r="N1571" s="554"/>
    </row>
    <row r="1572" spans="1:14" x14ac:dyDescent="0.2">
      <c r="A1572" s="554"/>
      <c r="B1572" s="554"/>
      <c r="C1572" s="554"/>
      <c r="D1572" s="554"/>
      <c r="E1572" s="554"/>
      <c r="F1572" s="554"/>
      <c r="G1572" s="554"/>
      <c r="H1572" s="555"/>
      <c r="I1572" s="509"/>
      <c r="J1572" s="509"/>
      <c r="K1572" s="554"/>
      <c r="L1572" s="554"/>
      <c r="M1572" s="555"/>
      <c r="N1572" s="554"/>
    </row>
    <row r="1573" spans="1:14" x14ac:dyDescent="0.2">
      <c r="A1573" s="554"/>
      <c r="B1573" s="554"/>
      <c r="C1573" s="554"/>
      <c r="D1573" s="554"/>
      <c r="E1573" s="554"/>
      <c r="F1573" s="554"/>
      <c r="G1573" s="554"/>
      <c r="H1573" s="555"/>
      <c r="I1573" s="509"/>
      <c r="J1573" s="509"/>
      <c r="K1573" s="554"/>
      <c r="L1573" s="554"/>
      <c r="M1573" s="555"/>
      <c r="N1573" s="554"/>
    </row>
    <row r="1574" spans="1:14" x14ac:dyDescent="0.2">
      <c r="A1574" s="554"/>
      <c r="B1574" s="554"/>
      <c r="C1574" s="554"/>
      <c r="D1574" s="554"/>
      <c r="E1574" s="554"/>
      <c r="F1574" s="554"/>
      <c r="G1574" s="554"/>
      <c r="H1574" s="555"/>
      <c r="I1574" s="509"/>
      <c r="J1574" s="509"/>
      <c r="K1574" s="554"/>
      <c r="L1574" s="554"/>
      <c r="M1574" s="555"/>
      <c r="N1574" s="554"/>
    </row>
    <row r="1575" spans="1:14" x14ac:dyDescent="0.2">
      <c r="A1575" s="554"/>
      <c r="B1575" s="554"/>
      <c r="C1575" s="554"/>
      <c r="D1575" s="554"/>
      <c r="E1575" s="554"/>
      <c r="F1575" s="554"/>
      <c r="G1575" s="554"/>
      <c r="H1575" s="555"/>
      <c r="I1575" s="509"/>
      <c r="J1575" s="509"/>
      <c r="K1575" s="554"/>
      <c r="L1575" s="554"/>
      <c r="M1575" s="555"/>
      <c r="N1575" s="554"/>
    </row>
    <row r="1576" spans="1:14" x14ac:dyDescent="0.2">
      <c r="A1576" s="554"/>
      <c r="B1576" s="554"/>
      <c r="C1576" s="554"/>
      <c r="D1576" s="554"/>
      <c r="E1576" s="554"/>
      <c r="F1576" s="554"/>
      <c r="G1576" s="554"/>
      <c r="H1576" s="555"/>
      <c r="I1576" s="509"/>
      <c r="J1576" s="509"/>
      <c r="K1576" s="554"/>
      <c r="L1576" s="554"/>
      <c r="M1576" s="555"/>
      <c r="N1576" s="554"/>
    </row>
    <row r="1577" spans="1:14" x14ac:dyDescent="0.2">
      <c r="A1577" s="554"/>
      <c r="B1577" s="554"/>
      <c r="C1577" s="554"/>
      <c r="D1577" s="554"/>
      <c r="E1577" s="554"/>
      <c r="F1577" s="554"/>
      <c r="G1577" s="554"/>
      <c r="H1577" s="555"/>
      <c r="I1577" s="509"/>
      <c r="J1577" s="509"/>
      <c r="K1577" s="554"/>
      <c r="L1577" s="554"/>
      <c r="M1577" s="555"/>
      <c r="N1577" s="554"/>
    </row>
    <row r="1578" spans="1:14" x14ac:dyDescent="0.2">
      <c r="A1578" s="554"/>
      <c r="B1578" s="554"/>
      <c r="C1578" s="554"/>
      <c r="D1578" s="554"/>
      <c r="E1578" s="554"/>
      <c r="F1578" s="554"/>
      <c r="G1578" s="554"/>
      <c r="H1578" s="555"/>
      <c r="I1578" s="509"/>
      <c r="J1578" s="509"/>
      <c r="K1578" s="554"/>
      <c r="L1578" s="554"/>
      <c r="M1578" s="555"/>
      <c r="N1578" s="554"/>
    </row>
    <row r="1579" spans="1:14" x14ac:dyDescent="0.2">
      <c r="A1579" s="554"/>
      <c r="B1579" s="554"/>
      <c r="C1579" s="554"/>
      <c r="D1579" s="554"/>
      <c r="E1579" s="554"/>
      <c r="F1579" s="554"/>
      <c r="G1579" s="554"/>
      <c r="H1579" s="555"/>
      <c r="I1579" s="509"/>
      <c r="J1579" s="509"/>
      <c r="K1579" s="554"/>
      <c r="L1579" s="554"/>
      <c r="M1579" s="555"/>
      <c r="N1579" s="554"/>
    </row>
    <row r="1580" spans="1:14" x14ac:dyDescent="0.2">
      <c r="A1580" s="554"/>
      <c r="B1580" s="554"/>
      <c r="C1580" s="554"/>
      <c r="D1580" s="554"/>
      <c r="E1580" s="554"/>
      <c r="F1580" s="554"/>
      <c r="G1580" s="554"/>
      <c r="H1580" s="555"/>
      <c r="I1580" s="509"/>
      <c r="J1580" s="509"/>
      <c r="K1580" s="554"/>
      <c r="L1580" s="554"/>
      <c r="M1580" s="555"/>
      <c r="N1580" s="554"/>
    </row>
    <row r="1581" spans="1:14" x14ac:dyDescent="0.2">
      <c r="A1581" s="554"/>
      <c r="B1581" s="554"/>
      <c r="C1581" s="554"/>
      <c r="D1581" s="554"/>
      <c r="E1581" s="554"/>
      <c r="F1581" s="554"/>
      <c r="G1581" s="554"/>
      <c r="H1581" s="555"/>
      <c r="I1581" s="509"/>
      <c r="J1581" s="509"/>
      <c r="K1581" s="554"/>
      <c r="L1581" s="554"/>
      <c r="M1581" s="555"/>
      <c r="N1581" s="554"/>
    </row>
    <row r="1582" spans="1:14" x14ac:dyDescent="0.2">
      <c r="A1582" s="554"/>
      <c r="B1582" s="554"/>
      <c r="C1582" s="554"/>
      <c r="D1582" s="554"/>
      <c r="E1582" s="554"/>
      <c r="F1582" s="554"/>
      <c r="G1582" s="554"/>
      <c r="H1582" s="555"/>
      <c r="I1582" s="509"/>
      <c r="J1582" s="509"/>
      <c r="K1582" s="554"/>
      <c r="L1582" s="554"/>
      <c r="M1582" s="555"/>
      <c r="N1582" s="554"/>
    </row>
    <row r="1583" spans="1:14" x14ac:dyDescent="0.2">
      <c r="A1583" s="554"/>
      <c r="B1583" s="554"/>
      <c r="C1583" s="554"/>
      <c r="D1583" s="554"/>
      <c r="E1583" s="554"/>
      <c r="F1583" s="554"/>
      <c r="G1583" s="554"/>
      <c r="H1583" s="555"/>
      <c r="I1583" s="509"/>
      <c r="J1583" s="509"/>
      <c r="K1583" s="554"/>
      <c r="L1583" s="554"/>
      <c r="M1583" s="555"/>
      <c r="N1583" s="554"/>
    </row>
    <row r="1584" spans="1:14" x14ac:dyDescent="0.2">
      <c r="A1584" s="554"/>
      <c r="B1584" s="554"/>
      <c r="C1584" s="554"/>
      <c r="D1584" s="554"/>
      <c r="E1584" s="554"/>
      <c r="F1584" s="554"/>
      <c r="G1584" s="554"/>
      <c r="H1584" s="555"/>
      <c r="I1584" s="509"/>
      <c r="J1584" s="509"/>
      <c r="K1584" s="554"/>
      <c r="L1584" s="554"/>
      <c r="M1584" s="555"/>
      <c r="N1584" s="554"/>
    </row>
    <row r="1585" spans="1:14" x14ac:dyDescent="0.2">
      <c r="A1585" s="554"/>
      <c r="B1585" s="554"/>
      <c r="C1585" s="554"/>
      <c r="D1585" s="554"/>
      <c r="E1585" s="554"/>
      <c r="F1585" s="554"/>
      <c r="G1585" s="554"/>
      <c r="H1585" s="555"/>
      <c r="I1585" s="509"/>
      <c r="J1585" s="509"/>
      <c r="K1585" s="554"/>
      <c r="L1585" s="554"/>
      <c r="M1585" s="555"/>
      <c r="N1585" s="554"/>
    </row>
    <row r="1586" spans="1:14" x14ac:dyDescent="0.2">
      <c r="A1586" s="554"/>
      <c r="B1586" s="554"/>
      <c r="C1586" s="554"/>
      <c r="D1586" s="554"/>
      <c r="E1586" s="554"/>
      <c r="F1586" s="554"/>
      <c r="G1586" s="554"/>
      <c r="H1586" s="555"/>
      <c r="I1586" s="509"/>
      <c r="J1586" s="509"/>
      <c r="K1586" s="554"/>
      <c r="L1586" s="554"/>
      <c r="M1586" s="555"/>
      <c r="N1586" s="554"/>
    </row>
    <row r="1587" spans="1:14" x14ac:dyDescent="0.2">
      <c r="A1587" s="554"/>
      <c r="B1587" s="554"/>
      <c r="C1587" s="554"/>
      <c r="D1587" s="554"/>
      <c r="E1587" s="554"/>
      <c r="F1587" s="554"/>
      <c r="G1587" s="554"/>
      <c r="H1587" s="555"/>
      <c r="I1587" s="509"/>
      <c r="J1587" s="509"/>
      <c r="K1587" s="554"/>
      <c r="L1587" s="554"/>
      <c r="M1587" s="555"/>
      <c r="N1587" s="554"/>
    </row>
    <row r="1588" spans="1:14" x14ac:dyDescent="0.2">
      <c r="A1588" s="554"/>
      <c r="B1588" s="554"/>
      <c r="C1588" s="554"/>
      <c r="D1588" s="554"/>
      <c r="E1588" s="554"/>
      <c r="F1588" s="554"/>
      <c r="G1588" s="554"/>
      <c r="H1588" s="555"/>
      <c r="I1588" s="509"/>
      <c r="J1588" s="509"/>
      <c r="K1588" s="554"/>
      <c r="L1588" s="554"/>
      <c r="M1588" s="555"/>
      <c r="N1588" s="554"/>
    </row>
    <row r="1589" spans="1:14" x14ac:dyDescent="0.2">
      <c r="A1589" s="554"/>
      <c r="B1589" s="554"/>
      <c r="C1589" s="554"/>
      <c r="D1589" s="554"/>
      <c r="E1589" s="554"/>
      <c r="F1589" s="554"/>
      <c r="G1589" s="554"/>
      <c r="H1589" s="555"/>
      <c r="I1589" s="509"/>
      <c r="J1589" s="509"/>
      <c r="K1589" s="554"/>
      <c r="L1589" s="554"/>
      <c r="M1589" s="555"/>
      <c r="N1589" s="554"/>
    </row>
    <row r="1590" spans="1:14" x14ac:dyDescent="0.2">
      <c r="A1590" s="554"/>
      <c r="B1590" s="554"/>
      <c r="C1590" s="554"/>
      <c r="D1590" s="554"/>
      <c r="E1590" s="554"/>
      <c r="F1590" s="554"/>
      <c r="G1590" s="554"/>
      <c r="H1590" s="555"/>
      <c r="I1590" s="509"/>
      <c r="J1590" s="509"/>
      <c r="K1590" s="554"/>
      <c r="L1590" s="554"/>
      <c r="M1590" s="555"/>
      <c r="N1590" s="554"/>
    </row>
    <row r="1591" spans="1:14" x14ac:dyDescent="0.2">
      <c r="A1591" s="554"/>
      <c r="B1591" s="554"/>
      <c r="C1591" s="554"/>
      <c r="D1591" s="554"/>
      <c r="E1591" s="554"/>
      <c r="F1591" s="554"/>
      <c r="G1591" s="554"/>
      <c r="H1591" s="555"/>
      <c r="I1591" s="509"/>
      <c r="J1591" s="509"/>
      <c r="K1591" s="554"/>
      <c r="L1591" s="554"/>
      <c r="M1591" s="555"/>
      <c r="N1591" s="554"/>
    </row>
    <row r="1592" spans="1:14" x14ac:dyDescent="0.2">
      <c r="A1592" s="554"/>
      <c r="B1592" s="554"/>
      <c r="C1592" s="554"/>
      <c r="D1592" s="554"/>
      <c r="E1592" s="554"/>
      <c r="F1592" s="554"/>
      <c r="G1592" s="554"/>
      <c r="H1592" s="555"/>
      <c r="I1592" s="509"/>
      <c r="J1592" s="509"/>
      <c r="K1592" s="554"/>
      <c r="L1592" s="554"/>
      <c r="M1592" s="555"/>
      <c r="N1592" s="554"/>
    </row>
    <row r="1593" spans="1:14" x14ac:dyDescent="0.2">
      <c r="A1593" s="554"/>
      <c r="B1593" s="554"/>
      <c r="C1593" s="554"/>
      <c r="D1593" s="554"/>
      <c r="E1593" s="554"/>
      <c r="F1593" s="554"/>
      <c r="G1593" s="554"/>
      <c r="H1593" s="555"/>
      <c r="I1593" s="509"/>
      <c r="J1593" s="509"/>
      <c r="K1593" s="554"/>
      <c r="L1593" s="554"/>
      <c r="M1593" s="555"/>
      <c r="N1593" s="554"/>
    </row>
    <row r="1594" spans="1:14" x14ac:dyDescent="0.2">
      <c r="A1594" s="554"/>
      <c r="B1594" s="554"/>
      <c r="C1594" s="554"/>
      <c r="D1594" s="554"/>
      <c r="E1594" s="554"/>
      <c r="F1594" s="554"/>
      <c r="G1594" s="554"/>
      <c r="H1594" s="555"/>
      <c r="I1594" s="509"/>
      <c r="J1594" s="509"/>
      <c r="K1594" s="554"/>
      <c r="L1594" s="554"/>
      <c r="M1594" s="555"/>
      <c r="N1594" s="554"/>
    </row>
    <row r="1595" spans="1:14" x14ac:dyDescent="0.2">
      <c r="A1595" s="554"/>
      <c r="B1595" s="554"/>
      <c r="C1595" s="554"/>
      <c r="D1595" s="554"/>
      <c r="E1595" s="554"/>
      <c r="F1595" s="554"/>
      <c r="G1595" s="554"/>
      <c r="H1595" s="555"/>
      <c r="I1595" s="509"/>
      <c r="J1595" s="509"/>
      <c r="K1595" s="554"/>
      <c r="L1595" s="554"/>
      <c r="M1595" s="555"/>
      <c r="N1595" s="554"/>
    </row>
    <row r="1596" spans="1:14" x14ac:dyDescent="0.2">
      <c r="A1596" s="554"/>
      <c r="B1596" s="554"/>
      <c r="C1596" s="554"/>
      <c r="D1596" s="554"/>
      <c r="E1596" s="554"/>
      <c r="F1596" s="554"/>
      <c r="G1596" s="554"/>
      <c r="H1596" s="555"/>
      <c r="I1596" s="509"/>
      <c r="J1596" s="509"/>
      <c r="K1596" s="554"/>
      <c r="L1596" s="554"/>
      <c r="M1596" s="555"/>
      <c r="N1596" s="554"/>
    </row>
    <row r="1597" spans="1:14" x14ac:dyDescent="0.2">
      <c r="A1597" s="554"/>
      <c r="B1597" s="554"/>
      <c r="C1597" s="554"/>
      <c r="D1597" s="554"/>
      <c r="E1597" s="554"/>
      <c r="F1597" s="554"/>
      <c r="G1597" s="554"/>
      <c r="H1597" s="555"/>
      <c r="I1597" s="509"/>
      <c r="J1597" s="509"/>
      <c r="K1597" s="554"/>
      <c r="L1597" s="554"/>
      <c r="M1597" s="555"/>
      <c r="N1597" s="554"/>
    </row>
    <row r="1598" spans="1:14" x14ac:dyDescent="0.2">
      <c r="A1598" s="554"/>
      <c r="B1598" s="554"/>
      <c r="C1598" s="554"/>
      <c r="D1598" s="554"/>
      <c r="E1598" s="554"/>
      <c r="F1598" s="554"/>
      <c r="G1598" s="554"/>
      <c r="H1598" s="555"/>
      <c r="I1598" s="509"/>
      <c r="J1598" s="509"/>
      <c r="K1598" s="554"/>
      <c r="L1598" s="554"/>
      <c r="M1598" s="555"/>
      <c r="N1598" s="554"/>
    </row>
    <row r="1599" spans="1:14" x14ac:dyDescent="0.2">
      <c r="A1599" s="554"/>
      <c r="B1599" s="554"/>
      <c r="C1599" s="554"/>
      <c r="D1599" s="554"/>
      <c r="E1599" s="554"/>
      <c r="F1599" s="554"/>
      <c r="G1599" s="554"/>
      <c r="H1599" s="555"/>
      <c r="I1599" s="509"/>
      <c r="J1599" s="509"/>
      <c r="K1599" s="554"/>
      <c r="L1599" s="554"/>
      <c r="M1599" s="555"/>
      <c r="N1599" s="554"/>
    </row>
    <row r="1600" spans="1:14" x14ac:dyDescent="0.2">
      <c r="A1600" s="554"/>
      <c r="B1600" s="554"/>
      <c r="C1600" s="554"/>
      <c r="D1600" s="554"/>
      <c r="E1600" s="554"/>
      <c r="F1600" s="554"/>
      <c r="G1600" s="554"/>
      <c r="H1600" s="555"/>
      <c r="I1600" s="509"/>
      <c r="J1600" s="509"/>
      <c r="K1600" s="554"/>
      <c r="L1600" s="554"/>
      <c r="M1600" s="555"/>
      <c r="N1600" s="554"/>
    </row>
    <row r="1601" spans="1:14" x14ac:dyDescent="0.2">
      <c r="A1601" s="554"/>
      <c r="B1601" s="554"/>
      <c r="C1601" s="554"/>
      <c r="D1601" s="554"/>
      <c r="E1601" s="554"/>
      <c r="F1601" s="554"/>
      <c r="G1601" s="554"/>
      <c r="H1601" s="555"/>
      <c r="I1601" s="509"/>
      <c r="J1601" s="509"/>
      <c r="K1601" s="554"/>
      <c r="L1601" s="554"/>
      <c r="M1601" s="555"/>
      <c r="N1601" s="554"/>
    </row>
    <row r="1602" spans="1:14" x14ac:dyDescent="0.2">
      <c r="A1602" s="554"/>
      <c r="B1602" s="554"/>
      <c r="C1602" s="554"/>
      <c r="D1602" s="554"/>
      <c r="E1602" s="554"/>
      <c r="F1602" s="554"/>
      <c r="G1602" s="554"/>
      <c r="H1602" s="555"/>
      <c r="I1602" s="509"/>
      <c r="J1602" s="509"/>
      <c r="K1602" s="554"/>
      <c r="L1602" s="554"/>
      <c r="M1602" s="555"/>
      <c r="N1602" s="554"/>
    </row>
    <row r="1603" spans="1:14" x14ac:dyDescent="0.2">
      <c r="A1603" s="554"/>
      <c r="B1603" s="554"/>
      <c r="C1603" s="554"/>
      <c r="D1603" s="554"/>
      <c r="E1603" s="554"/>
      <c r="F1603" s="554"/>
      <c r="G1603" s="554"/>
      <c r="H1603" s="555"/>
      <c r="I1603" s="509"/>
      <c r="J1603" s="509"/>
      <c r="K1603" s="554"/>
      <c r="L1603" s="554"/>
      <c r="M1603" s="555"/>
      <c r="N1603" s="554"/>
    </row>
    <row r="1604" spans="1:14" x14ac:dyDescent="0.2">
      <c r="A1604" s="554"/>
      <c r="B1604" s="554"/>
      <c r="C1604" s="554"/>
      <c r="D1604" s="554"/>
      <c r="E1604" s="554"/>
      <c r="F1604" s="554"/>
      <c r="G1604" s="554"/>
      <c r="H1604" s="555"/>
      <c r="I1604" s="509"/>
      <c r="J1604" s="509"/>
      <c r="K1604" s="554"/>
      <c r="L1604" s="554"/>
      <c r="M1604" s="555"/>
      <c r="N1604" s="554"/>
    </row>
    <row r="1605" spans="1:14" x14ac:dyDescent="0.2">
      <c r="A1605" s="554"/>
      <c r="B1605" s="554"/>
      <c r="C1605" s="554"/>
      <c r="D1605" s="554"/>
      <c r="E1605" s="554"/>
      <c r="F1605" s="554"/>
      <c r="G1605" s="554"/>
      <c r="H1605" s="555"/>
      <c r="I1605" s="509"/>
      <c r="J1605" s="509"/>
      <c r="K1605" s="554"/>
      <c r="L1605" s="554"/>
      <c r="M1605" s="555"/>
      <c r="N1605" s="554"/>
    </row>
    <row r="1606" spans="1:14" x14ac:dyDescent="0.2">
      <c r="A1606" s="554"/>
      <c r="B1606" s="554"/>
      <c r="C1606" s="554"/>
      <c r="D1606" s="554"/>
      <c r="E1606" s="554"/>
      <c r="F1606" s="554"/>
      <c r="G1606" s="554"/>
      <c r="H1606" s="555"/>
      <c r="I1606" s="509"/>
      <c r="J1606" s="509"/>
      <c r="K1606" s="554"/>
      <c r="L1606" s="554"/>
      <c r="M1606" s="555"/>
      <c r="N1606" s="554"/>
    </row>
    <row r="1607" spans="1:14" x14ac:dyDescent="0.2">
      <c r="A1607" s="554"/>
      <c r="B1607" s="554"/>
      <c r="C1607" s="554"/>
      <c r="D1607" s="554"/>
      <c r="E1607" s="554"/>
      <c r="F1607" s="554"/>
      <c r="G1607" s="554"/>
      <c r="H1607" s="555"/>
      <c r="I1607" s="509"/>
      <c r="J1607" s="509"/>
      <c r="K1607" s="554"/>
      <c r="L1607" s="554"/>
      <c r="M1607" s="555"/>
      <c r="N1607" s="554"/>
    </row>
    <row r="1608" spans="1:14" x14ac:dyDescent="0.2">
      <c r="A1608" s="554"/>
      <c r="B1608" s="554"/>
      <c r="C1608" s="554"/>
      <c r="D1608" s="554"/>
      <c r="E1608" s="554"/>
      <c r="F1608" s="554"/>
      <c r="G1608" s="554"/>
      <c r="H1608" s="555"/>
      <c r="I1608" s="509"/>
      <c r="J1608" s="509"/>
      <c r="K1608" s="554"/>
      <c r="L1608" s="554"/>
      <c r="M1608" s="555"/>
      <c r="N1608" s="554"/>
    </row>
    <row r="1609" spans="1:14" x14ac:dyDescent="0.2">
      <c r="A1609" s="554"/>
      <c r="B1609" s="554"/>
      <c r="C1609" s="554"/>
      <c r="D1609" s="554"/>
      <c r="E1609" s="554"/>
      <c r="F1609" s="554"/>
      <c r="G1609" s="554"/>
      <c r="H1609" s="555"/>
      <c r="I1609" s="509"/>
      <c r="J1609" s="509"/>
      <c r="K1609" s="554"/>
      <c r="L1609" s="554"/>
      <c r="M1609" s="555"/>
      <c r="N1609" s="554"/>
    </row>
    <row r="1610" spans="1:14" x14ac:dyDescent="0.2">
      <c r="A1610" s="554"/>
      <c r="B1610" s="554"/>
      <c r="C1610" s="554"/>
      <c r="D1610" s="554"/>
      <c r="E1610" s="554"/>
      <c r="F1610" s="554"/>
      <c r="G1610" s="554"/>
      <c r="H1610" s="555"/>
      <c r="I1610" s="509"/>
      <c r="J1610" s="509"/>
      <c r="K1610" s="554"/>
      <c r="L1610" s="554"/>
      <c r="M1610" s="555"/>
      <c r="N1610" s="554"/>
    </row>
    <row r="1611" spans="1:14" x14ac:dyDescent="0.2">
      <c r="A1611" s="554"/>
      <c r="B1611" s="554"/>
      <c r="C1611" s="554"/>
      <c r="D1611" s="554"/>
      <c r="E1611" s="554"/>
      <c r="F1611" s="554"/>
      <c r="G1611" s="554"/>
      <c r="H1611" s="555"/>
      <c r="I1611" s="509"/>
      <c r="J1611" s="509"/>
      <c r="K1611" s="554"/>
      <c r="L1611" s="554"/>
      <c r="M1611" s="555"/>
      <c r="N1611" s="554"/>
    </row>
    <row r="1612" spans="1:14" x14ac:dyDescent="0.2">
      <c r="A1612" s="554"/>
      <c r="B1612" s="554"/>
      <c r="C1612" s="554"/>
      <c r="D1612" s="554"/>
      <c r="E1612" s="554"/>
      <c r="F1612" s="554"/>
      <c r="G1612" s="554"/>
      <c r="H1612" s="555"/>
      <c r="I1612" s="509"/>
      <c r="J1612" s="509"/>
      <c r="K1612" s="554"/>
      <c r="L1612" s="554"/>
      <c r="M1612" s="555"/>
      <c r="N1612" s="554"/>
    </row>
    <row r="1613" spans="1:14" x14ac:dyDescent="0.2">
      <c r="A1613" s="554"/>
      <c r="B1613" s="554"/>
      <c r="C1613" s="554"/>
      <c r="D1613" s="554"/>
      <c r="E1613" s="554"/>
      <c r="F1613" s="554"/>
      <c r="G1613" s="554"/>
      <c r="H1613" s="555"/>
      <c r="I1613" s="509"/>
      <c r="J1613" s="509"/>
      <c r="K1613" s="554"/>
      <c r="L1613" s="554"/>
      <c r="M1613" s="555"/>
      <c r="N1613" s="554"/>
    </row>
    <row r="1614" spans="1:14" x14ac:dyDescent="0.2">
      <c r="A1614" s="554"/>
      <c r="B1614" s="554"/>
      <c r="C1614" s="554"/>
      <c r="D1614" s="554"/>
      <c r="E1614" s="554"/>
      <c r="F1614" s="554"/>
      <c r="G1614" s="554"/>
      <c r="H1614" s="555"/>
      <c r="I1614" s="509"/>
      <c r="J1614" s="509"/>
      <c r="K1614" s="554"/>
      <c r="L1614" s="554"/>
      <c r="M1614" s="555"/>
      <c r="N1614" s="554"/>
    </row>
    <row r="1615" spans="1:14" x14ac:dyDescent="0.2">
      <c r="A1615" s="554"/>
      <c r="B1615" s="554"/>
      <c r="C1615" s="554"/>
      <c r="D1615" s="554"/>
      <c r="E1615" s="554"/>
      <c r="F1615" s="554"/>
      <c r="G1615" s="554"/>
      <c r="H1615" s="555"/>
      <c r="I1615" s="509"/>
      <c r="J1615" s="509"/>
      <c r="K1615" s="554"/>
      <c r="L1615" s="554"/>
      <c r="M1615" s="555"/>
      <c r="N1615" s="554"/>
    </row>
    <row r="1616" spans="1:14" x14ac:dyDescent="0.2">
      <c r="A1616" s="554"/>
      <c r="B1616" s="554"/>
      <c r="C1616" s="554"/>
      <c r="D1616" s="554"/>
      <c r="E1616" s="554"/>
      <c r="F1616" s="554"/>
      <c r="G1616" s="554"/>
      <c r="H1616" s="555"/>
      <c r="I1616" s="509"/>
      <c r="J1616" s="509"/>
      <c r="K1616" s="554"/>
      <c r="L1616" s="554"/>
      <c r="M1616" s="555"/>
      <c r="N1616" s="554"/>
    </row>
    <row r="1617" spans="1:14" x14ac:dyDescent="0.2">
      <c r="A1617" s="554"/>
      <c r="B1617" s="554"/>
      <c r="C1617" s="554"/>
      <c r="D1617" s="554"/>
      <c r="E1617" s="554"/>
      <c r="F1617" s="554"/>
      <c r="G1617" s="554"/>
      <c r="H1617" s="555"/>
      <c r="I1617" s="509"/>
      <c r="J1617" s="509"/>
      <c r="K1617" s="554"/>
      <c r="L1617" s="554"/>
      <c r="M1617" s="555"/>
      <c r="N1617" s="554"/>
    </row>
    <row r="1618" spans="1:14" x14ac:dyDescent="0.2">
      <c r="A1618" s="554"/>
      <c r="B1618" s="554"/>
      <c r="C1618" s="554"/>
      <c r="D1618" s="554"/>
      <c r="E1618" s="554"/>
      <c r="F1618" s="554"/>
      <c r="G1618" s="554"/>
      <c r="H1618" s="555"/>
      <c r="I1618" s="509"/>
      <c r="J1618" s="509"/>
      <c r="K1618" s="554"/>
      <c r="L1618" s="554"/>
      <c r="M1618" s="555"/>
      <c r="N1618" s="554"/>
    </row>
    <row r="1619" spans="1:14" x14ac:dyDescent="0.2">
      <c r="A1619" s="554"/>
      <c r="B1619" s="554"/>
      <c r="C1619" s="554"/>
      <c r="D1619" s="554"/>
      <c r="E1619" s="554"/>
      <c r="F1619" s="554"/>
      <c r="G1619" s="554"/>
      <c r="H1619" s="555"/>
      <c r="I1619" s="509"/>
      <c r="J1619" s="509"/>
      <c r="K1619" s="554"/>
      <c r="L1619" s="554"/>
      <c r="M1619" s="555"/>
      <c r="N1619" s="554"/>
    </row>
    <row r="1620" spans="1:14" x14ac:dyDescent="0.2">
      <c r="A1620" s="554"/>
      <c r="B1620" s="554"/>
      <c r="C1620" s="554"/>
      <c r="D1620" s="554"/>
      <c r="E1620" s="554"/>
      <c r="F1620" s="554"/>
      <c r="G1620" s="554"/>
      <c r="H1620" s="555"/>
      <c r="I1620" s="509"/>
      <c r="J1620" s="509"/>
      <c r="K1620" s="554"/>
      <c r="L1620" s="554"/>
      <c r="M1620" s="555"/>
      <c r="N1620" s="554"/>
    </row>
    <row r="1621" spans="1:14" x14ac:dyDescent="0.2">
      <c r="A1621" s="554"/>
      <c r="B1621" s="554"/>
      <c r="C1621" s="554"/>
      <c r="D1621" s="554"/>
      <c r="E1621" s="554"/>
      <c r="F1621" s="554"/>
      <c r="G1621" s="554"/>
      <c r="H1621" s="555"/>
      <c r="I1621" s="509"/>
      <c r="J1621" s="509"/>
      <c r="K1621" s="554"/>
      <c r="L1621" s="554"/>
      <c r="M1621" s="555"/>
      <c r="N1621" s="554"/>
    </row>
    <row r="1622" spans="1:14" x14ac:dyDescent="0.2">
      <c r="A1622" s="554"/>
      <c r="B1622" s="554"/>
      <c r="C1622" s="554"/>
      <c r="D1622" s="554"/>
      <c r="E1622" s="554"/>
      <c r="F1622" s="554"/>
      <c r="G1622" s="554"/>
      <c r="H1622" s="555"/>
      <c r="I1622" s="509"/>
      <c r="J1622" s="509"/>
      <c r="K1622" s="554"/>
      <c r="L1622" s="554"/>
      <c r="M1622" s="555"/>
      <c r="N1622" s="554"/>
    </row>
    <row r="1623" spans="1:14" x14ac:dyDescent="0.2">
      <c r="A1623" s="554"/>
      <c r="B1623" s="554"/>
      <c r="C1623" s="554"/>
      <c r="D1623" s="554"/>
      <c r="E1623" s="554"/>
      <c r="F1623" s="554"/>
      <c r="G1623" s="554"/>
      <c r="H1623" s="555"/>
      <c r="I1623" s="509"/>
      <c r="J1623" s="509"/>
      <c r="K1623" s="554"/>
      <c r="L1623" s="554"/>
      <c r="M1623" s="555"/>
      <c r="N1623" s="554"/>
    </row>
    <row r="1624" spans="1:14" x14ac:dyDescent="0.2">
      <c r="A1624" s="554"/>
      <c r="B1624" s="554"/>
      <c r="C1624" s="554"/>
      <c r="D1624" s="554"/>
      <c r="E1624" s="554"/>
      <c r="F1624" s="554"/>
      <c r="G1624" s="554"/>
      <c r="H1624" s="555"/>
      <c r="I1624" s="509"/>
      <c r="J1624" s="509"/>
      <c r="K1624" s="554"/>
      <c r="L1624" s="554"/>
      <c r="M1624" s="555"/>
      <c r="N1624" s="554"/>
    </row>
    <row r="1625" spans="1:14" x14ac:dyDescent="0.2">
      <c r="A1625" s="554"/>
      <c r="B1625" s="554"/>
      <c r="C1625" s="554"/>
      <c r="D1625" s="554"/>
      <c r="E1625" s="554"/>
      <c r="F1625" s="554"/>
      <c r="G1625" s="554"/>
      <c r="H1625" s="555"/>
      <c r="I1625" s="509"/>
      <c r="J1625" s="509"/>
      <c r="K1625" s="554"/>
      <c r="L1625" s="554"/>
      <c r="M1625" s="555"/>
      <c r="N1625" s="554"/>
    </row>
    <row r="1626" spans="1:14" x14ac:dyDescent="0.2">
      <c r="A1626" s="554"/>
      <c r="B1626" s="554"/>
      <c r="C1626" s="554"/>
      <c r="D1626" s="554"/>
      <c r="E1626" s="554"/>
      <c r="F1626" s="554"/>
      <c r="G1626" s="554"/>
      <c r="H1626" s="555"/>
      <c r="I1626" s="509"/>
      <c r="J1626" s="509"/>
      <c r="K1626" s="554"/>
      <c r="L1626" s="554"/>
      <c r="M1626" s="555"/>
      <c r="N1626" s="554"/>
    </row>
    <row r="1627" spans="1:14" x14ac:dyDescent="0.2">
      <c r="A1627" s="554"/>
      <c r="B1627" s="554"/>
      <c r="C1627" s="554"/>
      <c r="D1627" s="554"/>
      <c r="E1627" s="554"/>
      <c r="F1627" s="554"/>
      <c r="G1627" s="554"/>
      <c r="H1627" s="555"/>
      <c r="I1627" s="509"/>
      <c r="J1627" s="509"/>
      <c r="K1627" s="554"/>
      <c r="L1627" s="554"/>
      <c r="M1627" s="555"/>
      <c r="N1627" s="554"/>
    </row>
    <row r="1628" spans="1:14" x14ac:dyDescent="0.2">
      <c r="A1628" s="554"/>
      <c r="B1628" s="554"/>
      <c r="C1628" s="554"/>
      <c r="D1628" s="554"/>
      <c r="E1628" s="554"/>
      <c r="F1628" s="554"/>
      <c r="G1628" s="554"/>
      <c r="H1628" s="555"/>
      <c r="I1628" s="509"/>
      <c r="J1628" s="509"/>
      <c r="K1628" s="554"/>
      <c r="L1628" s="554"/>
      <c r="M1628" s="555"/>
      <c r="N1628" s="554"/>
    </row>
    <row r="1629" spans="1:14" x14ac:dyDescent="0.2">
      <c r="A1629" s="554"/>
      <c r="B1629" s="554"/>
      <c r="C1629" s="554"/>
      <c r="D1629" s="554"/>
      <c r="E1629" s="554"/>
      <c r="F1629" s="554"/>
      <c r="G1629" s="554"/>
      <c r="H1629" s="555"/>
      <c r="I1629" s="509"/>
      <c r="J1629" s="509"/>
      <c r="K1629" s="554"/>
      <c r="L1629" s="554"/>
      <c r="M1629" s="555"/>
      <c r="N1629" s="554"/>
    </row>
    <row r="1630" spans="1:14" x14ac:dyDescent="0.2">
      <c r="A1630" s="554"/>
      <c r="B1630" s="554"/>
      <c r="C1630" s="554"/>
      <c r="D1630" s="554"/>
      <c r="E1630" s="554"/>
      <c r="F1630" s="554"/>
      <c r="G1630" s="554"/>
      <c r="H1630" s="555"/>
      <c r="I1630" s="509"/>
      <c r="J1630" s="509"/>
      <c r="K1630" s="554"/>
      <c r="L1630" s="554"/>
      <c r="M1630" s="555"/>
      <c r="N1630" s="554"/>
    </row>
    <row r="1631" spans="1:14" x14ac:dyDescent="0.2">
      <c r="A1631" s="554"/>
      <c r="B1631" s="554"/>
      <c r="C1631" s="554"/>
      <c r="D1631" s="554"/>
      <c r="E1631" s="554"/>
      <c r="F1631" s="554"/>
      <c r="G1631" s="554"/>
      <c r="H1631" s="555"/>
      <c r="I1631" s="509"/>
      <c r="J1631" s="509"/>
      <c r="K1631" s="554"/>
      <c r="L1631" s="554"/>
      <c r="M1631" s="555"/>
      <c r="N1631" s="554"/>
    </row>
    <row r="1632" spans="1:14" x14ac:dyDescent="0.2">
      <c r="A1632" s="554"/>
      <c r="B1632" s="554"/>
      <c r="C1632" s="554"/>
      <c r="D1632" s="554"/>
      <c r="E1632" s="554"/>
      <c r="F1632" s="554"/>
      <c r="G1632" s="554"/>
      <c r="H1632" s="555"/>
      <c r="I1632" s="509"/>
      <c r="J1632" s="509"/>
      <c r="K1632" s="554"/>
      <c r="L1632" s="554"/>
      <c r="M1632" s="555"/>
      <c r="N1632" s="554"/>
    </row>
    <row r="1633" spans="1:14" x14ac:dyDescent="0.2">
      <c r="A1633" s="554"/>
      <c r="B1633" s="554"/>
      <c r="C1633" s="554"/>
      <c r="D1633" s="554"/>
      <c r="E1633" s="554"/>
      <c r="F1633" s="554"/>
      <c r="G1633" s="554"/>
      <c r="H1633" s="555"/>
      <c r="I1633" s="509"/>
      <c r="J1633" s="509"/>
      <c r="K1633" s="554"/>
      <c r="L1633" s="554"/>
      <c r="M1633" s="555"/>
      <c r="N1633" s="554"/>
    </row>
    <row r="1634" spans="1:14" x14ac:dyDescent="0.2">
      <c r="A1634" s="554"/>
      <c r="B1634" s="554"/>
      <c r="C1634" s="554"/>
      <c r="D1634" s="554"/>
      <c r="E1634" s="554"/>
      <c r="F1634" s="554"/>
      <c r="G1634" s="554"/>
      <c r="H1634" s="555"/>
      <c r="I1634" s="509"/>
      <c r="J1634" s="509"/>
      <c r="K1634" s="554"/>
      <c r="L1634" s="554"/>
      <c r="M1634" s="555"/>
      <c r="N1634" s="554"/>
    </row>
    <row r="1635" spans="1:14" x14ac:dyDescent="0.2">
      <c r="A1635" s="554"/>
      <c r="B1635" s="554"/>
      <c r="C1635" s="554"/>
      <c r="D1635" s="554"/>
      <c r="E1635" s="554"/>
      <c r="F1635" s="554"/>
      <c r="G1635" s="554"/>
      <c r="H1635" s="555"/>
      <c r="I1635" s="509"/>
      <c r="J1635" s="509"/>
      <c r="K1635" s="554"/>
      <c r="L1635" s="554"/>
      <c r="M1635" s="555"/>
      <c r="N1635" s="554"/>
    </row>
    <row r="1636" spans="1:14" x14ac:dyDescent="0.2">
      <c r="A1636" s="554"/>
      <c r="B1636" s="554"/>
      <c r="C1636" s="554"/>
      <c r="D1636" s="554"/>
      <c r="E1636" s="554"/>
      <c r="F1636" s="554"/>
      <c r="G1636" s="554"/>
      <c r="H1636" s="555"/>
      <c r="I1636" s="509"/>
      <c r="J1636" s="509"/>
      <c r="K1636" s="554"/>
      <c r="L1636" s="554"/>
      <c r="M1636" s="555"/>
      <c r="N1636" s="554"/>
    </row>
    <row r="1637" spans="1:14" x14ac:dyDescent="0.2">
      <c r="A1637" s="554"/>
      <c r="B1637" s="554"/>
      <c r="C1637" s="554"/>
      <c r="D1637" s="554"/>
      <c r="E1637" s="554"/>
      <c r="F1637" s="554"/>
      <c r="G1637" s="554"/>
      <c r="H1637" s="555"/>
      <c r="I1637" s="509"/>
      <c r="J1637" s="509"/>
      <c r="K1637" s="554"/>
      <c r="L1637" s="554"/>
      <c r="M1637" s="555"/>
      <c r="N1637" s="554"/>
    </row>
    <row r="1638" spans="1:14" x14ac:dyDescent="0.2">
      <c r="A1638" s="554"/>
      <c r="B1638" s="554"/>
      <c r="C1638" s="554"/>
      <c r="D1638" s="554"/>
      <c r="E1638" s="554"/>
      <c r="F1638" s="554"/>
      <c r="G1638" s="554"/>
      <c r="H1638" s="555"/>
      <c r="I1638" s="509"/>
      <c r="J1638" s="509"/>
      <c r="K1638" s="554"/>
      <c r="L1638" s="554"/>
      <c r="M1638" s="555"/>
      <c r="N1638" s="554"/>
    </row>
    <row r="1639" spans="1:14" x14ac:dyDescent="0.2">
      <c r="A1639" s="554"/>
      <c r="B1639" s="554"/>
      <c r="C1639" s="554"/>
      <c r="D1639" s="554"/>
      <c r="E1639" s="554"/>
      <c r="F1639" s="554"/>
      <c r="G1639" s="554"/>
      <c r="H1639" s="555"/>
      <c r="I1639" s="509"/>
      <c r="J1639" s="509"/>
      <c r="K1639" s="554"/>
      <c r="L1639" s="554"/>
      <c r="M1639" s="555"/>
      <c r="N1639" s="554"/>
    </row>
    <row r="1640" spans="1:14" x14ac:dyDescent="0.2">
      <c r="A1640" s="554"/>
      <c r="B1640" s="554"/>
      <c r="C1640" s="554"/>
      <c r="D1640" s="554"/>
      <c r="E1640" s="554"/>
      <c r="F1640" s="554"/>
      <c r="G1640" s="554"/>
      <c r="H1640" s="555"/>
      <c r="I1640" s="509"/>
      <c r="J1640" s="509"/>
      <c r="K1640" s="554"/>
      <c r="L1640" s="554"/>
      <c r="M1640" s="555"/>
      <c r="N1640" s="554"/>
    </row>
    <row r="1641" spans="1:14" x14ac:dyDescent="0.2">
      <c r="A1641" s="554"/>
      <c r="B1641" s="554"/>
      <c r="C1641" s="554"/>
      <c r="D1641" s="554"/>
      <c r="E1641" s="554"/>
      <c r="F1641" s="554"/>
      <c r="G1641" s="554"/>
      <c r="H1641" s="555"/>
      <c r="I1641" s="509"/>
      <c r="J1641" s="509"/>
      <c r="K1641" s="554"/>
      <c r="L1641" s="554"/>
      <c r="M1641" s="555"/>
      <c r="N1641" s="554"/>
    </row>
    <row r="1642" spans="1:14" x14ac:dyDescent="0.2">
      <c r="A1642" s="554"/>
      <c r="B1642" s="554"/>
      <c r="C1642" s="554"/>
      <c r="D1642" s="554"/>
      <c r="E1642" s="554"/>
      <c r="F1642" s="554"/>
      <c r="G1642" s="554"/>
      <c r="H1642" s="555"/>
      <c r="I1642" s="509"/>
      <c r="J1642" s="509"/>
      <c r="K1642" s="554"/>
      <c r="L1642" s="554"/>
      <c r="M1642" s="555"/>
      <c r="N1642" s="554"/>
    </row>
    <row r="1643" spans="1:14" x14ac:dyDescent="0.2">
      <c r="A1643" s="554"/>
      <c r="B1643" s="554"/>
      <c r="C1643" s="554"/>
      <c r="D1643" s="554"/>
      <c r="E1643" s="554"/>
      <c r="F1643" s="554"/>
      <c r="G1643" s="554"/>
      <c r="H1643" s="555"/>
      <c r="I1643" s="509"/>
      <c r="J1643" s="509"/>
      <c r="K1643" s="554"/>
      <c r="L1643" s="554"/>
      <c r="M1643" s="555"/>
      <c r="N1643" s="554"/>
    </row>
    <row r="1644" spans="1:14" x14ac:dyDescent="0.2">
      <c r="A1644" s="554"/>
      <c r="B1644" s="554"/>
      <c r="C1644" s="554"/>
      <c r="D1644" s="554"/>
      <c r="E1644" s="554"/>
      <c r="F1644" s="554"/>
      <c r="G1644" s="554"/>
      <c r="H1644" s="555"/>
      <c r="I1644" s="509"/>
      <c r="J1644" s="509"/>
      <c r="K1644" s="554"/>
      <c r="L1644" s="554"/>
      <c r="M1644" s="555"/>
      <c r="N1644" s="554"/>
    </row>
    <row r="1645" spans="1:14" x14ac:dyDescent="0.2">
      <c r="A1645" s="554"/>
      <c r="B1645" s="554"/>
      <c r="C1645" s="554"/>
      <c r="D1645" s="554"/>
      <c r="E1645" s="554"/>
      <c r="F1645" s="554"/>
      <c r="G1645" s="554"/>
      <c r="H1645" s="555"/>
      <c r="I1645" s="509"/>
      <c r="J1645" s="509"/>
      <c r="K1645" s="554"/>
      <c r="L1645" s="554"/>
      <c r="M1645" s="555"/>
      <c r="N1645" s="554"/>
    </row>
    <row r="1646" spans="1:14" x14ac:dyDescent="0.2">
      <c r="A1646" s="554"/>
      <c r="B1646" s="554"/>
      <c r="C1646" s="554"/>
      <c r="D1646" s="554"/>
      <c r="E1646" s="554"/>
      <c r="F1646" s="554"/>
      <c r="G1646" s="554"/>
      <c r="H1646" s="555"/>
      <c r="I1646" s="509"/>
      <c r="J1646" s="509"/>
      <c r="K1646" s="554"/>
      <c r="L1646" s="554"/>
      <c r="M1646" s="555"/>
      <c r="N1646" s="554"/>
    </row>
    <row r="1647" spans="1:14" x14ac:dyDescent="0.2">
      <c r="A1647" s="554"/>
      <c r="B1647" s="554"/>
      <c r="C1647" s="554"/>
      <c r="D1647" s="554"/>
      <c r="E1647" s="554"/>
      <c r="F1647" s="554"/>
      <c r="G1647" s="554"/>
      <c r="H1647" s="555"/>
      <c r="I1647" s="509"/>
      <c r="J1647" s="509"/>
      <c r="K1647" s="554"/>
      <c r="L1647" s="554"/>
      <c r="M1647" s="555"/>
      <c r="N1647" s="554"/>
    </row>
    <row r="1648" spans="1:14" x14ac:dyDescent="0.2">
      <c r="A1648" s="554"/>
      <c r="B1648" s="554"/>
      <c r="C1648" s="554"/>
      <c r="D1648" s="554"/>
      <c r="E1648" s="554"/>
      <c r="F1648" s="554"/>
      <c r="G1648" s="554"/>
      <c r="H1648" s="555"/>
      <c r="I1648" s="509"/>
      <c r="J1648" s="509"/>
      <c r="K1648" s="554"/>
      <c r="L1648" s="554"/>
      <c r="M1648" s="555"/>
      <c r="N1648" s="554"/>
    </row>
    <row r="1649" spans="1:14" x14ac:dyDescent="0.2">
      <c r="A1649" s="554"/>
      <c r="B1649" s="554"/>
      <c r="C1649" s="554"/>
      <c r="D1649" s="554"/>
      <c r="E1649" s="554"/>
      <c r="F1649" s="554"/>
      <c r="G1649" s="554"/>
      <c r="H1649" s="555"/>
      <c r="I1649" s="509"/>
      <c r="J1649" s="509"/>
      <c r="K1649" s="554"/>
      <c r="L1649" s="554"/>
      <c r="M1649" s="555"/>
      <c r="N1649" s="554"/>
    </row>
    <row r="1650" spans="1:14" x14ac:dyDescent="0.2">
      <c r="A1650" s="554"/>
      <c r="B1650" s="554"/>
      <c r="C1650" s="554"/>
      <c r="D1650" s="554"/>
      <c r="E1650" s="554"/>
      <c r="F1650" s="554"/>
      <c r="G1650" s="554"/>
      <c r="H1650" s="555"/>
      <c r="I1650" s="509"/>
      <c r="J1650" s="509"/>
      <c r="K1650" s="554"/>
      <c r="L1650" s="554"/>
      <c r="M1650" s="555"/>
      <c r="N1650" s="554"/>
    </row>
    <row r="1651" spans="1:14" x14ac:dyDescent="0.2">
      <c r="A1651" s="554"/>
      <c r="B1651" s="554"/>
      <c r="C1651" s="554"/>
      <c r="D1651" s="554"/>
      <c r="E1651" s="554"/>
      <c r="F1651" s="554"/>
      <c r="G1651" s="554"/>
      <c r="H1651" s="555"/>
      <c r="I1651" s="509"/>
      <c r="J1651" s="509"/>
      <c r="K1651" s="554"/>
      <c r="L1651" s="554"/>
      <c r="M1651" s="555"/>
      <c r="N1651" s="554"/>
    </row>
    <row r="1652" spans="1:14" x14ac:dyDescent="0.2">
      <c r="A1652" s="554"/>
      <c r="B1652" s="554"/>
      <c r="C1652" s="554"/>
      <c r="D1652" s="554"/>
      <c r="E1652" s="554"/>
      <c r="F1652" s="554"/>
      <c r="G1652" s="554"/>
      <c r="H1652" s="555"/>
      <c r="I1652" s="509"/>
      <c r="J1652" s="509"/>
      <c r="K1652" s="554"/>
      <c r="L1652" s="554"/>
      <c r="M1652" s="555"/>
      <c r="N1652" s="554"/>
    </row>
    <row r="1653" spans="1:14" x14ac:dyDescent="0.2">
      <c r="A1653" s="554"/>
      <c r="B1653" s="554"/>
      <c r="C1653" s="554"/>
      <c r="D1653" s="554"/>
      <c r="E1653" s="554"/>
      <c r="F1653" s="554"/>
      <c r="G1653" s="554"/>
      <c r="H1653" s="555"/>
      <c r="I1653" s="509"/>
      <c r="J1653" s="509"/>
      <c r="K1653" s="554"/>
      <c r="L1653" s="554"/>
      <c r="M1653" s="555"/>
      <c r="N1653" s="554"/>
    </row>
    <row r="1654" spans="1:14" x14ac:dyDescent="0.2">
      <c r="A1654" s="554"/>
      <c r="B1654" s="554"/>
      <c r="C1654" s="554"/>
      <c r="D1654" s="554"/>
      <c r="E1654" s="554"/>
      <c r="F1654" s="554"/>
      <c r="G1654" s="554"/>
      <c r="H1654" s="555"/>
      <c r="I1654" s="509"/>
      <c r="J1654" s="509"/>
      <c r="K1654" s="554"/>
      <c r="L1654" s="554"/>
      <c r="M1654" s="555"/>
      <c r="N1654" s="554"/>
    </row>
    <row r="1655" spans="1:14" x14ac:dyDescent="0.2">
      <c r="A1655" s="554"/>
      <c r="B1655" s="554"/>
      <c r="C1655" s="554"/>
      <c r="D1655" s="554"/>
      <c r="E1655" s="554"/>
      <c r="F1655" s="554"/>
      <c r="G1655" s="554"/>
      <c r="H1655" s="555"/>
      <c r="I1655" s="509"/>
      <c r="J1655" s="509"/>
      <c r="K1655" s="554"/>
      <c r="L1655" s="554"/>
      <c r="M1655" s="555"/>
      <c r="N1655" s="554"/>
    </row>
    <row r="1656" spans="1:14" x14ac:dyDescent="0.2">
      <c r="A1656" s="554"/>
      <c r="B1656" s="554"/>
      <c r="C1656" s="554"/>
      <c r="D1656" s="554"/>
      <c r="E1656" s="554"/>
      <c r="F1656" s="554"/>
      <c r="G1656" s="554"/>
      <c r="H1656" s="555"/>
      <c r="I1656" s="509"/>
      <c r="J1656" s="509"/>
      <c r="K1656" s="554"/>
      <c r="L1656" s="554"/>
      <c r="M1656" s="555"/>
      <c r="N1656" s="554"/>
    </row>
    <row r="1657" spans="1:14" x14ac:dyDescent="0.2">
      <c r="A1657" s="554"/>
      <c r="B1657" s="554"/>
      <c r="C1657" s="554"/>
      <c r="D1657" s="554"/>
      <c r="E1657" s="554"/>
      <c r="F1657" s="554"/>
      <c r="G1657" s="554"/>
      <c r="H1657" s="555"/>
      <c r="I1657" s="509"/>
      <c r="J1657" s="509"/>
      <c r="K1657" s="554"/>
      <c r="L1657" s="554"/>
      <c r="M1657" s="555"/>
      <c r="N1657" s="554"/>
    </row>
    <row r="1658" spans="1:14" x14ac:dyDescent="0.2">
      <c r="A1658" s="554"/>
      <c r="B1658" s="554"/>
      <c r="C1658" s="554"/>
      <c r="D1658" s="554"/>
      <c r="E1658" s="554"/>
      <c r="F1658" s="554"/>
      <c r="G1658" s="554"/>
      <c r="H1658" s="555"/>
      <c r="I1658" s="509"/>
      <c r="J1658" s="509"/>
      <c r="K1658" s="554"/>
      <c r="L1658" s="554"/>
      <c r="M1658" s="555"/>
      <c r="N1658" s="554"/>
    </row>
    <row r="1659" spans="1:14" x14ac:dyDescent="0.2">
      <c r="A1659" s="554"/>
      <c r="B1659" s="554"/>
      <c r="C1659" s="554"/>
      <c r="D1659" s="554"/>
      <c r="E1659" s="554"/>
      <c r="F1659" s="554"/>
      <c r="G1659" s="554"/>
      <c r="H1659" s="555"/>
      <c r="I1659" s="509"/>
      <c r="J1659" s="509"/>
      <c r="K1659" s="554"/>
      <c r="L1659" s="554"/>
      <c r="M1659" s="555"/>
      <c r="N1659" s="554"/>
    </row>
    <row r="1660" spans="1:14" x14ac:dyDescent="0.2">
      <c r="A1660" s="554"/>
      <c r="B1660" s="554"/>
      <c r="C1660" s="554"/>
      <c r="D1660" s="554"/>
      <c r="E1660" s="554"/>
      <c r="F1660" s="554"/>
      <c r="G1660" s="554"/>
      <c r="H1660" s="555"/>
      <c r="I1660" s="509"/>
      <c r="J1660" s="509"/>
      <c r="K1660" s="554"/>
      <c r="L1660" s="554"/>
      <c r="M1660" s="555"/>
      <c r="N1660" s="554"/>
    </row>
    <row r="1661" spans="1:14" x14ac:dyDescent="0.2">
      <c r="A1661" s="554"/>
      <c r="B1661" s="554"/>
      <c r="C1661" s="554"/>
      <c r="D1661" s="554"/>
      <c r="E1661" s="554"/>
      <c r="F1661" s="554"/>
      <c r="G1661" s="554"/>
      <c r="H1661" s="555"/>
      <c r="I1661" s="509"/>
      <c r="J1661" s="509"/>
      <c r="K1661" s="554"/>
      <c r="L1661" s="554"/>
      <c r="M1661" s="555"/>
      <c r="N1661" s="554"/>
    </row>
    <row r="1662" spans="1:14" x14ac:dyDescent="0.2">
      <c r="A1662" s="554"/>
      <c r="B1662" s="554"/>
      <c r="C1662" s="554"/>
      <c r="D1662" s="554"/>
      <c r="E1662" s="554"/>
      <c r="F1662" s="554"/>
      <c r="G1662" s="554"/>
      <c r="H1662" s="555"/>
      <c r="I1662" s="509"/>
      <c r="J1662" s="509"/>
      <c r="K1662" s="554"/>
      <c r="L1662" s="554"/>
      <c r="M1662" s="555"/>
      <c r="N1662" s="554"/>
    </row>
    <row r="1663" spans="1:14" x14ac:dyDescent="0.2">
      <c r="A1663" s="554"/>
      <c r="B1663" s="554"/>
      <c r="C1663" s="554"/>
      <c r="D1663" s="554"/>
      <c r="E1663" s="554"/>
      <c r="F1663" s="554"/>
      <c r="G1663" s="554"/>
      <c r="H1663" s="555"/>
      <c r="I1663" s="509"/>
      <c r="J1663" s="509"/>
      <c r="K1663" s="554"/>
      <c r="L1663" s="554"/>
      <c r="M1663" s="555"/>
      <c r="N1663" s="554"/>
    </row>
    <row r="1664" spans="1:14" x14ac:dyDescent="0.2">
      <c r="A1664" s="554"/>
      <c r="B1664" s="554"/>
      <c r="C1664" s="554"/>
      <c r="D1664" s="554"/>
      <c r="E1664" s="554"/>
      <c r="F1664" s="554"/>
      <c r="G1664" s="554"/>
      <c r="H1664" s="555"/>
      <c r="I1664" s="509"/>
      <c r="J1664" s="509"/>
      <c r="K1664" s="554"/>
      <c r="L1664" s="554"/>
      <c r="M1664" s="555"/>
      <c r="N1664" s="554"/>
    </row>
    <row r="1665" spans="1:14" x14ac:dyDescent="0.2">
      <c r="A1665" s="554"/>
      <c r="B1665" s="554"/>
      <c r="C1665" s="554"/>
      <c r="D1665" s="554"/>
      <c r="E1665" s="554"/>
      <c r="F1665" s="554"/>
      <c r="G1665" s="554"/>
      <c r="H1665" s="555"/>
      <c r="I1665" s="509"/>
      <c r="J1665" s="509"/>
      <c r="K1665" s="554"/>
      <c r="L1665" s="554"/>
      <c r="M1665" s="555"/>
      <c r="N1665" s="554"/>
    </row>
    <row r="1666" spans="1:14" x14ac:dyDescent="0.2">
      <c r="A1666" s="554"/>
      <c r="B1666" s="554"/>
      <c r="C1666" s="554"/>
      <c r="D1666" s="554"/>
      <c r="E1666" s="554"/>
      <c r="F1666" s="554"/>
      <c r="G1666" s="554"/>
      <c r="H1666" s="555"/>
      <c r="I1666" s="509"/>
      <c r="J1666" s="509"/>
      <c r="K1666" s="554"/>
      <c r="L1666" s="554"/>
      <c r="M1666" s="555"/>
      <c r="N1666" s="554"/>
    </row>
    <row r="1667" spans="1:14" x14ac:dyDescent="0.2">
      <c r="A1667" s="554"/>
      <c r="B1667" s="554"/>
      <c r="C1667" s="554"/>
      <c r="D1667" s="554"/>
      <c r="E1667" s="554"/>
      <c r="F1667" s="554"/>
      <c r="G1667" s="554"/>
      <c r="H1667" s="555"/>
      <c r="I1667" s="509"/>
      <c r="J1667" s="509"/>
      <c r="K1667" s="554"/>
      <c r="L1667" s="554"/>
      <c r="M1667" s="555"/>
      <c r="N1667" s="554"/>
    </row>
    <row r="1668" spans="1:14" x14ac:dyDescent="0.2">
      <c r="A1668" s="554"/>
      <c r="B1668" s="554"/>
      <c r="C1668" s="554"/>
      <c r="D1668" s="554"/>
      <c r="E1668" s="554"/>
      <c r="F1668" s="554"/>
      <c r="G1668" s="554"/>
      <c r="H1668" s="555"/>
      <c r="I1668" s="509"/>
      <c r="J1668" s="509"/>
      <c r="K1668" s="554"/>
      <c r="L1668" s="554"/>
      <c r="M1668" s="555"/>
      <c r="N1668" s="554"/>
    </row>
    <row r="1669" spans="1:14" x14ac:dyDescent="0.2">
      <c r="A1669" s="554"/>
      <c r="B1669" s="554"/>
      <c r="C1669" s="554"/>
      <c r="D1669" s="554"/>
      <c r="E1669" s="554"/>
      <c r="F1669" s="554"/>
      <c r="G1669" s="554"/>
      <c r="H1669" s="555"/>
      <c r="I1669" s="509"/>
      <c r="J1669" s="509"/>
      <c r="K1669" s="554"/>
      <c r="L1669" s="554"/>
      <c r="M1669" s="555"/>
      <c r="N1669" s="554"/>
    </row>
    <row r="1670" spans="1:14" x14ac:dyDescent="0.2">
      <c r="A1670" s="554"/>
      <c r="B1670" s="554"/>
      <c r="C1670" s="554"/>
      <c r="D1670" s="554"/>
      <c r="E1670" s="554"/>
      <c r="F1670" s="554"/>
      <c r="G1670" s="554"/>
      <c r="H1670" s="555"/>
      <c r="I1670" s="509"/>
      <c r="J1670" s="509"/>
      <c r="K1670" s="554"/>
      <c r="L1670" s="554"/>
      <c r="M1670" s="555"/>
      <c r="N1670" s="554"/>
    </row>
    <row r="1671" spans="1:14" x14ac:dyDescent="0.2">
      <c r="A1671" s="554"/>
      <c r="B1671" s="554"/>
      <c r="C1671" s="554"/>
      <c r="D1671" s="554"/>
      <c r="E1671" s="554"/>
      <c r="F1671" s="554"/>
      <c r="G1671" s="554"/>
      <c r="H1671" s="555"/>
      <c r="I1671" s="509"/>
      <c r="J1671" s="509"/>
      <c r="K1671" s="554"/>
      <c r="L1671" s="554"/>
      <c r="M1671" s="555"/>
      <c r="N1671" s="554"/>
    </row>
    <row r="1672" spans="1:14" x14ac:dyDescent="0.2">
      <c r="A1672" s="554"/>
      <c r="B1672" s="554"/>
      <c r="C1672" s="554"/>
      <c r="D1672" s="554"/>
      <c r="E1672" s="554"/>
      <c r="F1672" s="554"/>
      <c r="G1672" s="554"/>
      <c r="H1672" s="555"/>
      <c r="I1672" s="509"/>
      <c r="J1672" s="509"/>
      <c r="K1672" s="554"/>
      <c r="L1672" s="554"/>
      <c r="M1672" s="555"/>
      <c r="N1672" s="554"/>
    </row>
    <row r="1673" spans="1:14" x14ac:dyDescent="0.2">
      <c r="A1673" s="554"/>
      <c r="B1673" s="554"/>
      <c r="C1673" s="554"/>
      <c r="D1673" s="554"/>
      <c r="E1673" s="554"/>
      <c r="F1673" s="554"/>
      <c r="G1673" s="554"/>
      <c r="H1673" s="555"/>
      <c r="I1673" s="509"/>
      <c r="J1673" s="509"/>
      <c r="K1673" s="554"/>
      <c r="L1673" s="554"/>
      <c r="M1673" s="555"/>
      <c r="N1673" s="554"/>
    </row>
    <row r="1674" spans="1:14" x14ac:dyDescent="0.2">
      <c r="A1674" s="554"/>
      <c r="B1674" s="554"/>
      <c r="C1674" s="554"/>
      <c r="D1674" s="554"/>
      <c r="E1674" s="554"/>
      <c r="F1674" s="554"/>
      <c r="G1674" s="554"/>
      <c r="H1674" s="555"/>
      <c r="I1674" s="509"/>
      <c r="J1674" s="509"/>
      <c r="K1674" s="554"/>
      <c r="L1674" s="554"/>
      <c r="M1674" s="555"/>
      <c r="N1674" s="554"/>
    </row>
    <row r="1675" spans="1:14" x14ac:dyDescent="0.2">
      <c r="A1675" s="554"/>
      <c r="B1675" s="554"/>
      <c r="C1675" s="554"/>
      <c r="D1675" s="554"/>
      <c r="E1675" s="554"/>
      <c r="F1675" s="554"/>
      <c r="G1675" s="554"/>
      <c r="H1675" s="555"/>
      <c r="I1675" s="509"/>
      <c r="J1675" s="509"/>
      <c r="K1675" s="554"/>
      <c r="L1675" s="554"/>
      <c r="M1675" s="555"/>
      <c r="N1675" s="554"/>
    </row>
    <row r="1676" spans="1:14" x14ac:dyDescent="0.2">
      <c r="A1676" s="554"/>
      <c r="B1676" s="554"/>
      <c r="C1676" s="554"/>
      <c r="D1676" s="554"/>
      <c r="E1676" s="554"/>
      <c r="F1676" s="554"/>
      <c r="G1676" s="554"/>
      <c r="H1676" s="555"/>
      <c r="I1676" s="509"/>
      <c r="J1676" s="509"/>
      <c r="K1676" s="554"/>
      <c r="L1676" s="554"/>
      <c r="M1676" s="555"/>
      <c r="N1676" s="554"/>
    </row>
    <row r="1677" spans="1:14" x14ac:dyDescent="0.2">
      <c r="A1677" s="554"/>
      <c r="B1677" s="554"/>
      <c r="C1677" s="554"/>
      <c r="D1677" s="554"/>
      <c r="E1677" s="554"/>
      <c r="F1677" s="554"/>
      <c r="G1677" s="554"/>
      <c r="H1677" s="555"/>
      <c r="I1677" s="509"/>
      <c r="J1677" s="509"/>
      <c r="K1677" s="554"/>
      <c r="L1677" s="554"/>
      <c r="M1677" s="555"/>
      <c r="N1677" s="554"/>
    </row>
    <row r="1678" spans="1:14" x14ac:dyDescent="0.2">
      <c r="A1678" s="554"/>
      <c r="B1678" s="554"/>
      <c r="C1678" s="554"/>
      <c r="D1678" s="554"/>
      <c r="E1678" s="554"/>
      <c r="F1678" s="554"/>
      <c r="G1678" s="554"/>
      <c r="H1678" s="555"/>
      <c r="I1678" s="509"/>
      <c r="J1678" s="509"/>
      <c r="K1678" s="554"/>
      <c r="L1678" s="554"/>
      <c r="M1678" s="555"/>
      <c r="N1678" s="554"/>
    </row>
    <row r="1679" spans="1:14" x14ac:dyDescent="0.2">
      <c r="A1679" s="554"/>
      <c r="B1679" s="554"/>
      <c r="C1679" s="554"/>
      <c r="D1679" s="554"/>
      <c r="E1679" s="554"/>
      <c r="F1679" s="554"/>
      <c r="G1679" s="554"/>
      <c r="H1679" s="555"/>
      <c r="I1679" s="509"/>
      <c r="J1679" s="509"/>
      <c r="K1679" s="554"/>
      <c r="L1679" s="554"/>
      <c r="M1679" s="555"/>
      <c r="N1679" s="554"/>
    </row>
    <row r="1680" spans="1:14" x14ac:dyDescent="0.2">
      <c r="A1680" s="554"/>
      <c r="B1680" s="554"/>
      <c r="C1680" s="554"/>
      <c r="D1680" s="554"/>
      <c r="E1680" s="554"/>
      <c r="F1680" s="554"/>
      <c r="G1680" s="554"/>
      <c r="H1680" s="555"/>
      <c r="I1680" s="509"/>
      <c r="J1680" s="509"/>
      <c r="K1680" s="554"/>
      <c r="L1680" s="554"/>
      <c r="M1680" s="555"/>
      <c r="N1680" s="554"/>
    </row>
    <row r="1681" spans="1:14" x14ac:dyDescent="0.2">
      <c r="A1681" s="554"/>
      <c r="B1681" s="554"/>
      <c r="C1681" s="554"/>
      <c r="D1681" s="554"/>
      <c r="E1681" s="554"/>
      <c r="F1681" s="554"/>
      <c r="G1681" s="554"/>
      <c r="H1681" s="555"/>
      <c r="I1681" s="509"/>
      <c r="J1681" s="509"/>
      <c r="K1681" s="554"/>
      <c r="L1681" s="554"/>
      <c r="M1681" s="555"/>
      <c r="N1681" s="554"/>
    </row>
    <row r="1682" spans="1:14" x14ac:dyDescent="0.2">
      <c r="A1682" s="554"/>
      <c r="B1682" s="554"/>
      <c r="C1682" s="554"/>
      <c r="D1682" s="554"/>
      <c r="E1682" s="554"/>
      <c r="F1682" s="554"/>
      <c r="G1682" s="554"/>
      <c r="H1682" s="555"/>
      <c r="I1682" s="509"/>
      <c r="J1682" s="509"/>
      <c r="K1682" s="554"/>
      <c r="L1682" s="554"/>
      <c r="M1682" s="555"/>
      <c r="N1682" s="554"/>
    </row>
    <row r="1683" spans="1:14" x14ac:dyDescent="0.2">
      <c r="A1683" s="554"/>
      <c r="B1683" s="554"/>
      <c r="C1683" s="554"/>
      <c r="D1683" s="554"/>
      <c r="E1683" s="554"/>
      <c r="F1683" s="554"/>
      <c r="G1683" s="554"/>
      <c r="H1683" s="555"/>
      <c r="I1683" s="509"/>
      <c r="J1683" s="509"/>
      <c r="K1683" s="554"/>
      <c r="L1683" s="554"/>
      <c r="M1683" s="555"/>
      <c r="N1683" s="554"/>
    </row>
    <row r="1684" spans="1:14" x14ac:dyDescent="0.2">
      <c r="A1684" s="554"/>
      <c r="B1684" s="554"/>
      <c r="C1684" s="554"/>
      <c r="D1684" s="554"/>
      <c r="E1684" s="554"/>
      <c r="F1684" s="554"/>
      <c r="G1684" s="554"/>
      <c r="H1684" s="555"/>
      <c r="I1684" s="509"/>
      <c r="J1684" s="509"/>
      <c r="K1684" s="554"/>
      <c r="L1684" s="554"/>
      <c r="M1684" s="555"/>
      <c r="N1684" s="554"/>
    </row>
    <row r="1685" spans="1:14" x14ac:dyDescent="0.2">
      <c r="A1685" s="554"/>
      <c r="B1685" s="554"/>
      <c r="C1685" s="554"/>
      <c r="D1685" s="554"/>
      <c r="E1685" s="554"/>
      <c r="F1685" s="554"/>
      <c r="G1685" s="554"/>
      <c r="H1685" s="555"/>
      <c r="I1685" s="509"/>
      <c r="J1685" s="509"/>
      <c r="K1685" s="554"/>
      <c r="L1685" s="554"/>
      <c r="M1685" s="555"/>
      <c r="N1685" s="554"/>
    </row>
    <row r="1686" spans="1:14" x14ac:dyDescent="0.2">
      <c r="A1686" s="554"/>
      <c r="B1686" s="554"/>
      <c r="C1686" s="554"/>
      <c r="D1686" s="554"/>
      <c r="E1686" s="554"/>
      <c r="F1686" s="554"/>
      <c r="G1686" s="554"/>
      <c r="H1686" s="555"/>
      <c r="I1686" s="509"/>
      <c r="J1686" s="509"/>
      <c r="K1686" s="554"/>
      <c r="L1686" s="554"/>
      <c r="M1686" s="555"/>
      <c r="N1686" s="554"/>
    </row>
    <row r="1687" spans="1:14" x14ac:dyDescent="0.2">
      <c r="A1687" s="554"/>
      <c r="B1687" s="554"/>
      <c r="C1687" s="554"/>
      <c r="D1687" s="554"/>
      <c r="E1687" s="554"/>
      <c r="F1687" s="554"/>
      <c r="G1687" s="554"/>
      <c r="H1687" s="555"/>
      <c r="I1687" s="509"/>
      <c r="J1687" s="509"/>
      <c r="K1687" s="554"/>
      <c r="L1687" s="554"/>
      <c r="M1687" s="555"/>
      <c r="N1687" s="554"/>
    </row>
    <row r="1688" spans="1:14" x14ac:dyDescent="0.2">
      <c r="A1688" s="554"/>
      <c r="B1688" s="554"/>
      <c r="C1688" s="554"/>
      <c r="D1688" s="554"/>
      <c r="E1688" s="554"/>
      <c r="F1688" s="554"/>
      <c r="G1688" s="554"/>
      <c r="H1688" s="555"/>
      <c r="I1688" s="509"/>
      <c r="J1688" s="509"/>
      <c r="K1688" s="554"/>
      <c r="L1688" s="554"/>
      <c r="M1688" s="555"/>
      <c r="N1688" s="554"/>
    </row>
    <row r="1689" spans="1:14" x14ac:dyDescent="0.2">
      <c r="A1689" s="554"/>
      <c r="B1689" s="554"/>
      <c r="C1689" s="554"/>
      <c r="D1689" s="554"/>
      <c r="E1689" s="554"/>
      <c r="F1689" s="554"/>
      <c r="G1689" s="554"/>
      <c r="H1689" s="555"/>
      <c r="I1689" s="509"/>
      <c r="J1689" s="509"/>
      <c r="K1689" s="554"/>
      <c r="L1689" s="554"/>
      <c r="M1689" s="555"/>
      <c r="N1689" s="554"/>
    </row>
    <row r="1690" spans="1:14" x14ac:dyDescent="0.2">
      <c r="A1690" s="554"/>
      <c r="B1690" s="554"/>
      <c r="C1690" s="554"/>
      <c r="D1690" s="554"/>
      <c r="E1690" s="554"/>
      <c r="F1690" s="554"/>
      <c r="G1690" s="554"/>
      <c r="H1690" s="555"/>
      <c r="I1690" s="509"/>
      <c r="J1690" s="509"/>
      <c r="K1690" s="554"/>
      <c r="L1690" s="554"/>
      <c r="M1690" s="555"/>
      <c r="N1690" s="554"/>
    </row>
    <row r="1691" spans="1:14" x14ac:dyDescent="0.2">
      <c r="A1691" s="554"/>
      <c r="B1691" s="554"/>
      <c r="C1691" s="554"/>
      <c r="D1691" s="554"/>
      <c r="E1691" s="554"/>
      <c r="F1691" s="554"/>
      <c r="G1691" s="554"/>
      <c r="H1691" s="555"/>
      <c r="I1691" s="509"/>
      <c r="J1691" s="509"/>
      <c r="K1691" s="554"/>
      <c r="L1691" s="554"/>
      <c r="M1691" s="555"/>
      <c r="N1691" s="554"/>
    </row>
    <row r="1692" spans="1:14" x14ac:dyDescent="0.2">
      <c r="A1692" s="554"/>
      <c r="B1692" s="554"/>
      <c r="C1692" s="554"/>
      <c r="D1692" s="554"/>
      <c r="E1692" s="554"/>
      <c r="F1692" s="554"/>
      <c r="G1692" s="554"/>
      <c r="H1692" s="555"/>
      <c r="I1692" s="509"/>
      <c r="J1692" s="509"/>
      <c r="K1692" s="554"/>
      <c r="L1692" s="554"/>
      <c r="M1692" s="555"/>
      <c r="N1692" s="554"/>
    </row>
    <row r="1693" spans="1:14" x14ac:dyDescent="0.2">
      <c r="A1693" s="554"/>
      <c r="B1693" s="554"/>
      <c r="C1693" s="554"/>
      <c r="D1693" s="554"/>
      <c r="E1693" s="554"/>
      <c r="F1693" s="554"/>
      <c r="G1693" s="554"/>
      <c r="H1693" s="555"/>
      <c r="I1693" s="509"/>
      <c r="J1693" s="509"/>
      <c r="K1693" s="554"/>
      <c r="L1693" s="554"/>
      <c r="M1693" s="555"/>
      <c r="N1693" s="554"/>
    </row>
    <row r="1694" spans="1:14" x14ac:dyDescent="0.2">
      <c r="A1694" s="554"/>
      <c r="B1694" s="554"/>
      <c r="C1694" s="554"/>
      <c r="D1694" s="554"/>
      <c r="E1694" s="554"/>
      <c r="F1694" s="554"/>
      <c r="G1694" s="554"/>
      <c r="H1694" s="555"/>
      <c r="I1694" s="509"/>
      <c r="J1694" s="509"/>
      <c r="K1694" s="554"/>
      <c r="L1694" s="554"/>
      <c r="M1694" s="555"/>
      <c r="N1694" s="554"/>
    </row>
    <row r="1695" spans="1:14" x14ac:dyDescent="0.2">
      <c r="A1695" s="554"/>
      <c r="B1695" s="554"/>
      <c r="C1695" s="554"/>
      <c r="D1695" s="554"/>
      <c r="E1695" s="554"/>
      <c r="F1695" s="554"/>
      <c r="G1695" s="554"/>
      <c r="H1695" s="555"/>
      <c r="I1695" s="509"/>
      <c r="J1695" s="509"/>
      <c r="K1695" s="554"/>
      <c r="L1695" s="554"/>
      <c r="M1695" s="555"/>
      <c r="N1695" s="554"/>
    </row>
    <row r="1696" spans="1:14" x14ac:dyDescent="0.2">
      <c r="A1696" s="554"/>
      <c r="B1696" s="554"/>
      <c r="C1696" s="554"/>
      <c r="D1696" s="554"/>
      <c r="E1696" s="554"/>
      <c r="F1696" s="554"/>
      <c r="G1696" s="554"/>
      <c r="H1696" s="555"/>
      <c r="I1696" s="509"/>
      <c r="J1696" s="509"/>
      <c r="K1696" s="554"/>
      <c r="L1696" s="554"/>
      <c r="M1696" s="555"/>
      <c r="N1696" s="554"/>
    </row>
    <row r="1697" spans="1:14" x14ac:dyDescent="0.2">
      <c r="A1697" s="554"/>
      <c r="B1697" s="554"/>
      <c r="C1697" s="554"/>
      <c r="D1697" s="554"/>
      <c r="E1697" s="554"/>
      <c r="F1697" s="554"/>
      <c r="G1697" s="554"/>
      <c r="H1697" s="555"/>
      <c r="I1697" s="509"/>
      <c r="J1697" s="509"/>
      <c r="K1697" s="554"/>
      <c r="L1697" s="554"/>
      <c r="M1697" s="555"/>
      <c r="N1697" s="554"/>
    </row>
    <row r="1698" spans="1:14" x14ac:dyDescent="0.2">
      <c r="A1698" s="554"/>
      <c r="B1698" s="554"/>
      <c r="C1698" s="554"/>
      <c r="D1698" s="554"/>
      <c r="E1698" s="554"/>
      <c r="F1698" s="554"/>
      <c r="G1698" s="554"/>
      <c r="H1698" s="555"/>
      <c r="I1698" s="509"/>
      <c r="J1698" s="509"/>
      <c r="K1698" s="554"/>
      <c r="L1698" s="554"/>
      <c r="M1698" s="555"/>
      <c r="N1698" s="554"/>
    </row>
    <row r="1699" spans="1:14" x14ac:dyDescent="0.2">
      <c r="A1699" s="554"/>
      <c r="B1699" s="554"/>
      <c r="C1699" s="554"/>
      <c r="D1699" s="554"/>
      <c r="E1699" s="554"/>
      <c r="F1699" s="554"/>
      <c r="G1699" s="554"/>
      <c r="H1699" s="555"/>
      <c r="I1699" s="509"/>
      <c r="J1699" s="509"/>
      <c r="K1699" s="554"/>
      <c r="L1699" s="554"/>
      <c r="M1699" s="555"/>
      <c r="N1699" s="554"/>
    </row>
    <row r="1700" spans="1:14" x14ac:dyDescent="0.2">
      <c r="A1700" s="554"/>
      <c r="B1700" s="554"/>
      <c r="C1700" s="554"/>
      <c r="D1700" s="554"/>
      <c r="E1700" s="554"/>
      <c r="F1700" s="554"/>
      <c r="G1700" s="554"/>
      <c r="H1700" s="555"/>
      <c r="I1700" s="509"/>
      <c r="J1700" s="509"/>
      <c r="K1700" s="554"/>
      <c r="L1700" s="554"/>
      <c r="M1700" s="555"/>
      <c r="N1700" s="554"/>
    </row>
    <row r="1701" spans="1:14" x14ac:dyDescent="0.2">
      <c r="A1701" s="554"/>
      <c r="B1701" s="554"/>
      <c r="C1701" s="554"/>
      <c r="D1701" s="554"/>
      <c r="E1701" s="554"/>
      <c r="F1701" s="554"/>
      <c r="G1701" s="554"/>
      <c r="H1701" s="555"/>
      <c r="I1701" s="509"/>
      <c r="J1701" s="509"/>
      <c r="K1701" s="554"/>
      <c r="L1701" s="554"/>
      <c r="M1701" s="555"/>
      <c r="N1701" s="554"/>
    </row>
    <row r="1702" spans="1:14" x14ac:dyDescent="0.2">
      <c r="A1702" s="554"/>
      <c r="B1702" s="554"/>
      <c r="C1702" s="554"/>
      <c r="D1702" s="554"/>
      <c r="E1702" s="554"/>
      <c r="F1702" s="554"/>
      <c r="G1702" s="554"/>
      <c r="H1702" s="555"/>
      <c r="I1702" s="509"/>
      <c r="J1702" s="509"/>
      <c r="K1702" s="554"/>
      <c r="L1702" s="554"/>
      <c r="M1702" s="555"/>
      <c r="N1702" s="554"/>
    </row>
    <row r="1703" spans="1:14" x14ac:dyDescent="0.2">
      <c r="A1703" s="554"/>
      <c r="B1703" s="554"/>
      <c r="C1703" s="554"/>
      <c r="D1703" s="554"/>
      <c r="E1703" s="554"/>
      <c r="F1703" s="554"/>
      <c r="G1703" s="554"/>
      <c r="H1703" s="555"/>
      <c r="I1703" s="509"/>
      <c r="J1703" s="509"/>
      <c r="K1703" s="554"/>
      <c r="L1703" s="554"/>
      <c r="M1703" s="555"/>
      <c r="N1703" s="554"/>
    </row>
    <row r="1704" spans="1:14" x14ac:dyDescent="0.2">
      <c r="A1704" s="554"/>
      <c r="B1704" s="554"/>
      <c r="C1704" s="554"/>
      <c r="D1704" s="554"/>
      <c r="E1704" s="554"/>
      <c r="F1704" s="554"/>
      <c r="G1704" s="554"/>
      <c r="H1704" s="555"/>
      <c r="I1704" s="509"/>
      <c r="J1704" s="509"/>
      <c r="K1704" s="554"/>
      <c r="L1704" s="554"/>
      <c r="M1704" s="555"/>
      <c r="N1704" s="554"/>
    </row>
    <row r="1705" spans="1:14" x14ac:dyDescent="0.2">
      <c r="A1705" s="554"/>
      <c r="B1705" s="554"/>
      <c r="C1705" s="554"/>
      <c r="D1705" s="554"/>
      <c r="E1705" s="554"/>
      <c r="F1705" s="554"/>
      <c r="G1705" s="554"/>
      <c r="H1705" s="555"/>
      <c r="I1705" s="509"/>
      <c r="J1705" s="509"/>
      <c r="K1705" s="554"/>
      <c r="L1705" s="554"/>
      <c r="M1705" s="555"/>
      <c r="N1705" s="554"/>
    </row>
    <row r="1706" spans="1:14" x14ac:dyDescent="0.2">
      <c r="A1706" s="554"/>
      <c r="B1706" s="554"/>
      <c r="C1706" s="554"/>
      <c r="D1706" s="554"/>
      <c r="E1706" s="554"/>
      <c r="F1706" s="554"/>
      <c r="G1706" s="554"/>
      <c r="H1706" s="555"/>
      <c r="I1706" s="509"/>
      <c r="J1706" s="509"/>
      <c r="K1706" s="554"/>
      <c r="L1706" s="554"/>
      <c r="M1706" s="555"/>
      <c r="N1706" s="554"/>
    </row>
    <row r="1707" spans="1:14" x14ac:dyDescent="0.2">
      <c r="A1707" s="554"/>
      <c r="B1707" s="554"/>
      <c r="C1707" s="554"/>
      <c r="D1707" s="554"/>
      <c r="E1707" s="554"/>
      <c r="F1707" s="554"/>
      <c r="G1707" s="554"/>
      <c r="H1707" s="555"/>
      <c r="I1707" s="509"/>
      <c r="J1707" s="509"/>
      <c r="K1707" s="554"/>
      <c r="L1707" s="554"/>
      <c r="M1707" s="555"/>
      <c r="N1707" s="554"/>
    </row>
    <row r="1708" spans="1:14" x14ac:dyDescent="0.2">
      <c r="A1708" s="554"/>
      <c r="B1708" s="554"/>
      <c r="C1708" s="554"/>
      <c r="D1708" s="554"/>
      <c r="E1708" s="554"/>
      <c r="F1708" s="554"/>
      <c r="G1708" s="554"/>
      <c r="H1708" s="555"/>
      <c r="I1708" s="509"/>
      <c r="J1708" s="509"/>
      <c r="K1708" s="554"/>
      <c r="L1708" s="554"/>
      <c r="M1708" s="555"/>
      <c r="N1708" s="554"/>
    </row>
    <row r="1709" spans="1:14" x14ac:dyDescent="0.2">
      <c r="A1709" s="554"/>
      <c r="B1709" s="554"/>
      <c r="C1709" s="554"/>
      <c r="D1709" s="554"/>
      <c r="E1709" s="554"/>
      <c r="F1709" s="554"/>
      <c r="G1709" s="554"/>
      <c r="H1709" s="555"/>
      <c r="I1709" s="509"/>
      <c r="J1709" s="509"/>
      <c r="K1709" s="554"/>
      <c r="L1709" s="554"/>
      <c r="M1709" s="555"/>
      <c r="N1709" s="554"/>
    </row>
    <row r="1710" spans="1:14" x14ac:dyDescent="0.2">
      <c r="A1710" s="554"/>
      <c r="B1710" s="554"/>
      <c r="C1710" s="554"/>
      <c r="D1710" s="554"/>
      <c r="E1710" s="554"/>
      <c r="F1710" s="554"/>
      <c r="G1710" s="554"/>
      <c r="H1710" s="555"/>
      <c r="I1710" s="509"/>
      <c r="J1710" s="509"/>
      <c r="K1710" s="554"/>
      <c r="L1710" s="554"/>
      <c r="M1710" s="555"/>
      <c r="N1710" s="554"/>
    </row>
    <row r="1711" spans="1:14" x14ac:dyDescent="0.2">
      <c r="A1711" s="554"/>
      <c r="B1711" s="554"/>
      <c r="C1711" s="554"/>
      <c r="D1711" s="554"/>
      <c r="E1711" s="554"/>
      <c r="F1711" s="554"/>
      <c r="G1711" s="554"/>
      <c r="H1711" s="555"/>
      <c r="I1711" s="509"/>
      <c r="J1711" s="509"/>
      <c r="K1711" s="554"/>
      <c r="L1711" s="554"/>
      <c r="M1711" s="555"/>
      <c r="N1711" s="554"/>
    </row>
    <row r="1712" spans="1:14" x14ac:dyDescent="0.2">
      <c r="A1712" s="554"/>
      <c r="B1712" s="554"/>
      <c r="C1712" s="554"/>
      <c r="D1712" s="554"/>
      <c r="E1712" s="554"/>
      <c r="F1712" s="554"/>
      <c r="G1712" s="554"/>
      <c r="H1712" s="555"/>
      <c r="I1712" s="509"/>
      <c r="J1712" s="509"/>
      <c r="K1712" s="554"/>
      <c r="L1712" s="554"/>
      <c r="M1712" s="555"/>
      <c r="N1712" s="554"/>
    </row>
    <row r="1713" spans="1:14" x14ac:dyDescent="0.2">
      <c r="A1713" s="554"/>
      <c r="B1713" s="554"/>
      <c r="C1713" s="554"/>
      <c r="D1713" s="554"/>
      <c r="E1713" s="554"/>
      <c r="F1713" s="554"/>
      <c r="G1713" s="554"/>
      <c r="H1713" s="555"/>
      <c r="I1713" s="509"/>
      <c r="J1713" s="509"/>
      <c r="K1713" s="554"/>
      <c r="L1713" s="554"/>
      <c r="M1713" s="555"/>
      <c r="N1713" s="554"/>
    </row>
    <row r="1714" spans="1:14" x14ac:dyDescent="0.2">
      <c r="A1714" s="554"/>
      <c r="B1714" s="554"/>
      <c r="C1714" s="554"/>
      <c r="D1714" s="554"/>
      <c r="E1714" s="554"/>
      <c r="F1714" s="554"/>
      <c r="G1714" s="554"/>
      <c r="H1714" s="555"/>
      <c r="I1714" s="509"/>
      <c r="J1714" s="509"/>
      <c r="K1714" s="554"/>
      <c r="L1714" s="554"/>
      <c r="M1714" s="555"/>
      <c r="N1714" s="554"/>
    </row>
    <row r="1715" spans="1:14" x14ac:dyDescent="0.2">
      <c r="A1715" s="554"/>
      <c r="B1715" s="554"/>
      <c r="C1715" s="554"/>
      <c r="D1715" s="554"/>
      <c r="E1715" s="554"/>
      <c r="F1715" s="554"/>
      <c r="G1715" s="554"/>
      <c r="H1715" s="555"/>
      <c r="I1715" s="509"/>
      <c r="J1715" s="509"/>
      <c r="K1715" s="554"/>
      <c r="L1715" s="554"/>
      <c r="M1715" s="555"/>
      <c r="N1715" s="554"/>
    </row>
    <row r="1716" spans="1:14" x14ac:dyDescent="0.2">
      <c r="A1716" s="554"/>
      <c r="B1716" s="554"/>
      <c r="C1716" s="554"/>
      <c r="D1716" s="554"/>
      <c r="E1716" s="554"/>
      <c r="F1716" s="554"/>
      <c r="G1716" s="554"/>
      <c r="H1716" s="555"/>
      <c r="I1716" s="509"/>
      <c r="J1716" s="509"/>
      <c r="K1716" s="554"/>
      <c r="L1716" s="554"/>
      <c r="M1716" s="555"/>
      <c r="N1716" s="554"/>
    </row>
    <row r="1717" spans="1:14" x14ac:dyDescent="0.2">
      <c r="A1717" s="554"/>
      <c r="B1717" s="554"/>
      <c r="C1717" s="554"/>
      <c r="D1717" s="554"/>
      <c r="E1717" s="554"/>
      <c r="F1717" s="554"/>
      <c r="G1717" s="554"/>
      <c r="H1717" s="555"/>
      <c r="I1717" s="509"/>
      <c r="J1717" s="509"/>
      <c r="K1717" s="554"/>
      <c r="L1717" s="554"/>
      <c r="M1717" s="555"/>
      <c r="N1717" s="554"/>
    </row>
    <row r="1718" spans="1:14" x14ac:dyDescent="0.2">
      <c r="A1718" s="554"/>
      <c r="B1718" s="554"/>
      <c r="C1718" s="554"/>
      <c r="D1718" s="554"/>
      <c r="E1718" s="554"/>
      <c r="F1718" s="554"/>
      <c r="G1718" s="554"/>
      <c r="H1718" s="555"/>
      <c r="I1718" s="509"/>
      <c r="J1718" s="509"/>
      <c r="K1718" s="554"/>
      <c r="L1718" s="554"/>
      <c r="M1718" s="555"/>
      <c r="N1718" s="554"/>
    </row>
    <row r="1719" spans="1:14" x14ac:dyDescent="0.2">
      <c r="A1719" s="554"/>
      <c r="B1719" s="554"/>
      <c r="C1719" s="554"/>
      <c r="D1719" s="554"/>
      <c r="E1719" s="554"/>
      <c r="F1719" s="554"/>
      <c r="G1719" s="554"/>
      <c r="H1719" s="555"/>
      <c r="I1719" s="509"/>
      <c r="J1719" s="509"/>
      <c r="K1719" s="554"/>
      <c r="L1719" s="554"/>
      <c r="M1719" s="555"/>
      <c r="N1719" s="554"/>
    </row>
    <row r="1720" spans="1:14" x14ac:dyDescent="0.2">
      <c r="A1720" s="554"/>
      <c r="B1720" s="554"/>
      <c r="C1720" s="554"/>
      <c r="D1720" s="554"/>
      <c r="E1720" s="554"/>
      <c r="F1720" s="554"/>
      <c r="G1720" s="554"/>
      <c r="H1720" s="555"/>
      <c r="I1720" s="509"/>
      <c r="J1720" s="509"/>
      <c r="K1720" s="554"/>
      <c r="L1720" s="554"/>
      <c r="M1720" s="555"/>
      <c r="N1720" s="554"/>
    </row>
    <row r="1721" spans="1:14" x14ac:dyDescent="0.2">
      <c r="A1721" s="554"/>
      <c r="B1721" s="554"/>
      <c r="C1721" s="554"/>
      <c r="D1721" s="554"/>
      <c r="E1721" s="554"/>
      <c r="F1721" s="554"/>
      <c r="G1721" s="554"/>
      <c r="H1721" s="555"/>
      <c r="I1721" s="509"/>
      <c r="J1721" s="509"/>
      <c r="K1721" s="554"/>
      <c r="L1721" s="554"/>
      <c r="M1721" s="555"/>
      <c r="N1721" s="554"/>
    </row>
    <row r="1722" spans="1:14" x14ac:dyDescent="0.2">
      <c r="A1722" s="554"/>
      <c r="B1722" s="554"/>
      <c r="C1722" s="554"/>
      <c r="D1722" s="554"/>
      <c r="E1722" s="554"/>
      <c r="F1722" s="554"/>
      <c r="G1722" s="554"/>
      <c r="H1722" s="555"/>
      <c r="I1722" s="509"/>
      <c r="J1722" s="509"/>
      <c r="K1722" s="554"/>
      <c r="L1722" s="554"/>
      <c r="M1722" s="555"/>
      <c r="N1722" s="554"/>
    </row>
    <row r="1723" spans="1:14" x14ac:dyDescent="0.2">
      <c r="A1723" s="554"/>
      <c r="B1723" s="554"/>
      <c r="C1723" s="554"/>
      <c r="D1723" s="554"/>
      <c r="E1723" s="554"/>
      <c r="F1723" s="554"/>
      <c r="G1723" s="554"/>
      <c r="H1723" s="555"/>
      <c r="I1723" s="509"/>
      <c r="J1723" s="509"/>
      <c r="K1723" s="554"/>
      <c r="L1723" s="554"/>
      <c r="M1723" s="555"/>
      <c r="N1723" s="554"/>
    </row>
    <row r="1724" spans="1:14" x14ac:dyDescent="0.2">
      <c r="A1724" s="554"/>
      <c r="B1724" s="554"/>
      <c r="C1724" s="554"/>
      <c r="D1724" s="554"/>
      <c r="E1724" s="554"/>
      <c r="F1724" s="554"/>
      <c r="G1724" s="554"/>
      <c r="H1724" s="555"/>
      <c r="I1724" s="509"/>
      <c r="J1724" s="509"/>
      <c r="K1724" s="554"/>
      <c r="L1724" s="554"/>
      <c r="M1724" s="555"/>
      <c r="N1724" s="554"/>
    </row>
    <row r="1725" spans="1:14" x14ac:dyDescent="0.2">
      <c r="A1725" s="554"/>
      <c r="B1725" s="554"/>
      <c r="C1725" s="554"/>
      <c r="D1725" s="554"/>
      <c r="E1725" s="554"/>
      <c r="F1725" s="554"/>
      <c r="G1725" s="554"/>
      <c r="H1725" s="555"/>
      <c r="I1725" s="509"/>
      <c r="J1725" s="509"/>
      <c r="K1725" s="554"/>
      <c r="L1725" s="554"/>
      <c r="M1725" s="555"/>
      <c r="N1725" s="554"/>
    </row>
    <row r="1726" spans="1:14" x14ac:dyDescent="0.2">
      <c r="A1726" s="554"/>
      <c r="B1726" s="554"/>
      <c r="C1726" s="554"/>
      <c r="D1726" s="554"/>
      <c r="E1726" s="554"/>
      <c r="F1726" s="554"/>
      <c r="G1726" s="554"/>
      <c r="H1726" s="555"/>
      <c r="I1726" s="509"/>
      <c r="J1726" s="509"/>
      <c r="K1726" s="554"/>
      <c r="L1726" s="554"/>
      <c r="M1726" s="555"/>
      <c r="N1726" s="554"/>
    </row>
    <row r="1727" spans="1:14" x14ac:dyDescent="0.2">
      <c r="A1727" s="554"/>
      <c r="B1727" s="554"/>
      <c r="C1727" s="554"/>
      <c r="D1727" s="554"/>
      <c r="E1727" s="554"/>
      <c r="F1727" s="554"/>
      <c r="G1727" s="554"/>
      <c r="H1727" s="555"/>
      <c r="I1727" s="509"/>
      <c r="J1727" s="509"/>
      <c r="K1727" s="554"/>
      <c r="L1727" s="554"/>
      <c r="M1727" s="555"/>
      <c r="N1727" s="554"/>
    </row>
    <row r="1728" spans="1:14" x14ac:dyDescent="0.2">
      <c r="A1728" s="554"/>
      <c r="B1728" s="554"/>
      <c r="C1728" s="554"/>
      <c r="D1728" s="554"/>
      <c r="E1728" s="554"/>
      <c r="F1728" s="554"/>
      <c r="G1728" s="554"/>
      <c r="H1728" s="555"/>
      <c r="I1728" s="509"/>
      <c r="J1728" s="509"/>
      <c r="K1728" s="554"/>
      <c r="L1728" s="554"/>
      <c r="M1728" s="555"/>
      <c r="N1728" s="554"/>
    </row>
    <row r="1729" spans="1:14" x14ac:dyDescent="0.2">
      <c r="A1729" s="554"/>
      <c r="B1729" s="554"/>
      <c r="C1729" s="554"/>
      <c r="D1729" s="554"/>
      <c r="E1729" s="554"/>
      <c r="F1729" s="554"/>
      <c r="G1729" s="554"/>
      <c r="H1729" s="555"/>
      <c r="I1729" s="509"/>
      <c r="J1729" s="509"/>
      <c r="K1729" s="554"/>
      <c r="L1729" s="554"/>
      <c r="M1729" s="555"/>
      <c r="N1729" s="554"/>
    </row>
    <row r="1730" spans="1:14" x14ac:dyDescent="0.2">
      <c r="A1730" s="554"/>
      <c r="B1730" s="554"/>
      <c r="C1730" s="554"/>
      <c r="D1730" s="554"/>
      <c r="E1730" s="554"/>
      <c r="F1730" s="554"/>
      <c r="G1730" s="554"/>
      <c r="H1730" s="555"/>
      <c r="I1730" s="509"/>
      <c r="J1730" s="509"/>
      <c r="K1730" s="554"/>
      <c r="L1730" s="554"/>
      <c r="M1730" s="555"/>
      <c r="N1730" s="554"/>
    </row>
    <row r="1731" spans="1:14" x14ac:dyDescent="0.2">
      <c r="A1731" s="554"/>
      <c r="B1731" s="554"/>
      <c r="C1731" s="554"/>
      <c r="D1731" s="554"/>
      <c r="E1731" s="554"/>
      <c r="F1731" s="554"/>
      <c r="G1731" s="554"/>
      <c r="H1731" s="555"/>
      <c r="I1731" s="509"/>
      <c r="J1731" s="509"/>
      <c r="K1731" s="554"/>
      <c r="L1731" s="554"/>
      <c r="M1731" s="555"/>
      <c r="N1731" s="554"/>
    </row>
    <row r="1732" spans="1:14" x14ac:dyDescent="0.2">
      <c r="A1732" s="554"/>
      <c r="B1732" s="554"/>
      <c r="C1732" s="554"/>
      <c r="D1732" s="554"/>
      <c r="E1732" s="554"/>
      <c r="F1732" s="554"/>
      <c r="G1732" s="554"/>
      <c r="H1732" s="555"/>
      <c r="I1732" s="509"/>
      <c r="J1732" s="509"/>
      <c r="K1732" s="554"/>
      <c r="L1732" s="554"/>
      <c r="M1732" s="555"/>
      <c r="N1732" s="554"/>
    </row>
    <row r="1733" spans="1:14" x14ac:dyDescent="0.2">
      <c r="A1733" s="554"/>
      <c r="B1733" s="554"/>
      <c r="C1733" s="554"/>
      <c r="D1733" s="554"/>
      <c r="E1733" s="554"/>
      <c r="F1733" s="554"/>
      <c r="G1733" s="554"/>
      <c r="H1733" s="555"/>
      <c r="I1733" s="509"/>
      <c r="J1733" s="509"/>
      <c r="K1733" s="554"/>
      <c r="L1733" s="554"/>
      <c r="M1733" s="555"/>
      <c r="N1733" s="554"/>
    </row>
    <row r="1734" spans="1:14" x14ac:dyDescent="0.2">
      <c r="A1734" s="554"/>
      <c r="B1734" s="554"/>
      <c r="C1734" s="554"/>
      <c r="D1734" s="554"/>
      <c r="E1734" s="554"/>
      <c r="F1734" s="554"/>
      <c r="G1734" s="554"/>
      <c r="H1734" s="555"/>
      <c r="I1734" s="509"/>
      <c r="J1734" s="509"/>
      <c r="K1734" s="554"/>
      <c r="L1734" s="554"/>
      <c r="M1734" s="555"/>
      <c r="N1734" s="554"/>
    </row>
    <row r="1735" spans="1:14" x14ac:dyDescent="0.2">
      <c r="A1735" s="554"/>
      <c r="B1735" s="554"/>
      <c r="C1735" s="554"/>
      <c r="D1735" s="554"/>
      <c r="E1735" s="554"/>
      <c r="F1735" s="554"/>
      <c r="G1735" s="554"/>
      <c r="H1735" s="555"/>
      <c r="I1735" s="509"/>
      <c r="J1735" s="509"/>
      <c r="K1735" s="554"/>
      <c r="L1735" s="554"/>
      <c r="M1735" s="555"/>
      <c r="N1735" s="554"/>
    </row>
    <row r="1736" spans="1:14" x14ac:dyDescent="0.2">
      <c r="A1736" s="554"/>
      <c r="B1736" s="554"/>
      <c r="C1736" s="554"/>
      <c r="D1736" s="554"/>
      <c r="E1736" s="554"/>
      <c r="F1736" s="554"/>
      <c r="G1736" s="554"/>
      <c r="H1736" s="555"/>
      <c r="I1736" s="509"/>
      <c r="J1736" s="509"/>
      <c r="K1736" s="554"/>
      <c r="L1736" s="554"/>
      <c r="M1736" s="555"/>
      <c r="N1736" s="554"/>
    </row>
    <row r="1737" spans="1:14" x14ac:dyDescent="0.2">
      <c r="A1737" s="554"/>
      <c r="B1737" s="554"/>
      <c r="C1737" s="554"/>
      <c r="D1737" s="554"/>
      <c r="E1737" s="554"/>
      <c r="F1737" s="554"/>
      <c r="G1737" s="554"/>
      <c r="H1737" s="555"/>
      <c r="I1737" s="509"/>
      <c r="J1737" s="509"/>
      <c r="K1737" s="554"/>
      <c r="L1737" s="554"/>
      <c r="M1737" s="555"/>
      <c r="N1737" s="554"/>
    </row>
    <row r="1738" spans="1:14" x14ac:dyDescent="0.2">
      <c r="A1738" s="554"/>
      <c r="B1738" s="554"/>
      <c r="C1738" s="554"/>
      <c r="D1738" s="554"/>
      <c r="E1738" s="554"/>
      <c r="F1738" s="554"/>
      <c r="G1738" s="554"/>
      <c r="H1738" s="555"/>
      <c r="I1738" s="509"/>
      <c r="J1738" s="509"/>
      <c r="K1738" s="554"/>
      <c r="L1738" s="554"/>
      <c r="M1738" s="555"/>
      <c r="N1738" s="554"/>
    </row>
    <row r="1739" spans="1:14" x14ac:dyDescent="0.2">
      <c r="A1739" s="554"/>
      <c r="B1739" s="554"/>
      <c r="C1739" s="554"/>
      <c r="D1739" s="554"/>
      <c r="E1739" s="554"/>
      <c r="F1739" s="554"/>
      <c r="G1739" s="554"/>
      <c r="H1739" s="555"/>
      <c r="I1739" s="509"/>
      <c r="J1739" s="509"/>
      <c r="K1739" s="554"/>
      <c r="L1739" s="554"/>
      <c r="M1739" s="555"/>
      <c r="N1739" s="554"/>
    </row>
    <row r="1740" spans="1:14" x14ac:dyDescent="0.2">
      <c r="A1740" s="554"/>
      <c r="B1740" s="554"/>
      <c r="C1740" s="554"/>
      <c r="D1740" s="554"/>
      <c r="E1740" s="554"/>
      <c r="F1740" s="554"/>
      <c r="G1740" s="554"/>
      <c r="H1740" s="555"/>
      <c r="I1740" s="509"/>
      <c r="J1740" s="509"/>
      <c r="K1740" s="554"/>
      <c r="L1740" s="554"/>
      <c r="M1740" s="555"/>
      <c r="N1740" s="554"/>
    </row>
    <row r="1741" spans="1:14" x14ac:dyDescent="0.2">
      <c r="A1741" s="554"/>
      <c r="B1741" s="554"/>
      <c r="C1741" s="554"/>
      <c r="D1741" s="554"/>
      <c r="E1741" s="554"/>
      <c r="F1741" s="554"/>
      <c r="G1741" s="554"/>
      <c r="H1741" s="555"/>
      <c r="I1741" s="509"/>
      <c r="J1741" s="509"/>
      <c r="K1741" s="554"/>
      <c r="L1741" s="554"/>
      <c r="M1741" s="555"/>
      <c r="N1741" s="554"/>
    </row>
    <row r="1742" spans="1:14" x14ac:dyDescent="0.2">
      <c r="A1742" s="554"/>
      <c r="B1742" s="554"/>
      <c r="C1742" s="554"/>
      <c r="D1742" s="554"/>
      <c r="E1742" s="554"/>
      <c r="F1742" s="554"/>
      <c r="G1742" s="554"/>
      <c r="H1742" s="555"/>
      <c r="I1742" s="509"/>
      <c r="J1742" s="509"/>
      <c r="K1742" s="554"/>
      <c r="L1742" s="554"/>
      <c r="M1742" s="555"/>
      <c r="N1742" s="554"/>
    </row>
    <row r="1743" spans="1:14" x14ac:dyDescent="0.2">
      <c r="A1743" s="554"/>
      <c r="B1743" s="554"/>
      <c r="C1743" s="554"/>
      <c r="D1743" s="554"/>
      <c r="E1743" s="554"/>
      <c r="F1743" s="554"/>
      <c r="G1743" s="554"/>
      <c r="H1743" s="555"/>
      <c r="I1743" s="509"/>
      <c r="J1743" s="509"/>
      <c r="K1743" s="554"/>
      <c r="L1743" s="554"/>
      <c r="M1743" s="555"/>
      <c r="N1743" s="554"/>
    </row>
    <row r="1744" spans="1:14" x14ac:dyDescent="0.2">
      <c r="A1744" s="554"/>
      <c r="B1744" s="554"/>
      <c r="C1744" s="554"/>
      <c r="D1744" s="554"/>
      <c r="E1744" s="554"/>
      <c r="F1744" s="554"/>
      <c r="G1744" s="554"/>
      <c r="H1744" s="555"/>
      <c r="I1744" s="509"/>
      <c r="J1744" s="509"/>
      <c r="K1744" s="554"/>
      <c r="L1744" s="554"/>
      <c r="M1744" s="555"/>
      <c r="N1744" s="554"/>
    </row>
    <row r="1745" spans="1:14" x14ac:dyDescent="0.2">
      <c r="A1745" s="554"/>
      <c r="B1745" s="554"/>
      <c r="C1745" s="554"/>
      <c r="D1745" s="554"/>
      <c r="E1745" s="554"/>
      <c r="F1745" s="554"/>
      <c r="G1745" s="554"/>
      <c r="H1745" s="555"/>
      <c r="I1745" s="509"/>
      <c r="J1745" s="509"/>
      <c r="K1745" s="554"/>
      <c r="L1745" s="554"/>
      <c r="M1745" s="555"/>
      <c r="N1745" s="554"/>
    </row>
    <row r="1746" spans="1:14" x14ac:dyDescent="0.2">
      <c r="A1746" s="554"/>
      <c r="B1746" s="554"/>
      <c r="C1746" s="554"/>
      <c r="D1746" s="554"/>
      <c r="E1746" s="554"/>
      <c r="F1746" s="554"/>
      <c r="G1746" s="554"/>
      <c r="H1746" s="555"/>
      <c r="I1746" s="509"/>
      <c r="J1746" s="509"/>
      <c r="K1746" s="554"/>
      <c r="L1746" s="554"/>
      <c r="M1746" s="555"/>
      <c r="N1746" s="554"/>
    </row>
    <row r="1747" spans="1:14" x14ac:dyDescent="0.2">
      <c r="A1747" s="554"/>
      <c r="B1747" s="554"/>
      <c r="C1747" s="554"/>
      <c r="D1747" s="554"/>
      <c r="E1747" s="554"/>
      <c r="F1747" s="554"/>
      <c r="G1747" s="554"/>
      <c r="H1747" s="555"/>
      <c r="I1747" s="509"/>
      <c r="J1747" s="509"/>
      <c r="K1747" s="554"/>
      <c r="L1747" s="554"/>
      <c r="M1747" s="555"/>
      <c r="N1747" s="554"/>
    </row>
    <row r="1748" spans="1:14" x14ac:dyDescent="0.2">
      <c r="A1748" s="554"/>
      <c r="B1748" s="554"/>
      <c r="C1748" s="554"/>
      <c r="D1748" s="554"/>
      <c r="E1748" s="554"/>
      <c r="F1748" s="554"/>
      <c r="G1748" s="554"/>
      <c r="H1748" s="555"/>
      <c r="I1748" s="509"/>
      <c r="J1748" s="509"/>
      <c r="K1748" s="554"/>
      <c r="L1748" s="554"/>
      <c r="M1748" s="555"/>
      <c r="N1748" s="554"/>
    </row>
    <row r="1749" spans="1:14" x14ac:dyDescent="0.2">
      <c r="A1749" s="554"/>
      <c r="B1749" s="554"/>
      <c r="C1749" s="554"/>
      <c r="D1749" s="554"/>
      <c r="E1749" s="554"/>
      <c r="F1749" s="554"/>
      <c r="G1749" s="554"/>
      <c r="H1749" s="555"/>
      <c r="I1749" s="509"/>
      <c r="J1749" s="509"/>
      <c r="K1749" s="554"/>
      <c r="L1749" s="554"/>
      <c r="M1749" s="555"/>
      <c r="N1749" s="554"/>
    </row>
    <row r="1750" spans="1:14" x14ac:dyDescent="0.2">
      <c r="A1750" s="554"/>
      <c r="B1750" s="554"/>
      <c r="C1750" s="554"/>
      <c r="D1750" s="554"/>
      <c r="E1750" s="554"/>
      <c r="F1750" s="554"/>
      <c r="G1750" s="554"/>
      <c r="H1750" s="555"/>
      <c r="I1750" s="509"/>
      <c r="J1750" s="509"/>
      <c r="K1750" s="554"/>
      <c r="L1750" s="554"/>
      <c r="M1750" s="555"/>
      <c r="N1750" s="554"/>
    </row>
    <row r="1751" spans="1:14" x14ac:dyDescent="0.2">
      <c r="A1751" s="554"/>
      <c r="B1751" s="554"/>
      <c r="C1751" s="554"/>
      <c r="D1751" s="554"/>
      <c r="E1751" s="554"/>
      <c r="F1751" s="554"/>
      <c r="G1751" s="554"/>
      <c r="H1751" s="555"/>
      <c r="I1751" s="509"/>
      <c r="J1751" s="509"/>
      <c r="K1751" s="554"/>
      <c r="L1751" s="554"/>
      <c r="M1751" s="555"/>
      <c r="N1751" s="554"/>
    </row>
    <row r="1752" spans="1:14" x14ac:dyDescent="0.2">
      <c r="A1752" s="554"/>
      <c r="B1752" s="554"/>
      <c r="C1752" s="554"/>
      <c r="D1752" s="554"/>
      <c r="E1752" s="554"/>
      <c r="F1752" s="554"/>
      <c r="G1752" s="554"/>
      <c r="H1752" s="555"/>
      <c r="I1752" s="509"/>
      <c r="J1752" s="509"/>
      <c r="K1752" s="554"/>
      <c r="L1752" s="554"/>
      <c r="M1752" s="555"/>
      <c r="N1752" s="554"/>
    </row>
    <row r="1753" spans="1:14" x14ac:dyDescent="0.2">
      <c r="A1753" s="554"/>
      <c r="B1753" s="554"/>
      <c r="C1753" s="554"/>
      <c r="D1753" s="554"/>
      <c r="E1753" s="554"/>
      <c r="F1753" s="554"/>
      <c r="G1753" s="554"/>
      <c r="H1753" s="555"/>
      <c r="I1753" s="509"/>
      <c r="J1753" s="509"/>
      <c r="K1753" s="554"/>
      <c r="L1753" s="554"/>
      <c r="M1753" s="555"/>
      <c r="N1753" s="554"/>
    </row>
    <row r="1754" spans="1:14" x14ac:dyDescent="0.2">
      <c r="A1754" s="554"/>
      <c r="B1754" s="554"/>
      <c r="C1754" s="554"/>
      <c r="D1754" s="554"/>
      <c r="E1754" s="554"/>
      <c r="F1754" s="554"/>
      <c r="G1754" s="554"/>
      <c r="H1754" s="555"/>
      <c r="I1754" s="509"/>
      <c r="J1754" s="509"/>
      <c r="K1754" s="554"/>
      <c r="L1754" s="554"/>
      <c r="M1754" s="555"/>
      <c r="N1754" s="554"/>
    </row>
    <row r="1755" spans="1:14" x14ac:dyDescent="0.2">
      <c r="A1755" s="554"/>
      <c r="B1755" s="554"/>
      <c r="C1755" s="554"/>
      <c r="D1755" s="554"/>
      <c r="E1755" s="554"/>
      <c r="F1755" s="554"/>
      <c r="G1755" s="554"/>
      <c r="H1755" s="555"/>
      <c r="I1755" s="509"/>
      <c r="J1755" s="509"/>
      <c r="K1755" s="554"/>
      <c r="L1755" s="554"/>
      <c r="M1755" s="555"/>
      <c r="N1755" s="554"/>
    </row>
    <row r="1756" spans="1:14" x14ac:dyDescent="0.2">
      <c r="A1756" s="554"/>
      <c r="B1756" s="554"/>
      <c r="C1756" s="554"/>
      <c r="D1756" s="554"/>
      <c r="E1756" s="554"/>
      <c r="F1756" s="554"/>
      <c r="G1756" s="554"/>
      <c r="H1756" s="555"/>
      <c r="I1756" s="509"/>
      <c r="J1756" s="509"/>
      <c r="K1756" s="554"/>
      <c r="L1756" s="554"/>
      <c r="M1756" s="555"/>
      <c r="N1756" s="554"/>
    </row>
    <row r="1757" spans="1:14" x14ac:dyDescent="0.2">
      <c r="A1757" s="554"/>
      <c r="B1757" s="554"/>
      <c r="C1757" s="554"/>
      <c r="D1757" s="554"/>
      <c r="E1757" s="554"/>
      <c r="F1757" s="554"/>
      <c r="G1757" s="554"/>
      <c r="H1757" s="555"/>
      <c r="I1757" s="509"/>
      <c r="J1757" s="509"/>
      <c r="K1757" s="554"/>
      <c r="L1757" s="554"/>
      <c r="M1757" s="555"/>
      <c r="N1757" s="554"/>
    </row>
    <row r="1758" spans="1:14" x14ac:dyDescent="0.2">
      <c r="A1758" s="554"/>
      <c r="B1758" s="554"/>
      <c r="C1758" s="554"/>
      <c r="D1758" s="554"/>
      <c r="E1758" s="554"/>
      <c r="F1758" s="554"/>
      <c r="G1758" s="554"/>
      <c r="H1758" s="555"/>
      <c r="I1758" s="509"/>
      <c r="J1758" s="509"/>
      <c r="K1758" s="554"/>
      <c r="L1758" s="554"/>
      <c r="M1758" s="555"/>
      <c r="N1758" s="554"/>
    </row>
    <row r="1759" spans="1:14" x14ac:dyDescent="0.2">
      <c r="A1759" s="554"/>
      <c r="B1759" s="554"/>
      <c r="C1759" s="554"/>
      <c r="D1759" s="554"/>
      <c r="E1759" s="554"/>
      <c r="F1759" s="554"/>
      <c r="G1759" s="554"/>
      <c r="H1759" s="555"/>
      <c r="I1759" s="509"/>
      <c r="J1759" s="509"/>
      <c r="K1759" s="554"/>
      <c r="L1759" s="554"/>
      <c r="M1759" s="555"/>
      <c r="N1759" s="554"/>
    </row>
    <row r="1760" spans="1:14" x14ac:dyDescent="0.2">
      <c r="A1760" s="554"/>
      <c r="B1760" s="554"/>
      <c r="C1760" s="554"/>
      <c r="D1760" s="554"/>
      <c r="E1760" s="554"/>
      <c r="F1760" s="554"/>
      <c r="G1760" s="554"/>
      <c r="H1760" s="555"/>
      <c r="I1760" s="509"/>
      <c r="J1760" s="509"/>
      <c r="K1760" s="554"/>
      <c r="L1760" s="554"/>
      <c r="M1760" s="555"/>
      <c r="N1760" s="554"/>
    </row>
    <row r="1761" spans="1:14" x14ac:dyDescent="0.2">
      <c r="A1761" s="554"/>
      <c r="B1761" s="554"/>
      <c r="C1761" s="554"/>
      <c r="D1761" s="554"/>
      <c r="E1761" s="554"/>
      <c r="F1761" s="554"/>
      <c r="G1761" s="554"/>
      <c r="H1761" s="555"/>
      <c r="I1761" s="509"/>
      <c r="J1761" s="509"/>
      <c r="K1761" s="554"/>
      <c r="L1761" s="554"/>
      <c r="M1761" s="555"/>
      <c r="N1761" s="554"/>
    </row>
    <row r="1762" spans="1:14" x14ac:dyDescent="0.2">
      <c r="A1762" s="554"/>
      <c r="B1762" s="554"/>
      <c r="C1762" s="554"/>
      <c r="D1762" s="554"/>
      <c r="E1762" s="554"/>
      <c r="F1762" s="554"/>
      <c r="G1762" s="554"/>
      <c r="H1762" s="555"/>
      <c r="I1762" s="509"/>
      <c r="J1762" s="509"/>
      <c r="K1762" s="554"/>
      <c r="L1762" s="554"/>
      <c r="M1762" s="555"/>
      <c r="N1762" s="554"/>
    </row>
    <row r="1763" spans="1:14" x14ac:dyDescent="0.2">
      <c r="A1763" s="554"/>
      <c r="B1763" s="554"/>
      <c r="C1763" s="554"/>
      <c r="D1763" s="554"/>
      <c r="E1763" s="554"/>
      <c r="F1763" s="554"/>
      <c r="G1763" s="554"/>
      <c r="H1763" s="555"/>
      <c r="I1763" s="509"/>
      <c r="J1763" s="509"/>
      <c r="K1763" s="554"/>
      <c r="L1763" s="554"/>
      <c r="M1763" s="555"/>
      <c r="N1763" s="554"/>
    </row>
    <row r="1764" spans="1:14" x14ac:dyDescent="0.2">
      <c r="A1764" s="554"/>
      <c r="B1764" s="554"/>
      <c r="C1764" s="554"/>
      <c r="D1764" s="554"/>
      <c r="E1764" s="554"/>
      <c r="F1764" s="554"/>
      <c r="G1764" s="554"/>
      <c r="H1764" s="555"/>
      <c r="I1764" s="509"/>
      <c r="J1764" s="509"/>
      <c r="K1764" s="554"/>
      <c r="L1764" s="554"/>
      <c r="M1764" s="555"/>
      <c r="N1764" s="554"/>
    </row>
    <row r="1765" spans="1:14" x14ac:dyDescent="0.2">
      <c r="A1765" s="554"/>
      <c r="B1765" s="554"/>
      <c r="C1765" s="554"/>
      <c r="D1765" s="554"/>
      <c r="E1765" s="554"/>
      <c r="F1765" s="554"/>
      <c r="G1765" s="554"/>
      <c r="H1765" s="555"/>
      <c r="I1765" s="509"/>
      <c r="J1765" s="509"/>
      <c r="K1765" s="554"/>
      <c r="L1765" s="554"/>
      <c r="M1765" s="555"/>
      <c r="N1765" s="554"/>
    </row>
    <row r="1766" spans="1:14" x14ac:dyDescent="0.2">
      <c r="A1766" s="554"/>
      <c r="B1766" s="554"/>
      <c r="C1766" s="554"/>
      <c r="D1766" s="554"/>
      <c r="E1766" s="554"/>
      <c r="F1766" s="554"/>
      <c r="G1766" s="554"/>
      <c r="H1766" s="555"/>
      <c r="I1766" s="509"/>
      <c r="J1766" s="509"/>
      <c r="K1766" s="554"/>
      <c r="L1766" s="554"/>
      <c r="M1766" s="555"/>
      <c r="N1766" s="554"/>
    </row>
    <row r="1767" spans="1:14" x14ac:dyDescent="0.2">
      <c r="A1767" s="554"/>
      <c r="B1767" s="554"/>
      <c r="C1767" s="554"/>
      <c r="D1767" s="554"/>
      <c r="E1767" s="554"/>
      <c r="F1767" s="554"/>
      <c r="G1767" s="554"/>
      <c r="H1767" s="555"/>
      <c r="I1767" s="509"/>
      <c r="J1767" s="509"/>
      <c r="K1767" s="554"/>
      <c r="L1767" s="554"/>
      <c r="M1767" s="555"/>
      <c r="N1767" s="554"/>
    </row>
    <row r="1768" spans="1:14" x14ac:dyDescent="0.2">
      <c r="A1768" s="554"/>
      <c r="B1768" s="554"/>
      <c r="C1768" s="554"/>
      <c r="D1768" s="554"/>
      <c r="E1768" s="554"/>
      <c r="F1768" s="554"/>
      <c r="G1768" s="554"/>
      <c r="H1768" s="555"/>
      <c r="I1768" s="509"/>
      <c r="J1768" s="509"/>
      <c r="K1768" s="554"/>
      <c r="L1768" s="554"/>
      <c r="M1768" s="555"/>
      <c r="N1768" s="554"/>
    </row>
    <row r="1769" spans="1:14" x14ac:dyDescent="0.2">
      <c r="A1769" s="554"/>
      <c r="B1769" s="554"/>
      <c r="C1769" s="554"/>
      <c r="D1769" s="554"/>
      <c r="E1769" s="554"/>
      <c r="F1769" s="554"/>
      <c r="G1769" s="554"/>
      <c r="H1769" s="555"/>
      <c r="I1769" s="509"/>
      <c r="J1769" s="509"/>
      <c r="K1769" s="554"/>
      <c r="L1769" s="554"/>
      <c r="M1769" s="555"/>
      <c r="N1769" s="554"/>
    </row>
    <row r="1770" spans="1:14" x14ac:dyDescent="0.2">
      <c r="A1770" s="554"/>
      <c r="B1770" s="554"/>
      <c r="C1770" s="554"/>
      <c r="D1770" s="554"/>
      <c r="E1770" s="554"/>
      <c r="F1770" s="554"/>
      <c r="G1770" s="554"/>
      <c r="H1770" s="555"/>
      <c r="I1770" s="509"/>
      <c r="J1770" s="509"/>
      <c r="K1770" s="554"/>
      <c r="L1770" s="554"/>
      <c r="M1770" s="555"/>
      <c r="N1770" s="554"/>
    </row>
    <row r="1771" spans="1:14" x14ac:dyDescent="0.2">
      <c r="A1771" s="554"/>
      <c r="B1771" s="554"/>
      <c r="C1771" s="554"/>
      <c r="D1771" s="554"/>
      <c r="E1771" s="554"/>
      <c r="F1771" s="554"/>
      <c r="G1771" s="554"/>
      <c r="H1771" s="555"/>
      <c r="I1771" s="509"/>
      <c r="J1771" s="509"/>
      <c r="K1771" s="554"/>
      <c r="L1771" s="554"/>
      <c r="M1771" s="555"/>
      <c r="N1771" s="554"/>
    </row>
    <row r="1772" spans="1:14" x14ac:dyDescent="0.2">
      <c r="A1772" s="554"/>
      <c r="B1772" s="554"/>
      <c r="C1772" s="554"/>
      <c r="D1772" s="554"/>
      <c r="E1772" s="554"/>
      <c r="F1772" s="554"/>
      <c r="G1772" s="554"/>
      <c r="H1772" s="555"/>
      <c r="I1772" s="509"/>
      <c r="J1772" s="509"/>
      <c r="K1772" s="554"/>
      <c r="L1772" s="554"/>
      <c r="M1772" s="555"/>
      <c r="N1772" s="554"/>
    </row>
    <row r="1773" spans="1:14" x14ac:dyDescent="0.2">
      <c r="A1773" s="554"/>
      <c r="B1773" s="554"/>
      <c r="C1773" s="554"/>
      <c r="D1773" s="554"/>
      <c r="E1773" s="554"/>
      <c r="F1773" s="554"/>
      <c r="G1773" s="554"/>
      <c r="H1773" s="555"/>
      <c r="I1773" s="509"/>
      <c r="J1773" s="509"/>
      <c r="K1773" s="554"/>
      <c r="L1773" s="554"/>
      <c r="M1773" s="555"/>
      <c r="N1773" s="554"/>
    </row>
    <row r="1774" spans="1:14" x14ac:dyDescent="0.2">
      <c r="A1774" s="554"/>
      <c r="B1774" s="554"/>
      <c r="C1774" s="554"/>
      <c r="D1774" s="554"/>
      <c r="E1774" s="554"/>
      <c r="F1774" s="554"/>
      <c r="G1774" s="554"/>
      <c r="H1774" s="555"/>
      <c r="I1774" s="509"/>
      <c r="J1774" s="509"/>
      <c r="K1774" s="554"/>
      <c r="L1774" s="554"/>
      <c r="M1774" s="555"/>
      <c r="N1774" s="554"/>
    </row>
    <row r="1775" spans="1:14" x14ac:dyDescent="0.2">
      <c r="A1775" s="554"/>
      <c r="B1775" s="554"/>
      <c r="C1775" s="554"/>
      <c r="D1775" s="554"/>
      <c r="E1775" s="554"/>
      <c r="F1775" s="554"/>
      <c r="G1775" s="554"/>
      <c r="H1775" s="555"/>
      <c r="I1775" s="509"/>
      <c r="J1775" s="509"/>
      <c r="K1775" s="554"/>
      <c r="L1775" s="554"/>
      <c r="M1775" s="555"/>
      <c r="N1775" s="554"/>
    </row>
    <row r="1776" spans="1:14" x14ac:dyDescent="0.2">
      <c r="A1776" s="554"/>
      <c r="B1776" s="554"/>
      <c r="C1776" s="554"/>
      <c r="D1776" s="554"/>
      <c r="E1776" s="554"/>
      <c r="F1776" s="554"/>
      <c r="G1776" s="554"/>
      <c r="H1776" s="555"/>
      <c r="I1776" s="509"/>
      <c r="J1776" s="509"/>
      <c r="K1776" s="554"/>
      <c r="L1776" s="554"/>
      <c r="M1776" s="555"/>
      <c r="N1776" s="554"/>
    </row>
    <row r="1777" spans="1:14" x14ac:dyDescent="0.2">
      <c r="A1777" s="554"/>
      <c r="B1777" s="554"/>
      <c r="C1777" s="554"/>
      <c r="D1777" s="554"/>
      <c r="E1777" s="554"/>
      <c r="F1777" s="554"/>
      <c r="G1777" s="554"/>
      <c r="H1777" s="555"/>
      <c r="I1777" s="509"/>
      <c r="J1777" s="509"/>
      <c r="K1777" s="554"/>
      <c r="L1777" s="554"/>
      <c r="M1777" s="555"/>
      <c r="N1777" s="554"/>
    </row>
    <row r="1778" spans="1:14" x14ac:dyDescent="0.2">
      <c r="A1778" s="554"/>
      <c r="B1778" s="554"/>
      <c r="C1778" s="554"/>
      <c r="D1778" s="554"/>
      <c r="E1778" s="554"/>
      <c r="F1778" s="554"/>
      <c r="G1778" s="554"/>
      <c r="H1778" s="555"/>
      <c r="I1778" s="509"/>
      <c r="J1778" s="509"/>
      <c r="K1778" s="554"/>
      <c r="L1778" s="554"/>
      <c r="M1778" s="555"/>
      <c r="N1778" s="554"/>
    </row>
    <row r="1779" spans="1:14" x14ac:dyDescent="0.2">
      <c r="A1779" s="554"/>
      <c r="B1779" s="554"/>
      <c r="C1779" s="554"/>
      <c r="D1779" s="554"/>
      <c r="E1779" s="554"/>
      <c r="F1779" s="554"/>
      <c r="G1779" s="554"/>
      <c r="H1779" s="555"/>
      <c r="I1779" s="509"/>
      <c r="J1779" s="509"/>
      <c r="K1779" s="554"/>
      <c r="L1779" s="554"/>
      <c r="M1779" s="555"/>
      <c r="N1779" s="554"/>
    </row>
    <row r="1780" spans="1:14" x14ac:dyDescent="0.2">
      <c r="A1780" s="554"/>
      <c r="B1780" s="554"/>
      <c r="C1780" s="554"/>
      <c r="D1780" s="554"/>
      <c r="E1780" s="554"/>
      <c r="F1780" s="554"/>
      <c r="G1780" s="554"/>
      <c r="H1780" s="555"/>
      <c r="I1780" s="509"/>
      <c r="J1780" s="509"/>
      <c r="K1780" s="554"/>
      <c r="L1780" s="554"/>
      <c r="M1780" s="555"/>
      <c r="N1780" s="554"/>
    </row>
    <row r="1781" spans="1:14" x14ac:dyDescent="0.2">
      <c r="A1781" s="554"/>
      <c r="B1781" s="554"/>
      <c r="C1781" s="554"/>
      <c r="D1781" s="554"/>
      <c r="E1781" s="554"/>
      <c r="F1781" s="554"/>
      <c r="G1781" s="554"/>
      <c r="H1781" s="555"/>
      <c r="I1781" s="509"/>
      <c r="J1781" s="509"/>
      <c r="K1781" s="554"/>
      <c r="L1781" s="554"/>
      <c r="M1781" s="555"/>
      <c r="N1781" s="554"/>
    </row>
    <row r="1782" spans="1:14" x14ac:dyDescent="0.2">
      <c r="A1782" s="554"/>
      <c r="B1782" s="554"/>
      <c r="C1782" s="554"/>
      <c r="D1782" s="554"/>
      <c r="E1782" s="554"/>
      <c r="F1782" s="554"/>
      <c r="G1782" s="554"/>
      <c r="H1782" s="555"/>
      <c r="I1782" s="509"/>
      <c r="J1782" s="509"/>
      <c r="K1782" s="554"/>
      <c r="L1782" s="554"/>
      <c r="M1782" s="555"/>
      <c r="N1782" s="554"/>
    </row>
    <row r="1783" spans="1:14" x14ac:dyDescent="0.2">
      <c r="A1783" s="554"/>
      <c r="B1783" s="554"/>
      <c r="C1783" s="554"/>
      <c r="D1783" s="554"/>
      <c r="E1783" s="554"/>
      <c r="F1783" s="554"/>
      <c r="G1783" s="554"/>
      <c r="H1783" s="555"/>
      <c r="I1783" s="509"/>
      <c r="J1783" s="509"/>
      <c r="K1783" s="554"/>
      <c r="L1783" s="554"/>
      <c r="M1783" s="555"/>
      <c r="N1783" s="554"/>
    </row>
    <row r="1784" spans="1:14" x14ac:dyDescent="0.2">
      <c r="A1784" s="554"/>
      <c r="B1784" s="554"/>
      <c r="C1784" s="554"/>
      <c r="D1784" s="554"/>
      <c r="E1784" s="554"/>
      <c r="F1784" s="554"/>
      <c r="G1784" s="554"/>
      <c r="H1784" s="555"/>
      <c r="I1784" s="509"/>
      <c r="J1784" s="509"/>
      <c r="K1784" s="554"/>
      <c r="L1784" s="554"/>
      <c r="M1784" s="555"/>
      <c r="N1784" s="554"/>
    </row>
    <row r="1785" spans="1:14" x14ac:dyDescent="0.2">
      <c r="A1785" s="554"/>
      <c r="B1785" s="554"/>
      <c r="C1785" s="554"/>
      <c r="D1785" s="554"/>
      <c r="E1785" s="554"/>
      <c r="F1785" s="554"/>
      <c r="G1785" s="554"/>
      <c r="H1785" s="555"/>
      <c r="I1785" s="509"/>
      <c r="J1785" s="509"/>
      <c r="K1785" s="554"/>
      <c r="L1785" s="554"/>
      <c r="M1785" s="555"/>
      <c r="N1785" s="554"/>
    </row>
    <row r="1786" spans="1:14" x14ac:dyDescent="0.2">
      <c r="A1786" s="554"/>
      <c r="B1786" s="554"/>
      <c r="C1786" s="554"/>
      <c r="D1786" s="554"/>
      <c r="E1786" s="554"/>
      <c r="F1786" s="554"/>
      <c r="G1786" s="554"/>
      <c r="H1786" s="555"/>
      <c r="I1786" s="509"/>
      <c r="J1786" s="509"/>
      <c r="K1786" s="554"/>
      <c r="L1786" s="554"/>
      <c r="M1786" s="555"/>
      <c r="N1786" s="554"/>
    </row>
    <row r="1787" spans="1:14" x14ac:dyDescent="0.2">
      <c r="A1787" s="554"/>
      <c r="B1787" s="554"/>
      <c r="C1787" s="554"/>
      <c r="D1787" s="554"/>
      <c r="E1787" s="554"/>
      <c r="F1787" s="554"/>
      <c r="G1787" s="554"/>
      <c r="H1787" s="555"/>
      <c r="I1787" s="509"/>
      <c r="J1787" s="509"/>
      <c r="K1787" s="554"/>
      <c r="L1787" s="554"/>
      <c r="M1787" s="555"/>
      <c r="N1787" s="554"/>
    </row>
    <row r="1788" spans="1:14" x14ac:dyDescent="0.2">
      <c r="A1788" s="554"/>
      <c r="B1788" s="554"/>
      <c r="C1788" s="554"/>
      <c r="D1788" s="554"/>
      <c r="E1788" s="554"/>
      <c r="F1788" s="554"/>
      <c r="G1788" s="554"/>
      <c r="H1788" s="555"/>
      <c r="I1788" s="509"/>
      <c r="J1788" s="509"/>
      <c r="K1788" s="554"/>
      <c r="L1788" s="554"/>
      <c r="M1788" s="555"/>
      <c r="N1788" s="554"/>
    </row>
    <row r="1789" spans="1:14" x14ac:dyDescent="0.2">
      <c r="A1789" s="554"/>
      <c r="B1789" s="554"/>
      <c r="C1789" s="554"/>
      <c r="D1789" s="554"/>
      <c r="E1789" s="554"/>
      <c r="F1789" s="554"/>
      <c r="G1789" s="554"/>
      <c r="H1789" s="555"/>
      <c r="I1789" s="509"/>
      <c r="J1789" s="509"/>
      <c r="K1789" s="554"/>
      <c r="L1789" s="554"/>
      <c r="M1789" s="555"/>
      <c r="N1789" s="554"/>
    </row>
    <row r="1790" spans="1:14" x14ac:dyDescent="0.2">
      <c r="A1790" s="554"/>
      <c r="B1790" s="554"/>
      <c r="C1790" s="554"/>
      <c r="D1790" s="554"/>
      <c r="E1790" s="554"/>
      <c r="F1790" s="554"/>
      <c r="G1790" s="554"/>
      <c r="H1790" s="555"/>
      <c r="I1790" s="509"/>
      <c r="J1790" s="509"/>
      <c r="K1790" s="554"/>
      <c r="L1790" s="554"/>
      <c r="M1790" s="555"/>
      <c r="N1790" s="554"/>
    </row>
    <row r="1791" spans="1:14" x14ac:dyDescent="0.2">
      <c r="A1791" s="554"/>
      <c r="B1791" s="554"/>
      <c r="C1791" s="554"/>
      <c r="D1791" s="554"/>
      <c r="E1791" s="554"/>
      <c r="F1791" s="554"/>
      <c r="G1791" s="554"/>
      <c r="H1791" s="555"/>
      <c r="I1791" s="509"/>
      <c r="J1791" s="509"/>
      <c r="K1791" s="554"/>
      <c r="L1791" s="554"/>
      <c r="M1791" s="555"/>
      <c r="N1791" s="554"/>
    </row>
    <row r="1792" spans="1:14" x14ac:dyDescent="0.2">
      <c r="A1792" s="554"/>
      <c r="B1792" s="554"/>
      <c r="C1792" s="554"/>
      <c r="D1792" s="554"/>
      <c r="E1792" s="554"/>
      <c r="F1792" s="554"/>
      <c r="G1792" s="554"/>
      <c r="H1792" s="555"/>
      <c r="I1792" s="509"/>
      <c r="J1792" s="509"/>
      <c r="K1792" s="554"/>
      <c r="L1792" s="554"/>
      <c r="M1792" s="555"/>
      <c r="N1792" s="554"/>
    </row>
    <row r="1793" spans="1:14" x14ac:dyDescent="0.2">
      <c r="A1793" s="554"/>
      <c r="B1793" s="554"/>
      <c r="C1793" s="554"/>
      <c r="D1793" s="554"/>
      <c r="E1793" s="554"/>
      <c r="F1793" s="554"/>
      <c r="G1793" s="554"/>
      <c r="H1793" s="555"/>
      <c r="I1793" s="509"/>
      <c r="J1793" s="509"/>
      <c r="K1793" s="554"/>
      <c r="L1793" s="554"/>
      <c r="M1793" s="555"/>
      <c r="N1793" s="554"/>
    </row>
    <row r="1794" spans="1:14" x14ac:dyDescent="0.2">
      <c r="A1794" s="554"/>
      <c r="B1794" s="554"/>
      <c r="C1794" s="554"/>
      <c r="D1794" s="554"/>
      <c r="E1794" s="554"/>
      <c r="F1794" s="554"/>
      <c r="G1794" s="554"/>
      <c r="H1794" s="555"/>
      <c r="I1794" s="509"/>
      <c r="J1794" s="509"/>
      <c r="K1794" s="554"/>
      <c r="L1794" s="554"/>
      <c r="M1794" s="555"/>
      <c r="N1794" s="554"/>
    </row>
    <row r="1795" spans="1:14" x14ac:dyDescent="0.2">
      <c r="A1795" s="554"/>
      <c r="B1795" s="554"/>
      <c r="C1795" s="554"/>
      <c r="D1795" s="554"/>
      <c r="E1795" s="554"/>
      <c r="F1795" s="554"/>
      <c r="G1795" s="554"/>
      <c r="H1795" s="555"/>
      <c r="I1795" s="509"/>
      <c r="J1795" s="509"/>
      <c r="K1795" s="554"/>
      <c r="L1795" s="554"/>
      <c r="M1795" s="555"/>
      <c r="N1795" s="554"/>
    </row>
    <row r="1796" spans="1:14" x14ac:dyDescent="0.2">
      <c r="A1796" s="554"/>
      <c r="B1796" s="554"/>
      <c r="C1796" s="554"/>
      <c r="D1796" s="554"/>
      <c r="E1796" s="554"/>
      <c r="F1796" s="554"/>
      <c r="G1796" s="554"/>
      <c r="H1796" s="555"/>
      <c r="I1796" s="509"/>
      <c r="J1796" s="509"/>
      <c r="K1796" s="554"/>
      <c r="L1796" s="554"/>
      <c r="M1796" s="555"/>
      <c r="N1796" s="554"/>
    </row>
    <row r="1797" spans="1:14" x14ac:dyDescent="0.2">
      <c r="A1797" s="554"/>
      <c r="B1797" s="554"/>
      <c r="C1797" s="554"/>
      <c r="D1797" s="554"/>
      <c r="E1797" s="554"/>
      <c r="F1797" s="554"/>
      <c r="G1797" s="554"/>
      <c r="H1797" s="555"/>
      <c r="I1797" s="509"/>
      <c r="J1797" s="509"/>
      <c r="K1797" s="554"/>
      <c r="L1797" s="554"/>
      <c r="M1797" s="555"/>
      <c r="N1797" s="554"/>
    </row>
    <row r="1798" spans="1:14" x14ac:dyDescent="0.2">
      <c r="A1798" s="554"/>
      <c r="B1798" s="554"/>
      <c r="C1798" s="554"/>
      <c r="D1798" s="554"/>
      <c r="E1798" s="554"/>
      <c r="F1798" s="554"/>
      <c r="G1798" s="554"/>
      <c r="H1798" s="555"/>
      <c r="I1798" s="509"/>
      <c r="J1798" s="509"/>
      <c r="K1798" s="554"/>
      <c r="L1798" s="554"/>
      <c r="M1798" s="555"/>
      <c r="N1798" s="554"/>
    </row>
    <row r="1799" spans="1:14" x14ac:dyDescent="0.2">
      <c r="A1799" s="554"/>
      <c r="B1799" s="554"/>
      <c r="C1799" s="554"/>
      <c r="D1799" s="554"/>
      <c r="E1799" s="554"/>
      <c r="F1799" s="554"/>
      <c r="G1799" s="554"/>
      <c r="H1799" s="555"/>
      <c r="I1799" s="509"/>
      <c r="J1799" s="509"/>
      <c r="K1799" s="554"/>
      <c r="L1799" s="554"/>
      <c r="M1799" s="555"/>
      <c r="N1799" s="554"/>
    </row>
    <row r="1800" spans="1:14" x14ac:dyDescent="0.2">
      <c r="A1800" s="554"/>
      <c r="B1800" s="554"/>
      <c r="C1800" s="554"/>
      <c r="D1800" s="554"/>
      <c r="E1800" s="554"/>
      <c r="F1800" s="554"/>
      <c r="G1800" s="554"/>
      <c r="H1800" s="555"/>
      <c r="I1800" s="509"/>
      <c r="J1800" s="509"/>
      <c r="K1800" s="554"/>
      <c r="L1800" s="554"/>
      <c r="M1800" s="555"/>
      <c r="N1800" s="554"/>
    </row>
    <row r="1801" spans="1:14" x14ac:dyDescent="0.2">
      <c r="A1801" s="554"/>
      <c r="B1801" s="554"/>
      <c r="C1801" s="554"/>
      <c r="D1801" s="554"/>
      <c r="E1801" s="554"/>
      <c r="F1801" s="554"/>
      <c r="G1801" s="554"/>
      <c r="H1801" s="555"/>
      <c r="I1801" s="509"/>
      <c r="J1801" s="509"/>
      <c r="K1801" s="554"/>
      <c r="L1801" s="554"/>
      <c r="M1801" s="555"/>
      <c r="N1801" s="554"/>
    </row>
    <row r="1802" spans="1:14" x14ac:dyDescent="0.2">
      <c r="A1802" s="554"/>
      <c r="B1802" s="554"/>
      <c r="C1802" s="554"/>
      <c r="D1802" s="554"/>
      <c r="E1802" s="554"/>
      <c r="F1802" s="554"/>
      <c r="G1802" s="554"/>
      <c r="H1802" s="555"/>
      <c r="I1802" s="509"/>
      <c r="J1802" s="509"/>
      <c r="K1802" s="554"/>
      <c r="L1802" s="554"/>
      <c r="M1802" s="555"/>
      <c r="N1802" s="554"/>
    </row>
    <row r="1803" spans="1:14" x14ac:dyDescent="0.2">
      <c r="A1803" s="554"/>
      <c r="B1803" s="554"/>
      <c r="C1803" s="554"/>
      <c r="D1803" s="554"/>
      <c r="E1803" s="554"/>
      <c r="F1803" s="554"/>
      <c r="G1803" s="554"/>
      <c r="H1803" s="555"/>
      <c r="I1803" s="509"/>
      <c r="J1803" s="509"/>
      <c r="K1803" s="554"/>
      <c r="L1803" s="554"/>
      <c r="M1803" s="555"/>
      <c r="N1803" s="554"/>
    </row>
    <row r="1804" spans="1:14" x14ac:dyDescent="0.2">
      <c r="A1804" s="554"/>
      <c r="B1804" s="554"/>
      <c r="C1804" s="554"/>
      <c r="D1804" s="554"/>
      <c r="E1804" s="554"/>
      <c r="F1804" s="554"/>
      <c r="G1804" s="554"/>
      <c r="H1804" s="555"/>
      <c r="I1804" s="509"/>
      <c r="J1804" s="509"/>
      <c r="K1804" s="554"/>
      <c r="L1804" s="554"/>
      <c r="M1804" s="555"/>
      <c r="N1804" s="554"/>
    </row>
    <row r="1805" spans="1:14" x14ac:dyDescent="0.2">
      <c r="A1805" s="554"/>
      <c r="B1805" s="554"/>
      <c r="C1805" s="554"/>
      <c r="D1805" s="554"/>
      <c r="E1805" s="554"/>
      <c r="F1805" s="554"/>
      <c r="G1805" s="554"/>
      <c r="H1805" s="555"/>
      <c r="I1805" s="509"/>
      <c r="J1805" s="509"/>
      <c r="K1805" s="554"/>
      <c r="L1805" s="554"/>
      <c r="M1805" s="555"/>
      <c r="N1805" s="554"/>
    </row>
    <row r="1806" spans="1:14" x14ac:dyDescent="0.2">
      <c r="A1806" s="554"/>
      <c r="B1806" s="554"/>
      <c r="C1806" s="554"/>
      <c r="D1806" s="554"/>
      <c r="E1806" s="554"/>
      <c r="F1806" s="554"/>
      <c r="G1806" s="554"/>
      <c r="H1806" s="555"/>
      <c r="I1806" s="509"/>
      <c r="J1806" s="509"/>
      <c r="K1806" s="554"/>
      <c r="L1806" s="554"/>
      <c r="M1806" s="555"/>
      <c r="N1806" s="554"/>
    </row>
    <row r="1807" spans="1:14" x14ac:dyDescent="0.2">
      <c r="A1807" s="554"/>
      <c r="B1807" s="554"/>
      <c r="C1807" s="554"/>
      <c r="D1807" s="554"/>
      <c r="E1807" s="554"/>
      <c r="F1807" s="554"/>
      <c r="G1807" s="554"/>
      <c r="H1807" s="555"/>
      <c r="I1807" s="509"/>
      <c r="J1807" s="509"/>
      <c r="K1807" s="554"/>
      <c r="L1807" s="554"/>
      <c r="M1807" s="555"/>
      <c r="N1807" s="554"/>
    </row>
    <row r="1808" spans="1:14" x14ac:dyDescent="0.2">
      <c r="A1808" s="554"/>
      <c r="B1808" s="554"/>
      <c r="C1808" s="554"/>
      <c r="D1808" s="554"/>
      <c r="E1808" s="554"/>
      <c r="F1808" s="554"/>
      <c r="G1808" s="554"/>
      <c r="H1808" s="555"/>
      <c r="I1808" s="509"/>
      <c r="J1808" s="509"/>
      <c r="K1808" s="554"/>
      <c r="L1808" s="554"/>
      <c r="M1808" s="555"/>
      <c r="N1808" s="554"/>
    </row>
    <row r="1809" spans="1:14" x14ac:dyDescent="0.2">
      <c r="A1809" s="554"/>
      <c r="B1809" s="554"/>
      <c r="C1809" s="554"/>
      <c r="D1809" s="554"/>
      <c r="E1809" s="554"/>
      <c r="F1809" s="554"/>
      <c r="G1809" s="554"/>
      <c r="H1809" s="555"/>
      <c r="I1809" s="509"/>
      <c r="J1809" s="509"/>
      <c r="K1809" s="554"/>
      <c r="L1809" s="554"/>
      <c r="M1809" s="555"/>
      <c r="N1809" s="554"/>
    </row>
    <row r="1810" spans="1:14" x14ac:dyDescent="0.2">
      <c r="A1810" s="554"/>
      <c r="B1810" s="554"/>
      <c r="C1810" s="554"/>
      <c r="D1810" s="554"/>
      <c r="E1810" s="554"/>
      <c r="F1810" s="554"/>
      <c r="G1810" s="554"/>
      <c r="H1810" s="555"/>
      <c r="I1810" s="509"/>
      <c r="J1810" s="509"/>
      <c r="K1810" s="554"/>
      <c r="L1810" s="554"/>
      <c r="M1810" s="555"/>
      <c r="N1810" s="554"/>
    </row>
    <row r="1811" spans="1:14" x14ac:dyDescent="0.2">
      <c r="A1811" s="554"/>
      <c r="B1811" s="554"/>
      <c r="C1811" s="554"/>
      <c r="D1811" s="554"/>
      <c r="E1811" s="554"/>
      <c r="F1811" s="554"/>
      <c r="G1811" s="554"/>
      <c r="H1811" s="555"/>
      <c r="I1811" s="509"/>
      <c r="J1811" s="509"/>
      <c r="K1811" s="554"/>
      <c r="L1811" s="554"/>
      <c r="M1811" s="555"/>
      <c r="N1811" s="554"/>
    </row>
    <row r="1812" spans="1:14" x14ac:dyDescent="0.2">
      <c r="A1812" s="554"/>
      <c r="B1812" s="554"/>
      <c r="C1812" s="554"/>
      <c r="D1812" s="554"/>
      <c r="E1812" s="554"/>
      <c r="F1812" s="554"/>
      <c r="G1812" s="554"/>
      <c r="H1812" s="555"/>
      <c r="I1812" s="509"/>
      <c r="J1812" s="509"/>
      <c r="K1812" s="554"/>
      <c r="L1812" s="554"/>
      <c r="M1812" s="555"/>
      <c r="N1812" s="554"/>
    </row>
    <row r="1813" spans="1:14" x14ac:dyDescent="0.2">
      <c r="A1813" s="554"/>
      <c r="B1813" s="554"/>
      <c r="C1813" s="554"/>
      <c r="D1813" s="554"/>
      <c r="E1813" s="554"/>
      <c r="F1813" s="554"/>
      <c r="G1813" s="554"/>
      <c r="H1813" s="555"/>
      <c r="I1813" s="509"/>
      <c r="J1813" s="509"/>
      <c r="K1813" s="554"/>
      <c r="L1813" s="554"/>
      <c r="M1813" s="555"/>
      <c r="N1813" s="554"/>
    </row>
    <row r="1814" spans="1:14" x14ac:dyDescent="0.2">
      <c r="A1814" s="554"/>
      <c r="B1814" s="554"/>
      <c r="C1814" s="554"/>
      <c r="D1814" s="554"/>
      <c r="E1814" s="554"/>
      <c r="F1814" s="554"/>
      <c r="G1814" s="554"/>
      <c r="H1814" s="555"/>
      <c r="I1814" s="509"/>
      <c r="J1814" s="509"/>
      <c r="K1814" s="554"/>
      <c r="L1814" s="554"/>
      <c r="M1814" s="555"/>
      <c r="N1814" s="554"/>
    </row>
    <row r="1815" spans="1:14" x14ac:dyDescent="0.2">
      <c r="A1815" s="554"/>
      <c r="B1815" s="554"/>
      <c r="C1815" s="554"/>
      <c r="D1815" s="554"/>
      <c r="E1815" s="554"/>
      <c r="F1815" s="554"/>
      <c r="G1815" s="554"/>
      <c r="H1815" s="555"/>
      <c r="I1815" s="509"/>
      <c r="J1815" s="509"/>
      <c r="K1815" s="554"/>
      <c r="L1815" s="554"/>
      <c r="M1815" s="555"/>
      <c r="N1815" s="554"/>
    </row>
    <row r="1816" spans="1:14" x14ac:dyDescent="0.2">
      <c r="A1816" s="554"/>
      <c r="B1816" s="554"/>
      <c r="C1816" s="554"/>
      <c r="D1816" s="554"/>
      <c r="E1816" s="554"/>
      <c r="F1816" s="554"/>
      <c r="G1816" s="554"/>
      <c r="H1816" s="555"/>
      <c r="I1816" s="509"/>
      <c r="J1816" s="509"/>
      <c r="K1816" s="554"/>
      <c r="L1816" s="554"/>
      <c r="M1816" s="555"/>
      <c r="N1816" s="554"/>
    </row>
    <row r="1817" spans="1:14" x14ac:dyDescent="0.2">
      <c r="A1817" s="554"/>
      <c r="B1817" s="554"/>
      <c r="C1817" s="554"/>
      <c r="D1817" s="554"/>
      <c r="E1817" s="554"/>
      <c r="F1817" s="554"/>
      <c r="G1817" s="554"/>
      <c r="H1817" s="555"/>
      <c r="I1817" s="509"/>
      <c r="J1817" s="509"/>
      <c r="K1817" s="554"/>
      <c r="L1817" s="554"/>
      <c r="M1817" s="555"/>
      <c r="N1817" s="554"/>
    </row>
    <row r="1818" spans="1:14" x14ac:dyDescent="0.2">
      <c r="A1818" s="554"/>
      <c r="B1818" s="554"/>
      <c r="C1818" s="554"/>
      <c r="D1818" s="554"/>
      <c r="E1818" s="554"/>
      <c r="F1818" s="554"/>
      <c r="G1818" s="554"/>
      <c r="H1818" s="555"/>
      <c r="I1818" s="509"/>
      <c r="J1818" s="509"/>
      <c r="K1818" s="554"/>
      <c r="L1818" s="554"/>
      <c r="M1818" s="555"/>
      <c r="N1818" s="554"/>
    </row>
    <row r="1819" spans="1:14" x14ac:dyDescent="0.2">
      <c r="A1819" s="554"/>
      <c r="B1819" s="554"/>
      <c r="C1819" s="554"/>
      <c r="D1819" s="554"/>
      <c r="E1819" s="554"/>
      <c r="F1819" s="554"/>
      <c r="G1819" s="554"/>
      <c r="H1819" s="555"/>
      <c r="I1819" s="509"/>
      <c r="J1819" s="509"/>
      <c r="K1819" s="554"/>
      <c r="L1819" s="554"/>
      <c r="M1819" s="555"/>
      <c r="N1819" s="554"/>
    </row>
    <row r="1820" spans="1:14" x14ac:dyDescent="0.2">
      <c r="A1820" s="554"/>
      <c r="B1820" s="554"/>
      <c r="C1820" s="554"/>
      <c r="D1820" s="554"/>
      <c r="E1820" s="554"/>
      <c r="F1820" s="554"/>
      <c r="G1820" s="554"/>
      <c r="H1820" s="555"/>
      <c r="I1820" s="509"/>
      <c r="J1820" s="509"/>
      <c r="K1820" s="554"/>
      <c r="L1820" s="554"/>
      <c r="M1820" s="555"/>
      <c r="N1820" s="554"/>
    </row>
    <row r="1821" spans="1:14" x14ac:dyDescent="0.2">
      <c r="A1821" s="554"/>
      <c r="B1821" s="554"/>
      <c r="C1821" s="554"/>
      <c r="D1821" s="554"/>
      <c r="E1821" s="554"/>
      <c r="F1821" s="554"/>
      <c r="G1821" s="554"/>
      <c r="H1821" s="555"/>
      <c r="I1821" s="509"/>
      <c r="J1821" s="509"/>
      <c r="K1821" s="554"/>
      <c r="L1821" s="554"/>
      <c r="M1821" s="555"/>
      <c r="N1821" s="554"/>
    </row>
    <row r="1822" spans="1:14" x14ac:dyDescent="0.2">
      <c r="A1822" s="554"/>
      <c r="B1822" s="554"/>
      <c r="C1822" s="554"/>
      <c r="D1822" s="554"/>
      <c r="E1822" s="554"/>
      <c r="F1822" s="554"/>
      <c r="G1822" s="554"/>
      <c r="H1822" s="555"/>
      <c r="I1822" s="509"/>
      <c r="J1822" s="509"/>
      <c r="K1822" s="554"/>
      <c r="L1822" s="554"/>
      <c r="M1822" s="555"/>
      <c r="N1822" s="554"/>
    </row>
    <row r="1823" spans="1:14" x14ac:dyDescent="0.2">
      <c r="A1823" s="554"/>
      <c r="B1823" s="554"/>
      <c r="C1823" s="554"/>
      <c r="D1823" s="554"/>
      <c r="E1823" s="554"/>
      <c r="F1823" s="554"/>
      <c r="G1823" s="554"/>
      <c r="H1823" s="555"/>
      <c r="I1823" s="509"/>
      <c r="J1823" s="509"/>
      <c r="K1823" s="554"/>
      <c r="L1823" s="554"/>
      <c r="M1823" s="555"/>
      <c r="N1823" s="554"/>
    </row>
    <row r="1824" spans="1:14" x14ac:dyDescent="0.2">
      <c r="A1824" s="554"/>
      <c r="B1824" s="554"/>
      <c r="C1824" s="554"/>
      <c r="D1824" s="554"/>
      <c r="E1824" s="554"/>
      <c r="F1824" s="554"/>
      <c r="G1824" s="554"/>
      <c r="H1824" s="555"/>
      <c r="I1824" s="509"/>
      <c r="J1824" s="509"/>
      <c r="K1824" s="554"/>
      <c r="L1824" s="554"/>
      <c r="M1824" s="555"/>
      <c r="N1824" s="554"/>
    </row>
    <row r="1825" spans="1:14" x14ac:dyDescent="0.2">
      <c r="A1825" s="554"/>
      <c r="B1825" s="554"/>
      <c r="C1825" s="554"/>
      <c r="D1825" s="554"/>
      <c r="E1825" s="554"/>
      <c r="F1825" s="554"/>
      <c r="G1825" s="554"/>
      <c r="H1825" s="555"/>
      <c r="I1825" s="509"/>
      <c r="J1825" s="509"/>
      <c r="K1825" s="554"/>
      <c r="L1825" s="554"/>
      <c r="M1825" s="555"/>
      <c r="N1825" s="554"/>
    </row>
    <row r="1826" spans="1:14" x14ac:dyDescent="0.2">
      <c r="A1826" s="554"/>
      <c r="B1826" s="554"/>
      <c r="C1826" s="554"/>
      <c r="D1826" s="554"/>
      <c r="E1826" s="554"/>
      <c r="F1826" s="554"/>
      <c r="G1826" s="554"/>
      <c r="H1826" s="555"/>
      <c r="I1826" s="509"/>
      <c r="J1826" s="509"/>
      <c r="K1826" s="554"/>
      <c r="L1826" s="554"/>
      <c r="M1826" s="555"/>
      <c r="N1826" s="554"/>
    </row>
    <row r="1827" spans="1:14" x14ac:dyDescent="0.2">
      <c r="A1827" s="554"/>
      <c r="B1827" s="554"/>
      <c r="C1827" s="554"/>
      <c r="D1827" s="554"/>
      <c r="E1827" s="554"/>
      <c r="F1827" s="554"/>
      <c r="G1827" s="554"/>
      <c r="H1827" s="555"/>
      <c r="I1827" s="509"/>
      <c r="J1827" s="509"/>
      <c r="K1827" s="554"/>
      <c r="L1827" s="554"/>
      <c r="M1827" s="555"/>
      <c r="N1827" s="554"/>
    </row>
    <row r="1828" spans="1:14" x14ac:dyDescent="0.2">
      <c r="A1828" s="554"/>
      <c r="B1828" s="554"/>
      <c r="C1828" s="554"/>
      <c r="D1828" s="554"/>
      <c r="E1828" s="554"/>
      <c r="F1828" s="554"/>
      <c r="G1828" s="554"/>
      <c r="H1828" s="555"/>
      <c r="I1828" s="509"/>
      <c r="J1828" s="509"/>
      <c r="K1828" s="554"/>
      <c r="L1828" s="554"/>
      <c r="M1828" s="555"/>
      <c r="N1828" s="554"/>
    </row>
    <row r="1829" spans="1:14" x14ac:dyDescent="0.2">
      <c r="A1829" s="554"/>
      <c r="B1829" s="554"/>
      <c r="C1829" s="554"/>
      <c r="D1829" s="554"/>
      <c r="E1829" s="554"/>
      <c r="F1829" s="554"/>
      <c r="G1829" s="554"/>
      <c r="H1829" s="555"/>
      <c r="I1829" s="509"/>
      <c r="J1829" s="509"/>
      <c r="K1829" s="554"/>
      <c r="L1829" s="554"/>
      <c r="M1829" s="555"/>
      <c r="N1829" s="554"/>
    </row>
    <row r="1830" spans="1:14" x14ac:dyDescent="0.2">
      <c r="A1830" s="554"/>
      <c r="B1830" s="554"/>
      <c r="C1830" s="554"/>
      <c r="D1830" s="554"/>
      <c r="E1830" s="554"/>
      <c r="F1830" s="554"/>
      <c r="G1830" s="554"/>
      <c r="H1830" s="555"/>
      <c r="I1830" s="509"/>
      <c r="J1830" s="509"/>
      <c r="K1830" s="554"/>
      <c r="L1830" s="554"/>
      <c r="M1830" s="555"/>
      <c r="N1830" s="554"/>
    </row>
    <row r="1831" spans="1:14" x14ac:dyDescent="0.2">
      <c r="A1831" s="554"/>
      <c r="B1831" s="554"/>
      <c r="C1831" s="554"/>
      <c r="D1831" s="554"/>
      <c r="E1831" s="554"/>
      <c r="F1831" s="554"/>
      <c r="G1831" s="554"/>
      <c r="H1831" s="555"/>
      <c r="I1831" s="509"/>
      <c r="J1831" s="509"/>
      <c r="K1831" s="554"/>
      <c r="L1831" s="554"/>
      <c r="M1831" s="555"/>
      <c r="N1831" s="554"/>
    </row>
    <row r="1832" spans="1:14" x14ac:dyDescent="0.2">
      <c r="A1832" s="554"/>
      <c r="B1832" s="554"/>
      <c r="C1832" s="554"/>
      <c r="D1832" s="554"/>
      <c r="E1832" s="554"/>
      <c r="F1832" s="554"/>
      <c r="G1832" s="554"/>
      <c r="H1832" s="555"/>
      <c r="I1832" s="509"/>
      <c r="J1832" s="509"/>
      <c r="K1832" s="554"/>
      <c r="L1832" s="554"/>
      <c r="M1832" s="555"/>
      <c r="N1832" s="554"/>
    </row>
    <row r="1833" spans="1:14" x14ac:dyDescent="0.2">
      <c r="A1833" s="554"/>
      <c r="B1833" s="554"/>
      <c r="C1833" s="554"/>
      <c r="D1833" s="554"/>
      <c r="E1833" s="554"/>
      <c r="F1833" s="554"/>
      <c r="G1833" s="554"/>
      <c r="H1833" s="555"/>
      <c r="I1833" s="509"/>
      <c r="J1833" s="509"/>
      <c r="K1833" s="554"/>
      <c r="L1833" s="554"/>
      <c r="M1833" s="555"/>
      <c r="N1833" s="554"/>
    </row>
    <row r="1834" spans="1:14" x14ac:dyDescent="0.2">
      <c r="A1834" s="554"/>
      <c r="B1834" s="554"/>
      <c r="C1834" s="554"/>
      <c r="D1834" s="554"/>
      <c r="E1834" s="554"/>
      <c r="F1834" s="554"/>
      <c r="G1834" s="554"/>
      <c r="H1834" s="555"/>
      <c r="I1834" s="509"/>
      <c r="J1834" s="509"/>
      <c r="K1834" s="554"/>
      <c r="L1834" s="554"/>
      <c r="M1834" s="555"/>
      <c r="N1834" s="554"/>
    </row>
    <row r="1835" spans="1:14" x14ac:dyDescent="0.2">
      <c r="A1835" s="554"/>
      <c r="B1835" s="554"/>
      <c r="C1835" s="554"/>
      <c r="D1835" s="554"/>
      <c r="E1835" s="554"/>
      <c r="F1835" s="554"/>
      <c r="G1835" s="554"/>
      <c r="H1835" s="555"/>
      <c r="I1835" s="509"/>
      <c r="J1835" s="509"/>
      <c r="K1835" s="554"/>
      <c r="L1835" s="554"/>
      <c r="M1835" s="555"/>
      <c r="N1835" s="554"/>
    </row>
    <row r="1836" spans="1:14" x14ac:dyDescent="0.2">
      <c r="A1836" s="554"/>
      <c r="B1836" s="554"/>
      <c r="C1836" s="554"/>
      <c r="D1836" s="554"/>
      <c r="E1836" s="554"/>
      <c r="F1836" s="554"/>
      <c r="G1836" s="554"/>
      <c r="H1836" s="555"/>
      <c r="I1836" s="509"/>
      <c r="J1836" s="509"/>
      <c r="K1836" s="554"/>
      <c r="L1836" s="554"/>
      <c r="M1836" s="555"/>
      <c r="N1836" s="554"/>
    </row>
    <row r="1837" spans="1:14" x14ac:dyDescent="0.2">
      <c r="A1837" s="554"/>
      <c r="B1837" s="554"/>
      <c r="C1837" s="554"/>
      <c r="D1837" s="554"/>
      <c r="E1837" s="554"/>
      <c r="F1837" s="554"/>
      <c r="G1837" s="554"/>
      <c r="H1837" s="555"/>
      <c r="I1837" s="509"/>
      <c r="J1837" s="509"/>
      <c r="K1837" s="554"/>
      <c r="L1837" s="554"/>
      <c r="M1837" s="555"/>
      <c r="N1837" s="554"/>
    </row>
    <row r="1838" spans="1:14" x14ac:dyDescent="0.2">
      <c r="A1838" s="554"/>
      <c r="B1838" s="554"/>
      <c r="C1838" s="554"/>
      <c r="D1838" s="554"/>
      <c r="E1838" s="554"/>
      <c r="F1838" s="554"/>
      <c r="G1838" s="554"/>
      <c r="H1838" s="555"/>
      <c r="I1838" s="509"/>
      <c r="J1838" s="509"/>
      <c r="K1838" s="554"/>
      <c r="L1838" s="554"/>
      <c r="M1838" s="555"/>
      <c r="N1838" s="554"/>
    </row>
    <row r="1839" spans="1:14" x14ac:dyDescent="0.2">
      <c r="A1839" s="554"/>
      <c r="B1839" s="554"/>
      <c r="C1839" s="554"/>
      <c r="D1839" s="554"/>
      <c r="E1839" s="554"/>
      <c r="F1839" s="554"/>
      <c r="G1839" s="554"/>
      <c r="H1839" s="555"/>
      <c r="I1839" s="509"/>
      <c r="J1839" s="509"/>
      <c r="K1839" s="554"/>
      <c r="L1839" s="554"/>
      <c r="M1839" s="555"/>
      <c r="N1839" s="554"/>
    </row>
    <row r="1840" spans="1:14" x14ac:dyDescent="0.2">
      <c r="A1840" s="554"/>
      <c r="B1840" s="554"/>
      <c r="C1840" s="554"/>
      <c r="D1840" s="554"/>
      <c r="E1840" s="554"/>
      <c r="F1840" s="554"/>
      <c r="G1840" s="554"/>
      <c r="H1840" s="555"/>
      <c r="I1840" s="509"/>
      <c r="J1840" s="509"/>
      <c r="K1840" s="554"/>
      <c r="L1840" s="554"/>
      <c r="M1840" s="555"/>
      <c r="N1840" s="554"/>
    </row>
    <row r="1841" spans="1:14" x14ac:dyDescent="0.2">
      <c r="A1841" s="554"/>
      <c r="B1841" s="554"/>
      <c r="C1841" s="554"/>
      <c r="D1841" s="554"/>
      <c r="E1841" s="554"/>
      <c r="F1841" s="554"/>
      <c r="G1841" s="554"/>
      <c r="H1841" s="555"/>
      <c r="I1841" s="509"/>
      <c r="J1841" s="509"/>
      <c r="K1841" s="554"/>
      <c r="L1841" s="554"/>
      <c r="M1841" s="555"/>
      <c r="N1841" s="554"/>
    </row>
    <row r="1842" spans="1:14" x14ac:dyDescent="0.2">
      <c r="A1842" s="554"/>
      <c r="B1842" s="554"/>
      <c r="C1842" s="554"/>
      <c r="D1842" s="554"/>
      <c r="E1842" s="554"/>
      <c r="F1842" s="554"/>
      <c r="G1842" s="554"/>
      <c r="H1842" s="555"/>
      <c r="I1842" s="509"/>
      <c r="J1842" s="509"/>
      <c r="K1842" s="554"/>
      <c r="L1842" s="554"/>
      <c r="M1842" s="555"/>
      <c r="N1842" s="554"/>
    </row>
    <row r="1843" spans="1:14" x14ac:dyDescent="0.2">
      <c r="A1843" s="554"/>
      <c r="B1843" s="554"/>
      <c r="C1843" s="554"/>
      <c r="D1843" s="554"/>
      <c r="E1843" s="554"/>
      <c r="F1843" s="554"/>
      <c r="G1843" s="554"/>
      <c r="H1843" s="555"/>
      <c r="I1843" s="509"/>
      <c r="J1843" s="509"/>
      <c r="K1843" s="554"/>
      <c r="L1843" s="554"/>
      <c r="M1843" s="555"/>
      <c r="N1843" s="554"/>
    </row>
    <row r="1844" spans="1:14" x14ac:dyDescent="0.2">
      <c r="A1844" s="554"/>
      <c r="B1844" s="554"/>
      <c r="C1844" s="554"/>
      <c r="D1844" s="554"/>
      <c r="E1844" s="554"/>
      <c r="F1844" s="554"/>
      <c r="G1844" s="554"/>
      <c r="H1844" s="555"/>
      <c r="I1844" s="509"/>
      <c r="J1844" s="509"/>
      <c r="K1844" s="554"/>
      <c r="L1844" s="554"/>
      <c r="M1844" s="555"/>
      <c r="N1844" s="554"/>
    </row>
    <row r="1845" spans="1:14" x14ac:dyDescent="0.2">
      <c r="A1845" s="554"/>
      <c r="B1845" s="554"/>
      <c r="C1845" s="554"/>
      <c r="D1845" s="554"/>
      <c r="E1845" s="554"/>
      <c r="F1845" s="554"/>
      <c r="G1845" s="554"/>
      <c r="H1845" s="555"/>
      <c r="I1845" s="509"/>
      <c r="J1845" s="509"/>
      <c r="K1845" s="554"/>
      <c r="L1845" s="554"/>
      <c r="M1845" s="555"/>
      <c r="N1845" s="554"/>
    </row>
    <row r="1846" spans="1:14" x14ac:dyDescent="0.2">
      <c r="A1846" s="554"/>
      <c r="B1846" s="554"/>
      <c r="C1846" s="554"/>
      <c r="D1846" s="554"/>
      <c r="E1846" s="554"/>
      <c r="F1846" s="554"/>
      <c r="G1846" s="554"/>
      <c r="H1846" s="555"/>
      <c r="I1846" s="509"/>
      <c r="J1846" s="509"/>
      <c r="K1846" s="554"/>
      <c r="L1846" s="554"/>
      <c r="M1846" s="555"/>
      <c r="N1846" s="554"/>
    </row>
    <row r="1847" spans="1:14" x14ac:dyDescent="0.2">
      <c r="A1847" s="554"/>
      <c r="B1847" s="554"/>
      <c r="C1847" s="554"/>
      <c r="D1847" s="554"/>
      <c r="E1847" s="554"/>
      <c r="F1847" s="554"/>
      <c r="G1847" s="554"/>
      <c r="H1847" s="555"/>
      <c r="I1847" s="509"/>
      <c r="J1847" s="509"/>
      <c r="K1847" s="554"/>
      <c r="L1847" s="554"/>
      <c r="M1847" s="555"/>
      <c r="N1847" s="554"/>
    </row>
    <row r="1848" spans="1:14" x14ac:dyDescent="0.2">
      <c r="A1848" s="554"/>
      <c r="B1848" s="554"/>
      <c r="C1848" s="554"/>
      <c r="D1848" s="554"/>
      <c r="E1848" s="554"/>
      <c r="F1848" s="554"/>
      <c r="G1848" s="554"/>
      <c r="H1848" s="555"/>
      <c r="I1848" s="509"/>
      <c r="J1848" s="509"/>
      <c r="K1848" s="554"/>
      <c r="L1848" s="554"/>
      <c r="M1848" s="555"/>
      <c r="N1848" s="554"/>
    </row>
    <row r="1849" spans="1:14" x14ac:dyDescent="0.2">
      <c r="A1849" s="554"/>
      <c r="B1849" s="554"/>
      <c r="C1849" s="554"/>
      <c r="D1849" s="554"/>
      <c r="E1849" s="554"/>
      <c r="F1849" s="554"/>
      <c r="G1849" s="554"/>
      <c r="H1849" s="555"/>
      <c r="I1849" s="509"/>
      <c r="J1849" s="509"/>
      <c r="K1849" s="554"/>
      <c r="L1849" s="554"/>
      <c r="M1849" s="555"/>
      <c r="N1849" s="554"/>
    </row>
    <row r="1850" spans="1:14" x14ac:dyDescent="0.2">
      <c r="A1850" s="554"/>
      <c r="B1850" s="554"/>
      <c r="C1850" s="554"/>
      <c r="D1850" s="554"/>
      <c r="E1850" s="554"/>
      <c r="F1850" s="554"/>
      <c r="G1850" s="554"/>
      <c r="H1850" s="555"/>
      <c r="I1850" s="509"/>
      <c r="J1850" s="509"/>
      <c r="K1850" s="554"/>
      <c r="L1850" s="554"/>
      <c r="M1850" s="555"/>
      <c r="N1850" s="554"/>
    </row>
    <row r="1851" spans="1:14" x14ac:dyDescent="0.2">
      <c r="A1851" s="554"/>
      <c r="B1851" s="554"/>
      <c r="C1851" s="554"/>
      <c r="D1851" s="554"/>
      <c r="E1851" s="554"/>
      <c r="F1851" s="554"/>
      <c r="G1851" s="554"/>
      <c r="H1851" s="555"/>
      <c r="I1851" s="509"/>
      <c r="J1851" s="509"/>
      <c r="K1851" s="554"/>
      <c r="L1851" s="554"/>
      <c r="M1851" s="555"/>
      <c r="N1851" s="554"/>
    </row>
    <row r="1852" spans="1:14" x14ac:dyDescent="0.2">
      <c r="A1852" s="554"/>
      <c r="B1852" s="554"/>
      <c r="C1852" s="554"/>
      <c r="D1852" s="554"/>
      <c r="E1852" s="554"/>
      <c r="F1852" s="554"/>
      <c r="G1852" s="554"/>
      <c r="H1852" s="555"/>
      <c r="I1852" s="509"/>
      <c r="J1852" s="509"/>
      <c r="K1852" s="554"/>
      <c r="L1852" s="554"/>
      <c r="M1852" s="555"/>
      <c r="N1852" s="554"/>
    </row>
    <row r="1853" spans="1:14" x14ac:dyDescent="0.2">
      <c r="A1853" s="554"/>
      <c r="B1853" s="554"/>
      <c r="C1853" s="554"/>
      <c r="D1853" s="554"/>
      <c r="E1853" s="554"/>
      <c r="F1853" s="554"/>
      <c r="G1853" s="554"/>
      <c r="H1853" s="555"/>
      <c r="I1853" s="509"/>
      <c r="J1853" s="509"/>
      <c r="K1853" s="554"/>
      <c r="L1853" s="554"/>
      <c r="M1853" s="555"/>
      <c r="N1853" s="554"/>
    </row>
    <row r="1854" spans="1:14" x14ac:dyDescent="0.2">
      <c r="A1854" s="554"/>
      <c r="B1854" s="554"/>
      <c r="C1854" s="554"/>
      <c r="D1854" s="554"/>
      <c r="E1854" s="554"/>
      <c r="F1854" s="554"/>
      <c r="G1854" s="554"/>
      <c r="H1854" s="555"/>
      <c r="I1854" s="509"/>
      <c r="J1854" s="509"/>
      <c r="K1854" s="554"/>
      <c r="L1854" s="554"/>
      <c r="M1854" s="555"/>
      <c r="N1854" s="554"/>
    </row>
    <row r="1855" spans="1:14" x14ac:dyDescent="0.2">
      <c r="A1855" s="554"/>
      <c r="B1855" s="554"/>
      <c r="C1855" s="554"/>
      <c r="D1855" s="554"/>
      <c r="E1855" s="554"/>
      <c r="F1855" s="554"/>
      <c r="G1855" s="554"/>
      <c r="H1855" s="555"/>
      <c r="I1855" s="509"/>
      <c r="J1855" s="509"/>
      <c r="K1855" s="554"/>
      <c r="L1855" s="554"/>
      <c r="M1855" s="555"/>
      <c r="N1855" s="554"/>
    </row>
    <row r="1856" spans="1:14" x14ac:dyDescent="0.2">
      <c r="A1856" s="554"/>
      <c r="B1856" s="554"/>
      <c r="C1856" s="554"/>
      <c r="D1856" s="554"/>
      <c r="E1856" s="554"/>
      <c r="F1856" s="554"/>
      <c r="G1856" s="554"/>
      <c r="H1856" s="555"/>
      <c r="I1856" s="509"/>
      <c r="J1856" s="509"/>
      <c r="K1856" s="554"/>
      <c r="L1856" s="554"/>
      <c r="M1856" s="555"/>
      <c r="N1856" s="554"/>
    </row>
    <row r="1857" spans="1:14" x14ac:dyDescent="0.2">
      <c r="A1857" s="554"/>
      <c r="B1857" s="554"/>
      <c r="C1857" s="554"/>
      <c r="D1857" s="554"/>
      <c r="E1857" s="554"/>
      <c r="F1857" s="554"/>
      <c r="G1857" s="554"/>
      <c r="H1857" s="555"/>
      <c r="I1857" s="509"/>
      <c r="J1857" s="509"/>
      <c r="K1857" s="554"/>
      <c r="L1857" s="554"/>
      <c r="M1857" s="555"/>
      <c r="N1857" s="554"/>
    </row>
    <row r="1858" spans="1:14" x14ac:dyDescent="0.2">
      <c r="A1858" s="554"/>
      <c r="B1858" s="554"/>
      <c r="C1858" s="554"/>
      <c r="D1858" s="554"/>
      <c r="E1858" s="554"/>
      <c r="F1858" s="554"/>
      <c r="G1858" s="554"/>
      <c r="H1858" s="555"/>
      <c r="I1858" s="509"/>
      <c r="J1858" s="509"/>
      <c r="K1858" s="554"/>
      <c r="L1858" s="554"/>
      <c r="M1858" s="555"/>
      <c r="N1858" s="554"/>
    </row>
    <row r="1859" spans="1:14" x14ac:dyDescent="0.2">
      <c r="A1859" s="554"/>
      <c r="B1859" s="554"/>
      <c r="C1859" s="554"/>
      <c r="D1859" s="554"/>
      <c r="E1859" s="554"/>
      <c r="F1859" s="554"/>
      <c r="G1859" s="554"/>
      <c r="H1859" s="555"/>
      <c r="I1859" s="509"/>
      <c r="J1859" s="509"/>
      <c r="K1859" s="554"/>
      <c r="L1859" s="554"/>
      <c r="M1859" s="555"/>
      <c r="N1859" s="554"/>
    </row>
    <row r="1860" spans="1:14" x14ac:dyDescent="0.2">
      <c r="A1860" s="554"/>
      <c r="B1860" s="554"/>
      <c r="C1860" s="554"/>
      <c r="D1860" s="554"/>
      <c r="E1860" s="554"/>
      <c r="F1860" s="554"/>
      <c r="G1860" s="554"/>
      <c r="H1860" s="555"/>
      <c r="I1860" s="509"/>
      <c r="J1860" s="509"/>
      <c r="K1860" s="554"/>
      <c r="L1860" s="554"/>
      <c r="M1860" s="555"/>
      <c r="N1860" s="554"/>
    </row>
    <row r="1861" spans="1:14" x14ac:dyDescent="0.2">
      <c r="A1861" s="554"/>
      <c r="B1861" s="554"/>
      <c r="C1861" s="554"/>
      <c r="D1861" s="554"/>
      <c r="E1861" s="554"/>
      <c r="F1861" s="554"/>
      <c r="G1861" s="554"/>
      <c r="H1861" s="555"/>
      <c r="I1861" s="509"/>
      <c r="J1861" s="509"/>
      <c r="K1861" s="554"/>
      <c r="L1861" s="554"/>
      <c r="M1861" s="555"/>
      <c r="N1861" s="554"/>
    </row>
    <row r="1862" spans="1:14" x14ac:dyDescent="0.2">
      <c r="A1862" s="554"/>
      <c r="B1862" s="554"/>
      <c r="C1862" s="554"/>
      <c r="D1862" s="554"/>
      <c r="E1862" s="554"/>
      <c r="F1862" s="554"/>
      <c r="G1862" s="554"/>
      <c r="H1862" s="555"/>
      <c r="I1862" s="509"/>
      <c r="J1862" s="509"/>
      <c r="K1862" s="554"/>
      <c r="L1862" s="554"/>
      <c r="M1862" s="555"/>
      <c r="N1862" s="554"/>
    </row>
    <row r="1863" spans="1:14" x14ac:dyDescent="0.2">
      <c r="A1863" s="554"/>
      <c r="B1863" s="554"/>
      <c r="C1863" s="554"/>
      <c r="D1863" s="554"/>
      <c r="E1863" s="554"/>
      <c r="F1863" s="554"/>
      <c r="G1863" s="554"/>
      <c r="H1863" s="555"/>
      <c r="I1863" s="509"/>
      <c r="J1863" s="509"/>
      <c r="K1863" s="554"/>
      <c r="L1863" s="554"/>
      <c r="M1863" s="555"/>
      <c r="N1863" s="554"/>
    </row>
    <row r="1864" spans="1:14" x14ac:dyDescent="0.2">
      <c r="A1864" s="554"/>
      <c r="B1864" s="554"/>
      <c r="C1864" s="554"/>
      <c r="D1864" s="554"/>
      <c r="E1864" s="554"/>
      <c r="F1864" s="554"/>
      <c r="G1864" s="554"/>
      <c r="H1864" s="555"/>
      <c r="I1864" s="509"/>
      <c r="J1864" s="509"/>
      <c r="K1864" s="554"/>
      <c r="L1864" s="554"/>
      <c r="M1864" s="555"/>
      <c r="N1864" s="554"/>
    </row>
    <row r="1865" spans="1:14" x14ac:dyDescent="0.2">
      <c r="A1865" s="554"/>
      <c r="B1865" s="554"/>
      <c r="C1865" s="554"/>
      <c r="D1865" s="554"/>
      <c r="E1865" s="554"/>
      <c r="F1865" s="554"/>
      <c r="G1865" s="554"/>
      <c r="H1865" s="555"/>
      <c r="I1865" s="509"/>
      <c r="J1865" s="509"/>
      <c r="K1865" s="554"/>
      <c r="L1865" s="554"/>
      <c r="M1865" s="555"/>
      <c r="N1865" s="554"/>
    </row>
    <row r="1866" spans="1:14" x14ac:dyDescent="0.2">
      <c r="A1866" s="554"/>
      <c r="B1866" s="554"/>
      <c r="C1866" s="554"/>
      <c r="D1866" s="554"/>
      <c r="E1866" s="554"/>
      <c r="F1866" s="554"/>
      <c r="G1866" s="554"/>
      <c r="H1866" s="555"/>
      <c r="I1866" s="509"/>
      <c r="J1866" s="509"/>
      <c r="K1866" s="554"/>
      <c r="L1866" s="554"/>
      <c r="M1866" s="555"/>
      <c r="N1866" s="554"/>
    </row>
    <row r="1867" spans="1:14" x14ac:dyDescent="0.2">
      <c r="A1867" s="554"/>
      <c r="B1867" s="554"/>
      <c r="C1867" s="554"/>
      <c r="D1867" s="554"/>
      <c r="E1867" s="554"/>
      <c r="F1867" s="554"/>
      <c r="G1867" s="554"/>
      <c r="H1867" s="555"/>
      <c r="I1867" s="509"/>
      <c r="J1867" s="509"/>
      <c r="K1867" s="554"/>
      <c r="L1867" s="554"/>
      <c r="M1867" s="555"/>
      <c r="N1867" s="554"/>
    </row>
    <row r="1868" spans="1:14" x14ac:dyDescent="0.2">
      <c r="A1868" s="554"/>
      <c r="B1868" s="554"/>
      <c r="C1868" s="554"/>
      <c r="D1868" s="554"/>
      <c r="E1868" s="554"/>
      <c r="F1868" s="554"/>
      <c r="G1868" s="554"/>
      <c r="H1868" s="555"/>
      <c r="I1868" s="509"/>
      <c r="J1868" s="509"/>
      <c r="K1868" s="554"/>
      <c r="L1868" s="554"/>
      <c r="M1868" s="555"/>
      <c r="N1868" s="554"/>
    </row>
    <row r="1869" spans="1:14" x14ac:dyDescent="0.2">
      <c r="A1869" s="554"/>
      <c r="B1869" s="554"/>
      <c r="C1869" s="554"/>
      <c r="D1869" s="554"/>
      <c r="E1869" s="554"/>
      <c r="F1869" s="554"/>
      <c r="G1869" s="554"/>
      <c r="H1869" s="555"/>
      <c r="I1869" s="509"/>
      <c r="J1869" s="509"/>
      <c r="K1869" s="554"/>
      <c r="L1869" s="554"/>
      <c r="M1869" s="555"/>
      <c r="N1869" s="554"/>
    </row>
    <row r="1870" spans="1:14" x14ac:dyDescent="0.2">
      <c r="A1870" s="554"/>
      <c r="B1870" s="554"/>
      <c r="C1870" s="554"/>
      <c r="D1870" s="554"/>
      <c r="E1870" s="554"/>
      <c r="F1870" s="554"/>
      <c r="G1870" s="554"/>
      <c r="H1870" s="555"/>
      <c r="I1870" s="509"/>
      <c r="J1870" s="509"/>
      <c r="K1870" s="554"/>
      <c r="L1870" s="554"/>
      <c r="M1870" s="555"/>
      <c r="N1870" s="554"/>
    </row>
    <row r="1871" spans="1:14" x14ac:dyDescent="0.2">
      <c r="A1871" s="554"/>
      <c r="B1871" s="554"/>
      <c r="C1871" s="554"/>
      <c r="D1871" s="554"/>
      <c r="E1871" s="554"/>
      <c r="F1871" s="554"/>
      <c r="G1871" s="554"/>
      <c r="H1871" s="555"/>
      <c r="I1871" s="509"/>
      <c r="J1871" s="509"/>
      <c r="K1871" s="554"/>
      <c r="L1871" s="554"/>
      <c r="M1871" s="555"/>
      <c r="N1871" s="554"/>
    </row>
    <row r="1872" spans="1:14" x14ac:dyDescent="0.2">
      <c r="A1872" s="554"/>
      <c r="B1872" s="554"/>
      <c r="C1872" s="554"/>
      <c r="D1872" s="554"/>
      <c r="E1872" s="554"/>
      <c r="F1872" s="554"/>
      <c r="G1872" s="554"/>
      <c r="H1872" s="555"/>
      <c r="I1872" s="509"/>
      <c r="J1872" s="509"/>
      <c r="K1872" s="554"/>
      <c r="L1872" s="554"/>
      <c r="M1872" s="555"/>
      <c r="N1872" s="554"/>
    </row>
    <row r="1873" spans="1:14" x14ac:dyDescent="0.2">
      <c r="A1873" s="554"/>
      <c r="B1873" s="554"/>
      <c r="C1873" s="554"/>
      <c r="D1873" s="554"/>
      <c r="E1873" s="554"/>
      <c r="F1873" s="554"/>
      <c r="G1873" s="554"/>
      <c r="H1873" s="555"/>
      <c r="I1873" s="509"/>
      <c r="J1873" s="509"/>
      <c r="K1873" s="554"/>
      <c r="L1873" s="554"/>
      <c r="M1873" s="555"/>
      <c r="N1873" s="554"/>
    </row>
    <row r="1874" spans="1:14" x14ac:dyDescent="0.2">
      <c r="A1874" s="554"/>
      <c r="B1874" s="554"/>
      <c r="C1874" s="554"/>
      <c r="D1874" s="554"/>
      <c r="E1874" s="554"/>
      <c r="F1874" s="554"/>
      <c r="G1874" s="554"/>
      <c r="H1874" s="555"/>
      <c r="I1874" s="509"/>
      <c r="J1874" s="509"/>
      <c r="K1874" s="554"/>
      <c r="L1874" s="554"/>
      <c r="M1874" s="555"/>
      <c r="N1874" s="554"/>
    </row>
    <row r="1875" spans="1:14" x14ac:dyDescent="0.2">
      <c r="A1875" s="554"/>
      <c r="B1875" s="554"/>
      <c r="C1875" s="554"/>
      <c r="D1875" s="554"/>
      <c r="E1875" s="554"/>
      <c r="F1875" s="554"/>
      <c r="G1875" s="554"/>
      <c r="H1875" s="555"/>
      <c r="I1875" s="509"/>
      <c r="J1875" s="509"/>
      <c r="K1875" s="554"/>
      <c r="L1875" s="554"/>
      <c r="M1875" s="555"/>
      <c r="N1875" s="554"/>
    </row>
    <row r="1876" spans="1:14" x14ac:dyDescent="0.2">
      <c r="A1876" s="554"/>
      <c r="B1876" s="554"/>
      <c r="C1876" s="554"/>
      <c r="D1876" s="554"/>
      <c r="E1876" s="554"/>
      <c r="F1876" s="554"/>
      <c r="G1876" s="554"/>
      <c r="H1876" s="555"/>
      <c r="I1876" s="509"/>
      <c r="J1876" s="509"/>
      <c r="K1876" s="554"/>
      <c r="L1876" s="554"/>
      <c r="M1876" s="555"/>
      <c r="N1876" s="554"/>
    </row>
    <row r="1877" spans="1:14" x14ac:dyDescent="0.2">
      <c r="A1877" s="554"/>
      <c r="B1877" s="554"/>
      <c r="C1877" s="554"/>
      <c r="D1877" s="554"/>
      <c r="E1877" s="554"/>
      <c r="F1877" s="554"/>
      <c r="G1877" s="554"/>
      <c r="H1877" s="555"/>
      <c r="I1877" s="509"/>
      <c r="J1877" s="509"/>
      <c r="K1877" s="554"/>
      <c r="L1877" s="554"/>
      <c r="M1877" s="555"/>
      <c r="N1877" s="554"/>
    </row>
    <row r="1878" spans="1:14" x14ac:dyDescent="0.2">
      <c r="A1878" s="554"/>
      <c r="B1878" s="554"/>
      <c r="C1878" s="554"/>
      <c r="D1878" s="554"/>
      <c r="E1878" s="554"/>
      <c r="F1878" s="554"/>
      <c r="G1878" s="554"/>
      <c r="H1878" s="555"/>
      <c r="I1878" s="509"/>
      <c r="J1878" s="509"/>
      <c r="K1878" s="554"/>
      <c r="L1878" s="554"/>
      <c r="M1878" s="555"/>
      <c r="N1878" s="554"/>
    </row>
    <row r="1879" spans="1:14" x14ac:dyDescent="0.2">
      <c r="A1879" s="554"/>
      <c r="B1879" s="554"/>
      <c r="C1879" s="554"/>
      <c r="D1879" s="554"/>
      <c r="E1879" s="554"/>
      <c r="F1879" s="554"/>
      <c r="G1879" s="554"/>
      <c r="H1879" s="555"/>
      <c r="I1879" s="509"/>
      <c r="J1879" s="509"/>
      <c r="K1879" s="554"/>
      <c r="L1879" s="554"/>
      <c r="M1879" s="555"/>
      <c r="N1879" s="554"/>
    </row>
    <row r="1880" spans="1:14" x14ac:dyDescent="0.2">
      <c r="A1880" s="554"/>
      <c r="B1880" s="554"/>
      <c r="C1880" s="554"/>
      <c r="D1880" s="554"/>
      <c r="E1880" s="554"/>
      <c r="F1880" s="554"/>
      <c r="G1880" s="554"/>
      <c r="H1880" s="555"/>
      <c r="I1880" s="509"/>
      <c r="J1880" s="509"/>
      <c r="K1880" s="554"/>
      <c r="L1880" s="554"/>
      <c r="M1880" s="555"/>
      <c r="N1880" s="554"/>
    </row>
    <row r="1881" spans="1:14" x14ac:dyDescent="0.2">
      <c r="A1881" s="554"/>
      <c r="B1881" s="554"/>
      <c r="C1881" s="554"/>
      <c r="D1881" s="554"/>
      <c r="E1881" s="554"/>
      <c r="F1881" s="554"/>
      <c r="G1881" s="554"/>
      <c r="H1881" s="555"/>
      <c r="I1881" s="509"/>
      <c r="J1881" s="509"/>
      <c r="K1881" s="554"/>
      <c r="L1881" s="554"/>
      <c r="M1881" s="555"/>
      <c r="N1881" s="554"/>
    </row>
    <row r="1882" spans="1:14" x14ac:dyDescent="0.2">
      <c r="A1882" s="554"/>
      <c r="B1882" s="554"/>
      <c r="C1882" s="554"/>
      <c r="D1882" s="554"/>
      <c r="E1882" s="554"/>
      <c r="F1882" s="554"/>
      <c r="G1882" s="554"/>
      <c r="H1882" s="555"/>
      <c r="I1882" s="509"/>
      <c r="J1882" s="509"/>
      <c r="K1882" s="554"/>
      <c r="L1882" s="554"/>
      <c r="M1882" s="555"/>
      <c r="N1882" s="554"/>
    </row>
    <row r="1883" spans="1:14" x14ac:dyDescent="0.2">
      <c r="A1883" s="554"/>
      <c r="B1883" s="554"/>
      <c r="C1883" s="554"/>
      <c r="D1883" s="554"/>
      <c r="E1883" s="554"/>
      <c r="F1883" s="554"/>
      <c r="G1883" s="554"/>
      <c r="H1883" s="555"/>
      <c r="I1883" s="509"/>
      <c r="J1883" s="509"/>
      <c r="K1883" s="554"/>
      <c r="L1883" s="554"/>
      <c r="M1883" s="555"/>
      <c r="N1883" s="554"/>
    </row>
    <row r="1884" spans="1:14" x14ac:dyDescent="0.2">
      <c r="A1884" s="554"/>
      <c r="B1884" s="554"/>
      <c r="C1884" s="554"/>
      <c r="D1884" s="554"/>
      <c r="E1884" s="554"/>
      <c r="F1884" s="554"/>
      <c r="G1884" s="554"/>
      <c r="H1884" s="555"/>
      <c r="I1884" s="509"/>
      <c r="J1884" s="509"/>
      <c r="K1884" s="554"/>
      <c r="L1884" s="554"/>
      <c r="M1884" s="555"/>
      <c r="N1884" s="554"/>
    </row>
    <row r="1885" spans="1:14" x14ac:dyDescent="0.2">
      <c r="A1885" s="554"/>
      <c r="B1885" s="554"/>
      <c r="C1885" s="554"/>
      <c r="D1885" s="554"/>
      <c r="E1885" s="554"/>
      <c r="F1885" s="554"/>
      <c r="G1885" s="554"/>
      <c r="H1885" s="555"/>
      <c r="I1885" s="509"/>
      <c r="J1885" s="509"/>
      <c r="K1885" s="554"/>
      <c r="L1885" s="554"/>
      <c r="M1885" s="555"/>
      <c r="N1885" s="554"/>
    </row>
    <row r="1886" spans="1:14" x14ac:dyDescent="0.2">
      <c r="A1886" s="554"/>
      <c r="B1886" s="554"/>
      <c r="C1886" s="554"/>
      <c r="D1886" s="554"/>
      <c r="E1886" s="554"/>
      <c r="F1886" s="554"/>
      <c r="G1886" s="554"/>
      <c r="H1886" s="555"/>
      <c r="I1886" s="509"/>
      <c r="J1886" s="509"/>
      <c r="K1886" s="554"/>
      <c r="L1886" s="554"/>
      <c r="M1886" s="555"/>
      <c r="N1886" s="554"/>
    </row>
    <row r="1887" spans="1:14" x14ac:dyDescent="0.2">
      <c r="A1887" s="554"/>
      <c r="B1887" s="554"/>
      <c r="C1887" s="554"/>
      <c r="D1887" s="554"/>
      <c r="E1887" s="554"/>
      <c r="F1887" s="554"/>
      <c r="G1887" s="554"/>
      <c r="H1887" s="555"/>
      <c r="I1887" s="509"/>
      <c r="J1887" s="509"/>
      <c r="K1887" s="554"/>
      <c r="L1887" s="554"/>
      <c r="M1887" s="555"/>
      <c r="N1887" s="554"/>
    </row>
    <row r="1888" spans="1:14" x14ac:dyDescent="0.2">
      <c r="A1888" s="554"/>
      <c r="B1888" s="554"/>
      <c r="C1888" s="554"/>
      <c r="D1888" s="554"/>
      <c r="E1888" s="554"/>
      <c r="F1888" s="554"/>
      <c r="G1888" s="554"/>
      <c r="H1888" s="555"/>
      <c r="I1888" s="509"/>
      <c r="J1888" s="509"/>
      <c r="K1888" s="554"/>
      <c r="L1888" s="554"/>
      <c r="M1888" s="555"/>
      <c r="N1888" s="554"/>
    </row>
    <row r="1889" spans="1:14" x14ac:dyDescent="0.2">
      <c r="A1889" s="554"/>
      <c r="B1889" s="554"/>
      <c r="C1889" s="554"/>
      <c r="D1889" s="554"/>
      <c r="E1889" s="554"/>
      <c r="F1889" s="554"/>
      <c r="G1889" s="554"/>
      <c r="H1889" s="555"/>
      <c r="I1889" s="509"/>
      <c r="J1889" s="509"/>
      <c r="K1889" s="554"/>
      <c r="L1889" s="554"/>
      <c r="M1889" s="555"/>
      <c r="N1889" s="554"/>
    </row>
    <row r="1890" spans="1:14" x14ac:dyDescent="0.2">
      <c r="A1890" s="554"/>
      <c r="B1890" s="554"/>
      <c r="C1890" s="554"/>
      <c r="D1890" s="554"/>
      <c r="E1890" s="554"/>
      <c r="F1890" s="554"/>
      <c r="G1890" s="554"/>
      <c r="H1890" s="555"/>
      <c r="I1890" s="509"/>
      <c r="J1890" s="509"/>
      <c r="K1890" s="554"/>
      <c r="L1890" s="554"/>
      <c r="M1890" s="555"/>
      <c r="N1890" s="554"/>
    </row>
    <row r="1891" spans="1:14" x14ac:dyDescent="0.2">
      <c r="A1891" s="554"/>
      <c r="B1891" s="554"/>
      <c r="C1891" s="554"/>
      <c r="D1891" s="554"/>
      <c r="E1891" s="554"/>
      <c r="F1891" s="554"/>
      <c r="G1891" s="554"/>
      <c r="H1891" s="555"/>
      <c r="I1891" s="509"/>
      <c r="J1891" s="509"/>
      <c r="K1891" s="554"/>
      <c r="L1891" s="554"/>
      <c r="M1891" s="555"/>
      <c r="N1891" s="554"/>
    </row>
    <row r="1892" spans="1:14" x14ac:dyDescent="0.2">
      <c r="A1892" s="554"/>
      <c r="B1892" s="554"/>
      <c r="C1892" s="554"/>
      <c r="D1892" s="554"/>
      <c r="E1892" s="554"/>
      <c r="F1892" s="554"/>
      <c r="G1892" s="554"/>
      <c r="H1892" s="555"/>
      <c r="I1892" s="509"/>
      <c r="J1892" s="509"/>
      <c r="K1892" s="554"/>
      <c r="L1892" s="554"/>
      <c r="M1892" s="555"/>
      <c r="N1892" s="554"/>
    </row>
    <row r="1893" spans="1:14" x14ac:dyDescent="0.2">
      <c r="A1893" s="554"/>
      <c r="B1893" s="554"/>
      <c r="C1893" s="554"/>
      <c r="D1893" s="554"/>
      <c r="E1893" s="554"/>
      <c r="F1893" s="554"/>
      <c r="G1893" s="554"/>
      <c r="H1893" s="555"/>
      <c r="I1893" s="509"/>
      <c r="J1893" s="509"/>
      <c r="K1893" s="554"/>
      <c r="L1893" s="554"/>
      <c r="M1893" s="555"/>
      <c r="N1893" s="554"/>
    </row>
    <row r="1894" spans="1:14" x14ac:dyDescent="0.2">
      <c r="A1894" s="554"/>
      <c r="B1894" s="554"/>
      <c r="C1894" s="554"/>
      <c r="D1894" s="554"/>
      <c r="E1894" s="554"/>
      <c r="F1894" s="554"/>
      <c r="G1894" s="554"/>
      <c r="H1894" s="555"/>
      <c r="I1894" s="509"/>
      <c r="J1894" s="509"/>
      <c r="K1894" s="554"/>
      <c r="L1894" s="554"/>
      <c r="M1894" s="555"/>
      <c r="N1894" s="554"/>
    </row>
    <row r="1895" spans="1:14" x14ac:dyDescent="0.2">
      <c r="A1895" s="554"/>
      <c r="B1895" s="554"/>
      <c r="C1895" s="554"/>
      <c r="D1895" s="554"/>
      <c r="E1895" s="554"/>
      <c r="F1895" s="554"/>
      <c r="G1895" s="554"/>
      <c r="H1895" s="555"/>
      <c r="I1895" s="509"/>
      <c r="J1895" s="509"/>
      <c r="K1895" s="554"/>
      <c r="L1895" s="554"/>
      <c r="M1895" s="555"/>
      <c r="N1895" s="554"/>
    </row>
    <row r="1896" spans="1:14" x14ac:dyDescent="0.2">
      <c r="A1896" s="554"/>
      <c r="B1896" s="554"/>
      <c r="C1896" s="554"/>
      <c r="D1896" s="554"/>
      <c r="E1896" s="554"/>
      <c r="F1896" s="554"/>
      <c r="G1896" s="554"/>
      <c r="H1896" s="555"/>
      <c r="I1896" s="509"/>
      <c r="J1896" s="509"/>
      <c r="K1896" s="554"/>
      <c r="L1896" s="554"/>
      <c r="M1896" s="555"/>
      <c r="N1896" s="554"/>
    </row>
    <row r="1897" spans="1:14" x14ac:dyDescent="0.2">
      <c r="A1897" s="554"/>
      <c r="B1897" s="554"/>
      <c r="C1897" s="554"/>
      <c r="D1897" s="554"/>
      <c r="E1897" s="554"/>
      <c r="F1897" s="554"/>
      <c r="G1897" s="554"/>
      <c r="H1897" s="555"/>
      <c r="I1897" s="509"/>
      <c r="J1897" s="509"/>
      <c r="K1897" s="554"/>
      <c r="L1897" s="554"/>
      <c r="M1897" s="555"/>
      <c r="N1897" s="554"/>
    </row>
    <row r="1898" spans="1:14" x14ac:dyDescent="0.2">
      <c r="A1898" s="554"/>
      <c r="B1898" s="554"/>
      <c r="C1898" s="554"/>
      <c r="D1898" s="554"/>
      <c r="E1898" s="554"/>
      <c r="F1898" s="554"/>
      <c r="G1898" s="554"/>
      <c r="H1898" s="555"/>
      <c r="I1898" s="509"/>
      <c r="J1898" s="509"/>
      <c r="K1898" s="554"/>
      <c r="L1898" s="554"/>
      <c r="M1898" s="555"/>
      <c r="N1898" s="554"/>
    </row>
    <row r="1899" spans="1:14" x14ac:dyDescent="0.2">
      <c r="A1899" s="554"/>
      <c r="B1899" s="554"/>
      <c r="C1899" s="554"/>
      <c r="D1899" s="554"/>
      <c r="E1899" s="554"/>
      <c r="F1899" s="554"/>
      <c r="G1899" s="554"/>
      <c r="H1899" s="555"/>
      <c r="I1899" s="509"/>
      <c r="J1899" s="509"/>
      <c r="K1899" s="554"/>
      <c r="L1899" s="554"/>
      <c r="M1899" s="555"/>
      <c r="N1899" s="554"/>
    </row>
    <row r="1900" spans="1:14" x14ac:dyDescent="0.2">
      <c r="A1900" s="554"/>
      <c r="B1900" s="554"/>
      <c r="C1900" s="554"/>
      <c r="D1900" s="554"/>
      <c r="E1900" s="554"/>
      <c r="F1900" s="554"/>
      <c r="G1900" s="554"/>
      <c r="H1900" s="555"/>
      <c r="I1900" s="509"/>
      <c r="J1900" s="509"/>
      <c r="K1900" s="554"/>
      <c r="L1900" s="554"/>
      <c r="M1900" s="555"/>
      <c r="N1900" s="554"/>
    </row>
    <row r="1901" spans="1:14" x14ac:dyDescent="0.2">
      <c r="A1901" s="554"/>
      <c r="B1901" s="554"/>
      <c r="C1901" s="554"/>
      <c r="D1901" s="554"/>
      <c r="E1901" s="554"/>
      <c r="F1901" s="554"/>
      <c r="G1901" s="554"/>
      <c r="H1901" s="555"/>
      <c r="I1901" s="509"/>
      <c r="J1901" s="509"/>
      <c r="K1901" s="554"/>
      <c r="L1901" s="554"/>
      <c r="M1901" s="555"/>
      <c r="N1901" s="554"/>
    </row>
    <row r="1902" spans="1:14" x14ac:dyDescent="0.2">
      <c r="A1902" s="554"/>
      <c r="B1902" s="554"/>
      <c r="C1902" s="554"/>
      <c r="D1902" s="554"/>
      <c r="E1902" s="554"/>
      <c r="F1902" s="554"/>
      <c r="G1902" s="554"/>
      <c r="H1902" s="555"/>
      <c r="I1902" s="509"/>
      <c r="J1902" s="509"/>
      <c r="K1902" s="554"/>
      <c r="L1902" s="554"/>
      <c r="M1902" s="555"/>
      <c r="N1902" s="554"/>
    </row>
    <row r="1903" spans="1:14" x14ac:dyDescent="0.2">
      <c r="A1903" s="554"/>
      <c r="B1903" s="554"/>
      <c r="C1903" s="554"/>
      <c r="D1903" s="554"/>
      <c r="E1903" s="554"/>
      <c r="F1903" s="554"/>
      <c r="G1903" s="554"/>
      <c r="H1903" s="555"/>
      <c r="I1903" s="509"/>
      <c r="J1903" s="509"/>
      <c r="K1903" s="554"/>
      <c r="L1903" s="554"/>
      <c r="M1903" s="555"/>
      <c r="N1903" s="554"/>
    </row>
    <row r="1904" spans="1:14" x14ac:dyDescent="0.2">
      <c r="A1904" s="554"/>
      <c r="B1904" s="554"/>
      <c r="C1904" s="554"/>
      <c r="D1904" s="554"/>
      <c r="E1904" s="554"/>
      <c r="F1904" s="554"/>
      <c r="G1904" s="554"/>
      <c r="H1904" s="555"/>
      <c r="I1904" s="509"/>
      <c r="J1904" s="509"/>
      <c r="K1904" s="554"/>
      <c r="L1904" s="554"/>
      <c r="M1904" s="555"/>
      <c r="N1904" s="554"/>
    </row>
    <row r="1905" spans="1:14" x14ac:dyDescent="0.2">
      <c r="A1905" s="554"/>
      <c r="B1905" s="554"/>
      <c r="C1905" s="554"/>
      <c r="D1905" s="554"/>
      <c r="E1905" s="554"/>
      <c r="F1905" s="554"/>
      <c r="G1905" s="554"/>
      <c r="H1905" s="555"/>
      <c r="I1905" s="509"/>
      <c r="J1905" s="509"/>
      <c r="K1905" s="554"/>
      <c r="L1905" s="554"/>
      <c r="M1905" s="555"/>
      <c r="N1905" s="554"/>
    </row>
    <row r="1906" spans="1:14" x14ac:dyDescent="0.2">
      <c r="A1906" s="554"/>
      <c r="B1906" s="554"/>
      <c r="C1906" s="554"/>
      <c r="D1906" s="554"/>
      <c r="E1906" s="554"/>
      <c r="F1906" s="554"/>
      <c r="G1906" s="554"/>
      <c r="H1906" s="555"/>
      <c r="I1906" s="509"/>
      <c r="J1906" s="509"/>
      <c r="K1906" s="554"/>
      <c r="L1906" s="554"/>
      <c r="M1906" s="555"/>
      <c r="N1906" s="554"/>
    </row>
    <row r="1907" spans="1:14" x14ac:dyDescent="0.2">
      <c r="A1907" s="554"/>
      <c r="B1907" s="554"/>
      <c r="C1907" s="554"/>
      <c r="D1907" s="554"/>
      <c r="E1907" s="554"/>
      <c r="F1907" s="554"/>
      <c r="G1907" s="554"/>
      <c r="H1907" s="555"/>
      <c r="I1907" s="509"/>
      <c r="J1907" s="509"/>
      <c r="K1907" s="554"/>
      <c r="L1907" s="554"/>
      <c r="M1907" s="555"/>
      <c r="N1907" s="554"/>
    </row>
    <row r="1908" spans="1:14" x14ac:dyDescent="0.2">
      <c r="A1908" s="554"/>
      <c r="B1908" s="554"/>
      <c r="C1908" s="554"/>
      <c r="D1908" s="554"/>
      <c r="E1908" s="554"/>
      <c r="F1908" s="554"/>
      <c r="G1908" s="554"/>
      <c r="H1908" s="555"/>
      <c r="I1908" s="509"/>
      <c r="J1908" s="509"/>
      <c r="K1908" s="554"/>
      <c r="L1908" s="554"/>
      <c r="M1908" s="555"/>
      <c r="N1908" s="554"/>
    </row>
    <row r="1909" spans="1:14" x14ac:dyDescent="0.2">
      <c r="A1909" s="554"/>
      <c r="B1909" s="554"/>
      <c r="C1909" s="554"/>
      <c r="D1909" s="554"/>
      <c r="E1909" s="554"/>
      <c r="F1909" s="554"/>
      <c r="G1909" s="554"/>
      <c r="H1909" s="555"/>
      <c r="I1909" s="509"/>
      <c r="J1909" s="509"/>
      <c r="K1909" s="554"/>
      <c r="L1909" s="554"/>
      <c r="M1909" s="555"/>
      <c r="N1909" s="554"/>
    </row>
    <row r="1910" spans="1:14" x14ac:dyDescent="0.2">
      <c r="A1910" s="554"/>
      <c r="B1910" s="554"/>
      <c r="C1910" s="554"/>
      <c r="D1910" s="554"/>
      <c r="E1910" s="554"/>
      <c r="F1910" s="554"/>
      <c r="G1910" s="554"/>
      <c r="H1910" s="555"/>
      <c r="I1910" s="509"/>
      <c r="J1910" s="509"/>
      <c r="K1910" s="554"/>
      <c r="L1910" s="554"/>
      <c r="M1910" s="555"/>
      <c r="N1910" s="554"/>
    </row>
    <row r="1911" spans="1:14" x14ac:dyDescent="0.2">
      <c r="A1911" s="554"/>
      <c r="B1911" s="554"/>
      <c r="C1911" s="554"/>
      <c r="D1911" s="554"/>
      <c r="E1911" s="554"/>
      <c r="F1911" s="554"/>
      <c r="G1911" s="554"/>
      <c r="H1911" s="555"/>
      <c r="I1911" s="509"/>
      <c r="J1911" s="509"/>
      <c r="K1911" s="554"/>
      <c r="L1911" s="554"/>
      <c r="M1911" s="555"/>
      <c r="N1911" s="554"/>
    </row>
    <row r="1912" spans="1:14" x14ac:dyDescent="0.2">
      <c r="A1912" s="554"/>
      <c r="B1912" s="554"/>
      <c r="C1912" s="554"/>
      <c r="D1912" s="554"/>
      <c r="E1912" s="554"/>
      <c r="F1912" s="554"/>
      <c r="G1912" s="554"/>
      <c r="H1912" s="555"/>
      <c r="I1912" s="509"/>
      <c r="J1912" s="509"/>
      <c r="K1912" s="554"/>
      <c r="L1912" s="554"/>
      <c r="M1912" s="555"/>
      <c r="N1912" s="554"/>
    </row>
    <row r="1913" spans="1:14" x14ac:dyDescent="0.2">
      <c r="A1913" s="554"/>
      <c r="B1913" s="554"/>
      <c r="C1913" s="554"/>
      <c r="D1913" s="554"/>
      <c r="E1913" s="554"/>
      <c r="F1913" s="554"/>
      <c r="G1913" s="554"/>
      <c r="H1913" s="555"/>
      <c r="I1913" s="509"/>
      <c r="J1913" s="509"/>
      <c r="K1913" s="554"/>
      <c r="L1913" s="554"/>
      <c r="M1913" s="555"/>
      <c r="N1913" s="554"/>
    </row>
    <row r="1914" spans="1:14" x14ac:dyDescent="0.2">
      <c r="A1914" s="554"/>
      <c r="B1914" s="554"/>
      <c r="C1914" s="554"/>
      <c r="D1914" s="554"/>
      <c r="E1914" s="554"/>
      <c r="F1914" s="554"/>
      <c r="G1914" s="554"/>
      <c r="H1914" s="555"/>
      <c r="I1914" s="509"/>
      <c r="J1914" s="509"/>
      <c r="K1914" s="554"/>
      <c r="L1914" s="554"/>
      <c r="M1914" s="555"/>
      <c r="N1914" s="554"/>
    </row>
    <row r="1915" spans="1:14" x14ac:dyDescent="0.2">
      <c r="A1915" s="554"/>
      <c r="B1915" s="554"/>
      <c r="C1915" s="554"/>
      <c r="D1915" s="554"/>
      <c r="E1915" s="554"/>
      <c r="F1915" s="554"/>
      <c r="G1915" s="554"/>
      <c r="H1915" s="555"/>
      <c r="I1915" s="509"/>
      <c r="J1915" s="509"/>
      <c r="K1915" s="554"/>
      <c r="L1915" s="554"/>
      <c r="M1915" s="555"/>
      <c r="N1915" s="554"/>
    </row>
    <row r="1916" spans="1:14" x14ac:dyDescent="0.2">
      <c r="A1916" s="554"/>
      <c r="B1916" s="554"/>
      <c r="C1916" s="554"/>
      <c r="D1916" s="554"/>
      <c r="E1916" s="554"/>
      <c r="F1916" s="554"/>
      <c r="G1916" s="554"/>
      <c r="H1916" s="555"/>
      <c r="I1916" s="509"/>
      <c r="J1916" s="509"/>
      <c r="K1916" s="554"/>
      <c r="L1916" s="554"/>
      <c r="M1916" s="555"/>
      <c r="N1916" s="554"/>
    </row>
    <row r="1917" spans="1:14" x14ac:dyDescent="0.2">
      <c r="A1917" s="554"/>
      <c r="B1917" s="554"/>
      <c r="C1917" s="554"/>
      <c r="D1917" s="554"/>
      <c r="E1917" s="554"/>
      <c r="F1917" s="554"/>
      <c r="G1917" s="554"/>
      <c r="H1917" s="555"/>
      <c r="I1917" s="509"/>
      <c r="J1917" s="509"/>
      <c r="K1917" s="554"/>
      <c r="L1917" s="554"/>
      <c r="M1917" s="555"/>
      <c r="N1917" s="554"/>
    </row>
    <row r="1918" spans="1:14" x14ac:dyDescent="0.2">
      <c r="A1918" s="554"/>
      <c r="B1918" s="554"/>
      <c r="C1918" s="554"/>
      <c r="D1918" s="554"/>
      <c r="E1918" s="554"/>
      <c r="F1918" s="554"/>
      <c r="G1918" s="554"/>
      <c r="H1918" s="555"/>
      <c r="I1918" s="509"/>
      <c r="J1918" s="509"/>
      <c r="K1918" s="554"/>
      <c r="L1918" s="554"/>
      <c r="M1918" s="555"/>
      <c r="N1918" s="554"/>
    </row>
    <row r="1919" spans="1:14" x14ac:dyDescent="0.2">
      <c r="A1919" s="554"/>
      <c r="B1919" s="554"/>
      <c r="C1919" s="554"/>
      <c r="D1919" s="554"/>
      <c r="E1919" s="554"/>
      <c r="F1919" s="554"/>
      <c r="G1919" s="554"/>
      <c r="H1919" s="555"/>
      <c r="I1919" s="509"/>
      <c r="J1919" s="509"/>
      <c r="K1919" s="554"/>
      <c r="L1919" s="554"/>
      <c r="M1919" s="555"/>
      <c r="N1919" s="554"/>
    </row>
    <row r="1920" spans="1:14" x14ac:dyDescent="0.2">
      <c r="A1920" s="554"/>
      <c r="B1920" s="554"/>
      <c r="C1920" s="554"/>
      <c r="D1920" s="554"/>
      <c r="E1920" s="554"/>
      <c r="F1920" s="554"/>
      <c r="G1920" s="554"/>
      <c r="H1920" s="555"/>
      <c r="I1920" s="509"/>
      <c r="J1920" s="509"/>
      <c r="K1920" s="554"/>
      <c r="L1920" s="554"/>
      <c r="M1920" s="555"/>
      <c r="N1920" s="554"/>
    </row>
    <row r="1921" spans="1:14" x14ac:dyDescent="0.2">
      <c r="A1921" s="554"/>
      <c r="B1921" s="554"/>
      <c r="C1921" s="554"/>
      <c r="D1921" s="554"/>
      <c r="E1921" s="554"/>
      <c r="F1921" s="554"/>
      <c r="G1921" s="554"/>
      <c r="H1921" s="555"/>
      <c r="I1921" s="509"/>
      <c r="J1921" s="509"/>
      <c r="K1921" s="554"/>
      <c r="L1921" s="554"/>
      <c r="M1921" s="555"/>
      <c r="N1921" s="554"/>
    </row>
    <row r="1922" spans="1:14" x14ac:dyDescent="0.2">
      <c r="A1922" s="554"/>
      <c r="B1922" s="554"/>
      <c r="C1922" s="554"/>
      <c r="D1922" s="554"/>
      <c r="E1922" s="554"/>
      <c r="F1922" s="554"/>
      <c r="G1922" s="554"/>
      <c r="H1922" s="555"/>
      <c r="I1922" s="509"/>
      <c r="J1922" s="509"/>
      <c r="K1922" s="554"/>
      <c r="L1922" s="554"/>
      <c r="M1922" s="555"/>
      <c r="N1922" s="554"/>
    </row>
    <row r="1923" spans="1:14" x14ac:dyDescent="0.2">
      <c r="A1923" s="554"/>
      <c r="B1923" s="554"/>
      <c r="C1923" s="554"/>
      <c r="D1923" s="554"/>
      <c r="E1923" s="554"/>
      <c r="F1923" s="554"/>
      <c r="G1923" s="554"/>
      <c r="H1923" s="555"/>
      <c r="I1923" s="509"/>
      <c r="J1923" s="509"/>
      <c r="K1923" s="554"/>
      <c r="L1923" s="554"/>
      <c r="M1923" s="555"/>
      <c r="N1923" s="554"/>
    </row>
    <row r="1924" spans="1:14" x14ac:dyDescent="0.2">
      <c r="A1924" s="554"/>
      <c r="B1924" s="554"/>
      <c r="C1924" s="554"/>
      <c r="D1924" s="554"/>
      <c r="E1924" s="554"/>
      <c r="F1924" s="554"/>
      <c r="G1924" s="554"/>
      <c r="H1924" s="555"/>
      <c r="I1924" s="509"/>
      <c r="J1924" s="509"/>
      <c r="K1924" s="554"/>
      <c r="L1924" s="554"/>
      <c r="M1924" s="555"/>
      <c r="N1924" s="554"/>
    </row>
    <row r="1925" spans="1:14" x14ac:dyDescent="0.2">
      <c r="A1925" s="554"/>
      <c r="B1925" s="554"/>
      <c r="C1925" s="554"/>
      <c r="D1925" s="554"/>
      <c r="E1925" s="554"/>
      <c r="F1925" s="554"/>
      <c r="G1925" s="554"/>
      <c r="H1925" s="555"/>
      <c r="I1925" s="509"/>
      <c r="J1925" s="509"/>
      <c r="K1925" s="554"/>
      <c r="L1925" s="554"/>
      <c r="M1925" s="555"/>
      <c r="N1925" s="554"/>
    </row>
    <row r="1926" spans="1:14" x14ac:dyDescent="0.2">
      <c r="A1926" s="554"/>
      <c r="B1926" s="554"/>
      <c r="C1926" s="554"/>
      <c r="D1926" s="554"/>
      <c r="E1926" s="554"/>
      <c r="F1926" s="554"/>
      <c r="G1926" s="554"/>
      <c r="H1926" s="555"/>
      <c r="I1926" s="509"/>
      <c r="J1926" s="509"/>
      <c r="K1926" s="554"/>
      <c r="L1926" s="554"/>
      <c r="M1926" s="555"/>
      <c r="N1926" s="554"/>
    </row>
    <row r="1927" spans="1:14" x14ac:dyDescent="0.2">
      <c r="A1927" s="554"/>
      <c r="B1927" s="554"/>
      <c r="C1927" s="554"/>
      <c r="D1927" s="554"/>
      <c r="E1927" s="554"/>
      <c r="F1927" s="554"/>
      <c r="G1927" s="554"/>
      <c r="H1927" s="555"/>
      <c r="I1927" s="509"/>
      <c r="J1927" s="509"/>
      <c r="K1927" s="554"/>
      <c r="L1927" s="554"/>
      <c r="M1927" s="555"/>
      <c r="N1927" s="554"/>
    </row>
    <row r="1928" spans="1:14" x14ac:dyDescent="0.2">
      <c r="A1928" s="554"/>
      <c r="B1928" s="554"/>
      <c r="C1928" s="554"/>
      <c r="D1928" s="554"/>
      <c r="E1928" s="554"/>
      <c r="F1928" s="554"/>
      <c r="G1928" s="554"/>
      <c r="H1928" s="555"/>
      <c r="I1928" s="509"/>
      <c r="J1928" s="509"/>
      <c r="K1928" s="554"/>
      <c r="L1928" s="554"/>
      <c r="M1928" s="555"/>
      <c r="N1928" s="554"/>
    </row>
    <row r="1929" spans="1:14" x14ac:dyDescent="0.2">
      <c r="A1929" s="554"/>
      <c r="B1929" s="554"/>
      <c r="C1929" s="554"/>
      <c r="D1929" s="554"/>
      <c r="E1929" s="554"/>
      <c r="F1929" s="554"/>
      <c r="G1929" s="554"/>
      <c r="H1929" s="555"/>
      <c r="I1929" s="509"/>
      <c r="J1929" s="509"/>
      <c r="K1929" s="554"/>
      <c r="L1929" s="554"/>
      <c r="M1929" s="555"/>
      <c r="N1929" s="554"/>
    </row>
    <row r="1930" spans="1:14" x14ac:dyDescent="0.2">
      <c r="A1930" s="554"/>
      <c r="B1930" s="554"/>
      <c r="C1930" s="554"/>
      <c r="D1930" s="554"/>
      <c r="E1930" s="554"/>
      <c r="F1930" s="554"/>
      <c r="G1930" s="554"/>
      <c r="H1930" s="555"/>
      <c r="I1930" s="509"/>
      <c r="J1930" s="509"/>
      <c r="K1930" s="554"/>
      <c r="L1930" s="554"/>
      <c r="M1930" s="555"/>
      <c r="N1930" s="554"/>
    </row>
    <row r="1931" spans="1:14" x14ac:dyDescent="0.2">
      <c r="A1931" s="554"/>
      <c r="B1931" s="554"/>
      <c r="C1931" s="554"/>
      <c r="D1931" s="554"/>
      <c r="E1931" s="554"/>
      <c r="F1931" s="554"/>
      <c r="G1931" s="554"/>
      <c r="H1931" s="555"/>
      <c r="I1931" s="509"/>
      <c r="J1931" s="509"/>
      <c r="K1931" s="554"/>
      <c r="L1931" s="554"/>
      <c r="M1931" s="555"/>
      <c r="N1931" s="554"/>
    </row>
    <row r="1932" spans="1:14" x14ac:dyDescent="0.2">
      <c r="A1932" s="554"/>
      <c r="B1932" s="554"/>
      <c r="C1932" s="554"/>
      <c r="D1932" s="554"/>
      <c r="E1932" s="554"/>
      <c r="F1932" s="554"/>
      <c r="G1932" s="554"/>
      <c r="H1932" s="555"/>
      <c r="I1932" s="509"/>
      <c r="J1932" s="509"/>
      <c r="K1932" s="554"/>
      <c r="L1932" s="554"/>
      <c r="M1932" s="555"/>
      <c r="N1932" s="554"/>
    </row>
    <row r="1933" spans="1:14" x14ac:dyDescent="0.2">
      <c r="A1933" s="554"/>
      <c r="B1933" s="554"/>
      <c r="C1933" s="554"/>
      <c r="D1933" s="554"/>
      <c r="E1933" s="554"/>
      <c r="F1933" s="554"/>
      <c r="G1933" s="554"/>
      <c r="H1933" s="555"/>
      <c r="I1933" s="509"/>
      <c r="J1933" s="509"/>
      <c r="K1933" s="554"/>
      <c r="L1933" s="554"/>
      <c r="M1933" s="555"/>
      <c r="N1933" s="554"/>
    </row>
    <row r="1934" spans="1:14" x14ac:dyDescent="0.2">
      <c r="A1934" s="554"/>
      <c r="B1934" s="554"/>
      <c r="C1934" s="554"/>
      <c r="D1934" s="554"/>
      <c r="E1934" s="554"/>
      <c r="F1934" s="554"/>
      <c r="G1934" s="554"/>
      <c r="H1934" s="555"/>
      <c r="I1934" s="509"/>
      <c r="J1934" s="509"/>
      <c r="K1934" s="554"/>
      <c r="L1934" s="554"/>
      <c r="M1934" s="555"/>
      <c r="N1934" s="554"/>
    </row>
    <row r="1935" spans="1:14" x14ac:dyDescent="0.2">
      <c r="A1935" s="554"/>
      <c r="B1935" s="554"/>
      <c r="C1935" s="554"/>
      <c r="D1935" s="554"/>
      <c r="E1935" s="554"/>
      <c r="F1935" s="554"/>
      <c r="G1935" s="554"/>
      <c r="H1935" s="555"/>
      <c r="I1935" s="509"/>
      <c r="J1935" s="509"/>
      <c r="K1935" s="554"/>
      <c r="L1935" s="554"/>
      <c r="M1935" s="555"/>
      <c r="N1935" s="554"/>
    </row>
    <row r="1936" spans="1:14" x14ac:dyDescent="0.2">
      <c r="A1936" s="554"/>
      <c r="B1936" s="554"/>
      <c r="C1936" s="554"/>
      <c r="D1936" s="554"/>
      <c r="E1936" s="554"/>
      <c r="F1936" s="554"/>
      <c r="G1936" s="554"/>
      <c r="H1936" s="555"/>
      <c r="I1936" s="509"/>
      <c r="J1936" s="509"/>
      <c r="K1936" s="554"/>
      <c r="L1936" s="554"/>
      <c r="M1936" s="555"/>
      <c r="N1936" s="554"/>
    </row>
    <row r="1937" spans="1:14" x14ac:dyDescent="0.2">
      <c r="A1937" s="554"/>
      <c r="B1937" s="554"/>
      <c r="C1937" s="554"/>
      <c r="D1937" s="554"/>
      <c r="E1937" s="554"/>
      <c r="F1937" s="554"/>
      <c r="G1937" s="554"/>
      <c r="H1937" s="555"/>
      <c r="I1937" s="509"/>
      <c r="J1937" s="509"/>
      <c r="K1937" s="554"/>
      <c r="L1937" s="554"/>
      <c r="M1937" s="555"/>
      <c r="N1937" s="554"/>
    </row>
    <row r="1938" spans="1:14" x14ac:dyDescent="0.2">
      <c r="A1938" s="554"/>
      <c r="B1938" s="554"/>
      <c r="C1938" s="554"/>
      <c r="D1938" s="554"/>
      <c r="E1938" s="554"/>
      <c r="F1938" s="554"/>
      <c r="G1938" s="554"/>
      <c r="H1938" s="555"/>
      <c r="I1938" s="509"/>
      <c r="J1938" s="509"/>
      <c r="K1938" s="554"/>
      <c r="L1938" s="554"/>
      <c r="M1938" s="555"/>
      <c r="N1938" s="554"/>
    </row>
    <row r="1939" spans="1:14" x14ac:dyDescent="0.2">
      <c r="A1939" s="554"/>
      <c r="B1939" s="554"/>
      <c r="C1939" s="554"/>
      <c r="D1939" s="554"/>
      <c r="E1939" s="554"/>
      <c r="F1939" s="554"/>
      <c r="G1939" s="554"/>
      <c r="H1939" s="555"/>
      <c r="I1939" s="509"/>
      <c r="J1939" s="509"/>
      <c r="K1939" s="554"/>
      <c r="L1939" s="554"/>
      <c r="M1939" s="555"/>
      <c r="N1939" s="554"/>
    </row>
    <row r="1940" spans="1:14" x14ac:dyDescent="0.2">
      <c r="A1940" s="554"/>
      <c r="B1940" s="554"/>
      <c r="C1940" s="554"/>
      <c r="D1940" s="554"/>
      <c r="E1940" s="554"/>
      <c r="F1940" s="554"/>
      <c r="G1940" s="554"/>
      <c r="H1940" s="555"/>
      <c r="I1940" s="509"/>
      <c r="J1940" s="509"/>
      <c r="K1940" s="554"/>
      <c r="L1940" s="554"/>
      <c r="M1940" s="555"/>
      <c r="N1940" s="554"/>
    </row>
    <row r="1941" spans="1:14" x14ac:dyDescent="0.2">
      <c r="A1941" s="554"/>
      <c r="B1941" s="554"/>
      <c r="C1941" s="554"/>
      <c r="D1941" s="554"/>
      <c r="E1941" s="554"/>
      <c r="F1941" s="554"/>
      <c r="G1941" s="554"/>
      <c r="H1941" s="555"/>
      <c r="I1941" s="509"/>
      <c r="J1941" s="509"/>
      <c r="K1941" s="554"/>
      <c r="L1941" s="554"/>
      <c r="M1941" s="555"/>
      <c r="N1941" s="554"/>
    </row>
    <row r="1942" spans="1:14" x14ac:dyDescent="0.2">
      <c r="A1942" s="554"/>
      <c r="B1942" s="554"/>
      <c r="C1942" s="554"/>
      <c r="D1942" s="554"/>
      <c r="E1942" s="554"/>
      <c r="F1942" s="554"/>
      <c r="G1942" s="554"/>
      <c r="H1942" s="555"/>
      <c r="I1942" s="509"/>
      <c r="J1942" s="509"/>
      <c r="K1942" s="554"/>
      <c r="L1942" s="554"/>
      <c r="M1942" s="555"/>
      <c r="N1942" s="554"/>
    </row>
    <row r="1943" spans="1:14" x14ac:dyDescent="0.2">
      <c r="A1943" s="554"/>
      <c r="B1943" s="554"/>
      <c r="C1943" s="554"/>
      <c r="D1943" s="554"/>
      <c r="E1943" s="554"/>
      <c r="F1943" s="554"/>
      <c r="G1943" s="554"/>
      <c r="H1943" s="555"/>
      <c r="I1943" s="509"/>
      <c r="J1943" s="509"/>
      <c r="K1943" s="554"/>
      <c r="L1943" s="554"/>
      <c r="M1943" s="555"/>
      <c r="N1943" s="554"/>
    </row>
    <row r="1944" spans="1:14" x14ac:dyDescent="0.2">
      <c r="A1944" s="554"/>
      <c r="B1944" s="554"/>
      <c r="C1944" s="554"/>
      <c r="D1944" s="554"/>
      <c r="E1944" s="554"/>
      <c r="F1944" s="554"/>
      <c r="G1944" s="554"/>
      <c r="H1944" s="555"/>
      <c r="I1944" s="509"/>
      <c r="J1944" s="509"/>
      <c r="K1944" s="554"/>
      <c r="L1944" s="554"/>
      <c r="M1944" s="555"/>
      <c r="N1944" s="554"/>
    </row>
    <row r="1945" spans="1:14" x14ac:dyDescent="0.2">
      <c r="A1945" s="554"/>
      <c r="B1945" s="554"/>
      <c r="C1945" s="554"/>
      <c r="D1945" s="554"/>
      <c r="E1945" s="554"/>
      <c r="F1945" s="554"/>
      <c r="G1945" s="554"/>
      <c r="H1945" s="555"/>
      <c r="I1945" s="509"/>
      <c r="J1945" s="509"/>
      <c r="K1945" s="554"/>
      <c r="L1945" s="554"/>
      <c r="M1945" s="555"/>
      <c r="N1945" s="554"/>
    </row>
    <row r="1946" spans="1:14" x14ac:dyDescent="0.2">
      <c r="A1946" s="554"/>
      <c r="B1946" s="554"/>
      <c r="C1946" s="554"/>
      <c r="D1946" s="554"/>
      <c r="E1946" s="554"/>
      <c r="F1946" s="554"/>
      <c r="G1946" s="554"/>
      <c r="H1946" s="555"/>
      <c r="I1946" s="509"/>
      <c r="J1946" s="509"/>
      <c r="K1946" s="554"/>
      <c r="L1946" s="554"/>
      <c r="M1946" s="555"/>
      <c r="N1946" s="554"/>
    </row>
    <row r="1947" spans="1:14" x14ac:dyDescent="0.2">
      <c r="A1947" s="554"/>
      <c r="B1947" s="554"/>
      <c r="C1947" s="554"/>
      <c r="D1947" s="554"/>
      <c r="E1947" s="554"/>
      <c r="F1947" s="554"/>
      <c r="G1947" s="554"/>
      <c r="H1947" s="555"/>
      <c r="I1947" s="509"/>
      <c r="J1947" s="509"/>
      <c r="K1947" s="554"/>
      <c r="L1947" s="554"/>
      <c r="M1947" s="555"/>
      <c r="N1947" s="554"/>
    </row>
    <row r="1948" spans="1:14" x14ac:dyDescent="0.2">
      <c r="A1948" s="554"/>
      <c r="B1948" s="554"/>
      <c r="C1948" s="554"/>
      <c r="D1948" s="554"/>
      <c r="E1948" s="554"/>
      <c r="F1948" s="554"/>
      <c r="G1948" s="554"/>
      <c r="H1948" s="555"/>
      <c r="I1948" s="509"/>
      <c r="J1948" s="509"/>
      <c r="K1948" s="554"/>
      <c r="L1948" s="554"/>
      <c r="M1948" s="555"/>
      <c r="N1948" s="554"/>
    </row>
    <row r="1949" spans="1:14" x14ac:dyDescent="0.2">
      <c r="A1949" s="554"/>
      <c r="B1949" s="554"/>
      <c r="C1949" s="554"/>
      <c r="D1949" s="554"/>
      <c r="E1949" s="554"/>
      <c r="F1949" s="554"/>
      <c r="G1949" s="554"/>
      <c r="H1949" s="555"/>
      <c r="I1949" s="509"/>
      <c r="J1949" s="509"/>
      <c r="K1949" s="554"/>
      <c r="L1949" s="554"/>
      <c r="M1949" s="555"/>
      <c r="N1949" s="554"/>
    </row>
    <row r="1950" spans="1:14" x14ac:dyDescent="0.2">
      <c r="A1950" s="554"/>
      <c r="B1950" s="554"/>
      <c r="C1950" s="554"/>
      <c r="D1950" s="554"/>
      <c r="E1950" s="554"/>
      <c r="F1950" s="554"/>
      <c r="G1950" s="554"/>
      <c r="H1950" s="555"/>
      <c r="I1950" s="509"/>
      <c r="J1950" s="509"/>
      <c r="K1950" s="554"/>
      <c r="L1950" s="554"/>
      <c r="M1950" s="555"/>
      <c r="N1950" s="554"/>
    </row>
    <row r="1951" spans="1:14" x14ac:dyDescent="0.2">
      <c r="A1951" s="554"/>
      <c r="B1951" s="554"/>
      <c r="C1951" s="554"/>
      <c r="D1951" s="554"/>
      <c r="E1951" s="554"/>
      <c r="F1951" s="554"/>
      <c r="G1951" s="554"/>
      <c r="H1951" s="555"/>
      <c r="I1951" s="509"/>
      <c r="J1951" s="509"/>
      <c r="K1951" s="554"/>
      <c r="L1951" s="554"/>
      <c r="M1951" s="555"/>
      <c r="N1951" s="554"/>
    </row>
    <row r="1952" spans="1:14" x14ac:dyDescent="0.2">
      <c r="A1952" s="554"/>
      <c r="B1952" s="554"/>
      <c r="C1952" s="554"/>
      <c r="D1952" s="554"/>
      <c r="E1952" s="554"/>
      <c r="F1952" s="554"/>
      <c r="G1952" s="554"/>
      <c r="H1952" s="555"/>
      <c r="I1952" s="509"/>
      <c r="J1952" s="509"/>
      <c r="K1952" s="554"/>
      <c r="L1952" s="554"/>
      <c r="M1952" s="555"/>
      <c r="N1952" s="554"/>
    </row>
    <row r="1953" spans="1:14" x14ac:dyDescent="0.2">
      <c r="A1953" s="554"/>
      <c r="B1953" s="554"/>
      <c r="C1953" s="554"/>
      <c r="D1953" s="554"/>
      <c r="E1953" s="554"/>
      <c r="F1953" s="554"/>
      <c r="G1953" s="554"/>
      <c r="H1953" s="555"/>
      <c r="I1953" s="509"/>
      <c r="J1953" s="509"/>
      <c r="K1953" s="554"/>
      <c r="L1953" s="554"/>
      <c r="M1953" s="555"/>
      <c r="N1953" s="554"/>
    </row>
    <row r="1954" spans="1:14" x14ac:dyDescent="0.2">
      <c r="A1954" s="554"/>
      <c r="B1954" s="554"/>
      <c r="C1954" s="554"/>
      <c r="D1954" s="554"/>
      <c r="E1954" s="554"/>
      <c r="F1954" s="554"/>
      <c r="G1954" s="554"/>
      <c r="H1954" s="555"/>
      <c r="I1954" s="509"/>
      <c r="J1954" s="509"/>
      <c r="K1954" s="554"/>
      <c r="L1954" s="554"/>
      <c r="M1954" s="555"/>
      <c r="N1954" s="554"/>
    </row>
    <row r="1955" spans="1:14" x14ac:dyDescent="0.2">
      <c r="A1955" s="554"/>
      <c r="B1955" s="554"/>
      <c r="C1955" s="554"/>
      <c r="D1955" s="554"/>
      <c r="E1955" s="554"/>
      <c r="F1955" s="554"/>
      <c r="G1955" s="554"/>
      <c r="H1955" s="555"/>
      <c r="I1955" s="509"/>
      <c r="J1955" s="509"/>
      <c r="K1955" s="554"/>
      <c r="L1955" s="554"/>
      <c r="M1955" s="555"/>
      <c r="N1955" s="554"/>
    </row>
    <row r="1956" spans="1:14" x14ac:dyDescent="0.2">
      <c r="A1956" s="554"/>
      <c r="B1956" s="554"/>
      <c r="C1956" s="554"/>
      <c r="D1956" s="554"/>
      <c r="E1956" s="554"/>
      <c r="F1956" s="554"/>
      <c r="G1956" s="554"/>
      <c r="H1956" s="555"/>
      <c r="I1956" s="509"/>
      <c r="J1956" s="509"/>
      <c r="K1956" s="554"/>
      <c r="L1956" s="554"/>
      <c r="M1956" s="555"/>
      <c r="N1956" s="554"/>
    </row>
    <row r="1957" spans="1:14" x14ac:dyDescent="0.2">
      <c r="A1957" s="554"/>
      <c r="B1957" s="554"/>
      <c r="C1957" s="554"/>
      <c r="D1957" s="554"/>
      <c r="E1957" s="554"/>
      <c r="F1957" s="554"/>
      <c r="G1957" s="554"/>
      <c r="H1957" s="555"/>
      <c r="I1957" s="509"/>
      <c r="J1957" s="509"/>
      <c r="K1957" s="554"/>
      <c r="L1957" s="554"/>
      <c r="M1957" s="555"/>
      <c r="N1957" s="554"/>
    </row>
    <row r="1958" spans="1:14" x14ac:dyDescent="0.2">
      <c r="A1958" s="554"/>
      <c r="B1958" s="554"/>
      <c r="C1958" s="554"/>
      <c r="D1958" s="554"/>
      <c r="E1958" s="554"/>
      <c r="F1958" s="554"/>
      <c r="G1958" s="554"/>
      <c r="H1958" s="555"/>
      <c r="I1958" s="509"/>
      <c r="J1958" s="509"/>
      <c r="K1958" s="554"/>
      <c r="L1958" s="554"/>
      <c r="M1958" s="555"/>
      <c r="N1958" s="554"/>
    </row>
    <row r="1959" spans="1:14" x14ac:dyDescent="0.2">
      <c r="A1959" s="554"/>
      <c r="B1959" s="554"/>
      <c r="C1959" s="554"/>
      <c r="D1959" s="554"/>
      <c r="E1959" s="554"/>
      <c r="F1959" s="554"/>
      <c r="G1959" s="554"/>
      <c r="H1959" s="555"/>
      <c r="I1959" s="509"/>
      <c r="J1959" s="509"/>
      <c r="K1959" s="554"/>
      <c r="L1959" s="554"/>
      <c r="M1959" s="555"/>
      <c r="N1959" s="554"/>
    </row>
    <row r="1960" spans="1:14" x14ac:dyDescent="0.2">
      <c r="A1960" s="554"/>
      <c r="B1960" s="554"/>
      <c r="C1960" s="554"/>
      <c r="D1960" s="554"/>
      <c r="E1960" s="554"/>
      <c r="F1960" s="554"/>
      <c r="G1960" s="554"/>
      <c r="H1960" s="555"/>
      <c r="I1960" s="509"/>
      <c r="J1960" s="509"/>
      <c r="K1960" s="554"/>
      <c r="L1960" s="554"/>
      <c r="M1960" s="555"/>
      <c r="N1960" s="554"/>
    </row>
    <row r="1961" spans="1:14" x14ac:dyDescent="0.2">
      <c r="A1961" s="554"/>
      <c r="B1961" s="554"/>
      <c r="C1961" s="554"/>
      <c r="D1961" s="554"/>
      <c r="E1961" s="554"/>
      <c r="F1961" s="554"/>
      <c r="G1961" s="554"/>
      <c r="H1961" s="555"/>
      <c r="I1961" s="509"/>
      <c r="J1961" s="509"/>
      <c r="K1961" s="554"/>
      <c r="L1961" s="554"/>
      <c r="M1961" s="555"/>
      <c r="N1961" s="554"/>
    </row>
    <row r="1962" spans="1:14" x14ac:dyDescent="0.2">
      <c r="A1962" s="554"/>
      <c r="B1962" s="554"/>
      <c r="C1962" s="554"/>
      <c r="D1962" s="554"/>
      <c r="E1962" s="554"/>
      <c r="F1962" s="554"/>
      <c r="G1962" s="554"/>
      <c r="H1962" s="555"/>
      <c r="I1962" s="509"/>
      <c r="J1962" s="509"/>
      <c r="K1962" s="554"/>
      <c r="L1962" s="554"/>
      <c r="M1962" s="555"/>
      <c r="N1962" s="554"/>
    </row>
    <row r="1963" spans="1:14" x14ac:dyDescent="0.2">
      <c r="A1963" s="554"/>
      <c r="B1963" s="554"/>
      <c r="C1963" s="554"/>
      <c r="D1963" s="554"/>
      <c r="E1963" s="554"/>
      <c r="F1963" s="554"/>
      <c r="G1963" s="554"/>
      <c r="H1963" s="555"/>
      <c r="I1963" s="509"/>
      <c r="J1963" s="509"/>
      <c r="K1963" s="554"/>
      <c r="L1963" s="554"/>
      <c r="M1963" s="555"/>
      <c r="N1963" s="554"/>
    </row>
    <row r="1964" spans="1:14" x14ac:dyDescent="0.2">
      <c r="A1964" s="554"/>
      <c r="B1964" s="554"/>
      <c r="C1964" s="554"/>
      <c r="D1964" s="554"/>
      <c r="E1964" s="554"/>
      <c r="F1964" s="554"/>
      <c r="G1964" s="554"/>
      <c r="H1964" s="555"/>
      <c r="I1964" s="509"/>
      <c r="J1964" s="509"/>
      <c r="K1964" s="554"/>
      <c r="L1964" s="554"/>
      <c r="M1964" s="555"/>
      <c r="N1964" s="554"/>
    </row>
    <row r="1965" spans="1:14" x14ac:dyDescent="0.2">
      <c r="A1965" s="554"/>
      <c r="B1965" s="554"/>
      <c r="C1965" s="554"/>
      <c r="D1965" s="554"/>
      <c r="E1965" s="554"/>
      <c r="F1965" s="554"/>
      <c r="G1965" s="554"/>
      <c r="H1965" s="555"/>
      <c r="I1965" s="509"/>
      <c r="J1965" s="509"/>
      <c r="K1965" s="554"/>
      <c r="L1965" s="554"/>
      <c r="M1965" s="555"/>
      <c r="N1965" s="554"/>
    </row>
    <row r="1966" spans="1:14" x14ac:dyDescent="0.2">
      <c r="A1966" s="554"/>
      <c r="B1966" s="554"/>
      <c r="C1966" s="554"/>
      <c r="D1966" s="554"/>
      <c r="E1966" s="554"/>
      <c r="F1966" s="554"/>
      <c r="G1966" s="554"/>
      <c r="H1966" s="555"/>
      <c r="I1966" s="509"/>
      <c r="J1966" s="509"/>
      <c r="K1966" s="554"/>
      <c r="L1966" s="554"/>
      <c r="M1966" s="555"/>
      <c r="N1966" s="554"/>
    </row>
    <row r="1967" spans="1:14" x14ac:dyDescent="0.2">
      <c r="A1967" s="554"/>
      <c r="B1967" s="554"/>
      <c r="C1967" s="554"/>
      <c r="D1967" s="554"/>
      <c r="E1967" s="554"/>
      <c r="F1967" s="554"/>
      <c r="G1967" s="554"/>
      <c r="H1967" s="555"/>
      <c r="I1967" s="509"/>
      <c r="J1967" s="509"/>
      <c r="K1967" s="554"/>
      <c r="L1967" s="554"/>
      <c r="M1967" s="555"/>
      <c r="N1967" s="554"/>
    </row>
    <row r="1968" spans="1:14" x14ac:dyDescent="0.2">
      <c r="A1968" s="554"/>
      <c r="B1968" s="554"/>
      <c r="C1968" s="554"/>
      <c r="D1968" s="554"/>
      <c r="E1968" s="554"/>
      <c r="F1968" s="554"/>
      <c r="G1968" s="554"/>
      <c r="H1968" s="555"/>
      <c r="I1968" s="509"/>
      <c r="J1968" s="509"/>
      <c r="K1968" s="554"/>
      <c r="L1968" s="554"/>
      <c r="M1968" s="555"/>
      <c r="N1968" s="554"/>
    </row>
    <row r="1969" spans="1:14" x14ac:dyDescent="0.2">
      <c r="A1969" s="554"/>
      <c r="B1969" s="554"/>
      <c r="C1969" s="554"/>
      <c r="D1969" s="554"/>
      <c r="E1969" s="554"/>
      <c r="F1969" s="554"/>
      <c r="G1969" s="554"/>
      <c r="H1969" s="555"/>
      <c r="I1969" s="509"/>
      <c r="J1969" s="509"/>
      <c r="K1969" s="554"/>
      <c r="L1969" s="554"/>
      <c r="M1969" s="555"/>
      <c r="N1969" s="554"/>
    </row>
    <row r="1970" spans="1:14" x14ac:dyDescent="0.2">
      <c r="A1970" s="554"/>
      <c r="B1970" s="554"/>
      <c r="C1970" s="554"/>
      <c r="D1970" s="554"/>
      <c r="E1970" s="554"/>
      <c r="F1970" s="554"/>
      <c r="G1970" s="554"/>
      <c r="H1970" s="555"/>
      <c r="I1970" s="509"/>
      <c r="J1970" s="509"/>
      <c r="K1970" s="554"/>
      <c r="L1970" s="554"/>
      <c r="M1970" s="555"/>
      <c r="N1970" s="554"/>
    </row>
    <row r="1971" spans="1:14" x14ac:dyDescent="0.2">
      <c r="A1971" s="554"/>
      <c r="B1971" s="554"/>
      <c r="C1971" s="554"/>
      <c r="D1971" s="554"/>
      <c r="E1971" s="554"/>
      <c r="F1971" s="554"/>
      <c r="G1971" s="554"/>
      <c r="H1971" s="555"/>
      <c r="I1971" s="509"/>
      <c r="J1971" s="509"/>
      <c r="K1971" s="554"/>
      <c r="L1971" s="554"/>
      <c r="M1971" s="555"/>
      <c r="N1971" s="554"/>
    </row>
    <row r="1972" spans="1:14" x14ac:dyDescent="0.2">
      <c r="A1972" s="554"/>
      <c r="B1972" s="554"/>
      <c r="C1972" s="554"/>
      <c r="D1972" s="554"/>
      <c r="E1972" s="554"/>
      <c r="F1972" s="554"/>
      <c r="G1972" s="554"/>
      <c r="H1972" s="555"/>
      <c r="I1972" s="509"/>
      <c r="J1972" s="509"/>
      <c r="K1972" s="554"/>
      <c r="L1972" s="554"/>
      <c r="M1972" s="555"/>
      <c r="N1972" s="554"/>
    </row>
    <row r="1973" spans="1:14" x14ac:dyDescent="0.2">
      <c r="A1973" s="554"/>
      <c r="B1973" s="554"/>
      <c r="C1973" s="554"/>
      <c r="D1973" s="554"/>
      <c r="E1973" s="554"/>
      <c r="F1973" s="554"/>
      <c r="G1973" s="554"/>
      <c r="H1973" s="555"/>
      <c r="I1973" s="509"/>
      <c r="J1973" s="509"/>
      <c r="K1973" s="554"/>
      <c r="L1973" s="554"/>
      <c r="M1973" s="555"/>
      <c r="N1973" s="554"/>
    </row>
    <row r="1974" spans="1:14" x14ac:dyDescent="0.2">
      <c r="A1974" s="554"/>
      <c r="B1974" s="554"/>
      <c r="C1974" s="554"/>
      <c r="D1974" s="554"/>
      <c r="E1974" s="554"/>
      <c r="F1974" s="554"/>
      <c r="G1974" s="554"/>
      <c r="H1974" s="555"/>
      <c r="I1974" s="509"/>
      <c r="J1974" s="509"/>
      <c r="K1974" s="554"/>
      <c r="L1974" s="554"/>
      <c r="M1974" s="555"/>
      <c r="N1974" s="554"/>
    </row>
    <row r="1975" spans="1:14" x14ac:dyDescent="0.2">
      <c r="A1975" s="554"/>
      <c r="B1975" s="554"/>
      <c r="C1975" s="554"/>
      <c r="D1975" s="554"/>
      <c r="E1975" s="554"/>
      <c r="F1975" s="554"/>
      <c r="G1975" s="554"/>
      <c r="H1975" s="555"/>
      <c r="I1975" s="509"/>
      <c r="J1975" s="509"/>
      <c r="K1975" s="554"/>
      <c r="L1975" s="554"/>
      <c r="M1975" s="555"/>
      <c r="N1975" s="554"/>
    </row>
    <row r="1976" spans="1:14" x14ac:dyDescent="0.2">
      <c r="A1976" s="554"/>
      <c r="B1976" s="554"/>
      <c r="C1976" s="554"/>
      <c r="D1976" s="554"/>
      <c r="E1976" s="554"/>
      <c r="F1976" s="554"/>
      <c r="G1976" s="554"/>
      <c r="H1976" s="555"/>
      <c r="I1976" s="509"/>
      <c r="J1976" s="509"/>
      <c r="K1976" s="554"/>
      <c r="L1976" s="554"/>
      <c r="M1976" s="555"/>
      <c r="N1976" s="554"/>
    </row>
    <row r="1977" spans="1:14" x14ac:dyDescent="0.2">
      <c r="A1977" s="554"/>
      <c r="B1977" s="554"/>
      <c r="C1977" s="554"/>
      <c r="D1977" s="554"/>
      <c r="E1977" s="554"/>
      <c r="F1977" s="554"/>
      <c r="G1977" s="554"/>
      <c r="H1977" s="555"/>
      <c r="I1977" s="509"/>
      <c r="J1977" s="509"/>
      <c r="K1977" s="554"/>
      <c r="L1977" s="554"/>
      <c r="M1977" s="555"/>
      <c r="N1977" s="554"/>
    </row>
    <row r="1978" spans="1:14" x14ac:dyDescent="0.2">
      <c r="A1978" s="554"/>
      <c r="B1978" s="554"/>
      <c r="C1978" s="554"/>
      <c r="D1978" s="554"/>
      <c r="E1978" s="554"/>
      <c r="F1978" s="554"/>
      <c r="G1978" s="554"/>
      <c r="H1978" s="555"/>
      <c r="I1978" s="509"/>
      <c r="J1978" s="509"/>
      <c r="K1978" s="554"/>
      <c r="L1978" s="554"/>
      <c r="M1978" s="555"/>
      <c r="N1978" s="554"/>
    </row>
    <row r="1979" spans="1:14" x14ac:dyDescent="0.2">
      <c r="A1979" s="554"/>
      <c r="B1979" s="554"/>
      <c r="C1979" s="554"/>
      <c r="D1979" s="554"/>
      <c r="E1979" s="554"/>
      <c r="F1979" s="554"/>
      <c r="G1979" s="554"/>
      <c r="H1979" s="555"/>
      <c r="I1979" s="509"/>
      <c r="J1979" s="509"/>
      <c r="K1979" s="554"/>
      <c r="L1979" s="554"/>
      <c r="M1979" s="555"/>
      <c r="N1979" s="554"/>
    </row>
    <row r="1980" spans="1:14" x14ac:dyDescent="0.2">
      <c r="A1980" s="554"/>
      <c r="B1980" s="554"/>
      <c r="C1980" s="554"/>
      <c r="D1980" s="554"/>
      <c r="E1980" s="554"/>
      <c r="F1980" s="554"/>
      <c r="G1980" s="554"/>
      <c r="H1980" s="555"/>
      <c r="I1980" s="509"/>
      <c r="J1980" s="509"/>
      <c r="K1980" s="554"/>
      <c r="L1980" s="554"/>
      <c r="M1980" s="555"/>
      <c r="N1980" s="554"/>
    </row>
    <row r="1981" spans="1:14" x14ac:dyDescent="0.2">
      <c r="A1981" s="554"/>
      <c r="B1981" s="554"/>
      <c r="C1981" s="554"/>
      <c r="D1981" s="554"/>
      <c r="E1981" s="554"/>
      <c r="F1981" s="554"/>
      <c r="G1981" s="554"/>
      <c r="H1981" s="555"/>
      <c r="I1981" s="509"/>
      <c r="J1981" s="509"/>
      <c r="K1981" s="554"/>
      <c r="L1981" s="554"/>
      <c r="M1981" s="555"/>
      <c r="N1981" s="554"/>
    </row>
    <row r="1982" spans="1:14" x14ac:dyDescent="0.2">
      <c r="A1982" s="554"/>
      <c r="B1982" s="554"/>
      <c r="C1982" s="554"/>
      <c r="D1982" s="554"/>
      <c r="E1982" s="554"/>
      <c r="F1982" s="554"/>
      <c r="G1982" s="554"/>
      <c r="H1982" s="555"/>
      <c r="I1982" s="509"/>
      <c r="J1982" s="509"/>
      <c r="K1982" s="554"/>
      <c r="L1982" s="554"/>
      <c r="M1982" s="555"/>
      <c r="N1982" s="554"/>
    </row>
    <row r="1983" spans="1:14" x14ac:dyDescent="0.2">
      <c r="A1983" s="554"/>
      <c r="B1983" s="554"/>
      <c r="C1983" s="554"/>
      <c r="D1983" s="554"/>
      <c r="E1983" s="554"/>
      <c r="F1983" s="554"/>
      <c r="G1983" s="554"/>
      <c r="H1983" s="555"/>
      <c r="I1983" s="509"/>
      <c r="J1983" s="509"/>
      <c r="K1983" s="554"/>
      <c r="L1983" s="554"/>
      <c r="M1983" s="555"/>
      <c r="N1983" s="554"/>
    </row>
    <row r="1984" spans="1:14" x14ac:dyDescent="0.2">
      <c r="A1984" s="554"/>
      <c r="B1984" s="554"/>
      <c r="C1984" s="554"/>
      <c r="D1984" s="554"/>
      <c r="E1984" s="554"/>
      <c r="F1984" s="554"/>
      <c r="G1984" s="554"/>
      <c r="H1984" s="555"/>
      <c r="I1984" s="509"/>
      <c r="J1984" s="509"/>
      <c r="K1984" s="554"/>
      <c r="L1984" s="554"/>
      <c r="M1984" s="555"/>
      <c r="N1984" s="554"/>
    </row>
    <row r="1985" spans="1:14" x14ac:dyDescent="0.2">
      <c r="A1985" s="554"/>
      <c r="B1985" s="554"/>
      <c r="C1985" s="554"/>
      <c r="D1985" s="554"/>
      <c r="E1985" s="554"/>
      <c r="F1985" s="554"/>
      <c r="G1985" s="554"/>
      <c r="H1985" s="555"/>
      <c r="I1985" s="509"/>
      <c r="J1985" s="509"/>
      <c r="K1985" s="554"/>
      <c r="L1985" s="554"/>
      <c r="M1985" s="555"/>
      <c r="N1985" s="554"/>
    </row>
    <row r="1986" spans="1:14" x14ac:dyDescent="0.2">
      <c r="A1986" s="554"/>
      <c r="B1986" s="554"/>
      <c r="C1986" s="554"/>
      <c r="D1986" s="554"/>
      <c r="E1986" s="554"/>
      <c r="F1986" s="554"/>
      <c r="G1986" s="554"/>
      <c r="H1986" s="555"/>
      <c r="I1986" s="509"/>
      <c r="J1986" s="509"/>
      <c r="K1986" s="554"/>
      <c r="L1986" s="554"/>
      <c r="M1986" s="555"/>
      <c r="N1986" s="554"/>
    </row>
    <row r="1987" spans="1:14" x14ac:dyDescent="0.2">
      <c r="A1987" s="554"/>
      <c r="B1987" s="554"/>
      <c r="C1987" s="554"/>
      <c r="D1987" s="554"/>
      <c r="E1987" s="554"/>
      <c r="F1987" s="554"/>
      <c r="G1987" s="554"/>
      <c r="H1987" s="555"/>
      <c r="I1987" s="509"/>
      <c r="J1987" s="509"/>
      <c r="K1987" s="554"/>
      <c r="L1987" s="554"/>
      <c r="M1987" s="555"/>
      <c r="N1987" s="554"/>
    </row>
    <row r="1988" spans="1:14" x14ac:dyDescent="0.2">
      <c r="A1988" s="554"/>
      <c r="B1988" s="554"/>
      <c r="C1988" s="554"/>
      <c r="D1988" s="554"/>
      <c r="E1988" s="554"/>
      <c r="F1988" s="554"/>
      <c r="G1988" s="554"/>
      <c r="H1988" s="555"/>
      <c r="I1988" s="509"/>
      <c r="J1988" s="509"/>
      <c r="K1988" s="554"/>
      <c r="L1988" s="554"/>
      <c r="M1988" s="555"/>
      <c r="N1988" s="554"/>
    </row>
    <row r="1989" spans="1:14" x14ac:dyDescent="0.2">
      <c r="A1989" s="554"/>
      <c r="B1989" s="554"/>
      <c r="C1989" s="554"/>
      <c r="D1989" s="554"/>
      <c r="E1989" s="554"/>
      <c r="F1989" s="554"/>
      <c r="G1989" s="554"/>
      <c r="H1989" s="555"/>
      <c r="I1989" s="509"/>
      <c r="J1989" s="509"/>
      <c r="K1989" s="554"/>
      <c r="L1989" s="554"/>
      <c r="M1989" s="555"/>
      <c r="N1989" s="554"/>
    </row>
    <row r="1990" spans="1:14" x14ac:dyDescent="0.2">
      <c r="A1990" s="554"/>
      <c r="B1990" s="554"/>
      <c r="C1990" s="554"/>
      <c r="D1990" s="554"/>
      <c r="E1990" s="554"/>
      <c r="F1990" s="554"/>
      <c r="G1990" s="554"/>
      <c r="H1990" s="555"/>
      <c r="I1990" s="509"/>
      <c r="J1990" s="509"/>
      <c r="K1990" s="554"/>
      <c r="L1990" s="554"/>
      <c r="M1990" s="555"/>
      <c r="N1990" s="554"/>
    </row>
    <row r="1991" spans="1:14" x14ac:dyDescent="0.2">
      <c r="A1991" s="554"/>
      <c r="B1991" s="554"/>
      <c r="C1991" s="554"/>
      <c r="D1991" s="554"/>
      <c r="E1991" s="554"/>
      <c r="F1991" s="554"/>
      <c r="G1991" s="554"/>
      <c r="H1991" s="555"/>
      <c r="I1991" s="509"/>
      <c r="J1991" s="509"/>
      <c r="K1991" s="554"/>
      <c r="L1991" s="554"/>
      <c r="M1991" s="555"/>
      <c r="N1991" s="554"/>
    </row>
    <row r="1992" spans="1:14" x14ac:dyDescent="0.2">
      <c r="A1992" s="554"/>
      <c r="B1992" s="554"/>
      <c r="C1992" s="554"/>
      <c r="D1992" s="554"/>
      <c r="E1992" s="554"/>
      <c r="F1992" s="554"/>
      <c r="G1992" s="554"/>
      <c r="H1992" s="555"/>
      <c r="I1992" s="509"/>
      <c r="J1992" s="509"/>
      <c r="K1992" s="554"/>
      <c r="L1992" s="554"/>
      <c r="M1992" s="555"/>
      <c r="N1992" s="554"/>
    </row>
    <row r="1993" spans="1:14" x14ac:dyDescent="0.2">
      <c r="A1993" s="554"/>
      <c r="B1993" s="554"/>
      <c r="C1993" s="554"/>
      <c r="D1993" s="554"/>
      <c r="E1993" s="554"/>
      <c r="F1993" s="554"/>
      <c r="G1993" s="554"/>
      <c r="H1993" s="555"/>
      <c r="I1993" s="509"/>
      <c r="J1993" s="509"/>
      <c r="K1993" s="554"/>
      <c r="L1993" s="554"/>
      <c r="M1993" s="555"/>
      <c r="N1993" s="554"/>
    </row>
    <row r="1994" spans="1:14" x14ac:dyDescent="0.2">
      <c r="A1994" s="554"/>
      <c r="B1994" s="554"/>
      <c r="C1994" s="554"/>
      <c r="D1994" s="554"/>
      <c r="E1994" s="554"/>
      <c r="F1994" s="554"/>
      <c r="G1994" s="554"/>
      <c r="H1994" s="555"/>
      <c r="I1994" s="509"/>
      <c r="J1994" s="509"/>
      <c r="K1994" s="554"/>
      <c r="L1994" s="554"/>
      <c r="M1994" s="555"/>
      <c r="N1994" s="554"/>
    </row>
    <row r="1995" spans="1:14" x14ac:dyDescent="0.2">
      <c r="A1995" s="554"/>
      <c r="B1995" s="554"/>
      <c r="C1995" s="554"/>
      <c r="D1995" s="554"/>
      <c r="E1995" s="554"/>
      <c r="F1995" s="554"/>
      <c r="G1995" s="554"/>
      <c r="H1995" s="555"/>
      <c r="I1995" s="509"/>
      <c r="J1995" s="509"/>
      <c r="K1995" s="554"/>
      <c r="L1995" s="554"/>
      <c r="M1995" s="555"/>
      <c r="N1995" s="554"/>
    </row>
    <row r="1996" spans="1:14" x14ac:dyDescent="0.2">
      <c r="A1996" s="554"/>
      <c r="B1996" s="554"/>
      <c r="C1996" s="554"/>
      <c r="D1996" s="554"/>
      <c r="E1996" s="554"/>
      <c r="F1996" s="554"/>
      <c r="G1996" s="554"/>
      <c r="H1996" s="555"/>
      <c r="I1996" s="509"/>
      <c r="J1996" s="509"/>
      <c r="K1996" s="554"/>
      <c r="L1996" s="554"/>
      <c r="M1996" s="555"/>
      <c r="N1996" s="554"/>
    </row>
    <row r="1997" spans="1:14" x14ac:dyDescent="0.2">
      <c r="A1997" s="554"/>
      <c r="B1997" s="554"/>
      <c r="C1997" s="554"/>
      <c r="D1997" s="554"/>
      <c r="E1997" s="554"/>
      <c r="F1997" s="554"/>
      <c r="G1997" s="554"/>
      <c r="H1997" s="555"/>
      <c r="I1997" s="509"/>
      <c r="J1997" s="509"/>
      <c r="K1997" s="554"/>
      <c r="L1997" s="554"/>
      <c r="M1997" s="555"/>
      <c r="N1997" s="554"/>
    </row>
    <row r="1998" spans="1:14" x14ac:dyDescent="0.2">
      <c r="A1998" s="554"/>
      <c r="B1998" s="554"/>
      <c r="C1998" s="554"/>
      <c r="D1998" s="554"/>
      <c r="E1998" s="554"/>
      <c r="F1998" s="554"/>
      <c r="G1998" s="554"/>
      <c r="H1998" s="555"/>
      <c r="I1998" s="509"/>
      <c r="J1998" s="509"/>
      <c r="K1998" s="554"/>
      <c r="L1998" s="554"/>
      <c r="M1998" s="555"/>
      <c r="N1998" s="554"/>
    </row>
    <row r="1999" spans="1:14" x14ac:dyDescent="0.2">
      <c r="A1999" s="554"/>
      <c r="B1999" s="554"/>
      <c r="C1999" s="554"/>
      <c r="D1999" s="554"/>
      <c r="E1999" s="554"/>
      <c r="F1999" s="554"/>
      <c r="G1999" s="554"/>
      <c r="H1999" s="555"/>
      <c r="I1999" s="509"/>
      <c r="J1999" s="509"/>
      <c r="K1999" s="554"/>
      <c r="L1999" s="554"/>
      <c r="M1999" s="555"/>
      <c r="N1999" s="554"/>
    </row>
    <row r="2000" spans="1:14" x14ac:dyDescent="0.2">
      <c r="A2000" s="554"/>
      <c r="B2000" s="554"/>
      <c r="C2000" s="554"/>
      <c r="D2000" s="554"/>
      <c r="E2000" s="554"/>
      <c r="F2000" s="554"/>
      <c r="G2000" s="554"/>
      <c r="H2000" s="555"/>
      <c r="I2000" s="509"/>
      <c r="J2000" s="509"/>
      <c r="K2000" s="554"/>
      <c r="L2000" s="554"/>
      <c r="M2000" s="555"/>
      <c r="N2000" s="554"/>
    </row>
    <row r="2001" spans="1:14" x14ac:dyDescent="0.2">
      <c r="A2001" s="554"/>
      <c r="B2001" s="554"/>
      <c r="C2001" s="554"/>
      <c r="D2001" s="554"/>
      <c r="E2001" s="554"/>
      <c r="F2001" s="554"/>
      <c r="G2001" s="554"/>
      <c r="H2001" s="555"/>
      <c r="I2001" s="509"/>
      <c r="J2001" s="509"/>
      <c r="K2001" s="554"/>
      <c r="L2001" s="554"/>
      <c r="M2001" s="555"/>
      <c r="N2001" s="554"/>
    </row>
    <row r="2002" spans="1:14" x14ac:dyDescent="0.2">
      <c r="A2002" s="554"/>
      <c r="B2002" s="554"/>
      <c r="C2002" s="554"/>
      <c r="D2002" s="554"/>
      <c r="E2002" s="554"/>
      <c r="F2002" s="554"/>
      <c r="G2002" s="554"/>
      <c r="H2002" s="555"/>
      <c r="I2002" s="509"/>
      <c r="J2002" s="509"/>
      <c r="K2002" s="554"/>
      <c r="L2002" s="554"/>
      <c r="M2002" s="555"/>
      <c r="N2002" s="554"/>
    </row>
    <row r="2003" spans="1:14" x14ac:dyDescent="0.2">
      <c r="A2003" s="554"/>
      <c r="B2003" s="554"/>
      <c r="C2003" s="554"/>
      <c r="D2003" s="554"/>
      <c r="E2003" s="554"/>
      <c r="F2003" s="554"/>
      <c r="G2003" s="554"/>
      <c r="H2003" s="555"/>
      <c r="I2003" s="509"/>
      <c r="J2003" s="509"/>
      <c r="K2003" s="554"/>
      <c r="L2003" s="554"/>
      <c r="M2003" s="555"/>
      <c r="N2003" s="554"/>
    </row>
    <row r="2004" spans="1:14" x14ac:dyDescent="0.2">
      <c r="A2004" s="554"/>
      <c r="B2004" s="554"/>
      <c r="C2004" s="554"/>
      <c r="D2004" s="554"/>
      <c r="E2004" s="554"/>
      <c r="F2004" s="554"/>
      <c r="G2004" s="554"/>
      <c r="H2004" s="555"/>
      <c r="I2004" s="509"/>
      <c r="J2004" s="509"/>
      <c r="K2004" s="554"/>
      <c r="L2004" s="554"/>
      <c r="M2004" s="555"/>
      <c r="N2004" s="554"/>
    </row>
    <row r="2005" spans="1:14" x14ac:dyDescent="0.2">
      <c r="A2005" s="554"/>
      <c r="B2005" s="554"/>
      <c r="C2005" s="554"/>
      <c r="D2005" s="554"/>
      <c r="E2005" s="554"/>
      <c r="F2005" s="554"/>
      <c r="G2005" s="554"/>
      <c r="H2005" s="555"/>
      <c r="I2005" s="509"/>
      <c r="J2005" s="509"/>
      <c r="K2005" s="554"/>
      <c r="L2005" s="554"/>
      <c r="M2005" s="555"/>
      <c r="N2005" s="554"/>
    </row>
    <row r="2006" spans="1:14" x14ac:dyDescent="0.2">
      <c r="A2006" s="554"/>
      <c r="B2006" s="554"/>
      <c r="C2006" s="554"/>
      <c r="D2006" s="554"/>
      <c r="E2006" s="554"/>
      <c r="F2006" s="554"/>
      <c r="G2006" s="554"/>
      <c r="H2006" s="555"/>
      <c r="I2006" s="509"/>
      <c r="J2006" s="509"/>
      <c r="K2006" s="554"/>
      <c r="L2006" s="554"/>
      <c r="M2006" s="555"/>
      <c r="N2006" s="554"/>
    </row>
    <row r="2007" spans="1:14" x14ac:dyDescent="0.2">
      <c r="A2007" s="554"/>
      <c r="B2007" s="554"/>
      <c r="C2007" s="554"/>
      <c r="D2007" s="554"/>
      <c r="E2007" s="554"/>
      <c r="F2007" s="554"/>
      <c r="G2007" s="554"/>
      <c r="H2007" s="555"/>
      <c r="I2007" s="509"/>
      <c r="J2007" s="509"/>
      <c r="K2007" s="554"/>
      <c r="L2007" s="554"/>
      <c r="M2007" s="555"/>
      <c r="N2007" s="554"/>
    </row>
    <row r="2008" spans="1:14" x14ac:dyDescent="0.2">
      <c r="A2008" s="554"/>
      <c r="B2008" s="554"/>
      <c r="C2008" s="554"/>
      <c r="D2008" s="554"/>
      <c r="E2008" s="554"/>
      <c r="F2008" s="554"/>
      <c r="G2008" s="554"/>
      <c r="H2008" s="555"/>
      <c r="I2008" s="509"/>
      <c r="J2008" s="509"/>
      <c r="K2008" s="554"/>
      <c r="L2008" s="554"/>
      <c r="M2008" s="555"/>
      <c r="N2008" s="554"/>
    </row>
    <row r="2009" spans="1:14" x14ac:dyDescent="0.2">
      <c r="A2009" s="554"/>
      <c r="B2009" s="554"/>
      <c r="C2009" s="554"/>
      <c r="D2009" s="554"/>
      <c r="E2009" s="554"/>
      <c r="F2009" s="554"/>
      <c r="G2009" s="554"/>
      <c r="H2009" s="555"/>
      <c r="I2009" s="509"/>
      <c r="J2009" s="509"/>
      <c r="K2009" s="554"/>
      <c r="L2009" s="554"/>
      <c r="M2009" s="555"/>
      <c r="N2009" s="554"/>
    </row>
    <row r="2010" spans="1:14" x14ac:dyDescent="0.2">
      <c r="A2010" s="554"/>
      <c r="B2010" s="554"/>
      <c r="C2010" s="554"/>
      <c r="D2010" s="554"/>
      <c r="E2010" s="554"/>
      <c r="F2010" s="554"/>
      <c r="G2010" s="554"/>
      <c r="H2010" s="555"/>
      <c r="I2010" s="509"/>
      <c r="J2010" s="509"/>
      <c r="K2010" s="554"/>
      <c r="L2010" s="554"/>
      <c r="M2010" s="555"/>
      <c r="N2010" s="554"/>
    </row>
    <row r="2011" spans="1:14" x14ac:dyDescent="0.2">
      <c r="A2011" s="554"/>
      <c r="B2011" s="554"/>
      <c r="C2011" s="554"/>
      <c r="D2011" s="554"/>
      <c r="E2011" s="554"/>
      <c r="F2011" s="554"/>
      <c r="G2011" s="554"/>
      <c r="H2011" s="555"/>
      <c r="I2011" s="509"/>
      <c r="J2011" s="509"/>
      <c r="K2011" s="554"/>
      <c r="L2011" s="554"/>
      <c r="M2011" s="555"/>
      <c r="N2011" s="554"/>
    </row>
    <row r="2012" spans="1:14" x14ac:dyDescent="0.2">
      <c r="A2012" s="554"/>
      <c r="B2012" s="554"/>
      <c r="C2012" s="554"/>
      <c r="D2012" s="554"/>
      <c r="E2012" s="554"/>
      <c r="F2012" s="554"/>
      <c r="G2012" s="554"/>
      <c r="H2012" s="555"/>
      <c r="I2012" s="509"/>
      <c r="J2012" s="509"/>
      <c r="K2012" s="554"/>
      <c r="L2012" s="554"/>
      <c r="M2012" s="555"/>
      <c r="N2012" s="554"/>
    </row>
    <row r="2013" spans="1:14" x14ac:dyDescent="0.2">
      <c r="A2013" s="554"/>
      <c r="B2013" s="554"/>
      <c r="C2013" s="554"/>
      <c r="D2013" s="554"/>
      <c r="E2013" s="554"/>
      <c r="F2013" s="554"/>
      <c r="G2013" s="554"/>
      <c r="H2013" s="555"/>
      <c r="I2013" s="509"/>
      <c r="J2013" s="509"/>
      <c r="K2013" s="554"/>
      <c r="L2013" s="554"/>
      <c r="M2013" s="555"/>
      <c r="N2013" s="554"/>
    </row>
    <row r="2014" spans="1:14" x14ac:dyDescent="0.2">
      <c r="A2014" s="554"/>
      <c r="B2014" s="554"/>
      <c r="C2014" s="554"/>
      <c r="D2014" s="554"/>
      <c r="E2014" s="554"/>
      <c r="F2014" s="554"/>
      <c r="G2014" s="554"/>
      <c r="H2014" s="555"/>
      <c r="I2014" s="509"/>
      <c r="J2014" s="509"/>
      <c r="K2014" s="554"/>
      <c r="L2014" s="554"/>
      <c r="M2014" s="555"/>
      <c r="N2014" s="554"/>
    </row>
    <row r="2015" spans="1:14" x14ac:dyDescent="0.2">
      <c r="A2015" s="554"/>
      <c r="B2015" s="554"/>
      <c r="C2015" s="554"/>
      <c r="D2015" s="554"/>
      <c r="E2015" s="554"/>
      <c r="F2015" s="554"/>
      <c r="G2015" s="554"/>
      <c r="H2015" s="555"/>
      <c r="I2015" s="509"/>
      <c r="J2015" s="509"/>
      <c r="K2015" s="554"/>
      <c r="L2015" s="554"/>
      <c r="M2015" s="555"/>
      <c r="N2015" s="554"/>
    </row>
    <row r="2016" spans="1:14" x14ac:dyDescent="0.2">
      <c r="A2016" s="554"/>
      <c r="B2016" s="554"/>
      <c r="C2016" s="554"/>
      <c r="D2016" s="554"/>
      <c r="E2016" s="554"/>
      <c r="F2016" s="554"/>
      <c r="G2016" s="554"/>
      <c r="H2016" s="555"/>
      <c r="I2016" s="509"/>
      <c r="J2016" s="509"/>
      <c r="K2016" s="554"/>
      <c r="L2016" s="554"/>
      <c r="M2016" s="555"/>
      <c r="N2016" s="554"/>
    </row>
    <row r="2017" spans="1:14" x14ac:dyDescent="0.2">
      <c r="A2017" s="554"/>
      <c r="B2017" s="554"/>
      <c r="C2017" s="554"/>
      <c r="D2017" s="554"/>
      <c r="E2017" s="554"/>
      <c r="F2017" s="554"/>
      <c r="G2017" s="554"/>
      <c r="H2017" s="555"/>
      <c r="I2017" s="509"/>
      <c r="J2017" s="509"/>
      <c r="K2017" s="554"/>
      <c r="L2017" s="554"/>
      <c r="M2017" s="555"/>
      <c r="N2017" s="554"/>
    </row>
    <row r="2018" spans="1:14" x14ac:dyDescent="0.2">
      <c r="A2018" s="554"/>
      <c r="B2018" s="554"/>
      <c r="C2018" s="554"/>
      <c r="D2018" s="554"/>
      <c r="E2018" s="554"/>
      <c r="F2018" s="554"/>
      <c r="G2018" s="554"/>
      <c r="H2018" s="555"/>
      <c r="I2018" s="509"/>
      <c r="J2018" s="509"/>
      <c r="K2018" s="554"/>
      <c r="L2018" s="554"/>
      <c r="M2018" s="555"/>
      <c r="N2018" s="554"/>
    </row>
    <row r="2019" spans="1:14" x14ac:dyDescent="0.2">
      <c r="A2019" s="554"/>
      <c r="B2019" s="554"/>
      <c r="C2019" s="554"/>
      <c r="D2019" s="554"/>
      <c r="E2019" s="554"/>
      <c r="F2019" s="554"/>
      <c r="G2019" s="554"/>
      <c r="H2019" s="555"/>
      <c r="I2019" s="509"/>
      <c r="J2019" s="509"/>
      <c r="K2019" s="554"/>
      <c r="L2019" s="554"/>
      <c r="M2019" s="555"/>
      <c r="N2019" s="554"/>
    </row>
    <row r="2020" spans="1:14" x14ac:dyDescent="0.2">
      <c r="A2020" s="554"/>
      <c r="B2020" s="554"/>
      <c r="C2020" s="554"/>
      <c r="D2020" s="554"/>
      <c r="E2020" s="554"/>
      <c r="F2020" s="554"/>
      <c r="G2020" s="554"/>
      <c r="H2020" s="555"/>
      <c r="I2020" s="509"/>
      <c r="J2020" s="509"/>
      <c r="K2020" s="554"/>
      <c r="L2020" s="554"/>
      <c r="M2020" s="555"/>
      <c r="N2020" s="554"/>
    </row>
    <row r="2021" spans="1:14" x14ac:dyDescent="0.2">
      <c r="A2021" s="554"/>
      <c r="B2021" s="554"/>
      <c r="C2021" s="554"/>
      <c r="D2021" s="554"/>
      <c r="E2021" s="554"/>
      <c r="F2021" s="554"/>
      <c r="G2021" s="554"/>
      <c r="H2021" s="555"/>
      <c r="I2021" s="509"/>
      <c r="J2021" s="509"/>
      <c r="K2021" s="554"/>
      <c r="L2021" s="554"/>
      <c r="M2021" s="555"/>
      <c r="N2021" s="554"/>
    </row>
    <row r="2022" spans="1:14" x14ac:dyDescent="0.2">
      <c r="A2022" s="554"/>
      <c r="B2022" s="554"/>
      <c r="C2022" s="554"/>
      <c r="D2022" s="554"/>
      <c r="E2022" s="554"/>
      <c r="F2022" s="554"/>
      <c r="G2022" s="554"/>
      <c r="H2022" s="555"/>
      <c r="I2022" s="509"/>
      <c r="J2022" s="509"/>
      <c r="K2022" s="554"/>
      <c r="L2022" s="554"/>
      <c r="M2022" s="555"/>
      <c r="N2022" s="554"/>
    </row>
    <row r="2023" spans="1:14" x14ac:dyDescent="0.2">
      <c r="A2023" s="554"/>
      <c r="B2023" s="554"/>
      <c r="C2023" s="554"/>
      <c r="D2023" s="554"/>
      <c r="E2023" s="554"/>
      <c r="F2023" s="554"/>
      <c r="G2023" s="554"/>
      <c r="H2023" s="555"/>
      <c r="I2023" s="509"/>
      <c r="J2023" s="509"/>
      <c r="K2023" s="554"/>
      <c r="L2023" s="554"/>
      <c r="M2023" s="555"/>
      <c r="N2023" s="554"/>
    </row>
    <row r="2024" spans="1:14" x14ac:dyDescent="0.2">
      <c r="A2024" s="554"/>
      <c r="B2024" s="554"/>
      <c r="C2024" s="554"/>
      <c r="D2024" s="554"/>
      <c r="E2024" s="554"/>
      <c r="F2024" s="554"/>
      <c r="G2024" s="554"/>
      <c r="H2024" s="555"/>
      <c r="I2024" s="509"/>
      <c r="J2024" s="509"/>
      <c r="K2024" s="554"/>
      <c r="L2024" s="554"/>
      <c r="M2024" s="555"/>
      <c r="N2024" s="554"/>
    </row>
    <row r="2025" spans="1:14" x14ac:dyDescent="0.2">
      <c r="A2025" s="554"/>
      <c r="B2025" s="554"/>
      <c r="C2025" s="554"/>
      <c r="D2025" s="554"/>
      <c r="E2025" s="554"/>
      <c r="F2025" s="554"/>
      <c r="G2025" s="554"/>
      <c r="H2025" s="555"/>
      <c r="I2025" s="509"/>
      <c r="J2025" s="509"/>
      <c r="K2025" s="554"/>
      <c r="L2025" s="554"/>
      <c r="M2025" s="555"/>
      <c r="N2025" s="554"/>
    </row>
    <row r="2026" spans="1:14" x14ac:dyDescent="0.2">
      <c r="A2026" s="554"/>
      <c r="B2026" s="554"/>
      <c r="C2026" s="554"/>
      <c r="D2026" s="554"/>
      <c r="E2026" s="554"/>
      <c r="F2026" s="554"/>
      <c r="G2026" s="554"/>
      <c r="H2026" s="555"/>
      <c r="I2026" s="509"/>
      <c r="J2026" s="509"/>
      <c r="K2026" s="554"/>
      <c r="L2026" s="554"/>
      <c r="M2026" s="555"/>
      <c r="N2026" s="554"/>
    </row>
    <row r="2027" spans="1:14" x14ac:dyDescent="0.2">
      <c r="A2027" s="554"/>
      <c r="B2027" s="554"/>
      <c r="C2027" s="554"/>
      <c r="D2027" s="554"/>
      <c r="E2027" s="554"/>
      <c r="F2027" s="554"/>
      <c r="G2027" s="554"/>
      <c r="H2027" s="555"/>
      <c r="I2027" s="509"/>
      <c r="J2027" s="509"/>
      <c r="K2027" s="554"/>
      <c r="L2027" s="554"/>
      <c r="M2027" s="555"/>
      <c r="N2027" s="554"/>
    </row>
    <row r="2028" spans="1:14" x14ac:dyDescent="0.2">
      <c r="A2028" s="554"/>
      <c r="B2028" s="554"/>
      <c r="C2028" s="554"/>
      <c r="D2028" s="554"/>
      <c r="E2028" s="554"/>
      <c r="F2028" s="554"/>
      <c r="G2028" s="554"/>
      <c r="H2028" s="555"/>
      <c r="I2028" s="509"/>
      <c r="J2028" s="509"/>
      <c r="K2028" s="554"/>
      <c r="L2028" s="554"/>
      <c r="M2028" s="555"/>
      <c r="N2028" s="554"/>
    </row>
    <row r="2029" spans="1:14" x14ac:dyDescent="0.2">
      <c r="A2029" s="554"/>
      <c r="B2029" s="554"/>
      <c r="C2029" s="554"/>
      <c r="D2029" s="554"/>
      <c r="E2029" s="554"/>
      <c r="F2029" s="554"/>
      <c r="G2029" s="554"/>
      <c r="H2029" s="555"/>
      <c r="I2029" s="509"/>
      <c r="J2029" s="509"/>
      <c r="K2029" s="554"/>
      <c r="L2029" s="554"/>
      <c r="M2029" s="555"/>
      <c r="N2029" s="554"/>
    </row>
    <row r="2030" spans="1:14" x14ac:dyDescent="0.2">
      <c r="A2030" s="554"/>
      <c r="B2030" s="554"/>
      <c r="C2030" s="554"/>
      <c r="D2030" s="554"/>
      <c r="E2030" s="554"/>
      <c r="F2030" s="554"/>
      <c r="G2030" s="554"/>
      <c r="H2030" s="555"/>
      <c r="I2030" s="509"/>
      <c r="J2030" s="509"/>
      <c r="K2030" s="554"/>
      <c r="L2030" s="554"/>
      <c r="M2030" s="555"/>
      <c r="N2030" s="554"/>
    </row>
    <row r="2031" spans="1:14" x14ac:dyDescent="0.2">
      <c r="A2031" s="554"/>
      <c r="B2031" s="554"/>
      <c r="C2031" s="554"/>
      <c r="D2031" s="554"/>
      <c r="E2031" s="554"/>
      <c r="F2031" s="554"/>
      <c r="G2031" s="554"/>
      <c r="H2031" s="555"/>
      <c r="I2031" s="509"/>
      <c r="J2031" s="509"/>
      <c r="K2031" s="554"/>
      <c r="L2031" s="554"/>
      <c r="M2031" s="555"/>
      <c r="N2031" s="554"/>
    </row>
    <row r="2032" spans="1:14" x14ac:dyDescent="0.2">
      <c r="A2032" s="554"/>
      <c r="B2032" s="554"/>
      <c r="C2032" s="554"/>
      <c r="D2032" s="554"/>
      <c r="E2032" s="554"/>
      <c r="F2032" s="554"/>
      <c r="G2032" s="554"/>
      <c r="H2032" s="555"/>
      <c r="I2032" s="509"/>
      <c r="J2032" s="509"/>
      <c r="K2032" s="554"/>
      <c r="L2032" s="554"/>
      <c r="M2032" s="555"/>
      <c r="N2032" s="554"/>
    </row>
    <row r="2033" spans="1:14" x14ac:dyDescent="0.2">
      <c r="A2033" s="554"/>
      <c r="B2033" s="554"/>
      <c r="C2033" s="554"/>
      <c r="D2033" s="554"/>
      <c r="E2033" s="554"/>
      <c r="F2033" s="554"/>
      <c r="G2033" s="554"/>
      <c r="H2033" s="555"/>
      <c r="I2033" s="509"/>
      <c r="J2033" s="509"/>
      <c r="K2033" s="554"/>
      <c r="L2033" s="554"/>
      <c r="M2033" s="555"/>
      <c r="N2033" s="554"/>
    </row>
    <row r="2034" spans="1:14" x14ac:dyDescent="0.2">
      <c r="A2034" s="554"/>
      <c r="B2034" s="554"/>
      <c r="C2034" s="554"/>
      <c r="D2034" s="554"/>
      <c r="E2034" s="554"/>
      <c r="F2034" s="554"/>
      <c r="G2034" s="554"/>
      <c r="H2034" s="555"/>
      <c r="I2034" s="509"/>
      <c r="J2034" s="509"/>
      <c r="K2034" s="554"/>
      <c r="L2034" s="554"/>
      <c r="M2034" s="555"/>
      <c r="N2034" s="554"/>
    </row>
    <row r="2035" spans="1:14" x14ac:dyDescent="0.2">
      <c r="A2035" s="554"/>
      <c r="B2035" s="554"/>
      <c r="C2035" s="554"/>
      <c r="D2035" s="554"/>
      <c r="E2035" s="554"/>
      <c r="F2035" s="554"/>
      <c r="G2035" s="554"/>
      <c r="H2035" s="555"/>
      <c r="I2035" s="509"/>
      <c r="J2035" s="509"/>
      <c r="K2035" s="554"/>
      <c r="L2035" s="554"/>
      <c r="M2035" s="555"/>
      <c r="N2035" s="554"/>
    </row>
    <row r="2036" spans="1:14" x14ac:dyDescent="0.2">
      <c r="A2036" s="554"/>
      <c r="B2036" s="554"/>
      <c r="C2036" s="554"/>
      <c r="D2036" s="554"/>
      <c r="E2036" s="554"/>
      <c r="F2036" s="554"/>
      <c r="G2036" s="554"/>
      <c r="H2036" s="555"/>
      <c r="I2036" s="509"/>
      <c r="J2036" s="509"/>
      <c r="K2036" s="554"/>
      <c r="L2036" s="554"/>
      <c r="M2036" s="555"/>
      <c r="N2036" s="554"/>
    </row>
    <row r="2037" spans="1:14" x14ac:dyDescent="0.2">
      <c r="A2037" s="554"/>
      <c r="B2037" s="554"/>
      <c r="C2037" s="554"/>
      <c r="D2037" s="554"/>
      <c r="E2037" s="554"/>
      <c r="F2037" s="554"/>
      <c r="G2037" s="554"/>
      <c r="H2037" s="555"/>
      <c r="I2037" s="509"/>
      <c r="J2037" s="509"/>
      <c r="K2037" s="554"/>
      <c r="L2037" s="554"/>
      <c r="M2037" s="555"/>
      <c r="N2037" s="554"/>
    </row>
    <row r="2038" spans="1:14" x14ac:dyDescent="0.2">
      <c r="A2038" s="554"/>
      <c r="B2038" s="554"/>
      <c r="C2038" s="554"/>
      <c r="D2038" s="554"/>
      <c r="E2038" s="554"/>
      <c r="F2038" s="554"/>
      <c r="G2038" s="554"/>
      <c r="H2038" s="555"/>
      <c r="I2038" s="509"/>
      <c r="J2038" s="509"/>
      <c r="K2038" s="554"/>
      <c r="L2038" s="554"/>
      <c r="M2038" s="555"/>
      <c r="N2038" s="554"/>
    </row>
    <row r="2039" spans="1:14" x14ac:dyDescent="0.2">
      <c r="A2039" s="554"/>
      <c r="B2039" s="554"/>
      <c r="C2039" s="554"/>
      <c r="D2039" s="554"/>
      <c r="E2039" s="554"/>
      <c r="F2039" s="554"/>
      <c r="G2039" s="554"/>
      <c r="H2039" s="555"/>
      <c r="I2039" s="509"/>
      <c r="J2039" s="509"/>
      <c r="K2039" s="554"/>
      <c r="L2039" s="554"/>
      <c r="M2039" s="555"/>
      <c r="N2039" s="554"/>
    </row>
    <row r="2040" spans="1:14" x14ac:dyDescent="0.2">
      <c r="A2040" s="554"/>
      <c r="B2040" s="554"/>
      <c r="C2040" s="554"/>
      <c r="D2040" s="554"/>
      <c r="E2040" s="554"/>
      <c r="F2040" s="554"/>
      <c r="G2040" s="554"/>
      <c r="H2040" s="555"/>
      <c r="I2040" s="509"/>
      <c r="J2040" s="509"/>
      <c r="K2040" s="554"/>
      <c r="L2040" s="554"/>
      <c r="M2040" s="555"/>
      <c r="N2040" s="554"/>
    </row>
    <row r="2041" spans="1:14" x14ac:dyDescent="0.2">
      <c r="A2041" s="554"/>
      <c r="B2041" s="554"/>
      <c r="C2041" s="554"/>
      <c r="D2041" s="554"/>
      <c r="E2041" s="554"/>
      <c r="F2041" s="554"/>
      <c r="G2041" s="554"/>
      <c r="H2041" s="555"/>
      <c r="I2041" s="509"/>
      <c r="J2041" s="509"/>
      <c r="K2041" s="554"/>
      <c r="L2041" s="554"/>
      <c r="M2041" s="555"/>
      <c r="N2041" s="554"/>
    </row>
    <row r="2042" spans="1:14" x14ac:dyDescent="0.2">
      <c r="A2042" s="554"/>
      <c r="B2042" s="554"/>
      <c r="C2042" s="554"/>
      <c r="D2042" s="554"/>
      <c r="E2042" s="554"/>
      <c r="F2042" s="554"/>
      <c r="G2042" s="554"/>
      <c r="H2042" s="555"/>
      <c r="I2042" s="509"/>
      <c r="J2042" s="509"/>
      <c r="K2042" s="554"/>
      <c r="L2042" s="554"/>
      <c r="M2042" s="555"/>
      <c r="N2042" s="554"/>
    </row>
    <row r="2043" spans="1:14" x14ac:dyDescent="0.2">
      <c r="A2043" s="554"/>
      <c r="B2043" s="554"/>
      <c r="C2043" s="554"/>
      <c r="D2043" s="554"/>
      <c r="E2043" s="554"/>
      <c r="F2043" s="554"/>
      <c r="G2043" s="554"/>
      <c r="H2043" s="555"/>
      <c r="I2043" s="509"/>
      <c r="J2043" s="509"/>
      <c r="K2043" s="554"/>
      <c r="L2043" s="554"/>
      <c r="M2043" s="555"/>
      <c r="N2043" s="554"/>
    </row>
    <row r="2044" spans="1:14" x14ac:dyDescent="0.2">
      <c r="A2044" s="554"/>
      <c r="B2044" s="554"/>
      <c r="C2044" s="554"/>
      <c r="D2044" s="554"/>
      <c r="E2044" s="554"/>
      <c r="F2044" s="554"/>
      <c r="G2044" s="554"/>
      <c r="H2044" s="555"/>
      <c r="I2044" s="509"/>
      <c r="J2044" s="509"/>
      <c r="K2044" s="554"/>
      <c r="L2044" s="554"/>
      <c r="M2044" s="555"/>
      <c r="N2044" s="554"/>
    </row>
    <row r="2045" spans="1:14" x14ac:dyDescent="0.2">
      <c r="A2045" s="554"/>
      <c r="B2045" s="554"/>
      <c r="C2045" s="554"/>
      <c r="D2045" s="554"/>
      <c r="E2045" s="554"/>
      <c r="F2045" s="554"/>
      <c r="G2045" s="554"/>
      <c r="H2045" s="555"/>
      <c r="I2045" s="509"/>
      <c r="J2045" s="509"/>
      <c r="K2045" s="554"/>
      <c r="L2045" s="554"/>
      <c r="M2045" s="555"/>
      <c r="N2045" s="554"/>
    </row>
    <row r="2046" spans="1:14" x14ac:dyDescent="0.2">
      <c r="A2046" s="554"/>
      <c r="B2046" s="554"/>
      <c r="C2046" s="554"/>
      <c r="D2046" s="554"/>
      <c r="E2046" s="554"/>
      <c r="F2046" s="554"/>
      <c r="G2046" s="554"/>
      <c r="H2046" s="555"/>
      <c r="I2046" s="509"/>
      <c r="J2046" s="509"/>
      <c r="K2046" s="554"/>
      <c r="L2046" s="554"/>
      <c r="M2046" s="555"/>
      <c r="N2046" s="554"/>
    </row>
    <row r="2047" spans="1:14" x14ac:dyDescent="0.2">
      <c r="A2047" s="554"/>
      <c r="B2047" s="554"/>
      <c r="C2047" s="554"/>
      <c r="D2047" s="554"/>
      <c r="E2047" s="554"/>
      <c r="F2047" s="554"/>
      <c r="G2047" s="554"/>
      <c r="H2047" s="555"/>
      <c r="I2047" s="509"/>
      <c r="J2047" s="509"/>
      <c r="K2047" s="554"/>
      <c r="L2047" s="554"/>
      <c r="M2047" s="555"/>
      <c r="N2047" s="554"/>
    </row>
    <row r="2048" spans="1:14" x14ac:dyDescent="0.2">
      <c r="A2048" s="554"/>
      <c r="B2048" s="554"/>
      <c r="C2048" s="554"/>
      <c r="D2048" s="554"/>
      <c r="E2048" s="554"/>
      <c r="F2048" s="554"/>
      <c r="G2048" s="554"/>
      <c r="H2048" s="555"/>
      <c r="I2048" s="509"/>
      <c r="J2048" s="509"/>
      <c r="K2048" s="554"/>
      <c r="L2048" s="554"/>
      <c r="M2048" s="555"/>
      <c r="N2048" s="554"/>
    </row>
    <row r="2049" spans="1:14" x14ac:dyDescent="0.2">
      <c r="A2049" s="554"/>
      <c r="B2049" s="554"/>
      <c r="C2049" s="554"/>
      <c r="D2049" s="554"/>
      <c r="E2049" s="554"/>
      <c r="F2049" s="554"/>
      <c r="G2049" s="554"/>
      <c r="H2049" s="555"/>
      <c r="I2049" s="509"/>
      <c r="J2049" s="509"/>
      <c r="K2049" s="554"/>
      <c r="L2049" s="554"/>
      <c r="M2049" s="555"/>
      <c r="N2049" s="554"/>
    </row>
    <row r="2050" spans="1:14" x14ac:dyDescent="0.2">
      <c r="A2050" s="554"/>
      <c r="B2050" s="554"/>
      <c r="C2050" s="554"/>
      <c r="D2050" s="554"/>
      <c r="E2050" s="554"/>
      <c r="F2050" s="554"/>
      <c r="G2050" s="554"/>
      <c r="H2050" s="555"/>
      <c r="I2050" s="509"/>
      <c r="J2050" s="509"/>
      <c r="K2050" s="554"/>
      <c r="L2050" s="554"/>
      <c r="M2050" s="555"/>
      <c r="N2050" s="554"/>
    </row>
  </sheetData>
  <sortState ref="A2:O2053">
    <sortCondition ref="C2:C2053"/>
  </sortState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52"/>
  <sheetViews>
    <sheetView topLeftCell="A584" workbookViewId="0">
      <selection activeCell="A2" sqref="A2:XFD608"/>
    </sheetView>
  </sheetViews>
  <sheetFormatPr defaultColWidth="12.140625" defaultRowHeight="12.75" x14ac:dyDescent="0.2"/>
  <cols>
    <col min="3" max="3" width="4.28515625" customWidth="1"/>
    <col min="10" max="10" width="12.140625" style="362"/>
    <col min="11" max="11" width="17.140625" style="363" customWidth="1"/>
    <col min="12" max="12" width="15.85546875" customWidth="1"/>
  </cols>
  <sheetData>
    <row r="1" spans="1:15" s="362" customFormat="1" x14ac:dyDescent="0.2">
      <c r="A1" s="543" t="s">
        <v>888</v>
      </c>
      <c r="B1" s="543" t="s">
        <v>0</v>
      </c>
      <c r="C1" s="543" t="s">
        <v>889</v>
      </c>
      <c r="D1" s="543" t="s">
        <v>1</v>
      </c>
      <c r="E1" s="543" t="s">
        <v>31</v>
      </c>
      <c r="F1" s="543" t="s">
        <v>32</v>
      </c>
      <c r="G1" s="543" t="s">
        <v>40</v>
      </c>
      <c r="H1" s="543" t="s">
        <v>33</v>
      </c>
      <c r="I1" s="508" t="s">
        <v>2</v>
      </c>
      <c r="J1" s="543" t="s">
        <v>36</v>
      </c>
      <c r="K1" s="543" t="s">
        <v>3</v>
      </c>
      <c r="L1" s="543" t="s">
        <v>34</v>
      </c>
      <c r="M1" s="543" t="s">
        <v>35</v>
      </c>
    </row>
    <row r="2" spans="1:15" x14ac:dyDescent="0.2">
      <c r="A2" s="627" t="s">
        <v>896</v>
      </c>
      <c r="B2" s="627" t="s">
        <v>900</v>
      </c>
      <c r="C2" s="627" t="s">
        <v>892</v>
      </c>
      <c r="D2" s="627" t="s">
        <v>2328</v>
      </c>
      <c r="E2" s="627" t="s">
        <v>2329</v>
      </c>
      <c r="F2" s="627" t="s">
        <v>2330</v>
      </c>
      <c r="G2" s="627" t="s">
        <v>2331</v>
      </c>
      <c r="H2" s="628">
        <v>42515</v>
      </c>
      <c r="I2" s="629">
        <v>-20771.849999999999</v>
      </c>
      <c r="J2" s="627"/>
      <c r="K2" s="627" t="s">
        <v>557</v>
      </c>
      <c r="L2" s="628">
        <v>42516</v>
      </c>
      <c r="M2" s="627" t="s">
        <v>72</v>
      </c>
      <c r="N2" s="550"/>
      <c r="O2" s="549"/>
    </row>
    <row r="3" spans="1:15" x14ac:dyDescent="0.2">
      <c r="A3" s="627" t="s">
        <v>890</v>
      </c>
      <c r="B3" s="627" t="s">
        <v>900</v>
      </c>
      <c r="C3" s="627" t="s">
        <v>892</v>
      </c>
      <c r="D3" s="627" t="s">
        <v>844</v>
      </c>
      <c r="E3" s="627" t="s">
        <v>845</v>
      </c>
      <c r="F3" s="627" t="s">
        <v>846</v>
      </c>
      <c r="G3" s="627" t="s">
        <v>2537</v>
      </c>
      <c r="H3" s="628">
        <v>42502</v>
      </c>
      <c r="I3" s="629">
        <v>-110.1</v>
      </c>
      <c r="J3" s="627"/>
      <c r="K3" s="627" t="s">
        <v>2538</v>
      </c>
      <c r="L3" s="628">
        <v>42515</v>
      </c>
      <c r="M3" s="627" t="s">
        <v>1735</v>
      </c>
      <c r="N3" s="550"/>
      <c r="O3" s="549"/>
    </row>
    <row r="4" spans="1:15" x14ac:dyDescent="0.2">
      <c r="A4" s="627" t="s">
        <v>890</v>
      </c>
      <c r="B4" s="627" t="s">
        <v>900</v>
      </c>
      <c r="C4" s="627" t="s">
        <v>892</v>
      </c>
      <c r="D4" s="627" t="s">
        <v>2648</v>
      </c>
      <c r="E4" s="627" t="s">
        <v>2649</v>
      </c>
      <c r="F4" s="627" t="s">
        <v>2650</v>
      </c>
      <c r="G4" s="627" t="s">
        <v>2651</v>
      </c>
      <c r="H4" s="628">
        <v>42479</v>
      </c>
      <c r="I4" s="629">
        <v>-127.82</v>
      </c>
      <c r="J4" s="627"/>
      <c r="K4" s="627" t="s">
        <v>1033</v>
      </c>
      <c r="L4" s="628">
        <v>42499</v>
      </c>
      <c r="M4" s="627" t="s">
        <v>72</v>
      </c>
      <c r="N4" s="550"/>
      <c r="O4" s="549"/>
    </row>
    <row r="5" spans="1:15" x14ac:dyDescent="0.2">
      <c r="A5" s="627" t="s">
        <v>890</v>
      </c>
      <c r="B5" s="627" t="s">
        <v>900</v>
      </c>
      <c r="C5" s="627" t="s">
        <v>892</v>
      </c>
      <c r="D5" s="627" t="s">
        <v>2130</v>
      </c>
      <c r="E5" s="627" t="s">
        <v>2131</v>
      </c>
      <c r="F5" s="627" t="s">
        <v>2132</v>
      </c>
      <c r="G5" s="627" t="s">
        <v>2666</v>
      </c>
      <c r="H5" s="628">
        <v>42486</v>
      </c>
      <c r="I5" s="629">
        <v>-834.9</v>
      </c>
      <c r="J5" s="627"/>
      <c r="K5" s="627" t="s">
        <v>88</v>
      </c>
      <c r="L5" s="628">
        <v>42493</v>
      </c>
      <c r="M5" s="627" t="s">
        <v>72</v>
      </c>
      <c r="N5" s="550"/>
      <c r="O5" s="549"/>
    </row>
    <row r="6" spans="1:15" x14ac:dyDescent="0.2">
      <c r="A6" s="627" t="s">
        <v>890</v>
      </c>
      <c r="B6" s="627" t="s">
        <v>900</v>
      </c>
      <c r="C6" s="627" t="s">
        <v>892</v>
      </c>
      <c r="D6" s="627" t="s">
        <v>83</v>
      </c>
      <c r="E6" s="627" t="s">
        <v>84</v>
      </c>
      <c r="F6" s="627" t="s">
        <v>85</v>
      </c>
      <c r="G6" s="627" t="s">
        <v>2730</v>
      </c>
      <c r="H6" s="628">
        <v>42509</v>
      </c>
      <c r="I6" s="629">
        <v>-132.83000000000001</v>
      </c>
      <c r="J6" s="627"/>
      <c r="K6" s="627" t="s">
        <v>413</v>
      </c>
      <c r="L6" s="628">
        <v>42513</v>
      </c>
      <c r="M6" s="627" t="s">
        <v>72</v>
      </c>
      <c r="N6" s="550"/>
      <c r="O6" s="549"/>
    </row>
    <row r="7" spans="1:15" x14ac:dyDescent="0.2">
      <c r="A7" s="627" t="s">
        <v>890</v>
      </c>
      <c r="B7" s="627" t="s">
        <v>900</v>
      </c>
      <c r="C7" s="627" t="s">
        <v>892</v>
      </c>
      <c r="D7" s="627" t="s">
        <v>80</v>
      </c>
      <c r="E7" s="627" t="s">
        <v>81</v>
      </c>
      <c r="F7" s="627" t="s">
        <v>82</v>
      </c>
      <c r="G7" s="627" t="s">
        <v>2753</v>
      </c>
      <c r="H7" s="628">
        <v>42509</v>
      </c>
      <c r="I7" s="629">
        <v>-29.03</v>
      </c>
      <c r="J7" s="627" t="s">
        <v>2230</v>
      </c>
      <c r="K7" s="627" t="s">
        <v>104</v>
      </c>
      <c r="L7" s="628">
        <v>42513</v>
      </c>
      <c r="M7" s="627" t="s">
        <v>72</v>
      </c>
      <c r="N7" s="550"/>
      <c r="O7" s="549"/>
    </row>
    <row r="8" spans="1:15" x14ac:dyDescent="0.2">
      <c r="A8" s="627" t="s">
        <v>890</v>
      </c>
      <c r="B8" s="627" t="s">
        <v>900</v>
      </c>
      <c r="C8" s="627" t="s">
        <v>892</v>
      </c>
      <c r="D8" s="627" t="s">
        <v>76</v>
      </c>
      <c r="E8" s="627" t="s">
        <v>77</v>
      </c>
      <c r="F8" s="627" t="s">
        <v>78</v>
      </c>
      <c r="G8" s="627" t="s">
        <v>2761</v>
      </c>
      <c r="H8" s="628">
        <v>42500</v>
      </c>
      <c r="I8" s="629">
        <v>-661.48</v>
      </c>
      <c r="J8" s="627"/>
      <c r="K8" s="627" t="s">
        <v>295</v>
      </c>
      <c r="L8" s="628">
        <v>42513</v>
      </c>
      <c r="M8" s="627" t="s">
        <v>1735</v>
      </c>
      <c r="N8" s="550"/>
      <c r="O8" s="549"/>
    </row>
    <row r="9" spans="1:15" x14ac:dyDescent="0.2">
      <c r="A9" s="627" t="s">
        <v>890</v>
      </c>
      <c r="B9" s="627" t="s">
        <v>900</v>
      </c>
      <c r="C9" s="627" t="s">
        <v>892</v>
      </c>
      <c r="D9" s="627" t="s">
        <v>348</v>
      </c>
      <c r="E9" s="627" t="s">
        <v>349</v>
      </c>
      <c r="F9" s="627" t="s">
        <v>350</v>
      </c>
      <c r="G9" s="627" t="s">
        <v>2799</v>
      </c>
      <c r="H9" s="628">
        <v>42490</v>
      </c>
      <c r="I9" s="629">
        <v>-4.57</v>
      </c>
      <c r="J9" s="627"/>
      <c r="K9" s="627" t="s">
        <v>2800</v>
      </c>
      <c r="L9" s="628">
        <v>42496</v>
      </c>
      <c r="M9" s="627" t="s">
        <v>72</v>
      </c>
      <c r="N9" s="550"/>
      <c r="O9" s="549"/>
    </row>
    <row r="10" spans="1:15" x14ac:dyDescent="0.2">
      <c r="A10" s="627" t="s">
        <v>890</v>
      </c>
      <c r="B10" s="627" t="s">
        <v>900</v>
      </c>
      <c r="C10" s="627" t="s">
        <v>892</v>
      </c>
      <c r="D10" s="627" t="s">
        <v>105</v>
      </c>
      <c r="E10" s="627" t="s">
        <v>106</v>
      </c>
      <c r="F10" s="627" t="s">
        <v>107</v>
      </c>
      <c r="G10" s="627" t="s">
        <v>2811</v>
      </c>
      <c r="H10" s="628">
        <v>42507</v>
      </c>
      <c r="I10" s="629">
        <v>-1130.1400000000001</v>
      </c>
      <c r="J10" s="627" t="s">
        <v>2810</v>
      </c>
      <c r="K10" s="627" t="s">
        <v>132</v>
      </c>
      <c r="L10" s="628">
        <v>42508</v>
      </c>
      <c r="M10" s="627" t="s">
        <v>72</v>
      </c>
      <c r="N10" s="550"/>
      <c r="O10" s="549"/>
    </row>
    <row r="11" spans="1:15" x14ac:dyDescent="0.2">
      <c r="A11" s="627" t="s">
        <v>890</v>
      </c>
      <c r="B11" s="627" t="s">
        <v>900</v>
      </c>
      <c r="C11" s="627" t="s">
        <v>892</v>
      </c>
      <c r="D11" s="627" t="s">
        <v>139</v>
      </c>
      <c r="E11" s="627" t="s">
        <v>140</v>
      </c>
      <c r="F11" s="627" t="s">
        <v>141</v>
      </c>
      <c r="G11" s="627" t="s">
        <v>2936</v>
      </c>
      <c r="H11" s="628">
        <v>42517</v>
      </c>
      <c r="I11" s="629">
        <v>-6151.6399999999994</v>
      </c>
      <c r="J11" s="627"/>
      <c r="K11" s="627" t="s">
        <v>274</v>
      </c>
      <c r="L11" s="628">
        <v>42520</v>
      </c>
      <c r="M11" s="627" t="s">
        <v>72</v>
      </c>
      <c r="N11" s="550"/>
      <c r="O11" s="549"/>
    </row>
    <row r="12" spans="1:15" x14ac:dyDescent="0.2">
      <c r="A12" s="627" t="s">
        <v>890</v>
      </c>
      <c r="B12" s="627" t="s">
        <v>900</v>
      </c>
      <c r="C12" s="627" t="s">
        <v>892</v>
      </c>
      <c r="D12" s="627" t="s">
        <v>90</v>
      </c>
      <c r="E12" s="627" t="s">
        <v>91</v>
      </c>
      <c r="F12" s="627" t="s">
        <v>92</v>
      </c>
      <c r="G12" s="627" t="s">
        <v>3086</v>
      </c>
      <c r="H12" s="628">
        <v>42517</v>
      </c>
      <c r="I12" s="629">
        <v>-100.37</v>
      </c>
      <c r="J12" s="627" t="s">
        <v>3087</v>
      </c>
      <c r="K12" s="627" t="s">
        <v>2831</v>
      </c>
      <c r="L12" s="628">
        <v>42520</v>
      </c>
      <c r="M12" s="627" t="s">
        <v>72</v>
      </c>
      <c r="N12" s="550"/>
      <c r="O12" s="549"/>
    </row>
    <row r="13" spans="1:15" x14ac:dyDescent="0.2">
      <c r="A13" s="627" t="s">
        <v>890</v>
      </c>
      <c r="B13" s="627" t="s">
        <v>900</v>
      </c>
      <c r="C13" s="627" t="s">
        <v>892</v>
      </c>
      <c r="D13" s="627" t="s">
        <v>90</v>
      </c>
      <c r="E13" s="627" t="s">
        <v>91</v>
      </c>
      <c r="F13" s="627" t="s">
        <v>92</v>
      </c>
      <c r="G13" s="627" t="s">
        <v>3092</v>
      </c>
      <c r="H13" s="628">
        <v>42495</v>
      </c>
      <c r="I13" s="629">
        <v>-13.43</v>
      </c>
      <c r="J13" s="627" t="s">
        <v>3093</v>
      </c>
      <c r="K13" s="627" t="s">
        <v>153</v>
      </c>
      <c r="L13" s="628">
        <v>42499</v>
      </c>
      <c r="M13" s="627" t="s">
        <v>72</v>
      </c>
      <c r="N13" s="550"/>
      <c r="O13" s="549"/>
    </row>
    <row r="14" spans="1:15" x14ac:dyDescent="0.2">
      <c r="A14" s="627" t="s">
        <v>890</v>
      </c>
      <c r="B14" s="627" t="s">
        <v>900</v>
      </c>
      <c r="C14" s="627" t="s">
        <v>892</v>
      </c>
      <c r="D14" s="627" t="s">
        <v>255</v>
      </c>
      <c r="E14" s="627" t="s">
        <v>256</v>
      </c>
      <c r="F14" s="627" t="s">
        <v>257</v>
      </c>
      <c r="G14" s="627" t="s">
        <v>3308</v>
      </c>
      <c r="H14" s="628">
        <v>42515</v>
      </c>
      <c r="I14" s="629">
        <v>-49.22</v>
      </c>
      <c r="J14" s="627"/>
      <c r="K14" s="627" t="s">
        <v>539</v>
      </c>
      <c r="L14" s="628">
        <v>42521</v>
      </c>
      <c r="M14" s="627" t="s">
        <v>72</v>
      </c>
      <c r="N14" s="550"/>
      <c r="O14" s="549"/>
    </row>
    <row r="15" spans="1:15" x14ac:dyDescent="0.2">
      <c r="A15" s="627" t="s">
        <v>896</v>
      </c>
      <c r="B15" s="627" t="s">
        <v>900</v>
      </c>
      <c r="C15" s="627" t="s">
        <v>891</v>
      </c>
      <c r="D15" s="627" t="s">
        <v>1152</v>
      </c>
      <c r="E15" s="627" t="s">
        <v>1153</v>
      </c>
      <c r="F15" s="627" t="s">
        <v>1154</v>
      </c>
      <c r="G15" s="627" t="s">
        <v>2110</v>
      </c>
      <c r="H15" s="628">
        <v>42501</v>
      </c>
      <c r="I15" s="629">
        <v>440.54</v>
      </c>
      <c r="J15" s="627"/>
      <c r="K15" s="627" t="s">
        <v>2111</v>
      </c>
      <c r="L15" s="628">
        <v>42502</v>
      </c>
      <c r="M15" s="627" t="s">
        <v>72</v>
      </c>
      <c r="N15" s="550"/>
      <c r="O15" s="549"/>
    </row>
    <row r="16" spans="1:15" x14ac:dyDescent="0.2">
      <c r="A16" s="627" t="s">
        <v>896</v>
      </c>
      <c r="B16" s="627" t="s">
        <v>900</v>
      </c>
      <c r="C16" s="627" t="s">
        <v>891</v>
      </c>
      <c r="D16" s="627" t="s">
        <v>1152</v>
      </c>
      <c r="E16" s="627" t="s">
        <v>1153</v>
      </c>
      <c r="F16" s="627" t="s">
        <v>1154</v>
      </c>
      <c r="G16" s="627" t="s">
        <v>2112</v>
      </c>
      <c r="H16" s="628">
        <v>42495</v>
      </c>
      <c r="I16" s="629">
        <v>953.06</v>
      </c>
      <c r="J16" s="627"/>
      <c r="K16" s="627" t="s">
        <v>261</v>
      </c>
      <c r="L16" s="628">
        <v>42495</v>
      </c>
      <c r="M16" s="627" t="s">
        <v>72</v>
      </c>
      <c r="N16" s="550"/>
      <c r="O16" s="549"/>
    </row>
    <row r="17" spans="1:15" x14ac:dyDescent="0.2">
      <c r="A17" s="627" t="s">
        <v>896</v>
      </c>
      <c r="B17" s="627" t="s">
        <v>900</v>
      </c>
      <c r="C17" s="627" t="s">
        <v>891</v>
      </c>
      <c r="D17" s="627" t="s">
        <v>453</v>
      </c>
      <c r="E17" s="627" t="s">
        <v>454</v>
      </c>
      <c r="F17" s="627" t="s">
        <v>455</v>
      </c>
      <c r="G17" s="627" t="s">
        <v>2114</v>
      </c>
      <c r="H17" s="628">
        <v>42490</v>
      </c>
      <c r="I17" s="629">
        <v>128.15</v>
      </c>
      <c r="J17" s="627"/>
      <c r="K17" s="627" t="s">
        <v>657</v>
      </c>
      <c r="L17" s="628">
        <v>42508</v>
      </c>
      <c r="M17" s="627" t="s">
        <v>72</v>
      </c>
      <c r="N17" s="550"/>
      <c r="O17" s="549"/>
    </row>
    <row r="18" spans="1:15" x14ac:dyDescent="0.2">
      <c r="A18" s="627" t="s">
        <v>896</v>
      </c>
      <c r="B18" s="627" t="s">
        <v>900</v>
      </c>
      <c r="C18" s="627" t="s">
        <v>891</v>
      </c>
      <c r="D18" s="627" t="s">
        <v>2115</v>
      </c>
      <c r="E18" s="627" t="s">
        <v>2116</v>
      </c>
      <c r="F18" s="627" t="s">
        <v>2117</v>
      </c>
      <c r="G18" s="627" t="s">
        <v>2118</v>
      </c>
      <c r="H18" s="628">
        <v>42503</v>
      </c>
      <c r="I18" s="629">
        <v>198.05</v>
      </c>
      <c r="J18" s="627" t="s">
        <v>2119</v>
      </c>
      <c r="K18" s="627" t="s">
        <v>2120</v>
      </c>
      <c r="L18" s="628">
        <v>42513</v>
      </c>
      <c r="M18" s="627" t="s">
        <v>72</v>
      </c>
      <c r="N18" s="550"/>
      <c r="O18" s="549"/>
    </row>
    <row r="19" spans="1:15" x14ac:dyDescent="0.2">
      <c r="A19" s="627" t="s">
        <v>896</v>
      </c>
      <c r="B19" s="627" t="s">
        <v>900</v>
      </c>
      <c r="C19" s="627" t="s">
        <v>891</v>
      </c>
      <c r="D19" s="627" t="s">
        <v>2115</v>
      </c>
      <c r="E19" s="627" t="s">
        <v>2116</v>
      </c>
      <c r="F19" s="627" t="s">
        <v>2117</v>
      </c>
      <c r="G19" s="627" t="s">
        <v>2121</v>
      </c>
      <c r="H19" s="628">
        <v>42513</v>
      </c>
      <c r="I19" s="629">
        <v>229.39</v>
      </c>
      <c r="J19" s="627" t="s">
        <v>2122</v>
      </c>
      <c r="K19" s="627" t="s">
        <v>2123</v>
      </c>
      <c r="L19" s="628">
        <v>42513</v>
      </c>
      <c r="M19" s="627" t="s">
        <v>72</v>
      </c>
      <c r="N19" s="550"/>
      <c r="O19" s="549"/>
    </row>
    <row r="20" spans="1:15" x14ac:dyDescent="0.2">
      <c r="A20" s="627" t="s">
        <v>896</v>
      </c>
      <c r="B20" s="627" t="s">
        <v>900</v>
      </c>
      <c r="C20" s="627" t="s">
        <v>891</v>
      </c>
      <c r="D20" s="627" t="s">
        <v>2115</v>
      </c>
      <c r="E20" s="627" t="s">
        <v>2116</v>
      </c>
      <c r="F20" s="627" t="s">
        <v>2117</v>
      </c>
      <c r="G20" s="627" t="s">
        <v>2124</v>
      </c>
      <c r="H20" s="628">
        <v>42496</v>
      </c>
      <c r="I20" s="629">
        <v>91.72</v>
      </c>
      <c r="J20" s="627" t="s">
        <v>2125</v>
      </c>
      <c r="K20" s="627" t="s">
        <v>132</v>
      </c>
      <c r="L20" s="628">
        <v>42513</v>
      </c>
      <c r="M20" s="627" t="s">
        <v>72</v>
      </c>
      <c r="N20" s="550"/>
      <c r="O20" s="549"/>
    </row>
    <row r="21" spans="1:15" x14ac:dyDescent="0.2">
      <c r="A21" s="627" t="s">
        <v>896</v>
      </c>
      <c r="B21" s="627" t="s">
        <v>900</v>
      </c>
      <c r="C21" s="627" t="s">
        <v>891</v>
      </c>
      <c r="D21" s="627" t="s">
        <v>237</v>
      </c>
      <c r="E21" s="627" t="s">
        <v>238</v>
      </c>
      <c r="F21" s="627" t="s">
        <v>239</v>
      </c>
      <c r="G21" s="627" t="s">
        <v>2126</v>
      </c>
      <c r="H21" s="628">
        <v>42513</v>
      </c>
      <c r="I21" s="629">
        <v>328.35</v>
      </c>
      <c r="J21" s="627"/>
      <c r="K21" s="627" t="s">
        <v>759</v>
      </c>
      <c r="L21" s="628">
        <v>42513</v>
      </c>
      <c r="M21" s="627" t="s">
        <v>72</v>
      </c>
      <c r="N21" s="550"/>
      <c r="O21" s="549"/>
    </row>
    <row r="22" spans="1:15" x14ac:dyDescent="0.2">
      <c r="A22" s="627" t="s">
        <v>896</v>
      </c>
      <c r="B22" s="627" t="s">
        <v>900</v>
      </c>
      <c r="C22" s="627" t="s">
        <v>891</v>
      </c>
      <c r="D22" s="627" t="s">
        <v>911</v>
      </c>
      <c r="E22" s="627" t="s">
        <v>912</v>
      </c>
      <c r="F22" s="627" t="s">
        <v>913</v>
      </c>
      <c r="G22" s="627" t="s">
        <v>2127</v>
      </c>
      <c r="H22" s="628">
        <v>42513</v>
      </c>
      <c r="I22" s="629">
        <v>4233.6000000000004</v>
      </c>
      <c r="J22" s="627"/>
      <c r="K22" s="627" t="s">
        <v>2128</v>
      </c>
      <c r="L22" s="628">
        <v>42513</v>
      </c>
      <c r="M22" s="627" t="s">
        <v>72</v>
      </c>
      <c r="N22" s="550"/>
      <c r="O22" s="549"/>
    </row>
    <row r="23" spans="1:15" x14ac:dyDescent="0.2">
      <c r="A23" s="627" t="s">
        <v>896</v>
      </c>
      <c r="B23" s="627" t="s">
        <v>900</v>
      </c>
      <c r="C23" s="627" t="s">
        <v>891</v>
      </c>
      <c r="D23" s="627" t="s">
        <v>911</v>
      </c>
      <c r="E23" s="627" t="s">
        <v>912</v>
      </c>
      <c r="F23" s="627" t="s">
        <v>913</v>
      </c>
      <c r="G23" s="627" t="s">
        <v>2129</v>
      </c>
      <c r="H23" s="628">
        <v>42513</v>
      </c>
      <c r="I23" s="629">
        <v>10169.6</v>
      </c>
      <c r="J23" s="627"/>
      <c r="K23" s="627" t="s">
        <v>86</v>
      </c>
      <c r="L23" s="628">
        <v>42513</v>
      </c>
      <c r="M23" s="627" t="s">
        <v>72</v>
      </c>
      <c r="N23" s="550"/>
      <c r="O23" s="549"/>
    </row>
    <row r="24" spans="1:15" x14ac:dyDescent="0.2">
      <c r="A24" s="627" t="s">
        <v>896</v>
      </c>
      <c r="B24" s="627" t="s">
        <v>900</v>
      </c>
      <c r="C24" s="627" t="s">
        <v>891</v>
      </c>
      <c r="D24" s="627" t="s">
        <v>2130</v>
      </c>
      <c r="E24" s="627" t="s">
        <v>2131</v>
      </c>
      <c r="F24" s="627" t="s">
        <v>2132</v>
      </c>
      <c r="G24" s="627" t="s">
        <v>2133</v>
      </c>
      <c r="H24" s="628">
        <v>42478</v>
      </c>
      <c r="I24" s="629">
        <v>798.6</v>
      </c>
      <c r="J24" s="627" t="s">
        <v>2134</v>
      </c>
      <c r="K24" s="627" t="s">
        <v>88</v>
      </c>
      <c r="L24" s="628">
        <v>42513</v>
      </c>
      <c r="M24" s="627" t="s">
        <v>72</v>
      </c>
      <c r="N24" s="550"/>
      <c r="O24" s="549"/>
    </row>
    <row r="25" spans="1:15" x14ac:dyDescent="0.2">
      <c r="A25" s="627" t="s">
        <v>896</v>
      </c>
      <c r="B25" s="627" t="s">
        <v>900</v>
      </c>
      <c r="C25" s="627" t="s">
        <v>891</v>
      </c>
      <c r="D25" s="627" t="s">
        <v>361</v>
      </c>
      <c r="E25" s="627" t="s">
        <v>362</v>
      </c>
      <c r="F25" s="627" t="s">
        <v>363</v>
      </c>
      <c r="G25" s="627" t="s">
        <v>2136</v>
      </c>
      <c r="H25" s="628">
        <v>42515</v>
      </c>
      <c r="I25" s="629">
        <v>1223.3800000000001</v>
      </c>
      <c r="J25" s="627" t="s">
        <v>2137</v>
      </c>
      <c r="K25" s="627" t="s">
        <v>132</v>
      </c>
      <c r="L25" s="628">
        <v>42516</v>
      </c>
      <c r="M25" s="627" t="s">
        <v>72</v>
      </c>
      <c r="N25" s="550"/>
      <c r="O25" s="549"/>
    </row>
    <row r="26" spans="1:15" x14ac:dyDescent="0.2">
      <c r="A26" s="627" t="s">
        <v>896</v>
      </c>
      <c r="B26" s="627" t="s">
        <v>900</v>
      </c>
      <c r="C26" s="627" t="s">
        <v>891</v>
      </c>
      <c r="D26" s="627" t="s">
        <v>361</v>
      </c>
      <c r="E26" s="627" t="s">
        <v>362</v>
      </c>
      <c r="F26" s="627" t="s">
        <v>363</v>
      </c>
      <c r="G26" s="627" t="s">
        <v>2138</v>
      </c>
      <c r="H26" s="628">
        <v>42499</v>
      </c>
      <c r="I26" s="629">
        <v>156.82</v>
      </c>
      <c r="J26" s="627" t="s">
        <v>2139</v>
      </c>
      <c r="K26" s="627" t="s">
        <v>377</v>
      </c>
      <c r="L26" s="628">
        <v>42501</v>
      </c>
      <c r="M26" s="627" t="s">
        <v>72</v>
      </c>
      <c r="N26" s="550"/>
      <c r="O26" s="549"/>
    </row>
    <row r="27" spans="1:15" x14ac:dyDescent="0.2">
      <c r="A27" s="627" t="s">
        <v>896</v>
      </c>
      <c r="B27" s="627" t="s">
        <v>900</v>
      </c>
      <c r="C27" s="627" t="s">
        <v>891</v>
      </c>
      <c r="D27" s="627" t="s">
        <v>1383</v>
      </c>
      <c r="E27" s="627" t="s">
        <v>1384</v>
      </c>
      <c r="F27" s="627" t="s">
        <v>1385</v>
      </c>
      <c r="G27" s="627" t="s">
        <v>2140</v>
      </c>
      <c r="H27" s="628">
        <v>42490</v>
      </c>
      <c r="I27" s="629">
        <v>82.86</v>
      </c>
      <c r="J27" s="627"/>
      <c r="K27" s="627" t="s">
        <v>288</v>
      </c>
      <c r="L27" s="628">
        <v>42494</v>
      </c>
      <c r="M27" s="627" t="s">
        <v>72</v>
      </c>
      <c r="N27" s="550"/>
      <c r="O27" s="549"/>
    </row>
    <row r="28" spans="1:15" x14ac:dyDescent="0.2">
      <c r="A28" s="627" t="s">
        <v>896</v>
      </c>
      <c r="B28" s="627" t="s">
        <v>900</v>
      </c>
      <c r="C28" s="627" t="s">
        <v>891</v>
      </c>
      <c r="D28" s="627" t="s">
        <v>1383</v>
      </c>
      <c r="E28" s="627" t="s">
        <v>1384</v>
      </c>
      <c r="F28" s="627" t="s">
        <v>1385</v>
      </c>
      <c r="G28" s="627" t="s">
        <v>2141</v>
      </c>
      <c r="H28" s="628">
        <v>42490</v>
      </c>
      <c r="I28" s="629">
        <v>100.77</v>
      </c>
      <c r="J28" s="627"/>
      <c r="K28" s="627" t="s">
        <v>288</v>
      </c>
      <c r="L28" s="628">
        <v>42494</v>
      </c>
      <c r="M28" s="627" t="s">
        <v>72</v>
      </c>
      <c r="N28" s="550"/>
      <c r="O28" s="549"/>
    </row>
    <row r="29" spans="1:15" x14ac:dyDescent="0.2">
      <c r="A29" s="627" t="s">
        <v>896</v>
      </c>
      <c r="B29" s="627" t="s">
        <v>900</v>
      </c>
      <c r="C29" s="627" t="s">
        <v>891</v>
      </c>
      <c r="D29" s="627" t="s">
        <v>1496</v>
      </c>
      <c r="E29" s="627" t="s">
        <v>1497</v>
      </c>
      <c r="F29" s="627" t="s">
        <v>1498</v>
      </c>
      <c r="G29" s="627" t="s">
        <v>2142</v>
      </c>
      <c r="H29" s="628">
        <v>42490</v>
      </c>
      <c r="I29" s="629">
        <v>232.03</v>
      </c>
      <c r="J29" s="627"/>
      <c r="K29" s="627" t="s">
        <v>132</v>
      </c>
      <c r="L29" s="628">
        <v>42494</v>
      </c>
      <c r="M29" s="627" t="s">
        <v>72</v>
      </c>
      <c r="N29" s="550"/>
      <c r="O29" s="549"/>
    </row>
    <row r="30" spans="1:15" x14ac:dyDescent="0.2">
      <c r="A30" s="627" t="s">
        <v>896</v>
      </c>
      <c r="B30" s="627" t="s">
        <v>900</v>
      </c>
      <c r="C30" s="627" t="s">
        <v>891</v>
      </c>
      <c r="D30" s="627" t="s">
        <v>516</v>
      </c>
      <c r="E30" s="627" t="s">
        <v>517</v>
      </c>
      <c r="F30" s="627" t="s">
        <v>518</v>
      </c>
      <c r="G30" s="627" t="s">
        <v>2143</v>
      </c>
      <c r="H30" s="628">
        <v>42509</v>
      </c>
      <c r="I30" s="629">
        <v>54.14</v>
      </c>
      <c r="J30" s="627" t="s">
        <v>2144</v>
      </c>
      <c r="K30" s="627" t="s">
        <v>132</v>
      </c>
      <c r="L30" s="628">
        <v>42510</v>
      </c>
      <c r="M30" s="627" t="s">
        <v>72</v>
      </c>
      <c r="N30" s="550"/>
      <c r="O30" s="549"/>
    </row>
    <row r="31" spans="1:15" x14ac:dyDescent="0.2">
      <c r="A31" s="627" t="s">
        <v>896</v>
      </c>
      <c r="B31" s="627" t="s">
        <v>900</v>
      </c>
      <c r="C31" s="627" t="s">
        <v>891</v>
      </c>
      <c r="D31" s="627" t="s">
        <v>94</v>
      </c>
      <c r="E31" s="627" t="s">
        <v>95</v>
      </c>
      <c r="F31" s="627" t="s">
        <v>96</v>
      </c>
      <c r="G31" s="627" t="s">
        <v>2147</v>
      </c>
      <c r="H31" s="628">
        <v>42510</v>
      </c>
      <c r="I31" s="629">
        <v>138.41999999999999</v>
      </c>
      <c r="J31" s="627" t="s">
        <v>2148</v>
      </c>
      <c r="K31" s="627" t="s">
        <v>299</v>
      </c>
      <c r="L31" s="628">
        <v>42510</v>
      </c>
      <c r="M31" s="627" t="s">
        <v>72</v>
      </c>
      <c r="N31" s="550"/>
      <c r="O31" s="549"/>
    </row>
    <row r="32" spans="1:15" x14ac:dyDescent="0.2">
      <c r="A32" s="627" t="s">
        <v>896</v>
      </c>
      <c r="B32" s="627" t="s">
        <v>900</v>
      </c>
      <c r="C32" s="627" t="s">
        <v>891</v>
      </c>
      <c r="D32" s="627" t="s">
        <v>94</v>
      </c>
      <c r="E32" s="627" t="s">
        <v>95</v>
      </c>
      <c r="F32" s="627" t="s">
        <v>96</v>
      </c>
      <c r="G32" s="627" t="s">
        <v>2149</v>
      </c>
      <c r="H32" s="628">
        <v>42510</v>
      </c>
      <c r="I32" s="629">
        <v>24.2</v>
      </c>
      <c r="J32" s="627" t="s">
        <v>2150</v>
      </c>
      <c r="K32" s="627" t="s">
        <v>377</v>
      </c>
      <c r="L32" s="628">
        <v>42510</v>
      </c>
      <c r="M32" s="627" t="s">
        <v>72</v>
      </c>
      <c r="N32" s="550"/>
      <c r="O32" s="549"/>
    </row>
    <row r="33" spans="1:15" x14ac:dyDescent="0.2">
      <c r="A33" s="627" t="s">
        <v>896</v>
      </c>
      <c r="B33" s="627" t="s">
        <v>900</v>
      </c>
      <c r="C33" s="627" t="s">
        <v>891</v>
      </c>
      <c r="D33" s="627" t="s">
        <v>94</v>
      </c>
      <c r="E33" s="627" t="s">
        <v>95</v>
      </c>
      <c r="F33" s="627" t="s">
        <v>96</v>
      </c>
      <c r="G33" s="627" t="s">
        <v>2151</v>
      </c>
      <c r="H33" s="628">
        <v>42509</v>
      </c>
      <c r="I33" s="629">
        <v>17.55</v>
      </c>
      <c r="J33" s="627" t="s">
        <v>2152</v>
      </c>
      <c r="K33" s="627" t="s">
        <v>377</v>
      </c>
      <c r="L33" s="628">
        <v>42509</v>
      </c>
      <c r="M33" s="627" t="s">
        <v>72</v>
      </c>
      <c r="N33" s="550"/>
      <c r="O33" s="549"/>
    </row>
    <row r="34" spans="1:15" x14ac:dyDescent="0.2">
      <c r="A34" s="627" t="s">
        <v>896</v>
      </c>
      <c r="B34" s="627" t="s">
        <v>900</v>
      </c>
      <c r="C34" s="627" t="s">
        <v>891</v>
      </c>
      <c r="D34" s="627" t="s">
        <v>94</v>
      </c>
      <c r="E34" s="627" t="s">
        <v>95</v>
      </c>
      <c r="F34" s="627" t="s">
        <v>96</v>
      </c>
      <c r="G34" s="627" t="s">
        <v>2153</v>
      </c>
      <c r="H34" s="628">
        <v>42509</v>
      </c>
      <c r="I34" s="629">
        <v>504.42</v>
      </c>
      <c r="J34" s="627" t="s">
        <v>2154</v>
      </c>
      <c r="K34" s="627" t="s">
        <v>377</v>
      </c>
      <c r="L34" s="628">
        <v>42509</v>
      </c>
      <c r="M34" s="627" t="s">
        <v>72</v>
      </c>
      <c r="N34" s="550"/>
      <c r="O34" s="549"/>
    </row>
    <row r="35" spans="1:15" x14ac:dyDescent="0.2">
      <c r="A35" s="627" t="s">
        <v>896</v>
      </c>
      <c r="B35" s="627" t="s">
        <v>900</v>
      </c>
      <c r="C35" s="627" t="s">
        <v>891</v>
      </c>
      <c r="D35" s="627" t="s">
        <v>94</v>
      </c>
      <c r="E35" s="627" t="s">
        <v>95</v>
      </c>
      <c r="F35" s="627" t="s">
        <v>96</v>
      </c>
      <c r="G35" s="627" t="s">
        <v>2155</v>
      </c>
      <c r="H35" s="628">
        <v>42508</v>
      </c>
      <c r="I35" s="629">
        <v>347.15</v>
      </c>
      <c r="J35" s="627" t="s">
        <v>2156</v>
      </c>
      <c r="K35" s="627" t="s">
        <v>356</v>
      </c>
      <c r="L35" s="628">
        <v>42508</v>
      </c>
      <c r="M35" s="627" t="s">
        <v>72</v>
      </c>
      <c r="N35" s="550"/>
      <c r="O35" s="549"/>
    </row>
    <row r="36" spans="1:15" x14ac:dyDescent="0.2">
      <c r="A36" s="627" t="s">
        <v>896</v>
      </c>
      <c r="B36" s="627" t="s">
        <v>900</v>
      </c>
      <c r="C36" s="627" t="s">
        <v>891</v>
      </c>
      <c r="D36" s="627" t="s">
        <v>94</v>
      </c>
      <c r="E36" s="627" t="s">
        <v>95</v>
      </c>
      <c r="F36" s="627" t="s">
        <v>96</v>
      </c>
      <c r="G36" s="627" t="s">
        <v>2157</v>
      </c>
      <c r="H36" s="628">
        <v>42508</v>
      </c>
      <c r="I36" s="629">
        <v>396.95</v>
      </c>
      <c r="J36" s="627" t="s">
        <v>2158</v>
      </c>
      <c r="K36" s="627" t="s">
        <v>145</v>
      </c>
      <c r="L36" s="628">
        <v>42508</v>
      </c>
      <c r="M36" s="627" t="s">
        <v>72</v>
      </c>
      <c r="N36" s="550"/>
      <c r="O36" s="549"/>
    </row>
    <row r="37" spans="1:15" x14ac:dyDescent="0.2">
      <c r="A37" s="627" t="s">
        <v>896</v>
      </c>
      <c r="B37" s="627" t="s">
        <v>900</v>
      </c>
      <c r="C37" s="627" t="s">
        <v>891</v>
      </c>
      <c r="D37" s="627" t="s">
        <v>94</v>
      </c>
      <c r="E37" s="627" t="s">
        <v>95</v>
      </c>
      <c r="F37" s="627" t="s">
        <v>96</v>
      </c>
      <c r="G37" s="627" t="s">
        <v>2161</v>
      </c>
      <c r="H37" s="628">
        <v>42502</v>
      </c>
      <c r="I37" s="629">
        <v>38.24</v>
      </c>
      <c r="J37" s="627" t="s">
        <v>2162</v>
      </c>
      <c r="K37" s="627" t="s">
        <v>132</v>
      </c>
      <c r="L37" s="628">
        <v>42502</v>
      </c>
      <c r="M37" s="627" t="s">
        <v>72</v>
      </c>
      <c r="N37" s="550"/>
      <c r="O37" s="549"/>
    </row>
    <row r="38" spans="1:15" x14ac:dyDescent="0.2">
      <c r="A38" s="627" t="s">
        <v>896</v>
      </c>
      <c r="B38" s="627" t="s">
        <v>900</v>
      </c>
      <c r="C38" s="627" t="s">
        <v>891</v>
      </c>
      <c r="D38" s="627" t="s">
        <v>94</v>
      </c>
      <c r="E38" s="627" t="s">
        <v>95</v>
      </c>
      <c r="F38" s="627" t="s">
        <v>96</v>
      </c>
      <c r="G38" s="627" t="s">
        <v>2163</v>
      </c>
      <c r="H38" s="628">
        <v>42501</v>
      </c>
      <c r="I38" s="629">
        <v>120.76</v>
      </c>
      <c r="J38" s="627" t="s">
        <v>2164</v>
      </c>
      <c r="K38" s="627" t="s">
        <v>419</v>
      </c>
      <c r="L38" s="628">
        <v>42501</v>
      </c>
      <c r="M38" s="627" t="s">
        <v>72</v>
      </c>
      <c r="N38" s="550"/>
      <c r="O38" s="549"/>
    </row>
    <row r="39" spans="1:15" x14ac:dyDescent="0.2">
      <c r="A39" s="627" t="s">
        <v>896</v>
      </c>
      <c r="B39" s="627" t="s">
        <v>900</v>
      </c>
      <c r="C39" s="627" t="s">
        <v>891</v>
      </c>
      <c r="D39" s="627" t="s">
        <v>94</v>
      </c>
      <c r="E39" s="627" t="s">
        <v>95</v>
      </c>
      <c r="F39" s="627" t="s">
        <v>96</v>
      </c>
      <c r="G39" s="627" t="s">
        <v>2165</v>
      </c>
      <c r="H39" s="628">
        <v>42501</v>
      </c>
      <c r="I39" s="629">
        <v>16.34</v>
      </c>
      <c r="J39" s="627" t="s">
        <v>2166</v>
      </c>
      <c r="K39" s="627" t="s">
        <v>377</v>
      </c>
      <c r="L39" s="628">
        <v>42501</v>
      </c>
      <c r="M39" s="627" t="s">
        <v>72</v>
      </c>
      <c r="N39" s="550"/>
      <c r="O39" s="549"/>
    </row>
    <row r="40" spans="1:15" x14ac:dyDescent="0.2">
      <c r="A40" s="627" t="s">
        <v>896</v>
      </c>
      <c r="B40" s="627" t="s">
        <v>900</v>
      </c>
      <c r="C40" s="627" t="s">
        <v>891</v>
      </c>
      <c r="D40" s="627" t="s">
        <v>94</v>
      </c>
      <c r="E40" s="627" t="s">
        <v>95</v>
      </c>
      <c r="F40" s="627" t="s">
        <v>96</v>
      </c>
      <c r="G40" s="627" t="s">
        <v>2167</v>
      </c>
      <c r="H40" s="628">
        <v>42501</v>
      </c>
      <c r="I40" s="629">
        <v>126.11</v>
      </c>
      <c r="J40" s="627" t="s">
        <v>2154</v>
      </c>
      <c r="K40" s="627" t="s">
        <v>377</v>
      </c>
      <c r="L40" s="628">
        <v>42501</v>
      </c>
      <c r="M40" s="627" t="s">
        <v>72</v>
      </c>
      <c r="N40" s="550"/>
      <c r="O40" s="549"/>
    </row>
    <row r="41" spans="1:15" x14ac:dyDescent="0.2">
      <c r="A41" s="627" t="s">
        <v>896</v>
      </c>
      <c r="B41" s="627" t="s">
        <v>900</v>
      </c>
      <c r="C41" s="627" t="s">
        <v>891</v>
      </c>
      <c r="D41" s="627" t="s">
        <v>94</v>
      </c>
      <c r="E41" s="627" t="s">
        <v>95</v>
      </c>
      <c r="F41" s="627" t="s">
        <v>96</v>
      </c>
      <c r="G41" s="627" t="s">
        <v>2168</v>
      </c>
      <c r="H41" s="628">
        <v>42501</v>
      </c>
      <c r="I41" s="629">
        <v>85</v>
      </c>
      <c r="J41" s="627" t="s">
        <v>2169</v>
      </c>
      <c r="K41" s="627" t="s">
        <v>377</v>
      </c>
      <c r="L41" s="628">
        <v>42501</v>
      </c>
      <c r="M41" s="627" t="s">
        <v>72</v>
      </c>
      <c r="N41" s="550"/>
      <c r="O41" s="549"/>
    </row>
    <row r="42" spans="1:15" x14ac:dyDescent="0.2">
      <c r="A42" s="627" t="s">
        <v>896</v>
      </c>
      <c r="B42" s="627" t="s">
        <v>900</v>
      </c>
      <c r="C42" s="627" t="s">
        <v>891</v>
      </c>
      <c r="D42" s="627" t="s">
        <v>94</v>
      </c>
      <c r="E42" s="627" t="s">
        <v>95</v>
      </c>
      <c r="F42" s="627" t="s">
        <v>96</v>
      </c>
      <c r="G42" s="627" t="s">
        <v>2170</v>
      </c>
      <c r="H42" s="628">
        <v>42500</v>
      </c>
      <c r="I42" s="629">
        <v>149.44</v>
      </c>
      <c r="J42" s="627" t="s">
        <v>2171</v>
      </c>
      <c r="K42" s="627" t="s">
        <v>377</v>
      </c>
      <c r="L42" s="628">
        <v>42500</v>
      </c>
      <c r="M42" s="627" t="s">
        <v>72</v>
      </c>
      <c r="N42" s="550"/>
      <c r="O42" s="549"/>
    </row>
    <row r="43" spans="1:15" x14ac:dyDescent="0.2">
      <c r="A43" s="627" t="s">
        <v>896</v>
      </c>
      <c r="B43" s="627" t="s">
        <v>900</v>
      </c>
      <c r="C43" s="627" t="s">
        <v>891</v>
      </c>
      <c r="D43" s="627" t="s">
        <v>94</v>
      </c>
      <c r="E43" s="627" t="s">
        <v>95</v>
      </c>
      <c r="F43" s="627" t="s">
        <v>96</v>
      </c>
      <c r="G43" s="627" t="s">
        <v>2172</v>
      </c>
      <c r="H43" s="628">
        <v>42496</v>
      </c>
      <c r="I43" s="629">
        <v>286.85000000000002</v>
      </c>
      <c r="J43" s="627" t="s">
        <v>2173</v>
      </c>
      <c r="K43" s="627" t="s">
        <v>88</v>
      </c>
      <c r="L43" s="628">
        <v>42496</v>
      </c>
      <c r="M43" s="627" t="s">
        <v>72</v>
      </c>
      <c r="N43" s="550"/>
      <c r="O43" s="549"/>
    </row>
    <row r="44" spans="1:15" x14ac:dyDescent="0.2">
      <c r="A44" s="627" t="s">
        <v>896</v>
      </c>
      <c r="B44" s="627" t="s">
        <v>900</v>
      </c>
      <c r="C44" s="627" t="s">
        <v>891</v>
      </c>
      <c r="D44" s="627" t="s">
        <v>94</v>
      </c>
      <c r="E44" s="627" t="s">
        <v>95</v>
      </c>
      <c r="F44" s="627" t="s">
        <v>96</v>
      </c>
      <c r="G44" s="627" t="s">
        <v>2174</v>
      </c>
      <c r="H44" s="628">
        <v>42496</v>
      </c>
      <c r="I44" s="629">
        <v>147.38</v>
      </c>
      <c r="J44" s="627" t="s">
        <v>2175</v>
      </c>
      <c r="K44" s="627" t="s">
        <v>132</v>
      </c>
      <c r="L44" s="628">
        <v>42496</v>
      </c>
      <c r="M44" s="627" t="s">
        <v>72</v>
      </c>
      <c r="N44" s="550"/>
      <c r="O44" s="549"/>
    </row>
    <row r="45" spans="1:15" x14ac:dyDescent="0.2">
      <c r="A45" s="627" t="s">
        <v>896</v>
      </c>
      <c r="B45" s="627" t="s">
        <v>900</v>
      </c>
      <c r="C45" s="627" t="s">
        <v>891</v>
      </c>
      <c r="D45" s="627" t="s">
        <v>94</v>
      </c>
      <c r="E45" s="627" t="s">
        <v>95</v>
      </c>
      <c r="F45" s="627" t="s">
        <v>96</v>
      </c>
      <c r="G45" s="627" t="s">
        <v>2176</v>
      </c>
      <c r="H45" s="628">
        <v>42496</v>
      </c>
      <c r="I45" s="629">
        <v>48.4</v>
      </c>
      <c r="J45" s="627" t="s">
        <v>2162</v>
      </c>
      <c r="K45" s="627" t="s">
        <v>132</v>
      </c>
      <c r="L45" s="628">
        <v>42496</v>
      </c>
      <c r="M45" s="627" t="s">
        <v>72</v>
      </c>
      <c r="N45" s="550"/>
      <c r="O45" s="549"/>
    </row>
    <row r="46" spans="1:15" x14ac:dyDescent="0.2">
      <c r="A46" s="627" t="s">
        <v>896</v>
      </c>
      <c r="B46" s="627" t="s">
        <v>900</v>
      </c>
      <c r="C46" s="627" t="s">
        <v>891</v>
      </c>
      <c r="D46" s="627" t="s">
        <v>94</v>
      </c>
      <c r="E46" s="627" t="s">
        <v>95</v>
      </c>
      <c r="F46" s="627" t="s">
        <v>96</v>
      </c>
      <c r="G46" s="627" t="s">
        <v>2177</v>
      </c>
      <c r="H46" s="628">
        <v>42494</v>
      </c>
      <c r="I46" s="629">
        <v>52.94</v>
      </c>
      <c r="J46" s="627" t="s">
        <v>2178</v>
      </c>
      <c r="K46" s="627" t="s">
        <v>377</v>
      </c>
      <c r="L46" s="628">
        <v>42494</v>
      </c>
      <c r="M46" s="627" t="s">
        <v>72</v>
      </c>
      <c r="N46" s="550"/>
      <c r="O46" s="549"/>
    </row>
    <row r="47" spans="1:15" x14ac:dyDescent="0.2">
      <c r="A47" s="627" t="s">
        <v>896</v>
      </c>
      <c r="B47" s="627" t="s">
        <v>900</v>
      </c>
      <c r="C47" s="627" t="s">
        <v>891</v>
      </c>
      <c r="D47" s="627" t="s">
        <v>94</v>
      </c>
      <c r="E47" s="627" t="s">
        <v>95</v>
      </c>
      <c r="F47" s="627" t="s">
        <v>96</v>
      </c>
      <c r="G47" s="627" t="s">
        <v>2179</v>
      </c>
      <c r="H47" s="628">
        <v>42493</v>
      </c>
      <c r="I47" s="629">
        <v>72.599999999999994</v>
      </c>
      <c r="J47" s="627" t="s">
        <v>2180</v>
      </c>
      <c r="K47" s="627" t="s">
        <v>299</v>
      </c>
      <c r="L47" s="628">
        <v>42493</v>
      </c>
      <c r="M47" s="627" t="s">
        <v>72</v>
      </c>
      <c r="N47" s="550"/>
      <c r="O47" s="549"/>
    </row>
    <row r="48" spans="1:15" x14ac:dyDescent="0.2">
      <c r="A48" s="627" t="s">
        <v>896</v>
      </c>
      <c r="B48" s="627" t="s">
        <v>900</v>
      </c>
      <c r="C48" s="627" t="s">
        <v>891</v>
      </c>
      <c r="D48" s="627" t="s">
        <v>94</v>
      </c>
      <c r="E48" s="627" t="s">
        <v>95</v>
      </c>
      <c r="F48" s="627" t="s">
        <v>96</v>
      </c>
      <c r="G48" s="627" t="s">
        <v>2181</v>
      </c>
      <c r="H48" s="628">
        <v>42493</v>
      </c>
      <c r="I48" s="629">
        <v>347.63</v>
      </c>
      <c r="J48" s="627" t="s">
        <v>2182</v>
      </c>
      <c r="K48" s="627" t="s">
        <v>299</v>
      </c>
      <c r="L48" s="628">
        <v>42493</v>
      </c>
      <c r="M48" s="627" t="s">
        <v>72</v>
      </c>
      <c r="N48" s="550"/>
      <c r="O48" s="549"/>
    </row>
    <row r="49" spans="1:15" x14ac:dyDescent="0.2">
      <c r="A49" s="627" t="s">
        <v>896</v>
      </c>
      <c r="B49" s="627" t="s">
        <v>900</v>
      </c>
      <c r="C49" s="627" t="s">
        <v>891</v>
      </c>
      <c r="D49" s="627" t="s">
        <v>94</v>
      </c>
      <c r="E49" s="627" t="s">
        <v>95</v>
      </c>
      <c r="F49" s="627" t="s">
        <v>96</v>
      </c>
      <c r="G49" s="627" t="s">
        <v>2183</v>
      </c>
      <c r="H49" s="628">
        <v>42493</v>
      </c>
      <c r="I49" s="629">
        <v>104.36</v>
      </c>
      <c r="J49" s="627" t="s">
        <v>2184</v>
      </c>
      <c r="K49" s="627" t="s">
        <v>377</v>
      </c>
      <c r="L49" s="628">
        <v>42493</v>
      </c>
      <c r="M49" s="627" t="s">
        <v>72</v>
      </c>
      <c r="N49" s="550"/>
      <c r="O49" s="549"/>
    </row>
    <row r="50" spans="1:15" x14ac:dyDescent="0.2">
      <c r="A50" s="627" t="s">
        <v>896</v>
      </c>
      <c r="B50" s="627" t="s">
        <v>900</v>
      </c>
      <c r="C50" s="627" t="s">
        <v>891</v>
      </c>
      <c r="D50" s="627" t="s">
        <v>2185</v>
      </c>
      <c r="E50" s="627" t="s">
        <v>2186</v>
      </c>
      <c r="F50" s="627" t="s">
        <v>2187</v>
      </c>
      <c r="G50" s="627" t="s">
        <v>2188</v>
      </c>
      <c r="H50" s="628">
        <v>42513</v>
      </c>
      <c r="I50" s="629">
        <v>10285</v>
      </c>
      <c r="J50" s="627" t="s">
        <v>2189</v>
      </c>
      <c r="K50" s="627" t="s">
        <v>93</v>
      </c>
      <c r="L50" s="628">
        <v>42517</v>
      </c>
      <c r="M50" s="627" t="s">
        <v>72</v>
      </c>
      <c r="N50" s="550"/>
      <c r="O50" s="549"/>
    </row>
    <row r="51" spans="1:15" x14ac:dyDescent="0.2">
      <c r="A51" s="627" t="s">
        <v>896</v>
      </c>
      <c r="B51" s="627" t="s">
        <v>900</v>
      </c>
      <c r="C51" s="627" t="s">
        <v>891</v>
      </c>
      <c r="D51" s="627" t="s">
        <v>2185</v>
      </c>
      <c r="E51" s="627" t="s">
        <v>2186</v>
      </c>
      <c r="F51" s="627" t="s">
        <v>2187</v>
      </c>
      <c r="G51" s="627" t="s">
        <v>2190</v>
      </c>
      <c r="H51" s="628">
        <v>42513</v>
      </c>
      <c r="I51" s="629">
        <v>19965</v>
      </c>
      <c r="J51" s="627" t="s">
        <v>2191</v>
      </c>
      <c r="K51" s="627" t="s">
        <v>93</v>
      </c>
      <c r="L51" s="628">
        <v>42517</v>
      </c>
      <c r="M51" s="627" t="s">
        <v>72</v>
      </c>
      <c r="N51" s="550"/>
      <c r="O51" s="549"/>
    </row>
    <row r="52" spans="1:15" x14ac:dyDescent="0.2">
      <c r="A52" s="627" t="s">
        <v>896</v>
      </c>
      <c r="B52" s="627" t="s">
        <v>900</v>
      </c>
      <c r="C52" s="627" t="s">
        <v>891</v>
      </c>
      <c r="D52" s="627" t="s">
        <v>823</v>
      </c>
      <c r="E52" s="627" t="s">
        <v>824</v>
      </c>
      <c r="F52" s="627" t="s">
        <v>825</v>
      </c>
      <c r="G52" s="627" t="s">
        <v>2192</v>
      </c>
      <c r="H52" s="628">
        <v>42490</v>
      </c>
      <c r="I52" s="629">
        <v>6401.49</v>
      </c>
      <c r="J52" s="627"/>
      <c r="K52" s="627" t="s">
        <v>1740</v>
      </c>
      <c r="L52" s="628">
        <v>42495</v>
      </c>
      <c r="M52" s="627" t="s">
        <v>72</v>
      </c>
      <c r="N52" s="550"/>
      <c r="O52" s="549"/>
    </row>
    <row r="53" spans="1:15" x14ac:dyDescent="0.2">
      <c r="A53" s="627" t="s">
        <v>896</v>
      </c>
      <c r="B53" s="627" t="s">
        <v>900</v>
      </c>
      <c r="C53" s="627" t="s">
        <v>891</v>
      </c>
      <c r="D53" s="627" t="s">
        <v>358</v>
      </c>
      <c r="E53" s="627" t="s">
        <v>359</v>
      </c>
      <c r="F53" s="627" t="s">
        <v>360</v>
      </c>
      <c r="G53" s="627" t="s">
        <v>2193</v>
      </c>
      <c r="H53" s="628">
        <v>42513</v>
      </c>
      <c r="I53" s="629">
        <v>28.66</v>
      </c>
      <c r="J53" s="627" t="s">
        <v>2194</v>
      </c>
      <c r="K53" s="627" t="s">
        <v>132</v>
      </c>
      <c r="L53" s="628">
        <v>42513</v>
      </c>
      <c r="M53" s="627" t="s">
        <v>72</v>
      </c>
      <c r="N53" s="550"/>
      <c r="O53" s="549"/>
    </row>
    <row r="54" spans="1:15" x14ac:dyDescent="0.2">
      <c r="A54" s="627" t="s">
        <v>896</v>
      </c>
      <c r="B54" s="627" t="s">
        <v>900</v>
      </c>
      <c r="C54" s="627" t="s">
        <v>891</v>
      </c>
      <c r="D54" s="627" t="s">
        <v>358</v>
      </c>
      <c r="E54" s="627" t="s">
        <v>359</v>
      </c>
      <c r="F54" s="627" t="s">
        <v>360</v>
      </c>
      <c r="G54" s="627" t="s">
        <v>2195</v>
      </c>
      <c r="H54" s="628">
        <v>42513</v>
      </c>
      <c r="I54" s="629">
        <v>265.01</v>
      </c>
      <c r="J54" s="627" t="s">
        <v>2196</v>
      </c>
      <c r="K54" s="627" t="s">
        <v>377</v>
      </c>
      <c r="L54" s="628">
        <v>42515</v>
      </c>
      <c r="M54" s="627" t="s">
        <v>72</v>
      </c>
      <c r="N54" s="550"/>
      <c r="O54" s="549"/>
    </row>
    <row r="55" spans="1:15" x14ac:dyDescent="0.2">
      <c r="A55" s="627" t="s">
        <v>896</v>
      </c>
      <c r="B55" s="627" t="s">
        <v>900</v>
      </c>
      <c r="C55" s="627" t="s">
        <v>891</v>
      </c>
      <c r="D55" s="627" t="s">
        <v>358</v>
      </c>
      <c r="E55" s="627" t="s">
        <v>359</v>
      </c>
      <c r="F55" s="627" t="s">
        <v>360</v>
      </c>
      <c r="G55" s="627" t="s">
        <v>2197</v>
      </c>
      <c r="H55" s="628">
        <v>42509</v>
      </c>
      <c r="I55" s="629">
        <v>475.38</v>
      </c>
      <c r="J55" s="627" t="s">
        <v>2198</v>
      </c>
      <c r="K55" s="627" t="s">
        <v>2199</v>
      </c>
      <c r="L55" s="628">
        <v>42510</v>
      </c>
      <c r="M55" s="627" t="s">
        <v>72</v>
      </c>
      <c r="N55" s="550"/>
      <c r="O55" s="549"/>
    </row>
    <row r="56" spans="1:15" x14ac:dyDescent="0.2">
      <c r="A56" s="627" t="s">
        <v>896</v>
      </c>
      <c r="B56" s="627" t="s">
        <v>900</v>
      </c>
      <c r="C56" s="627" t="s">
        <v>891</v>
      </c>
      <c r="D56" s="627" t="s">
        <v>358</v>
      </c>
      <c r="E56" s="627" t="s">
        <v>359</v>
      </c>
      <c r="F56" s="627" t="s">
        <v>360</v>
      </c>
      <c r="G56" s="627" t="s">
        <v>2200</v>
      </c>
      <c r="H56" s="628">
        <v>42508</v>
      </c>
      <c r="I56" s="629">
        <v>27.13</v>
      </c>
      <c r="J56" s="627" t="s">
        <v>2201</v>
      </c>
      <c r="K56" s="627" t="s">
        <v>377</v>
      </c>
      <c r="L56" s="628">
        <v>42509</v>
      </c>
      <c r="M56" s="627" t="s">
        <v>72</v>
      </c>
      <c r="N56" s="550"/>
      <c r="O56" s="549"/>
    </row>
    <row r="57" spans="1:15" x14ac:dyDescent="0.2">
      <c r="A57" s="627" t="s">
        <v>896</v>
      </c>
      <c r="B57" s="627" t="s">
        <v>900</v>
      </c>
      <c r="C57" s="627" t="s">
        <v>891</v>
      </c>
      <c r="D57" s="627" t="s">
        <v>358</v>
      </c>
      <c r="E57" s="627" t="s">
        <v>359</v>
      </c>
      <c r="F57" s="627" t="s">
        <v>360</v>
      </c>
      <c r="G57" s="627" t="s">
        <v>2202</v>
      </c>
      <c r="H57" s="628">
        <v>42502</v>
      </c>
      <c r="I57" s="629">
        <v>36.32</v>
      </c>
      <c r="J57" s="627" t="s">
        <v>2203</v>
      </c>
      <c r="K57" s="627" t="s">
        <v>377</v>
      </c>
      <c r="L57" s="628">
        <v>42502</v>
      </c>
      <c r="M57" s="627" t="s">
        <v>72</v>
      </c>
      <c r="N57" s="550"/>
      <c r="O57" s="549"/>
    </row>
    <row r="58" spans="1:15" x14ac:dyDescent="0.2">
      <c r="A58" s="627" t="s">
        <v>896</v>
      </c>
      <c r="B58" s="627" t="s">
        <v>900</v>
      </c>
      <c r="C58" s="627" t="s">
        <v>891</v>
      </c>
      <c r="D58" s="627" t="s">
        <v>358</v>
      </c>
      <c r="E58" s="627" t="s">
        <v>359</v>
      </c>
      <c r="F58" s="627" t="s">
        <v>360</v>
      </c>
      <c r="G58" s="627" t="s">
        <v>2204</v>
      </c>
      <c r="H58" s="628">
        <v>42501</v>
      </c>
      <c r="I58" s="629">
        <v>91.21</v>
      </c>
      <c r="J58" s="627" t="s">
        <v>2201</v>
      </c>
      <c r="K58" s="627" t="s">
        <v>377</v>
      </c>
      <c r="L58" s="628">
        <v>42501</v>
      </c>
      <c r="M58" s="627" t="s">
        <v>72</v>
      </c>
      <c r="N58" s="550"/>
      <c r="O58" s="549"/>
    </row>
    <row r="59" spans="1:15" x14ac:dyDescent="0.2">
      <c r="A59" s="627" t="s">
        <v>896</v>
      </c>
      <c r="B59" s="627" t="s">
        <v>900</v>
      </c>
      <c r="C59" s="627" t="s">
        <v>891</v>
      </c>
      <c r="D59" s="627" t="s">
        <v>358</v>
      </c>
      <c r="E59" s="627" t="s">
        <v>359</v>
      </c>
      <c r="F59" s="627" t="s">
        <v>360</v>
      </c>
      <c r="G59" s="627" t="s">
        <v>2205</v>
      </c>
      <c r="H59" s="628">
        <v>42489</v>
      </c>
      <c r="I59" s="629">
        <v>161.03</v>
      </c>
      <c r="J59" s="627" t="s">
        <v>2206</v>
      </c>
      <c r="K59" s="627" t="s">
        <v>132</v>
      </c>
      <c r="L59" s="628">
        <v>42492</v>
      </c>
      <c r="M59" s="627" t="s">
        <v>72</v>
      </c>
      <c r="N59" s="550"/>
      <c r="O59" s="549"/>
    </row>
    <row r="60" spans="1:15" x14ac:dyDescent="0.2">
      <c r="A60" s="627" t="s">
        <v>896</v>
      </c>
      <c r="B60" s="627" t="s">
        <v>900</v>
      </c>
      <c r="C60" s="627" t="s">
        <v>891</v>
      </c>
      <c r="D60" s="627" t="s">
        <v>83</v>
      </c>
      <c r="E60" s="627" t="s">
        <v>84</v>
      </c>
      <c r="F60" s="627" t="s">
        <v>85</v>
      </c>
      <c r="G60" s="627" t="s">
        <v>2207</v>
      </c>
      <c r="H60" s="628">
        <v>42490</v>
      </c>
      <c r="I60" s="629">
        <v>224.74</v>
      </c>
      <c r="J60" s="627"/>
      <c r="K60" s="627" t="s">
        <v>283</v>
      </c>
      <c r="L60" s="628">
        <v>42494</v>
      </c>
      <c r="M60" s="627" t="s">
        <v>72</v>
      </c>
      <c r="N60" s="550"/>
      <c r="O60" s="549"/>
    </row>
    <row r="61" spans="1:15" x14ac:dyDescent="0.2">
      <c r="A61" s="627" t="s">
        <v>896</v>
      </c>
      <c r="B61" s="627" t="s">
        <v>900</v>
      </c>
      <c r="C61" s="627" t="s">
        <v>891</v>
      </c>
      <c r="D61" s="627" t="s">
        <v>83</v>
      </c>
      <c r="E61" s="627" t="s">
        <v>84</v>
      </c>
      <c r="F61" s="627" t="s">
        <v>85</v>
      </c>
      <c r="G61" s="627" t="s">
        <v>2208</v>
      </c>
      <c r="H61" s="628">
        <v>42490</v>
      </c>
      <c r="I61" s="629">
        <v>190.79</v>
      </c>
      <c r="J61" s="627"/>
      <c r="K61" s="627" t="s">
        <v>283</v>
      </c>
      <c r="L61" s="628">
        <v>42494</v>
      </c>
      <c r="M61" s="627" t="s">
        <v>72</v>
      </c>
      <c r="N61" s="550"/>
      <c r="O61" s="549"/>
    </row>
    <row r="62" spans="1:15" x14ac:dyDescent="0.2">
      <c r="A62" s="627" t="s">
        <v>896</v>
      </c>
      <c r="B62" s="627" t="s">
        <v>900</v>
      </c>
      <c r="C62" s="627" t="s">
        <v>891</v>
      </c>
      <c r="D62" s="627" t="s">
        <v>83</v>
      </c>
      <c r="E62" s="627" t="s">
        <v>84</v>
      </c>
      <c r="F62" s="627" t="s">
        <v>85</v>
      </c>
      <c r="G62" s="627" t="s">
        <v>2209</v>
      </c>
      <c r="H62" s="628">
        <v>42490</v>
      </c>
      <c r="I62" s="629">
        <v>233.87</v>
      </c>
      <c r="J62" s="627"/>
      <c r="K62" s="627" t="s">
        <v>86</v>
      </c>
      <c r="L62" s="628">
        <v>42494</v>
      </c>
      <c r="M62" s="627" t="s">
        <v>72</v>
      </c>
      <c r="N62" s="550"/>
      <c r="O62" s="549"/>
    </row>
    <row r="63" spans="1:15" x14ac:dyDescent="0.2">
      <c r="A63" s="627" t="s">
        <v>896</v>
      </c>
      <c r="B63" s="627" t="s">
        <v>900</v>
      </c>
      <c r="C63" s="627" t="s">
        <v>891</v>
      </c>
      <c r="D63" s="627" t="s">
        <v>506</v>
      </c>
      <c r="E63" s="627" t="s">
        <v>507</v>
      </c>
      <c r="F63" s="627" t="s">
        <v>508</v>
      </c>
      <c r="G63" s="627" t="s">
        <v>2210</v>
      </c>
      <c r="H63" s="628">
        <v>42501</v>
      </c>
      <c r="I63" s="629">
        <v>158.1</v>
      </c>
      <c r="J63" s="627" t="s">
        <v>2211</v>
      </c>
      <c r="K63" s="627" t="s">
        <v>2212</v>
      </c>
      <c r="L63" s="628">
        <v>42507</v>
      </c>
      <c r="M63" s="627" t="s">
        <v>72</v>
      </c>
      <c r="N63" s="550"/>
      <c r="O63" s="549"/>
    </row>
    <row r="64" spans="1:15" x14ac:dyDescent="0.2">
      <c r="A64" s="627" t="s">
        <v>896</v>
      </c>
      <c r="B64" s="627" t="s">
        <v>900</v>
      </c>
      <c r="C64" s="627" t="s">
        <v>891</v>
      </c>
      <c r="D64" s="627" t="s">
        <v>80</v>
      </c>
      <c r="E64" s="627" t="s">
        <v>81</v>
      </c>
      <c r="F64" s="627" t="s">
        <v>82</v>
      </c>
      <c r="G64" s="627" t="s">
        <v>2214</v>
      </c>
      <c r="H64" s="628">
        <v>42516</v>
      </c>
      <c r="I64" s="629">
        <v>198.44</v>
      </c>
      <c r="J64" s="627" t="s">
        <v>2215</v>
      </c>
      <c r="K64" s="627" t="s">
        <v>132</v>
      </c>
      <c r="L64" s="628">
        <v>42517</v>
      </c>
      <c r="M64" s="627" t="s">
        <v>72</v>
      </c>
      <c r="N64" s="550"/>
      <c r="O64" s="549"/>
    </row>
    <row r="65" spans="1:15" x14ac:dyDescent="0.2">
      <c r="A65" s="627" t="s">
        <v>896</v>
      </c>
      <c r="B65" s="627" t="s">
        <v>900</v>
      </c>
      <c r="C65" s="627" t="s">
        <v>891</v>
      </c>
      <c r="D65" s="627" t="s">
        <v>80</v>
      </c>
      <c r="E65" s="627" t="s">
        <v>81</v>
      </c>
      <c r="F65" s="627" t="s">
        <v>82</v>
      </c>
      <c r="G65" s="627" t="s">
        <v>2216</v>
      </c>
      <c r="H65" s="628">
        <v>42514</v>
      </c>
      <c r="I65" s="629">
        <v>144.16999999999999</v>
      </c>
      <c r="J65" s="627" t="s">
        <v>2217</v>
      </c>
      <c r="K65" s="627" t="s">
        <v>2218</v>
      </c>
      <c r="L65" s="628">
        <v>42514</v>
      </c>
      <c r="M65" s="627" t="s">
        <v>72</v>
      </c>
      <c r="N65" s="550"/>
      <c r="O65" s="549"/>
    </row>
    <row r="66" spans="1:15" x14ac:dyDescent="0.2">
      <c r="A66" s="627" t="s">
        <v>896</v>
      </c>
      <c r="B66" s="627" t="s">
        <v>900</v>
      </c>
      <c r="C66" s="627" t="s">
        <v>891</v>
      </c>
      <c r="D66" s="627" t="s">
        <v>80</v>
      </c>
      <c r="E66" s="627" t="s">
        <v>81</v>
      </c>
      <c r="F66" s="627" t="s">
        <v>82</v>
      </c>
      <c r="G66" s="627" t="s">
        <v>2219</v>
      </c>
      <c r="H66" s="628">
        <v>42513</v>
      </c>
      <c r="I66" s="629">
        <v>120.4</v>
      </c>
      <c r="J66" s="627" t="s">
        <v>2220</v>
      </c>
      <c r="K66" s="627" t="s">
        <v>303</v>
      </c>
      <c r="L66" s="628">
        <v>42513</v>
      </c>
      <c r="M66" s="627" t="s">
        <v>72</v>
      </c>
      <c r="N66" s="550"/>
      <c r="O66" s="549"/>
    </row>
    <row r="67" spans="1:15" x14ac:dyDescent="0.2">
      <c r="A67" s="627" t="s">
        <v>896</v>
      </c>
      <c r="B67" s="627" t="s">
        <v>900</v>
      </c>
      <c r="C67" s="627" t="s">
        <v>891</v>
      </c>
      <c r="D67" s="627" t="s">
        <v>80</v>
      </c>
      <c r="E67" s="627" t="s">
        <v>81</v>
      </c>
      <c r="F67" s="627" t="s">
        <v>82</v>
      </c>
      <c r="G67" s="627" t="s">
        <v>2221</v>
      </c>
      <c r="H67" s="628">
        <v>42510</v>
      </c>
      <c r="I67" s="629">
        <v>47.43</v>
      </c>
      <c r="J67" s="627" t="s">
        <v>2222</v>
      </c>
      <c r="K67" s="627" t="s">
        <v>132</v>
      </c>
      <c r="L67" s="628">
        <v>42510</v>
      </c>
      <c r="M67" s="627" t="s">
        <v>72</v>
      </c>
      <c r="N67" s="550"/>
      <c r="O67" s="549"/>
    </row>
    <row r="68" spans="1:15" x14ac:dyDescent="0.2">
      <c r="A68" s="627" t="s">
        <v>896</v>
      </c>
      <c r="B68" s="627" t="s">
        <v>900</v>
      </c>
      <c r="C68" s="627" t="s">
        <v>891</v>
      </c>
      <c r="D68" s="627" t="s">
        <v>80</v>
      </c>
      <c r="E68" s="627" t="s">
        <v>81</v>
      </c>
      <c r="F68" s="627" t="s">
        <v>82</v>
      </c>
      <c r="G68" s="627" t="s">
        <v>2223</v>
      </c>
      <c r="H68" s="628">
        <v>42508</v>
      </c>
      <c r="I68" s="629">
        <v>37.61</v>
      </c>
      <c r="J68" s="627" t="s">
        <v>2224</v>
      </c>
      <c r="K68" s="627" t="s">
        <v>132</v>
      </c>
      <c r="L68" s="628">
        <v>42508</v>
      </c>
      <c r="M68" s="627" t="s">
        <v>72</v>
      </c>
      <c r="N68" s="550"/>
      <c r="O68" s="549"/>
    </row>
    <row r="69" spans="1:15" x14ac:dyDescent="0.2">
      <c r="A69" s="627" t="s">
        <v>896</v>
      </c>
      <c r="B69" s="627" t="s">
        <v>900</v>
      </c>
      <c r="C69" s="627" t="s">
        <v>891</v>
      </c>
      <c r="D69" s="627" t="s">
        <v>80</v>
      </c>
      <c r="E69" s="627" t="s">
        <v>81</v>
      </c>
      <c r="F69" s="627" t="s">
        <v>82</v>
      </c>
      <c r="G69" s="627" t="s">
        <v>2225</v>
      </c>
      <c r="H69" s="628">
        <v>42502</v>
      </c>
      <c r="I69" s="629">
        <v>473.1</v>
      </c>
      <c r="J69" s="627" t="s">
        <v>2226</v>
      </c>
      <c r="K69" s="627" t="s">
        <v>1568</v>
      </c>
      <c r="L69" s="628">
        <v>42502</v>
      </c>
      <c r="M69" s="627" t="s">
        <v>72</v>
      </c>
      <c r="N69" s="550"/>
      <c r="O69" s="549"/>
    </row>
    <row r="70" spans="1:15" x14ac:dyDescent="0.2">
      <c r="A70" s="627" t="s">
        <v>896</v>
      </c>
      <c r="B70" s="627" t="s">
        <v>900</v>
      </c>
      <c r="C70" s="627" t="s">
        <v>891</v>
      </c>
      <c r="D70" s="627" t="s">
        <v>80</v>
      </c>
      <c r="E70" s="627" t="s">
        <v>81</v>
      </c>
      <c r="F70" s="627" t="s">
        <v>82</v>
      </c>
      <c r="G70" s="627" t="s">
        <v>2227</v>
      </c>
      <c r="H70" s="628">
        <v>42499</v>
      </c>
      <c r="I70" s="629">
        <v>160.47999999999999</v>
      </c>
      <c r="J70" s="627" t="s">
        <v>2228</v>
      </c>
      <c r="K70" s="627" t="s">
        <v>132</v>
      </c>
      <c r="L70" s="628">
        <v>42499</v>
      </c>
      <c r="M70" s="627" t="s">
        <v>72</v>
      </c>
      <c r="N70" s="550"/>
      <c r="O70" s="549"/>
    </row>
    <row r="71" spans="1:15" x14ac:dyDescent="0.2">
      <c r="A71" s="627" t="s">
        <v>896</v>
      </c>
      <c r="B71" s="627" t="s">
        <v>900</v>
      </c>
      <c r="C71" s="627" t="s">
        <v>891</v>
      </c>
      <c r="D71" s="627" t="s">
        <v>80</v>
      </c>
      <c r="E71" s="627" t="s">
        <v>81</v>
      </c>
      <c r="F71" s="627" t="s">
        <v>82</v>
      </c>
      <c r="G71" s="627" t="s">
        <v>2229</v>
      </c>
      <c r="H71" s="628">
        <v>42496</v>
      </c>
      <c r="I71" s="629">
        <v>29.03</v>
      </c>
      <c r="J71" s="627" t="s">
        <v>2230</v>
      </c>
      <c r="K71" s="627" t="s">
        <v>104</v>
      </c>
      <c r="L71" s="628">
        <v>42496</v>
      </c>
      <c r="M71" s="627" t="s">
        <v>72</v>
      </c>
      <c r="N71" s="550"/>
      <c r="O71" s="549"/>
    </row>
    <row r="72" spans="1:15" x14ac:dyDescent="0.2">
      <c r="A72" s="627" t="s">
        <v>896</v>
      </c>
      <c r="B72" s="627" t="s">
        <v>900</v>
      </c>
      <c r="C72" s="627" t="s">
        <v>891</v>
      </c>
      <c r="D72" s="627" t="s">
        <v>80</v>
      </c>
      <c r="E72" s="627" t="s">
        <v>81</v>
      </c>
      <c r="F72" s="627" t="s">
        <v>82</v>
      </c>
      <c r="G72" s="627" t="s">
        <v>2231</v>
      </c>
      <c r="H72" s="628">
        <v>42496</v>
      </c>
      <c r="I72" s="629">
        <v>67.11</v>
      </c>
      <c r="J72" s="627" t="s">
        <v>2232</v>
      </c>
      <c r="K72" s="627" t="s">
        <v>132</v>
      </c>
      <c r="L72" s="628">
        <v>42496</v>
      </c>
      <c r="M72" s="627" t="s">
        <v>72</v>
      </c>
      <c r="N72" s="550"/>
      <c r="O72" s="549"/>
    </row>
    <row r="73" spans="1:15" x14ac:dyDescent="0.2">
      <c r="A73" s="627" t="s">
        <v>896</v>
      </c>
      <c r="B73" s="627" t="s">
        <v>900</v>
      </c>
      <c r="C73" s="627" t="s">
        <v>891</v>
      </c>
      <c r="D73" s="627" t="s">
        <v>80</v>
      </c>
      <c r="E73" s="627" t="s">
        <v>81</v>
      </c>
      <c r="F73" s="627" t="s">
        <v>82</v>
      </c>
      <c r="G73" s="627" t="s">
        <v>2233</v>
      </c>
      <c r="H73" s="628">
        <v>42496</v>
      </c>
      <c r="I73" s="629">
        <v>223.85</v>
      </c>
      <c r="J73" s="627" t="s">
        <v>2234</v>
      </c>
      <c r="K73" s="627" t="s">
        <v>132</v>
      </c>
      <c r="L73" s="628">
        <v>42496</v>
      </c>
      <c r="M73" s="627" t="s">
        <v>72</v>
      </c>
      <c r="N73" s="550"/>
      <c r="O73" s="549"/>
    </row>
    <row r="74" spans="1:15" x14ac:dyDescent="0.2">
      <c r="A74" s="627" t="s">
        <v>896</v>
      </c>
      <c r="B74" s="627" t="s">
        <v>900</v>
      </c>
      <c r="C74" s="627" t="s">
        <v>891</v>
      </c>
      <c r="D74" s="627" t="s">
        <v>80</v>
      </c>
      <c r="E74" s="627" t="s">
        <v>81</v>
      </c>
      <c r="F74" s="627" t="s">
        <v>82</v>
      </c>
      <c r="G74" s="627" t="s">
        <v>2235</v>
      </c>
      <c r="H74" s="628">
        <v>42495</v>
      </c>
      <c r="I74" s="629">
        <v>267.69</v>
      </c>
      <c r="J74" s="627" t="s">
        <v>2236</v>
      </c>
      <c r="K74" s="627" t="s">
        <v>303</v>
      </c>
      <c r="L74" s="628">
        <v>42495</v>
      </c>
      <c r="M74" s="627" t="s">
        <v>72</v>
      </c>
      <c r="N74" s="550"/>
      <c r="O74" s="549"/>
    </row>
    <row r="75" spans="1:15" x14ac:dyDescent="0.2">
      <c r="A75" s="627" t="s">
        <v>896</v>
      </c>
      <c r="B75" s="627" t="s">
        <v>900</v>
      </c>
      <c r="C75" s="627" t="s">
        <v>891</v>
      </c>
      <c r="D75" s="627" t="s">
        <v>80</v>
      </c>
      <c r="E75" s="627" t="s">
        <v>81</v>
      </c>
      <c r="F75" s="627" t="s">
        <v>82</v>
      </c>
      <c r="G75" s="627" t="s">
        <v>2237</v>
      </c>
      <c r="H75" s="628">
        <v>42489</v>
      </c>
      <c r="I75" s="629">
        <v>591.52</v>
      </c>
      <c r="J75" s="627" t="s">
        <v>2238</v>
      </c>
      <c r="K75" s="627" t="s">
        <v>132</v>
      </c>
      <c r="L75" s="628">
        <v>42492</v>
      </c>
      <c r="M75" s="627" t="s">
        <v>72</v>
      </c>
      <c r="N75" s="550"/>
      <c r="O75" s="549"/>
    </row>
    <row r="76" spans="1:15" x14ac:dyDescent="0.2">
      <c r="A76" s="627" t="s">
        <v>896</v>
      </c>
      <c r="B76" s="627" t="s">
        <v>900</v>
      </c>
      <c r="C76" s="627" t="s">
        <v>891</v>
      </c>
      <c r="D76" s="627" t="s">
        <v>920</v>
      </c>
      <c r="E76" s="627" t="s">
        <v>921</v>
      </c>
      <c r="F76" s="627" t="s">
        <v>922</v>
      </c>
      <c r="G76" s="627" t="s">
        <v>2241</v>
      </c>
      <c r="H76" s="628">
        <v>42509</v>
      </c>
      <c r="I76" s="629">
        <v>2494.42</v>
      </c>
      <c r="J76" s="627" t="s">
        <v>2242</v>
      </c>
      <c r="K76" s="627" t="s">
        <v>2243</v>
      </c>
      <c r="L76" s="628">
        <v>42509</v>
      </c>
      <c r="M76" s="627" t="s">
        <v>72</v>
      </c>
      <c r="N76" s="550"/>
      <c r="O76" s="549"/>
    </row>
    <row r="77" spans="1:15" x14ac:dyDescent="0.2">
      <c r="A77" s="627" t="s">
        <v>896</v>
      </c>
      <c r="B77" s="627" t="s">
        <v>900</v>
      </c>
      <c r="C77" s="627" t="s">
        <v>891</v>
      </c>
      <c r="D77" s="627" t="s">
        <v>2244</v>
      </c>
      <c r="E77" s="627" t="s">
        <v>2245</v>
      </c>
      <c r="F77" s="627" t="s">
        <v>2246</v>
      </c>
      <c r="G77" s="627" t="s">
        <v>2247</v>
      </c>
      <c r="H77" s="628">
        <v>42491</v>
      </c>
      <c r="I77" s="629">
        <v>474.32</v>
      </c>
      <c r="J77" s="627" t="s">
        <v>2248</v>
      </c>
      <c r="K77" s="627" t="s">
        <v>174</v>
      </c>
      <c r="L77" s="628">
        <v>42494</v>
      </c>
      <c r="M77" s="627" t="s">
        <v>72</v>
      </c>
      <c r="N77" s="550"/>
      <c r="O77" s="549"/>
    </row>
    <row r="78" spans="1:15" x14ac:dyDescent="0.2">
      <c r="A78" s="627" t="s">
        <v>896</v>
      </c>
      <c r="B78" s="627" t="s">
        <v>900</v>
      </c>
      <c r="C78" s="627" t="s">
        <v>891</v>
      </c>
      <c r="D78" s="627" t="s">
        <v>2244</v>
      </c>
      <c r="E78" s="627" t="s">
        <v>2245</v>
      </c>
      <c r="F78" s="627" t="s">
        <v>2246</v>
      </c>
      <c r="G78" s="627" t="s">
        <v>2249</v>
      </c>
      <c r="H78" s="628">
        <v>42491</v>
      </c>
      <c r="I78" s="629">
        <v>245.63</v>
      </c>
      <c r="J78" s="627" t="s">
        <v>2250</v>
      </c>
      <c r="K78" s="627" t="s">
        <v>174</v>
      </c>
      <c r="L78" s="628">
        <v>42494</v>
      </c>
      <c r="M78" s="627" t="s">
        <v>72</v>
      </c>
      <c r="N78" s="550"/>
      <c r="O78" s="549"/>
    </row>
    <row r="79" spans="1:15" x14ac:dyDescent="0.2">
      <c r="A79" s="627" t="s">
        <v>896</v>
      </c>
      <c r="B79" s="627" t="s">
        <v>900</v>
      </c>
      <c r="C79" s="627" t="s">
        <v>891</v>
      </c>
      <c r="D79" s="627" t="s">
        <v>2244</v>
      </c>
      <c r="E79" s="627" t="s">
        <v>2245</v>
      </c>
      <c r="F79" s="627" t="s">
        <v>2246</v>
      </c>
      <c r="G79" s="627" t="s">
        <v>2251</v>
      </c>
      <c r="H79" s="628">
        <v>42491</v>
      </c>
      <c r="I79" s="629">
        <v>526.35</v>
      </c>
      <c r="J79" s="627" t="s">
        <v>2252</v>
      </c>
      <c r="K79" s="627" t="s">
        <v>174</v>
      </c>
      <c r="L79" s="628">
        <v>42494</v>
      </c>
      <c r="M79" s="627" t="s">
        <v>72</v>
      </c>
      <c r="N79" s="550"/>
      <c r="O79" s="549"/>
    </row>
    <row r="80" spans="1:15" x14ac:dyDescent="0.2">
      <c r="A80" s="627" t="s">
        <v>896</v>
      </c>
      <c r="B80" s="627" t="s">
        <v>900</v>
      </c>
      <c r="C80" s="627" t="s">
        <v>891</v>
      </c>
      <c r="D80" s="627" t="s">
        <v>2244</v>
      </c>
      <c r="E80" s="627" t="s">
        <v>2245</v>
      </c>
      <c r="F80" s="627" t="s">
        <v>2246</v>
      </c>
      <c r="G80" s="627" t="s">
        <v>2253</v>
      </c>
      <c r="H80" s="628">
        <v>42490</v>
      </c>
      <c r="I80" s="629">
        <v>592.9</v>
      </c>
      <c r="J80" s="627" t="s">
        <v>2254</v>
      </c>
      <c r="K80" s="627" t="s">
        <v>174</v>
      </c>
      <c r="L80" s="628">
        <v>42492</v>
      </c>
      <c r="M80" s="627" t="s">
        <v>72</v>
      </c>
      <c r="N80" s="550"/>
      <c r="O80" s="549"/>
    </row>
    <row r="81" spans="1:15" x14ac:dyDescent="0.2">
      <c r="A81" s="627" t="s">
        <v>896</v>
      </c>
      <c r="B81" s="627" t="s">
        <v>900</v>
      </c>
      <c r="C81" s="627" t="s">
        <v>891</v>
      </c>
      <c r="D81" s="627" t="s">
        <v>2244</v>
      </c>
      <c r="E81" s="627" t="s">
        <v>2245</v>
      </c>
      <c r="F81" s="627" t="s">
        <v>2246</v>
      </c>
      <c r="G81" s="627" t="s">
        <v>2255</v>
      </c>
      <c r="H81" s="628">
        <v>42490</v>
      </c>
      <c r="I81" s="629">
        <v>196.02</v>
      </c>
      <c r="J81" s="627" t="s">
        <v>2256</v>
      </c>
      <c r="K81" s="627" t="s">
        <v>174</v>
      </c>
      <c r="L81" s="628">
        <v>42492</v>
      </c>
      <c r="M81" s="627" t="s">
        <v>72</v>
      </c>
      <c r="N81" s="550"/>
      <c r="O81" s="549"/>
    </row>
    <row r="82" spans="1:15" x14ac:dyDescent="0.2">
      <c r="A82" s="627" t="s">
        <v>896</v>
      </c>
      <c r="B82" s="627" t="s">
        <v>900</v>
      </c>
      <c r="C82" s="627" t="s">
        <v>891</v>
      </c>
      <c r="D82" s="627" t="s">
        <v>268</v>
      </c>
      <c r="E82" s="627" t="s">
        <v>269</v>
      </c>
      <c r="F82" s="627" t="s">
        <v>270</v>
      </c>
      <c r="G82" s="627" t="s">
        <v>3309</v>
      </c>
      <c r="H82" s="628">
        <v>42496</v>
      </c>
      <c r="I82" s="629">
        <v>399</v>
      </c>
      <c r="J82" s="627"/>
      <c r="K82" s="627" t="s">
        <v>356</v>
      </c>
      <c r="L82" s="628">
        <v>42496</v>
      </c>
      <c r="M82" s="627" t="s">
        <v>72</v>
      </c>
      <c r="N82" s="550"/>
      <c r="O82" s="549"/>
    </row>
    <row r="83" spans="1:15" x14ac:dyDescent="0.2">
      <c r="A83" s="627" t="s">
        <v>896</v>
      </c>
      <c r="B83" s="627" t="s">
        <v>900</v>
      </c>
      <c r="C83" s="627" t="s">
        <v>891</v>
      </c>
      <c r="D83" s="627" t="s">
        <v>1578</v>
      </c>
      <c r="E83" s="627" t="s">
        <v>1579</v>
      </c>
      <c r="F83" s="627" t="s">
        <v>1580</v>
      </c>
      <c r="G83" s="627" t="s">
        <v>2258</v>
      </c>
      <c r="H83" s="628">
        <v>42507</v>
      </c>
      <c r="I83" s="629">
        <v>45.98</v>
      </c>
      <c r="J83" s="627" t="s">
        <v>2259</v>
      </c>
      <c r="K83" s="627" t="s">
        <v>382</v>
      </c>
      <c r="L83" s="628">
        <v>42509</v>
      </c>
      <c r="M83" s="627" t="s">
        <v>72</v>
      </c>
      <c r="N83" s="550"/>
      <c r="O83" s="549"/>
    </row>
    <row r="84" spans="1:15" x14ac:dyDescent="0.2">
      <c r="A84" s="627" t="s">
        <v>896</v>
      </c>
      <c r="B84" s="627" t="s">
        <v>900</v>
      </c>
      <c r="C84" s="627" t="s">
        <v>891</v>
      </c>
      <c r="D84" s="627" t="s">
        <v>2260</v>
      </c>
      <c r="E84" s="627" t="s">
        <v>2261</v>
      </c>
      <c r="F84" s="627" t="s">
        <v>2262</v>
      </c>
      <c r="G84" s="627" t="s">
        <v>2263</v>
      </c>
      <c r="H84" s="628">
        <v>42510</v>
      </c>
      <c r="I84" s="629">
        <v>206.57</v>
      </c>
      <c r="J84" s="627" t="s">
        <v>2264</v>
      </c>
      <c r="K84" s="627" t="s">
        <v>132</v>
      </c>
      <c r="L84" s="628">
        <v>42516</v>
      </c>
      <c r="M84" s="627" t="s">
        <v>72</v>
      </c>
      <c r="N84" s="550"/>
      <c r="O84" s="549"/>
    </row>
    <row r="85" spans="1:15" x14ac:dyDescent="0.2">
      <c r="A85" s="627" t="s">
        <v>896</v>
      </c>
      <c r="B85" s="627" t="s">
        <v>900</v>
      </c>
      <c r="C85" s="627" t="s">
        <v>891</v>
      </c>
      <c r="D85" s="627" t="s">
        <v>208</v>
      </c>
      <c r="E85" s="627" t="s">
        <v>3295</v>
      </c>
      <c r="F85" s="627" t="s">
        <v>210</v>
      </c>
      <c r="G85" s="627" t="s">
        <v>2265</v>
      </c>
      <c r="H85" s="628">
        <v>42509</v>
      </c>
      <c r="I85" s="629">
        <v>1319.51</v>
      </c>
      <c r="J85" s="627"/>
      <c r="K85" s="627" t="s">
        <v>383</v>
      </c>
      <c r="L85" s="628">
        <v>42510</v>
      </c>
      <c r="M85" s="627" t="s">
        <v>72</v>
      </c>
      <c r="N85" s="550"/>
      <c r="O85" s="549"/>
    </row>
    <row r="86" spans="1:15" x14ac:dyDescent="0.2">
      <c r="A86" s="627" t="s">
        <v>896</v>
      </c>
      <c r="B86" s="627" t="s">
        <v>900</v>
      </c>
      <c r="C86" s="627" t="s">
        <v>891</v>
      </c>
      <c r="D86" s="627" t="s">
        <v>208</v>
      </c>
      <c r="E86" s="627" t="s">
        <v>3295</v>
      </c>
      <c r="F86" s="627" t="s">
        <v>210</v>
      </c>
      <c r="G86" s="627" t="s">
        <v>2266</v>
      </c>
      <c r="H86" s="628">
        <v>42509</v>
      </c>
      <c r="I86" s="629">
        <v>1319.51</v>
      </c>
      <c r="J86" s="627"/>
      <c r="K86" s="627" t="s">
        <v>383</v>
      </c>
      <c r="L86" s="628">
        <v>42510</v>
      </c>
      <c r="M86" s="627" t="s">
        <v>72</v>
      </c>
      <c r="N86" s="550"/>
      <c r="O86" s="549"/>
    </row>
    <row r="87" spans="1:15" x14ac:dyDescent="0.2">
      <c r="A87" s="627" t="s">
        <v>896</v>
      </c>
      <c r="B87" s="627" t="s">
        <v>900</v>
      </c>
      <c r="C87" s="627" t="s">
        <v>891</v>
      </c>
      <c r="D87" s="627" t="s">
        <v>208</v>
      </c>
      <c r="E87" s="627" t="s">
        <v>3295</v>
      </c>
      <c r="F87" s="627" t="s">
        <v>210</v>
      </c>
      <c r="G87" s="627" t="s">
        <v>2267</v>
      </c>
      <c r="H87" s="628">
        <v>42509</v>
      </c>
      <c r="I87" s="629">
        <v>464.3</v>
      </c>
      <c r="J87" s="627"/>
      <c r="K87" s="627" t="s">
        <v>383</v>
      </c>
      <c r="L87" s="628">
        <v>42510</v>
      </c>
      <c r="M87" s="627" t="s">
        <v>72</v>
      </c>
      <c r="N87" s="550"/>
      <c r="O87" s="549"/>
    </row>
    <row r="88" spans="1:15" x14ac:dyDescent="0.2">
      <c r="A88" s="627" t="s">
        <v>896</v>
      </c>
      <c r="B88" s="627" t="s">
        <v>900</v>
      </c>
      <c r="C88" s="627" t="s">
        <v>891</v>
      </c>
      <c r="D88" s="627" t="s">
        <v>208</v>
      </c>
      <c r="E88" s="627" t="s">
        <v>3295</v>
      </c>
      <c r="F88" s="627" t="s">
        <v>210</v>
      </c>
      <c r="G88" s="627" t="s">
        <v>2268</v>
      </c>
      <c r="H88" s="628">
        <v>42509</v>
      </c>
      <c r="I88" s="629">
        <v>911.52</v>
      </c>
      <c r="J88" s="627"/>
      <c r="K88" s="627" t="s">
        <v>383</v>
      </c>
      <c r="L88" s="628">
        <v>42510</v>
      </c>
      <c r="M88" s="627" t="s">
        <v>72</v>
      </c>
      <c r="N88" s="550"/>
      <c r="O88" s="549"/>
    </row>
    <row r="89" spans="1:15" x14ac:dyDescent="0.2">
      <c r="A89" s="627" t="s">
        <v>896</v>
      </c>
      <c r="B89" s="627" t="s">
        <v>900</v>
      </c>
      <c r="C89" s="627" t="s">
        <v>891</v>
      </c>
      <c r="D89" s="627" t="s">
        <v>208</v>
      </c>
      <c r="E89" s="627" t="s">
        <v>3295</v>
      </c>
      <c r="F89" s="627" t="s">
        <v>210</v>
      </c>
      <c r="G89" s="627" t="s">
        <v>2269</v>
      </c>
      <c r="H89" s="628">
        <v>42509</v>
      </c>
      <c r="I89" s="629">
        <v>304.57</v>
      </c>
      <c r="J89" s="627"/>
      <c r="K89" s="627" t="s">
        <v>383</v>
      </c>
      <c r="L89" s="628">
        <v>42510</v>
      </c>
      <c r="M89" s="627" t="s">
        <v>72</v>
      </c>
      <c r="N89" s="550"/>
      <c r="O89" s="549"/>
    </row>
    <row r="90" spans="1:15" x14ac:dyDescent="0.2">
      <c r="A90" s="627" t="s">
        <v>896</v>
      </c>
      <c r="B90" s="627" t="s">
        <v>900</v>
      </c>
      <c r="C90" s="627" t="s">
        <v>891</v>
      </c>
      <c r="D90" s="627" t="s">
        <v>208</v>
      </c>
      <c r="E90" s="627" t="s">
        <v>3295</v>
      </c>
      <c r="F90" s="627" t="s">
        <v>210</v>
      </c>
      <c r="G90" s="627" t="s">
        <v>2270</v>
      </c>
      <c r="H90" s="628">
        <v>42509</v>
      </c>
      <c r="I90" s="629">
        <v>423.89</v>
      </c>
      <c r="J90" s="627"/>
      <c r="K90" s="627" t="s">
        <v>383</v>
      </c>
      <c r="L90" s="628">
        <v>42510</v>
      </c>
      <c r="M90" s="627" t="s">
        <v>72</v>
      </c>
      <c r="N90" s="550"/>
      <c r="O90" s="549"/>
    </row>
    <row r="91" spans="1:15" x14ac:dyDescent="0.2">
      <c r="A91" s="627" t="s">
        <v>896</v>
      </c>
      <c r="B91" s="627" t="s">
        <v>900</v>
      </c>
      <c r="C91" s="627" t="s">
        <v>891</v>
      </c>
      <c r="D91" s="627" t="s">
        <v>208</v>
      </c>
      <c r="E91" s="627" t="s">
        <v>3295</v>
      </c>
      <c r="F91" s="627" t="s">
        <v>210</v>
      </c>
      <c r="G91" s="627" t="s">
        <v>2271</v>
      </c>
      <c r="H91" s="628">
        <v>42507</v>
      </c>
      <c r="I91" s="629">
        <v>2600.6799999999998</v>
      </c>
      <c r="J91" s="627"/>
      <c r="K91" s="627" t="s">
        <v>383</v>
      </c>
      <c r="L91" s="628">
        <v>42508</v>
      </c>
      <c r="M91" s="627" t="s">
        <v>72</v>
      </c>
      <c r="N91" s="550"/>
      <c r="O91" s="549"/>
    </row>
    <row r="92" spans="1:15" x14ac:dyDescent="0.2">
      <c r="A92" s="627" t="s">
        <v>896</v>
      </c>
      <c r="B92" s="627" t="s">
        <v>900</v>
      </c>
      <c r="C92" s="627" t="s">
        <v>891</v>
      </c>
      <c r="D92" s="627" t="s">
        <v>208</v>
      </c>
      <c r="E92" s="627" t="s">
        <v>3295</v>
      </c>
      <c r="F92" s="627" t="s">
        <v>210</v>
      </c>
      <c r="G92" s="627" t="s">
        <v>2272</v>
      </c>
      <c r="H92" s="628">
        <v>42507</v>
      </c>
      <c r="I92" s="629">
        <v>138.91</v>
      </c>
      <c r="J92" s="627"/>
      <c r="K92" s="627" t="s">
        <v>383</v>
      </c>
      <c r="L92" s="628">
        <v>42508</v>
      </c>
      <c r="M92" s="627" t="s">
        <v>72</v>
      </c>
      <c r="N92" s="550"/>
      <c r="O92" s="549"/>
    </row>
    <row r="93" spans="1:15" x14ac:dyDescent="0.2">
      <c r="A93" s="627" t="s">
        <v>896</v>
      </c>
      <c r="B93" s="627" t="s">
        <v>900</v>
      </c>
      <c r="C93" s="627" t="s">
        <v>891</v>
      </c>
      <c r="D93" s="627" t="s">
        <v>208</v>
      </c>
      <c r="E93" s="627" t="s">
        <v>3295</v>
      </c>
      <c r="F93" s="627" t="s">
        <v>210</v>
      </c>
      <c r="G93" s="627" t="s">
        <v>2273</v>
      </c>
      <c r="H93" s="628">
        <v>42507</v>
      </c>
      <c r="I93" s="629">
        <v>963.75</v>
      </c>
      <c r="J93" s="627"/>
      <c r="K93" s="627" t="s">
        <v>383</v>
      </c>
      <c r="L93" s="628">
        <v>42508</v>
      </c>
      <c r="M93" s="627" t="s">
        <v>72</v>
      </c>
      <c r="N93" s="550"/>
      <c r="O93" s="549"/>
    </row>
    <row r="94" spans="1:15" x14ac:dyDescent="0.2">
      <c r="A94" s="627" t="s">
        <v>896</v>
      </c>
      <c r="B94" s="627" t="s">
        <v>900</v>
      </c>
      <c r="C94" s="627" t="s">
        <v>891</v>
      </c>
      <c r="D94" s="627" t="s">
        <v>149</v>
      </c>
      <c r="E94" s="627" t="s">
        <v>150</v>
      </c>
      <c r="F94" s="627" t="s">
        <v>151</v>
      </c>
      <c r="G94" s="627" t="s">
        <v>2274</v>
      </c>
      <c r="H94" s="628">
        <v>42498</v>
      </c>
      <c r="I94" s="629">
        <v>113.64</v>
      </c>
      <c r="J94" s="627"/>
      <c r="K94" s="627" t="s">
        <v>2213</v>
      </c>
      <c r="L94" s="628">
        <v>42499</v>
      </c>
      <c r="M94" s="627" t="s">
        <v>72</v>
      </c>
      <c r="N94" s="550"/>
      <c r="O94" s="549"/>
    </row>
    <row r="95" spans="1:15" x14ac:dyDescent="0.2">
      <c r="A95" s="627" t="s">
        <v>896</v>
      </c>
      <c r="B95" s="627" t="s">
        <v>900</v>
      </c>
      <c r="C95" s="627" t="s">
        <v>891</v>
      </c>
      <c r="D95" s="627" t="s">
        <v>149</v>
      </c>
      <c r="E95" s="627" t="s">
        <v>150</v>
      </c>
      <c r="F95" s="627" t="s">
        <v>151</v>
      </c>
      <c r="G95" s="627" t="s">
        <v>2275</v>
      </c>
      <c r="H95" s="628">
        <v>42498</v>
      </c>
      <c r="I95" s="629">
        <v>206.41</v>
      </c>
      <c r="J95" s="627"/>
      <c r="K95" s="627" t="s">
        <v>304</v>
      </c>
      <c r="L95" s="628">
        <v>42499</v>
      </c>
      <c r="M95" s="627" t="s">
        <v>72</v>
      </c>
      <c r="N95" s="550"/>
      <c r="O95" s="549"/>
    </row>
    <row r="96" spans="1:15" x14ac:dyDescent="0.2">
      <c r="A96" s="627" t="s">
        <v>896</v>
      </c>
      <c r="B96" s="627" t="s">
        <v>900</v>
      </c>
      <c r="C96" s="627" t="s">
        <v>891</v>
      </c>
      <c r="D96" s="627" t="s">
        <v>149</v>
      </c>
      <c r="E96" s="627" t="s">
        <v>150</v>
      </c>
      <c r="F96" s="627" t="s">
        <v>151</v>
      </c>
      <c r="G96" s="627" t="s">
        <v>2276</v>
      </c>
      <c r="H96" s="628">
        <v>42498</v>
      </c>
      <c r="I96" s="629">
        <v>164.44</v>
      </c>
      <c r="J96" s="627"/>
      <c r="K96" s="627" t="s">
        <v>304</v>
      </c>
      <c r="L96" s="628">
        <v>42499</v>
      </c>
      <c r="M96" s="627" t="s">
        <v>72</v>
      </c>
      <c r="N96" s="550"/>
      <c r="O96" s="549"/>
    </row>
    <row r="97" spans="1:15" x14ac:dyDescent="0.2">
      <c r="A97" s="627" t="s">
        <v>896</v>
      </c>
      <c r="B97" s="627" t="s">
        <v>900</v>
      </c>
      <c r="C97" s="627" t="s">
        <v>891</v>
      </c>
      <c r="D97" s="627" t="s">
        <v>149</v>
      </c>
      <c r="E97" s="627" t="s">
        <v>150</v>
      </c>
      <c r="F97" s="627" t="s">
        <v>151</v>
      </c>
      <c r="G97" s="627" t="s">
        <v>2277</v>
      </c>
      <c r="H97" s="628">
        <v>42498</v>
      </c>
      <c r="I97" s="629">
        <v>78.650000000000006</v>
      </c>
      <c r="J97" s="627"/>
      <c r="K97" s="627" t="s">
        <v>303</v>
      </c>
      <c r="L97" s="628">
        <v>42499</v>
      </c>
      <c r="M97" s="627" t="s">
        <v>72</v>
      </c>
      <c r="N97" s="550"/>
      <c r="O97" s="549"/>
    </row>
    <row r="98" spans="1:15" x14ac:dyDescent="0.2">
      <c r="A98" s="627" t="s">
        <v>896</v>
      </c>
      <c r="B98" s="627" t="s">
        <v>900</v>
      </c>
      <c r="C98" s="627" t="s">
        <v>891</v>
      </c>
      <c r="D98" s="627" t="s">
        <v>149</v>
      </c>
      <c r="E98" s="627" t="s">
        <v>150</v>
      </c>
      <c r="F98" s="627" t="s">
        <v>151</v>
      </c>
      <c r="G98" s="627" t="s">
        <v>2278</v>
      </c>
      <c r="H98" s="628">
        <v>42500</v>
      </c>
      <c r="I98" s="629">
        <v>579.12</v>
      </c>
      <c r="J98" s="627"/>
      <c r="K98" s="627" t="s">
        <v>304</v>
      </c>
      <c r="L98" s="628">
        <v>42501</v>
      </c>
      <c r="M98" s="627" t="s">
        <v>72</v>
      </c>
      <c r="N98" s="550"/>
      <c r="O98" s="549"/>
    </row>
    <row r="99" spans="1:15" x14ac:dyDescent="0.2">
      <c r="A99" s="627" t="s">
        <v>896</v>
      </c>
      <c r="B99" s="627" t="s">
        <v>900</v>
      </c>
      <c r="C99" s="627" t="s">
        <v>891</v>
      </c>
      <c r="D99" s="627" t="s">
        <v>149</v>
      </c>
      <c r="E99" s="627" t="s">
        <v>150</v>
      </c>
      <c r="F99" s="627" t="s">
        <v>151</v>
      </c>
      <c r="G99" s="627" t="s">
        <v>2279</v>
      </c>
      <c r="H99" s="628">
        <v>42494</v>
      </c>
      <c r="I99" s="629">
        <v>535.35</v>
      </c>
      <c r="J99" s="627"/>
      <c r="K99" s="627" t="s">
        <v>304</v>
      </c>
      <c r="L99" s="628">
        <v>42495</v>
      </c>
      <c r="M99" s="627" t="s">
        <v>72</v>
      </c>
      <c r="N99" s="550"/>
      <c r="O99" s="549"/>
    </row>
    <row r="100" spans="1:15" x14ac:dyDescent="0.2">
      <c r="A100" s="627" t="s">
        <v>896</v>
      </c>
      <c r="B100" s="627" t="s">
        <v>900</v>
      </c>
      <c r="C100" s="627" t="s">
        <v>891</v>
      </c>
      <c r="D100" s="627" t="s">
        <v>149</v>
      </c>
      <c r="E100" s="627" t="s">
        <v>150</v>
      </c>
      <c r="F100" s="627" t="s">
        <v>151</v>
      </c>
      <c r="G100" s="627" t="s">
        <v>2280</v>
      </c>
      <c r="H100" s="628">
        <v>42494</v>
      </c>
      <c r="I100" s="629">
        <v>293.52999999999997</v>
      </c>
      <c r="J100" s="627"/>
      <c r="K100" s="627" t="s">
        <v>2213</v>
      </c>
      <c r="L100" s="628">
        <v>42495</v>
      </c>
      <c r="M100" s="627" t="s">
        <v>72</v>
      </c>
      <c r="N100" s="550"/>
      <c r="O100" s="549"/>
    </row>
    <row r="101" spans="1:15" x14ac:dyDescent="0.2">
      <c r="A101" s="627" t="s">
        <v>896</v>
      </c>
      <c r="B101" s="627" t="s">
        <v>900</v>
      </c>
      <c r="C101" s="627" t="s">
        <v>891</v>
      </c>
      <c r="D101" s="627" t="s">
        <v>901</v>
      </c>
      <c r="E101" s="627" t="s">
        <v>902</v>
      </c>
      <c r="F101" s="627" t="s">
        <v>903</v>
      </c>
      <c r="G101" s="627" t="s">
        <v>2281</v>
      </c>
      <c r="H101" s="628">
        <v>42517</v>
      </c>
      <c r="I101" s="629">
        <v>20.58</v>
      </c>
      <c r="J101" s="627"/>
      <c r="K101" s="627" t="s">
        <v>562</v>
      </c>
      <c r="L101" s="628">
        <v>42517</v>
      </c>
      <c r="M101" s="627" t="s">
        <v>72</v>
      </c>
      <c r="N101" s="550"/>
      <c r="O101" s="549"/>
    </row>
    <row r="102" spans="1:15" x14ac:dyDescent="0.2">
      <c r="A102" s="627" t="s">
        <v>896</v>
      </c>
      <c r="B102" s="627" t="s">
        <v>900</v>
      </c>
      <c r="C102" s="627" t="s">
        <v>891</v>
      </c>
      <c r="D102" s="627" t="s">
        <v>901</v>
      </c>
      <c r="E102" s="627" t="s">
        <v>902</v>
      </c>
      <c r="F102" s="627" t="s">
        <v>903</v>
      </c>
      <c r="G102" s="627" t="s">
        <v>2282</v>
      </c>
      <c r="H102" s="628">
        <v>42515</v>
      </c>
      <c r="I102" s="629">
        <v>134.75</v>
      </c>
      <c r="J102" s="627"/>
      <c r="K102" s="627" t="s">
        <v>562</v>
      </c>
      <c r="L102" s="628">
        <v>42515</v>
      </c>
      <c r="M102" s="627" t="s">
        <v>72</v>
      </c>
      <c r="N102" s="550"/>
      <c r="O102" s="549"/>
    </row>
    <row r="103" spans="1:15" x14ac:dyDescent="0.2">
      <c r="A103" s="627" t="s">
        <v>896</v>
      </c>
      <c r="B103" s="627" t="s">
        <v>900</v>
      </c>
      <c r="C103" s="627" t="s">
        <v>891</v>
      </c>
      <c r="D103" s="627" t="s">
        <v>901</v>
      </c>
      <c r="E103" s="627" t="s">
        <v>902</v>
      </c>
      <c r="F103" s="627" t="s">
        <v>903</v>
      </c>
      <c r="G103" s="627" t="s">
        <v>2283</v>
      </c>
      <c r="H103" s="628">
        <v>42515</v>
      </c>
      <c r="I103" s="629">
        <v>1943.18</v>
      </c>
      <c r="J103" s="627"/>
      <c r="K103" s="627" t="s">
        <v>562</v>
      </c>
      <c r="L103" s="628">
        <v>42515</v>
      </c>
      <c r="M103" s="627" t="s">
        <v>72</v>
      </c>
      <c r="N103" s="550"/>
      <c r="O103" s="549"/>
    </row>
    <row r="104" spans="1:15" x14ac:dyDescent="0.2">
      <c r="A104" s="627" t="s">
        <v>896</v>
      </c>
      <c r="B104" s="627" t="s">
        <v>900</v>
      </c>
      <c r="C104" s="627" t="s">
        <v>891</v>
      </c>
      <c r="D104" s="627" t="s">
        <v>901</v>
      </c>
      <c r="E104" s="627" t="s">
        <v>902</v>
      </c>
      <c r="F104" s="627" t="s">
        <v>903</v>
      </c>
      <c r="G104" s="627" t="s">
        <v>2284</v>
      </c>
      <c r="H104" s="628">
        <v>42514</v>
      </c>
      <c r="I104" s="629">
        <v>2390.46</v>
      </c>
      <c r="J104" s="627"/>
      <c r="K104" s="627" t="s">
        <v>562</v>
      </c>
      <c r="L104" s="628">
        <v>42514</v>
      </c>
      <c r="M104" s="627" t="s">
        <v>72</v>
      </c>
      <c r="N104" s="550"/>
      <c r="O104" s="549"/>
    </row>
    <row r="105" spans="1:15" x14ac:dyDescent="0.2">
      <c r="A105" s="627" t="s">
        <v>896</v>
      </c>
      <c r="B105" s="627" t="s">
        <v>900</v>
      </c>
      <c r="C105" s="627" t="s">
        <v>891</v>
      </c>
      <c r="D105" s="627" t="s">
        <v>901</v>
      </c>
      <c r="E105" s="627" t="s">
        <v>902</v>
      </c>
      <c r="F105" s="627" t="s">
        <v>903</v>
      </c>
      <c r="G105" s="627" t="s">
        <v>2285</v>
      </c>
      <c r="H105" s="628">
        <v>42514</v>
      </c>
      <c r="I105" s="629">
        <v>3151.6</v>
      </c>
      <c r="J105" s="627"/>
      <c r="K105" s="627" t="s">
        <v>562</v>
      </c>
      <c r="L105" s="628">
        <v>42514</v>
      </c>
      <c r="M105" s="627" t="s">
        <v>72</v>
      </c>
      <c r="N105" s="550"/>
      <c r="O105" s="549"/>
    </row>
    <row r="106" spans="1:15" x14ac:dyDescent="0.2">
      <c r="A106" s="627" t="s">
        <v>896</v>
      </c>
      <c r="B106" s="627" t="s">
        <v>900</v>
      </c>
      <c r="C106" s="627" t="s">
        <v>891</v>
      </c>
      <c r="D106" s="627" t="s">
        <v>901</v>
      </c>
      <c r="E106" s="627" t="s">
        <v>902</v>
      </c>
      <c r="F106" s="627" t="s">
        <v>903</v>
      </c>
      <c r="G106" s="627" t="s">
        <v>2286</v>
      </c>
      <c r="H106" s="628">
        <v>42513</v>
      </c>
      <c r="I106" s="629">
        <v>7.22</v>
      </c>
      <c r="J106" s="627"/>
      <c r="K106" s="627" t="s">
        <v>562</v>
      </c>
      <c r="L106" s="628">
        <v>42513</v>
      </c>
      <c r="M106" s="627" t="s">
        <v>72</v>
      </c>
      <c r="N106" s="550"/>
      <c r="O106" s="549"/>
    </row>
    <row r="107" spans="1:15" x14ac:dyDescent="0.2">
      <c r="A107" s="627" t="s">
        <v>896</v>
      </c>
      <c r="B107" s="627" t="s">
        <v>900</v>
      </c>
      <c r="C107" s="627" t="s">
        <v>891</v>
      </c>
      <c r="D107" s="627" t="s">
        <v>901</v>
      </c>
      <c r="E107" s="627" t="s">
        <v>902</v>
      </c>
      <c r="F107" s="627" t="s">
        <v>903</v>
      </c>
      <c r="G107" s="627" t="s">
        <v>2287</v>
      </c>
      <c r="H107" s="628">
        <v>42513</v>
      </c>
      <c r="I107" s="629">
        <v>20.58</v>
      </c>
      <c r="J107" s="627"/>
      <c r="K107" s="627" t="s">
        <v>562</v>
      </c>
      <c r="L107" s="628">
        <v>42513</v>
      </c>
      <c r="M107" s="627" t="s">
        <v>72</v>
      </c>
      <c r="N107" s="550"/>
      <c r="O107" s="549"/>
    </row>
    <row r="108" spans="1:15" x14ac:dyDescent="0.2">
      <c r="A108" s="627" t="s">
        <v>896</v>
      </c>
      <c r="B108" s="627" t="s">
        <v>900</v>
      </c>
      <c r="C108" s="627" t="s">
        <v>891</v>
      </c>
      <c r="D108" s="627" t="s">
        <v>901</v>
      </c>
      <c r="E108" s="627" t="s">
        <v>902</v>
      </c>
      <c r="F108" s="627" t="s">
        <v>903</v>
      </c>
      <c r="G108" s="627" t="s">
        <v>2288</v>
      </c>
      <c r="H108" s="628">
        <v>42513</v>
      </c>
      <c r="I108" s="629">
        <v>20.58</v>
      </c>
      <c r="J108" s="627"/>
      <c r="K108" s="627" t="s">
        <v>562</v>
      </c>
      <c r="L108" s="628">
        <v>42513</v>
      </c>
      <c r="M108" s="627" t="s">
        <v>72</v>
      </c>
      <c r="N108" s="550"/>
      <c r="O108" s="549"/>
    </row>
    <row r="109" spans="1:15" x14ac:dyDescent="0.2">
      <c r="A109" s="627" t="s">
        <v>896</v>
      </c>
      <c r="B109" s="627" t="s">
        <v>900</v>
      </c>
      <c r="C109" s="627" t="s">
        <v>891</v>
      </c>
      <c r="D109" s="627" t="s">
        <v>901</v>
      </c>
      <c r="E109" s="627" t="s">
        <v>902</v>
      </c>
      <c r="F109" s="627" t="s">
        <v>903</v>
      </c>
      <c r="G109" s="627" t="s">
        <v>2289</v>
      </c>
      <c r="H109" s="628">
        <v>42507</v>
      </c>
      <c r="I109" s="629">
        <v>20.58</v>
      </c>
      <c r="J109" s="627"/>
      <c r="K109" s="627" t="s">
        <v>562</v>
      </c>
      <c r="L109" s="628">
        <v>42507</v>
      </c>
      <c r="M109" s="627" t="s">
        <v>72</v>
      </c>
      <c r="N109" s="550"/>
      <c r="O109" s="549"/>
    </row>
    <row r="110" spans="1:15" x14ac:dyDescent="0.2">
      <c r="A110" s="627" t="s">
        <v>896</v>
      </c>
      <c r="B110" s="627" t="s">
        <v>900</v>
      </c>
      <c r="C110" s="627" t="s">
        <v>891</v>
      </c>
      <c r="D110" s="627" t="s">
        <v>901</v>
      </c>
      <c r="E110" s="627" t="s">
        <v>902</v>
      </c>
      <c r="F110" s="627" t="s">
        <v>903</v>
      </c>
      <c r="G110" s="627" t="s">
        <v>2290</v>
      </c>
      <c r="H110" s="628">
        <v>42507</v>
      </c>
      <c r="I110" s="629">
        <v>20.58</v>
      </c>
      <c r="J110" s="627"/>
      <c r="K110" s="627" t="s">
        <v>562</v>
      </c>
      <c r="L110" s="628">
        <v>42507</v>
      </c>
      <c r="M110" s="627" t="s">
        <v>72</v>
      </c>
      <c r="N110" s="550"/>
      <c r="O110" s="549"/>
    </row>
    <row r="111" spans="1:15" x14ac:dyDescent="0.2">
      <c r="A111" s="627" t="s">
        <v>896</v>
      </c>
      <c r="B111" s="627" t="s">
        <v>900</v>
      </c>
      <c r="C111" s="627" t="s">
        <v>891</v>
      </c>
      <c r="D111" s="627" t="s">
        <v>901</v>
      </c>
      <c r="E111" s="627" t="s">
        <v>902</v>
      </c>
      <c r="F111" s="627" t="s">
        <v>903</v>
      </c>
      <c r="G111" s="627" t="s">
        <v>2291</v>
      </c>
      <c r="H111" s="628">
        <v>42499</v>
      </c>
      <c r="I111" s="629">
        <v>20.58</v>
      </c>
      <c r="J111" s="627"/>
      <c r="K111" s="627" t="s">
        <v>562</v>
      </c>
      <c r="L111" s="628">
        <v>42501</v>
      </c>
      <c r="M111" s="627" t="s">
        <v>72</v>
      </c>
      <c r="N111" s="550"/>
      <c r="O111" s="549"/>
    </row>
    <row r="112" spans="1:15" x14ac:dyDescent="0.2">
      <c r="A112" s="627" t="s">
        <v>896</v>
      </c>
      <c r="B112" s="627" t="s">
        <v>900</v>
      </c>
      <c r="C112" s="627" t="s">
        <v>891</v>
      </c>
      <c r="D112" s="627" t="s">
        <v>901</v>
      </c>
      <c r="E112" s="627" t="s">
        <v>902</v>
      </c>
      <c r="F112" s="627" t="s">
        <v>903</v>
      </c>
      <c r="G112" s="627" t="s">
        <v>2292</v>
      </c>
      <c r="H112" s="628">
        <v>42494</v>
      </c>
      <c r="I112" s="629">
        <v>20.58</v>
      </c>
      <c r="J112" s="627"/>
      <c r="K112" s="627" t="s">
        <v>562</v>
      </c>
      <c r="L112" s="628">
        <v>42494</v>
      </c>
      <c r="M112" s="627" t="s">
        <v>72</v>
      </c>
      <c r="N112" s="550"/>
      <c r="O112" s="549"/>
    </row>
    <row r="113" spans="1:15" x14ac:dyDescent="0.2">
      <c r="A113" s="627" t="s">
        <v>896</v>
      </c>
      <c r="B113" s="627" t="s">
        <v>900</v>
      </c>
      <c r="C113" s="627" t="s">
        <v>891</v>
      </c>
      <c r="D113" s="627" t="s">
        <v>2293</v>
      </c>
      <c r="E113" s="627" t="s">
        <v>2294</v>
      </c>
      <c r="F113" s="627" t="s">
        <v>2295</v>
      </c>
      <c r="G113" s="627" t="s">
        <v>2296</v>
      </c>
      <c r="H113" s="628">
        <v>42480</v>
      </c>
      <c r="I113" s="629">
        <v>568.70000000000005</v>
      </c>
      <c r="J113" s="627" t="s">
        <v>2297</v>
      </c>
      <c r="K113" s="627" t="s">
        <v>303</v>
      </c>
      <c r="L113" s="628">
        <v>42502</v>
      </c>
      <c r="M113" s="627" t="s">
        <v>72</v>
      </c>
      <c r="N113" s="550"/>
      <c r="O113" s="549"/>
    </row>
    <row r="114" spans="1:15" x14ac:dyDescent="0.2">
      <c r="A114" s="627" t="s">
        <v>896</v>
      </c>
      <c r="B114" s="627" t="s">
        <v>900</v>
      </c>
      <c r="C114" s="627" t="s">
        <v>891</v>
      </c>
      <c r="D114" s="627" t="s">
        <v>146</v>
      </c>
      <c r="E114" s="627" t="s">
        <v>147</v>
      </c>
      <c r="F114" s="627" t="s">
        <v>148</v>
      </c>
      <c r="G114" s="627" t="s">
        <v>2298</v>
      </c>
      <c r="H114" s="628">
        <v>42506</v>
      </c>
      <c r="I114" s="629">
        <v>298.44</v>
      </c>
      <c r="J114" s="627" t="s">
        <v>2299</v>
      </c>
      <c r="K114" s="627" t="s">
        <v>132</v>
      </c>
      <c r="L114" s="628">
        <v>42506</v>
      </c>
      <c r="M114" s="627" t="s">
        <v>72</v>
      </c>
      <c r="N114" s="550"/>
      <c r="O114" s="549"/>
    </row>
    <row r="115" spans="1:15" x14ac:dyDescent="0.2">
      <c r="A115" s="627" t="s">
        <v>896</v>
      </c>
      <c r="B115" s="627" t="s">
        <v>900</v>
      </c>
      <c r="C115" s="627" t="s">
        <v>891</v>
      </c>
      <c r="D115" s="627" t="s">
        <v>105</v>
      </c>
      <c r="E115" s="627" t="s">
        <v>106</v>
      </c>
      <c r="F115" s="627" t="s">
        <v>107</v>
      </c>
      <c r="G115" s="627" t="s">
        <v>2300</v>
      </c>
      <c r="H115" s="628">
        <v>42490</v>
      </c>
      <c r="I115" s="629">
        <v>16453.650000000001</v>
      </c>
      <c r="J115" s="627"/>
      <c r="K115" s="627" t="s">
        <v>1032</v>
      </c>
      <c r="L115" s="628">
        <v>42503</v>
      </c>
      <c r="M115" s="627" t="s">
        <v>72</v>
      </c>
      <c r="N115" s="550"/>
      <c r="O115" s="549"/>
    </row>
    <row r="116" spans="1:15" x14ac:dyDescent="0.2">
      <c r="A116" s="627" t="s">
        <v>896</v>
      </c>
      <c r="B116" s="627" t="s">
        <v>900</v>
      </c>
      <c r="C116" s="627" t="s">
        <v>891</v>
      </c>
      <c r="D116" s="627" t="s">
        <v>105</v>
      </c>
      <c r="E116" s="627" t="s">
        <v>106</v>
      </c>
      <c r="F116" s="627" t="s">
        <v>107</v>
      </c>
      <c r="G116" s="627" t="s">
        <v>2301</v>
      </c>
      <c r="H116" s="628">
        <v>42509</v>
      </c>
      <c r="I116" s="629">
        <v>384.66</v>
      </c>
      <c r="J116" s="627" t="s">
        <v>2302</v>
      </c>
      <c r="K116" s="627" t="s">
        <v>377</v>
      </c>
      <c r="L116" s="628">
        <v>42510</v>
      </c>
      <c r="M116" s="627" t="s">
        <v>72</v>
      </c>
      <c r="N116" s="550"/>
      <c r="O116" s="549"/>
    </row>
    <row r="117" spans="1:15" x14ac:dyDescent="0.2">
      <c r="A117" s="627" t="s">
        <v>896</v>
      </c>
      <c r="B117" s="627" t="s">
        <v>900</v>
      </c>
      <c r="C117" s="627" t="s">
        <v>891</v>
      </c>
      <c r="D117" s="627" t="s">
        <v>105</v>
      </c>
      <c r="E117" s="627" t="s">
        <v>106</v>
      </c>
      <c r="F117" s="627" t="s">
        <v>107</v>
      </c>
      <c r="G117" s="627" t="s">
        <v>2303</v>
      </c>
      <c r="H117" s="628">
        <v>42501</v>
      </c>
      <c r="I117" s="629">
        <v>1672.46</v>
      </c>
      <c r="J117" s="627" t="s">
        <v>2304</v>
      </c>
      <c r="K117" s="627" t="s">
        <v>377</v>
      </c>
      <c r="L117" s="628">
        <v>42502</v>
      </c>
      <c r="M117" s="627" t="s">
        <v>72</v>
      </c>
      <c r="N117" s="550"/>
      <c r="O117" s="549"/>
    </row>
    <row r="118" spans="1:15" x14ac:dyDescent="0.2">
      <c r="A118" s="627" t="s">
        <v>896</v>
      </c>
      <c r="B118" s="627" t="s">
        <v>900</v>
      </c>
      <c r="C118" s="627" t="s">
        <v>891</v>
      </c>
      <c r="D118" s="627" t="s">
        <v>105</v>
      </c>
      <c r="E118" s="627" t="s">
        <v>106</v>
      </c>
      <c r="F118" s="627" t="s">
        <v>107</v>
      </c>
      <c r="G118" s="627" t="s">
        <v>2305</v>
      </c>
      <c r="H118" s="628">
        <v>42501</v>
      </c>
      <c r="I118" s="629">
        <v>2191.92</v>
      </c>
      <c r="J118" s="627" t="s">
        <v>2306</v>
      </c>
      <c r="K118" s="627" t="s">
        <v>377</v>
      </c>
      <c r="L118" s="628">
        <v>42502</v>
      </c>
      <c r="M118" s="627" t="s">
        <v>72</v>
      </c>
      <c r="N118" s="550"/>
      <c r="O118" s="549"/>
    </row>
    <row r="119" spans="1:15" x14ac:dyDescent="0.2">
      <c r="A119" s="627" t="s">
        <v>896</v>
      </c>
      <c r="B119" s="627" t="s">
        <v>900</v>
      </c>
      <c r="C119" s="627" t="s">
        <v>891</v>
      </c>
      <c r="D119" s="627" t="s">
        <v>345</v>
      </c>
      <c r="E119" s="627" t="s">
        <v>346</v>
      </c>
      <c r="F119" s="627" t="s">
        <v>347</v>
      </c>
      <c r="G119" s="627" t="s">
        <v>2307</v>
      </c>
      <c r="H119" s="628">
        <v>42503</v>
      </c>
      <c r="I119" s="629">
        <v>1180.8599999999999</v>
      </c>
      <c r="J119" s="627" t="s">
        <v>2308</v>
      </c>
      <c r="K119" s="627" t="s">
        <v>174</v>
      </c>
      <c r="L119" s="628">
        <v>42507</v>
      </c>
      <c r="M119" s="627" t="s">
        <v>72</v>
      </c>
      <c r="N119" s="550"/>
      <c r="O119" s="549"/>
    </row>
    <row r="120" spans="1:15" x14ac:dyDescent="0.2">
      <c r="A120" s="627" t="s">
        <v>896</v>
      </c>
      <c r="B120" s="627" t="s">
        <v>900</v>
      </c>
      <c r="C120" s="627" t="s">
        <v>891</v>
      </c>
      <c r="D120" s="627" t="s">
        <v>345</v>
      </c>
      <c r="E120" s="627" t="s">
        <v>346</v>
      </c>
      <c r="F120" s="627" t="s">
        <v>347</v>
      </c>
      <c r="G120" s="627" t="s">
        <v>2309</v>
      </c>
      <c r="H120" s="628">
        <v>42503</v>
      </c>
      <c r="I120" s="629">
        <v>129.62</v>
      </c>
      <c r="J120" s="627" t="s">
        <v>2310</v>
      </c>
      <c r="K120" s="627" t="s">
        <v>174</v>
      </c>
      <c r="L120" s="628">
        <v>42507</v>
      </c>
      <c r="M120" s="627" t="s">
        <v>72</v>
      </c>
      <c r="N120" s="550"/>
      <c r="O120" s="549"/>
    </row>
    <row r="121" spans="1:15" x14ac:dyDescent="0.2">
      <c r="A121" s="627" t="s">
        <v>896</v>
      </c>
      <c r="B121" s="627" t="s">
        <v>900</v>
      </c>
      <c r="C121" s="627" t="s">
        <v>891</v>
      </c>
      <c r="D121" s="627" t="s">
        <v>334</v>
      </c>
      <c r="E121" s="627" t="s">
        <v>335</v>
      </c>
      <c r="F121" s="627" t="s">
        <v>336</v>
      </c>
      <c r="G121" s="627" t="s">
        <v>2311</v>
      </c>
      <c r="H121" s="628">
        <v>42507</v>
      </c>
      <c r="I121" s="629">
        <v>616.22</v>
      </c>
      <c r="J121" s="627" t="s">
        <v>2312</v>
      </c>
      <c r="K121" s="627" t="s">
        <v>132</v>
      </c>
      <c r="L121" s="628">
        <v>42514</v>
      </c>
      <c r="M121" s="627" t="s">
        <v>72</v>
      </c>
      <c r="N121" s="550"/>
      <c r="O121" s="549"/>
    </row>
    <row r="122" spans="1:15" x14ac:dyDescent="0.2">
      <c r="A122" s="627" t="s">
        <v>896</v>
      </c>
      <c r="B122" s="627" t="s">
        <v>900</v>
      </c>
      <c r="C122" s="627" t="s">
        <v>891</v>
      </c>
      <c r="D122" s="627" t="s">
        <v>2313</v>
      </c>
      <c r="E122" s="627" t="s">
        <v>2314</v>
      </c>
      <c r="F122" s="627" t="s">
        <v>2315</v>
      </c>
      <c r="G122" s="627" t="s">
        <v>2316</v>
      </c>
      <c r="H122" s="628">
        <v>42513</v>
      </c>
      <c r="I122" s="629">
        <v>258.55</v>
      </c>
      <c r="J122" s="627" t="s">
        <v>2317</v>
      </c>
      <c r="K122" s="627" t="s">
        <v>377</v>
      </c>
      <c r="L122" s="628">
        <v>42513</v>
      </c>
      <c r="M122" s="627" t="s">
        <v>72</v>
      </c>
      <c r="N122" s="550"/>
      <c r="O122" s="549"/>
    </row>
    <row r="123" spans="1:15" x14ac:dyDescent="0.2">
      <c r="A123" s="627" t="s">
        <v>896</v>
      </c>
      <c r="B123" s="627" t="s">
        <v>900</v>
      </c>
      <c r="C123" s="627" t="s">
        <v>891</v>
      </c>
      <c r="D123" s="627" t="s">
        <v>497</v>
      </c>
      <c r="E123" s="627" t="s">
        <v>498</v>
      </c>
      <c r="F123" s="627" t="s">
        <v>499</v>
      </c>
      <c r="G123" s="627" t="s">
        <v>2318</v>
      </c>
      <c r="H123" s="628">
        <v>42510</v>
      </c>
      <c r="I123" s="629">
        <v>184.98</v>
      </c>
      <c r="J123" s="627" t="s">
        <v>2319</v>
      </c>
      <c r="K123" s="627" t="s">
        <v>377</v>
      </c>
      <c r="L123" s="628">
        <v>42513</v>
      </c>
      <c r="M123" s="627" t="s">
        <v>72</v>
      </c>
      <c r="N123" s="550"/>
      <c r="O123" s="549"/>
    </row>
    <row r="124" spans="1:15" x14ac:dyDescent="0.2">
      <c r="A124" s="627" t="s">
        <v>896</v>
      </c>
      <c r="B124" s="627" t="s">
        <v>900</v>
      </c>
      <c r="C124" s="627" t="s">
        <v>891</v>
      </c>
      <c r="D124" s="627" t="s">
        <v>927</v>
      </c>
      <c r="E124" s="627" t="s">
        <v>928</v>
      </c>
      <c r="F124" s="627" t="s">
        <v>929</v>
      </c>
      <c r="G124" s="627" t="s">
        <v>2320</v>
      </c>
      <c r="H124" s="628">
        <v>42510</v>
      </c>
      <c r="I124" s="629">
        <v>14356.96</v>
      </c>
      <c r="J124" s="627"/>
      <c r="K124" s="627" t="s">
        <v>288</v>
      </c>
      <c r="L124" s="628">
        <v>42516</v>
      </c>
      <c r="M124" s="627" t="s">
        <v>1735</v>
      </c>
      <c r="N124" s="550"/>
      <c r="O124" s="549"/>
    </row>
    <row r="125" spans="1:15" x14ac:dyDescent="0.2">
      <c r="A125" s="627" t="s">
        <v>896</v>
      </c>
      <c r="B125" s="627" t="s">
        <v>900</v>
      </c>
      <c r="C125" s="627" t="s">
        <v>891</v>
      </c>
      <c r="D125" s="627" t="s">
        <v>927</v>
      </c>
      <c r="E125" s="627" t="s">
        <v>928</v>
      </c>
      <c r="F125" s="627" t="s">
        <v>929</v>
      </c>
      <c r="G125" s="627" t="s">
        <v>2321</v>
      </c>
      <c r="H125" s="628">
        <v>42499</v>
      </c>
      <c r="I125" s="629">
        <v>9350.06</v>
      </c>
      <c r="J125" s="627"/>
      <c r="K125" s="627" t="s">
        <v>2240</v>
      </c>
      <c r="L125" s="628">
        <v>42503</v>
      </c>
      <c r="M125" s="627" t="s">
        <v>72</v>
      </c>
      <c r="N125" s="550"/>
      <c r="O125" s="549"/>
    </row>
    <row r="126" spans="1:15" x14ac:dyDescent="0.2">
      <c r="A126" s="627" t="s">
        <v>896</v>
      </c>
      <c r="B126" s="627" t="s">
        <v>900</v>
      </c>
      <c r="C126" s="627" t="s">
        <v>891</v>
      </c>
      <c r="D126" s="627" t="s">
        <v>927</v>
      </c>
      <c r="E126" s="627" t="s">
        <v>928</v>
      </c>
      <c r="F126" s="627" t="s">
        <v>929</v>
      </c>
      <c r="G126" s="627" t="s">
        <v>2322</v>
      </c>
      <c r="H126" s="628">
        <v>42499</v>
      </c>
      <c r="I126" s="629">
        <v>9282.41</v>
      </c>
      <c r="J126" s="627"/>
      <c r="K126" s="627" t="s">
        <v>2240</v>
      </c>
      <c r="L126" s="628">
        <v>42503</v>
      </c>
      <c r="M126" s="627" t="s">
        <v>72</v>
      </c>
      <c r="N126" s="550"/>
      <c r="O126" s="549"/>
    </row>
    <row r="127" spans="1:15" x14ac:dyDescent="0.2">
      <c r="A127" s="627" t="s">
        <v>896</v>
      </c>
      <c r="B127" s="627" t="s">
        <v>900</v>
      </c>
      <c r="C127" s="627" t="s">
        <v>891</v>
      </c>
      <c r="D127" s="627" t="s">
        <v>927</v>
      </c>
      <c r="E127" s="627" t="s">
        <v>928</v>
      </c>
      <c r="F127" s="627" t="s">
        <v>929</v>
      </c>
      <c r="G127" s="627" t="s">
        <v>2323</v>
      </c>
      <c r="H127" s="628">
        <v>42499</v>
      </c>
      <c r="I127" s="629">
        <v>4723.45</v>
      </c>
      <c r="J127" s="627"/>
      <c r="K127" s="627" t="s">
        <v>2240</v>
      </c>
      <c r="L127" s="628">
        <v>42503</v>
      </c>
      <c r="M127" s="627" t="s">
        <v>72</v>
      </c>
      <c r="N127" s="550"/>
      <c r="O127" s="549"/>
    </row>
    <row r="128" spans="1:15" x14ac:dyDescent="0.2">
      <c r="A128" s="627" t="s">
        <v>896</v>
      </c>
      <c r="B128" s="627" t="s">
        <v>900</v>
      </c>
      <c r="C128" s="627" t="s">
        <v>891</v>
      </c>
      <c r="D128" s="627" t="s">
        <v>927</v>
      </c>
      <c r="E128" s="627" t="s">
        <v>928</v>
      </c>
      <c r="F128" s="627" t="s">
        <v>929</v>
      </c>
      <c r="G128" s="627" t="s">
        <v>2324</v>
      </c>
      <c r="H128" s="628">
        <v>42499</v>
      </c>
      <c r="I128" s="629">
        <v>11024.81</v>
      </c>
      <c r="J128" s="627"/>
      <c r="K128" s="627" t="s">
        <v>2240</v>
      </c>
      <c r="L128" s="628">
        <v>42503</v>
      </c>
      <c r="M128" s="627" t="s">
        <v>72</v>
      </c>
      <c r="N128" s="550"/>
      <c r="O128" s="549"/>
    </row>
    <row r="129" spans="1:15" x14ac:dyDescent="0.2">
      <c r="A129" s="627" t="s">
        <v>896</v>
      </c>
      <c r="B129" s="627" t="s">
        <v>900</v>
      </c>
      <c r="C129" s="627" t="s">
        <v>891</v>
      </c>
      <c r="D129" s="627" t="s">
        <v>927</v>
      </c>
      <c r="E129" s="627" t="s">
        <v>928</v>
      </c>
      <c r="F129" s="627" t="s">
        <v>929</v>
      </c>
      <c r="G129" s="627" t="s">
        <v>2325</v>
      </c>
      <c r="H129" s="628">
        <v>42499</v>
      </c>
      <c r="I129" s="629">
        <v>10661.13</v>
      </c>
      <c r="J129" s="627"/>
      <c r="K129" s="627" t="s">
        <v>2240</v>
      </c>
      <c r="L129" s="628">
        <v>42503</v>
      </c>
      <c r="M129" s="627" t="s">
        <v>72</v>
      </c>
      <c r="N129" s="550"/>
      <c r="O129" s="549"/>
    </row>
    <row r="130" spans="1:15" x14ac:dyDescent="0.2">
      <c r="A130" s="627" t="s">
        <v>896</v>
      </c>
      <c r="B130" s="627" t="s">
        <v>900</v>
      </c>
      <c r="C130" s="627" t="s">
        <v>891</v>
      </c>
      <c r="D130" s="627" t="s">
        <v>1657</v>
      </c>
      <c r="E130" s="627" t="s">
        <v>1658</v>
      </c>
      <c r="F130" s="627" t="s">
        <v>1659</v>
      </c>
      <c r="G130" s="627" t="s">
        <v>2326</v>
      </c>
      <c r="H130" s="628">
        <v>42514</v>
      </c>
      <c r="I130" s="629">
        <v>431.97</v>
      </c>
      <c r="J130" s="627" t="s">
        <v>2327</v>
      </c>
      <c r="K130" s="627" t="s">
        <v>174</v>
      </c>
      <c r="L130" s="628">
        <v>42515</v>
      </c>
      <c r="M130" s="627" t="s">
        <v>72</v>
      </c>
      <c r="N130" s="550"/>
      <c r="O130" s="549"/>
    </row>
    <row r="131" spans="1:15" x14ac:dyDescent="0.2">
      <c r="A131" s="627" t="s">
        <v>896</v>
      </c>
      <c r="B131" s="627" t="s">
        <v>900</v>
      </c>
      <c r="C131" s="627" t="s">
        <v>891</v>
      </c>
      <c r="D131" s="627" t="s">
        <v>2328</v>
      </c>
      <c r="E131" s="627" t="s">
        <v>2329</v>
      </c>
      <c r="F131" s="627" t="s">
        <v>2330</v>
      </c>
      <c r="G131" s="627" t="s">
        <v>2332</v>
      </c>
      <c r="H131" s="628">
        <v>42515</v>
      </c>
      <c r="I131" s="629">
        <v>3308.6</v>
      </c>
      <c r="J131" s="627"/>
      <c r="K131" s="627" t="s">
        <v>557</v>
      </c>
      <c r="L131" s="628">
        <v>42516</v>
      </c>
      <c r="M131" s="627" t="s">
        <v>72</v>
      </c>
      <c r="N131" s="550"/>
      <c r="O131" s="549"/>
    </row>
    <row r="132" spans="1:15" x14ac:dyDescent="0.2">
      <c r="A132" s="627" t="s">
        <v>896</v>
      </c>
      <c r="B132" s="627" t="s">
        <v>900</v>
      </c>
      <c r="C132" s="627" t="s">
        <v>891</v>
      </c>
      <c r="D132" s="627" t="s">
        <v>2333</v>
      </c>
      <c r="E132" s="627" t="s">
        <v>2334</v>
      </c>
      <c r="F132" s="627" t="s">
        <v>2335</v>
      </c>
      <c r="G132" s="627" t="s">
        <v>2336</v>
      </c>
      <c r="H132" s="628">
        <v>42494</v>
      </c>
      <c r="I132" s="629">
        <v>449.03</v>
      </c>
      <c r="J132" s="627" t="s">
        <v>2337</v>
      </c>
      <c r="K132" s="627" t="s">
        <v>132</v>
      </c>
      <c r="L132" s="628">
        <v>42495</v>
      </c>
      <c r="M132" s="627" t="s">
        <v>72</v>
      </c>
      <c r="N132" s="550"/>
      <c r="O132" s="549"/>
    </row>
    <row r="133" spans="1:15" x14ac:dyDescent="0.2">
      <c r="A133" s="627" t="s">
        <v>896</v>
      </c>
      <c r="B133" s="627" t="s">
        <v>900</v>
      </c>
      <c r="C133" s="627" t="s">
        <v>891</v>
      </c>
      <c r="D133" s="627" t="s">
        <v>164</v>
      </c>
      <c r="E133" s="627" t="s">
        <v>165</v>
      </c>
      <c r="F133" s="627" t="s">
        <v>166</v>
      </c>
      <c r="G133" s="627" t="s">
        <v>2338</v>
      </c>
      <c r="H133" s="628">
        <v>42507</v>
      </c>
      <c r="I133" s="629">
        <v>187.4</v>
      </c>
      <c r="J133" s="627" t="s">
        <v>2339</v>
      </c>
      <c r="K133" s="627" t="s">
        <v>377</v>
      </c>
      <c r="L133" s="628">
        <v>42509</v>
      </c>
      <c r="M133" s="627" t="s">
        <v>72</v>
      </c>
      <c r="N133" s="550"/>
      <c r="O133" s="549"/>
    </row>
    <row r="134" spans="1:15" x14ac:dyDescent="0.2">
      <c r="A134" s="627" t="s">
        <v>896</v>
      </c>
      <c r="B134" s="627" t="s">
        <v>900</v>
      </c>
      <c r="C134" s="627" t="s">
        <v>891</v>
      </c>
      <c r="D134" s="627" t="s">
        <v>164</v>
      </c>
      <c r="E134" s="627" t="s">
        <v>165</v>
      </c>
      <c r="F134" s="627" t="s">
        <v>166</v>
      </c>
      <c r="G134" s="627" t="s">
        <v>2344</v>
      </c>
      <c r="H134" s="628">
        <v>42507</v>
      </c>
      <c r="I134" s="629">
        <v>563.01</v>
      </c>
      <c r="J134" s="627" t="s">
        <v>2345</v>
      </c>
      <c r="K134" s="627" t="s">
        <v>377</v>
      </c>
      <c r="L134" s="628">
        <v>42509</v>
      </c>
      <c r="M134" s="627" t="s">
        <v>72</v>
      </c>
      <c r="N134" s="550"/>
      <c r="O134" s="549"/>
    </row>
    <row r="135" spans="1:15" x14ac:dyDescent="0.2">
      <c r="A135" s="627" t="s">
        <v>896</v>
      </c>
      <c r="B135" s="627" t="s">
        <v>900</v>
      </c>
      <c r="C135" s="627" t="s">
        <v>891</v>
      </c>
      <c r="D135" s="627" t="s">
        <v>164</v>
      </c>
      <c r="E135" s="627" t="s">
        <v>165</v>
      </c>
      <c r="F135" s="627" t="s">
        <v>166</v>
      </c>
      <c r="G135" s="627" t="s">
        <v>2346</v>
      </c>
      <c r="H135" s="628">
        <v>42503</v>
      </c>
      <c r="I135" s="629">
        <v>413.38</v>
      </c>
      <c r="J135" s="627" t="s">
        <v>2345</v>
      </c>
      <c r="K135" s="627" t="s">
        <v>377</v>
      </c>
      <c r="L135" s="628">
        <v>42509</v>
      </c>
      <c r="M135" s="627" t="s">
        <v>72</v>
      </c>
      <c r="N135" s="550"/>
      <c r="O135" s="549"/>
    </row>
    <row r="136" spans="1:15" x14ac:dyDescent="0.2">
      <c r="A136" s="627" t="s">
        <v>896</v>
      </c>
      <c r="B136" s="627" t="s">
        <v>900</v>
      </c>
      <c r="C136" s="627" t="s">
        <v>891</v>
      </c>
      <c r="D136" s="627" t="s">
        <v>164</v>
      </c>
      <c r="E136" s="627" t="s">
        <v>165</v>
      </c>
      <c r="F136" s="627" t="s">
        <v>166</v>
      </c>
      <c r="G136" s="627" t="s">
        <v>2347</v>
      </c>
      <c r="H136" s="628">
        <v>42503</v>
      </c>
      <c r="I136" s="629">
        <v>135.28</v>
      </c>
      <c r="J136" s="627" t="s">
        <v>2348</v>
      </c>
      <c r="K136" s="627" t="s">
        <v>377</v>
      </c>
      <c r="L136" s="628">
        <v>42509</v>
      </c>
      <c r="M136" s="627" t="s">
        <v>72</v>
      </c>
      <c r="N136" s="550"/>
      <c r="O136" s="549"/>
    </row>
    <row r="137" spans="1:15" x14ac:dyDescent="0.2">
      <c r="A137" s="627" t="s">
        <v>896</v>
      </c>
      <c r="B137" s="627" t="s">
        <v>900</v>
      </c>
      <c r="C137" s="627" t="s">
        <v>891</v>
      </c>
      <c r="D137" s="627" t="s">
        <v>164</v>
      </c>
      <c r="E137" s="627" t="s">
        <v>165</v>
      </c>
      <c r="F137" s="627" t="s">
        <v>166</v>
      </c>
      <c r="G137" s="627" t="s">
        <v>2349</v>
      </c>
      <c r="H137" s="628">
        <v>42501</v>
      </c>
      <c r="I137" s="629">
        <v>16.34</v>
      </c>
      <c r="J137" s="627" t="s">
        <v>2350</v>
      </c>
      <c r="K137" s="627" t="s">
        <v>174</v>
      </c>
      <c r="L137" s="628">
        <v>42509</v>
      </c>
      <c r="M137" s="627" t="s">
        <v>72</v>
      </c>
      <c r="N137" s="550"/>
      <c r="O137" s="549"/>
    </row>
    <row r="138" spans="1:15" x14ac:dyDescent="0.2">
      <c r="A138" s="627" t="s">
        <v>896</v>
      </c>
      <c r="B138" s="627" t="s">
        <v>900</v>
      </c>
      <c r="C138" s="627" t="s">
        <v>891</v>
      </c>
      <c r="D138" s="627" t="s">
        <v>164</v>
      </c>
      <c r="E138" s="627" t="s">
        <v>165</v>
      </c>
      <c r="F138" s="627" t="s">
        <v>166</v>
      </c>
      <c r="G138" s="627" t="s">
        <v>2351</v>
      </c>
      <c r="H138" s="628">
        <v>42501</v>
      </c>
      <c r="I138" s="629">
        <v>96.8</v>
      </c>
      <c r="J138" s="627" t="s">
        <v>2352</v>
      </c>
      <c r="K138" s="627" t="s">
        <v>377</v>
      </c>
      <c r="L138" s="628">
        <v>42509</v>
      </c>
      <c r="M138" s="627" t="s">
        <v>72</v>
      </c>
      <c r="N138" s="550"/>
      <c r="O138" s="549"/>
    </row>
    <row r="139" spans="1:15" x14ac:dyDescent="0.2">
      <c r="A139" s="627" t="s">
        <v>896</v>
      </c>
      <c r="B139" s="627" t="s">
        <v>900</v>
      </c>
      <c r="C139" s="627" t="s">
        <v>891</v>
      </c>
      <c r="D139" s="627" t="s">
        <v>164</v>
      </c>
      <c r="E139" s="627" t="s">
        <v>165</v>
      </c>
      <c r="F139" s="627" t="s">
        <v>166</v>
      </c>
      <c r="G139" s="627" t="s">
        <v>2355</v>
      </c>
      <c r="H139" s="628">
        <v>42501</v>
      </c>
      <c r="I139" s="629">
        <v>1369.42</v>
      </c>
      <c r="J139" s="627" t="s">
        <v>2356</v>
      </c>
      <c r="K139" s="627" t="s">
        <v>135</v>
      </c>
      <c r="L139" s="628">
        <v>42509</v>
      </c>
      <c r="M139" s="627" t="s">
        <v>72</v>
      </c>
      <c r="N139" s="550"/>
      <c r="O139" s="549"/>
    </row>
    <row r="140" spans="1:15" x14ac:dyDescent="0.2">
      <c r="A140" s="627" t="s">
        <v>896</v>
      </c>
      <c r="B140" s="627" t="s">
        <v>900</v>
      </c>
      <c r="C140" s="627" t="s">
        <v>891</v>
      </c>
      <c r="D140" s="627" t="s">
        <v>164</v>
      </c>
      <c r="E140" s="627" t="s">
        <v>165</v>
      </c>
      <c r="F140" s="627" t="s">
        <v>166</v>
      </c>
      <c r="G140" s="627" t="s">
        <v>2357</v>
      </c>
      <c r="H140" s="628">
        <v>42496</v>
      </c>
      <c r="I140" s="629">
        <v>453.75</v>
      </c>
      <c r="J140" s="627" t="s">
        <v>2358</v>
      </c>
      <c r="K140" s="627" t="s">
        <v>87</v>
      </c>
      <c r="L140" s="628">
        <v>42500</v>
      </c>
      <c r="M140" s="627" t="s">
        <v>72</v>
      </c>
      <c r="N140" s="550"/>
      <c r="O140" s="549"/>
    </row>
    <row r="141" spans="1:15" x14ac:dyDescent="0.2">
      <c r="A141" s="627" t="s">
        <v>896</v>
      </c>
      <c r="B141" s="627" t="s">
        <v>900</v>
      </c>
      <c r="C141" s="627" t="s">
        <v>891</v>
      </c>
      <c r="D141" s="627" t="s">
        <v>164</v>
      </c>
      <c r="E141" s="627" t="s">
        <v>165</v>
      </c>
      <c r="F141" s="627" t="s">
        <v>166</v>
      </c>
      <c r="G141" s="627" t="s">
        <v>2360</v>
      </c>
      <c r="H141" s="628">
        <v>42494</v>
      </c>
      <c r="I141" s="629">
        <v>18.95</v>
      </c>
      <c r="J141" s="627" t="s">
        <v>2350</v>
      </c>
      <c r="K141" s="627" t="s">
        <v>174</v>
      </c>
      <c r="L141" s="628">
        <v>42500</v>
      </c>
      <c r="M141" s="627" t="s">
        <v>72</v>
      </c>
      <c r="N141" s="550"/>
      <c r="O141" s="549"/>
    </row>
    <row r="142" spans="1:15" x14ac:dyDescent="0.2">
      <c r="A142" s="627" t="s">
        <v>896</v>
      </c>
      <c r="B142" s="627" t="s">
        <v>900</v>
      </c>
      <c r="C142" s="627" t="s">
        <v>891</v>
      </c>
      <c r="D142" s="627" t="s">
        <v>414</v>
      </c>
      <c r="E142" s="627" t="s">
        <v>1343</v>
      </c>
      <c r="F142" s="627" t="s">
        <v>415</v>
      </c>
      <c r="G142" s="627" t="s">
        <v>2361</v>
      </c>
      <c r="H142" s="628">
        <v>42516</v>
      </c>
      <c r="I142" s="629">
        <v>91.84</v>
      </c>
      <c r="J142" s="627" t="s">
        <v>2362</v>
      </c>
      <c r="K142" s="627" t="s">
        <v>303</v>
      </c>
      <c r="L142" s="628">
        <v>42516</v>
      </c>
      <c r="M142" s="627" t="s">
        <v>72</v>
      </c>
      <c r="N142" s="550"/>
      <c r="O142" s="549"/>
    </row>
    <row r="143" spans="1:15" x14ac:dyDescent="0.2">
      <c r="A143" s="627" t="s">
        <v>896</v>
      </c>
      <c r="B143" s="627" t="s">
        <v>900</v>
      </c>
      <c r="C143" s="627" t="s">
        <v>891</v>
      </c>
      <c r="D143" s="627" t="s">
        <v>414</v>
      </c>
      <c r="E143" s="627" t="s">
        <v>1343</v>
      </c>
      <c r="F143" s="627" t="s">
        <v>415</v>
      </c>
      <c r="G143" s="627" t="s">
        <v>2363</v>
      </c>
      <c r="H143" s="628">
        <v>42503</v>
      </c>
      <c r="I143" s="629">
        <v>1272.96</v>
      </c>
      <c r="J143" s="627" t="s">
        <v>2364</v>
      </c>
      <c r="K143" s="627" t="s">
        <v>2239</v>
      </c>
      <c r="L143" s="628">
        <v>42503</v>
      </c>
      <c r="M143" s="627" t="s">
        <v>72</v>
      </c>
      <c r="N143" s="550"/>
      <c r="O143" s="549"/>
    </row>
    <row r="144" spans="1:15" x14ac:dyDescent="0.2">
      <c r="A144" s="627" t="s">
        <v>896</v>
      </c>
      <c r="B144" s="627" t="s">
        <v>900</v>
      </c>
      <c r="C144" s="627" t="s">
        <v>891</v>
      </c>
      <c r="D144" s="627" t="s">
        <v>2365</v>
      </c>
      <c r="E144" s="627" t="s">
        <v>2366</v>
      </c>
      <c r="F144" s="627" t="s">
        <v>2367</v>
      </c>
      <c r="G144" s="627" t="s">
        <v>2368</v>
      </c>
      <c r="H144" s="628">
        <v>42506</v>
      </c>
      <c r="I144" s="629">
        <v>106.48</v>
      </c>
      <c r="J144" s="627" t="s">
        <v>2369</v>
      </c>
      <c r="K144" s="627" t="s">
        <v>132</v>
      </c>
      <c r="L144" s="628">
        <v>42506</v>
      </c>
      <c r="M144" s="627" t="s">
        <v>72</v>
      </c>
      <c r="N144" s="550"/>
      <c r="O144" s="549"/>
    </row>
    <row r="145" spans="1:15" x14ac:dyDescent="0.2">
      <c r="A145" s="627" t="s">
        <v>896</v>
      </c>
      <c r="B145" s="627" t="s">
        <v>900</v>
      </c>
      <c r="C145" s="627" t="s">
        <v>891</v>
      </c>
      <c r="D145" s="627" t="s">
        <v>2370</v>
      </c>
      <c r="E145" s="627" t="s">
        <v>2371</v>
      </c>
      <c r="F145" s="627" t="s">
        <v>2372</v>
      </c>
      <c r="G145" s="627" t="s">
        <v>2373</v>
      </c>
      <c r="H145" s="628">
        <v>42510</v>
      </c>
      <c r="I145" s="629">
        <v>399.3</v>
      </c>
      <c r="J145" s="627" t="s">
        <v>2374</v>
      </c>
      <c r="K145" s="627" t="s">
        <v>174</v>
      </c>
      <c r="L145" s="628">
        <v>42513</v>
      </c>
      <c r="M145" s="627" t="s">
        <v>72</v>
      </c>
      <c r="N145" s="550"/>
      <c r="O145" s="549"/>
    </row>
    <row r="146" spans="1:15" x14ac:dyDescent="0.2">
      <c r="A146" s="627" t="s">
        <v>896</v>
      </c>
      <c r="B146" s="627" t="s">
        <v>900</v>
      </c>
      <c r="C146" s="627" t="s">
        <v>891</v>
      </c>
      <c r="D146" s="627" t="s">
        <v>2370</v>
      </c>
      <c r="E146" s="627" t="s">
        <v>2371</v>
      </c>
      <c r="F146" s="627" t="s">
        <v>2372</v>
      </c>
      <c r="G146" s="627" t="s">
        <v>2375</v>
      </c>
      <c r="H146" s="628">
        <v>42494</v>
      </c>
      <c r="I146" s="629">
        <v>338.8</v>
      </c>
      <c r="J146" s="627" t="s">
        <v>2376</v>
      </c>
      <c r="K146" s="627" t="s">
        <v>174</v>
      </c>
      <c r="L146" s="628">
        <v>42494</v>
      </c>
      <c r="M146" s="627" t="s">
        <v>72</v>
      </c>
      <c r="N146" s="550"/>
      <c r="O146" s="549"/>
    </row>
    <row r="147" spans="1:15" x14ac:dyDescent="0.2">
      <c r="A147" s="627" t="s">
        <v>896</v>
      </c>
      <c r="B147" s="627" t="s">
        <v>900</v>
      </c>
      <c r="C147" s="627" t="s">
        <v>891</v>
      </c>
      <c r="D147" s="627" t="s">
        <v>265</v>
      </c>
      <c r="E147" s="627" t="s">
        <v>266</v>
      </c>
      <c r="F147" s="627" t="s">
        <v>267</v>
      </c>
      <c r="G147" s="627" t="s">
        <v>2377</v>
      </c>
      <c r="H147" s="628">
        <v>42490</v>
      </c>
      <c r="I147" s="629">
        <v>15.84</v>
      </c>
      <c r="J147" s="627"/>
      <c r="K147" s="627" t="s">
        <v>231</v>
      </c>
      <c r="L147" s="628">
        <v>42513</v>
      </c>
      <c r="M147" s="627" t="s">
        <v>72</v>
      </c>
      <c r="N147" s="550"/>
      <c r="O147" s="549"/>
    </row>
    <row r="148" spans="1:15" x14ac:dyDescent="0.2">
      <c r="A148" s="627" t="s">
        <v>896</v>
      </c>
      <c r="B148" s="627" t="s">
        <v>900</v>
      </c>
      <c r="C148" s="627" t="s">
        <v>891</v>
      </c>
      <c r="D148" s="627" t="s">
        <v>265</v>
      </c>
      <c r="E148" s="627" t="s">
        <v>266</v>
      </c>
      <c r="F148" s="627" t="s">
        <v>267</v>
      </c>
      <c r="G148" s="627" t="s">
        <v>2378</v>
      </c>
      <c r="H148" s="628">
        <v>42490</v>
      </c>
      <c r="I148" s="629">
        <v>6.6</v>
      </c>
      <c r="J148" s="627"/>
      <c r="K148" s="627" t="s">
        <v>231</v>
      </c>
      <c r="L148" s="628">
        <v>42513</v>
      </c>
      <c r="M148" s="627" t="s">
        <v>72</v>
      </c>
      <c r="N148" s="550"/>
      <c r="O148" s="549"/>
    </row>
    <row r="149" spans="1:15" x14ac:dyDescent="0.2">
      <c r="A149" s="627" t="s">
        <v>896</v>
      </c>
      <c r="B149" s="627" t="s">
        <v>900</v>
      </c>
      <c r="C149" s="627" t="s">
        <v>891</v>
      </c>
      <c r="D149" s="627" t="s">
        <v>265</v>
      </c>
      <c r="E149" s="627" t="s">
        <v>266</v>
      </c>
      <c r="F149" s="627" t="s">
        <v>267</v>
      </c>
      <c r="G149" s="627" t="s">
        <v>2379</v>
      </c>
      <c r="H149" s="628">
        <v>42490</v>
      </c>
      <c r="I149" s="629">
        <v>57.42</v>
      </c>
      <c r="J149" s="627"/>
      <c r="K149" s="627" t="s">
        <v>104</v>
      </c>
      <c r="L149" s="628">
        <v>42513</v>
      </c>
      <c r="M149" s="627" t="s">
        <v>72</v>
      </c>
      <c r="N149" s="550"/>
      <c r="O149" s="549"/>
    </row>
    <row r="150" spans="1:15" x14ac:dyDescent="0.2">
      <c r="A150" s="627" t="s">
        <v>896</v>
      </c>
      <c r="B150" s="627" t="s">
        <v>900</v>
      </c>
      <c r="C150" s="627" t="s">
        <v>891</v>
      </c>
      <c r="D150" s="627" t="s">
        <v>265</v>
      </c>
      <c r="E150" s="627" t="s">
        <v>266</v>
      </c>
      <c r="F150" s="627" t="s">
        <v>267</v>
      </c>
      <c r="G150" s="627" t="s">
        <v>2380</v>
      </c>
      <c r="H150" s="628">
        <v>42490</v>
      </c>
      <c r="I150" s="629">
        <v>52.8</v>
      </c>
      <c r="J150" s="627"/>
      <c r="K150" s="627" t="s">
        <v>104</v>
      </c>
      <c r="L150" s="628">
        <v>42513</v>
      </c>
      <c r="M150" s="627" t="s">
        <v>72</v>
      </c>
      <c r="N150" s="550"/>
      <c r="O150" s="549"/>
    </row>
    <row r="151" spans="1:15" x14ac:dyDescent="0.2">
      <c r="A151" s="627" t="s">
        <v>896</v>
      </c>
      <c r="B151" s="627" t="s">
        <v>900</v>
      </c>
      <c r="C151" s="627" t="s">
        <v>891</v>
      </c>
      <c r="D151" s="627" t="s">
        <v>265</v>
      </c>
      <c r="E151" s="627" t="s">
        <v>266</v>
      </c>
      <c r="F151" s="627" t="s">
        <v>267</v>
      </c>
      <c r="G151" s="627" t="s">
        <v>2381</v>
      </c>
      <c r="H151" s="628">
        <v>42490</v>
      </c>
      <c r="I151" s="629">
        <v>1401.51</v>
      </c>
      <c r="J151" s="627"/>
      <c r="K151" s="627" t="s">
        <v>303</v>
      </c>
      <c r="L151" s="628">
        <v>42513</v>
      </c>
      <c r="M151" s="627" t="s">
        <v>72</v>
      </c>
      <c r="N151" s="550"/>
      <c r="O151" s="549"/>
    </row>
    <row r="152" spans="1:15" x14ac:dyDescent="0.2">
      <c r="A152" s="627" t="s">
        <v>896</v>
      </c>
      <c r="B152" s="627" t="s">
        <v>900</v>
      </c>
      <c r="C152" s="627" t="s">
        <v>891</v>
      </c>
      <c r="D152" s="627" t="s">
        <v>2382</v>
      </c>
      <c r="E152" s="627" t="s">
        <v>2383</v>
      </c>
      <c r="F152" s="627" t="s">
        <v>2384</v>
      </c>
      <c r="G152" s="627" t="s">
        <v>2385</v>
      </c>
      <c r="H152" s="628">
        <v>42514</v>
      </c>
      <c r="I152" s="629">
        <v>16.649999999999999</v>
      </c>
      <c r="J152" s="627"/>
      <c r="K152" s="627" t="s">
        <v>378</v>
      </c>
      <c r="L152" s="628">
        <v>42514</v>
      </c>
      <c r="M152" s="627" t="s">
        <v>72</v>
      </c>
      <c r="N152" s="550"/>
      <c r="O152" s="549"/>
    </row>
    <row r="153" spans="1:15" x14ac:dyDescent="0.2">
      <c r="A153" s="627" t="s">
        <v>896</v>
      </c>
      <c r="B153" s="627" t="s">
        <v>900</v>
      </c>
      <c r="C153" s="627" t="s">
        <v>891</v>
      </c>
      <c r="D153" s="627" t="s">
        <v>831</v>
      </c>
      <c r="E153" s="627" t="s">
        <v>832</v>
      </c>
      <c r="F153" s="627" t="s">
        <v>833</v>
      </c>
      <c r="G153" s="627" t="s">
        <v>2386</v>
      </c>
      <c r="H153" s="628">
        <v>42493</v>
      </c>
      <c r="I153" s="629">
        <v>1722.07</v>
      </c>
      <c r="J153" s="627"/>
      <c r="K153" s="627" t="s">
        <v>580</v>
      </c>
      <c r="L153" s="628">
        <v>42493</v>
      </c>
      <c r="M153" s="627" t="s">
        <v>72</v>
      </c>
      <c r="N153" s="550"/>
      <c r="O153" s="549"/>
    </row>
    <row r="154" spans="1:15" x14ac:dyDescent="0.2">
      <c r="A154" s="627" t="s">
        <v>896</v>
      </c>
      <c r="B154" s="627" t="s">
        <v>900</v>
      </c>
      <c r="C154" s="627" t="s">
        <v>891</v>
      </c>
      <c r="D154" s="627" t="s">
        <v>271</v>
      </c>
      <c r="E154" s="627" t="s">
        <v>272</v>
      </c>
      <c r="F154" s="627" t="s">
        <v>273</v>
      </c>
      <c r="G154" s="627" t="s">
        <v>2387</v>
      </c>
      <c r="H154" s="628">
        <v>42515</v>
      </c>
      <c r="I154" s="629">
        <v>206.31</v>
      </c>
      <c r="J154" s="627" t="s">
        <v>2388</v>
      </c>
      <c r="K154" s="627" t="s">
        <v>377</v>
      </c>
      <c r="L154" s="628">
        <v>42517</v>
      </c>
      <c r="M154" s="627" t="s">
        <v>72</v>
      </c>
      <c r="N154" s="550"/>
      <c r="O154" s="549"/>
    </row>
    <row r="155" spans="1:15" x14ac:dyDescent="0.2">
      <c r="A155" s="627" t="s">
        <v>896</v>
      </c>
      <c r="B155" s="627" t="s">
        <v>900</v>
      </c>
      <c r="C155" s="627" t="s">
        <v>891</v>
      </c>
      <c r="D155" s="627" t="s">
        <v>271</v>
      </c>
      <c r="E155" s="627" t="s">
        <v>272</v>
      </c>
      <c r="F155" s="627" t="s">
        <v>273</v>
      </c>
      <c r="G155" s="627" t="s">
        <v>2389</v>
      </c>
      <c r="H155" s="628">
        <v>42514</v>
      </c>
      <c r="I155" s="629">
        <v>224.68</v>
      </c>
      <c r="J155" s="627" t="s">
        <v>2390</v>
      </c>
      <c r="K155" s="627" t="s">
        <v>377</v>
      </c>
      <c r="L155" s="628">
        <v>42515</v>
      </c>
      <c r="M155" s="627" t="s">
        <v>72</v>
      </c>
      <c r="N155" s="550"/>
      <c r="O155" s="549"/>
    </row>
    <row r="156" spans="1:15" x14ac:dyDescent="0.2">
      <c r="A156" s="627" t="s">
        <v>896</v>
      </c>
      <c r="B156" s="627" t="s">
        <v>900</v>
      </c>
      <c r="C156" s="627" t="s">
        <v>891</v>
      </c>
      <c r="D156" s="627" t="s">
        <v>271</v>
      </c>
      <c r="E156" s="627" t="s">
        <v>272</v>
      </c>
      <c r="F156" s="627" t="s">
        <v>273</v>
      </c>
      <c r="G156" s="627" t="s">
        <v>2391</v>
      </c>
      <c r="H156" s="628">
        <v>42514</v>
      </c>
      <c r="I156" s="629">
        <v>1004.66</v>
      </c>
      <c r="J156" s="627" t="s">
        <v>2392</v>
      </c>
      <c r="K156" s="627" t="s">
        <v>132</v>
      </c>
      <c r="L156" s="628">
        <v>42515</v>
      </c>
      <c r="M156" s="627" t="s">
        <v>72</v>
      </c>
      <c r="N156" s="550"/>
      <c r="O156" s="549"/>
    </row>
    <row r="157" spans="1:15" x14ac:dyDescent="0.2">
      <c r="A157" s="627" t="s">
        <v>896</v>
      </c>
      <c r="B157" s="627" t="s">
        <v>900</v>
      </c>
      <c r="C157" s="627" t="s">
        <v>891</v>
      </c>
      <c r="D157" s="627" t="s">
        <v>271</v>
      </c>
      <c r="E157" s="627" t="s">
        <v>272</v>
      </c>
      <c r="F157" s="627" t="s">
        <v>273</v>
      </c>
      <c r="G157" s="627" t="s">
        <v>2393</v>
      </c>
      <c r="H157" s="628">
        <v>42510</v>
      </c>
      <c r="I157" s="629">
        <v>35.14</v>
      </c>
      <c r="J157" s="627" t="s">
        <v>2394</v>
      </c>
      <c r="K157" s="627" t="s">
        <v>377</v>
      </c>
      <c r="L157" s="628">
        <v>42513</v>
      </c>
      <c r="M157" s="627" t="s">
        <v>72</v>
      </c>
      <c r="N157" s="550"/>
      <c r="O157" s="549"/>
    </row>
    <row r="158" spans="1:15" x14ac:dyDescent="0.2">
      <c r="A158" s="627" t="s">
        <v>896</v>
      </c>
      <c r="B158" s="627" t="s">
        <v>900</v>
      </c>
      <c r="C158" s="627" t="s">
        <v>891</v>
      </c>
      <c r="D158" s="627" t="s">
        <v>271</v>
      </c>
      <c r="E158" s="627" t="s">
        <v>272</v>
      </c>
      <c r="F158" s="627" t="s">
        <v>273</v>
      </c>
      <c r="G158" s="627" t="s">
        <v>2395</v>
      </c>
      <c r="H158" s="628">
        <v>42509</v>
      </c>
      <c r="I158" s="629">
        <v>278.3</v>
      </c>
      <c r="J158" s="627" t="s">
        <v>2396</v>
      </c>
      <c r="K158" s="627" t="s">
        <v>132</v>
      </c>
      <c r="L158" s="628">
        <v>42510</v>
      </c>
      <c r="M158" s="627" t="s">
        <v>72</v>
      </c>
      <c r="N158" s="550"/>
      <c r="O158" s="549"/>
    </row>
    <row r="159" spans="1:15" x14ac:dyDescent="0.2">
      <c r="A159" s="627" t="s">
        <v>896</v>
      </c>
      <c r="B159" s="627" t="s">
        <v>900</v>
      </c>
      <c r="C159" s="627" t="s">
        <v>891</v>
      </c>
      <c r="D159" s="627" t="s">
        <v>271</v>
      </c>
      <c r="E159" s="627" t="s">
        <v>272</v>
      </c>
      <c r="F159" s="627" t="s">
        <v>273</v>
      </c>
      <c r="G159" s="627" t="s">
        <v>2397</v>
      </c>
      <c r="H159" s="628">
        <v>42509</v>
      </c>
      <c r="I159" s="629">
        <v>92.32</v>
      </c>
      <c r="J159" s="627" t="s">
        <v>2398</v>
      </c>
      <c r="K159" s="627" t="s">
        <v>377</v>
      </c>
      <c r="L159" s="628">
        <v>42510</v>
      </c>
      <c r="M159" s="627" t="s">
        <v>72</v>
      </c>
      <c r="N159" s="550"/>
      <c r="O159" s="549"/>
    </row>
    <row r="160" spans="1:15" x14ac:dyDescent="0.2">
      <c r="A160" s="627" t="s">
        <v>896</v>
      </c>
      <c r="B160" s="627" t="s">
        <v>900</v>
      </c>
      <c r="C160" s="627" t="s">
        <v>891</v>
      </c>
      <c r="D160" s="627" t="s">
        <v>271</v>
      </c>
      <c r="E160" s="627" t="s">
        <v>272</v>
      </c>
      <c r="F160" s="627" t="s">
        <v>273</v>
      </c>
      <c r="G160" s="627" t="s">
        <v>2399</v>
      </c>
      <c r="H160" s="628">
        <v>42508</v>
      </c>
      <c r="I160" s="629">
        <v>42.63</v>
      </c>
      <c r="J160" s="627" t="s">
        <v>2400</v>
      </c>
      <c r="K160" s="627" t="s">
        <v>377</v>
      </c>
      <c r="L160" s="628">
        <v>42510</v>
      </c>
      <c r="M160" s="627" t="s">
        <v>72</v>
      </c>
      <c r="N160" s="550"/>
      <c r="O160" s="549"/>
    </row>
    <row r="161" spans="1:15" x14ac:dyDescent="0.2">
      <c r="A161" s="627" t="s">
        <v>896</v>
      </c>
      <c r="B161" s="627" t="s">
        <v>900</v>
      </c>
      <c r="C161" s="627" t="s">
        <v>891</v>
      </c>
      <c r="D161" s="627" t="s">
        <v>271</v>
      </c>
      <c r="E161" s="627" t="s">
        <v>272</v>
      </c>
      <c r="F161" s="627" t="s">
        <v>273</v>
      </c>
      <c r="G161" s="627" t="s">
        <v>2401</v>
      </c>
      <c r="H161" s="628">
        <v>42508</v>
      </c>
      <c r="I161" s="629">
        <v>1584.8</v>
      </c>
      <c r="J161" s="627" t="s">
        <v>2402</v>
      </c>
      <c r="K161" s="627" t="s">
        <v>377</v>
      </c>
      <c r="L161" s="628">
        <v>42510</v>
      </c>
      <c r="M161" s="627" t="s">
        <v>72</v>
      </c>
      <c r="N161" s="550"/>
      <c r="O161" s="549"/>
    </row>
    <row r="162" spans="1:15" x14ac:dyDescent="0.2">
      <c r="A162" s="627" t="s">
        <v>896</v>
      </c>
      <c r="B162" s="627" t="s">
        <v>900</v>
      </c>
      <c r="C162" s="627" t="s">
        <v>891</v>
      </c>
      <c r="D162" s="627" t="s">
        <v>271</v>
      </c>
      <c r="E162" s="627" t="s">
        <v>272</v>
      </c>
      <c r="F162" s="627" t="s">
        <v>273</v>
      </c>
      <c r="G162" s="627" t="s">
        <v>2403</v>
      </c>
      <c r="H162" s="628">
        <v>42507</v>
      </c>
      <c r="I162" s="629">
        <v>501.52</v>
      </c>
      <c r="J162" s="627" t="s">
        <v>2402</v>
      </c>
      <c r="K162" s="627" t="s">
        <v>377</v>
      </c>
      <c r="L162" s="628">
        <v>42510</v>
      </c>
      <c r="M162" s="627" t="s">
        <v>72</v>
      </c>
      <c r="N162" s="550"/>
      <c r="O162" s="549"/>
    </row>
    <row r="163" spans="1:15" x14ac:dyDescent="0.2">
      <c r="A163" s="627" t="s">
        <v>896</v>
      </c>
      <c r="B163" s="627" t="s">
        <v>900</v>
      </c>
      <c r="C163" s="627" t="s">
        <v>891</v>
      </c>
      <c r="D163" s="627" t="s">
        <v>271</v>
      </c>
      <c r="E163" s="627" t="s">
        <v>272</v>
      </c>
      <c r="F163" s="627" t="s">
        <v>273</v>
      </c>
      <c r="G163" s="627" t="s">
        <v>2404</v>
      </c>
      <c r="H163" s="628">
        <v>42502</v>
      </c>
      <c r="I163" s="629">
        <v>194.7</v>
      </c>
      <c r="J163" s="627" t="s">
        <v>2405</v>
      </c>
      <c r="K163" s="627" t="s">
        <v>377</v>
      </c>
      <c r="L163" s="628">
        <v>42503</v>
      </c>
      <c r="M163" s="627" t="s">
        <v>72</v>
      </c>
      <c r="N163" s="550"/>
      <c r="O163" s="549"/>
    </row>
    <row r="164" spans="1:15" x14ac:dyDescent="0.2">
      <c r="A164" s="627" t="s">
        <v>896</v>
      </c>
      <c r="B164" s="627" t="s">
        <v>900</v>
      </c>
      <c r="C164" s="627" t="s">
        <v>891</v>
      </c>
      <c r="D164" s="627" t="s">
        <v>271</v>
      </c>
      <c r="E164" s="627" t="s">
        <v>272</v>
      </c>
      <c r="F164" s="627" t="s">
        <v>273</v>
      </c>
      <c r="G164" s="627" t="s">
        <v>2406</v>
      </c>
      <c r="H164" s="628">
        <v>42500</v>
      </c>
      <c r="I164" s="629">
        <v>363.19</v>
      </c>
      <c r="J164" s="627" t="s">
        <v>2407</v>
      </c>
      <c r="K164" s="627" t="s">
        <v>377</v>
      </c>
      <c r="L164" s="628">
        <v>42501</v>
      </c>
      <c r="M164" s="627" t="s">
        <v>72</v>
      </c>
      <c r="N164" s="550"/>
      <c r="O164" s="549"/>
    </row>
    <row r="165" spans="1:15" x14ac:dyDescent="0.2">
      <c r="A165" s="627" t="s">
        <v>896</v>
      </c>
      <c r="B165" s="627" t="s">
        <v>900</v>
      </c>
      <c r="C165" s="627" t="s">
        <v>891</v>
      </c>
      <c r="D165" s="627" t="s">
        <v>271</v>
      </c>
      <c r="E165" s="627" t="s">
        <v>272</v>
      </c>
      <c r="F165" s="627" t="s">
        <v>273</v>
      </c>
      <c r="G165" s="627" t="s">
        <v>2408</v>
      </c>
      <c r="H165" s="628">
        <v>42494</v>
      </c>
      <c r="I165" s="629">
        <v>26.92</v>
      </c>
      <c r="J165" s="627" t="s">
        <v>1680</v>
      </c>
      <c r="K165" s="627" t="s">
        <v>87</v>
      </c>
      <c r="L165" s="628">
        <v>42495</v>
      </c>
      <c r="M165" s="627" t="s">
        <v>72</v>
      </c>
      <c r="N165" s="550"/>
      <c r="O165" s="549"/>
    </row>
    <row r="166" spans="1:15" x14ac:dyDescent="0.2">
      <c r="A166" s="627" t="s">
        <v>896</v>
      </c>
      <c r="B166" s="627" t="s">
        <v>900</v>
      </c>
      <c r="C166" s="627" t="s">
        <v>891</v>
      </c>
      <c r="D166" s="627" t="s">
        <v>271</v>
      </c>
      <c r="E166" s="627" t="s">
        <v>272</v>
      </c>
      <c r="F166" s="627" t="s">
        <v>273</v>
      </c>
      <c r="G166" s="627" t="s">
        <v>2409</v>
      </c>
      <c r="H166" s="628">
        <v>42488</v>
      </c>
      <c r="I166" s="629">
        <v>86.21</v>
      </c>
      <c r="J166" s="627" t="s">
        <v>2410</v>
      </c>
      <c r="K166" s="627" t="s">
        <v>377</v>
      </c>
      <c r="L166" s="628">
        <v>42496</v>
      </c>
      <c r="M166" s="627" t="s">
        <v>72</v>
      </c>
      <c r="N166" s="550"/>
      <c r="O166" s="549"/>
    </row>
    <row r="167" spans="1:15" x14ac:dyDescent="0.2">
      <c r="A167" s="627" t="s">
        <v>896</v>
      </c>
      <c r="B167" s="627" t="s">
        <v>900</v>
      </c>
      <c r="C167" s="627" t="s">
        <v>891</v>
      </c>
      <c r="D167" s="627" t="s">
        <v>271</v>
      </c>
      <c r="E167" s="627" t="s">
        <v>272</v>
      </c>
      <c r="F167" s="627" t="s">
        <v>273</v>
      </c>
      <c r="G167" s="627" t="s">
        <v>2411</v>
      </c>
      <c r="H167" s="628">
        <v>42487</v>
      </c>
      <c r="I167" s="629">
        <v>353.07</v>
      </c>
      <c r="J167" s="627" t="s">
        <v>2410</v>
      </c>
      <c r="K167" s="627" t="s">
        <v>377</v>
      </c>
      <c r="L167" s="628">
        <v>42494</v>
      </c>
      <c r="M167" s="627" t="s">
        <v>72</v>
      </c>
      <c r="N167" s="550"/>
      <c r="O167" s="549"/>
    </row>
    <row r="168" spans="1:15" x14ac:dyDescent="0.2">
      <c r="A168" s="627" t="s">
        <v>896</v>
      </c>
      <c r="B168" s="627" t="s">
        <v>900</v>
      </c>
      <c r="C168" s="627" t="s">
        <v>891</v>
      </c>
      <c r="D168" s="627" t="s">
        <v>2412</v>
      </c>
      <c r="E168" s="627" t="s">
        <v>2413</v>
      </c>
      <c r="F168" s="627" t="s">
        <v>2414</v>
      </c>
      <c r="G168" s="627" t="s">
        <v>2415</v>
      </c>
      <c r="H168" s="628">
        <v>42496</v>
      </c>
      <c r="I168" s="629">
        <v>1722.37</v>
      </c>
      <c r="J168" s="627" t="s">
        <v>2416</v>
      </c>
      <c r="K168" s="627" t="s">
        <v>132</v>
      </c>
      <c r="L168" s="628">
        <v>42496</v>
      </c>
      <c r="M168" s="627" t="s">
        <v>72</v>
      </c>
      <c r="N168" s="550"/>
      <c r="O168" s="549"/>
    </row>
    <row r="169" spans="1:15" x14ac:dyDescent="0.2">
      <c r="A169" s="627" t="s">
        <v>896</v>
      </c>
      <c r="B169" s="627" t="s">
        <v>900</v>
      </c>
      <c r="C169" s="627" t="s">
        <v>891</v>
      </c>
      <c r="D169" s="627" t="s">
        <v>2417</v>
      </c>
      <c r="E169" s="627" t="s">
        <v>2418</v>
      </c>
      <c r="F169" s="627" t="s">
        <v>2419</v>
      </c>
      <c r="G169" s="627" t="s">
        <v>2420</v>
      </c>
      <c r="H169" s="628">
        <v>42509</v>
      </c>
      <c r="I169" s="629">
        <v>172.34</v>
      </c>
      <c r="J169" s="627" t="s">
        <v>2421</v>
      </c>
      <c r="K169" s="627" t="s">
        <v>132</v>
      </c>
      <c r="L169" s="628">
        <v>42510</v>
      </c>
      <c r="M169" s="627" t="s">
        <v>72</v>
      </c>
      <c r="N169" s="550"/>
      <c r="O169" s="549"/>
    </row>
    <row r="170" spans="1:15" x14ac:dyDescent="0.2">
      <c r="A170" s="627" t="s">
        <v>896</v>
      </c>
      <c r="B170" s="627" t="s">
        <v>900</v>
      </c>
      <c r="C170" s="627" t="s">
        <v>891</v>
      </c>
      <c r="D170" s="627" t="s">
        <v>2422</v>
      </c>
      <c r="E170" s="627" t="s">
        <v>2423</v>
      </c>
      <c r="F170" s="627" t="s">
        <v>2424</v>
      </c>
      <c r="G170" s="627" t="s">
        <v>2425</v>
      </c>
      <c r="H170" s="628">
        <v>42500</v>
      </c>
      <c r="I170" s="629">
        <v>99.95</v>
      </c>
      <c r="J170" s="627" t="s">
        <v>2426</v>
      </c>
      <c r="K170" s="627" t="s">
        <v>132</v>
      </c>
      <c r="L170" s="628">
        <v>42509</v>
      </c>
      <c r="M170" s="627" t="s">
        <v>72</v>
      </c>
      <c r="N170" s="550"/>
      <c r="O170" s="549"/>
    </row>
    <row r="171" spans="1:15" x14ac:dyDescent="0.2">
      <c r="A171" s="627" t="s">
        <v>890</v>
      </c>
      <c r="B171" s="627" t="s">
        <v>900</v>
      </c>
      <c r="C171" s="627" t="s">
        <v>891</v>
      </c>
      <c r="D171" s="627" t="s">
        <v>2427</v>
      </c>
      <c r="E171" s="627" t="s">
        <v>2428</v>
      </c>
      <c r="F171" s="627" t="s">
        <v>2429</v>
      </c>
      <c r="G171" s="627" t="s">
        <v>2430</v>
      </c>
      <c r="H171" s="628">
        <v>42506</v>
      </c>
      <c r="I171" s="629">
        <v>4480</v>
      </c>
      <c r="J171" s="627"/>
      <c r="K171" s="627" t="s">
        <v>205</v>
      </c>
      <c r="L171" s="628">
        <v>42515</v>
      </c>
      <c r="M171" s="627" t="s">
        <v>72</v>
      </c>
      <c r="N171" s="550"/>
      <c r="O171" s="549"/>
    </row>
    <row r="172" spans="1:15" x14ac:dyDescent="0.2">
      <c r="A172" s="627" t="s">
        <v>890</v>
      </c>
      <c r="B172" s="627" t="s">
        <v>900</v>
      </c>
      <c r="C172" s="627" t="s">
        <v>891</v>
      </c>
      <c r="D172" s="627" t="s">
        <v>2431</v>
      </c>
      <c r="E172" s="627" t="s">
        <v>2432</v>
      </c>
      <c r="F172" s="627" t="s">
        <v>2433</v>
      </c>
      <c r="G172" s="627" t="s">
        <v>2434</v>
      </c>
      <c r="H172" s="628">
        <v>42502</v>
      </c>
      <c r="I172" s="629">
        <v>1500</v>
      </c>
      <c r="J172" s="627"/>
      <c r="K172" s="627" t="s">
        <v>304</v>
      </c>
      <c r="L172" s="628">
        <v>42513</v>
      </c>
      <c r="M172" s="627" t="s">
        <v>72</v>
      </c>
      <c r="N172" s="550"/>
      <c r="O172" s="549"/>
    </row>
    <row r="173" spans="1:15" x14ac:dyDescent="0.2">
      <c r="A173" s="627" t="s">
        <v>890</v>
      </c>
      <c r="B173" s="627" t="s">
        <v>900</v>
      </c>
      <c r="C173" s="627" t="s">
        <v>891</v>
      </c>
      <c r="D173" s="627" t="s">
        <v>2435</v>
      </c>
      <c r="E173" s="627" t="s">
        <v>2436</v>
      </c>
      <c r="F173" s="627" t="s">
        <v>2437</v>
      </c>
      <c r="G173" s="627" t="s">
        <v>2438</v>
      </c>
      <c r="H173" s="628">
        <v>42487</v>
      </c>
      <c r="I173" s="629">
        <v>194.51</v>
      </c>
      <c r="J173" s="627" t="s">
        <v>2439</v>
      </c>
      <c r="K173" s="627" t="s">
        <v>299</v>
      </c>
      <c r="L173" s="628">
        <v>42492</v>
      </c>
      <c r="M173" s="627" t="s">
        <v>72</v>
      </c>
      <c r="N173" s="550"/>
      <c r="O173" s="549"/>
    </row>
    <row r="174" spans="1:15" x14ac:dyDescent="0.2">
      <c r="A174" s="627" t="s">
        <v>890</v>
      </c>
      <c r="B174" s="627" t="s">
        <v>900</v>
      </c>
      <c r="C174" s="627" t="s">
        <v>891</v>
      </c>
      <c r="D174" s="627" t="s">
        <v>2441</v>
      </c>
      <c r="E174" s="627" t="s">
        <v>2442</v>
      </c>
      <c r="F174" s="627" t="s">
        <v>2443</v>
      </c>
      <c r="G174" s="627" t="s">
        <v>2446</v>
      </c>
      <c r="H174" s="628">
        <v>42515</v>
      </c>
      <c r="I174" s="629">
        <v>750.2</v>
      </c>
      <c r="J174" s="627" t="s">
        <v>2447</v>
      </c>
      <c r="K174" s="627" t="s">
        <v>87</v>
      </c>
      <c r="L174" s="628">
        <v>42517</v>
      </c>
      <c r="M174" s="627" t="s">
        <v>72</v>
      </c>
      <c r="N174" s="550"/>
      <c r="O174" s="549"/>
    </row>
    <row r="175" spans="1:15" x14ac:dyDescent="0.2">
      <c r="A175" s="627" t="s">
        <v>890</v>
      </c>
      <c r="B175" s="627" t="s">
        <v>900</v>
      </c>
      <c r="C175" s="627" t="s">
        <v>891</v>
      </c>
      <c r="D175" s="627" t="s">
        <v>109</v>
      </c>
      <c r="E175" s="627" t="s">
        <v>110</v>
      </c>
      <c r="F175" s="627" t="s">
        <v>111</v>
      </c>
      <c r="G175" s="627" t="s">
        <v>2448</v>
      </c>
      <c r="H175" s="628">
        <v>42490</v>
      </c>
      <c r="I175" s="629">
        <v>18.149999999999999</v>
      </c>
      <c r="J175" s="627"/>
      <c r="K175" s="627" t="s">
        <v>2449</v>
      </c>
      <c r="L175" s="628">
        <v>42500</v>
      </c>
      <c r="M175" s="627" t="s">
        <v>72</v>
      </c>
      <c r="N175" s="550"/>
      <c r="O175" s="549"/>
    </row>
    <row r="176" spans="1:15" x14ac:dyDescent="0.2">
      <c r="A176" s="627" t="s">
        <v>890</v>
      </c>
      <c r="B176" s="627" t="s">
        <v>900</v>
      </c>
      <c r="C176" s="627" t="s">
        <v>891</v>
      </c>
      <c r="D176" s="627" t="s">
        <v>109</v>
      </c>
      <c r="E176" s="627" t="s">
        <v>110</v>
      </c>
      <c r="F176" s="627" t="s">
        <v>111</v>
      </c>
      <c r="G176" s="627" t="s">
        <v>2450</v>
      </c>
      <c r="H176" s="628">
        <v>42490</v>
      </c>
      <c r="I176" s="629">
        <v>18.149999999999999</v>
      </c>
      <c r="J176" s="627"/>
      <c r="K176" s="627" t="s">
        <v>132</v>
      </c>
      <c r="L176" s="628">
        <v>42500</v>
      </c>
      <c r="M176" s="627" t="s">
        <v>72</v>
      </c>
      <c r="N176" s="550"/>
      <c r="O176" s="549"/>
    </row>
    <row r="177" spans="1:15" x14ac:dyDescent="0.2">
      <c r="A177" s="627" t="s">
        <v>890</v>
      </c>
      <c r="B177" s="627" t="s">
        <v>900</v>
      </c>
      <c r="C177" s="627" t="s">
        <v>891</v>
      </c>
      <c r="D177" s="627" t="s">
        <v>109</v>
      </c>
      <c r="E177" s="627" t="s">
        <v>110</v>
      </c>
      <c r="F177" s="627" t="s">
        <v>111</v>
      </c>
      <c r="G177" s="627" t="s">
        <v>2451</v>
      </c>
      <c r="H177" s="628">
        <v>42490</v>
      </c>
      <c r="I177" s="629">
        <v>69.010000000000005</v>
      </c>
      <c r="J177" s="627"/>
      <c r="K177" s="627" t="s">
        <v>132</v>
      </c>
      <c r="L177" s="628">
        <v>42500</v>
      </c>
      <c r="M177" s="627" t="s">
        <v>72</v>
      </c>
      <c r="N177" s="550"/>
      <c r="O177" s="549"/>
    </row>
    <row r="178" spans="1:15" x14ac:dyDescent="0.2">
      <c r="A178" s="627" t="s">
        <v>890</v>
      </c>
      <c r="B178" s="627" t="s">
        <v>900</v>
      </c>
      <c r="C178" s="627" t="s">
        <v>891</v>
      </c>
      <c r="D178" s="627" t="s">
        <v>109</v>
      </c>
      <c r="E178" s="627" t="s">
        <v>110</v>
      </c>
      <c r="F178" s="627" t="s">
        <v>111</v>
      </c>
      <c r="G178" s="627" t="s">
        <v>2452</v>
      </c>
      <c r="H178" s="628">
        <v>42490</v>
      </c>
      <c r="I178" s="629">
        <v>68.97</v>
      </c>
      <c r="J178" s="627"/>
      <c r="K178" s="627" t="s">
        <v>174</v>
      </c>
      <c r="L178" s="628">
        <v>42500</v>
      </c>
      <c r="M178" s="627" t="s">
        <v>72</v>
      </c>
      <c r="N178" s="550"/>
      <c r="O178" s="549"/>
    </row>
    <row r="179" spans="1:15" x14ac:dyDescent="0.2">
      <c r="A179" s="627" t="s">
        <v>890</v>
      </c>
      <c r="B179" s="627" t="s">
        <v>900</v>
      </c>
      <c r="C179" s="627" t="s">
        <v>891</v>
      </c>
      <c r="D179" s="627" t="s">
        <v>2454</v>
      </c>
      <c r="E179" s="627" t="s">
        <v>2455</v>
      </c>
      <c r="F179" s="627" t="s">
        <v>2456</v>
      </c>
      <c r="G179" s="627" t="s">
        <v>2457</v>
      </c>
      <c r="H179" s="628">
        <v>42499</v>
      </c>
      <c r="I179" s="629">
        <v>500</v>
      </c>
      <c r="J179" s="627"/>
      <c r="K179" s="627" t="s">
        <v>306</v>
      </c>
      <c r="L179" s="628">
        <v>42501</v>
      </c>
      <c r="M179" s="627" t="s">
        <v>72</v>
      </c>
      <c r="N179" s="550"/>
      <c r="O179" s="549"/>
    </row>
    <row r="180" spans="1:15" x14ac:dyDescent="0.2">
      <c r="A180" s="627" t="s">
        <v>890</v>
      </c>
      <c r="B180" s="627" t="s">
        <v>900</v>
      </c>
      <c r="C180" s="627" t="s">
        <v>891</v>
      </c>
      <c r="D180" s="627" t="s">
        <v>1692</v>
      </c>
      <c r="E180" s="627" t="s">
        <v>1693</v>
      </c>
      <c r="F180" s="627" t="s">
        <v>1694</v>
      </c>
      <c r="G180" s="627" t="s">
        <v>2460</v>
      </c>
      <c r="H180" s="628">
        <v>42493</v>
      </c>
      <c r="I180" s="629">
        <v>254.1</v>
      </c>
      <c r="J180" s="627" t="s">
        <v>2461</v>
      </c>
      <c r="K180" s="627" t="s">
        <v>548</v>
      </c>
      <c r="L180" s="628">
        <v>42514</v>
      </c>
      <c r="M180" s="627" t="s">
        <v>72</v>
      </c>
      <c r="N180" s="550"/>
      <c r="O180" s="549"/>
    </row>
    <row r="181" spans="1:15" x14ac:dyDescent="0.2">
      <c r="A181" s="627" t="s">
        <v>890</v>
      </c>
      <c r="B181" s="627" t="s">
        <v>900</v>
      </c>
      <c r="C181" s="627" t="s">
        <v>891</v>
      </c>
      <c r="D181" s="627" t="s">
        <v>2462</v>
      </c>
      <c r="E181" s="627" t="s">
        <v>2463</v>
      </c>
      <c r="F181" s="627" t="s">
        <v>2464</v>
      </c>
      <c r="G181" s="627" t="s">
        <v>2465</v>
      </c>
      <c r="H181" s="628">
        <v>42500</v>
      </c>
      <c r="I181" s="629">
        <v>19.87</v>
      </c>
      <c r="J181" s="627"/>
      <c r="K181" s="627" t="s">
        <v>2466</v>
      </c>
      <c r="L181" s="628">
        <v>42501</v>
      </c>
      <c r="M181" s="627" t="s">
        <v>72</v>
      </c>
      <c r="N181" s="550"/>
      <c r="O181" s="549"/>
    </row>
    <row r="182" spans="1:15" x14ac:dyDescent="0.2">
      <c r="A182" s="627" t="s">
        <v>890</v>
      </c>
      <c r="B182" s="627" t="s">
        <v>900</v>
      </c>
      <c r="C182" s="627" t="s">
        <v>891</v>
      </c>
      <c r="D182" s="627" t="s">
        <v>1696</v>
      </c>
      <c r="E182" s="627" t="s">
        <v>1697</v>
      </c>
      <c r="F182" s="627" t="s">
        <v>1698</v>
      </c>
      <c r="G182" s="627" t="s">
        <v>2467</v>
      </c>
      <c r="H182" s="628">
        <v>42489</v>
      </c>
      <c r="I182" s="629">
        <v>308.55</v>
      </c>
      <c r="J182" s="627" t="s">
        <v>2468</v>
      </c>
      <c r="K182" s="627" t="s">
        <v>174</v>
      </c>
      <c r="L182" s="628">
        <v>42495</v>
      </c>
      <c r="M182" s="627" t="s">
        <v>72</v>
      </c>
      <c r="N182" s="550"/>
      <c r="O182" s="549"/>
    </row>
    <row r="183" spans="1:15" x14ac:dyDescent="0.2">
      <c r="A183" s="627" t="s">
        <v>890</v>
      </c>
      <c r="B183" s="627" t="s">
        <v>900</v>
      </c>
      <c r="C183" s="627" t="s">
        <v>891</v>
      </c>
      <c r="D183" s="627" t="s">
        <v>2469</v>
      </c>
      <c r="E183" s="627" t="s">
        <v>2470</v>
      </c>
      <c r="F183" s="627" t="s">
        <v>2471</v>
      </c>
      <c r="G183" s="627" t="s">
        <v>2472</v>
      </c>
      <c r="H183" s="628">
        <v>42508</v>
      </c>
      <c r="I183" s="629">
        <v>2000</v>
      </c>
      <c r="J183" s="627"/>
      <c r="K183" s="627" t="s">
        <v>304</v>
      </c>
      <c r="L183" s="628">
        <v>42517</v>
      </c>
      <c r="M183" s="627" t="s">
        <v>72</v>
      </c>
      <c r="N183" s="550"/>
      <c r="O183" s="549"/>
    </row>
    <row r="184" spans="1:15" x14ac:dyDescent="0.2">
      <c r="A184" s="627" t="s">
        <v>890</v>
      </c>
      <c r="B184" s="627" t="s">
        <v>900</v>
      </c>
      <c r="C184" s="627" t="s">
        <v>891</v>
      </c>
      <c r="D184" s="627" t="s">
        <v>2473</v>
      </c>
      <c r="E184" s="627" t="s">
        <v>2474</v>
      </c>
      <c r="F184" s="627" t="s">
        <v>2475</v>
      </c>
      <c r="G184" s="627" t="s">
        <v>2476</v>
      </c>
      <c r="H184" s="628">
        <v>42490</v>
      </c>
      <c r="I184" s="629">
        <v>16</v>
      </c>
      <c r="J184" s="627"/>
      <c r="K184" s="627" t="s">
        <v>299</v>
      </c>
      <c r="L184" s="628">
        <v>42500</v>
      </c>
      <c r="M184" s="627" t="s">
        <v>72</v>
      </c>
      <c r="N184" s="550"/>
      <c r="O184" s="549"/>
    </row>
    <row r="185" spans="1:15" x14ac:dyDescent="0.2">
      <c r="A185" s="627" t="s">
        <v>890</v>
      </c>
      <c r="B185" s="627" t="s">
        <v>900</v>
      </c>
      <c r="C185" s="627" t="s">
        <v>891</v>
      </c>
      <c r="D185" s="627" t="s">
        <v>1699</v>
      </c>
      <c r="E185" s="627" t="s">
        <v>1700</v>
      </c>
      <c r="F185" s="627" t="s">
        <v>1701</v>
      </c>
      <c r="G185" s="627" t="s">
        <v>2481</v>
      </c>
      <c r="H185" s="628">
        <v>42486</v>
      </c>
      <c r="I185" s="629">
        <v>2657.16</v>
      </c>
      <c r="J185" s="627"/>
      <c r="K185" s="627" t="s">
        <v>87</v>
      </c>
      <c r="L185" s="628">
        <v>42492</v>
      </c>
      <c r="M185" s="627" t="s">
        <v>72</v>
      </c>
      <c r="N185" s="550"/>
      <c r="O185" s="549"/>
    </row>
    <row r="186" spans="1:15" x14ac:dyDescent="0.2">
      <c r="A186" s="627" t="s">
        <v>890</v>
      </c>
      <c r="B186" s="627" t="s">
        <v>900</v>
      </c>
      <c r="C186" s="627" t="s">
        <v>891</v>
      </c>
      <c r="D186" s="627" t="s">
        <v>1699</v>
      </c>
      <c r="E186" s="627" t="s">
        <v>1700</v>
      </c>
      <c r="F186" s="627" t="s">
        <v>1701</v>
      </c>
      <c r="G186" s="627" t="s">
        <v>2482</v>
      </c>
      <c r="H186" s="628">
        <v>42486</v>
      </c>
      <c r="I186" s="629">
        <v>508.2</v>
      </c>
      <c r="J186" s="627"/>
      <c r="K186" s="627" t="s">
        <v>87</v>
      </c>
      <c r="L186" s="628">
        <v>42492</v>
      </c>
      <c r="M186" s="627" t="s">
        <v>72</v>
      </c>
      <c r="N186" s="550"/>
      <c r="O186" s="549"/>
    </row>
    <row r="187" spans="1:15" x14ac:dyDescent="0.2">
      <c r="A187" s="627" t="s">
        <v>890</v>
      </c>
      <c r="B187" s="627" t="s">
        <v>900</v>
      </c>
      <c r="C187" s="627" t="s">
        <v>891</v>
      </c>
      <c r="D187" s="627" t="s">
        <v>1699</v>
      </c>
      <c r="E187" s="627" t="s">
        <v>1700</v>
      </c>
      <c r="F187" s="627" t="s">
        <v>1701</v>
      </c>
      <c r="G187" s="627" t="s">
        <v>2483</v>
      </c>
      <c r="H187" s="628">
        <v>42486</v>
      </c>
      <c r="I187" s="629">
        <v>169.4</v>
      </c>
      <c r="J187" s="627"/>
      <c r="K187" s="627" t="s">
        <v>87</v>
      </c>
      <c r="L187" s="628">
        <v>42492</v>
      </c>
      <c r="M187" s="627" t="s">
        <v>72</v>
      </c>
      <c r="N187" s="550"/>
      <c r="O187" s="549"/>
    </row>
    <row r="188" spans="1:15" x14ac:dyDescent="0.2">
      <c r="A188" s="627" t="s">
        <v>890</v>
      </c>
      <c r="B188" s="627" t="s">
        <v>900</v>
      </c>
      <c r="C188" s="627" t="s">
        <v>891</v>
      </c>
      <c r="D188" s="627" t="s">
        <v>1699</v>
      </c>
      <c r="E188" s="627" t="s">
        <v>1700</v>
      </c>
      <c r="F188" s="627" t="s">
        <v>1701</v>
      </c>
      <c r="G188" s="627" t="s">
        <v>2484</v>
      </c>
      <c r="H188" s="628">
        <v>42486</v>
      </c>
      <c r="I188" s="629">
        <v>1016.4</v>
      </c>
      <c r="J188" s="627"/>
      <c r="K188" s="627" t="s">
        <v>87</v>
      </c>
      <c r="L188" s="628">
        <v>42492</v>
      </c>
      <c r="M188" s="627" t="s">
        <v>72</v>
      </c>
      <c r="N188" s="550"/>
      <c r="O188" s="549"/>
    </row>
    <row r="189" spans="1:15" x14ac:dyDescent="0.2">
      <c r="A189" s="627" t="s">
        <v>890</v>
      </c>
      <c r="B189" s="627" t="s">
        <v>900</v>
      </c>
      <c r="C189" s="627" t="s">
        <v>891</v>
      </c>
      <c r="D189" s="627" t="s">
        <v>1699</v>
      </c>
      <c r="E189" s="627" t="s">
        <v>1700</v>
      </c>
      <c r="F189" s="627" t="s">
        <v>1701</v>
      </c>
      <c r="G189" s="627" t="s">
        <v>2485</v>
      </c>
      <c r="H189" s="628">
        <v>42443</v>
      </c>
      <c r="I189" s="629">
        <v>1851.3</v>
      </c>
      <c r="J189" s="627"/>
      <c r="K189" s="627" t="s">
        <v>87</v>
      </c>
      <c r="L189" s="628">
        <v>42492</v>
      </c>
      <c r="M189" s="627" t="s">
        <v>72</v>
      </c>
      <c r="N189" s="550"/>
      <c r="O189" s="549"/>
    </row>
    <row r="190" spans="1:15" x14ac:dyDescent="0.2">
      <c r="A190" s="627" t="s">
        <v>890</v>
      </c>
      <c r="B190" s="627" t="s">
        <v>900</v>
      </c>
      <c r="C190" s="627" t="s">
        <v>891</v>
      </c>
      <c r="D190" s="627" t="s">
        <v>168</v>
      </c>
      <c r="E190" s="627" t="s">
        <v>169</v>
      </c>
      <c r="F190" s="627" t="s">
        <v>170</v>
      </c>
      <c r="G190" s="627" t="s">
        <v>2486</v>
      </c>
      <c r="H190" s="628">
        <v>42514</v>
      </c>
      <c r="I190" s="629">
        <v>683.95</v>
      </c>
      <c r="J190" s="627"/>
      <c r="K190" s="627" t="s">
        <v>135</v>
      </c>
      <c r="L190" s="628">
        <v>42515</v>
      </c>
      <c r="M190" s="627" t="s">
        <v>72</v>
      </c>
      <c r="N190" s="550"/>
      <c r="O190" s="549"/>
    </row>
    <row r="191" spans="1:15" x14ac:dyDescent="0.2">
      <c r="A191" s="627" t="s">
        <v>890</v>
      </c>
      <c r="B191" s="627" t="s">
        <v>900</v>
      </c>
      <c r="C191" s="627" t="s">
        <v>891</v>
      </c>
      <c r="D191" s="627" t="s">
        <v>3310</v>
      </c>
      <c r="E191" s="627" t="s">
        <v>3311</v>
      </c>
      <c r="F191" s="627"/>
      <c r="G191" s="627" t="s">
        <v>2594</v>
      </c>
      <c r="H191" s="628">
        <v>42508</v>
      </c>
      <c r="I191" s="629">
        <v>1640</v>
      </c>
      <c r="J191" s="627" t="s">
        <v>2595</v>
      </c>
      <c r="K191" s="627" t="s">
        <v>380</v>
      </c>
      <c r="L191" s="628">
        <v>42521</v>
      </c>
      <c r="M191" s="627" t="s">
        <v>72</v>
      </c>
      <c r="N191" s="550"/>
      <c r="O191" s="549"/>
    </row>
    <row r="192" spans="1:15" x14ac:dyDescent="0.2">
      <c r="A192" s="627" t="s">
        <v>890</v>
      </c>
      <c r="B192" s="627" t="s">
        <v>900</v>
      </c>
      <c r="C192" s="627" t="s">
        <v>891</v>
      </c>
      <c r="D192" s="627" t="s">
        <v>766</v>
      </c>
      <c r="E192" s="627" t="s">
        <v>767</v>
      </c>
      <c r="F192" s="627" t="s">
        <v>768</v>
      </c>
      <c r="G192" s="627" t="s">
        <v>2487</v>
      </c>
      <c r="H192" s="628">
        <v>42490</v>
      </c>
      <c r="I192" s="629">
        <v>19.11</v>
      </c>
      <c r="J192" s="627"/>
      <c r="K192" s="627" t="s">
        <v>377</v>
      </c>
      <c r="L192" s="628">
        <v>42500</v>
      </c>
      <c r="M192" s="627" t="s">
        <v>72</v>
      </c>
      <c r="N192" s="550"/>
      <c r="O192" s="549"/>
    </row>
    <row r="193" spans="1:15" x14ac:dyDescent="0.2">
      <c r="A193" s="627" t="s">
        <v>890</v>
      </c>
      <c r="B193" s="627" t="s">
        <v>900</v>
      </c>
      <c r="C193" s="627" t="s">
        <v>891</v>
      </c>
      <c r="D193" s="627" t="s">
        <v>629</v>
      </c>
      <c r="E193" s="627" t="s">
        <v>630</v>
      </c>
      <c r="F193" s="627" t="s">
        <v>631</v>
      </c>
      <c r="G193" s="627" t="s">
        <v>2488</v>
      </c>
      <c r="H193" s="628">
        <v>42515</v>
      </c>
      <c r="I193" s="629">
        <v>138.97999999999999</v>
      </c>
      <c r="J193" s="627" t="s">
        <v>2489</v>
      </c>
      <c r="K193" s="627" t="s">
        <v>382</v>
      </c>
      <c r="L193" s="628">
        <v>42520</v>
      </c>
      <c r="M193" s="627" t="s">
        <v>72</v>
      </c>
      <c r="N193" s="550"/>
      <c r="O193" s="549"/>
    </row>
    <row r="194" spans="1:15" x14ac:dyDescent="0.2">
      <c r="A194" s="627" t="s">
        <v>890</v>
      </c>
      <c r="B194" s="627" t="s">
        <v>900</v>
      </c>
      <c r="C194" s="627" t="s">
        <v>891</v>
      </c>
      <c r="D194" s="627" t="s">
        <v>629</v>
      </c>
      <c r="E194" s="627" t="s">
        <v>630</v>
      </c>
      <c r="F194" s="627" t="s">
        <v>631</v>
      </c>
      <c r="G194" s="627" t="s">
        <v>2490</v>
      </c>
      <c r="H194" s="628">
        <v>42514</v>
      </c>
      <c r="I194" s="629">
        <v>85.8</v>
      </c>
      <c r="J194" s="627" t="s">
        <v>2491</v>
      </c>
      <c r="K194" s="627" t="s">
        <v>357</v>
      </c>
      <c r="L194" s="628">
        <v>42520</v>
      </c>
      <c r="M194" s="627" t="s">
        <v>72</v>
      </c>
      <c r="N194" s="550"/>
      <c r="O194" s="549"/>
    </row>
    <row r="195" spans="1:15" x14ac:dyDescent="0.2">
      <c r="A195" s="627" t="s">
        <v>890</v>
      </c>
      <c r="B195" s="627" t="s">
        <v>900</v>
      </c>
      <c r="C195" s="627" t="s">
        <v>891</v>
      </c>
      <c r="D195" s="627" t="s">
        <v>629</v>
      </c>
      <c r="E195" s="627" t="s">
        <v>630</v>
      </c>
      <c r="F195" s="627" t="s">
        <v>631</v>
      </c>
      <c r="G195" s="627" t="s">
        <v>2492</v>
      </c>
      <c r="H195" s="628">
        <v>42488</v>
      </c>
      <c r="I195" s="629">
        <v>164.99</v>
      </c>
      <c r="J195" s="627" t="s">
        <v>2493</v>
      </c>
      <c r="K195" s="627" t="s">
        <v>93</v>
      </c>
      <c r="L195" s="628">
        <v>42514</v>
      </c>
      <c r="M195" s="627" t="s">
        <v>72</v>
      </c>
      <c r="N195" s="550"/>
      <c r="O195" s="549"/>
    </row>
    <row r="196" spans="1:15" x14ac:dyDescent="0.2">
      <c r="A196" s="627" t="s">
        <v>890</v>
      </c>
      <c r="B196" s="627" t="s">
        <v>900</v>
      </c>
      <c r="C196" s="627" t="s">
        <v>891</v>
      </c>
      <c r="D196" s="627" t="s">
        <v>629</v>
      </c>
      <c r="E196" s="627" t="s">
        <v>630</v>
      </c>
      <c r="F196" s="627" t="s">
        <v>631</v>
      </c>
      <c r="G196" s="627" t="s">
        <v>2494</v>
      </c>
      <c r="H196" s="628">
        <v>42446</v>
      </c>
      <c r="I196" s="629">
        <v>89</v>
      </c>
      <c r="J196" s="627" t="s">
        <v>2495</v>
      </c>
      <c r="K196" s="627" t="s">
        <v>104</v>
      </c>
      <c r="L196" s="628">
        <v>42514</v>
      </c>
      <c r="M196" s="627" t="s">
        <v>72</v>
      </c>
      <c r="N196" s="550"/>
      <c r="O196" s="549"/>
    </row>
    <row r="197" spans="1:15" x14ac:dyDescent="0.2">
      <c r="A197" s="627" t="s">
        <v>890</v>
      </c>
      <c r="B197" s="627" t="s">
        <v>900</v>
      </c>
      <c r="C197" s="627" t="s">
        <v>891</v>
      </c>
      <c r="D197" s="627" t="s">
        <v>284</v>
      </c>
      <c r="E197" s="627" t="s">
        <v>285</v>
      </c>
      <c r="F197" s="627" t="s">
        <v>286</v>
      </c>
      <c r="G197" s="627" t="s">
        <v>2497</v>
      </c>
      <c r="H197" s="628">
        <v>42500</v>
      </c>
      <c r="I197" s="629">
        <v>45.61</v>
      </c>
      <c r="J197" s="627"/>
      <c r="K197" s="627" t="s">
        <v>283</v>
      </c>
      <c r="L197" s="628">
        <v>42502</v>
      </c>
      <c r="M197" s="627" t="s">
        <v>72</v>
      </c>
      <c r="N197" s="550"/>
      <c r="O197" s="549"/>
    </row>
    <row r="198" spans="1:15" x14ac:dyDescent="0.2">
      <c r="A198" s="627" t="s">
        <v>890</v>
      </c>
      <c r="B198" s="627" t="s">
        <v>900</v>
      </c>
      <c r="C198" s="627" t="s">
        <v>891</v>
      </c>
      <c r="D198" s="627" t="s">
        <v>1344</v>
      </c>
      <c r="E198" s="627" t="s">
        <v>1345</v>
      </c>
      <c r="F198" s="627" t="s">
        <v>1346</v>
      </c>
      <c r="G198" s="627" t="s">
        <v>2498</v>
      </c>
      <c r="H198" s="628">
        <v>42520</v>
      </c>
      <c r="I198" s="629">
        <v>156.41</v>
      </c>
      <c r="J198" s="627" t="s">
        <v>2499</v>
      </c>
      <c r="K198" s="627" t="s">
        <v>3312</v>
      </c>
      <c r="L198" s="628">
        <v>42520</v>
      </c>
      <c r="M198" s="627" t="s">
        <v>1735</v>
      </c>
      <c r="N198" s="550"/>
      <c r="O198" s="549"/>
    </row>
    <row r="199" spans="1:15" x14ac:dyDescent="0.2">
      <c r="A199" s="627" t="s">
        <v>890</v>
      </c>
      <c r="B199" s="627" t="s">
        <v>900</v>
      </c>
      <c r="C199" s="627" t="s">
        <v>891</v>
      </c>
      <c r="D199" s="627" t="s">
        <v>1344</v>
      </c>
      <c r="E199" s="627" t="s">
        <v>1345</v>
      </c>
      <c r="F199" s="627" t="s">
        <v>1346</v>
      </c>
      <c r="G199" s="627" t="s">
        <v>2501</v>
      </c>
      <c r="H199" s="628">
        <v>42512</v>
      </c>
      <c r="I199" s="629">
        <v>353.28</v>
      </c>
      <c r="J199" s="627" t="s">
        <v>2502</v>
      </c>
      <c r="K199" s="627" t="s">
        <v>226</v>
      </c>
      <c r="L199" s="628">
        <v>42513</v>
      </c>
      <c r="M199" s="627" t="s">
        <v>72</v>
      </c>
      <c r="N199" s="550"/>
      <c r="O199" s="549"/>
    </row>
    <row r="200" spans="1:15" x14ac:dyDescent="0.2">
      <c r="A200" s="627" t="s">
        <v>890</v>
      </c>
      <c r="B200" s="627" t="s">
        <v>900</v>
      </c>
      <c r="C200" s="627" t="s">
        <v>891</v>
      </c>
      <c r="D200" s="627" t="s">
        <v>1344</v>
      </c>
      <c r="E200" s="627" t="s">
        <v>1345</v>
      </c>
      <c r="F200" s="627" t="s">
        <v>1346</v>
      </c>
      <c r="G200" s="627" t="s">
        <v>2503</v>
      </c>
      <c r="H200" s="628">
        <v>42502</v>
      </c>
      <c r="I200" s="629">
        <v>156.41</v>
      </c>
      <c r="J200" s="627" t="s">
        <v>2504</v>
      </c>
      <c r="K200" s="627" t="s">
        <v>2466</v>
      </c>
      <c r="L200" s="628">
        <v>42503</v>
      </c>
      <c r="M200" s="627" t="s">
        <v>72</v>
      </c>
      <c r="N200" s="550"/>
      <c r="O200" s="549"/>
    </row>
    <row r="201" spans="1:15" x14ac:dyDescent="0.2">
      <c r="A201" s="627" t="s">
        <v>890</v>
      </c>
      <c r="B201" s="627" t="s">
        <v>900</v>
      </c>
      <c r="C201" s="627" t="s">
        <v>891</v>
      </c>
      <c r="D201" s="627" t="s">
        <v>1344</v>
      </c>
      <c r="E201" s="627" t="s">
        <v>1345</v>
      </c>
      <c r="F201" s="627" t="s">
        <v>1346</v>
      </c>
      <c r="G201" s="627" t="s">
        <v>2505</v>
      </c>
      <c r="H201" s="628">
        <v>42502</v>
      </c>
      <c r="I201" s="629">
        <v>156.41</v>
      </c>
      <c r="J201" s="627" t="s">
        <v>2504</v>
      </c>
      <c r="K201" s="627" t="s">
        <v>2466</v>
      </c>
      <c r="L201" s="628">
        <v>42503</v>
      </c>
      <c r="M201" s="627" t="s">
        <v>72</v>
      </c>
      <c r="N201" s="550"/>
      <c r="O201" s="549"/>
    </row>
    <row r="202" spans="1:15" x14ac:dyDescent="0.2">
      <c r="A202" s="627" t="s">
        <v>890</v>
      </c>
      <c r="B202" s="627" t="s">
        <v>900</v>
      </c>
      <c r="C202" s="627" t="s">
        <v>891</v>
      </c>
      <c r="D202" s="627" t="s">
        <v>373</v>
      </c>
      <c r="E202" s="627" t="s">
        <v>374</v>
      </c>
      <c r="F202" s="627" t="s">
        <v>375</v>
      </c>
      <c r="G202" s="627" t="s">
        <v>2506</v>
      </c>
      <c r="H202" s="628">
        <v>42506</v>
      </c>
      <c r="I202" s="629">
        <v>322.01</v>
      </c>
      <c r="J202" s="627"/>
      <c r="K202" s="627" t="s">
        <v>329</v>
      </c>
      <c r="L202" s="628">
        <v>42507</v>
      </c>
      <c r="M202" s="627" t="s">
        <v>72</v>
      </c>
      <c r="N202" s="550"/>
      <c r="O202" s="549"/>
    </row>
    <row r="203" spans="1:15" x14ac:dyDescent="0.2">
      <c r="A203" s="627" t="s">
        <v>890</v>
      </c>
      <c r="B203" s="627" t="s">
        <v>900</v>
      </c>
      <c r="C203" s="627" t="s">
        <v>891</v>
      </c>
      <c r="D203" s="627" t="s">
        <v>373</v>
      </c>
      <c r="E203" s="627" t="s">
        <v>374</v>
      </c>
      <c r="F203" s="627" t="s">
        <v>375</v>
      </c>
      <c r="G203" s="627" t="s">
        <v>2507</v>
      </c>
      <c r="H203" s="628">
        <v>42499</v>
      </c>
      <c r="I203" s="629">
        <v>433.88</v>
      </c>
      <c r="J203" s="627"/>
      <c r="K203" s="627" t="s">
        <v>419</v>
      </c>
      <c r="L203" s="628">
        <v>42500</v>
      </c>
      <c r="M203" s="627" t="s">
        <v>72</v>
      </c>
      <c r="N203" s="550"/>
      <c r="O203" s="549"/>
    </row>
    <row r="204" spans="1:15" x14ac:dyDescent="0.2">
      <c r="A204" s="627" t="s">
        <v>890</v>
      </c>
      <c r="B204" s="627" t="s">
        <v>900</v>
      </c>
      <c r="C204" s="627" t="s">
        <v>891</v>
      </c>
      <c r="D204" s="627" t="s">
        <v>373</v>
      </c>
      <c r="E204" s="627" t="s">
        <v>374</v>
      </c>
      <c r="F204" s="627" t="s">
        <v>375</v>
      </c>
      <c r="G204" s="627" t="s">
        <v>2508</v>
      </c>
      <c r="H204" s="628">
        <v>42499</v>
      </c>
      <c r="I204" s="629">
        <v>262.06</v>
      </c>
      <c r="J204" s="627"/>
      <c r="K204" s="627" t="s">
        <v>329</v>
      </c>
      <c r="L204" s="628">
        <v>42500</v>
      </c>
      <c r="M204" s="627" t="s">
        <v>72</v>
      </c>
      <c r="N204" s="550"/>
      <c r="O204" s="549"/>
    </row>
    <row r="205" spans="1:15" x14ac:dyDescent="0.2">
      <c r="A205" s="627" t="s">
        <v>890</v>
      </c>
      <c r="B205" s="627" t="s">
        <v>900</v>
      </c>
      <c r="C205" s="627" t="s">
        <v>891</v>
      </c>
      <c r="D205" s="627" t="s">
        <v>373</v>
      </c>
      <c r="E205" s="627" t="s">
        <v>374</v>
      </c>
      <c r="F205" s="627" t="s">
        <v>375</v>
      </c>
      <c r="G205" s="627" t="s">
        <v>2509</v>
      </c>
      <c r="H205" s="628">
        <v>42490</v>
      </c>
      <c r="I205" s="629">
        <v>162.26</v>
      </c>
      <c r="J205" s="627"/>
      <c r="K205" s="627" t="s">
        <v>377</v>
      </c>
      <c r="L205" s="628">
        <v>42493</v>
      </c>
      <c r="M205" s="627" t="s">
        <v>72</v>
      </c>
      <c r="N205" s="550"/>
      <c r="O205" s="549"/>
    </row>
    <row r="206" spans="1:15" x14ac:dyDescent="0.2">
      <c r="A206" s="627" t="s">
        <v>890</v>
      </c>
      <c r="B206" s="627" t="s">
        <v>900</v>
      </c>
      <c r="C206" s="627" t="s">
        <v>891</v>
      </c>
      <c r="D206" s="627" t="s">
        <v>373</v>
      </c>
      <c r="E206" s="627" t="s">
        <v>374</v>
      </c>
      <c r="F206" s="627" t="s">
        <v>375</v>
      </c>
      <c r="G206" s="627" t="s">
        <v>2510</v>
      </c>
      <c r="H206" s="628">
        <v>42490</v>
      </c>
      <c r="I206" s="629">
        <v>86.27</v>
      </c>
      <c r="J206" s="627"/>
      <c r="K206" s="627" t="s">
        <v>377</v>
      </c>
      <c r="L206" s="628">
        <v>42493</v>
      </c>
      <c r="M206" s="627" t="s">
        <v>72</v>
      </c>
      <c r="N206" s="550"/>
      <c r="O206" s="549"/>
    </row>
    <row r="207" spans="1:15" x14ac:dyDescent="0.2">
      <c r="A207" s="627" t="s">
        <v>890</v>
      </c>
      <c r="B207" s="627" t="s">
        <v>900</v>
      </c>
      <c r="C207" s="627" t="s">
        <v>891</v>
      </c>
      <c r="D207" s="627" t="s">
        <v>2511</v>
      </c>
      <c r="E207" s="627" t="s">
        <v>2512</v>
      </c>
      <c r="F207" s="627" t="s">
        <v>2513</v>
      </c>
      <c r="G207" s="627" t="s">
        <v>2514</v>
      </c>
      <c r="H207" s="628">
        <v>42520</v>
      </c>
      <c r="I207" s="629">
        <v>483.88</v>
      </c>
      <c r="J207" s="627" t="s">
        <v>2515</v>
      </c>
      <c r="K207" s="627" t="s">
        <v>104</v>
      </c>
      <c r="L207" s="628">
        <v>42520</v>
      </c>
      <c r="M207" s="627" t="s">
        <v>72</v>
      </c>
      <c r="N207" s="550"/>
      <c r="O207" s="549"/>
    </row>
    <row r="208" spans="1:15" x14ac:dyDescent="0.2">
      <c r="A208" s="627" t="s">
        <v>890</v>
      </c>
      <c r="B208" s="627" t="s">
        <v>900</v>
      </c>
      <c r="C208" s="627" t="s">
        <v>891</v>
      </c>
      <c r="D208" s="627" t="s">
        <v>2511</v>
      </c>
      <c r="E208" s="627" t="s">
        <v>2512</v>
      </c>
      <c r="F208" s="627" t="s">
        <v>2513</v>
      </c>
      <c r="G208" s="627" t="s">
        <v>2516</v>
      </c>
      <c r="H208" s="628">
        <v>42489</v>
      </c>
      <c r="I208" s="629">
        <v>509.16</v>
      </c>
      <c r="J208" s="627" t="s">
        <v>2517</v>
      </c>
      <c r="K208" s="627" t="s">
        <v>2239</v>
      </c>
      <c r="L208" s="628">
        <v>42495</v>
      </c>
      <c r="M208" s="627" t="s">
        <v>72</v>
      </c>
      <c r="N208" s="550"/>
      <c r="O208" s="549"/>
    </row>
    <row r="209" spans="1:15" x14ac:dyDescent="0.2">
      <c r="A209" s="627" t="s">
        <v>890</v>
      </c>
      <c r="B209" s="627" t="s">
        <v>900</v>
      </c>
      <c r="C209" s="627" t="s">
        <v>891</v>
      </c>
      <c r="D209" s="627" t="s">
        <v>2518</v>
      </c>
      <c r="E209" s="627" t="s">
        <v>2519</v>
      </c>
      <c r="F209" s="627" t="s">
        <v>2520</v>
      </c>
      <c r="G209" s="627" t="s">
        <v>2521</v>
      </c>
      <c r="H209" s="628">
        <v>42490</v>
      </c>
      <c r="I209" s="629">
        <v>1815</v>
      </c>
      <c r="J209" s="627"/>
      <c r="K209" s="627" t="s">
        <v>303</v>
      </c>
      <c r="L209" s="628">
        <v>42495</v>
      </c>
      <c r="M209" s="627" t="s">
        <v>72</v>
      </c>
      <c r="N209" s="550"/>
      <c r="O209" s="549"/>
    </row>
    <row r="210" spans="1:15" x14ac:dyDescent="0.2">
      <c r="A210" s="627" t="s">
        <v>890</v>
      </c>
      <c r="B210" s="627" t="s">
        <v>900</v>
      </c>
      <c r="C210" s="627" t="s">
        <v>891</v>
      </c>
      <c r="D210" s="627" t="s">
        <v>369</v>
      </c>
      <c r="E210" s="627" t="s">
        <v>370</v>
      </c>
      <c r="F210" s="627" t="s">
        <v>371</v>
      </c>
      <c r="G210" s="627" t="s">
        <v>2527</v>
      </c>
      <c r="H210" s="628">
        <v>42490</v>
      </c>
      <c r="I210" s="629">
        <v>22.02</v>
      </c>
      <c r="J210" s="627"/>
      <c r="K210" s="627" t="s">
        <v>940</v>
      </c>
      <c r="L210" s="628">
        <v>42495</v>
      </c>
      <c r="M210" s="627" t="s">
        <v>72</v>
      </c>
      <c r="N210" s="550"/>
      <c r="O210" s="549"/>
    </row>
    <row r="211" spans="1:15" x14ac:dyDescent="0.2">
      <c r="A211" s="627" t="s">
        <v>890</v>
      </c>
      <c r="B211" s="627" t="s">
        <v>900</v>
      </c>
      <c r="C211" s="627" t="s">
        <v>891</v>
      </c>
      <c r="D211" s="627" t="s">
        <v>369</v>
      </c>
      <c r="E211" s="627" t="s">
        <v>370</v>
      </c>
      <c r="F211" s="627" t="s">
        <v>371</v>
      </c>
      <c r="G211" s="627" t="s">
        <v>2528</v>
      </c>
      <c r="H211" s="628">
        <v>42490</v>
      </c>
      <c r="I211" s="629">
        <v>60.78</v>
      </c>
      <c r="J211" s="627"/>
      <c r="K211" s="627" t="s">
        <v>303</v>
      </c>
      <c r="L211" s="628">
        <v>42495</v>
      </c>
      <c r="M211" s="627" t="s">
        <v>72</v>
      </c>
      <c r="N211" s="550"/>
      <c r="O211" s="549"/>
    </row>
    <row r="212" spans="1:15" x14ac:dyDescent="0.2">
      <c r="A212" s="627" t="s">
        <v>890</v>
      </c>
      <c r="B212" s="627" t="s">
        <v>900</v>
      </c>
      <c r="C212" s="627" t="s">
        <v>891</v>
      </c>
      <c r="D212" s="627" t="s">
        <v>369</v>
      </c>
      <c r="E212" s="627" t="s">
        <v>370</v>
      </c>
      <c r="F212" s="627" t="s">
        <v>371</v>
      </c>
      <c r="G212" s="627" t="s">
        <v>2529</v>
      </c>
      <c r="H212" s="628">
        <v>42490</v>
      </c>
      <c r="I212" s="629">
        <v>651.57000000000005</v>
      </c>
      <c r="J212" s="627"/>
      <c r="K212" s="627" t="s">
        <v>132</v>
      </c>
      <c r="L212" s="628">
        <v>42495</v>
      </c>
      <c r="M212" s="627" t="s">
        <v>72</v>
      </c>
      <c r="N212" s="550"/>
      <c r="O212" s="549"/>
    </row>
    <row r="213" spans="1:15" x14ac:dyDescent="0.2">
      <c r="A213" s="627" t="s">
        <v>890</v>
      </c>
      <c r="B213" s="627" t="s">
        <v>900</v>
      </c>
      <c r="C213" s="627" t="s">
        <v>891</v>
      </c>
      <c r="D213" s="627" t="s">
        <v>369</v>
      </c>
      <c r="E213" s="627" t="s">
        <v>370</v>
      </c>
      <c r="F213" s="627" t="s">
        <v>371</v>
      </c>
      <c r="G213" s="627" t="s">
        <v>2530</v>
      </c>
      <c r="H213" s="628">
        <v>42490</v>
      </c>
      <c r="I213" s="629">
        <v>9.3800000000000008</v>
      </c>
      <c r="J213" s="627"/>
      <c r="K213" s="627" t="s">
        <v>357</v>
      </c>
      <c r="L213" s="628">
        <v>42495</v>
      </c>
      <c r="M213" s="627" t="s">
        <v>72</v>
      </c>
      <c r="N213" s="550"/>
      <c r="O213" s="549"/>
    </row>
    <row r="214" spans="1:15" x14ac:dyDescent="0.2">
      <c r="A214" s="627" t="s">
        <v>890</v>
      </c>
      <c r="B214" s="627" t="s">
        <v>900</v>
      </c>
      <c r="C214" s="627" t="s">
        <v>891</v>
      </c>
      <c r="D214" s="627" t="s">
        <v>3276</v>
      </c>
      <c r="E214" s="627" t="s">
        <v>3277</v>
      </c>
      <c r="F214" s="627" t="s">
        <v>3278</v>
      </c>
      <c r="G214" s="627" t="s">
        <v>3313</v>
      </c>
      <c r="H214" s="628">
        <v>42520</v>
      </c>
      <c r="I214" s="629">
        <v>14.82</v>
      </c>
      <c r="J214" s="627"/>
      <c r="K214" s="627" t="s">
        <v>2440</v>
      </c>
      <c r="L214" s="628">
        <v>42521</v>
      </c>
      <c r="M214" s="627" t="s">
        <v>72</v>
      </c>
      <c r="N214" s="550"/>
      <c r="O214" s="549"/>
    </row>
    <row r="215" spans="1:15" x14ac:dyDescent="0.2">
      <c r="A215" s="627" t="s">
        <v>890</v>
      </c>
      <c r="B215" s="627" t="s">
        <v>900</v>
      </c>
      <c r="C215" s="627" t="s">
        <v>891</v>
      </c>
      <c r="D215" s="627" t="s">
        <v>2115</v>
      </c>
      <c r="E215" s="627" t="s">
        <v>2116</v>
      </c>
      <c r="F215" s="627" t="s">
        <v>2117</v>
      </c>
      <c r="G215" s="627" t="s">
        <v>2531</v>
      </c>
      <c r="H215" s="628">
        <v>42496</v>
      </c>
      <c r="I215" s="629">
        <v>91.72</v>
      </c>
      <c r="J215" s="627" t="s">
        <v>2125</v>
      </c>
      <c r="K215" s="627" t="s">
        <v>132</v>
      </c>
      <c r="L215" s="628">
        <v>42502</v>
      </c>
      <c r="M215" s="627" t="s">
        <v>72</v>
      </c>
      <c r="N215" s="550"/>
      <c r="O215" s="549"/>
    </row>
    <row r="216" spans="1:15" x14ac:dyDescent="0.2">
      <c r="A216" s="627" t="s">
        <v>890</v>
      </c>
      <c r="B216" s="627" t="s">
        <v>900</v>
      </c>
      <c r="C216" s="627" t="s">
        <v>891</v>
      </c>
      <c r="D216" s="627" t="s">
        <v>2532</v>
      </c>
      <c r="E216" s="627" t="s">
        <v>2533</v>
      </c>
      <c r="F216" s="627" t="s">
        <v>2534</v>
      </c>
      <c r="G216" s="627" t="s">
        <v>2535</v>
      </c>
      <c r="H216" s="628">
        <v>42490</v>
      </c>
      <c r="I216" s="629">
        <v>17.329999999999998</v>
      </c>
      <c r="J216" s="627"/>
      <c r="K216" s="627" t="s">
        <v>182</v>
      </c>
      <c r="L216" s="628">
        <v>42499</v>
      </c>
      <c r="M216" s="627" t="s">
        <v>72</v>
      </c>
      <c r="N216" s="550"/>
      <c r="O216" s="549"/>
    </row>
    <row r="217" spans="1:15" x14ac:dyDescent="0.2">
      <c r="A217" s="627" t="s">
        <v>890</v>
      </c>
      <c r="B217" s="627" t="s">
        <v>900</v>
      </c>
      <c r="C217" s="627" t="s">
        <v>891</v>
      </c>
      <c r="D217" s="627" t="s">
        <v>2532</v>
      </c>
      <c r="E217" s="627" t="s">
        <v>2533</v>
      </c>
      <c r="F217" s="627" t="s">
        <v>2534</v>
      </c>
      <c r="G217" s="627" t="s">
        <v>2536</v>
      </c>
      <c r="H217" s="628">
        <v>42400</v>
      </c>
      <c r="I217" s="629">
        <v>223.93</v>
      </c>
      <c r="J217" s="627"/>
      <c r="K217" s="627" t="s">
        <v>406</v>
      </c>
      <c r="L217" s="628">
        <v>42510</v>
      </c>
      <c r="M217" s="627" t="s">
        <v>72</v>
      </c>
      <c r="N217" s="550"/>
      <c r="O217" s="549"/>
    </row>
    <row r="218" spans="1:15" x14ac:dyDescent="0.2">
      <c r="A218" s="627" t="s">
        <v>890</v>
      </c>
      <c r="B218" s="627" t="s">
        <v>900</v>
      </c>
      <c r="C218" s="627" t="s">
        <v>891</v>
      </c>
      <c r="D218" s="627" t="s">
        <v>2539</v>
      </c>
      <c r="E218" s="627" t="s">
        <v>2540</v>
      </c>
      <c r="F218" s="627" t="s">
        <v>2541</v>
      </c>
      <c r="G218" s="627" t="s">
        <v>2542</v>
      </c>
      <c r="H218" s="628">
        <v>42499</v>
      </c>
      <c r="I218" s="629">
        <v>500</v>
      </c>
      <c r="J218" s="627"/>
      <c r="K218" s="627" t="s">
        <v>2543</v>
      </c>
      <c r="L218" s="628">
        <v>42500</v>
      </c>
      <c r="M218" s="627" t="s">
        <v>72</v>
      </c>
      <c r="N218" s="550"/>
      <c r="O218" s="549"/>
    </row>
    <row r="219" spans="1:15" x14ac:dyDescent="0.2">
      <c r="A219" s="627" t="s">
        <v>890</v>
      </c>
      <c r="B219" s="627" t="s">
        <v>900</v>
      </c>
      <c r="C219" s="627" t="s">
        <v>891</v>
      </c>
      <c r="D219" s="627" t="s">
        <v>219</v>
      </c>
      <c r="E219" s="627" t="s">
        <v>220</v>
      </c>
      <c r="F219" s="627" t="s">
        <v>221</v>
      </c>
      <c r="G219" s="627" t="s">
        <v>2544</v>
      </c>
      <c r="H219" s="628">
        <v>42492</v>
      </c>
      <c r="I219" s="629">
        <v>7.26</v>
      </c>
      <c r="J219" s="627"/>
      <c r="K219" s="627" t="s">
        <v>2545</v>
      </c>
      <c r="L219" s="628">
        <v>42493</v>
      </c>
      <c r="M219" s="627" t="s">
        <v>72</v>
      </c>
      <c r="N219" s="550"/>
      <c r="O219" s="549"/>
    </row>
    <row r="220" spans="1:15" x14ac:dyDescent="0.2">
      <c r="A220" s="627" t="s">
        <v>890</v>
      </c>
      <c r="B220" s="627" t="s">
        <v>900</v>
      </c>
      <c r="C220" s="627" t="s">
        <v>891</v>
      </c>
      <c r="D220" s="627" t="s">
        <v>219</v>
      </c>
      <c r="E220" s="627" t="s">
        <v>220</v>
      </c>
      <c r="F220" s="627" t="s">
        <v>221</v>
      </c>
      <c r="G220" s="627" t="s">
        <v>2546</v>
      </c>
      <c r="H220" s="628">
        <v>42492</v>
      </c>
      <c r="I220" s="629">
        <v>7.26</v>
      </c>
      <c r="J220" s="627"/>
      <c r="K220" s="627" t="s">
        <v>413</v>
      </c>
      <c r="L220" s="628">
        <v>42493</v>
      </c>
      <c r="M220" s="627" t="s">
        <v>72</v>
      </c>
      <c r="N220" s="550"/>
      <c r="O220" s="549"/>
    </row>
    <row r="221" spans="1:15" x14ac:dyDescent="0.2">
      <c r="A221" s="627" t="s">
        <v>890</v>
      </c>
      <c r="B221" s="627" t="s">
        <v>900</v>
      </c>
      <c r="C221" s="627" t="s">
        <v>891</v>
      </c>
      <c r="D221" s="627" t="s">
        <v>219</v>
      </c>
      <c r="E221" s="627" t="s">
        <v>220</v>
      </c>
      <c r="F221" s="627" t="s">
        <v>221</v>
      </c>
      <c r="G221" s="627" t="s">
        <v>2547</v>
      </c>
      <c r="H221" s="628">
        <v>42492</v>
      </c>
      <c r="I221" s="629">
        <v>181.5</v>
      </c>
      <c r="J221" s="627" t="s">
        <v>2548</v>
      </c>
      <c r="K221" s="627" t="s">
        <v>132</v>
      </c>
      <c r="L221" s="628">
        <v>42493</v>
      </c>
      <c r="M221" s="627" t="s">
        <v>72</v>
      </c>
      <c r="N221" s="550"/>
      <c r="O221" s="549"/>
    </row>
    <row r="222" spans="1:15" x14ac:dyDescent="0.2">
      <c r="A222" s="627" t="s">
        <v>890</v>
      </c>
      <c r="B222" s="627" t="s">
        <v>900</v>
      </c>
      <c r="C222" s="627" t="s">
        <v>891</v>
      </c>
      <c r="D222" s="627" t="s">
        <v>219</v>
      </c>
      <c r="E222" s="627" t="s">
        <v>220</v>
      </c>
      <c r="F222" s="627" t="s">
        <v>221</v>
      </c>
      <c r="G222" s="627" t="s">
        <v>2549</v>
      </c>
      <c r="H222" s="628">
        <v>42492</v>
      </c>
      <c r="I222" s="629">
        <v>7.26</v>
      </c>
      <c r="J222" s="627"/>
      <c r="K222" s="627" t="s">
        <v>2550</v>
      </c>
      <c r="L222" s="628">
        <v>42493</v>
      </c>
      <c r="M222" s="627" t="s">
        <v>72</v>
      </c>
      <c r="N222" s="550"/>
      <c r="O222" s="549"/>
    </row>
    <row r="223" spans="1:15" x14ac:dyDescent="0.2">
      <c r="A223" s="627" t="s">
        <v>890</v>
      </c>
      <c r="B223" s="627" t="s">
        <v>900</v>
      </c>
      <c r="C223" s="627" t="s">
        <v>891</v>
      </c>
      <c r="D223" s="627" t="s">
        <v>219</v>
      </c>
      <c r="E223" s="627" t="s">
        <v>220</v>
      </c>
      <c r="F223" s="627" t="s">
        <v>221</v>
      </c>
      <c r="G223" s="627" t="s">
        <v>2551</v>
      </c>
      <c r="H223" s="628">
        <v>42492</v>
      </c>
      <c r="I223" s="629">
        <v>374.88</v>
      </c>
      <c r="J223" s="627"/>
      <c r="K223" s="627" t="s">
        <v>2440</v>
      </c>
      <c r="L223" s="628">
        <v>42493</v>
      </c>
      <c r="M223" s="627" t="s">
        <v>72</v>
      </c>
      <c r="N223" s="550"/>
      <c r="O223" s="549"/>
    </row>
    <row r="224" spans="1:15" x14ac:dyDescent="0.2">
      <c r="A224" s="627" t="s">
        <v>890</v>
      </c>
      <c r="B224" s="627" t="s">
        <v>900</v>
      </c>
      <c r="C224" s="627" t="s">
        <v>891</v>
      </c>
      <c r="D224" s="627" t="s">
        <v>219</v>
      </c>
      <c r="E224" s="627" t="s">
        <v>220</v>
      </c>
      <c r="F224" s="627" t="s">
        <v>221</v>
      </c>
      <c r="G224" s="627" t="s">
        <v>2552</v>
      </c>
      <c r="H224" s="628">
        <v>42492</v>
      </c>
      <c r="I224" s="629">
        <v>38.24</v>
      </c>
      <c r="J224" s="627"/>
      <c r="K224" s="627" t="s">
        <v>2500</v>
      </c>
      <c r="L224" s="628">
        <v>42493</v>
      </c>
      <c r="M224" s="627" t="s">
        <v>72</v>
      </c>
      <c r="N224" s="550"/>
      <c r="O224" s="549"/>
    </row>
    <row r="225" spans="1:15" x14ac:dyDescent="0.2">
      <c r="A225" s="627" t="s">
        <v>890</v>
      </c>
      <c r="B225" s="627" t="s">
        <v>900</v>
      </c>
      <c r="C225" s="627" t="s">
        <v>891</v>
      </c>
      <c r="D225" s="627" t="s">
        <v>2553</v>
      </c>
      <c r="E225" s="627" t="s">
        <v>2554</v>
      </c>
      <c r="F225" s="627" t="s">
        <v>2555</v>
      </c>
      <c r="G225" s="627" t="s">
        <v>2556</v>
      </c>
      <c r="H225" s="628">
        <v>42496</v>
      </c>
      <c r="I225" s="629">
        <v>1850.69</v>
      </c>
      <c r="J225" s="627"/>
      <c r="K225" s="627" t="s">
        <v>135</v>
      </c>
      <c r="L225" s="628">
        <v>42503</v>
      </c>
      <c r="M225" s="627" t="s">
        <v>72</v>
      </c>
      <c r="N225" s="550"/>
      <c r="O225" s="549"/>
    </row>
    <row r="226" spans="1:15" x14ac:dyDescent="0.2">
      <c r="A226" s="627" t="s">
        <v>890</v>
      </c>
      <c r="B226" s="627" t="s">
        <v>900</v>
      </c>
      <c r="C226" s="627" t="s">
        <v>891</v>
      </c>
      <c r="D226" s="627" t="s">
        <v>2557</v>
      </c>
      <c r="E226" s="627" t="s">
        <v>2558</v>
      </c>
      <c r="F226" s="627" t="s">
        <v>2559</v>
      </c>
      <c r="G226" s="627" t="s">
        <v>2560</v>
      </c>
      <c r="H226" s="628">
        <v>42481</v>
      </c>
      <c r="I226" s="629">
        <v>54.45</v>
      </c>
      <c r="J226" s="627"/>
      <c r="K226" s="627" t="s">
        <v>167</v>
      </c>
      <c r="L226" s="628">
        <v>42500</v>
      </c>
      <c r="M226" s="627" t="s">
        <v>72</v>
      </c>
      <c r="N226" s="550"/>
      <c r="O226" s="549"/>
    </row>
    <row r="227" spans="1:15" x14ac:dyDescent="0.2">
      <c r="A227" s="627" t="s">
        <v>890</v>
      </c>
      <c r="B227" s="627" t="s">
        <v>900</v>
      </c>
      <c r="C227" s="627" t="s">
        <v>891</v>
      </c>
      <c r="D227" s="627" t="s">
        <v>770</v>
      </c>
      <c r="E227" s="627" t="s">
        <v>771</v>
      </c>
      <c r="F227" s="627" t="s">
        <v>772</v>
      </c>
      <c r="G227" s="627" t="s">
        <v>2561</v>
      </c>
      <c r="H227" s="628">
        <v>42490</v>
      </c>
      <c r="I227" s="629">
        <v>46.32</v>
      </c>
      <c r="J227" s="627"/>
      <c r="K227" s="627" t="s">
        <v>2496</v>
      </c>
      <c r="L227" s="628">
        <v>42502</v>
      </c>
      <c r="M227" s="627" t="s">
        <v>72</v>
      </c>
      <c r="N227" s="550"/>
      <c r="O227" s="549"/>
    </row>
    <row r="228" spans="1:15" x14ac:dyDescent="0.2">
      <c r="A228" s="627" t="s">
        <v>890</v>
      </c>
      <c r="B228" s="627" t="s">
        <v>900</v>
      </c>
      <c r="C228" s="627" t="s">
        <v>891</v>
      </c>
      <c r="D228" s="627" t="s">
        <v>1071</v>
      </c>
      <c r="E228" s="627" t="s">
        <v>1072</v>
      </c>
      <c r="F228" s="627" t="s">
        <v>1073</v>
      </c>
      <c r="G228" s="627" t="s">
        <v>2562</v>
      </c>
      <c r="H228" s="628">
        <v>42490</v>
      </c>
      <c r="I228" s="629">
        <v>1000</v>
      </c>
      <c r="J228" s="627"/>
      <c r="K228" s="627" t="s">
        <v>306</v>
      </c>
      <c r="L228" s="628">
        <v>42501</v>
      </c>
      <c r="M228" s="627" t="s">
        <v>72</v>
      </c>
      <c r="N228" s="550"/>
      <c r="O228" s="549"/>
    </row>
    <row r="229" spans="1:15" x14ac:dyDescent="0.2">
      <c r="A229" s="627" t="s">
        <v>890</v>
      </c>
      <c r="B229" s="627" t="s">
        <v>900</v>
      </c>
      <c r="C229" s="627" t="s">
        <v>891</v>
      </c>
      <c r="D229" s="627" t="s">
        <v>1071</v>
      </c>
      <c r="E229" s="627" t="s">
        <v>1072</v>
      </c>
      <c r="F229" s="627" t="s">
        <v>1073</v>
      </c>
      <c r="G229" s="627" t="s">
        <v>2563</v>
      </c>
      <c r="H229" s="628">
        <v>42490</v>
      </c>
      <c r="I229" s="629">
        <v>1000</v>
      </c>
      <c r="J229" s="627"/>
      <c r="K229" s="627" t="s">
        <v>306</v>
      </c>
      <c r="L229" s="628">
        <v>42501</v>
      </c>
      <c r="M229" s="627" t="s">
        <v>72</v>
      </c>
      <c r="N229" s="550"/>
      <c r="O229" s="549"/>
    </row>
    <row r="230" spans="1:15" x14ac:dyDescent="0.2">
      <c r="A230" s="627" t="s">
        <v>890</v>
      </c>
      <c r="B230" s="627" t="s">
        <v>900</v>
      </c>
      <c r="C230" s="627" t="s">
        <v>891</v>
      </c>
      <c r="D230" s="627" t="s">
        <v>1071</v>
      </c>
      <c r="E230" s="627" t="s">
        <v>1072</v>
      </c>
      <c r="F230" s="627" t="s">
        <v>1073</v>
      </c>
      <c r="G230" s="627" t="s">
        <v>2564</v>
      </c>
      <c r="H230" s="628">
        <v>42490</v>
      </c>
      <c r="I230" s="629">
        <v>500</v>
      </c>
      <c r="J230" s="627"/>
      <c r="K230" s="627" t="s">
        <v>306</v>
      </c>
      <c r="L230" s="628">
        <v>42501</v>
      </c>
      <c r="M230" s="627" t="s">
        <v>72</v>
      </c>
      <c r="N230" s="550"/>
      <c r="O230" s="549"/>
    </row>
    <row r="231" spans="1:15" x14ac:dyDescent="0.2">
      <c r="A231" s="627" t="s">
        <v>890</v>
      </c>
      <c r="B231" s="627" t="s">
        <v>900</v>
      </c>
      <c r="C231" s="627" t="s">
        <v>891</v>
      </c>
      <c r="D231" s="627" t="s">
        <v>1071</v>
      </c>
      <c r="E231" s="627" t="s">
        <v>1072</v>
      </c>
      <c r="F231" s="627" t="s">
        <v>1073</v>
      </c>
      <c r="G231" s="627" t="s">
        <v>2565</v>
      </c>
      <c r="H231" s="628">
        <v>42490</v>
      </c>
      <c r="I231" s="629">
        <v>1000</v>
      </c>
      <c r="J231" s="627"/>
      <c r="K231" s="627" t="s">
        <v>306</v>
      </c>
      <c r="L231" s="628">
        <v>42501</v>
      </c>
      <c r="M231" s="627" t="s">
        <v>72</v>
      </c>
      <c r="N231" s="550"/>
      <c r="O231" s="549"/>
    </row>
    <row r="232" spans="1:15" x14ac:dyDescent="0.2">
      <c r="A232" s="627" t="s">
        <v>890</v>
      </c>
      <c r="B232" s="627" t="s">
        <v>900</v>
      </c>
      <c r="C232" s="627" t="s">
        <v>891</v>
      </c>
      <c r="D232" s="627" t="s">
        <v>2566</v>
      </c>
      <c r="E232" s="627" t="s">
        <v>2567</v>
      </c>
      <c r="F232" s="627"/>
      <c r="G232" s="627" t="s">
        <v>2569</v>
      </c>
      <c r="H232" s="628">
        <v>42463</v>
      </c>
      <c r="I232" s="629">
        <v>1276.75</v>
      </c>
      <c r="J232" s="627"/>
      <c r="K232" s="627" t="s">
        <v>299</v>
      </c>
      <c r="L232" s="628">
        <v>42510</v>
      </c>
      <c r="M232" s="627" t="s">
        <v>72</v>
      </c>
      <c r="N232" s="550"/>
      <c r="O232" s="549"/>
    </row>
    <row r="233" spans="1:15" x14ac:dyDescent="0.2">
      <c r="A233" s="627" t="s">
        <v>890</v>
      </c>
      <c r="B233" s="627" t="s">
        <v>900</v>
      </c>
      <c r="C233" s="627" t="s">
        <v>891</v>
      </c>
      <c r="D233" s="627" t="s">
        <v>3279</v>
      </c>
      <c r="E233" s="627" t="s">
        <v>3280</v>
      </c>
      <c r="F233" s="627"/>
      <c r="G233" s="627" t="s">
        <v>3281</v>
      </c>
      <c r="H233" s="628">
        <v>42501</v>
      </c>
      <c r="I233" s="629">
        <v>162.81</v>
      </c>
      <c r="J233" s="627"/>
      <c r="K233" s="627" t="s">
        <v>283</v>
      </c>
      <c r="L233" s="628">
        <v>42503</v>
      </c>
      <c r="M233" s="627" t="s">
        <v>72</v>
      </c>
      <c r="N233" s="550"/>
      <c r="O233" s="549"/>
    </row>
    <row r="234" spans="1:15" x14ac:dyDescent="0.2">
      <c r="A234" s="627" t="s">
        <v>890</v>
      </c>
      <c r="B234" s="627" t="s">
        <v>900</v>
      </c>
      <c r="C234" s="627" t="s">
        <v>891</v>
      </c>
      <c r="D234" s="627" t="s">
        <v>2573</v>
      </c>
      <c r="E234" s="627" t="s">
        <v>2574</v>
      </c>
      <c r="F234" s="627"/>
      <c r="G234" s="627" t="s">
        <v>2575</v>
      </c>
      <c r="H234" s="628">
        <v>42493</v>
      </c>
      <c r="I234" s="629">
        <v>218.8</v>
      </c>
      <c r="J234" s="627"/>
      <c r="K234" s="627" t="s">
        <v>2123</v>
      </c>
      <c r="L234" s="628">
        <v>42501</v>
      </c>
      <c r="M234" s="627" t="s">
        <v>72</v>
      </c>
      <c r="N234" s="550"/>
      <c r="O234" s="549"/>
    </row>
    <row r="235" spans="1:15" x14ac:dyDescent="0.2">
      <c r="A235" s="627" t="s">
        <v>890</v>
      </c>
      <c r="B235" s="627" t="s">
        <v>900</v>
      </c>
      <c r="C235" s="627" t="s">
        <v>891</v>
      </c>
      <c r="D235" s="627" t="s">
        <v>2576</v>
      </c>
      <c r="E235" s="627" t="s">
        <v>2577</v>
      </c>
      <c r="F235" s="627"/>
      <c r="G235" s="627" t="s">
        <v>2578</v>
      </c>
      <c r="H235" s="628">
        <v>42499</v>
      </c>
      <c r="I235" s="629">
        <v>95.25</v>
      </c>
      <c r="J235" s="627" t="s">
        <v>2579</v>
      </c>
      <c r="K235" s="627" t="s">
        <v>132</v>
      </c>
      <c r="L235" s="628">
        <v>42507</v>
      </c>
      <c r="M235" s="627" t="s">
        <v>72</v>
      </c>
      <c r="N235" s="550"/>
      <c r="O235" s="549"/>
    </row>
    <row r="236" spans="1:15" x14ac:dyDescent="0.2">
      <c r="A236" s="627" t="s">
        <v>890</v>
      </c>
      <c r="B236" s="627" t="s">
        <v>900</v>
      </c>
      <c r="C236" s="627" t="s">
        <v>891</v>
      </c>
      <c r="D236" s="627" t="s">
        <v>2580</v>
      </c>
      <c r="E236" s="627" t="s">
        <v>2581</v>
      </c>
      <c r="F236" s="627"/>
      <c r="G236" s="627" t="s">
        <v>2582</v>
      </c>
      <c r="H236" s="628">
        <v>42489</v>
      </c>
      <c r="I236" s="629">
        <v>249</v>
      </c>
      <c r="J236" s="627" t="s">
        <v>2583</v>
      </c>
      <c r="K236" s="627" t="s">
        <v>377</v>
      </c>
      <c r="L236" s="628">
        <v>42510</v>
      </c>
      <c r="M236" s="627" t="s">
        <v>72</v>
      </c>
      <c r="N236" s="550"/>
      <c r="O236" s="549"/>
    </row>
    <row r="237" spans="1:15" x14ac:dyDescent="0.2">
      <c r="A237" s="627" t="s">
        <v>890</v>
      </c>
      <c r="B237" s="627" t="s">
        <v>900</v>
      </c>
      <c r="C237" s="627" t="s">
        <v>891</v>
      </c>
      <c r="D237" s="627" t="s">
        <v>2584</v>
      </c>
      <c r="E237" s="627" t="s">
        <v>2585</v>
      </c>
      <c r="F237" s="627"/>
      <c r="G237" s="627" t="s">
        <v>2586</v>
      </c>
      <c r="H237" s="628">
        <v>42503</v>
      </c>
      <c r="I237" s="629">
        <v>5527.23</v>
      </c>
      <c r="J237" s="627"/>
      <c r="K237" s="627" t="s">
        <v>716</v>
      </c>
      <c r="L237" s="628">
        <v>42517</v>
      </c>
      <c r="M237" s="627" t="s">
        <v>72</v>
      </c>
      <c r="N237" s="550"/>
      <c r="O237" s="549"/>
    </row>
    <row r="238" spans="1:15" x14ac:dyDescent="0.2">
      <c r="A238" s="627" t="s">
        <v>890</v>
      </c>
      <c r="B238" s="627" t="s">
        <v>900</v>
      </c>
      <c r="C238" s="627" t="s">
        <v>891</v>
      </c>
      <c r="D238" s="627" t="s">
        <v>2587</v>
      </c>
      <c r="E238" s="627" t="s">
        <v>2588</v>
      </c>
      <c r="F238" s="627"/>
      <c r="G238" s="627" t="s">
        <v>2589</v>
      </c>
      <c r="H238" s="628">
        <v>42508</v>
      </c>
      <c r="I238" s="629">
        <v>126.66</v>
      </c>
      <c r="J238" s="627"/>
      <c r="K238" s="627" t="s">
        <v>3314</v>
      </c>
      <c r="L238" s="628">
        <v>42520</v>
      </c>
      <c r="M238" s="627" t="s">
        <v>72</v>
      </c>
      <c r="N238" s="550"/>
      <c r="O238" s="549"/>
    </row>
    <row r="239" spans="1:15" x14ac:dyDescent="0.2">
      <c r="A239" s="627" t="s">
        <v>890</v>
      </c>
      <c r="B239" s="627" t="s">
        <v>900</v>
      </c>
      <c r="C239" s="627" t="s">
        <v>891</v>
      </c>
      <c r="D239" s="627" t="s">
        <v>2590</v>
      </c>
      <c r="E239" s="627" t="s">
        <v>2591</v>
      </c>
      <c r="F239" s="627"/>
      <c r="G239" s="627" t="s">
        <v>2592</v>
      </c>
      <c r="H239" s="628">
        <v>42515</v>
      </c>
      <c r="I239" s="629">
        <v>1507.6</v>
      </c>
      <c r="J239" s="627" t="s">
        <v>2593</v>
      </c>
      <c r="K239" s="627" t="s">
        <v>248</v>
      </c>
      <c r="L239" s="628">
        <v>42520</v>
      </c>
      <c r="M239" s="627" t="s">
        <v>72</v>
      </c>
      <c r="N239" s="550"/>
      <c r="O239" s="549"/>
    </row>
    <row r="240" spans="1:15" x14ac:dyDescent="0.2">
      <c r="A240" s="627" t="s">
        <v>890</v>
      </c>
      <c r="B240" s="627" t="s">
        <v>900</v>
      </c>
      <c r="C240" s="627" t="s">
        <v>891</v>
      </c>
      <c r="D240" s="627" t="s">
        <v>190</v>
      </c>
      <c r="E240" s="627" t="s">
        <v>191</v>
      </c>
      <c r="F240" s="627"/>
      <c r="G240" s="627" t="s">
        <v>2596</v>
      </c>
      <c r="H240" s="628">
        <v>42507</v>
      </c>
      <c r="I240" s="629">
        <v>153.1</v>
      </c>
      <c r="J240" s="627"/>
      <c r="K240" s="627" t="s">
        <v>132</v>
      </c>
      <c r="L240" s="628">
        <v>42514</v>
      </c>
      <c r="M240" s="627" t="s">
        <v>72</v>
      </c>
      <c r="N240" s="550"/>
      <c r="O240" s="549"/>
    </row>
    <row r="241" spans="1:15" x14ac:dyDescent="0.2">
      <c r="A241" s="627" t="s">
        <v>890</v>
      </c>
      <c r="B241" s="627" t="s">
        <v>900</v>
      </c>
      <c r="C241" s="627" t="s">
        <v>891</v>
      </c>
      <c r="D241" s="627" t="s">
        <v>190</v>
      </c>
      <c r="E241" s="627" t="s">
        <v>191</v>
      </c>
      <c r="F241" s="627"/>
      <c r="G241" s="627" t="s">
        <v>2597</v>
      </c>
      <c r="H241" s="628">
        <v>42507</v>
      </c>
      <c r="I241" s="629">
        <v>103.71</v>
      </c>
      <c r="J241" s="627"/>
      <c r="K241" s="627" t="s">
        <v>132</v>
      </c>
      <c r="L241" s="628">
        <v>42514</v>
      </c>
      <c r="M241" s="627" t="s">
        <v>72</v>
      </c>
      <c r="N241" s="550"/>
      <c r="O241" s="549"/>
    </row>
    <row r="242" spans="1:15" x14ac:dyDescent="0.2">
      <c r="A242" s="627" t="s">
        <v>890</v>
      </c>
      <c r="B242" s="627" t="s">
        <v>900</v>
      </c>
      <c r="C242" s="627" t="s">
        <v>891</v>
      </c>
      <c r="D242" s="627" t="s">
        <v>190</v>
      </c>
      <c r="E242" s="627" t="s">
        <v>191</v>
      </c>
      <c r="F242" s="627"/>
      <c r="G242" s="627" t="s">
        <v>2598</v>
      </c>
      <c r="H242" s="628">
        <v>42500</v>
      </c>
      <c r="I242" s="629">
        <v>567.01</v>
      </c>
      <c r="J242" s="627"/>
      <c r="K242" s="627" t="s">
        <v>132</v>
      </c>
      <c r="L242" s="628">
        <v>42514</v>
      </c>
      <c r="M242" s="627" t="s">
        <v>72</v>
      </c>
      <c r="N242" s="550"/>
      <c r="O242" s="549"/>
    </row>
    <row r="243" spans="1:15" x14ac:dyDescent="0.2">
      <c r="A243" s="627" t="s">
        <v>890</v>
      </c>
      <c r="B243" s="627" t="s">
        <v>900</v>
      </c>
      <c r="C243" s="627" t="s">
        <v>891</v>
      </c>
      <c r="D243" s="627" t="s">
        <v>190</v>
      </c>
      <c r="E243" s="627" t="s">
        <v>191</v>
      </c>
      <c r="F243" s="627"/>
      <c r="G243" s="627" t="s">
        <v>2599</v>
      </c>
      <c r="H243" s="628">
        <v>42500</v>
      </c>
      <c r="I243" s="629">
        <v>151.63999999999999</v>
      </c>
      <c r="J243" s="627" t="s">
        <v>2600</v>
      </c>
      <c r="K243" s="627" t="s">
        <v>174</v>
      </c>
      <c r="L243" s="628">
        <v>42514</v>
      </c>
      <c r="M243" s="627" t="s">
        <v>72</v>
      </c>
      <c r="N243" s="550"/>
      <c r="O243" s="549"/>
    </row>
    <row r="244" spans="1:15" x14ac:dyDescent="0.2">
      <c r="A244" s="627" t="s">
        <v>890</v>
      </c>
      <c r="B244" s="627" t="s">
        <v>900</v>
      </c>
      <c r="C244" s="627" t="s">
        <v>891</v>
      </c>
      <c r="D244" s="627" t="s">
        <v>190</v>
      </c>
      <c r="E244" s="627" t="s">
        <v>191</v>
      </c>
      <c r="F244" s="627"/>
      <c r="G244" s="627" t="s">
        <v>2601</v>
      </c>
      <c r="H244" s="628">
        <v>42500</v>
      </c>
      <c r="I244" s="629">
        <v>175.32</v>
      </c>
      <c r="J244" s="627"/>
      <c r="K244" s="627" t="s">
        <v>132</v>
      </c>
      <c r="L244" s="628">
        <v>42514</v>
      </c>
      <c r="M244" s="627" t="s">
        <v>72</v>
      </c>
      <c r="N244" s="550"/>
      <c r="O244" s="549"/>
    </row>
    <row r="245" spans="1:15" x14ac:dyDescent="0.2">
      <c r="A245" s="627" t="s">
        <v>890</v>
      </c>
      <c r="B245" s="627" t="s">
        <v>900</v>
      </c>
      <c r="C245" s="627" t="s">
        <v>891</v>
      </c>
      <c r="D245" s="627" t="s">
        <v>190</v>
      </c>
      <c r="E245" s="627" t="s">
        <v>191</v>
      </c>
      <c r="F245" s="627"/>
      <c r="G245" s="627" t="s">
        <v>2602</v>
      </c>
      <c r="H245" s="628">
        <v>42499</v>
      </c>
      <c r="I245" s="629">
        <v>468.9</v>
      </c>
      <c r="J245" s="627"/>
      <c r="K245" s="627" t="s">
        <v>132</v>
      </c>
      <c r="L245" s="628">
        <v>42510</v>
      </c>
      <c r="M245" s="627" t="s">
        <v>72</v>
      </c>
      <c r="N245" s="550"/>
      <c r="O245" s="549"/>
    </row>
    <row r="246" spans="1:15" x14ac:dyDescent="0.2">
      <c r="A246" s="627" t="s">
        <v>890</v>
      </c>
      <c r="B246" s="627" t="s">
        <v>900</v>
      </c>
      <c r="C246" s="627" t="s">
        <v>891</v>
      </c>
      <c r="D246" s="627" t="s">
        <v>190</v>
      </c>
      <c r="E246" s="627" t="s">
        <v>191</v>
      </c>
      <c r="F246" s="627"/>
      <c r="G246" s="627" t="s">
        <v>2603</v>
      </c>
      <c r="H246" s="628">
        <v>42493</v>
      </c>
      <c r="I246" s="629">
        <v>103.71</v>
      </c>
      <c r="J246" s="627"/>
      <c r="K246" s="627" t="s">
        <v>132</v>
      </c>
      <c r="L246" s="628">
        <v>42502</v>
      </c>
      <c r="M246" s="627" t="s">
        <v>72</v>
      </c>
      <c r="N246" s="550"/>
      <c r="O246" s="549"/>
    </row>
    <row r="247" spans="1:15" x14ac:dyDescent="0.2">
      <c r="A247" s="627" t="s">
        <v>890</v>
      </c>
      <c r="B247" s="627" t="s">
        <v>900</v>
      </c>
      <c r="C247" s="627" t="s">
        <v>891</v>
      </c>
      <c r="D247" s="627" t="s">
        <v>190</v>
      </c>
      <c r="E247" s="627" t="s">
        <v>191</v>
      </c>
      <c r="F247" s="627"/>
      <c r="G247" s="627" t="s">
        <v>2604</v>
      </c>
      <c r="H247" s="628">
        <v>42493</v>
      </c>
      <c r="I247" s="629">
        <v>991.52</v>
      </c>
      <c r="J247" s="627"/>
      <c r="K247" s="627" t="s">
        <v>419</v>
      </c>
      <c r="L247" s="628">
        <v>42502</v>
      </c>
      <c r="M247" s="627" t="s">
        <v>72</v>
      </c>
      <c r="N247" s="550"/>
      <c r="O247" s="549"/>
    </row>
    <row r="248" spans="1:15" x14ac:dyDescent="0.2">
      <c r="A248" s="627" t="s">
        <v>890</v>
      </c>
      <c r="B248" s="627" t="s">
        <v>900</v>
      </c>
      <c r="C248" s="627" t="s">
        <v>891</v>
      </c>
      <c r="D248" s="627" t="s">
        <v>190</v>
      </c>
      <c r="E248" s="627" t="s">
        <v>191</v>
      </c>
      <c r="F248" s="627"/>
      <c r="G248" s="627" t="s">
        <v>2605</v>
      </c>
      <c r="H248" s="628">
        <v>42493</v>
      </c>
      <c r="I248" s="629">
        <v>224.89</v>
      </c>
      <c r="J248" s="627"/>
      <c r="K248" s="627" t="s">
        <v>419</v>
      </c>
      <c r="L248" s="628">
        <v>42502</v>
      </c>
      <c r="M248" s="627" t="s">
        <v>72</v>
      </c>
      <c r="N248" s="550"/>
      <c r="O248" s="549"/>
    </row>
    <row r="249" spans="1:15" x14ac:dyDescent="0.2">
      <c r="A249" s="627" t="s">
        <v>890</v>
      </c>
      <c r="B249" s="627" t="s">
        <v>900</v>
      </c>
      <c r="C249" s="627" t="s">
        <v>891</v>
      </c>
      <c r="D249" s="627" t="s">
        <v>190</v>
      </c>
      <c r="E249" s="627" t="s">
        <v>191</v>
      </c>
      <c r="F249" s="627"/>
      <c r="G249" s="627" t="s">
        <v>2606</v>
      </c>
      <c r="H249" s="628">
        <v>42486</v>
      </c>
      <c r="I249" s="629">
        <v>244.9</v>
      </c>
      <c r="J249" s="627"/>
      <c r="K249" s="627" t="s">
        <v>1033</v>
      </c>
      <c r="L249" s="628">
        <v>42495</v>
      </c>
      <c r="M249" s="627" t="s">
        <v>72</v>
      </c>
      <c r="N249" s="550"/>
      <c r="O249" s="549"/>
    </row>
    <row r="250" spans="1:15" x14ac:dyDescent="0.2">
      <c r="A250" s="627" t="s">
        <v>890</v>
      </c>
      <c r="B250" s="627" t="s">
        <v>900</v>
      </c>
      <c r="C250" s="627" t="s">
        <v>891</v>
      </c>
      <c r="D250" s="627" t="s">
        <v>173</v>
      </c>
      <c r="E250" s="627" t="s">
        <v>812</v>
      </c>
      <c r="F250" s="627"/>
      <c r="G250" s="627" t="s">
        <v>2607</v>
      </c>
      <c r="H250" s="628">
        <v>42516</v>
      </c>
      <c r="I250" s="629">
        <v>214.24</v>
      </c>
      <c r="J250" s="627"/>
      <c r="K250" s="627" t="s">
        <v>132</v>
      </c>
      <c r="L250" s="628">
        <v>42520</v>
      </c>
      <c r="M250" s="627" t="s">
        <v>72</v>
      </c>
      <c r="N250" s="550"/>
      <c r="O250" s="549"/>
    </row>
    <row r="251" spans="1:15" x14ac:dyDescent="0.2">
      <c r="A251" s="627" t="s">
        <v>890</v>
      </c>
      <c r="B251" s="627" t="s">
        <v>900</v>
      </c>
      <c r="C251" s="627" t="s">
        <v>891</v>
      </c>
      <c r="D251" s="627" t="s">
        <v>173</v>
      </c>
      <c r="E251" s="627" t="s">
        <v>812</v>
      </c>
      <c r="F251" s="627"/>
      <c r="G251" s="627" t="s">
        <v>2608</v>
      </c>
      <c r="H251" s="628">
        <v>42509</v>
      </c>
      <c r="I251" s="629">
        <v>276.58</v>
      </c>
      <c r="J251" s="627"/>
      <c r="K251" s="627" t="s">
        <v>132</v>
      </c>
      <c r="L251" s="628">
        <v>42514</v>
      </c>
      <c r="M251" s="627" t="s">
        <v>72</v>
      </c>
      <c r="N251" s="550"/>
      <c r="O251" s="549"/>
    </row>
    <row r="252" spans="1:15" x14ac:dyDescent="0.2">
      <c r="A252" s="627" t="s">
        <v>890</v>
      </c>
      <c r="B252" s="627" t="s">
        <v>900</v>
      </c>
      <c r="C252" s="627" t="s">
        <v>891</v>
      </c>
      <c r="D252" s="627" t="s">
        <v>173</v>
      </c>
      <c r="E252" s="627" t="s">
        <v>812</v>
      </c>
      <c r="F252" s="627"/>
      <c r="G252" s="627" t="s">
        <v>2609</v>
      </c>
      <c r="H252" s="628">
        <v>42494</v>
      </c>
      <c r="I252" s="629">
        <v>1655.81</v>
      </c>
      <c r="J252" s="627"/>
      <c r="K252" s="627" t="s">
        <v>174</v>
      </c>
      <c r="L252" s="628">
        <v>42500</v>
      </c>
      <c r="M252" s="627" t="s">
        <v>72</v>
      </c>
      <c r="N252" s="550"/>
      <c r="O252" s="549"/>
    </row>
    <row r="253" spans="1:15" x14ac:dyDescent="0.2">
      <c r="A253" s="627" t="s">
        <v>890</v>
      </c>
      <c r="B253" s="627" t="s">
        <v>900</v>
      </c>
      <c r="C253" s="627" t="s">
        <v>891</v>
      </c>
      <c r="D253" s="627" t="s">
        <v>173</v>
      </c>
      <c r="E253" s="627" t="s">
        <v>812</v>
      </c>
      <c r="F253" s="627"/>
      <c r="G253" s="627" t="s">
        <v>2610</v>
      </c>
      <c r="H253" s="628">
        <v>42481</v>
      </c>
      <c r="I253" s="629">
        <v>443.52</v>
      </c>
      <c r="J253" s="627" t="s">
        <v>2611</v>
      </c>
      <c r="K253" s="627" t="s">
        <v>174</v>
      </c>
      <c r="L253" s="628">
        <v>42495</v>
      </c>
      <c r="M253" s="627" t="s">
        <v>72</v>
      </c>
      <c r="N253" s="550"/>
      <c r="O253" s="549"/>
    </row>
    <row r="254" spans="1:15" x14ac:dyDescent="0.2">
      <c r="A254" s="627" t="s">
        <v>890</v>
      </c>
      <c r="B254" s="627" t="s">
        <v>900</v>
      </c>
      <c r="C254" s="627" t="s">
        <v>891</v>
      </c>
      <c r="D254" s="627" t="s">
        <v>596</v>
      </c>
      <c r="E254" s="627" t="s">
        <v>597</v>
      </c>
      <c r="F254" s="627"/>
      <c r="G254" s="627" t="s">
        <v>2612</v>
      </c>
      <c r="H254" s="628">
        <v>42513</v>
      </c>
      <c r="I254" s="629">
        <v>144</v>
      </c>
      <c r="J254" s="627" t="s">
        <v>2613</v>
      </c>
      <c r="K254" s="627" t="s">
        <v>356</v>
      </c>
      <c r="L254" s="628">
        <v>42515</v>
      </c>
      <c r="M254" s="627" t="s">
        <v>72</v>
      </c>
      <c r="N254" s="550"/>
      <c r="O254" s="549"/>
    </row>
    <row r="255" spans="1:15" x14ac:dyDescent="0.2">
      <c r="A255" s="627" t="s">
        <v>890</v>
      </c>
      <c r="B255" s="627" t="s">
        <v>900</v>
      </c>
      <c r="C255" s="627" t="s">
        <v>891</v>
      </c>
      <c r="D255" s="627" t="s">
        <v>596</v>
      </c>
      <c r="E255" s="627" t="s">
        <v>597</v>
      </c>
      <c r="F255" s="627"/>
      <c r="G255" s="627" t="s">
        <v>2614</v>
      </c>
      <c r="H255" s="628">
        <v>42488</v>
      </c>
      <c r="I255" s="629">
        <v>47</v>
      </c>
      <c r="J255" s="627" t="s">
        <v>2615</v>
      </c>
      <c r="K255" s="627" t="s">
        <v>299</v>
      </c>
      <c r="L255" s="628">
        <v>42492</v>
      </c>
      <c r="M255" s="627" t="s">
        <v>72</v>
      </c>
      <c r="N255" s="550"/>
      <c r="O255" s="549"/>
    </row>
    <row r="256" spans="1:15" x14ac:dyDescent="0.2">
      <c r="A256" s="627" t="s">
        <v>890</v>
      </c>
      <c r="B256" s="627" t="s">
        <v>900</v>
      </c>
      <c r="C256" s="627" t="s">
        <v>891</v>
      </c>
      <c r="D256" s="627" t="s">
        <v>1746</v>
      </c>
      <c r="E256" s="627" t="s">
        <v>1747</v>
      </c>
      <c r="F256" s="627"/>
      <c r="G256" s="627" t="s">
        <v>2616</v>
      </c>
      <c r="H256" s="628">
        <v>42503</v>
      </c>
      <c r="I256" s="629">
        <v>784</v>
      </c>
      <c r="J256" s="627"/>
      <c r="K256" s="627" t="s">
        <v>86</v>
      </c>
      <c r="L256" s="628">
        <v>42514</v>
      </c>
      <c r="M256" s="627" t="s">
        <v>72</v>
      </c>
      <c r="N256" s="550"/>
      <c r="O256" s="549"/>
    </row>
    <row r="257" spans="1:15" x14ac:dyDescent="0.2">
      <c r="A257" s="627" t="s">
        <v>890</v>
      </c>
      <c r="B257" s="627" t="s">
        <v>900</v>
      </c>
      <c r="C257" s="627" t="s">
        <v>891</v>
      </c>
      <c r="D257" s="627" t="s">
        <v>947</v>
      </c>
      <c r="E257" s="627" t="s">
        <v>948</v>
      </c>
      <c r="F257" s="627"/>
      <c r="G257" s="627" t="s">
        <v>2617</v>
      </c>
      <c r="H257" s="628">
        <v>42509</v>
      </c>
      <c r="I257" s="629">
        <v>401.21</v>
      </c>
      <c r="J257" s="627" t="s">
        <v>2618</v>
      </c>
      <c r="K257" s="627" t="s">
        <v>377</v>
      </c>
      <c r="L257" s="628">
        <v>42514</v>
      </c>
      <c r="M257" s="627" t="s">
        <v>72</v>
      </c>
      <c r="N257" s="550"/>
      <c r="O257" s="549"/>
    </row>
    <row r="258" spans="1:15" x14ac:dyDescent="0.2">
      <c r="A258" s="627" t="s">
        <v>890</v>
      </c>
      <c r="B258" s="627" t="s">
        <v>900</v>
      </c>
      <c r="C258" s="627" t="s">
        <v>891</v>
      </c>
      <c r="D258" s="627" t="s">
        <v>947</v>
      </c>
      <c r="E258" s="627" t="s">
        <v>948</v>
      </c>
      <c r="F258" s="627"/>
      <c r="G258" s="627" t="s">
        <v>2619</v>
      </c>
      <c r="H258" s="628">
        <v>42502</v>
      </c>
      <c r="I258" s="629">
        <v>165.5</v>
      </c>
      <c r="J258" s="627" t="s">
        <v>2620</v>
      </c>
      <c r="K258" s="627" t="s">
        <v>377</v>
      </c>
      <c r="L258" s="628">
        <v>42507</v>
      </c>
      <c r="M258" s="627" t="s">
        <v>72</v>
      </c>
      <c r="N258" s="550"/>
      <c r="O258" s="549"/>
    </row>
    <row r="259" spans="1:15" x14ac:dyDescent="0.2">
      <c r="A259" s="627" t="s">
        <v>890</v>
      </c>
      <c r="B259" s="627" t="s">
        <v>900</v>
      </c>
      <c r="C259" s="627" t="s">
        <v>891</v>
      </c>
      <c r="D259" s="627" t="s">
        <v>947</v>
      </c>
      <c r="E259" s="627" t="s">
        <v>948</v>
      </c>
      <c r="F259" s="627"/>
      <c r="G259" s="627" t="s">
        <v>2621</v>
      </c>
      <c r="H259" s="628">
        <v>42486</v>
      </c>
      <c r="I259" s="629">
        <v>36.19</v>
      </c>
      <c r="J259" s="627" t="s">
        <v>2622</v>
      </c>
      <c r="K259" s="627" t="s">
        <v>377</v>
      </c>
      <c r="L259" s="628">
        <v>42493</v>
      </c>
      <c r="M259" s="627" t="s">
        <v>72</v>
      </c>
      <c r="N259" s="550"/>
      <c r="O259" s="549"/>
    </row>
    <row r="260" spans="1:15" x14ac:dyDescent="0.2">
      <c r="A260" s="627" t="s">
        <v>890</v>
      </c>
      <c r="B260" s="627" t="s">
        <v>900</v>
      </c>
      <c r="C260" s="627" t="s">
        <v>891</v>
      </c>
      <c r="D260" s="627" t="s">
        <v>2623</v>
      </c>
      <c r="E260" s="627" t="s">
        <v>2624</v>
      </c>
      <c r="F260" s="627"/>
      <c r="G260" s="627" t="s">
        <v>2625</v>
      </c>
      <c r="H260" s="628">
        <v>42506</v>
      </c>
      <c r="I260" s="629">
        <v>901.8</v>
      </c>
      <c r="J260" s="627"/>
      <c r="K260" s="627" t="s">
        <v>1032</v>
      </c>
      <c r="L260" s="628">
        <v>42514</v>
      </c>
      <c r="M260" s="627" t="s">
        <v>72</v>
      </c>
      <c r="N260" s="550"/>
      <c r="O260" s="549"/>
    </row>
    <row r="261" spans="1:15" x14ac:dyDescent="0.2">
      <c r="A261" s="627" t="s">
        <v>890</v>
      </c>
      <c r="B261" s="627" t="s">
        <v>900</v>
      </c>
      <c r="C261" s="627" t="s">
        <v>891</v>
      </c>
      <c r="D261" s="627" t="s">
        <v>2630</v>
      </c>
      <c r="E261" s="627" t="s">
        <v>2631</v>
      </c>
      <c r="F261" s="627" t="s">
        <v>2632</v>
      </c>
      <c r="G261" s="627" t="s">
        <v>2633</v>
      </c>
      <c r="H261" s="628">
        <v>42503</v>
      </c>
      <c r="I261" s="629">
        <v>1186.72</v>
      </c>
      <c r="J261" s="627" t="s">
        <v>2634</v>
      </c>
      <c r="K261" s="627" t="s">
        <v>174</v>
      </c>
      <c r="L261" s="628">
        <v>42503</v>
      </c>
      <c r="M261" s="627" t="s">
        <v>72</v>
      </c>
      <c r="N261" s="550"/>
      <c r="O261" s="549"/>
    </row>
    <row r="262" spans="1:15" x14ac:dyDescent="0.2">
      <c r="A262" s="627" t="s">
        <v>890</v>
      </c>
      <c r="B262" s="627" t="s">
        <v>900</v>
      </c>
      <c r="C262" s="627" t="s">
        <v>891</v>
      </c>
      <c r="D262" s="627" t="s">
        <v>2635</v>
      </c>
      <c r="E262" s="627" t="s">
        <v>2636</v>
      </c>
      <c r="F262" s="627" t="s">
        <v>2637</v>
      </c>
      <c r="G262" s="627" t="s">
        <v>2638</v>
      </c>
      <c r="H262" s="628">
        <v>42481</v>
      </c>
      <c r="I262" s="629">
        <v>26.96</v>
      </c>
      <c r="J262" s="627"/>
      <c r="K262" s="627" t="s">
        <v>132</v>
      </c>
      <c r="L262" s="628">
        <v>42492</v>
      </c>
      <c r="M262" s="627" t="s">
        <v>72</v>
      </c>
      <c r="N262" s="550"/>
      <c r="O262" s="549"/>
    </row>
    <row r="263" spans="1:15" x14ac:dyDescent="0.2">
      <c r="A263" s="627" t="s">
        <v>890</v>
      </c>
      <c r="B263" s="627" t="s">
        <v>900</v>
      </c>
      <c r="C263" s="627" t="s">
        <v>891</v>
      </c>
      <c r="D263" s="627" t="s">
        <v>2639</v>
      </c>
      <c r="E263" s="627" t="s">
        <v>2640</v>
      </c>
      <c r="F263" s="627" t="s">
        <v>2641</v>
      </c>
      <c r="G263" s="627" t="s">
        <v>2642</v>
      </c>
      <c r="H263" s="628">
        <v>42461</v>
      </c>
      <c r="I263" s="629">
        <v>11.3</v>
      </c>
      <c r="J263" s="627"/>
      <c r="K263" s="627" t="s">
        <v>3315</v>
      </c>
      <c r="L263" s="628">
        <v>42500</v>
      </c>
      <c r="M263" s="627" t="s">
        <v>72</v>
      </c>
      <c r="N263" s="550"/>
      <c r="O263" s="549"/>
    </row>
    <row r="264" spans="1:15" x14ac:dyDescent="0.2">
      <c r="A264" s="627" t="s">
        <v>890</v>
      </c>
      <c r="B264" s="627" t="s">
        <v>900</v>
      </c>
      <c r="C264" s="627" t="s">
        <v>891</v>
      </c>
      <c r="D264" s="627" t="s">
        <v>775</v>
      </c>
      <c r="E264" s="627" t="s">
        <v>776</v>
      </c>
      <c r="F264" s="627" t="s">
        <v>777</v>
      </c>
      <c r="G264" s="627" t="s">
        <v>2643</v>
      </c>
      <c r="H264" s="628">
        <v>42481</v>
      </c>
      <c r="I264" s="629">
        <v>59</v>
      </c>
      <c r="J264" s="627"/>
      <c r="K264" s="627" t="s">
        <v>1568</v>
      </c>
      <c r="L264" s="628">
        <v>42509</v>
      </c>
      <c r="M264" s="627" t="s">
        <v>72</v>
      </c>
      <c r="N264" s="550"/>
      <c r="O264" s="549"/>
    </row>
    <row r="265" spans="1:15" x14ac:dyDescent="0.2">
      <c r="A265" s="627" t="s">
        <v>890</v>
      </c>
      <c r="B265" s="627" t="s">
        <v>900</v>
      </c>
      <c r="C265" s="627" t="s">
        <v>891</v>
      </c>
      <c r="D265" s="627" t="s">
        <v>2644</v>
      </c>
      <c r="E265" s="627" t="s">
        <v>2645</v>
      </c>
      <c r="F265" s="627" t="s">
        <v>2646</v>
      </c>
      <c r="G265" s="627" t="s">
        <v>2647</v>
      </c>
      <c r="H265" s="628">
        <v>42490</v>
      </c>
      <c r="I265" s="629">
        <v>1815</v>
      </c>
      <c r="J265" s="627"/>
      <c r="K265" s="627" t="s">
        <v>104</v>
      </c>
      <c r="L265" s="628">
        <v>42493</v>
      </c>
      <c r="M265" s="627" t="s">
        <v>72</v>
      </c>
      <c r="N265" s="550"/>
      <c r="O265" s="549"/>
    </row>
    <row r="266" spans="1:15" x14ac:dyDescent="0.2">
      <c r="A266" s="627" t="s">
        <v>890</v>
      </c>
      <c r="B266" s="627" t="s">
        <v>900</v>
      </c>
      <c r="C266" s="627" t="s">
        <v>891</v>
      </c>
      <c r="D266" s="627" t="s">
        <v>2652</v>
      </c>
      <c r="E266" s="627" t="s">
        <v>2653</v>
      </c>
      <c r="F266" s="627" t="s">
        <v>2654</v>
      </c>
      <c r="G266" s="627" t="s">
        <v>3316</v>
      </c>
      <c r="H266" s="628">
        <v>42520</v>
      </c>
      <c r="I266" s="629">
        <v>46.13</v>
      </c>
      <c r="J266" s="627" t="s">
        <v>2658</v>
      </c>
      <c r="K266" s="627" t="s">
        <v>132</v>
      </c>
      <c r="L266" s="628">
        <v>42521</v>
      </c>
      <c r="M266" s="627" t="s">
        <v>72</v>
      </c>
      <c r="N266" s="550"/>
      <c r="O266" s="549"/>
    </row>
    <row r="267" spans="1:15" x14ac:dyDescent="0.2">
      <c r="A267" s="627" t="s">
        <v>890</v>
      </c>
      <c r="B267" s="627" t="s">
        <v>900</v>
      </c>
      <c r="C267" s="627" t="s">
        <v>891</v>
      </c>
      <c r="D267" s="627" t="s">
        <v>2652</v>
      </c>
      <c r="E267" s="627" t="s">
        <v>2653</v>
      </c>
      <c r="F267" s="627" t="s">
        <v>2654</v>
      </c>
      <c r="G267" s="627" t="s">
        <v>2655</v>
      </c>
      <c r="H267" s="628">
        <v>42508</v>
      </c>
      <c r="I267" s="629">
        <v>759.88</v>
      </c>
      <c r="J267" s="627" t="s">
        <v>2656</v>
      </c>
      <c r="K267" s="627" t="s">
        <v>132</v>
      </c>
      <c r="L267" s="628">
        <v>42510</v>
      </c>
      <c r="M267" s="627" t="s">
        <v>72</v>
      </c>
      <c r="N267" s="550"/>
      <c r="O267" s="549"/>
    </row>
    <row r="268" spans="1:15" x14ac:dyDescent="0.2">
      <c r="A268" s="627" t="s">
        <v>890</v>
      </c>
      <c r="B268" s="627" t="s">
        <v>900</v>
      </c>
      <c r="C268" s="627" t="s">
        <v>891</v>
      </c>
      <c r="D268" s="627" t="s">
        <v>2652</v>
      </c>
      <c r="E268" s="627" t="s">
        <v>2653</v>
      </c>
      <c r="F268" s="627" t="s">
        <v>2654</v>
      </c>
      <c r="G268" s="627" t="s">
        <v>2657</v>
      </c>
      <c r="H268" s="628">
        <v>42500</v>
      </c>
      <c r="I268" s="629">
        <v>306.64999999999998</v>
      </c>
      <c r="J268" s="627" t="s">
        <v>2658</v>
      </c>
      <c r="K268" s="627" t="s">
        <v>132</v>
      </c>
      <c r="L268" s="628">
        <v>42501</v>
      </c>
      <c r="M268" s="627" t="s">
        <v>72</v>
      </c>
      <c r="N268" s="550"/>
      <c r="O268" s="549"/>
    </row>
    <row r="269" spans="1:15" x14ac:dyDescent="0.2">
      <c r="A269" s="627" t="s">
        <v>890</v>
      </c>
      <c r="B269" s="627" t="s">
        <v>900</v>
      </c>
      <c r="C269" s="627" t="s">
        <v>891</v>
      </c>
      <c r="D269" s="627" t="s">
        <v>2652</v>
      </c>
      <c r="E269" s="627" t="s">
        <v>2653</v>
      </c>
      <c r="F269" s="627" t="s">
        <v>2654</v>
      </c>
      <c r="G269" s="627" t="s">
        <v>2659</v>
      </c>
      <c r="H269" s="628">
        <v>42500</v>
      </c>
      <c r="I269" s="629">
        <v>4743.93</v>
      </c>
      <c r="J269" s="627" t="s">
        <v>2660</v>
      </c>
      <c r="K269" s="627" t="s">
        <v>132</v>
      </c>
      <c r="L269" s="628">
        <v>42501</v>
      </c>
      <c r="M269" s="627" t="s">
        <v>72</v>
      </c>
      <c r="N269" s="550"/>
      <c r="O269" s="549"/>
    </row>
    <row r="270" spans="1:15" x14ac:dyDescent="0.2">
      <c r="A270" s="627" t="s">
        <v>890</v>
      </c>
      <c r="B270" s="627" t="s">
        <v>900</v>
      </c>
      <c r="C270" s="627" t="s">
        <v>891</v>
      </c>
      <c r="D270" s="627" t="s">
        <v>2652</v>
      </c>
      <c r="E270" s="627" t="s">
        <v>2653</v>
      </c>
      <c r="F270" s="627" t="s">
        <v>2654</v>
      </c>
      <c r="G270" s="627" t="s">
        <v>2661</v>
      </c>
      <c r="H270" s="628">
        <v>42489</v>
      </c>
      <c r="I270" s="629">
        <v>1854.59</v>
      </c>
      <c r="J270" s="627" t="s">
        <v>2662</v>
      </c>
      <c r="K270" s="627" t="s">
        <v>132</v>
      </c>
      <c r="L270" s="628">
        <v>42493</v>
      </c>
      <c r="M270" s="627" t="s">
        <v>72</v>
      </c>
      <c r="N270" s="550"/>
      <c r="O270" s="549"/>
    </row>
    <row r="271" spans="1:15" x14ac:dyDescent="0.2">
      <c r="A271" s="627" t="s">
        <v>890</v>
      </c>
      <c r="B271" s="627" t="s">
        <v>900</v>
      </c>
      <c r="C271" s="627" t="s">
        <v>891</v>
      </c>
      <c r="D271" s="627" t="s">
        <v>2667</v>
      </c>
      <c r="E271" s="627" t="s">
        <v>2668</v>
      </c>
      <c r="F271" s="627" t="s">
        <v>2669</v>
      </c>
      <c r="G271" s="627" t="s">
        <v>2670</v>
      </c>
      <c r="H271" s="628">
        <v>42489</v>
      </c>
      <c r="I271" s="629">
        <v>327.91</v>
      </c>
      <c r="J271" s="627" t="s">
        <v>2671</v>
      </c>
      <c r="K271" s="627" t="s">
        <v>383</v>
      </c>
      <c r="L271" s="628">
        <v>42509</v>
      </c>
      <c r="M271" s="627" t="s">
        <v>72</v>
      </c>
      <c r="N271" s="550"/>
      <c r="O271" s="549"/>
    </row>
    <row r="272" spans="1:15" x14ac:dyDescent="0.2">
      <c r="A272" s="627" t="s">
        <v>890</v>
      </c>
      <c r="B272" s="627" t="s">
        <v>900</v>
      </c>
      <c r="C272" s="627" t="s">
        <v>891</v>
      </c>
      <c r="D272" s="627" t="s">
        <v>2672</v>
      </c>
      <c r="E272" s="627" t="s">
        <v>2673</v>
      </c>
      <c r="F272" s="627" t="s">
        <v>2674</v>
      </c>
      <c r="G272" s="627" t="s">
        <v>713</v>
      </c>
      <c r="H272" s="628">
        <v>42490</v>
      </c>
      <c r="I272" s="629">
        <v>50.6</v>
      </c>
      <c r="J272" s="627" t="s">
        <v>2675</v>
      </c>
      <c r="K272" s="627" t="s">
        <v>132</v>
      </c>
      <c r="L272" s="628">
        <v>42499</v>
      </c>
      <c r="M272" s="627" t="s">
        <v>72</v>
      </c>
      <c r="N272" s="550"/>
      <c r="O272" s="549"/>
    </row>
    <row r="273" spans="1:15" x14ac:dyDescent="0.2">
      <c r="A273" s="627" t="s">
        <v>890</v>
      </c>
      <c r="B273" s="627" t="s">
        <v>900</v>
      </c>
      <c r="C273" s="627" t="s">
        <v>891</v>
      </c>
      <c r="D273" s="627" t="s">
        <v>1220</v>
      </c>
      <c r="E273" s="627" t="s">
        <v>1221</v>
      </c>
      <c r="F273" s="627" t="s">
        <v>1222</v>
      </c>
      <c r="G273" s="627" t="s">
        <v>2676</v>
      </c>
      <c r="H273" s="628">
        <v>42502</v>
      </c>
      <c r="I273" s="629">
        <v>2374.02</v>
      </c>
      <c r="J273" s="627" t="s">
        <v>2677</v>
      </c>
      <c r="K273" s="627" t="s">
        <v>135</v>
      </c>
      <c r="L273" s="628">
        <v>42515</v>
      </c>
      <c r="M273" s="627" t="s">
        <v>72</v>
      </c>
      <c r="N273" s="550"/>
      <c r="O273" s="549"/>
    </row>
    <row r="274" spans="1:15" x14ac:dyDescent="0.2">
      <c r="A274" s="627" t="s">
        <v>890</v>
      </c>
      <c r="B274" s="627" t="s">
        <v>900</v>
      </c>
      <c r="C274" s="627" t="s">
        <v>891</v>
      </c>
      <c r="D274" s="627" t="s">
        <v>212</v>
      </c>
      <c r="E274" s="627" t="s">
        <v>213</v>
      </c>
      <c r="F274" s="627" t="s">
        <v>214</v>
      </c>
      <c r="G274" s="627" t="s">
        <v>3317</v>
      </c>
      <c r="H274" s="628">
        <v>42521</v>
      </c>
      <c r="I274" s="629">
        <v>705.6</v>
      </c>
      <c r="J274" s="627" t="s">
        <v>3318</v>
      </c>
      <c r="K274" s="627" t="s">
        <v>1648</v>
      </c>
      <c r="L274" s="628">
        <v>42521</v>
      </c>
      <c r="M274" s="627" t="s">
        <v>72</v>
      </c>
      <c r="N274" s="550"/>
      <c r="O274" s="549"/>
    </row>
    <row r="275" spans="1:15" x14ac:dyDescent="0.2">
      <c r="A275" s="627" t="s">
        <v>890</v>
      </c>
      <c r="B275" s="627" t="s">
        <v>900</v>
      </c>
      <c r="C275" s="627" t="s">
        <v>891</v>
      </c>
      <c r="D275" s="627" t="s">
        <v>212</v>
      </c>
      <c r="E275" s="627" t="s">
        <v>213</v>
      </c>
      <c r="F275" s="627" t="s">
        <v>214</v>
      </c>
      <c r="G275" s="627" t="s">
        <v>2678</v>
      </c>
      <c r="H275" s="628">
        <v>42517</v>
      </c>
      <c r="I275" s="629">
        <v>75.55</v>
      </c>
      <c r="J275" s="627"/>
      <c r="K275" s="627" t="s">
        <v>377</v>
      </c>
      <c r="L275" s="628">
        <v>42520</v>
      </c>
      <c r="M275" s="627" t="s">
        <v>72</v>
      </c>
      <c r="N275" s="550"/>
      <c r="O275" s="549"/>
    </row>
    <row r="276" spans="1:15" x14ac:dyDescent="0.2">
      <c r="A276" s="627" t="s">
        <v>890</v>
      </c>
      <c r="B276" s="627" t="s">
        <v>900</v>
      </c>
      <c r="C276" s="627" t="s">
        <v>891</v>
      </c>
      <c r="D276" s="627" t="s">
        <v>212</v>
      </c>
      <c r="E276" s="627" t="s">
        <v>213</v>
      </c>
      <c r="F276" s="627" t="s">
        <v>214</v>
      </c>
      <c r="G276" s="627" t="s">
        <v>2679</v>
      </c>
      <c r="H276" s="628">
        <v>42517</v>
      </c>
      <c r="I276" s="629">
        <v>529.59</v>
      </c>
      <c r="J276" s="627"/>
      <c r="K276" s="627" t="s">
        <v>145</v>
      </c>
      <c r="L276" s="628">
        <v>42520</v>
      </c>
      <c r="M276" s="627" t="s">
        <v>72</v>
      </c>
      <c r="N276" s="550"/>
      <c r="O276" s="549"/>
    </row>
    <row r="277" spans="1:15" x14ac:dyDescent="0.2">
      <c r="A277" s="627" t="s">
        <v>890</v>
      </c>
      <c r="B277" s="627" t="s">
        <v>900</v>
      </c>
      <c r="C277" s="627" t="s">
        <v>891</v>
      </c>
      <c r="D277" s="627" t="s">
        <v>212</v>
      </c>
      <c r="E277" s="627" t="s">
        <v>213</v>
      </c>
      <c r="F277" s="627" t="s">
        <v>214</v>
      </c>
      <c r="G277" s="627" t="s">
        <v>2680</v>
      </c>
      <c r="H277" s="628">
        <v>42517</v>
      </c>
      <c r="I277" s="629">
        <v>16.149999999999999</v>
      </c>
      <c r="J277" s="627" t="s">
        <v>2681</v>
      </c>
      <c r="K277" s="627" t="s">
        <v>466</v>
      </c>
      <c r="L277" s="628">
        <v>42520</v>
      </c>
      <c r="M277" s="627" t="s">
        <v>72</v>
      </c>
      <c r="N277" s="550"/>
      <c r="O277" s="549"/>
    </row>
    <row r="278" spans="1:15" x14ac:dyDescent="0.2">
      <c r="A278" s="627" t="s">
        <v>890</v>
      </c>
      <c r="B278" s="627" t="s">
        <v>900</v>
      </c>
      <c r="C278" s="627" t="s">
        <v>891</v>
      </c>
      <c r="D278" s="627" t="s">
        <v>212</v>
      </c>
      <c r="E278" s="627" t="s">
        <v>213</v>
      </c>
      <c r="F278" s="627" t="s">
        <v>214</v>
      </c>
      <c r="G278" s="627" t="s">
        <v>2682</v>
      </c>
      <c r="H278" s="628">
        <v>42510</v>
      </c>
      <c r="I278" s="629">
        <v>154.88</v>
      </c>
      <c r="J278" s="627" t="s">
        <v>2683</v>
      </c>
      <c r="K278" s="627" t="s">
        <v>377</v>
      </c>
      <c r="L278" s="628">
        <v>42513</v>
      </c>
      <c r="M278" s="627" t="s">
        <v>72</v>
      </c>
      <c r="N278" s="550"/>
      <c r="O278" s="549"/>
    </row>
    <row r="279" spans="1:15" x14ac:dyDescent="0.2">
      <c r="A279" s="627" t="s">
        <v>890</v>
      </c>
      <c r="B279" s="627" t="s">
        <v>900</v>
      </c>
      <c r="C279" s="627" t="s">
        <v>891</v>
      </c>
      <c r="D279" s="627" t="s">
        <v>212</v>
      </c>
      <c r="E279" s="627" t="s">
        <v>213</v>
      </c>
      <c r="F279" s="627" t="s">
        <v>214</v>
      </c>
      <c r="G279" s="627" t="s">
        <v>2684</v>
      </c>
      <c r="H279" s="628">
        <v>42489</v>
      </c>
      <c r="I279" s="629">
        <v>190.36</v>
      </c>
      <c r="J279" s="627"/>
      <c r="K279" s="627" t="s">
        <v>145</v>
      </c>
      <c r="L279" s="628">
        <v>42493</v>
      </c>
      <c r="M279" s="627" t="s">
        <v>72</v>
      </c>
      <c r="N279" s="550"/>
      <c r="O279" s="549"/>
    </row>
    <row r="280" spans="1:15" x14ac:dyDescent="0.2">
      <c r="A280" s="627" t="s">
        <v>890</v>
      </c>
      <c r="B280" s="627" t="s">
        <v>900</v>
      </c>
      <c r="C280" s="627" t="s">
        <v>891</v>
      </c>
      <c r="D280" s="627" t="s">
        <v>212</v>
      </c>
      <c r="E280" s="627" t="s">
        <v>213</v>
      </c>
      <c r="F280" s="627" t="s">
        <v>214</v>
      </c>
      <c r="G280" s="627" t="s">
        <v>2685</v>
      </c>
      <c r="H280" s="628">
        <v>42489</v>
      </c>
      <c r="I280" s="629">
        <v>834.04</v>
      </c>
      <c r="J280" s="627"/>
      <c r="K280" s="627" t="s">
        <v>145</v>
      </c>
      <c r="L280" s="628">
        <v>42493</v>
      </c>
      <c r="M280" s="627" t="s">
        <v>72</v>
      </c>
      <c r="N280" s="550"/>
      <c r="O280" s="549"/>
    </row>
    <row r="281" spans="1:15" x14ac:dyDescent="0.2">
      <c r="A281" s="627" t="s">
        <v>890</v>
      </c>
      <c r="B281" s="627" t="s">
        <v>900</v>
      </c>
      <c r="C281" s="627" t="s">
        <v>891</v>
      </c>
      <c r="D281" s="627" t="s">
        <v>2691</v>
      </c>
      <c r="E281" s="627" t="s">
        <v>2692</v>
      </c>
      <c r="F281" s="627" t="s">
        <v>2693</v>
      </c>
      <c r="G281" s="627" t="s">
        <v>2694</v>
      </c>
      <c r="H281" s="628">
        <v>42451</v>
      </c>
      <c r="I281" s="629">
        <v>12067.64</v>
      </c>
      <c r="J281" s="627" t="s">
        <v>3319</v>
      </c>
      <c r="K281" s="627" t="s">
        <v>93</v>
      </c>
      <c r="L281" s="628">
        <v>42520</v>
      </c>
      <c r="M281" s="627" t="s">
        <v>1735</v>
      </c>
      <c r="N281" s="550"/>
      <c r="O281" s="549"/>
    </row>
    <row r="282" spans="1:15" x14ac:dyDescent="0.2">
      <c r="A282" s="627" t="s">
        <v>890</v>
      </c>
      <c r="B282" s="627" t="s">
        <v>900</v>
      </c>
      <c r="C282" s="627" t="s">
        <v>891</v>
      </c>
      <c r="D282" s="627" t="s">
        <v>2695</v>
      </c>
      <c r="E282" s="627" t="s">
        <v>2696</v>
      </c>
      <c r="F282" s="627" t="s">
        <v>2697</v>
      </c>
      <c r="G282" s="627" t="s">
        <v>2698</v>
      </c>
      <c r="H282" s="628">
        <v>42499</v>
      </c>
      <c r="I282" s="629">
        <v>383.42</v>
      </c>
      <c r="J282" s="627"/>
      <c r="K282" s="627" t="s">
        <v>1558</v>
      </c>
      <c r="L282" s="628">
        <v>42500</v>
      </c>
      <c r="M282" s="627" t="s">
        <v>72</v>
      </c>
      <c r="N282" s="550"/>
      <c r="O282" s="549"/>
    </row>
    <row r="283" spans="1:15" x14ac:dyDescent="0.2">
      <c r="A283" s="627" t="s">
        <v>890</v>
      </c>
      <c r="B283" s="627" t="s">
        <v>900</v>
      </c>
      <c r="C283" s="627" t="s">
        <v>891</v>
      </c>
      <c r="D283" s="627" t="s">
        <v>1006</v>
      </c>
      <c r="E283" s="627" t="s">
        <v>1007</v>
      </c>
      <c r="F283" s="627" t="s">
        <v>1008</v>
      </c>
      <c r="G283" s="627" t="s">
        <v>3320</v>
      </c>
      <c r="H283" s="628">
        <v>42521</v>
      </c>
      <c r="I283" s="629">
        <v>186.9</v>
      </c>
      <c r="J283" s="627"/>
      <c r="K283" s="627" t="s">
        <v>1734</v>
      </c>
      <c r="L283" s="628">
        <v>42521</v>
      </c>
      <c r="M283" s="627" t="s">
        <v>72</v>
      </c>
      <c r="N283" s="550"/>
      <c r="O283" s="549"/>
    </row>
    <row r="284" spans="1:15" x14ac:dyDescent="0.2">
      <c r="A284" s="627" t="s">
        <v>890</v>
      </c>
      <c r="B284" s="627" t="s">
        <v>900</v>
      </c>
      <c r="C284" s="627" t="s">
        <v>891</v>
      </c>
      <c r="D284" s="627" t="s">
        <v>1006</v>
      </c>
      <c r="E284" s="627" t="s">
        <v>1007</v>
      </c>
      <c r="F284" s="627" t="s">
        <v>1008</v>
      </c>
      <c r="G284" s="627" t="s">
        <v>3321</v>
      </c>
      <c r="H284" s="628">
        <v>42521</v>
      </c>
      <c r="I284" s="629">
        <v>327.68</v>
      </c>
      <c r="J284" s="627"/>
      <c r="K284" s="627" t="s">
        <v>1734</v>
      </c>
      <c r="L284" s="628">
        <v>42521</v>
      </c>
      <c r="M284" s="627" t="s">
        <v>72</v>
      </c>
      <c r="N284" s="550"/>
      <c r="O284" s="549"/>
    </row>
    <row r="285" spans="1:15" x14ac:dyDescent="0.2">
      <c r="A285" s="627" t="s">
        <v>890</v>
      </c>
      <c r="B285" s="627" t="s">
        <v>900</v>
      </c>
      <c r="C285" s="627" t="s">
        <v>891</v>
      </c>
      <c r="D285" s="627" t="s">
        <v>1006</v>
      </c>
      <c r="E285" s="627" t="s">
        <v>1007</v>
      </c>
      <c r="F285" s="627" t="s">
        <v>1008</v>
      </c>
      <c r="G285" s="627" t="s">
        <v>3322</v>
      </c>
      <c r="H285" s="628">
        <v>42521</v>
      </c>
      <c r="I285" s="629">
        <v>121.36</v>
      </c>
      <c r="J285" s="627"/>
      <c r="K285" s="627" t="s">
        <v>1734</v>
      </c>
      <c r="L285" s="628">
        <v>42521</v>
      </c>
      <c r="M285" s="627" t="s">
        <v>72</v>
      </c>
      <c r="N285" s="550"/>
      <c r="O285" s="549"/>
    </row>
    <row r="286" spans="1:15" x14ac:dyDescent="0.2">
      <c r="A286" s="627" t="s">
        <v>890</v>
      </c>
      <c r="B286" s="627" t="s">
        <v>900</v>
      </c>
      <c r="C286" s="627" t="s">
        <v>891</v>
      </c>
      <c r="D286" s="627" t="s">
        <v>1006</v>
      </c>
      <c r="E286" s="627" t="s">
        <v>1007</v>
      </c>
      <c r="F286" s="627" t="s">
        <v>1008</v>
      </c>
      <c r="G286" s="627" t="s">
        <v>3323</v>
      </c>
      <c r="H286" s="628">
        <v>42521</v>
      </c>
      <c r="I286" s="629">
        <v>121.36</v>
      </c>
      <c r="J286" s="627"/>
      <c r="K286" s="627" t="s">
        <v>1734</v>
      </c>
      <c r="L286" s="628">
        <v>42521</v>
      </c>
      <c r="M286" s="627" t="s">
        <v>72</v>
      </c>
      <c r="N286" s="550"/>
      <c r="O286" s="549"/>
    </row>
    <row r="287" spans="1:15" x14ac:dyDescent="0.2">
      <c r="A287" s="627" t="s">
        <v>890</v>
      </c>
      <c r="B287" s="627" t="s">
        <v>900</v>
      </c>
      <c r="C287" s="627" t="s">
        <v>891</v>
      </c>
      <c r="D287" s="627" t="s">
        <v>1006</v>
      </c>
      <c r="E287" s="627" t="s">
        <v>1007</v>
      </c>
      <c r="F287" s="627" t="s">
        <v>1008</v>
      </c>
      <c r="G287" s="627" t="s">
        <v>3324</v>
      </c>
      <c r="H287" s="628">
        <v>42521</v>
      </c>
      <c r="I287" s="629">
        <v>145.63999999999999</v>
      </c>
      <c r="J287" s="627"/>
      <c r="K287" s="627" t="s">
        <v>1734</v>
      </c>
      <c r="L287" s="628">
        <v>42521</v>
      </c>
      <c r="M287" s="627" t="s">
        <v>72</v>
      </c>
      <c r="N287" s="550"/>
      <c r="O287" s="549"/>
    </row>
    <row r="288" spans="1:15" x14ac:dyDescent="0.2">
      <c r="A288" s="627" t="s">
        <v>890</v>
      </c>
      <c r="B288" s="627" t="s">
        <v>900</v>
      </c>
      <c r="C288" s="627" t="s">
        <v>891</v>
      </c>
      <c r="D288" s="627" t="s">
        <v>1006</v>
      </c>
      <c r="E288" s="627" t="s">
        <v>1007</v>
      </c>
      <c r="F288" s="627" t="s">
        <v>1008</v>
      </c>
      <c r="G288" s="627" t="s">
        <v>2699</v>
      </c>
      <c r="H288" s="628">
        <v>42490</v>
      </c>
      <c r="I288" s="629">
        <v>186.9</v>
      </c>
      <c r="J288" s="627"/>
      <c r="K288" s="627" t="s">
        <v>1734</v>
      </c>
      <c r="L288" s="628">
        <v>42492</v>
      </c>
      <c r="M288" s="627" t="s">
        <v>72</v>
      </c>
      <c r="N288" s="550"/>
      <c r="O288" s="549"/>
    </row>
    <row r="289" spans="1:15" x14ac:dyDescent="0.2">
      <c r="A289" s="627" t="s">
        <v>890</v>
      </c>
      <c r="B289" s="627" t="s">
        <v>900</v>
      </c>
      <c r="C289" s="627" t="s">
        <v>891</v>
      </c>
      <c r="D289" s="627" t="s">
        <v>1006</v>
      </c>
      <c r="E289" s="627" t="s">
        <v>1007</v>
      </c>
      <c r="F289" s="627" t="s">
        <v>1008</v>
      </c>
      <c r="G289" s="627" t="s">
        <v>2700</v>
      </c>
      <c r="H289" s="628">
        <v>42490</v>
      </c>
      <c r="I289" s="629">
        <v>327.68</v>
      </c>
      <c r="J289" s="627"/>
      <c r="K289" s="627" t="s">
        <v>1734</v>
      </c>
      <c r="L289" s="628">
        <v>42492</v>
      </c>
      <c r="M289" s="627" t="s">
        <v>72</v>
      </c>
      <c r="N289" s="550"/>
      <c r="O289" s="549"/>
    </row>
    <row r="290" spans="1:15" x14ac:dyDescent="0.2">
      <c r="A290" s="627" t="s">
        <v>890</v>
      </c>
      <c r="B290" s="627" t="s">
        <v>900</v>
      </c>
      <c r="C290" s="627" t="s">
        <v>891</v>
      </c>
      <c r="D290" s="627" t="s">
        <v>1006</v>
      </c>
      <c r="E290" s="627" t="s">
        <v>1007</v>
      </c>
      <c r="F290" s="627" t="s">
        <v>1008</v>
      </c>
      <c r="G290" s="627" t="s">
        <v>2701</v>
      </c>
      <c r="H290" s="628">
        <v>42490</v>
      </c>
      <c r="I290" s="629">
        <v>121.36</v>
      </c>
      <c r="J290" s="627"/>
      <c r="K290" s="627" t="s">
        <v>1734</v>
      </c>
      <c r="L290" s="628">
        <v>42492</v>
      </c>
      <c r="M290" s="627" t="s">
        <v>72</v>
      </c>
      <c r="N290" s="550"/>
      <c r="O290" s="549"/>
    </row>
    <row r="291" spans="1:15" x14ac:dyDescent="0.2">
      <c r="A291" s="627" t="s">
        <v>890</v>
      </c>
      <c r="B291" s="627" t="s">
        <v>900</v>
      </c>
      <c r="C291" s="627" t="s">
        <v>891</v>
      </c>
      <c r="D291" s="627" t="s">
        <v>1006</v>
      </c>
      <c r="E291" s="627" t="s">
        <v>1007</v>
      </c>
      <c r="F291" s="627" t="s">
        <v>1008</v>
      </c>
      <c r="G291" s="627" t="s">
        <v>2702</v>
      </c>
      <c r="H291" s="628">
        <v>42490</v>
      </c>
      <c r="I291" s="629">
        <v>121.36</v>
      </c>
      <c r="J291" s="627"/>
      <c r="K291" s="627" t="s">
        <v>1734</v>
      </c>
      <c r="L291" s="628">
        <v>42492</v>
      </c>
      <c r="M291" s="627" t="s">
        <v>72</v>
      </c>
      <c r="N291" s="550"/>
      <c r="O291" s="549"/>
    </row>
    <row r="292" spans="1:15" x14ac:dyDescent="0.2">
      <c r="A292" s="627" t="s">
        <v>890</v>
      </c>
      <c r="B292" s="627" t="s">
        <v>900</v>
      </c>
      <c r="C292" s="627" t="s">
        <v>891</v>
      </c>
      <c r="D292" s="627" t="s">
        <v>1006</v>
      </c>
      <c r="E292" s="627" t="s">
        <v>1007</v>
      </c>
      <c r="F292" s="627" t="s">
        <v>1008</v>
      </c>
      <c r="G292" s="627" t="s">
        <v>2703</v>
      </c>
      <c r="H292" s="628">
        <v>42490</v>
      </c>
      <c r="I292" s="629">
        <v>145.63999999999999</v>
      </c>
      <c r="J292" s="627"/>
      <c r="K292" s="627" t="s">
        <v>1734</v>
      </c>
      <c r="L292" s="628">
        <v>42492</v>
      </c>
      <c r="M292" s="627" t="s">
        <v>72</v>
      </c>
      <c r="N292" s="550"/>
      <c r="O292" s="549"/>
    </row>
    <row r="293" spans="1:15" x14ac:dyDescent="0.2">
      <c r="A293" s="627" t="s">
        <v>890</v>
      </c>
      <c r="B293" s="627" t="s">
        <v>900</v>
      </c>
      <c r="C293" s="627" t="s">
        <v>891</v>
      </c>
      <c r="D293" s="627" t="s">
        <v>2704</v>
      </c>
      <c r="E293" s="627" t="s">
        <v>2705</v>
      </c>
      <c r="F293" s="627" t="s">
        <v>2706</v>
      </c>
      <c r="G293" s="627" t="s">
        <v>2707</v>
      </c>
      <c r="H293" s="628">
        <v>42499</v>
      </c>
      <c r="I293" s="629">
        <v>80.67</v>
      </c>
      <c r="J293" s="627" t="s">
        <v>2708</v>
      </c>
      <c r="K293" s="627" t="s">
        <v>387</v>
      </c>
      <c r="L293" s="628">
        <v>42507</v>
      </c>
      <c r="M293" s="627" t="s">
        <v>72</v>
      </c>
      <c r="N293" s="550"/>
      <c r="O293" s="549"/>
    </row>
    <row r="294" spans="1:15" x14ac:dyDescent="0.2">
      <c r="A294" s="627" t="s">
        <v>890</v>
      </c>
      <c r="B294" s="627" t="s">
        <v>900</v>
      </c>
      <c r="C294" s="627" t="s">
        <v>891</v>
      </c>
      <c r="D294" s="627" t="s">
        <v>279</v>
      </c>
      <c r="E294" s="627" t="s">
        <v>280</v>
      </c>
      <c r="F294" s="627" t="s">
        <v>281</v>
      </c>
      <c r="G294" s="627" t="s">
        <v>3325</v>
      </c>
      <c r="H294" s="628">
        <v>42521</v>
      </c>
      <c r="I294" s="629">
        <v>3740.22</v>
      </c>
      <c r="J294" s="627"/>
      <c r="K294" s="627" t="s">
        <v>515</v>
      </c>
      <c r="L294" s="628">
        <v>42521</v>
      </c>
      <c r="M294" s="627" t="s">
        <v>72</v>
      </c>
      <c r="N294" s="550"/>
      <c r="O294" s="549"/>
    </row>
    <row r="295" spans="1:15" x14ac:dyDescent="0.2">
      <c r="A295" s="627" t="s">
        <v>890</v>
      </c>
      <c r="B295" s="627" t="s">
        <v>900</v>
      </c>
      <c r="C295" s="627" t="s">
        <v>891</v>
      </c>
      <c r="D295" s="627" t="s">
        <v>2709</v>
      </c>
      <c r="E295" s="627" t="s">
        <v>2710</v>
      </c>
      <c r="F295" s="627" t="s">
        <v>2711</v>
      </c>
      <c r="G295" s="627" t="s">
        <v>2712</v>
      </c>
      <c r="H295" s="628">
        <v>42501</v>
      </c>
      <c r="I295" s="629">
        <v>1570.91</v>
      </c>
      <c r="J295" s="627" t="s">
        <v>2713</v>
      </c>
      <c r="K295" s="627" t="s">
        <v>382</v>
      </c>
      <c r="L295" s="628">
        <v>42515</v>
      </c>
      <c r="M295" s="627" t="s">
        <v>72</v>
      </c>
      <c r="N295" s="550"/>
      <c r="O295" s="549"/>
    </row>
    <row r="296" spans="1:15" x14ac:dyDescent="0.2">
      <c r="A296" s="627" t="s">
        <v>890</v>
      </c>
      <c r="B296" s="627" t="s">
        <v>900</v>
      </c>
      <c r="C296" s="627" t="s">
        <v>891</v>
      </c>
      <c r="D296" s="627" t="s">
        <v>1835</v>
      </c>
      <c r="E296" s="627" t="s">
        <v>1836</v>
      </c>
      <c r="F296" s="627" t="s">
        <v>1837</v>
      </c>
      <c r="G296" s="627" t="s">
        <v>2714</v>
      </c>
      <c r="H296" s="628">
        <v>42466</v>
      </c>
      <c r="I296" s="629">
        <v>53.24</v>
      </c>
      <c r="J296" s="627"/>
      <c r="K296" s="627" t="s">
        <v>377</v>
      </c>
      <c r="L296" s="628">
        <v>42500</v>
      </c>
      <c r="M296" s="627" t="s">
        <v>72</v>
      </c>
      <c r="N296" s="550"/>
      <c r="O296" s="549"/>
    </row>
    <row r="297" spans="1:15" x14ac:dyDescent="0.2">
      <c r="A297" s="627" t="s">
        <v>890</v>
      </c>
      <c r="B297" s="627" t="s">
        <v>900</v>
      </c>
      <c r="C297" s="627" t="s">
        <v>891</v>
      </c>
      <c r="D297" s="627" t="s">
        <v>512</v>
      </c>
      <c r="E297" s="627" t="s">
        <v>513</v>
      </c>
      <c r="F297" s="627" t="s">
        <v>514</v>
      </c>
      <c r="G297" s="627" t="s">
        <v>2715</v>
      </c>
      <c r="H297" s="628">
        <v>42517</v>
      </c>
      <c r="I297" s="629">
        <v>6</v>
      </c>
      <c r="J297" s="627"/>
      <c r="K297" s="627" t="s">
        <v>406</v>
      </c>
      <c r="L297" s="628">
        <v>42520</v>
      </c>
      <c r="M297" s="627" t="s">
        <v>72</v>
      </c>
      <c r="N297" s="550"/>
      <c r="O297" s="549"/>
    </row>
    <row r="298" spans="1:15" x14ac:dyDescent="0.2">
      <c r="A298" s="627" t="s">
        <v>890</v>
      </c>
      <c r="B298" s="627" t="s">
        <v>900</v>
      </c>
      <c r="C298" s="627" t="s">
        <v>891</v>
      </c>
      <c r="D298" s="627" t="s">
        <v>509</v>
      </c>
      <c r="E298" s="627" t="s">
        <v>510</v>
      </c>
      <c r="F298" s="627" t="s">
        <v>511</v>
      </c>
      <c r="G298" s="627" t="s">
        <v>2716</v>
      </c>
      <c r="H298" s="628">
        <v>42488</v>
      </c>
      <c r="I298" s="629">
        <v>33.880000000000003</v>
      </c>
      <c r="J298" s="627" t="s">
        <v>2717</v>
      </c>
      <c r="K298" s="627" t="s">
        <v>377</v>
      </c>
      <c r="L298" s="628">
        <v>42496</v>
      </c>
      <c r="M298" s="627" t="s">
        <v>72</v>
      </c>
      <c r="N298" s="550"/>
      <c r="O298" s="549"/>
    </row>
    <row r="299" spans="1:15" x14ac:dyDescent="0.2">
      <c r="A299" s="627" t="s">
        <v>890</v>
      </c>
      <c r="B299" s="627" t="s">
        <v>900</v>
      </c>
      <c r="C299" s="627" t="s">
        <v>891</v>
      </c>
      <c r="D299" s="627" t="s">
        <v>1085</v>
      </c>
      <c r="E299" s="627" t="s">
        <v>1086</v>
      </c>
      <c r="F299" s="627" t="s">
        <v>1087</v>
      </c>
      <c r="G299" s="627" t="s">
        <v>2718</v>
      </c>
      <c r="H299" s="628">
        <v>42496</v>
      </c>
      <c r="I299" s="629">
        <v>617.1</v>
      </c>
      <c r="J299" s="627"/>
      <c r="K299" s="627" t="s">
        <v>303</v>
      </c>
      <c r="L299" s="628">
        <v>42499</v>
      </c>
      <c r="M299" s="627" t="s">
        <v>72</v>
      </c>
      <c r="N299" s="550"/>
      <c r="O299" s="549"/>
    </row>
    <row r="300" spans="1:15" x14ac:dyDescent="0.2">
      <c r="A300" s="627" t="s">
        <v>890</v>
      </c>
      <c r="B300" s="627" t="s">
        <v>900</v>
      </c>
      <c r="C300" s="627" t="s">
        <v>891</v>
      </c>
      <c r="D300" s="627" t="s">
        <v>2719</v>
      </c>
      <c r="E300" s="627" t="s">
        <v>2720</v>
      </c>
      <c r="F300" s="627" t="s">
        <v>2721</v>
      </c>
      <c r="G300" s="627" t="s">
        <v>2722</v>
      </c>
      <c r="H300" s="628">
        <v>42510</v>
      </c>
      <c r="I300" s="629">
        <v>361.79</v>
      </c>
      <c r="J300" s="627" t="s">
        <v>2723</v>
      </c>
      <c r="K300" s="627" t="s">
        <v>104</v>
      </c>
      <c r="L300" s="628">
        <v>42513</v>
      </c>
      <c r="M300" s="627" t="s">
        <v>72</v>
      </c>
      <c r="N300" s="550"/>
      <c r="O300" s="549"/>
    </row>
    <row r="301" spans="1:15" x14ac:dyDescent="0.2">
      <c r="A301" s="627" t="s">
        <v>890</v>
      </c>
      <c r="B301" s="627" t="s">
        <v>900</v>
      </c>
      <c r="C301" s="627" t="s">
        <v>891</v>
      </c>
      <c r="D301" s="627" t="s">
        <v>2724</v>
      </c>
      <c r="E301" s="627" t="s">
        <v>2725</v>
      </c>
      <c r="F301" s="627" t="s">
        <v>2726</v>
      </c>
      <c r="G301" s="627" t="s">
        <v>2727</v>
      </c>
      <c r="H301" s="628">
        <v>42508</v>
      </c>
      <c r="I301" s="629">
        <v>105.27</v>
      </c>
      <c r="J301" s="627" t="s">
        <v>2728</v>
      </c>
      <c r="K301" s="627" t="s">
        <v>132</v>
      </c>
      <c r="L301" s="628">
        <v>42510</v>
      </c>
      <c r="M301" s="627" t="s">
        <v>72</v>
      </c>
      <c r="N301" s="550"/>
      <c r="O301" s="549"/>
    </row>
    <row r="302" spans="1:15" x14ac:dyDescent="0.2">
      <c r="A302" s="627" t="s">
        <v>890</v>
      </c>
      <c r="B302" s="627" t="s">
        <v>900</v>
      </c>
      <c r="C302" s="627" t="s">
        <v>891</v>
      </c>
      <c r="D302" s="627" t="s">
        <v>83</v>
      </c>
      <c r="E302" s="627" t="s">
        <v>84</v>
      </c>
      <c r="F302" s="627" t="s">
        <v>85</v>
      </c>
      <c r="G302" s="627" t="s">
        <v>2729</v>
      </c>
      <c r="H302" s="628">
        <v>42509</v>
      </c>
      <c r="I302" s="629">
        <v>132.83000000000001</v>
      </c>
      <c r="J302" s="627"/>
      <c r="K302" s="627" t="s">
        <v>182</v>
      </c>
      <c r="L302" s="628">
        <v>42513</v>
      </c>
      <c r="M302" s="627" t="s">
        <v>72</v>
      </c>
      <c r="N302" s="550"/>
      <c r="O302" s="549"/>
    </row>
    <row r="303" spans="1:15" x14ac:dyDescent="0.2">
      <c r="A303" s="627" t="s">
        <v>890</v>
      </c>
      <c r="B303" s="627" t="s">
        <v>900</v>
      </c>
      <c r="C303" s="627" t="s">
        <v>891</v>
      </c>
      <c r="D303" s="627" t="s">
        <v>83</v>
      </c>
      <c r="E303" s="627" t="s">
        <v>84</v>
      </c>
      <c r="F303" s="627" t="s">
        <v>85</v>
      </c>
      <c r="G303" s="627" t="s">
        <v>2731</v>
      </c>
      <c r="H303" s="628">
        <v>42505</v>
      </c>
      <c r="I303" s="629">
        <v>3150.04</v>
      </c>
      <c r="J303" s="627"/>
      <c r="K303" s="627" t="s">
        <v>182</v>
      </c>
      <c r="L303" s="628">
        <v>42507</v>
      </c>
      <c r="M303" s="627" t="s">
        <v>72</v>
      </c>
      <c r="N303" s="550"/>
      <c r="O303" s="549"/>
    </row>
    <row r="304" spans="1:15" x14ac:dyDescent="0.2">
      <c r="A304" s="627" t="s">
        <v>890</v>
      </c>
      <c r="B304" s="627" t="s">
        <v>900</v>
      </c>
      <c r="C304" s="627" t="s">
        <v>891</v>
      </c>
      <c r="D304" s="627" t="s">
        <v>83</v>
      </c>
      <c r="E304" s="627" t="s">
        <v>84</v>
      </c>
      <c r="F304" s="627" t="s">
        <v>85</v>
      </c>
      <c r="G304" s="627" t="s">
        <v>2732</v>
      </c>
      <c r="H304" s="628">
        <v>42505</v>
      </c>
      <c r="I304" s="629">
        <v>262.63</v>
      </c>
      <c r="J304" s="627"/>
      <c r="K304" s="627" t="s">
        <v>182</v>
      </c>
      <c r="L304" s="628">
        <v>42507</v>
      </c>
      <c r="M304" s="627" t="s">
        <v>72</v>
      </c>
      <c r="N304" s="550"/>
      <c r="O304" s="549"/>
    </row>
    <row r="305" spans="1:15" x14ac:dyDescent="0.2">
      <c r="A305" s="627" t="s">
        <v>890</v>
      </c>
      <c r="B305" s="627" t="s">
        <v>900</v>
      </c>
      <c r="C305" s="627" t="s">
        <v>891</v>
      </c>
      <c r="D305" s="627" t="s">
        <v>83</v>
      </c>
      <c r="E305" s="627" t="s">
        <v>84</v>
      </c>
      <c r="F305" s="627" t="s">
        <v>85</v>
      </c>
      <c r="G305" s="627" t="s">
        <v>2733</v>
      </c>
      <c r="H305" s="628">
        <v>42505</v>
      </c>
      <c r="I305" s="629">
        <v>263.56</v>
      </c>
      <c r="J305" s="627"/>
      <c r="K305" s="627" t="s">
        <v>182</v>
      </c>
      <c r="L305" s="628">
        <v>42507</v>
      </c>
      <c r="M305" s="627" t="s">
        <v>72</v>
      </c>
      <c r="N305" s="550"/>
      <c r="O305" s="549"/>
    </row>
    <row r="306" spans="1:15" x14ac:dyDescent="0.2">
      <c r="A306" s="627" t="s">
        <v>890</v>
      </c>
      <c r="B306" s="627" t="s">
        <v>900</v>
      </c>
      <c r="C306" s="627" t="s">
        <v>891</v>
      </c>
      <c r="D306" s="627" t="s">
        <v>83</v>
      </c>
      <c r="E306" s="627" t="s">
        <v>84</v>
      </c>
      <c r="F306" s="627" t="s">
        <v>85</v>
      </c>
      <c r="G306" s="627" t="s">
        <v>2734</v>
      </c>
      <c r="H306" s="628">
        <v>42505</v>
      </c>
      <c r="I306" s="629">
        <v>337.13</v>
      </c>
      <c r="J306" s="627"/>
      <c r="K306" s="627" t="s">
        <v>182</v>
      </c>
      <c r="L306" s="628">
        <v>42507</v>
      </c>
      <c r="M306" s="627" t="s">
        <v>72</v>
      </c>
      <c r="N306" s="550"/>
      <c r="O306" s="549"/>
    </row>
    <row r="307" spans="1:15" x14ac:dyDescent="0.2">
      <c r="A307" s="627" t="s">
        <v>890</v>
      </c>
      <c r="B307" s="627" t="s">
        <v>900</v>
      </c>
      <c r="C307" s="627" t="s">
        <v>891</v>
      </c>
      <c r="D307" s="627" t="s">
        <v>83</v>
      </c>
      <c r="E307" s="627" t="s">
        <v>84</v>
      </c>
      <c r="F307" s="627" t="s">
        <v>85</v>
      </c>
      <c r="G307" s="627" t="s">
        <v>2735</v>
      </c>
      <c r="H307" s="628">
        <v>42505</v>
      </c>
      <c r="I307" s="629">
        <v>226.01</v>
      </c>
      <c r="J307" s="627" t="s">
        <v>2736</v>
      </c>
      <c r="K307" s="627" t="s">
        <v>132</v>
      </c>
      <c r="L307" s="628">
        <v>42507</v>
      </c>
      <c r="M307" s="627" t="s">
        <v>72</v>
      </c>
      <c r="N307" s="550"/>
      <c r="O307" s="549"/>
    </row>
    <row r="308" spans="1:15" x14ac:dyDescent="0.2">
      <c r="A308" s="627" t="s">
        <v>890</v>
      </c>
      <c r="B308" s="627" t="s">
        <v>900</v>
      </c>
      <c r="C308" s="627" t="s">
        <v>891</v>
      </c>
      <c r="D308" s="627" t="s">
        <v>83</v>
      </c>
      <c r="E308" s="627" t="s">
        <v>84</v>
      </c>
      <c r="F308" s="627" t="s">
        <v>85</v>
      </c>
      <c r="G308" s="627" t="s">
        <v>2737</v>
      </c>
      <c r="H308" s="628">
        <v>42490</v>
      </c>
      <c r="I308" s="629">
        <v>263.56</v>
      </c>
      <c r="J308" s="627"/>
      <c r="K308" s="627" t="s">
        <v>182</v>
      </c>
      <c r="L308" s="628">
        <v>42495</v>
      </c>
      <c r="M308" s="627" t="s">
        <v>72</v>
      </c>
      <c r="N308" s="550"/>
      <c r="O308" s="549"/>
    </row>
    <row r="309" spans="1:15" x14ac:dyDescent="0.2">
      <c r="A309" s="627" t="s">
        <v>890</v>
      </c>
      <c r="B309" s="627" t="s">
        <v>900</v>
      </c>
      <c r="C309" s="627" t="s">
        <v>891</v>
      </c>
      <c r="D309" s="627" t="s">
        <v>83</v>
      </c>
      <c r="E309" s="627" t="s">
        <v>84</v>
      </c>
      <c r="F309" s="627" t="s">
        <v>85</v>
      </c>
      <c r="G309" s="627" t="s">
        <v>2738</v>
      </c>
      <c r="H309" s="628">
        <v>42490</v>
      </c>
      <c r="I309" s="629">
        <v>286.18</v>
      </c>
      <c r="J309" s="627"/>
      <c r="K309" s="627" t="s">
        <v>182</v>
      </c>
      <c r="L309" s="628">
        <v>42495</v>
      </c>
      <c r="M309" s="627" t="s">
        <v>72</v>
      </c>
      <c r="N309" s="550"/>
      <c r="O309" s="549"/>
    </row>
    <row r="310" spans="1:15" x14ac:dyDescent="0.2">
      <c r="A310" s="627" t="s">
        <v>890</v>
      </c>
      <c r="B310" s="627" t="s">
        <v>900</v>
      </c>
      <c r="C310" s="627" t="s">
        <v>891</v>
      </c>
      <c r="D310" s="627" t="s">
        <v>83</v>
      </c>
      <c r="E310" s="627" t="s">
        <v>84</v>
      </c>
      <c r="F310" s="627" t="s">
        <v>85</v>
      </c>
      <c r="G310" s="627" t="s">
        <v>2739</v>
      </c>
      <c r="H310" s="628">
        <v>42490</v>
      </c>
      <c r="I310" s="629">
        <v>175.7</v>
      </c>
      <c r="J310" s="627"/>
      <c r="K310" s="627" t="s">
        <v>182</v>
      </c>
      <c r="L310" s="628">
        <v>42495</v>
      </c>
      <c r="M310" s="627" t="s">
        <v>72</v>
      </c>
      <c r="N310" s="550"/>
      <c r="O310" s="549"/>
    </row>
    <row r="311" spans="1:15" x14ac:dyDescent="0.2">
      <c r="A311" s="627" t="s">
        <v>890</v>
      </c>
      <c r="B311" s="627" t="s">
        <v>900</v>
      </c>
      <c r="C311" s="627" t="s">
        <v>891</v>
      </c>
      <c r="D311" s="627" t="s">
        <v>83</v>
      </c>
      <c r="E311" s="627" t="s">
        <v>84</v>
      </c>
      <c r="F311" s="627" t="s">
        <v>85</v>
      </c>
      <c r="G311" s="627" t="s">
        <v>2740</v>
      </c>
      <c r="H311" s="628">
        <v>42490</v>
      </c>
      <c r="I311" s="629">
        <v>262.63</v>
      </c>
      <c r="J311" s="627"/>
      <c r="K311" s="627" t="s">
        <v>182</v>
      </c>
      <c r="L311" s="628">
        <v>42495</v>
      </c>
      <c r="M311" s="627" t="s">
        <v>72</v>
      </c>
      <c r="N311" s="550"/>
      <c r="O311" s="549"/>
    </row>
    <row r="312" spans="1:15" x14ac:dyDescent="0.2">
      <c r="A312" s="627" t="s">
        <v>890</v>
      </c>
      <c r="B312" s="627" t="s">
        <v>900</v>
      </c>
      <c r="C312" s="627" t="s">
        <v>891</v>
      </c>
      <c r="D312" s="627" t="s">
        <v>83</v>
      </c>
      <c r="E312" s="627" t="s">
        <v>84</v>
      </c>
      <c r="F312" s="627" t="s">
        <v>85</v>
      </c>
      <c r="G312" s="627" t="s">
        <v>2741</v>
      </c>
      <c r="H312" s="628">
        <v>42490</v>
      </c>
      <c r="I312" s="629">
        <v>263.56</v>
      </c>
      <c r="J312" s="627"/>
      <c r="K312" s="627" t="s">
        <v>182</v>
      </c>
      <c r="L312" s="628">
        <v>42495</v>
      </c>
      <c r="M312" s="627" t="s">
        <v>72</v>
      </c>
      <c r="N312" s="550"/>
      <c r="O312" s="549"/>
    </row>
    <row r="313" spans="1:15" x14ac:dyDescent="0.2">
      <c r="A313" s="627" t="s">
        <v>890</v>
      </c>
      <c r="B313" s="627" t="s">
        <v>900</v>
      </c>
      <c r="C313" s="627" t="s">
        <v>891</v>
      </c>
      <c r="D313" s="627" t="s">
        <v>83</v>
      </c>
      <c r="E313" s="627" t="s">
        <v>84</v>
      </c>
      <c r="F313" s="627" t="s">
        <v>85</v>
      </c>
      <c r="G313" s="627" t="s">
        <v>2742</v>
      </c>
      <c r="H313" s="628">
        <v>42490</v>
      </c>
      <c r="I313" s="629">
        <v>337.13</v>
      </c>
      <c r="J313" s="627"/>
      <c r="K313" s="627" t="s">
        <v>182</v>
      </c>
      <c r="L313" s="628">
        <v>42495</v>
      </c>
      <c r="M313" s="627" t="s">
        <v>72</v>
      </c>
      <c r="N313" s="550"/>
      <c r="O313" s="549"/>
    </row>
    <row r="314" spans="1:15" x14ac:dyDescent="0.2">
      <c r="A314" s="627" t="s">
        <v>890</v>
      </c>
      <c r="B314" s="627" t="s">
        <v>900</v>
      </c>
      <c r="C314" s="627" t="s">
        <v>891</v>
      </c>
      <c r="D314" s="627" t="s">
        <v>83</v>
      </c>
      <c r="E314" s="627" t="s">
        <v>84</v>
      </c>
      <c r="F314" s="627" t="s">
        <v>85</v>
      </c>
      <c r="G314" s="627" t="s">
        <v>2743</v>
      </c>
      <c r="H314" s="628">
        <v>42490</v>
      </c>
      <c r="I314" s="629">
        <v>132.83000000000001</v>
      </c>
      <c r="J314" s="627"/>
      <c r="K314" s="627" t="s">
        <v>413</v>
      </c>
      <c r="L314" s="628">
        <v>42495</v>
      </c>
      <c r="M314" s="627" t="s">
        <v>72</v>
      </c>
      <c r="N314" s="550"/>
      <c r="O314" s="549"/>
    </row>
    <row r="315" spans="1:15" x14ac:dyDescent="0.2">
      <c r="A315" s="627" t="s">
        <v>890</v>
      </c>
      <c r="B315" s="627" t="s">
        <v>900</v>
      </c>
      <c r="C315" s="627" t="s">
        <v>891</v>
      </c>
      <c r="D315" s="627" t="s">
        <v>83</v>
      </c>
      <c r="E315" s="627" t="s">
        <v>84</v>
      </c>
      <c r="F315" s="627" t="s">
        <v>85</v>
      </c>
      <c r="G315" s="627" t="s">
        <v>2744</v>
      </c>
      <c r="H315" s="628">
        <v>42490</v>
      </c>
      <c r="I315" s="629">
        <v>3243.96</v>
      </c>
      <c r="J315" s="627"/>
      <c r="K315" s="627" t="s">
        <v>182</v>
      </c>
      <c r="L315" s="628">
        <v>42495</v>
      </c>
      <c r="M315" s="627" t="s">
        <v>72</v>
      </c>
      <c r="N315" s="550"/>
      <c r="O315" s="549"/>
    </row>
    <row r="316" spans="1:15" x14ac:dyDescent="0.2">
      <c r="A316" s="627" t="s">
        <v>890</v>
      </c>
      <c r="B316" s="627" t="s">
        <v>900</v>
      </c>
      <c r="C316" s="627" t="s">
        <v>891</v>
      </c>
      <c r="D316" s="627" t="s">
        <v>83</v>
      </c>
      <c r="E316" s="627" t="s">
        <v>84</v>
      </c>
      <c r="F316" s="627" t="s">
        <v>85</v>
      </c>
      <c r="G316" s="627" t="s">
        <v>2745</v>
      </c>
      <c r="H316" s="628">
        <v>42490</v>
      </c>
      <c r="I316" s="629">
        <v>204.64</v>
      </c>
      <c r="J316" s="627"/>
      <c r="K316" s="627" t="s">
        <v>417</v>
      </c>
      <c r="L316" s="628">
        <v>42495</v>
      </c>
      <c r="M316" s="627" t="s">
        <v>72</v>
      </c>
      <c r="N316" s="550"/>
      <c r="O316" s="549"/>
    </row>
    <row r="317" spans="1:15" x14ac:dyDescent="0.2">
      <c r="A317" s="627" t="s">
        <v>890</v>
      </c>
      <c r="B317" s="627" t="s">
        <v>900</v>
      </c>
      <c r="C317" s="627" t="s">
        <v>891</v>
      </c>
      <c r="D317" s="627" t="s">
        <v>83</v>
      </c>
      <c r="E317" s="627" t="s">
        <v>84</v>
      </c>
      <c r="F317" s="627" t="s">
        <v>85</v>
      </c>
      <c r="G317" s="627" t="s">
        <v>2746</v>
      </c>
      <c r="H317" s="628">
        <v>42490</v>
      </c>
      <c r="I317" s="629">
        <v>60.5</v>
      </c>
      <c r="J317" s="627"/>
      <c r="K317" s="627" t="s">
        <v>132</v>
      </c>
      <c r="L317" s="628">
        <v>42495</v>
      </c>
      <c r="M317" s="627" t="s">
        <v>72</v>
      </c>
      <c r="N317" s="550"/>
      <c r="O317" s="549"/>
    </row>
    <row r="318" spans="1:15" x14ac:dyDescent="0.2">
      <c r="A318" s="627" t="s">
        <v>890</v>
      </c>
      <c r="B318" s="627" t="s">
        <v>900</v>
      </c>
      <c r="C318" s="627" t="s">
        <v>891</v>
      </c>
      <c r="D318" s="627" t="s">
        <v>83</v>
      </c>
      <c r="E318" s="627" t="s">
        <v>84</v>
      </c>
      <c r="F318" s="627" t="s">
        <v>85</v>
      </c>
      <c r="G318" s="627" t="s">
        <v>2747</v>
      </c>
      <c r="H318" s="628">
        <v>42490</v>
      </c>
      <c r="I318" s="629">
        <v>35.57</v>
      </c>
      <c r="J318" s="627"/>
      <c r="K318" s="627" t="s">
        <v>248</v>
      </c>
      <c r="L318" s="628">
        <v>42495</v>
      </c>
      <c r="M318" s="627" t="s">
        <v>72</v>
      </c>
      <c r="N318" s="550"/>
      <c r="O318" s="549"/>
    </row>
    <row r="319" spans="1:15" x14ac:dyDescent="0.2">
      <c r="A319" s="627" t="s">
        <v>890</v>
      </c>
      <c r="B319" s="627" t="s">
        <v>900</v>
      </c>
      <c r="C319" s="627" t="s">
        <v>891</v>
      </c>
      <c r="D319" s="627" t="s">
        <v>420</v>
      </c>
      <c r="E319" s="627" t="s">
        <v>421</v>
      </c>
      <c r="F319" s="627" t="s">
        <v>422</v>
      </c>
      <c r="G319" s="627" t="s">
        <v>2748</v>
      </c>
      <c r="H319" s="628">
        <v>42485</v>
      </c>
      <c r="I319" s="629">
        <v>217.8</v>
      </c>
      <c r="J319" s="627" t="s">
        <v>2749</v>
      </c>
      <c r="K319" s="627" t="s">
        <v>377</v>
      </c>
      <c r="L319" s="628">
        <v>42493</v>
      </c>
      <c r="M319" s="627" t="s">
        <v>72</v>
      </c>
      <c r="N319" s="550"/>
      <c r="O319" s="549"/>
    </row>
    <row r="320" spans="1:15" x14ac:dyDescent="0.2">
      <c r="A320" s="627" t="s">
        <v>890</v>
      </c>
      <c r="B320" s="627" t="s">
        <v>900</v>
      </c>
      <c r="C320" s="627" t="s">
        <v>891</v>
      </c>
      <c r="D320" s="627" t="s">
        <v>506</v>
      </c>
      <c r="E320" s="627" t="s">
        <v>507</v>
      </c>
      <c r="F320" s="627" t="s">
        <v>508</v>
      </c>
      <c r="G320" s="627" t="s">
        <v>2750</v>
      </c>
      <c r="H320" s="628">
        <v>42514</v>
      </c>
      <c r="I320" s="629">
        <v>217.8</v>
      </c>
      <c r="J320" s="627"/>
      <c r="K320" s="627" t="s">
        <v>112</v>
      </c>
      <c r="L320" s="628">
        <v>42520</v>
      </c>
      <c r="M320" s="627" t="s">
        <v>72</v>
      </c>
      <c r="N320" s="550"/>
      <c r="O320" s="549"/>
    </row>
    <row r="321" spans="1:15" x14ac:dyDescent="0.2">
      <c r="A321" s="627" t="s">
        <v>890</v>
      </c>
      <c r="B321" s="627" t="s">
        <v>900</v>
      </c>
      <c r="C321" s="627" t="s">
        <v>891</v>
      </c>
      <c r="D321" s="627" t="s">
        <v>506</v>
      </c>
      <c r="E321" s="627" t="s">
        <v>507</v>
      </c>
      <c r="F321" s="627" t="s">
        <v>508</v>
      </c>
      <c r="G321" s="627" t="s">
        <v>2751</v>
      </c>
      <c r="H321" s="628">
        <v>42514</v>
      </c>
      <c r="I321" s="629">
        <v>181.5</v>
      </c>
      <c r="J321" s="627" t="s">
        <v>2752</v>
      </c>
      <c r="K321" s="627" t="s">
        <v>135</v>
      </c>
      <c r="L321" s="628">
        <v>42520</v>
      </c>
      <c r="M321" s="627" t="s">
        <v>72</v>
      </c>
      <c r="N321" s="550"/>
      <c r="O321" s="549"/>
    </row>
    <row r="322" spans="1:15" x14ac:dyDescent="0.2">
      <c r="A322" s="627" t="s">
        <v>890</v>
      </c>
      <c r="B322" s="627" t="s">
        <v>900</v>
      </c>
      <c r="C322" s="627" t="s">
        <v>891</v>
      </c>
      <c r="D322" s="627" t="s">
        <v>80</v>
      </c>
      <c r="E322" s="627" t="s">
        <v>81</v>
      </c>
      <c r="F322" s="627" t="s">
        <v>82</v>
      </c>
      <c r="G322" s="627" t="s">
        <v>3326</v>
      </c>
      <c r="H322" s="628">
        <v>42516</v>
      </c>
      <c r="I322" s="629">
        <v>74.099999999999994</v>
      </c>
      <c r="J322" s="627" t="s">
        <v>3327</v>
      </c>
      <c r="K322" s="627" t="s">
        <v>2568</v>
      </c>
      <c r="L322" s="628">
        <v>42521</v>
      </c>
      <c r="M322" s="627" t="s">
        <v>72</v>
      </c>
      <c r="N322" s="550"/>
      <c r="O322" s="549"/>
    </row>
    <row r="323" spans="1:15" x14ac:dyDescent="0.2">
      <c r="A323" s="627" t="s">
        <v>890</v>
      </c>
      <c r="B323" s="627" t="s">
        <v>900</v>
      </c>
      <c r="C323" s="627" t="s">
        <v>891</v>
      </c>
      <c r="D323" s="627" t="s">
        <v>807</v>
      </c>
      <c r="E323" s="627" t="s">
        <v>808</v>
      </c>
      <c r="F323" s="627" t="s">
        <v>809</v>
      </c>
      <c r="G323" s="627" t="s">
        <v>2754</v>
      </c>
      <c r="H323" s="628">
        <v>42485</v>
      </c>
      <c r="I323" s="629">
        <v>119.91</v>
      </c>
      <c r="J323" s="627" t="s">
        <v>2755</v>
      </c>
      <c r="K323" s="627" t="s">
        <v>377</v>
      </c>
      <c r="L323" s="628">
        <v>42502</v>
      </c>
      <c r="M323" s="627" t="s">
        <v>72</v>
      </c>
      <c r="N323" s="550"/>
      <c r="O323" s="549"/>
    </row>
    <row r="324" spans="1:15" x14ac:dyDescent="0.2">
      <c r="A324" s="627" t="s">
        <v>890</v>
      </c>
      <c r="B324" s="627" t="s">
        <v>900</v>
      </c>
      <c r="C324" s="627" t="s">
        <v>891</v>
      </c>
      <c r="D324" s="627" t="s">
        <v>2756</v>
      </c>
      <c r="E324" s="627" t="s">
        <v>2757</v>
      </c>
      <c r="F324" s="627" t="s">
        <v>2758</v>
      </c>
      <c r="G324" s="627" t="s">
        <v>2759</v>
      </c>
      <c r="H324" s="628">
        <v>42510</v>
      </c>
      <c r="I324" s="629">
        <v>3420.33</v>
      </c>
      <c r="J324" s="627" t="s">
        <v>2760</v>
      </c>
      <c r="K324" s="627" t="s">
        <v>132</v>
      </c>
      <c r="L324" s="628">
        <v>42515</v>
      </c>
      <c r="M324" s="627" t="s">
        <v>72</v>
      </c>
      <c r="N324" s="550"/>
      <c r="O324" s="549"/>
    </row>
    <row r="325" spans="1:15" x14ac:dyDescent="0.2">
      <c r="A325" s="627" t="s">
        <v>890</v>
      </c>
      <c r="B325" s="627" t="s">
        <v>900</v>
      </c>
      <c r="C325" s="627" t="s">
        <v>891</v>
      </c>
      <c r="D325" s="627" t="s">
        <v>76</v>
      </c>
      <c r="E325" s="627" t="s">
        <v>77</v>
      </c>
      <c r="F325" s="627" t="s">
        <v>78</v>
      </c>
      <c r="G325" s="627" t="s">
        <v>2762</v>
      </c>
      <c r="H325" s="628">
        <v>42490</v>
      </c>
      <c r="I325" s="629">
        <v>5776.32</v>
      </c>
      <c r="J325" s="627"/>
      <c r="K325" s="627" t="s">
        <v>108</v>
      </c>
      <c r="L325" s="628">
        <v>42492</v>
      </c>
      <c r="M325" s="627" t="s">
        <v>72</v>
      </c>
      <c r="N325" s="550"/>
      <c r="O325" s="549"/>
    </row>
    <row r="326" spans="1:15" x14ac:dyDescent="0.2">
      <c r="A326" s="627" t="s">
        <v>890</v>
      </c>
      <c r="B326" s="627" t="s">
        <v>900</v>
      </c>
      <c r="C326" s="627" t="s">
        <v>891</v>
      </c>
      <c r="D326" s="627" t="s">
        <v>76</v>
      </c>
      <c r="E326" s="627" t="s">
        <v>77</v>
      </c>
      <c r="F326" s="627" t="s">
        <v>78</v>
      </c>
      <c r="G326" s="627" t="s">
        <v>2763</v>
      </c>
      <c r="H326" s="628">
        <v>42490</v>
      </c>
      <c r="I326" s="629">
        <v>1675.16</v>
      </c>
      <c r="J326" s="627"/>
      <c r="K326" s="627" t="s">
        <v>2459</v>
      </c>
      <c r="L326" s="628">
        <v>42492</v>
      </c>
      <c r="M326" s="627" t="s">
        <v>72</v>
      </c>
      <c r="N326" s="550"/>
      <c r="O326" s="549"/>
    </row>
    <row r="327" spans="1:15" x14ac:dyDescent="0.2">
      <c r="A327" s="627" t="s">
        <v>890</v>
      </c>
      <c r="B327" s="627" t="s">
        <v>900</v>
      </c>
      <c r="C327" s="627" t="s">
        <v>891</v>
      </c>
      <c r="D327" s="627" t="s">
        <v>669</v>
      </c>
      <c r="E327" s="627" t="s">
        <v>670</v>
      </c>
      <c r="F327" s="627" t="s">
        <v>671</v>
      </c>
      <c r="G327" s="627" t="s">
        <v>2766</v>
      </c>
      <c r="H327" s="628">
        <v>42485</v>
      </c>
      <c r="I327" s="629">
        <v>68.97</v>
      </c>
      <c r="J327" s="627" t="s">
        <v>1874</v>
      </c>
      <c r="K327" s="627" t="s">
        <v>132</v>
      </c>
      <c r="L327" s="628">
        <v>42496</v>
      </c>
      <c r="M327" s="627" t="s">
        <v>72</v>
      </c>
      <c r="N327" s="550"/>
      <c r="O327" s="549"/>
    </row>
    <row r="328" spans="1:15" x14ac:dyDescent="0.2">
      <c r="A328" s="627" t="s">
        <v>890</v>
      </c>
      <c r="B328" s="627" t="s">
        <v>900</v>
      </c>
      <c r="C328" s="627" t="s">
        <v>891</v>
      </c>
      <c r="D328" s="627" t="s">
        <v>115</v>
      </c>
      <c r="E328" s="627" t="s">
        <v>116</v>
      </c>
      <c r="F328" s="627" t="s">
        <v>117</v>
      </c>
      <c r="G328" s="627" t="s">
        <v>2767</v>
      </c>
      <c r="H328" s="628">
        <v>42490</v>
      </c>
      <c r="I328" s="629">
        <v>10.24</v>
      </c>
      <c r="J328" s="627"/>
      <c r="K328" s="627" t="s">
        <v>132</v>
      </c>
      <c r="L328" s="628">
        <v>42496</v>
      </c>
      <c r="M328" s="627" t="s">
        <v>72</v>
      </c>
      <c r="N328" s="550"/>
      <c r="O328" s="549"/>
    </row>
    <row r="329" spans="1:15" x14ac:dyDescent="0.2">
      <c r="A329" s="627" t="s">
        <v>890</v>
      </c>
      <c r="B329" s="627" t="s">
        <v>900</v>
      </c>
      <c r="C329" s="627" t="s">
        <v>891</v>
      </c>
      <c r="D329" s="627" t="s">
        <v>115</v>
      </c>
      <c r="E329" s="627" t="s">
        <v>116</v>
      </c>
      <c r="F329" s="627" t="s">
        <v>117</v>
      </c>
      <c r="G329" s="627" t="s">
        <v>2768</v>
      </c>
      <c r="H329" s="628">
        <v>42490</v>
      </c>
      <c r="I329" s="629">
        <v>17.059999999999999</v>
      </c>
      <c r="J329" s="627"/>
      <c r="K329" s="627" t="s">
        <v>132</v>
      </c>
      <c r="L329" s="628">
        <v>42496</v>
      </c>
      <c r="M329" s="627" t="s">
        <v>72</v>
      </c>
      <c r="N329" s="550"/>
      <c r="O329" s="549"/>
    </row>
    <row r="330" spans="1:15" x14ac:dyDescent="0.2">
      <c r="A330" s="627" t="s">
        <v>890</v>
      </c>
      <c r="B330" s="627" t="s">
        <v>900</v>
      </c>
      <c r="C330" s="627" t="s">
        <v>891</v>
      </c>
      <c r="D330" s="627" t="s">
        <v>1883</v>
      </c>
      <c r="E330" s="627" t="s">
        <v>1884</v>
      </c>
      <c r="F330" s="627" t="s">
        <v>1885</v>
      </c>
      <c r="G330" s="627" t="s">
        <v>2769</v>
      </c>
      <c r="H330" s="628">
        <v>42505</v>
      </c>
      <c r="I330" s="629">
        <v>182.08</v>
      </c>
      <c r="J330" s="627" t="s">
        <v>2770</v>
      </c>
      <c r="K330" s="627" t="s">
        <v>132</v>
      </c>
      <c r="L330" s="628">
        <v>42515</v>
      </c>
      <c r="M330" s="627" t="s">
        <v>72</v>
      </c>
      <c r="N330" s="550"/>
      <c r="O330" s="549"/>
    </row>
    <row r="331" spans="1:15" x14ac:dyDescent="0.2">
      <c r="A331" s="627" t="s">
        <v>890</v>
      </c>
      <c r="B331" s="627" t="s">
        <v>900</v>
      </c>
      <c r="C331" s="627" t="s">
        <v>891</v>
      </c>
      <c r="D331" s="627" t="s">
        <v>1883</v>
      </c>
      <c r="E331" s="627" t="s">
        <v>1884</v>
      </c>
      <c r="F331" s="627" t="s">
        <v>1885</v>
      </c>
      <c r="G331" s="627" t="s">
        <v>2771</v>
      </c>
      <c r="H331" s="628">
        <v>42505</v>
      </c>
      <c r="I331" s="629">
        <v>631.62</v>
      </c>
      <c r="J331" s="627" t="s">
        <v>2772</v>
      </c>
      <c r="K331" s="627" t="s">
        <v>174</v>
      </c>
      <c r="L331" s="628">
        <v>42515</v>
      </c>
      <c r="M331" s="627" t="s">
        <v>72</v>
      </c>
      <c r="N331" s="550"/>
      <c r="O331" s="549"/>
    </row>
    <row r="332" spans="1:15" x14ac:dyDescent="0.2">
      <c r="A332" s="627" t="s">
        <v>890</v>
      </c>
      <c r="B332" s="627" t="s">
        <v>900</v>
      </c>
      <c r="C332" s="627" t="s">
        <v>891</v>
      </c>
      <c r="D332" s="627" t="s">
        <v>1883</v>
      </c>
      <c r="E332" s="627" t="s">
        <v>1884</v>
      </c>
      <c r="F332" s="627" t="s">
        <v>1885</v>
      </c>
      <c r="G332" s="627" t="s">
        <v>2773</v>
      </c>
      <c r="H332" s="628">
        <v>42505</v>
      </c>
      <c r="I332" s="629">
        <v>877.73</v>
      </c>
      <c r="J332" s="627" t="s">
        <v>2774</v>
      </c>
      <c r="K332" s="627" t="s">
        <v>174</v>
      </c>
      <c r="L332" s="628">
        <v>42515</v>
      </c>
      <c r="M332" s="627" t="s">
        <v>72</v>
      </c>
      <c r="N332" s="550"/>
      <c r="O332" s="549"/>
    </row>
    <row r="333" spans="1:15" x14ac:dyDescent="0.2">
      <c r="A333" s="627" t="s">
        <v>890</v>
      </c>
      <c r="B333" s="627" t="s">
        <v>900</v>
      </c>
      <c r="C333" s="627" t="s">
        <v>891</v>
      </c>
      <c r="D333" s="627" t="s">
        <v>2775</v>
      </c>
      <c r="E333" s="627" t="s">
        <v>2776</v>
      </c>
      <c r="F333" s="627" t="s">
        <v>2777</v>
      </c>
      <c r="G333" s="627" t="s">
        <v>2778</v>
      </c>
      <c r="H333" s="628">
        <v>42429</v>
      </c>
      <c r="I333" s="629">
        <v>176.42</v>
      </c>
      <c r="J333" s="627" t="s">
        <v>2779</v>
      </c>
      <c r="K333" s="627" t="s">
        <v>2459</v>
      </c>
      <c r="L333" s="628">
        <v>42492</v>
      </c>
      <c r="M333" s="627" t="s">
        <v>72</v>
      </c>
      <c r="N333" s="550"/>
      <c r="O333" s="549"/>
    </row>
    <row r="334" spans="1:15" x14ac:dyDescent="0.2">
      <c r="A334" s="627" t="s">
        <v>890</v>
      </c>
      <c r="B334" s="627" t="s">
        <v>900</v>
      </c>
      <c r="C334" s="627" t="s">
        <v>891</v>
      </c>
      <c r="D334" s="627" t="s">
        <v>2260</v>
      </c>
      <c r="E334" s="627" t="s">
        <v>2261</v>
      </c>
      <c r="F334" s="627" t="s">
        <v>2262</v>
      </c>
      <c r="G334" s="627" t="s">
        <v>2263</v>
      </c>
      <c r="H334" s="628">
        <v>42510</v>
      </c>
      <c r="I334" s="629">
        <v>206.57</v>
      </c>
      <c r="J334" s="627" t="s">
        <v>2264</v>
      </c>
      <c r="K334" s="627" t="s">
        <v>132</v>
      </c>
      <c r="L334" s="628">
        <v>42520</v>
      </c>
      <c r="M334" s="627" t="s">
        <v>72</v>
      </c>
      <c r="N334" s="550"/>
      <c r="O334" s="549"/>
    </row>
    <row r="335" spans="1:15" x14ac:dyDescent="0.2">
      <c r="A335" s="627" t="s">
        <v>890</v>
      </c>
      <c r="B335" s="627" t="s">
        <v>900</v>
      </c>
      <c r="C335" s="627" t="s">
        <v>891</v>
      </c>
      <c r="D335" s="627" t="s">
        <v>2780</v>
      </c>
      <c r="E335" s="627" t="s">
        <v>2781</v>
      </c>
      <c r="F335" s="627" t="s">
        <v>2782</v>
      </c>
      <c r="G335" s="627" t="s">
        <v>2783</v>
      </c>
      <c r="H335" s="628">
        <v>42489</v>
      </c>
      <c r="I335" s="629">
        <v>108.9</v>
      </c>
      <c r="J335" s="627" t="s">
        <v>2784</v>
      </c>
      <c r="K335" s="627" t="s">
        <v>303</v>
      </c>
      <c r="L335" s="628">
        <v>42495</v>
      </c>
      <c r="M335" s="627" t="s">
        <v>72</v>
      </c>
      <c r="N335" s="550"/>
      <c r="O335" s="549"/>
    </row>
    <row r="336" spans="1:15" x14ac:dyDescent="0.2">
      <c r="A336" s="627" t="s">
        <v>890</v>
      </c>
      <c r="B336" s="627" t="s">
        <v>900</v>
      </c>
      <c r="C336" s="627" t="s">
        <v>891</v>
      </c>
      <c r="D336" s="627" t="s">
        <v>187</v>
      </c>
      <c r="E336" s="627" t="s">
        <v>188</v>
      </c>
      <c r="F336" s="627" t="s">
        <v>189</v>
      </c>
      <c r="G336" s="627" t="s">
        <v>2785</v>
      </c>
      <c r="H336" s="628">
        <v>42520</v>
      </c>
      <c r="I336" s="629">
        <v>6.05</v>
      </c>
      <c r="J336" s="627"/>
      <c r="K336" s="627" t="s">
        <v>387</v>
      </c>
      <c r="L336" s="628">
        <v>42520</v>
      </c>
      <c r="M336" s="627" t="s">
        <v>72</v>
      </c>
      <c r="N336" s="550"/>
      <c r="O336" s="549"/>
    </row>
    <row r="337" spans="1:15" x14ac:dyDescent="0.2">
      <c r="A337" s="627" t="s">
        <v>890</v>
      </c>
      <c r="B337" s="627" t="s">
        <v>900</v>
      </c>
      <c r="C337" s="627" t="s">
        <v>891</v>
      </c>
      <c r="D337" s="627" t="s">
        <v>2787</v>
      </c>
      <c r="E337" s="627" t="s">
        <v>2788</v>
      </c>
      <c r="F337" s="627" t="s">
        <v>2789</v>
      </c>
      <c r="G337" s="627" t="s">
        <v>2790</v>
      </c>
      <c r="H337" s="628">
        <v>42501</v>
      </c>
      <c r="I337" s="629">
        <v>15.22</v>
      </c>
      <c r="J337" s="627" t="s">
        <v>2791</v>
      </c>
      <c r="K337" s="627" t="s">
        <v>2792</v>
      </c>
      <c r="L337" s="628">
        <v>42501</v>
      </c>
      <c r="M337" s="627" t="s">
        <v>72</v>
      </c>
      <c r="N337" s="550"/>
      <c r="O337" s="549"/>
    </row>
    <row r="338" spans="1:15" x14ac:dyDescent="0.2">
      <c r="A338" s="627" t="s">
        <v>890</v>
      </c>
      <c r="B338" s="627" t="s">
        <v>900</v>
      </c>
      <c r="C338" s="627" t="s">
        <v>891</v>
      </c>
      <c r="D338" s="627" t="s">
        <v>183</v>
      </c>
      <c r="E338" s="627" t="s">
        <v>184</v>
      </c>
      <c r="F338" s="627" t="s">
        <v>185</v>
      </c>
      <c r="G338" s="627" t="s">
        <v>2793</v>
      </c>
      <c r="H338" s="628">
        <v>42515</v>
      </c>
      <c r="I338" s="629">
        <v>317.81</v>
      </c>
      <c r="J338" s="627" t="s">
        <v>2794</v>
      </c>
      <c r="K338" s="627" t="s">
        <v>377</v>
      </c>
      <c r="L338" s="628">
        <v>42517</v>
      </c>
      <c r="M338" s="627" t="s">
        <v>72</v>
      </c>
      <c r="N338" s="550"/>
      <c r="O338" s="549"/>
    </row>
    <row r="339" spans="1:15" x14ac:dyDescent="0.2">
      <c r="A339" s="627" t="s">
        <v>890</v>
      </c>
      <c r="B339" s="627" t="s">
        <v>900</v>
      </c>
      <c r="C339" s="627" t="s">
        <v>891</v>
      </c>
      <c r="D339" s="627" t="s">
        <v>183</v>
      </c>
      <c r="E339" s="627" t="s">
        <v>184</v>
      </c>
      <c r="F339" s="627" t="s">
        <v>185</v>
      </c>
      <c r="G339" s="627" t="s">
        <v>2795</v>
      </c>
      <c r="H339" s="628">
        <v>42514</v>
      </c>
      <c r="I339" s="629">
        <v>2086.83</v>
      </c>
      <c r="J339" s="627" t="s">
        <v>2794</v>
      </c>
      <c r="K339" s="627" t="s">
        <v>377</v>
      </c>
      <c r="L339" s="628">
        <v>42515</v>
      </c>
      <c r="M339" s="627" t="s">
        <v>72</v>
      </c>
      <c r="N339" s="550"/>
      <c r="O339" s="549"/>
    </row>
    <row r="340" spans="1:15" x14ac:dyDescent="0.2">
      <c r="A340" s="627" t="s">
        <v>890</v>
      </c>
      <c r="B340" s="627" t="s">
        <v>900</v>
      </c>
      <c r="C340" s="627" t="s">
        <v>891</v>
      </c>
      <c r="D340" s="627" t="s">
        <v>201</v>
      </c>
      <c r="E340" s="627" t="s">
        <v>202</v>
      </c>
      <c r="F340" s="627" t="s">
        <v>203</v>
      </c>
      <c r="G340" s="627" t="s">
        <v>2796</v>
      </c>
      <c r="H340" s="628">
        <v>42490</v>
      </c>
      <c r="I340" s="629">
        <v>207.93</v>
      </c>
      <c r="J340" s="627"/>
      <c r="K340" s="627" t="s">
        <v>155</v>
      </c>
      <c r="L340" s="628">
        <v>42492</v>
      </c>
      <c r="M340" s="627" t="s">
        <v>72</v>
      </c>
      <c r="N340" s="550"/>
      <c r="O340" s="549"/>
    </row>
    <row r="341" spans="1:15" x14ac:dyDescent="0.2">
      <c r="A341" s="627" t="s">
        <v>890</v>
      </c>
      <c r="B341" s="627" t="s">
        <v>900</v>
      </c>
      <c r="C341" s="627" t="s">
        <v>891</v>
      </c>
      <c r="D341" s="627" t="s">
        <v>352</v>
      </c>
      <c r="E341" s="627" t="s">
        <v>353</v>
      </c>
      <c r="F341" s="627" t="s">
        <v>354</v>
      </c>
      <c r="G341" s="627" t="s">
        <v>2797</v>
      </c>
      <c r="H341" s="628">
        <v>42520</v>
      </c>
      <c r="I341" s="629">
        <v>280.83</v>
      </c>
      <c r="J341" s="627"/>
      <c r="K341" s="627" t="s">
        <v>406</v>
      </c>
      <c r="L341" s="628">
        <v>42520</v>
      </c>
      <c r="M341" s="627" t="s">
        <v>72</v>
      </c>
      <c r="N341" s="550"/>
      <c r="O341" s="549"/>
    </row>
    <row r="342" spans="1:15" x14ac:dyDescent="0.2">
      <c r="A342" s="627" t="s">
        <v>890</v>
      </c>
      <c r="B342" s="627" t="s">
        <v>900</v>
      </c>
      <c r="C342" s="627" t="s">
        <v>891</v>
      </c>
      <c r="D342" s="627" t="s">
        <v>352</v>
      </c>
      <c r="E342" s="627" t="s">
        <v>353</v>
      </c>
      <c r="F342" s="627" t="s">
        <v>354</v>
      </c>
      <c r="G342" s="627" t="s">
        <v>2798</v>
      </c>
      <c r="H342" s="628">
        <v>42492</v>
      </c>
      <c r="I342" s="629">
        <v>64.739999999999995</v>
      </c>
      <c r="J342" s="627"/>
      <c r="K342" s="627" t="s">
        <v>434</v>
      </c>
      <c r="L342" s="628">
        <v>42493</v>
      </c>
      <c r="M342" s="627" t="s">
        <v>72</v>
      </c>
      <c r="N342" s="550"/>
      <c r="O342" s="549"/>
    </row>
    <row r="343" spans="1:15" x14ac:dyDescent="0.2">
      <c r="A343" s="627" t="s">
        <v>890</v>
      </c>
      <c r="B343" s="627" t="s">
        <v>900</v>
      </c>
      <c r="C343" s="627" t="s">
        <v>891</v>
      </c>
      <c r="D343" s="627" t="s">
        <v>348</v>
      </c>
      <c r="E343" s="627" t="s">
        <v>349</v>
      </c>
      <c r="F343" s="627" t="s">
        <v>350</v>
      </c>
      <c r="G343" s="627" t="s">
        <v>2801</v>
      </c>
      <c r="H343" s="628">
        <v>42490</v>
      </c>
      <c r="I343" s="629">
        <v>11</v>
      </c>
      <c r="J343" s="627"/>
      <c r="K343" s="627" t="s">
        <v>2466</v>
      </c>
      <c r="L343" s="628">
        <v>42496</v>
      </c>
      <c r="M343" s="627" t="s">
        <v>72</v>
      </c>
      <c r="N343" s="550"/>
      <c r="O343" s="549"/>
    </row>
    <row r="344" spans="1:15" x14ac:dyDescent="0.2">
      <c r="A344" s="627" t="s">
        <v>890</v>
      </c>
      <c r="B344" s="627" t="s">
        <v>900</v>
      </c>
      <c r="C344" s="627" t="s">
        <v>891</v>
      </c>
      <c r="D344" s="627" t="s">
        <v>348</v>
      </c>
      <c r="E344" s="627" t="s">
        <v>349</v>
      </c>
      <c r="F344" s="627" t="s">
        <v>350</v>
      </c>
      <c r="G344" s="627" t="s">
        <v>2802</v>
      </c>
      <c r="H344" s="628">
        <v>42490</v>
      </c>
      <c r="I344" s="629">
        <v>46.86</v>
      </c>
      <c r="J344" s="627"/>
      <c r="K344" s="627" t="s">
        <v>2786</v>
      </c>
      <c r="L344" s="628">
        <v>42496</v>
      </c>
      <c r="M344" s="627" t="s">
        <v>72</v>
      </c>
      <c r="N344" s="550"/>
      <c r="O344" s="549"/>
    </row>
    <row r="345" spans="1:15" x14ac:dyDescent="0.2">
      <c r="A345" s="627" t="s">
        <v>890</v>
      </c>
      <c r="B345" s="627" t="s">
        <v>900</v>
      </c>
      <c r="C345" s="627" t="s">
        <v>891</v>
      </c>
      <c r="D345" s="627" t="s">
        <v>348</v>
      </c>
      <c r="E345" s="627" t="s">
        <v>349</v>
      </c>
      <c r="F345" s="627" t="s">
        <v>350</v>
      </c>
      <c r="G345" s="627" t="s">
        <v>2803</v>
      </c>
      <c r="H345" s="628">
        <v>42490</v>
      </c>
      <c r="I345" s="629">
        <v>20.77</v>
      </c>
      <c r="J345" s="627"/>
      <c r="K345" s="627" t="s">
        <v>2786</v>
      </c>
      <c r="L345" s="628">
        <v>42501</v>
      </c>
      <c r="M345" s="627" t="s">
        <v>72</v>
      </c>
      <c r="N345" s="550"/>
      <c r="O345" s="549"/>
    </row>
    <row r="346" spans="1:15" x14ac:dyDescent="0.2">
      <c r="A346" s="627" t="s">
        <v>890</v>
      </c>
      <c r="B346" s="627" t="s">
        <v>900</v>
      </c>
      <c r="C346" s="627" t="s">
        <v>891</v>
      </c>
      <c r="D346" s="627" t="s">
        <v>105</v>
      </c>
      <c r="E346" s="627" t="s">
        <v>106</v>
      </c>
      <c r="F346" s="627" t="s">
        <v>107</v>
      </c>
      <c r="G346" s="627" t="s">
        <v>3328</v>
      </c>
      <c r="H346" s="628">
        <v>42520</v>
      </c>
      <c r="I346" s="629">
        <v>271.04000000000002</v>
      </c>
      <c r="J346" s="627"/>
      <c r="K346" s="627" t="s">
        <v>299</v>
      </c>
      <c r="L346" s="628">
        <v>42521</v>
      </c>
      <c r="M346" s="627" t="s">
        <v>72</v>
      </c>
      <c r="N346" s="550"/>
      <c r="O346" s="549"/>
    </row>
    <row r="347" spans="1:15" x14ac:dyDescent="0.2">
      <c r="A347" s="627" t="s">
        <v>890</v>
      </c>
      <c r="B347" s="627" t="s">
        <v>900</v>
      </c>
      <c r="C347" s="627" t="s">
        <v>891</v>
      </c>
      <c r="D347" s="627" t="s">
        <v>105</v>
      </c>
      <c r="E347" s="627" t="s">
        <v>106</v>
      </c>
      <c r="F347" s="627" t="s">
        <v>107</v>
      </c>
      <c r="G347" s="627" t="s">
        <v>2804</v>
      </c>
      <c r="H347" s="628">
        <v>42516</v>
      </c>
      <c r="I347" s="629">
        <v>56.07</v>
      </c>
      <c r="J347" s="627" t="s">
        <v>2805</v>
      </c>
      <c r="K347" s="627" t="s">
        <v>132</v>
      </c>
      <c r="L347" s="628">
        <v>42517</v>
      </c>
      <c r="M347" s="627" t="s">
        <v>72</v>
      </c>
      <c r="N347" s="550"/>
      <c r="O347" s="549"/>
    </row>
    <row r="348" spans="1:15" x14ac:dyDescent="0.2">
      <c r="A348" s="627" t="s">
        <v>890</v>
      </c>
      <c r="B348" s="627" t="s">
        <v>900</v>
      </c>
      <c r="C348" s="627" t="s">
        <v>891</v>
      </c>
      <c r="D348" s="627" t="s">
        <v>105</v>
      </c>
      <c r="E348" s="627" t="s">
        <v>106</v>
      </c>
      <c r="F348" s="627" t="s">
        <v>107</v>
      </c>
      <c r="G348" s="627" t="s">
        <v>2806</v>
      </c>
      <c r="H348" s="628">
        <v>42516</v>
      </c>
      <c r="I348" s="629">
        <v>440.44</v>
      </c>
      <c r="J348" s="627"/>
      <c r="K348" s="627" t="s">
        <v>299</v>
      </c>
      <c r="L348" s="628">
        <v>42517</v>
      </c>
      <c r="M348" s="627" t="s">
        <v>72</v>
      </c>
      <c r="N348" s="550"/>
      <c r="O348" s="549"/>
    </row>
    <row r="349" spans="1:15" x14ac:dyDescent="0.2">
      <c r="A349" s="627" t="s">
        <v>890</v>
      </c>
      <c r="B349" s="627" t="s">
        <v>900</v>
      </c>
      <c r="C349" s="627" t="s">
        <v>891</v>
      </c>
      <c r="D349" s="627" t="s">
        <v>105</v>
      </c>
      <c r="E349" s="627" t="s">
        <v>106</v>
      </c>
      <c r="F349" s="627" t="s">
        <v>107</v>
      </c>
      <c r="G349" s="627" t="s">
        <v>2807</v>
      </c>
      <c r="H349" s="628">
        <v>42516</v>
      </c>
      <c r="I349" s="629">
        <v>97.1</v>
      </c>
      <c r="J349" s="627"/>
      <c r="K349" s="627" t="s">
        <v>299</v>
      </c>
      <c r="L349" s="628">
        <v>42517</v>
      </c>
      <c r="M349" s="627" t="s">
        <v>72</v>
      </c>
      <c r="N349" s="550"/>
      <c r="O349" s="549"/>
    </row>
    <row r="350" spans="1:15" x14ac:dyDescent="0.2">
      <c r="A350" s="627" t="s">
        <v>890</v>
      </c>
      <c r="B350" s="627" t="s">
        <v>900</v>
      </c>
      <c r="C350" s="627" t="s">
        <v>891</v>
      </c>
      <c r="D350" s="627" t="s">
        <v>105</v>
      </c>
      <c r="E350" s="627" t="s">
        <v>106</v>
      </c>
      <c r="F350" s="627" t="s">
        <v>107</v>
      </c>
      <c r="G350" s="627" t="s">
        <v>2808</v>
      </c>
      <c r="H350" s="628">
        <v>42510</v>
      </c>
      <c r="I350" s="629">
        <v>410.99</v>
      </c>
      <c r="J350" s="627"/>
      <c r="K350" s="627" t="s">
        <v>97</v>
      </c>
      <c r="L350" s="628">
        <v>42513</v>
      </c>
      <c r="M350" s="627" t="s">
        <v>72</v>
      </c>
      <c r="N350" s="550"/>
      <c r="O350" s="549"/>
    </row>
    <row r="351" spans="1:15" x14ac:dyDescent="0.2">
      <c r="A351" s="627" t="s">
        <v>890</v>
      </c>
      <c r="B351" s="627" t="s">
        <v>900</v>
      </c>
      <c r="C351" s="627" t="s">
        <v>891</v>
      </c>
      <c r="D351" s="627" t="s">
        <v>105</v>
      </c>
      <c r="E351" s="627" t="s">
        <v>106</v>
      </c>
      <c r="F351" s="627" t="s">
        <v>107</v>
      </c>
      <c r="G351" s="627" t="s">
        <v>2809</v>
      </c>
      <c r="H351" s="628">
        <v>42509</v>
      </c>
      <c r="I351" s="629">
        <v>87.27</v>
      </c>
      <c r="J351" s="627" t="s">
        <v>2810</v>
      </c>
      <c r="K351" s="627" t="s">
        <v>132</v>
      </c>
      <c r="L351" s="628">
        <v>42513</v>
      </c>
      <c r="M351" s="627" t="s">
        <v>72</v>
      </c>
      <c r="N351" s="550"/>
      <c r="O351" s="549"/>
    </row>
    <row r="352" spans="1:15" x14ac:dyDescent="0.2">
      <c r="A352" s="627" t="s">
        <v>890</v>
      </c>
      <c r="B352" s="627" t="s">
        <v>900</v>
      </c>
      <c r="C352" s="627" t="s">
        <v>891</v>
      </c>
      <c r="D352" s="627" t="s">
        <v>105</v>
      </c>
      <c r="E352" s="627" t="s">
        <v>106</v>
      </c>
      <c r="F352" s="627" t="s">
        <v>107</v>
      </c>
      <c r="G352" s="627" t="s">
        <v>2812</v>
      </c>
      <c r="H352" s="628">
        <v>42506</v>
      </c>
      <c r="I352" s="629">
        <v>44.49</v>
      </c>
      <c r="J352" s="627" t="s">
        <v>2813</v>
      </c>
      <c r="K352" s="627" t="s">
        <v>299</v>
      </c>
      <c r="L352" s="628">
        <v>42507</v>
      </c>
      <c r="M352" s="627" t="s">
        <v>1735</v>
      </c>
      <c r="N352" s="550"/>
      <c r="O352" s="549"/>
    </row>
    <row r="353" spans="1:15" x14ac:dyDescent="0.2">
      <c r="A353" s="627" t="s">
        <v>890</v>
      </c>
      <c r="B353" s="627" t="s">
        <v>900</v>
      </c>
      <c r="C353" s="627" t="s">
        <v>891</v>
      </c>
      <c r="D353" s="627" t="s">
        <v>105</v>
      </c>
      <c r="E353" s="627" t="s">
        <v>106</v>
      </c>
      <c r="F353" s="627" t="s">
        <v>107</v>
      </c>
      <c r="G353" s="627" t="s">
        <v>2814</v>
      </c>
      <c r="H353" s="628">
        <v>42506</v>
      </c>
      <c r="I353" s="629">
        <v>1130.1400000000001</v>
      </c>
      <c r="J353" s="627" t="s">
        <v>2810</v>
      </c>
      <c r="K353" s="627" t="s">
        <v>132</v>
      </c>
      <c r="L353" s="628">
        <v>42507</v>
      </c>
      <c r="M353" s="627" t="s">
        <v>72</v>
      </c>
      <c r="N353" s="550"/>
      <c r="O353" s="549"/>
    </row>
    <row r="354" spans="1:15" x14ac:dyDescent="0.2">
      <c r="A354" s="627" t="s">
        <v>890</v>
      </c>
      <c r="B354" s="627" t="s">
        <v>900</v>
      </c>
      <c r="C354" s="627" t="s">
        <v>891</v>
      </c>
      <c r="D354" s="627" t="s">
        <v>1261</v>
      </c>
      <c r="E354" s="627" t="s">
        <v>1262</v>
      </c>
      <c r="F354" s="627" t="s">
        <v>1263</v>
      </c>
      <c r="G354" s="627" t="s">
        <v>2815</v>
      </c>
      <c r="H354" s="628">
        <v>42510</v>
      </c>
      <c r="I354" s="629">
        <v>61.71</v>
      </c>
      <c r="J354" s="627" t="s">
        <v>2816</v>
      </c>
      <c r="K354" s="627" t="s">
        <v>132</v>
      </c>
      <c r="L354" s="628">
        <v>42516</v>
      </c>
      <c r="M354" s="627" t="s">
        <v>72</v>
      </c>
      <c r="N354" s="550"/>
      <c r="O354" s="549"/>
    </row>
    <row r="355" spans="1:15" x14ac:dyDescent="0.2">
      <c r="A355" s="627" t="s">
        <v>890</v>
      </c>
      <c r="B355" s="627" t="s">
        <v>900</v>
      </c>
      <c r="C355" s="627" t="s">
        <v>891</v>
      </c>
      <c r="D355" s="627" t="s">
        <v>1261</v>
      </c>
      <c r="E355" s="627" t="s">
        <v>1262</v>
      </c>
      <c r="F355" s="627" t="s">
        <v>1263</v>
      </c>
      <c r="G355" s="627" t="s">
        <v>2817</v>
      </c>
      <c r="H355" s="628">
        <v>42510</v>
      </c>
      <c r="I355" s="629">
        <v>64.61</v>
      </c>
      <c r="J355" s="627" t="s">
        <v>2818</v>
      </c>
      <c r="K355" s="627" t="s">
        <v>132</v>
      </c>
      <c r="L355" s="628">
        <v>42516</v>
      </c>
      <c r="M355" s="627" t="s">
        <v>72</v>
      </c>
      <c r="N355" s="550"/>
      <c r="O355" s="549"/>
    </row>
    <row r="356" spans="1:15" x14ac:dyDescent="0.2">
      <c r="A356" s="627" t="s">
        <v>890</v>
      </c>
      <c r="B356" s="627" t="s">
        <v>900</v>
      </c>
      <c r="C356" s="627" t="s">
        <v>891</v>
      </c>
      <c r="D356" s="627" t="s">
        <v>2819</v>
      </c>
      <c r="E356" s="627" t="s">
        <v>2820</v>
      </c>
      <c r="F356" s="627" t="s">
        <v>2821</v>
      </c>
      <c r="G356" s="627" t="s">
        <v>2822</v>
      </c>
      <c r="H356" s="628">
        <v>42510</v>
      </c>
      <c r="I356" s="629">
        <v>40.659999999999997</v>
      </c>
      <c r="J356" s="627" t="s">
        <v>2823</v>
      </c>
      <c r="K356" s="627" t="s">
        <v>132</v>
      </c>
      <c r="L356" s="628">
        <v>42515</v>
      </c>
      <c r="M356" s="627" t="s">
        <v>72</v>
      </c>
      <c r="N356" s="550"/>
      <c r="O356" s="549"/>
    </row>
    <row r="357" spans="1:15" x14ac:dyDescent="0.2">
      <c r="A357" s="627" t="s">
        <v>890</v>
      </c>
      <c r="B357" s="627" t="s">
        <v>900</v>
      </c>
      <c r="C357" s="627" t="s">
        <v>891</v>
      </c>
      <c r="D357" s="627" t="s">
        <v>2819</v>
      </c>
      <c r="E357" s="627" t="s">
        <v>2820</v>
      </c>
      <c r="F357" s="627" t="s">
        <v>2821</v>
      </c>
      <c r="G357" s="627" t="s">
        <v>2824</v>
      </c>
      <c r="H357" s="628">
        <v>42489</v>
      </c>
      <c r="I357" s="629">
        <v>65.47</v>
      </c>
      <c r="J357" s="627" t="s">
        <v>2823</v>
      </c>
      <c r="K357" s="627" t="s">
        <v>132</v>
      </c>
      <c r="L357" s="628">
        <v>42496</v>
      </c>
      <c r="M357" s="627" t="s">
        <v>72</v>
      </c>
      <c r="N357" s="550"/>
      <c r="O357" s="549"/>
    </row>
    <row r="358" spans="1:15" x14ac:dyDescent="0.2">
      <c r="A358" s="627" t="s">
        <v>890</v>
      </c>
      <c r="B358" s="627" t="s">
        <v>900</v>
      </c>
      <c r="C358" s="627" t="s">
        <v>891</v>
      </c>
      <c r="D358" s="627" t="s">
        <v>2819</v>
      </c>
      <c r="E358" s="627" t="s">
        <v>2820</v>
      </c>
      <c r="F358" s="627" t="s">
        <v>2821</v>
      </c>
      <c r="G358" s="627" t="s">
        <v>2825</v>
      </c>
      <c r="H358" s="628">
        <v>42489</v>
      </c>
      <c r="I358" s="629">
        <v>101.66</v>
      </c>
      <c r="J358" s="627" t="s">
        <v>2823</v>
      </c>
      <c r="K358" s="627" t="s">
        <v>132</v>
      </c>
      <c r="L358" s="628">
        <v>42496</v>
      </c>
      <c r="M358" s="627" t="s">
        <v>72</v>
      </c>
      <c r="N358" s="550"/>
      <c r="O358" s="549"/>
    </row>
    <row r="359" spans="1:15" x14ac:dyDescent="0.2">
      <c r="A359" s="627" t="s">
        <v>890</v>
      </c>
      <c r="B359" s="627" t="s">
        <v>900</v>
      </c>
      <c r="C359" s="627" t="s">
        <v>891</v>
      </c>
      <c r="D359" s="627" t="s">
        <v>443</v>
      </c>
      <c r="E359" s="627" t="s">
        <v>444</v>
      </c>
      <c r="F359" s="627" t="s">
        <v>445</v>
      </c>
      <c r="G359" s="627" t="s">
        <v>3329</v>
      </c>
      <c r="H359" s="628">
        <v>42521</v>
      </c>
      <c r="I359" s="629">
        <v>338.2</v>
      </c>
      <c r="J359" s="627"/>
      <c r="K359" s="627" t="s">
        <v>248</v>
      </c>
      <c r="L359" s="628">
        <v>42521</v>
      </c>
      <c r="M359" s="627" t="s">
        <v>72</v>
      </c>
      <c r="N359" s="550"/>
      <c r="O359" s="549"/>
    </row>
    <row r="360" spans="1:15" x14ac:dyDescent="0.2">
      <c r="A360" s="627" t="s">
        <v>890</v>
      </c>
      <c r="B360" s="627" t="s">
        <v>900</v>
      </c>
      <c r="C360" s="627" t="s">
        <v>891</v>
      </c>
      <c r="D360" s="627" t="s">
        <v>443</v>
      </c>
      <c r="E360" s="627" t="s">
        <v>444</v>
      </c>
      <c r="F360" s="627" t="s">
        <v>445</v>
      </c>
      <c r="G360" s="627" t="s">
        <v>2826</v>
      </c>
      <c r="H360" s="628">
        <v>42514</v>
      </c>
      <c r="I360" s="629">
        <v>139.15</v>
      </c>
      <c r="J360" s="627" t="s">
        <v>2827</v>
      </c>
      <c r="K360" s="627" t="s">
        <v>377</v>
      </c>
      <c r="L360" s="628">
        <v>42520</v>
      </c>
      <c r="M360" s="627" t="s">
        <v>72</v>
      </c>
      <c r="N360" s="550"/>
      <c r="O360" s="549"/>
    </row>
    <row r="361" spans="1:15" x14ac:dyDescent="0.2">
      <c r="A361" s="627" t="s">
        <v>890</v>
      </c>
      <c r="B361" s="627" t="s">
        <v>900</v>
      </c>
      <c r="C361" s="627" t="s">
        <v>891</v>
      </c>
      <c r="D361" s="627" t="s">
        <v>443</v>
      </c>
      <c r="E361" s="627" t="s">
        <v>444</v>
      </c>
      <c r="F361" s="627" t="s">
        <v>445</v>
      </c>
      <c r="G361" s="627" t="s">
        <v>2828</v>
      </c>
      <c r="H361" s="628">
        <v>42510</v>
      </c>
      <c r="I361" s="629">
        <v>338.2</v>
      </c>
      <c r="J361" s="627"/>
      <c r="K361" s="627" t="s">
        <v>2102</v>
      </c>
      <c r="L361" s="628">
        <v>42514</v>
      </c>
      <c r="M361" s="627" t="s">
        <v>72</v>
      </c>
      <c r="N361" s="550"/>
      <c r="O361" s="549"/>
    </row>
    <row r="362" spans="1:15" x14ac:dyDescent="0.2">
      <c r="A362" s="627" t="s">
        <v>890</v>
      </c>
      <c r="B362" s="627" t="s">
        <v>900</v>
      </c>
      <c r="C362" s="627" t="s">
        <v>891</v>
      </c>
      <c r="D362" s="627" t="s">
        <v>500</v>
      </c>
      <c r="E362" s="627" t="s">
        <v>501</v>
      </c>
      <c r="F362" s="627" t="s">
        <v>502</v>
      </c>
      <c r="G362" s="627" t="s">
        <v>2829</v>
      </c>
      <c r="H362" s="628">
        <v>42516</v>
      </c>
      <c r="I362" s="629">
        <v>34.4</v>
      </c>
      <c r="J362" s="627"/>
      <c r="K362" s="627" t="s">
        <v>674</v>
      </c>
      <c r="L362" s="628">
        <v>42520</v>
      </c>
      <c r="M362" s="627" t="s">
        <v>72</v>
      </c>
      <c r="N362" s="550"/>
      <c r="O362" s="549"/>
    </row>
    <row r="363" spans="1:15" x14ac:dyDescent="0.2">
      <c r="A363" s="627" t="s">
        <v>890</v>
      </c>
      <c r="B363" s="627" t="s">
        <v>900</v>
      </c>
      <c r="C363" s="627" t="s">
        <v>891</v>
      </c>
      <c r="D363" s="627" t="s">
        <v>500</v>
      </c>
      <c r="E363" s="627" t="s">
        <v>501</v>
      </c>
      <c r="F363" s="627" t="s">
        <v>502</v>
      </c>
      <c r="G363" s="627" t="s">
        <v>2830</v>
      </c>
      <c r="H363" s="628">
        <v>42509</v>
      </c>
      <c r="I363" s="629">
        <v>37.659999999999997</v>
      </c>
      <c r="J363" s="627"/>
      <c r="K363" s="627" t="s">
        <v>2831</v>
      </c>
      <c r="L363" s="628">
        <v>42513</v>
      </c>
      <c r="M363" s="627" t="s">
        <v>72</v>
      </c>
      <c r="N363" s="550"/>
      <c r="O363" s="549"/>
    </row>
    <row r="364" spans="1:15" x14ac:dyDescent="0.2">
      <c r="A364" s="627" t="s">
        <v>890</v>
      </c>
      <c r="B364" s="627" t="s">
        <v>900</v>
      </c>
      <c r="C364" s="627" t="s">
        <v>891</v>
      </c>
      <c r="D364" s="627" t="s">
        <v>500</v>
      </c>
      <c r="E364" s="627" t="s">
        <v>501</v>
      </c>
      <c r="F364" s="627" t="s">
        <v>502</v>
      </c>
      <c r="G364" s="627" t="s">
        <v>2832</v>
      </c>
      <c r="H364" s="628">
        <v>42488</v>
      </c>
      <c r="I364" s="629">
        <v>48.92</v>
      </c>
      <c r="J364" s="627"/>
      <c r="K364" s="627" t="s">
        <v>674</v>
      </c>
      <c r="L364" s="628">
        <v>42492</v>
      </c>
      <c r="M364" s="627" t="s">
        <v>72</v>
      </c>
      <c r="N364" s="550"/>
      <c r="O364" s="549"/>
    </row>
    <row r="365" spans="1:15" x14ac:dyDescent="0.2">
      <c r="A365" s="627" t="s">
        <v>890</v>
      </c>
      <c r="B365" s="627" t="s">
        <v>900</v>
      </c>
      <c r="C365" s="627" t="s">
        <v>891</v>
      </c>
      <c r="D365" s="627" t="s">
        <v>341</v>
      </c>
      <c r="E365" s="627" t="s">
        <v>342</v>
      </c>
      <c r="F365" s="627" t="s">
        <v>343</v>
      </c>
      <c r="G365" s="627" t="s">
        <v>2833</v>
      </c>
      <c r="H365" s="628">
        <v>42517</v>
      </c>
      <c r="I365" s="629">
        <v>379.77</v>
      </c>
      <c r="J365" s="627" t="s">
        <v>2834</v>
      </c>
      <c r="K365" s="627" t="s">
        <v>299</v>
      </c>
      <c r="L365" s="628">
        <v>42520</v>
      </c>
      <c r="M365" s="627" t="s">
        <v>72</v>
      </c>
      <c r="N365" s="550"/>
      <c r="O365" s="549"/>
    </row>
    <row r="366" spans="1:15" x14ac:dyDescent="0.2">
      <c r="A366" s="627" t="s">
        <v>890</v>
      </c>
      <c r="B366" s="627" t="s">
        <v>900</v>
      </c>
      <c r="C366" s="627" t="s">
        <v>891</v>
      </c>
      <c r="D366" s="627" t="s">
        <v>341</v>
      </c>
      <c r="E366" s="627" t="s">
        <v>342</v>
      </c>
      <c r="F366" s="627" t="s">
        <v>343</v>
      </c>
      <c r="G366" s="627" t="s">
        <v>2837</v>
      </c>
      <c r="H366" s="628">
        <v>42507</v>
      </c>
      <c r="I366" s="629">
        <v>700.72</v>
      </c>
      <c r="J366" s="627" t="s">
        <v>2838</v>
      </c>
      <c r="K366" s="627" t="s">
        <v>299</v>
      </c>
      <c r="L366" s="628">
        <v>42513</v>
      </c>
      <c r="M366" s="627" t="s">
        <v>72</v>
      </c>
      <c r="N366" s="550"/>
      <c r="O366" s="549"/>
    </row>
    <row r="367" spans="1:15" x14ac:dyDescent="0.2">
      <c r="A367" s="627" t="s">
        <v>890</v>
      </c>
      <c r="B367" s="627" t="s">
        <v>900</v>
      </c>
      <c r="C367" s="627" t="s">
        <v>891</v>
      </c>
      <c r="D367" s="627" t="s">
        <v>341</v>
      </c>
      <c r="E367" s="627" t="s">
        <v>342</v>
      </c>
      <c r="F367" s="627" t="s">
        <v>343</v>
      </c>
      <c r="G367" s="627" t="s">
        <v>2841</v>
      </c>
      <c r="H367" s="628">
        <v>42507</v>
      </c>
      <c r="I367" s="629">
        <v>235.13</v>
      </c>
      <c r="J367" s="627" t="s">
        <v>2842</v>
      </c>
      <c r="K367" s="627" t="s">
        <v>299</v>
      </c>
      <c r="L367" s="628">
        <v>42513</v>
      </c>
      <c r="M367" s="627" t="s">
        <v>72</v>
      </c>
      <c r="N367" s="550"/>
      <c r="O367" s="549"/>
    </row>
    <row r="368" spans="1:15" x14ac:dyDescent="0.2">
      <c r="A368" s="627" t="s">
        <v>890</v>
      </c>
      <c r="B368" s="627" t="s">
        <v>900</v>
      </c>
      <c r="C368" s="627" t="s">
        <v>891</v>
      </c>
      <c r="D368" s="627" t="s">
        <v>341</v>
      </c>
      <c r="E368" s="627" t="s">
        <v>342</v>
      </c>
      <c r="F368" s="627" t="s">
        <v>343</v>
      </c>
      <c r="G368" s="627" t="s">
        <v>2846</v>
      </c>
      <c r="H368" s="628">
        <v>42496</v>
      </c>
      <c r="I368" s="629">
        <v>210.06</v>
      </c>
      <c r="J368" s="627" t="s">
        <v>2847</v>
      </c>
      <c r="K368" s="627" t="s">
        <v>299</v>
      </c>
      <c r="L368" s="628">
        <v>42501</v>
      </c>
      <c r="M368" s="627" t="s">
        <v>72</v>
      </c>
      <c r="N368" s="550"/>
      <c r="O368" s="549"/>
    </row>
    <row r="369" spans="1:15" x14ac:dyDescent="0.2">
      <c r="A369" s="627" t="s">
        <v>890</v>
      </c>
      <c r="B369" s="627" t="s">
        <v>900</v>
      </c>
      <c r="C369" s="627" t="s">
        <v>891</v>
      </c>
      <c r="D369" s="627" t="s">
        <v>341</v>
      </c>
      <c r="E369" s="627" t="s">
        <v>342</v>
      </c>
      <c r="F369" s="627" t="s">
        <v>343</v>
      </c>
      <c r="G369" s="627" t="s">
        <v>2848</v>
      </c>
      <c r="H369" s="628">
        <v>42493</v>
      </c>
      <c r="I369" s="629">
        <v>1225.1300000000001</v>
      </c>
      <c r="J369" s="627" t="s">
        <v>2849</v>
      </c>
      <c r="K369" s="627" t="s">
        <v>377</v>
      </c>
      <c r="L369" s="628">
        <v>42501</v>
      </c>
      <c r="M369" s="627" t="s">
        <v>72</v>
      </c>
      <c r="N369" s="550"/>
      <c r="O369" s="549"/>
    </row>
    <row r="370" spans="1:15" x14ac:dyDescent="0.2">
      <c r="A370" s="627" t="s">
        <v>890</v>
      </c>
      <c r="B370" s="627" t="s">
        <v>900</v>
      </c>
      <c r="C370" s="627" t="s">
        <v>891</v>
      </c>
      <c r="D370" s="627" t="s">
        <v>341</v>
      </c>
      <c r="E370" s="627" t="s">
        <v>342</v>
      </c>
      <c r="F370" s="627" t="s">
        <v>343</v>
      </c>
      <c r="G370" s="627" t="s">
        <v>2850</v>
      </c>
      <c r="H370" s="628">
        <v>42486</v>
      </c>
      <c r="I370" s="629">
        <v>350.9</v>
      </c>
      <c r="J370" s="627" t="s">
        <v>2851</v>
      </c>
      <c r="K370" s="627" t="s">
        <v>299</v>
      </c>
      <c r="L370" s="628">
        <v>42492</v>
      </c>
      <c r="M370" s="627" t="s">
        <v>72</v>
      </c>
      <c r="N370" s="550"/>
      <c r="O370" s="549"/>
    </row>
    <row r="371" spans="1:15" x14ac:dyDescent="0.2">
      <c r="A371" s="627" t="s">
        <v>890</v>
      </c>
      <c r="B371" s="627" t="s">
        <v>900</v>
      </c>
      <c r="C371" s="627" t="s">
        <v>891</v>
      </c>
      <c r="D371" s="627" t="s">
        <v>101</v>
      </c>
      <c r="E371" s="627" t="s">
        <v>102</v>
      </c>
      <c r="F371" s="627" t="s">
        <v>103</v>
      </c>
      <c r="G371" s="627" t="s">
        <v>2852</v>
      </c>
      <c r="H371" s="628">
        <v>42508</v>
      </c>
      <c r="I371" s="629">
        <v>3838.97</v>
      </c>
      <c r="J371" s="627" t="s">
        <v>2853</v>
      </c>
      <c r="K371" s="627" t="s">
        <v>132</v>
      </c>
      <c r="L371" s="628">
        <v>42515</v>
      </c>
      <c r="M371" s="627" t="s">
        <v>72</v>
      </c>
      <c r="N371" s="550"/>
      <c r="O371" s="549"/>
    </row>
    <row r="372" spans="1:15" x14ac:dyDescent="0.2">
      <c r="A372" s="627" t="s">
        <v>890</v>
      </c>
      <c r="B372" s="627" t="s">
        <v>900</v>
      </c>
      <c r="C372" s="627" t="s">
        <v>891</v>
      </c>
      <c r="D372" s="627" t="s">
        <v>2854</v>
      </c>
      <c r="E372" s="627" t="s">
        <v>2855</v>
      </c>
      <c r="F372" s="627" t="s">
        <v>2856</v>
      </c>
      <c r="G372" s="627" t="s">
        <v>2857</v>
      </c>
      <c r="H372" s="628">
        <v>42508</v>
      </c>
      <c r="I372" s="629">
        <v>193.38</v>
      </c>
      <c r="J372" s="627" t="s">
        <v>2858</v>
      </c>
      <c r="K372" s="627" t="s">
        <v>769</v>
      </c>
      <c r="L372" s="628">
        <v>42510</v>
      </c>
      <c r="M372" s="627" t="s">
        <v>72</v>
      </c>
      <c r="N372" s="550"/>
      <c r="O372" s="549"/>
    </row>
    <row r="373" spans="1:15" x14ac:dyDescent="0.2">
      <c r="A373" s="627" t="s">
        <v>890</v>
      </c>
      <c r="B373" s="627" t="s">
        <v>900</v>
      </c>
      <c r="C373" s="627" t="s">
        <v>891</v>
      </c>
      <c r="D373" s="627" t="s">
        <v>2854</v>
      </c>
      <c r="E373" s="627" t="s">
        <v>2855</v>
      </c>
      <c r="F373" s="627" t="s">
        <v>2856</v>
      </c>
      <c r="G373" s="627" t="s">
        <v>2859</v>
      </c>
      <c r="H373" s="628">
        <v>42500</v>
      </c>
      <c r="I373" s="629">
        <v>193.38</v>
      </c>
      <c r="J373" s="627" t="s">
        <v>2860</v>
      </c>
      <c r="K373" s="627" t="s">
        <v>174</v>
      </c>
      <c r="L373" s="628">
        <v>42501</v>
      </c>
      <c r="M373" s="627" t="s">
        <v>72</v>
      </c>
      <c r="N373" s="550"/>
      <c r="O373" s="549"/>
    </row>
    <row r="374" spans="1:15" x14ac:dyDescent="0.2">
      <c r="A374" s="627" t="s">
        <v>890</v>
      </c>
      <c r="B374" s="627" t="s">
        <v>900</v>
      </c>
      <c r="C374" s="627" t="s">
        <v>891</v>
      </c>
      <c r="D374" s="627" t="s">
        <v>2854</v>
      </c>
      <c r="E374" s="627" t="s">
        <v>2855</v>
      </c>
      <c r="F374" s="627" t="s">
        <v>2856</v>
      </c>
      <c r="G374" s="627" t="s">
        <v>2861</v>
      </c>
      <c r="H374" s="628">
        <v>42500</v>
      </c>
      <c r="I374" s="629">
        <v>578.69000000000005</v>
      </c>
      <c r="J374" s="627" t="s">
        <v>2862</v>
      </c>
      <c r="K374" s="627" t="s">
        <v>174</v>
      </c>
      <c r="L374" s="628">
        <v>42501</v>
      </c>
      <c r="M374" s="627" t="s">
        <v>72</v>
      </c>
      <c r="N374" s="550"/>
      <c r="O374" s="549"/>
    </row>
    <row r="375" spans="1:15" x14ac:dyDescent="0.2">
      <c r="A375" s="627" t="s">
        <v>890</v>
      </c>
      <c r="B375" s="627" t="s">
        <v>900</v>
      </c>
      <c r="C375" s="627" t="s">
        <v>891</v>
      </c>
      <c r="D375" s="627" t="s">
        <v>2854</v>
      </c>
      <c r="E375" s="627" t="s">
        <v>2855</v>
      </c>
      <c r="F375" s="627" t="s">
        <v>2856</v>
      </c>
      <c r="G375" s="627" t="s">
        <v>2863</v>
      </c>
      <c r="H375" s="628">
        <v>42489</v>
      </c>
      <c r="I375" s="629">
        <v>193.38</v>
      </c>
      <c r="J375" s="627" t="s">
        <v>2864</v>
      </c>
      <c r="K375" s="627" t="s">
        <v>174</v>
      </c>
      <c r="L375" s="628">
        <v>42492</v>
      </c>
      <c r="M375" s="627" t="s">
        <v>72</v>
      </c>
      <c r="N375" s="550"/>
      <c r="O375" s="549"/>
    </row>
    <row r="376" spans="1:15" x14ac:dyDescent="0.2">
      <c r="A376" s="627" t="s">
        <v>890</v>
      </c>
      <c r="B376" s="627" t="s">
        <v>900</v>
      </c>
      <c r="C376" s="627" t="s">
        <v>891</v>
      </c>
      <c r="D376" s="627" t="s">
        <v>142</v>
      </c>
      <c r="E376" s="627" t="s">
        <v>143</v>
      </c>
      <c r="F376" s="627" t="s">
        <v>144</v>
      </c>
      <c r="G376" s="627" t="s">
        <v>2865</v>
      </c>
      <c r="H376" s="628">
        <v>42490</v>
      </c>
      <c r="I376" s="629">
        <v>320.64999999999998</v>
      </c>
      <c r="J376" s="627" t="s">
        <v>2866</v>
      </c>
      <c r="K376" s="627" t="s">
        <v>299</v>
      </c>
      <c r="L376" s="628">
        <v>42500</v>
      </c>
      <c r="M376" s="627" t="s">
        <v>72</v>
      </c>
      <c r="N376" s="550"/>
      <c r="O376" s="549"/>
    </row>
    <row r="377" spans="1:15" x14ac:dyDescent="0.2">
      <c r="A377" s="627" t="s">
        <v>890</v>
      </c>
      <c r="B377" s="627" t="s">
        <v>900</v>
      </c>
      <c r="C377" s="627" t="s">
        <v>891</v>
      </c>
      <c r="D377" s="627" t="s">
        <v>384</v>
      </c>
      <c r="E377" s="627" t="s">
        <v>385</v>
      </c>
      <c r="F377" s="627" t="s">
        <v>386</v>
      </c>
      <c r="G377" s="627" t="s">
        <v>2867</v>
      </c>
      <c r="H377" s="628">
        <v>42510</v>
      </c>
      <c r="I377" s="629">
        <v>22.87</v>
      </c>
      <c r="J377" s="627" t="s">
        <v>2868</v>
      </c>
      <c r="K377" s="627" t="s">
        <v>377</v>
      </c>
      <c r="L377" s="628">
        <v>42515</v>
      </c>
      <c r="M377" s="627" t="s">
        <v>72</v>
      </c>
      <c r="N377" s="550"/>
      <c r="O377" s="549"/>
    </row>
    <row r="378" spans="1:15" x14ac:dyDescent="0.2">
      <c r="A378" s="627" t="s">
        <v>890</v>
      </c>
      <c r="B378" s="627" t="s">
        <v>900</v>
      </c>
      <c r="C378" s="627" t="s">
        <v>891</v>
      </c>
      <c r="D378" s="627" t="s">
        <v>384</v>
      </c>
      <c r="E378" s="627" t="s">
        <v>385</v>
      </c>
      <c r="F378" s="627" t="s">
        <v>386</v>
      </c>
      <c r="G378" s="627" t="s">
        <v>2869</v>
      </c>
      <c r="H378" s="628">
        <v>42510</v>
      </c>
      <c r="I378" s="629">
        <v>174.24</v>
      </c>
      <c r="J378" s="627" t="s">
        <v>2868</v>
      </c>
      <c r="K378" s="627" t="s">
        <v>377</v>
      </c>
      <c r="L378" s="628">
        <v>42515</v>
      </c>
      <c r="M378" s="627" t="s">
        <v>72</v>
      </c>
      <c r="N378" s="550"/>
      <c r="O378" s="549"/>
    </row>
    <row r="379" spans="1:15" x14ac:dyDescent="0.2">
      <c r="A379" s="627" t="s">
        <v>890</v>
      </c>
      <c r="B379" s="627" t="s">
        <v>900</v>
      </c>
      <c r="C379" s="627" t="s">
        <v>891</v>
      </c>
      <c r="D379" s="627" t="s">
        <v>384</v>
      </c>
      <c r="E379" s="627" t="s">
        <v>385</v>
      </c>
      <c r="F379" s="627" t="s">
        <v>386</v>
      </c>
      <c r="G379" s="627" t="s">
        <v>2870</v>
      </c>
      <c r="H379" s="628">
        <v>42501</v>
      </c>
      <c r="I379" s="629">
        <v>155.72999999999999</v>
      </c>
      <c r="J379" s="627"/>
      <c r="K379" s="627" t="s">
        <v>377</v>
      </c>
      <c r="L379" s="628">
        <v>42503</v>
      </c>
      <c r="M379" s="627" t="s">
        <v>72</v>
      </c>
      <c r="N379" s="550"/>
      <c r="O379" s="549"/>
    </row>
    <row r="380" spans="1:15" x14ac:dyDescent="0.2">
      <c r="A380" s="627" t="s">
        <v>890</v>
      </c>
      <c r="B380" s="627" t="s">
        <v>900</v>
      </c>
      <c r="C380" s="627" t="s">
        <v>891</v>
      </c>
      <c r="D380" s="627" t="s">
        <v>384</v>
      </c>
      <c r="E380" s="627" t="s">
        <v>385</v>
      </c>
      <c r="F380" s="627" t="s">
        <v>386</v>
      </c>
      <c r="G380" s="627" t="s">
        <v>2871</v>
      </c>
      <c r="H380" s="628">
        <v>42496</v>
      </c>
      <c r="I380" s="629">
        <v>170.09</v>
      </c>
      <c r="J380" s="627"/>
      <c r="K380" s="627" t="s">
        <v>135</v>
      </c>
      <c r="L380" s="628">
        <v>42503</v>
      </c>
      <c r="M380" s="627" t="s">
        <v>72</v>
      </c>
      <c r="N380" s="550"/>
      <c r="O380" s="549"/>
    </row>
    <row r="381" spans="1:15" x14ac:dyDescent="0.2">
      <c r="A381" s="627" t="s">
        <v>890</v>
      </c>
      <c r="B381" s="627" t="s">
        <v>900</v>
      </c>
      <c r="C381" s="627" t="s">
        <v>891</v>
      </c>
      <c r="D381" s="627" t="s">
        <v>1912</v>
      </c>
      <c r="E381" s="627" t="s">
        <v>1913</v>
      </c>
      <c r="F381" s="627" t="s">
        <v>1914</v>
      </c>
      <c r="G381" s="627" t="s">
        <v>2872</v>
      </c>
      <c r="H381" s="628">
        <v>42516</v>
      </c>
      <c r="I381" s="629">
        <v>488.96</v>
      </c>
      <c r="J381" s="627" t="s">
        <v>2873</v>
      </c>
      <c r="K381" s="627" t="s">
        <v>132</v>
      </c>
      <c r="L381" s="628">
        <v>42520</v>
      </c>
      <c r="M381" s="627" t="s">
        <v>72</v>
      </c>
      <c r="N381" s="550"/>
      <c r="O381" s="549"/>
    </row>
    <row r="382" spans="1:15" x14ac:dyDescent="0.2">
      <c r="A382" s="627" t="s">
        <v>890</v>
      </c>
      <c r="B382" s="627" t="s">
        <v>900</v>
      </c>
      <c r="C382" s="627" t="s">
        <v>891</v>
      </c>
      <c r="D382" s="627" t="s">
        <v>1912</v>
      </c>
      <c r="E382" s="627" t="s">
        <v>1913</v>
      </c>
      <c r="F382" s="627" t="s">
        <v>1914</v>
      </c>
      <c r="G382" s="627" t="s">
        <v>2874</v>
      </c>
      <c r="H382" s="628">
        <v>42502</v>
      </c>
      <c r="I382" s="629">
        <v>347.03</v>
      </c>
      <c r="J382" s="627" t="s">
        <v>2875</v>
      </c>
      <c r="K382" s="627" t="s">
        <v>132</v>
      </c>
      <c r="L382" s="628">
        <v>42502</v>
      </c>
      <c r="M382" s="627" t="s">
        <v>72</v>
      </c>
      <c r="N382" s="550"/>
      <c r="O382" s="549"/>
    </row>
    <row r="383" spans="1:15" x14ac:dyDescent="0.2">
      <c r="A383" s="627" t="s">
        <v>890</v>
      </c>
      <c r="B383" s="627" t="s">
        <v>900</v>
      </c>
      <c r="C383" s="627" t="s">
        <v>891</v>
      </c>
      <c r="D383" s="627" t="s">
        <v>73</v>
      </c>
      <c r="E383" s="627" t="s">
        <v>74</v>
      </c>
      <c r="F383" s="627" t="s">
        <v>75</v>
      </c>
      <c r="G383" s="627" t="s">
        <v>2876</v>
      </c>
      <c r="H383" s="628">
        <v>42495</v>
      </c>
      <c r="I383" s="629">
        <v>100.43</v>
      </c>
      <c r="J383" s="627"/>
      <c r="K383" s="627" t="s">
        <v>556</v>
      </c>
      <c r="L383" s="628">
        <v>42499</v>
      </c>
      <c r="M383" s="627" t="s">
        <v>72</v>
      </c>
      <c r="N383" s="550"/>
      <c r="O383" s="549"/>
    </row>
    <row r="384" spans="1:15" x14ac:dyDescent="0.2">
      <c r="A384" s="627" t="s">
        <v>890</v>
      </c>
      <c r="B384" s="627" t="s">
        <v>900</v>
      </c>
      <c r="C384" s="627" t="s">
        <v>891</v>
      </c>
      <c r="D384" s="627" t="s">
        <v>73</v>
      </c>
      <c r="E384" s="627" t="s">
        <v>74</v>
      </c>
      <c r="F384" s="627" t="s">
        <v>75</v>
      </c>
      <c r="G384" s="627" t="s">
        <v>2877</v>
      </c>
      <c r="H384" s="628">
        <v>42490</v>
      </c>
      <c r="I384" s="629">
        <v>83.77</v>
      </c>
      <c r="J384" s="627"/>
      <c r="K384" s="627" t="s">
        <v>556</v>
      </c>
      <c r="L384" s="628">
        <v>42494</v>
      </c>
      <c r="M384" s="627" t="s">
        <v>72</v>
      </c>
      <c r="N384" s="550"/>
      <c r="O384" s="549"/>
    </row>
    <row r="385" spans="1:15" x14ac:dyDescent="0.2">
      <c r="A385" s="627" t="s">
        <v>890</v>
      </c>
      <c r="B385" s="627" t="s">
        <v>900</v>
      </c>
      <c r="C385" s="627" t="s">
        <v>891</v>
      </c>
      <c r="D385" s="627" t="s">
        <v>2878</v>
      </c>
      <c r="E385" s="627" t="s">
        <v>2879</v>
      </c>
      <c r="F385" s="627" t="s">
        <v>2880</v>
      </c>
      <c r="G385" s="627" t="s">
        <v>2881</v>
      </c>
      <c r="H385" s="628">
        <v>42496</v>
      </c>
      <c r="I385" s="629">
        <v>370.8</v>
      </c>
      <c r="J385" s="627"/>
      <c r="K385" s="627" t="s">
        <v>2099</v>
      </c>
      <c r="L385" s="628">
        <v>42503</v>
      </c>
      <c r="M385" s="627" t="s">
        <v>72</v>
      </c>
      <c r="N385" s="550"/>
      <c r="O385" s="549"/>
    </row>
    <row r="386" spans="1:15" x14ac:dyDescent="0.2">
      <c r="A386" s="627" t="s">
        <v>890</v>
      </c>
      <c r="B386" s="627" t="s">
        <v>900</v>
      </c>
      <c r="C386" s="627" t="s">
        <v>891</v>
      </c>
      <c r="D386" s="627" t="s">
        <v>1921</v>
      </c>
      <c r="E386" s="627" t="s">
        <v>1922</v>
      </c>
      <c r="F386" s="627" t="s">
        <v>1923</v>
      </c>
      <c r="G386" s="627" t="s">
        <v>2882</v>
      </c>
      <c r="H386" s="628">
        <v>42509</v>
      </c>
      <c r="I386" s="629">
        <v>733.27</v>
      </c>
      <c r="J386" s="627" t="s">
        <v>2883</v>
      </c>
      <c r="K386" s="627" t="s">
        <v>132</v>
      </c>
      <c r="L386" s="628">
        <v>42515</v>
      </c>
      <c r="M386" s="627" t="s">
        <v>72</v>
      </c>
      <c r="N386" s="550"/>
      <c r="O386" s="549"/>
    </row>
    <row r="387" spans="1:15" x14ac:dyDescent="0.2">
      <c r="A387" s="627" t="s">
        <v>890</v>
      </c>
      <c r="B387" s="627" t="s">
        <v>900</v>
      </c>
      <c r="C387" s="627" t="s">
        <v>891</v>
      </c>
      <c r="D387" s="627" t="s">
        <v>1921</v>
      </c>
      <c r="E387" s="627" t="s">
        <v>1922</v>
      </c>
      <c r="F387" s="627" t="s">
        <v>1923</v>
      </c>
      <c r="G387" s="627" t="s">
        <v>2884</v>
      </c>
      <c r="H387" s="628">
        <v>42496</v>
      </c>
      <c r="I387" s="629">
        <v>683.65</v>
      </c>
      <c r="J387" s="627" t="s">
        <v>2885</v>
      </c>
      <c r="K387" s="627" t="s">
        <v>132</v>
      </c>
      <c r="L387" s="628">
        <v>42500</v>
      </c>
      <c r="M387" s="627" t="s">
        <v>72</v>
      </c>
      <c r="N387" s="550"/>
      <c r="O387" s="549"/>
    </row>
    <row r="388" spans="1:15" x14ac:dyDescent="0.2">
      <c r="A388" s="627" t="s">
        <v>890</v>
      </c>
      <c r="B388" s="627" t="s">
        <v>900</v>
      </c>
      <c r="C388" s="627" t="s">
        <v>891</v>
      </c>
      <c r="D388" s="627" t="s">
        <v>1921</v>
      </c>
      <c r="E388" s="627" t="s">
        <v>1922</v>
      </c>
      <c r="F388" s="627" t="s">
        <v>1923</v>
      </c>
      <c r="G388" s="627" t="s">
        <v>2886</v>
      </c>
      <c r="H388" s="628">
        <v>42489</v>
      </c>
      <c r="I388" s="629">
        <v>400.91</v>
      </c>
      <c r="J388" s="627" t="s">
        <v>2887</v>
      </c>
      <c r="K388" s="627" t="s">
        <v>132</v>
      </c>
      <c r="L388" s="628">
        <v>42494</v>
      </c>
      <c r="M388" s="627" t="s">
        <v>72</v>
      </c>
      <c r="N388" s="550"/>
      <c r="O388" s="549"/>
    </row>
    <row r="389" spans="1:15" x14ac:dyDescent="0.2">
      <c r="A389" s="627" t="s">
        <v>890</v>
      </c>
      <c r="B389" s="627" t="s">
        <v>900</v>
      </c>
      <c r="C389" s="627" t="s">
        <v>891</v>
      </c>
      <c r="D389" s="627" t="s">
        <v>553</v>
      </c>
      <c r="E389" s="627" t="s">
        <v>554</v>
      </c>
      <c r="F389" s="627" t="s">
        <v>555</v>
      </c>
      <c r="G389" s="627" t="s">
        <v>2888</v>
      </c>
      <c r="H389" s="628">
        <v>42515</v>
      </c>
      <c r="I389" s="629">
        <v>181.5</v>
      </c>
      <c r="J389" s="627" t="s">
        <v>2889</v>
      </c>
      <c r="K389" s="627" t="s">
        <v>329</v>
      </c>
      <c r="L389" s="628">
        <v>42516</v>
      </c>
      <c r="M389" s="627" t="s">
        <v>72</v>
      </c>
      <c r="N389" s="550"/>
      <c r="O389" s="549"/>
    </row>
    <row r="390" spans="1:15" x14ac:dyDescent="0.2">
      <c r="A390" s="627" t="s">
        <v>890</v>
      </c>
      <c r="B390" s="627" t="s">
        <v>900</v>
      </c>
      <c r="C390" s="627" t="s">
        <v>891</v>
      </c>
      <c r="D390" s="627" t="s">
        <v>553</v>
      </c>
      <c r="E390" s="627" t="s">
        <v>554</v>
      </c>
      <c r="F390" s="627" t="s">
        <v>555</v>
      </c>
      <c r="G390" s="627" t="s">
        <v>2890</v>
      </c>
      <c r="H390" s="628">
        <v>42513</v>
      </c>
      <c r="I390" s="629">
        <v>212.36</v>
      </c>
      <c r="J390" s="627" t="s">
        <v>2891</v>
      </c>
      <c r="K390" s="627" t="s">
        <v>377</v>
      </c>
      <c r="L390" s="628">
        <v>42514</v>
      </c>
      <c r="M390" s="627" t="s">
        <v>72</v>
      </c>
      <c r="N390" s="550"/>
      <c r="O390" s="549"/>
    </row>
    <row r="391" spans="1:15" x14ac:dyDescent="0.2">
      <c r="A391" s="627" t="s">
        <v>890</v>
      </c>
      <c r="B391" s="627" t="s">
        <v>900</v>
      </c>
      <c r="C391" s="627" t="s">
        <v>891</v>
      </c>
      <c r="D391" s="627" t="s">
        <v>553</v>
      </c>
      <c r="E391" s="627" t="s">
        <v>554</v>
      </c>
      <c r="F391" s="627" t="s">
        <v>555</v>
      </c>
      <c r="G391" s="627" t="s">
        <v>2892</v>
      </c>
      <c r="H391" s="628">
        <v>42493</v>
      </c>
      <c r="I391" s="629">
        <v>294.89</v>
      </c>
      <c r="J391" s="627" t="s">
        <v>2893</v>
      </c>
      <c r="K391" s="627" t="s">
        <v>377</v>
      </c>
      <c r="L391" s="628">
        <v>42494</v>
      </c>
      <c r="M391" s="627" t="s">
        <v>72</v>
      </c>
      <c r="N391" s="550"/>
      <c r="O391" s="549"/>
    </row>
    <row r="392" spans="1:15" x14ac:dyDescent="0.2">
      <c r="A392" s="627" t="s">
        <v>890</v>
      </c>
      <c r="B392" s="627" t="s">
        <v>900</v>
      </c>
      <c r="C392" s="627" t="s">
        <v>891</v>
      </c>
      <c r="D392" s="627" t="s">
        <v>2894</v>
      </c>
      <c r="E392" s="627" t="s">
        <v>2895</v>
      </c>
      <c r="F392" s="627" t="s">
        <v>2896</v>
      </c>
      <c r="G392" s="627" t="s">
        <v>2897</v>
      </c>
      <c r="H392" s="628">
        <v>42509</v>
      </c>
      <c r="I392" s="629">
        <v>193.99</v>
      </c>
      <c r="J392" s="627" t="s">
        <v>2898</v>
      </c>
      <c r="K392" s="627" t="s">
        <v>174</v>
      </c>
      <c r="L392" s="628">
        <v>42515</v>
      </c>
      <c r="M392" s="627" t="s">
        <v>72</v>
      </c>
      <c r="N392" s="550"/>
      <c r="O392" s="549"/>
    </row>
    <row r="393" spans="1:15" x14ac:dyDescent="0.2">
      <c r="A393" s="627" t="s">
        <v>890</v>
      </c>
      <c r="B393" s="627" t="s">
        <v>900</v>
      </c>
      <c r="C393" s="627" t="s">
        <v>891</v>
      </c>
      <c r="D393" s="627" t="s">
        <v>793</v>
      </c>
      <c r="E393" s="627" t="s">
        <v>794</v>
      </c>
      <c r="F393" s="627" t="s">
        <v>795</v>
      </c>
      <c r="G393" s="627" t="s">
        <v>2899</v>
      </c>
      <c r="H393" s="628">
        <v>42503</v>
      </c>
      <c r="I393" s="629">
        <v>256.10000000000002</v>
      </c>
      <c r="J393" s="627" t="s">
        <v>2900</v>
      </c>
      <c r="K393" s="627" t="s">
        <v>132</v>
      </c>
      <c r="L393" s="628">
        <v>42515</v>
      </c>
      <c r="M393" s="627" t="s">
        <v>72</v>
      </c>
      <c r="N393" s="550"/>
      <c r="O393" s="549"/>
    </row>
    <row r="394" spans="1:15" x14ac:dyDescent="0.2">
      <c r="A394" s="627" t="s">
        <v>890</v>
      </c>
      <c r="B394" s="627" t="s">
        <v>900</v>
      </c>
      <c r="C394" s="627" t="s">
        <v>891</v>
      </c>
      <c r="D394" s="627" t="s">
        <v>793</v>
      </c>
      <c r="E394" s="627" t="s">
        <v>794</v>
      </c>
      <c r="F394" s="627" t="s">
        <v>795</v>
      </c>
      <c r="G394" s="627" t="s">
        <v>2901</v>
      </c>
      <c r="H394" s="628">
        <v>42480</v>
      </c>
      <c r="I394" s="629">
        <v>282.60000000000002</v>
      </c>
      <c r="J394" s="627" t="s">
        <v>2902</v>
      </c>
      <c r="K394" s="627" t="s">
        <v>377</v>
      </c>
      <c r="L394" s="628">
        <v>42493</v>
      </c>
      <c r="M394" s="627" t="s">
        <v>72</v>
      </c>
      <c r="N394" s="550"/>
      <c r="O394" s="549"/>
    </row>
    <row r="395" spans="1:15" x14ac:dyDescent="0.2">
      <c r="A395" s="627" t="s">
        <v>890</v>
      </c>
      <c r="B395" s="627" t="s">
        <v>900</v>
      </c>
      <c r="C395" s="627" t="s">
        <v>891</v>
      </c>
      <c r="D395" s="627" t="s">
        <v>2903</v>
      </c>
      <c r="E395" s="627" t="s">
        <v>2904</v>
      </c>
      <c r="F395" s="627" t="s">
        <v>2905</v>
      </c>
      <c r="G395" s="627" t="s">
        <v>2906</v>
      </c>
      <c r="H395" s="628">
        <v>42507</v>
      </c>
      <c r="I395" s="629">
        <v>407.97</v>
      </c>
      <c r="J395" s="627" t="s">
        <v>2907</v>
      </c>
      <c r="K395" s="627" t="s">
        <v>174</v>
      </c>
      <c r="L395" s="628">
        <v>42515</v>
      </c>
      <c r="M395" s="627" t="s">
        <v>72</v>
      </c>
      <c r="N395" s="550"/>
      <c r="O395" s="549"/>
    </row>
    <row r="396" spans="1:15" x14ac:dyDescent="0.2">
      <c r="A396" s="627" t="s">
        <v>890</v>
      </c>
      <c r="B396" s="627" t="s">
        <v>900</v>
      </c>
      <c r="C396" s="627" t="s">
        <v>891</v>
      </c>
      <c r="D396" s="627" t="s">
        <v>139</v>
      </c>
      <c r="E396" s="627" t="s">
        <v>140</v>
      </c>
      <c r="F396" s="627" t="s">
        <v>141</v>
      </c>
      <c r="G396" s="627" t="s">
        <v>2908</v>
      </c>
      <c r="H396" s="628">
        <v>42517</v>
      </c>
      <c r="I396" s="629">
        <v>82.76</v>
      </c>
      <c r="J396" s="627" t="s">
        <v>2909</v>
      </c>
      <c r="K396" s="627" t="s">
        <v>329</v>
      </c>
      <c r="L396" s="628">
        <v>42520</v>
      </c>
      <c r="M396" s="627" t="s">
        <v>72</v>
      </c>
      <c r="N396" s="550"/>
      <c r="O396" s="549"/>
    </row>
    <row r="397" spans="1:15" x14ac:dyDescent="0.2">
      <c r="A397" s="627" t="s">
        <v>890</v>
      </c>
      <c r="B397" s="627" t="s">
        <v>900</v>
      </c>
      <c r="C397" s="627" t="s">
        <v>891</v>
      </c>
      <c r="D397" s="627" t="s">
        <v>139</v>
      </c>
      <c r="E397" s="627" t="s">
        <v>140</v>
      </c>
      <c r="F397" s="627" t="s">
        <v>141</v>
      </c>
      <c r="G397" s="627" t="s">
        <v>2910</v>
      </c>
      <c r="H397" s="628">
        <v>42516</v>
      </c>
      <c r="I397" s="629">
        <v>19.600000000000001</v>
      </c>
      <c r="J397" s="627" t="s">
        <v>2909</v>
      </c>
      <c r="K397" s="627" t="s">
        <v>329</v>
      </c>
      <c r="L397" s="628">
        <v>42520</v>
      </c>
      <c r="M397" s="627" t="s">
        <v>72</v>
      </c>
      <c r="N397" s="550"/>
      <c r="O397" s="549"/>
    </row>
    <row r="398" spans="1:15" x14ac:dyDescent="0.2">
      <c r="A398" s="627" t="s">
        <v>890</v>
      </c>
      <c r="B398" s="627" t="s">
        <v>900</v>
      </c>
      <c r="C398" s="627" t="s">
        <v>891</v>
      </c>
      <c r="D398" s="627" t="s">
        <v>139</v>
      </c>
      <c r="E398" s="627" t="s">
        <v>140</v>
      </c>
      <c r="F398" s="627" t="s">
        <v>141</v>
      </c>
      <c r="G398" s="627" t="s">
        <v>2911</v>
      </c>
      <c r="H398" s="628">
        <v>42516</v>
      </c>
      <c r="I398" s="629">
        <v>329.5</v>
      </c>
      <c r="J398" s="627" t="s">
        <v>2912</v>
      </c>
      <c r="K398" s="627" t="s">
        <v>377</v>
      </c>
      <c r="L398" s="628">
        <v>42520</v>
      </c>
      <c r="M398" s="627" t="s">
        <v>72</v>
      </c>
      <c r="N398" s="550"/>
      <c r="O398" s="549"/>
    </row>
    <row r="399" spans="1:15" x14ac:dyDescent="0.2">
      <c r="A399" s="627" t="s">
        <v>890</v>
      </c>
      <c r="B399" s="627" t="s">
        <v>900</v>
      </c>
      <c r="C399" s="627" t="s">
        <v>891</v>
      </c>
      <c r="D399" s="627" t="s">
        <v>139</v>
      </c>
      <c r="E399" s="627" t="s">
        <v>140</v>
      </c>
      <c r="F399" s="627" t="s">
        <v>141</v>
      </c>
      <c r="G399" s="627" t="s">
        <v>2913</v>
      </c>
      <c r="H399" s="628">
        <v>42514</v>
      </c>
      <c r="I399" s="629">
        <v>22.26</v>
      </c>
      <c r="J399" s="627" t="s">
        <v>2909</v>
      </c>
      <c r="K399" s="627" t="s">
        <v>329</v>
      </c>
      <c r="L399" s="628">
        <v>42515</v>
      </c>
      <c r="M399" s="627" t="s">
        <v>72</v>
      </c>
      <c r="N399" s="550"/>
      <c r="O399" s="549"/>
    </row>
    <row r="400" spans="1:15" x14ac:dyDescent="0.2">
      <c r="A400" s="627" t="s">
        <v>890</v>
      </c>
      <c r="B400" s="627" t="s">
        <v>900</v>
      </c>
      <c r="C400" s="627" t="s">
        <v>891</v>
      </c>
      <c r="D400" s="627" t="s">
        <v>139</v>
      </c>
      <c r="E400" s="627" t="s">
        <v>140</v>
      </c>
      <c r="F400" s="627" t="s">
        <v>141</v>
      </c>
      <c r="G400" s="627" t="s">
        <v>2914</v>
      </c>
      <c r="H400" s="628">
        <v>42514</v>
      </c>
      <c r="I400" s="629">
        <v>53.24</v>
      </c>
      <c r="J400" s="627" t="s">
        <v>2912</v>
      </c>
      <c r="K400" s="627" t="s">
        <v>377</v>
      </c>
      <c r="L400" s="628">
        <v>42515</v>
      </c>
      <c r="M400" s="627" t="s">
        <v>72</v>
      </c>
      <c r="N400" s="550"/>
      <c r="O400" s="549"/>
    </row>
    <row r="401" spans="1:15" x14ac:dyDescent="0.2">
      <c r="A401" s="627" t="s">
        <v>890</v>
      </c>
      <c r="B401" s="627" t="s">
        <v>900</v>
      </c>
      <c r="C401" s="627" t="s">
        <v>891</v>
      </c>
      <c r="D401" s="627" t="s">
        <v>139</v>
      </c>
      <c r="E401" s="627" t="s">
        <v>140</v>
      </c>
      <c r="F401" s="627" t="s">
        <v>141</v>
      </c>
      <c r="G401" s="627" t="s">
        <v>2915</v>
      </c>
      <c r="H401" s="628">
        <v>42510</v>
      </c>
      <c r="I401" s="629">
        <v>273.94</v>
      </c>
      <c r="J401" s="627" t="s">
        <v>2916</v>
      </c>
      <c r="K401" s="627" t="s">
        <v>132</v>
      </c>
      <c r="L401" s="628">
        <v>42513</v>
      </c>
      <c r="M401" s="627" t="s">
        <v>72</v>
      </c>
      <c r="N401" s="550"/>
      <c r="O401" s="549"/>
    </row>
    <row r="402" spans="1:15" x14ac:dyDescent="0.2">
      <c r="A402" s="627" t="s">
        <v>890</v>
      </c>
      <c r="B402" s="627" t="s">
        <v>900</v>
      </c>
      <c r="C402" s="627" t="s">
        <v>891</v>
      </c>
      <c r="D402" s="627" t="s">
        <v>139</v>
      </c>
      <c r="E402" s="627" t="s">
        <v>140</v>
      </c>
      <c r="F402" s="627" t="s">
        <v>141</v>
      </c>
      <c r="G402" s="627" t="s">
        <v>2917</v>
      </c>
      <c r="H402" s="628">
        <v>42510</v>
      </c>
      <c r="I402" s="629">
        <v>75.75</v>
      </c>
      <c r="J402" s="627" t="s">
        <v>2916</v>
      </c>
      <c r="K402" s="627" t="s">
        <v>132</v>
      </c>
      <c r="L402" s="628">
        <v>42513</v>
      </c>
      <c r="M402" s="627" t="s">
        <v>72</v>
      </c>
      <c r="N402" s="550"/>
      <c r="O402" s="549"/>
    </row>
    <row r="403" spans="1:15" x14ac:dyDescent="0.2">
      <c r="A403" s="627" t="s">
        <v>890</v>
      </c>
      <c r="B403" s="627" t="s">
        <v>900</v>
      </c>
      <c r="C403" s="627" t="s">
        <v>891</v>
      </c>
      <c r="D403" s="627" t="s">
        <v>139</v>
      </c>
      <c r="E403" s="627" t="s">
        <v>140</v>
      </c>
      <c r="F403" s="627" t="s">
        <v>141</v>
      </c>
      <c r="G403" s="627" t="s">
        <v>2918</v>
      </c>
      <c r="H403" s="628">
        <v>42510</v>
      </c>
      <c r="I403" s="629">
        <v>55.59</v>
      </c>
      <c r="J403" s="627" t="s">
        <v>2919</v>
      </c>
      <c r="K403" s="627" t="s">
        <v>329</v>
      </c>
      <c r="L403" s="628">
        <v>42513</v>
      </c>
      <c r="M403" s="627" t="s">
        <v>72</v>
      </c>
      <c r="N403" s="550"/>
      <c r="O403" s="549"/>
    </row>
    <row r="404" spans="1:15" x14ac:dyDescent="0.2">
      <c r="A404" s="627" t="s">
        <v>890</v>
      </c>
      <c r="B404" s="627" t="s">
        <v>900</v>
      </c>
      <c r="C404" s="627" t="s">
        <v>891</v>
      </c>
      <c r="D404" s="627" t="s">
        <v>139</v>
      </c>
      <c r="E404" s="627" t="s">
        <v>140</v>
      </c>
      <c r="F404" s="627" t="s">
        <v>141</v>
      </c>
      <c r="G404" s="627" t="s">
        <v>2920</v>
      </c>
      <c r="H404" s="628">
        <v>42509</v>
      </c>
      <c r="I404" s="629">
        <v>293.74</v>
      </c>
      <c r="J404" s="627" t="s">
        <v>2919</v>
      </c>
      <c r="K404" s="627" t="s">
        <v>329</v>
      </c>
      <c r="L404" s="628">
        <v>42510</v>
      </c>
      <c r="M404" s="627" t="s">
        <v>72</v>
      </c>
      <c r="N404" s="550"/>
      <c r="O404" s="549"/>
    </row>
    <row r="405" spans="1:15" x14ac:dyDescent="0.2">
      <c r="A405" s="627" t="s">
        <v>890</v>
      </c>
      <c r="B405" s="627" t="s">
        <v>900</v>
      </c>
      <c r="C405" s="627" t="s">
        <v>891</v>
      </c>
      <c r="D405" s="627" t="s">
        <v>139</v>
      </c>
      <c r="E405" s="627" t="s">
        <v>140</v>
      </c>
      <c r="F405" s="627" t="s">
        <v>141</v>
      </c>
      <c r="G405" s="627" t="s">
        <v>2921</v>
      </c>
      <c r="H405" s="628">
        <v>42507</v>
      </c>
      <c r="I405" s="629">
        <v>72.33</v>
      </c>
      <c r="J405" s="627" t="s">
        <v>2922</v>
      </c>
      <c r="K405" s="627" t="s">
        <v>419</v>
      </c>
      <c r="L405" s="628">
        <v>42508</v>
      </c>
      <c r="M405" s="627" t="s">
        <v>72</v>
      </c>
      <c r="N405" s="550"/>
      <c r="O405" s="549"/>
    </row>
    <row r="406" spans="1:15" x14ac:dyDescent="0.2">
      <c r="A406" s="627" t="s">
        <v>890</v>
      </c>
      <c r="B406" s="627" t="s">
        <v>900</v>
      </c>
      <c r="C406" s="627" t="s">
        <v>891</v>
      </c>
      <c r="D406" s="627" t="s">
        <v>139</v>
      </c>
      <c r="E406" s="627" t="s">
        <v>140</v>
      </c>
      <c r="F406" s="627" t="s">
        <v>141</v>
      </c>
      <c r="G406" s="627" t="s">
        <v>2923</v>
      </c>
      <c r="H406" s="628">
        <v>42507</v>
      </c>
      <c r="I406" s="629">
        <v>48.04</v>
      </c>
      <c r="J406" s="627" t="s">
        <v>2924</v>
      </c>
      <c r="K406" s="627" t="s">
        <v>377</v>
      </c>
      <c r="L406" s="628">
        <v>42508</v>
      </c>
      <c r="M406" s="627" t="s">
        <v>72</v>
      </c>
      <c r="N406" s="550"/>
      <c r="O406" s="549"/>
    </row>
    <row r="407" spans="1:15" x14ac:dyDescent="0.2">
      <c r="A407" s="627" t="s">
        <v>890</v>
      </c>
      <c r="B407" s="627" t="s">
        <v>900</v>
      </c>
      <c r="C407" s="627" t="s">
        <v>891</v>
      </c>
      <c r="D407" s="627" t="s">
        <v>139</v>
      </c>
      <c r="E407" s="627" t="s">
        <v>140</v>
      </c>
      <c r="F407" s="627" t="s">
        <v>141</v>
      </c>
      <c r="G407" s="627" t="s">
        <v>2925</v>
      </c>
      <c r="H407" s="628">
        <v>42507</v>
      </c>
      <c r="I407" s="629">
        <v>39.93</v>
      </c>
      <c r="J407" s="627" t="s">
        <v>1927</v>
      </c>
      <c r="K407" s="627" t="s">
        <v>377</v>
      </c>
      <c r="L407" s="628">
        <v>42508</v>
      </c>
      <c r="M407" s="627" t="s">
        <v>72</v>
      </c>
      <c r="N407" s="550"/>
      <c r="O407" s="549"/>
    </row>
    <row r="408" spans="1:15" x14ac:dyDescent="0.2">
      <c r="A408" s="627" t="s">
        <v>890</v>
      </c>
      <c r="B408" s="627" t="s">
        <v>900</v>
      </c>
      <c r="C408" s="627" t="s">
        <v>891</v>
      </c>
      <c r="D408" s="627" t="s">
        <v>139</v>
      </c>
      <c r="E408" s="627" t="s">
        <v>140</v>
      </c>
      <c r="F408" s="627" t="s">
        <v>141</v>
      </c>
      <c r="G408" s="627" t="s">
        <v>2926</v>
      </c>
      <c r="H408" s="628">
        <v>42503</v>
      </c>
      <c r="I408" s="629">
        <v>219.66</v>
      </c>
      <c r="J408" s="627" t="s">
        <v>2912</v>
      </c>
      <c r="K408" s="627" t="s">
        <v>377</v>
      </c>
      <c r="L408" s="628">
        <v>42507</v>
      </c>
      <c r="M408" s="627" t="s">
        <v>72</v>
      </c>
      <c r="N408" s="550"/>
      <c r="O408" s="549"/>
    </row>
    <row r="409" spans="1:15" x14ac:dyDescent="0.2">
      <c r="A409" s="627" t="s">
        <v>890</v>
      </c>
      <c r="B409" s="627" t="s">
        <v>900</v>
      </c>
      <c r="C409" s="627" t="s">
        <v>891</v>
      </c>
      <c r="D409" s="627" t="s">
        <v>139</v>
      </c>
      <c r="E409" s="627" t="s">
        <v>140</v>
      </c>
      <c r="F409" s="627" t="s">
        <v>141</v>
      </c>
      <c r="G409" s="627" t="s">
        <v>2927</v>
      </c>
      <c r="H409" s="628">
        <v>42503</v>
      </c>
      <c r="I409" s="629">
        <v>181.5</v>
      </c>
      <c r="J409" s="627" t="s">
        <v>2928</v>
      </c>
      <c r="K409" s="627" t="s">
        <v>2792</v>
      </c>
      <c r="L409" s="628">
        <v>42507</v>
      </c>
      <c r="M409" s="627" t="s">
        <v>72</v>
      </c>
      <c r="N409" s="550"/>
      <c r="O409" s="549"/>
    </row>
    <row r="410" spans="1:15" x14ac:dyDescent="0.2">
      <c r="A410" s="627" t="s">
        <v>890</v>
      </c>
      <c r="B410" s="627" t="s">
        <v>900</v>
      </c>
      <c r="C410" s="627" t="s">
        <v>891</v>
      </c>
      <c r="D410" s="627" t="s">
        <v>139</v>
      </c>
      <c r="E410" s="627" t="s">
        <v>140</v>
      </c>
      <c r="F410" s="627" t="s">
        <v>141</v>
      </c>
      <c r="G410" s="627" t="s">
        <v>2929</v>
      </c>
      <c r="H410" s="628">
        <v>42496</v>
      </c>
      <c r="I410" s="629">
        <v>254.1</v>
      </c>
      <c r="J410" s="627" t="s">
        <v>2924</v>
      </c>
      <c r="K410" s="627" t="s">
        <v>377</v>
      </c>
      <c r="L410" s="628">
        <v>42500</v>
      </c>
      <c r="M410" s="627" t="s">
        <v>72</v>
      </c>
      <c r="N410" s="550"/>
      <c r="O410" s="549"/>
    </row>
    <row r="411" spans="1:15" x14ac:dyDescent="0.2">
      <c r="A411" s="627" t="s">
        <v>890</v>
      </c>
      <c r="B411" s="627" t="s">
        <v>900</v>
      </c>
      <c r="C411" s="627" t="s">
        <v>891</v>
      </c>
      <c r="D411" s="627" t="s">
        <v>139</v>
      </c>
      <c r="E411" s="627" t="s">
        <v>140</v>
      </c>
      <c r="F411" s="627" t="s">
        <v>141</v>
      </c>
      <c r="G411" s="627" t="s">
        <v>2930</v>
      </c>
      <c r="H411" s="628">
        <v>42496</v>
      </c>
      <c r="I411" s="629">
        <v>205.39</v>
      </c>
      <c r="J411" s="627" t="s">
        <v>2931</v>
      </c>
      <c r="K411" s="627" t="s">
        <v>174</v>
      </c>
      <c r="L411" s="628">
        <v>42500</v>
      </c>
      <c r="M411" s="627" t="s">
        <v>72</v>
      </c>
      <c r="N411" s="550"/>
      <c r="O411" s="549"/>
    </row>
    <row r="412" spans="1:15" x14ac:dyDescent="0.2">
      <c r="A412" s="627" t="s">
        <v>890</v>
      </c>
      <c r="B412" s="627" t="s">
        <v>900</v>
      </c>
      <c r="C412" s="627" t="s">
        <v>891</v>
      </c>
      <c r="D412" s="627" t="s">
        <v>139</v>
      </c>
      <c r="E412" s="627" t="s">
        <v>140</v>
      </c>
      <c r="F412" s="627" t="s">
        <v>141</v>
      </c>
      <c r="G412" s="627" t="s">
        <v>2932</v>
      </c>
      <c r="H412" s="628">
        <v>42492</v>
      </c>
      <c r="I412" s="629">
        <v>270.31</v>
      </c>
      <c r="J412" s="627" t="s">
        <v>2933</v>
      </c>
      <c r="K412" s="627" t="s">
        <v>377</v>
      </c>
      <c r="L412" s="628">
        <v>42493</v>
      </c>
      <c r="M412" s="627" t="s">
        <v>72</v>
      </c>
      <c r="N412" s="550"/>
      <c r="O412" s="549"/>
    </row>
    <row r="413" spans="1:15" x14ac:dyDescent="0.2">
      <c r="A413" s="627" t="s">
        <v>890</v>
      </c>
      <c r="B413" s="627" t="s">
        <v>900</v>
      </c>
      <c r="C413" s="627" t="s">
        <v>891</v>
      </c>
      <c r="D413" s="627" t="s">
        <v>139</v>
      </c>
      <c r="E413" s="627" t="s">
        <v>140</v>
      </c>
      <c r="F413" s="627" t="s">
        <v>141</v>
      </c>
      <c r="G413" s="627" t="s">
        <v>2934</v>
      </c>
      <c r="H413" s="628">
        <v>42492</v>
      </c>
      <c r="I413" s="629">
        <v>380.71</v>
      </c>
      <c r="J413" s="627" t="s">
        <v>2931</v>
      </c>
      <c r="K413" s="627" t="s">
        <v>174</v>
      </c>
      <c r="L413" s="628">
        <v>42493</v>
      </c>
      <c r="M413" s="627" t="s">
        <v>72</v>
      </c>
      <c r="N413" s="550"/>
      <c r="O413" s="549"/>
    </row>
    <row r="414" spans="1:15" x14ac:dyDescent="0.2">
      <c r="A414" s="627" t="s">
        <v>890</v>
      </c>
      <c r="B414" s="627" t="s">
        <v>900</v>
      </c>
      <c r="C414" s="627" t="s">
        <v>891</v>
      </c>
      <c r="D414" s="627" t="s">
        <v>139</v>
      </c>
      <c r="E414" s="627" t="s">
        <v>140</v>
      </c>
      <c r="F414" s="627" t="s">
        <v>141</v>
      </c>
      <c r="G414" s="627" t="s">
        <v>2935</v>
      </c>
      <c r="H414" s="628">
        <v>42489</v>
      </c>
      <c r="I414" s="629">
        <v>492.71</v>
      </c>
      <c r="J414" s="627"/>
      <c r="K414" s="627" t="s">
        <v>1877</v>
      </c>
      <c r="L414" s="628">
        <v>42492</v>
      </c>
      <c r="M414" s="627" t="s">
        <v>72</v>
      </c>
      <c r="N414" s="550"/>
      <c r="O414" s="549"/>
    </row>
    <row r="415" spans="1:15" x14ac:dyDescent="0.2">
      <c r="A415" s="627" t="s">
        <v>890</v>
      </c>
      <c r="B415" s="627" t="s">
        <v>900</v>
      </c>
      <c r="C415" s="627" t="s">
        <v>891</v>
      </c>
      <c r="D415" s="627" t="s">
        <v>136</v>
      </c>
      <c r="E415" s="627" t="s">
        <v>137</v>
      </c>
      <c r="F415" s="627" t="s">
        <v>138</v>
      </c>
      <c r="G415" s="627" t="s">
        <v>2937</v>
      </c>
      <c r="H415" s="628">
        <v>42507</v>
      </c>
      <c r="I415" s="629">
        <v>819.17</v>
      </c>
      <c r="J415" s="627" t="s">
        <v>2938</v>
      </c>
      <c r="K415" s="627" t="s">
        <v>382</v>
      </c>
      <c r="L415" s="628">
        <v>42513</v>
      </c>
      <c r="M415" s="627" t="s">
        <v>72</v>
      </c>
      <c r="N415" s="550"/>
      <c r="O415" s="549"/>
    </row>
    <row r="416" spans="1:15" x14ac:dyDescent="0.2">
      <c r="A416" s="627" t="s">
        <v>890</v>
      </c>
      <c r="B416" s="627" t="s">
        <v>900</v>
      </c>
      <c r="C416" s="627" t="s">
        <v>891</v>
      </c>
      <c r="D416" s="627" t="s">
        <v>171</v>
      </c>
      <c r="E416" s="627" t="s">
        <v>656</v>
      </c>
      <c r="F416" s="627" t="s">
        <v>172</v>
      </c>
      <c r="G416" s="627" t="s">
        <v>2939</v>
      </c>
      <c r="H416" s="628">
        <v>42508</v>
      </c>
      <c r="I416" s="629">
        <v>254.33</v>
      </c>
      <c r="J416" s="627" t="s">
        <v>2940</v>
      </c>
      <c r="K416" s="627" t="s">
        <v>419</v>
      </c>
      <c r="L416" s="628">
        <v>42508</v>
      </c>
      <c r="M416" s="627" t="s">
        <v>72</v>
      </c>
      <c r="N416" s="550"/>
      <c r="O416" s="549"/>
    </row>
    <row r="417" spans="1:15" x14ac:dyDescent="0.2">
      <c r="A417" s="627" t="s">
        <v>890</v>
      </c>
      <c r="B417" s="627" t="s">
        <v>900</v>
      </c>
      <c r="C417" s="627" t="s">
        <v>891</v>
      </c>
      <c r="D417" s="627" t="s">
        <v>1934</v>
      </c>
      <c r="E417" s="627" t="s">
        <v>1935</v>
      </c>
      <c r="F417" s="627" t="s">
        <v>1936</v>
      </c>
      <c r="G417" s="627" t="s">
        <v>2941</v>
      </c>
      <c r="H417" s="628">
        <v>42516</v>
      </c>
      <c r="I417" s="629">
        <v>121.07</v>
      </c>
      <c r="J417" s="627" t="s">
        <v>2942</v>
      </c>
      <c r="K417" s="627" t="s">
        <v>174</v>
      </c>
      <c r="L417" s="628">
        <v>42520</v>
      </c>
      <c r="M417" s="627" t="s">
        <v>72</v>
      </c>
      <c r="N417" s="550"/>
      <c r="O417" s="549"/>
    </row>
    <row r="418" spans="1:15" x14ac:dyDescent="0.2">
      <c r="A418" s="627" t="s">
        <v>890</v>
      </c>
      <c r="B418" s="627" t="s">
        <v>900</v>
      </c>
      <c r="C418" s="627" t="s">
        <v>891</v>
      </c>
      <c r="D418" s="627" t="s">
        <v>1934</v>
      </c>
      <c r="E418" s="627" t="s">
        <v>1935</v>
      </c>
      <c r="F418" s="627" t="s">
        <v>1936</v>
      </c>
      <c r="G418" s="627" t="s">
        <v>2943</v>
      </c>
      <c r="H418" s="628">
        <v>42502</v>
      </c>
      <c r="I418" s="629">
        <v>968.58</v>
      </c>
      <c r="J418" s="627" t="s">
        <v>2944</v>
      </c>
      <c r="K418" s="627" t="s">
        <v>174</v>
      </c>
      <c r="L418" s="628">
        <v>42503</v>
      </c>
      <c r="M418" s="627" t="s">
        <v>72</v>
      </c>
      <c r="N418" s="550"/>
      <c r="O418" s="549"/>
    </row>
    <row r="419" spans="1:15" x14ac:dyDescent="0.2">
      <c r="A419" s="627" t="s">
        <v>890</v>
      </c>
      <c r="B419" s="627" t="s">
        <v>900</v>
      </c>
      <c r="C419" s="627" t="s">
        <v>891</v>
      </c>
      <c r="D419" s="627" t="s">
        <v>1934</v>
      </c>
      <c r="E419" s="627" t="s">
        <v>1935</v>
      </c>
      <c r="F419" s="627" t="s">
        <v>1936</v>
      </c>
      <c r="G419" s="627" t="s">
        <v>2945</v>
      </c>
      <c r="H419" s="628">
        <v>42502</v>
      </c>
      <c r="I419" s="629">
        <v>121.07</v>
      </c>
      <c r="J419" s="627" t="s">
        <v>2946</v>
      </c>
      <c r="K419" s="627" t="s">
        <v>174</v>
      </c>
      <c r="L419" s="628">
        <v>42503</v>
      </c>
      <c r="M419" s="627" t="s">
        <v>72</v>
      </c>
      <c r="N419" s="550"/>
      <c r="O419" s="549"/>
    </row>
    <row r="420" spans="1:15" x14ac:dyDescent="0.2">
      <c r="A420" s="627" t="s">
        <v>890</v>
      </c>
      <c r="B420" s="627" t="s">
        <v>900</v>
      </c>
      <c r="C420" s="627" t="s">
        <v>891</v>
      </c>
      <c r="D420" s="627" t="s">
        <v>1362</v>
      </c>
      <c r="E420" s="627" t="s">
        <v>1363</v>
      </c>
      <c r="F420" s="627" t="s">
        <v>1364</v>
      </c>
      <c r="G420" s="627" t="s">
        <v>2947</v>
      </c>
      <c r="H420" s="628">
        <v>42490</v>
      </c>
      <c r="I420" s="629">
        <v>723.03</v>
      </c>
      <c r="J420" s="627" t="s">
        <v>2948</v>
      </c>
      <c r="K420" s="627" t="s">
        <v>174</v>
      </c>
      <c r="L420" s="628">
        <v>42507</v>
      </c>
      <c r="M420" s="627" t="s">
        <v>72</v>
      </c>
      <c r="N420" s="550"/>
      <c r="O420" s="549"/>
    </row>
    <row r="421" spans="1:15" x14ac:dyDescent="0.2">
      <c r="A421" s="627" t="s">
        <v>890</v>
      </c>
      <c r="B421" s="627" t="s">
        <v>900</v>
      </c>
      <c r="C421" s="627" t="s">
        <v>891</v>
      </c>
      <c r="D421" s="627" t="s">
        <v>1362</v>
      </c>
      <c r="E421" s="627" t="s">
        <v>1363</v>
      </c>
      <c r="F421" s="627" t="s">
        <v>1364</v>
      </c>
      <c r="G421" s="627" t="s">
        <v>2949</v>
      </c>
      <c r="H421" s="628">
        <v>42490</v>
      </c>
      <c r="I421" s="629">
        <v>56.21</v>
      </c>
      <c r="J421" s="627" t="s">
        <v>2950</v>
      </c>
      <c r="K421" s="627" t="s">
        <v>174</v>
      </c>
      <c r="L421" s="628">
        <v>42507</v>
      </c>
      <c r="M421" s="627" t="s">
        <v>72</v>
      </c>
      <c r="N421" s="550"/>
      <c r="O421" s="549"/>
    </row>
    <row r="422" spans="1:15" x14ac:dyDescent="0.2">
      <c r="A422" s="627" t="s">
        <v>890</v>
      </c>
      <c r="B422" s="627" t="s">
        <v>900</v>
      </c>
      <c r="C422" s="627" t="s">
        <v>891</v>
      </c>
      <c r="D422" s="627" t="s">
        <v>1362</v>
      </c>
      <c r="E422" s="627" t="s">
        <v>1363</v>
      </c>
      <c r="F422" s="627" t="s">
        <v>1364</v>
      </c>
      <c r="G422" s="627" t="s">
        <v>2951</v>
      </c>
      <c r="H422" s="628">
        <v>42490</v>
      </c>
      <c r="I422" s="629">
        <v>79.31</v>
      </c>
      <c r="J422" s="627" t="s">
        <v>2950</v>
      </c>
      <c r="K422" s="627" t="s">
        <v>174</v>
      </c>
      <c r="L422" s="628">
        <v>42507</v>
      </c>
      <c r="M422" s="627" t="s">
        <v>72</v>
      </c>
      <c r="N422" s="550"/>
      <c r="O422" s="549"/>
    </row>
    <row r="423" spans="1:15" x14ac:dyDescent="0.2">
      <c r="A423" s="627" t="s">
        <v>890</v>
      </c>
      <c r="B423" s="627" t="s">
        <v>900</v>
      </c>
      <c r="C423" s="627" t="s">
        <v>891</v>
      </c>
      <c r="D423" s="627" t="s">
        <v>1362</v>
      </c>
      <c r="E423" s="627" t="s">
        <v>1363</v>
      </c>
      <c r="F423" s="627" t="s">
        <v>1364</v>
      </c>
      <c r="G423" s="627" t="s">
        <v>2952</v>
      </c>
      <c r="H423" s="628">
        <v>42490</v>
      </c>
      <c r="I423" s="629">
        <v>45.43</v>
      </c>
      <c r="J423" s="627" t="s">
        <v>2950</v>
      </c>
      <c r="K423" s="627" t="s">
        <v>174</v>
      </c>
      <c r="L423" s="628">
        <v>42507</v>
      </c>
      <c r="M423" s="627" t="s">
        <v>72</v>
      </c>
      <c r="N423" s="550"/>
      <c r="O423" s="549"/>
    </row>
    <row r="424" spans="1:15" x14ac:dyDescent="0.2">
      <c r="A424" s="627" t="s">
        <v>890</v>
      </c>
      <c r="B424" s="627" t="s">
        <v>900</v>
      </c>
      <c r="C424" s="627" t="s">
        <v>891</v>
      </c>
      <c r="D424" s="627" t="s">
        <v>1280</v>
      </c>
      <c r="E424" s="627" t="s">
        <v>1281</v>
      </c>
      <c r="F424" s="627" t="s">
        <v>1282</v>
      </c>
      <c r="G424" s="627" t="s">
        <v>2953</v>
      </c>
      <c r="H424" s="628">
        <v>42502</v>
      </c>
      <c r="I424" s="629">
        <v>143.63999999999999</v>
      </c>
      <c r="J424" s="627" t="s">
        <v>2954</v>
      </c>
      <c r="K424" s="627" t="s">
        <v>377</v>
      </c>
      <c r="L424" s="628">
        <v>42513</v>
      </c>
      <c r="M424" s="627" t="s">
        <v>72</v>
      </c>
      <c r="N424" s="550"/>
      <c r="O424" s="549"/>
    </row>
    <row r="425" spans="1:15" x14ac:dyDescent="0.2">
      <c r="A425" s="627" t="s">
        <v>890</v>
      </c>
      <c r="B425" s="627" t="s">
        <v>900</v>
      </c>
      <c r="C425" s="627" t="s">
        <v>891</v>
      </c>
      <c r="D425" s="627" t="s">
        <v>1280</v>
      </c>
      <c r="E425" s="627" t="s">
        <v>1281</v>
      </c>
      <c r="F425" s="627" t="s">
        <v>1282</v>
      </c>
      <c r="G425" s="627" t="s">
        <v>2955</v>
      </c>
      <c r="H425" s="628">
        <v>42492</v>
      </c>
      <c r="I425" s="629">
        <v>100.37</v>
      </c>
      <c r="J425" s="627" t="s">
        <v>2956</v>
      </c>
      <c r="K425" s="627" t="s">
        <v>377</v>
      </c>
      <c r="L425" s="628">
        <v>42503</v>
      </c>
      <c r="M425" s="627" t="s">
        <v>72</v>
      </c>
      <c r="N425" s="550"/>
      <c r="O425" s="549"/>
    </row>
    <row r="426" spans="1:15" x14ac:dyDescent="0.2">
      <c r="A426" s="627" t="s">
        <v>890</v>
      </c>
      <c r="B426" s="627" t="s">
        <v>900</v>
      </c>
      <c r="C426" s="627" t="s">
        <v>891</v>
      </c>
      <c r="D426" s="627" t="s">
        <v>1280</v>
      </c>
      <c r="E426" s="627" t="s">
        <v>1281</v>
      </c>
      <c r="F426" s="627" t="s">
        <v>1282</v>
      </c>
      <c r="G426" s="627" t="s">
        <v>2957</v>
      </c>
      <c r="H426" s="628">
        <v>42478</v>
      </c>
      <c r="I426" s="629">
        <v>47</v>
      </c>
      <c r="J426" s="627" t="s">
        <v>2958</v>
      </c>
      <c r="K426" s="627" t="s">
        <v>377</v>
      </c>
      <c r="L426" s="628">
        <v>42499</v>
      </c>
      <c r="M426" s="627" t="s">
        <v>72</v>
      </c>
      <c r="N426" s="550"/>
      <c r="O426" s="549"/>
    </row>
    <row r="427" spans="1:15" x14ac:dyDescent="0.2">
      <c r="A427" s="627" t="s">
        <v>890</v>
      </c>
      <c r="B427" s="627" t="s">
        <v>900</v>
      </c>
      <c r="C427" s="627" t="s">
        <v>891</v>
      </c>
      <c r="D427" s="627" t="s">
        <v>2959</v>
      </c>
      <c r="E427" s="627" t="s">
        <v>2960</v>
      </c>
      <c r="F427" s="627" t="s">
        <v>2961</v>
      </c>
      <c r="G427" s="627" t="s">
        <v>2962</v>
      </c>
      <c r="H427" s="628">
        <v>42509</v>
      </c>
      <c r="I427" s="629">
        <v>302.5</v>
      </c>
      <c r="J427" s="627"/>
      <c r="K427" s="627" t="s">
        <v>322</v>
      </c>
      <c r="L427" s="628">
        <v>42514</v>
      </c>
      <c r="M427" s="627" t="s">
        <v>72</v>
      </c>
      <c r="N427" s="550"/>
      <c r="O427" s="549"/>
    </row>
    <row r="428" spans="1:15" x14ac:dyDescent="0.2">
      <c r="A428" s="627" t="s">
        <v>890</v>
      </c>
      <c r="B428" s="627" t="s">
        <v>900</v>
      </c>
      <c r="C428" s="627" t="s">
        <v>891</v>
      </c>
      <c r="D428" s="627" t="s">
        <v>323</v>
      </c>
      <c r="E428" s="627" t="s">
        <v>324</v>
      </c>
      <c r="F428" s="627" t="s">
        <v>325</v>
      </c>
      <c r="G428" s="627" t="s">
        <v>2963</v>
      </c>
      <c r="H428" s="628">
        <v>42490</v>
      </c>
      <c r="I428" s="629">
        <v>236.32</v>
      </c>
      <c r="J428" s="627"/>
      <c r="K428" s="627" t="s">
        <v>546</v>
      </c>
      <c r="L428" s="628">
        <v>42503</v>
      </c>
      <c r="M428" s="627" t="s">
        <v>72</v>
      </c>
      <c r="N428" s="550"/>
      <c r="O428" s="549"/>
    </row>
    <row r="429" spans="1:15" x14ac:dyDescent="0.2">
      <c r="A429" s="627" t="s">
        <v>890</v>
      </c>
      <c r="B429" s="627" t="s">
        <v>900</v>
      </c>
      <c r="C429" s="627" t="s">
        <v>891</v>
      </c>
      <c r="D429" s="627" t="s">
        <v>323</v>
      </c>
      <c r="E429" s="627" t="s">
        <v>324</v>
      </c>
      <c r="F429" s="627" t="s">
        <v>325</v>
      </c>
      <c r="G429" s="627" t="s">
        <v>2964</v>
      </c>
      <c r="H429" s="628">
        <v>42490</v>
      </c>
      <c r="I429" s="629">
        <v>493.88</v>
      </c>
      <c r="J429" s="627"/>
      <c r="K429" s="627" t="s">
        <v>174</v>
      </c>
      <c r="L429" s="628">
        <v>42503</v>
      </c>
      <c r="M429" s="627" t="s">
        <v>72</v>
      </c>
      <c r="N429" s="550"/>
      <c r="O429" s="549"/>
    </row>
    <row r="430" spans="1:15" x14ac:dyDescent="0.2">
      <c r="A430" s="627" t="s">
        <v>890</v>
      </c>
      <c r="B430" s="627" t="s">
        <v>900</v>
      </c>
      <c r="C430" s="627" t="s">
        <v>891</v>
      </c>
      <c r="D430" s="627" t="s">
        <v>626</v>
      </c>
      <c r="E430" s="627" t="s">
        <v>627</v>
      </c>
      <c r="F430" s="627" t="s">
        <v>628</v>
      </c>
      <c r="G430" s="627" t="s">
        <v>2965</v>
      </c>
      <c r="H430" s="628">
        <v>42520</v>
      </c>
      <c r="I430" s="629">
        <v>911.86</v>
      </c>
      <c r="J430" s="627" t="s">
        <v>2966</v>
      </c>
      <c r="K430" s="627" t="s">
        <v>132</v>
      </c>
      <c r="L430" s="628">
        <v>42520</v>
      </c>
      <c r="M430" s="627" t="s">
        <v>72</v>
      </c>
      <c r="N430" s="550"/>
      <c r="O430" s="549"/>
    </row>
    <row r="431" spans="1:15" x14ac:dyDescent="0.2">
      <c r="A431" s="627" t="s">
        <v>890</v>
      </c>
      <c r="B431" s="627" t="s">
        <v>900</v>
      </c>
      <c r="C431" s="627" t="s">
        <v>891</v>
      </c>
      <c r="D431" s="627" t="s">
        <v>626</v>
      </c>
      <c r="E431" s="627" t="s">
        <v>627</v>
      </c>
      <c r="F431" s="627" t="s">
        <v>628</v>
      </c>
      <c r="G431" s="627" t="s">
        <v>2967</v>
      </c>
      <c r="H431" s="628">
        <v>42513</v>
      </c>
      <c r="I431" s="629">
        <v>541.21</v>
      </c>
      <c r="J431" s="627" t="s">
        <v>2968</v>
      </c>
      <c r="K431" s="627" t="s">
        <v>132</v>
      </c>
      <c r="L431" s="628">
        <v>42514</v>
      </c>
      <c r="M431" s="627" t="s">
        <v>72</v>
      </c>
      <c r="N431" s="550"/>
      <c r="O431" s="549"/>
    </row>
    <row r="432" spans="1:15" x14ac:dyDescent="0.2">
      <c r="A432" s="627" t="s">
        <v>890</v>
      </c>
      <c r="B432" s="627" t="s">
        <v>900</v>
      </c>
      <c r="C432" s="627" t="s">
        <v>891</v>
      </c>
      <c r="D432" s="627" t="s">
        <v>626</v>
      </c>
      <c r="E432" s="627" t="s">
        <v>627</v>
      </c>
      <c r="F432" s="627" t="s">
        <v>628</v>
      </c>
      <c r="G432" s="627" t="s">
        <v>2969</v>
      </c>
      <c r="H432" s="628">
        <v>42496</v>
      </c>
      <c r="I432" s="629">
        <v>84.01</v>
      </c>
      <c r="J432" s="627" t="s">
        <v>2970</v>
      </c>
      <c r="K432" s="627" t="s">
        <v>377</v>
      </c>
      <c r="L432" s="628">
        <v>42499</v>
      </c>
      <c r="M432" s="627" t="s">
        <v>72</v>
      </c>
      <c r="N432" s="550"/>
      <c r="O432" s="549"/>
    </row>
    <row r="433" spans="1:15" x14ac:dyDescent="0.2">
      <c r="A433" s="627" t="s">
        <v>890</v>
      </c>
      <c r="B433" s="627" t="s">
        <v>900</v>
      </c>
      <c r="C433" s="627" t="s">
        <v>891</v>
      </c>
      <c r="D433" s="627" t="s">
        <v>626</v>
      </c>
      <c r="E433" s="627" t="s">
        <v>627</v>
      </c>
      <c r="F433" s="627" t="s">
        <v>628</v>
      </c>
      <c r="G433" s="627" t="s">
        <v>2971</v>
      </c>
      <c r="H433" s="628">
        <v>42492</v>
      </c>
      <c r="I433" s="629">
        <v>777</v>
      </c>
      <c r="J433" s="627" t="s">
        <v>2972</v>
      </c>
      <c r="K433" s="627" t="s">
        <v>132</v>
      </c>
      <c r="L433" s="628">
        <v>42493</v>
      </c>
      <c r="M433" s="627" t="s">
        <v>72</v>
      </c>
      <c r="N433" s="550"/>
      <c r="O433" s="549"/>
    </row>
    <row r="434" spans="1:15" x14ac:dyDescent="0.2">
      <c r="A434" s="627" t="s">
        <v>890</v>
      </c>
      <c r="B434" s="627" t="s">
        <v>900</v>
      </c>
      <c r="C434" s="627" t="s">
        <v>891</v>
      </c>
      <c r="D434" s="627" t="s">
        <v>126</v>
      </c>
      <c r="E434" s="627" t="s">
        <v>127</v>
      </c>
      <c r="F434" s="627" t="s">
        <v>128</v>
      </c>
      <c r="G434" s="627" t="s">
        <v>2973</v>
      </c>
      <c r="H434" s="628">
        <v>42515</v>
      </c>
      <c r="I434" s="629">
        <v>48.4</v>
      </c>
      <c r="J434" s="627"/>
      <c r="K434" s="627" t="s">
        <v>2199</v>
      </c>
      <c r="L434" s="628">
        <v>42520</v>
      </c>
      <c r="M434" s="627" t="s">
        <v>72</v>
      </c>
      <c r="N434" s="550"/>
      <c r="O434" s="549"/>
    </row>
    <row r="435" spans="1:15" x14ac:dyDescent="0.2">
      <c r="A435" s="627" t="s">
        <v>890</v>
      </c>
      <c r="B435" s="627" t="s">
        <v>900</v>
      </c>
      <c r="C435" s="627" t="s">
        <v>891</v>
      </c>
      <c r="D435" s="627" t="s">
        <v>126</v>
      </c>
      <c r="E435" s="627" t="s">
        <v>127</v>
      </c>
      <c r="F435" s="627" t="s">
        <v>128</v>
      </c>
      <c r="G435" s="627" t="s">
        <v>2974</v>
      </c>
      <c r="H435" s="628">
        <v>42514</v>
      </c>
      <c r="I435" s="629">
        <v>48.4</v>
      </c>
      <c r="J435" s="627" t="s">
        <v>2975</v>
      </c>
      <c r="K435" s="627" t="s">
        <v>274</v>
      </c>
      <c r="L435" s="628">
        <v>42520</v>
      </c>
      <c r="M435" s="627" t="s">
        <v>72</v>
      </c>
      <c r="N435" s="550"/>
      <c r="O435" s="549"/>
    </row>
    <row r="436" spans="1:15" x14ac:dyDescent="0.2">
      <c r="A436" s="627" t="s">
        <v>890</v>
      </c>
      <c r="B436" s="627" t="s">
        <v>900</v>
      </c>
      <c r="C436" s="627" t="s">
        <v>891</v>
      </c>
      <c r="D436" s="627" t="s">
        <v>126</v>
      </c>
      <c r="E436" s="627" t="s">
        <v>127</v>
      </c>
      <c r="F436" s="627" t="s">
        <v>128</v>
      </c>
      <c r="G436" s="627" t="s">
        <v>2976</v>
      </c>
      <c r="H436" s="628">
        <v>42514</v>
      </c>
      <c r="I436" s="629">
        <v>72.099999999999994</v>
      </c>
      <c r="J436" s="627"/>
      <c r="K436" s="627" t="s">
        <v>274</v>
      </c>
      <c r="L436" s="628">
        <v>42520</v>
      </c>
      <c r="M436" s="627" t="s">
        <v>72</v>
      </c>
      <c r="N436" s="550"/>
      <c r="O436" s="549"/>
    </row>
    <row r="437" spans="1:15" x14ac:dyDescent="0.2">
      <c r="A437" s="627" t="s">
        <v>890</v>
      </c>
      <c r="B437" s="627" t="s">
        <v>900</v>
      </c>
      <c r="C437" s="627" t="s">
        <v>891</v>
      </c>
      <c r="D437" s="627" t="s">
        <v>126</v>
      </c>
      <c r="E437" s="627" t="s">
        <v>127</v>
      </c>
      <c r="F437" s="627" t="s">
        <v>128</v>
      </c>
      <c r="G437" s="627" t="s">
        <v>2977</v>
      </c>
      <c r="H437" s="628">
        <v>42513</v>
      </c>
      <c r="I437" s="629">
        <v>48.4</v>
      </c>
      <c r="J437" s="627"/>
      <c r="K437" s="627" t="s">
        <v>2458</v>
      </c>
      <c r="L437" s="628">
        <v>42515</v>
      </c>
      <c r="M437" s="627" t="s">
        <v>72</v>
      </c>
      <c r="N437" s="550"/>
      <c r="O437" s="549"/>
    </row>
    <row r="438" spans="1:15" x14ac:dyDescent="0.2">
      <c r="A438" s="627" t="s">
        <v>890</v>
      </c>
      <c r="B438" s="627" t="s">
        <v>900</v>
      </c>
      <c r="C438" s="627" t="s">
        <v>891</v>
      </c>
      <c r="D438" s="627" t="s">
        <v>126</v>
      </c>
      <c r="E438" s="627" t="s">
        <v>127</v>
      </c>
      <c r="F438" s="627" t="s">
        <v>128</v>
      </c>
      <c r="G438" s="627" t="s">
        <v>2978</v>
      </c>
      <c r="H438" s="628">
        <v>42510</v>
      </c>
      <c r="I438" s="629">
        <v>48.4</v>
      </c>
      <c r="J438" s="627"/>
      <c r="K438" s="627" t="s">
        <v>2458</v>
      </c>
      <c r="L438" s="628">
        <v>42515</v>
      </c>
      <c r="M438" s="627" t="s">
        <v>72</v>
      </c>
      <c r="N438" s="550"/>
      <c r="O438" s="549"/>
    </row>
    <row r="439" spans="1:15" x14ac:dyDescent="0.2">
      <c r="A439" s="627" t="s">
        <v>890</v>
      </c>
      <c r="B439" s="627" t="s">
        <v>900</v>
      </c>
      <c r="C439" s="627" t="s">
        <v>891</v>
      </c>
      <c r="D439" s="627" t="s">
        <v>2979</v>
      </c>
      <c r="E439" s="627" t="s">
        <v>2980</v>
      </c>
      <c r="F439" s="627" t="s">
        <v>2981</v>
      </c>
      <c r="G439" s="627" t="s">
        <v>2982</v>
      </c>
      <c r="H439" s="628">
        <v>42510</v>
      </c>
      <c r="I439" s="629">
        <v>326.92</v>
      </c>
      <c r="J439" s="627" t="s">
        <v>2983</v>
      </c>
      <c r="K439" s="627" t="s">
        <v>174</v>
      </c>
      <c r="L439" s="628">
        <v>42517</v>
      </c>
      <c r="M439" s="627" t="s">
        <v>72</v>
      </c>
      <c r="N439" s="550"/>
      <c r="O439" s="549"/>
    </row>
    <row r="440" spans="1:15" x14ac:dyDescent="0.2">
      <c r="A440" s="627" t="s">
        <v>890</v>
      </c>
      <c r="B440" s="627" t="s">
        <v>900</v>
      </c>
      <c r="C440" s="627" t="s">
        <v>891</v>
      </c>
      <c r="D440" s="627" t="s">
        <v>2979</v>
      </c>
      <c r="E440" s="627" t="s">
        <v>2980</v>
      </c>
      <c r="F440" s="627" t="s">
        <v>2981</v>
      </c>
      <c r="G440" s="627" t="s">
        <v>2984</v>
      </c>
      <c r="H440" s="628">
        <v>42510</v>
      </c>
      <c r="I440" s="629">
        <v>1069.6400000000001</v>
      </c>
      <c r="J440" s="627" t="s">
        <v>2985</v>
      </c>
      <c r="K440" s="627" t="s">
        <v>135</v>
      </c>
      <c r="L440" s="628">
        <v>42517</v>
      </c>
      <c r="M440" s="627" t="s">
        <v>72</v>
      </c>
      <c r="N440" s="550"/>
      <c r="O440" s="549"/>
    </row>
    <row r="441" spans="1:15" x14ac:dyDescent="0.2">
      <c r="A441" s="627" t="s">
        <v>890</v>
      </c>
      <c r="B441" s="627" t="s">
        <v>900</v>
      </c>
      <c r="C441" s="627" t="s">
        <v>891</v>
      </c>
      <c r="D441" s="627" t="s">
        <v>1940</v>
      </c>
      <c r="E441" s="627" t="s">
        <v>1941</v>
      </c>
      <c r="F441" s="627" t="s">
        <v>1942</v>
      </c>
      <c r="G441" s="627" t="s">
        <v>2986</v>
      </c>
      <c r="H441" s="628">
        <v>42502</v>
      </c>
      <c r="I441" s="629">
        <v>95.9</v>
      </c>
      <c r="J441" s="627" t="s">
        <v>2987</v>
      </c>
      <c r="K441" s="627" t="s">
        <v>132</v>
      </c>
      <c r="L441" s="628">
        <v>42502</v>
      </c>
      <c r="M441" s="627" t="s">
        <v>72</v>
      </c>
      <c r="N441" s="550"/>
      <c r="O441" s="549"/>
    </row>
    <row r="442" spans="1:15" x14ac:dyDescent="0.2">
      <c r="A442" s="627" t="s">
        <v>890</v>
      </c>
      <c r="B442" s="627" t="s">
        <v>900</v>
      </c>
      <c r="C442" s="627" t="s">
        <v>891</v>
      </c>
      <c r="D442" s="627" t="s">
        <v>319</v>
      </c>
      <c r="E442" s="627" t="s">
        <v>320</v>
      </c>
      <c r="F442" s="627" t="s">
        <v>321</v>
      </c>
      <c r="G442" s="627" t="s">
        <v>2988</v>
      </c>
      <c r="H442" s="628">
        <v>42501</v>
      </c>
      <c r="I442" s="629">
        <v>200.93</v>
      </c>
      <c r="J442" s="627" t="s">
        <v>2989</v>
      </c>
      <c r="K442" s="627" t="s">
        <v>299</v>
      </c>
      <c r="L442" s="628">
        <v>42502</v>
      </c>
      <c r="M442" s="627" t="s">
        <v>72</v>
      </c>
      <c r="N442" s="550"/>
      <c r="O442" s="549"/>
    </row>
    <row r="443" spans="1:15" x14ac:dyDescent="0.2">
      <c r="A443" s="627" t="s">
        <v>890</v>
      </c>
      <c r="B443" s="627" t="s">
        <v>900</v>
      </c>
      <c r="C443" s="627" t="s">
        <v>891</v>
      </c>
      <c r="D443" s="627" t="s">
        <v>2990</v>
      </c>
      <c r="E443" s="627" t="s">
        <v>2991</v>
      </c>
      <c r="F443" s="627" t="s">
        <v>2992</v>
      </c>
      <c r="G443" s="627" t="s">
        <v>2993</v>
      </c>
      <c r="H443" s="628">
        <v>42459</v>
      </c>
      <c r="I443" s="629">
        <v>58.46</v>
      </c>
      <c r="J443" s="627"/>
      <c r="K443" s="627" t="s">
        <v>2831</v>
      </c>
      <c r="L443" s="628">
        <v>42513</v>
      </c>
      <c r="M443" s="627" t="s">
        <v>72</v>
      </c>
      <c r="N443" s="550"/>
      <c r="O443" s="549"/>
    </row>
    <row r="444" spans="1:15" x14ac:dyDescent="0.2">
      <c r="A444" s="627" t="s">
        <v>890</v>
      </c>
      <c r="B444" s="627" t="s">
        <v>900</v>
      </c>
      <c r="C444" s="627" t="s">
        <v>891</v>
      </c>
      <c r="D444" s="627" t="s">
        <v>2990</v>
      </c>
      <c r="E444" s="627" t="s">
        <v>2991</v>
      </c>
      <c r="F444" s="627" t="s">
        <v>2992</v>
      </c>
      <c r="G444" s="627" t="s">
        <v>2994</v>
      </c>
      <c r="H444" s="628">
        <v>42520</v>
      </c>
      <c r="I444" s="629">
        <v>116.84</v>
      </c>
      <c r="J444" s="627"/>
      <c r="K444" s="627" t="s">
        <v>2831</v>
      </c>
      <c r="L444" s="628">
        <v>42520</v>
      </c>
      <c r="M444" s="627" t="s">
        <v>72</v>
      </c>
      <c r="N444" s="550"/>
      <c r="O444" s="549"/>
    </row>
    <row r="445" spans="1:15" x14ac:dyDescent="0.2">
      <c r="A445" s="627" t="s">
        <v>890</v>
      </c>
      <c r="B445" s="627" t="s">
        <v>900</v>
      </c>
      <c r="C445" s="627" t="s">
        <v>891</v>
      </c>
      <c r="D445" s="627" t="s">
        <v>1946</v>
      </c>
      <c r="E445" s="627" t="s">
        <v>1947</v>
      </c>
      <c r="F445" s="627" t="s">
        <v>1948</v>
      </c>
      <c r="G445" s="627" t="s">
        <v>2995</v>
      </c>
      <c r="H445" s="628">
        <v>42493</v>
      </c>
      <c r="I445" s="629">
        <v>291.95999999999998</v>
      </c>
      <c r="J445" s="627"/>
      <c r="K445" s="627" t="s">
        <v>132</v>
      </c>
      <c r="L445" s="628">
        <v>42496</v>
      </c>
      <c r="M445" s="627" t="s">
        <v>72</v>
      </c>
      <c r="N445" s="550"/>
      <c r="O445" s="549"/>
    </row>
    <row r="446" spans="1:15" x14ac:dyDescent="0.2">
      <c r="A446" s="627" t="s">
        <v>890</v>
      </c>
      <c r="B446" s="627" t="s">
        <v>900</v>
      </c>
      <c r="C446" s="627" t="s">
        <v>891</v>
      </c>
      <c r="D446" s="627" t="s">
        <v>1949</v>
      </c>
      <c r="E446" s="627" t="s">
        <v>1950</v>
      </c>
      <c r="F446" s="627" t="s">
        <v>1951</v>
      </c>
      <c r="G446" s="627" t="s">
        <v>2996</v>
      </c>
      <c r="H446" s="628">
        <v>42505</v>
      </c>
      <c r="I446" s="629">
        <v>70.42</v>
      </c>
      <c r="J446" s="627" t="s">
        <v>2997</v>
      </c>
      <c r="K446" s="627" t="s">
        <v>132</v>
      </c>
      <c r="L446" s="628">
        <v>42508</v>
      </c>
      <c r="M446" s="627" t="s">
        <v>72</v>
      </c>
      <c r="N446" s="550"/>
      <c r="O446" s="549"/>
    </row>
    <row r="447" spans="1:15" x14ac:dyDescent="0.2">
      <c r="A447" s="627" t="s">
        <v>890</v>
      </c>
      <c r="B447" s="627" t="s">
        <v>900</v>
      </c>
      <c r="C447" s="627" t="s">
        <v>891</v>
      </c>
      <c r="D447" s="627" t="s">
        <v>1949</v>
      </c>
      <c r="E447" s="627" t="s">
        <v>1950</v>
      </c>
      <c r="F447" s="627" t="s">
        <v>1951</v>
      </c>
      <c r="G447" s="627" t="s">
        <v>2998</v>
      </c>
      <c r="H447" s="628">
        <v>42505</v>
      </c>
      <c r="I447" s="629">
        <v>1764.72</v>
      </c>
      <c r="J447" s="627" t="s">
        <v>2999</v>
      </c>
      <c r="K447" s="627" t="s">
        <v>132</v>
      </c>
      <c r="L447" s="628">
        <v>42508</v>
      </c>
      <c r="M447" s="627" t="s">
        <v>72</v>
      </c>
      <c r="N447" s="550"/>
      <c r="O447" s="549"/>
    </row>
    <row r="448" spans="1:15" x14ac:dyDescent="0.2">
      <c r="A448" s="627" t="s">
        <v>890</v>
      </c>
      <c r="B448" s="627" t="s">
        <v>900</v>
      </c>
      <c r="C448" s="627" t="s">
        <v>891</v>
      </c>
      <c r="D448" s="627" t="s">
        <v>1949</v>
      </c>
      <c r="E448" s="627" t="s">
        <v>1950</v>
      </c>
      <c r="F448" s="627" t="s">
        <v>1951</v>
      </c>
      <c r="G448" s="627" t="s">
        <v>3000</v>
      </c>
      <c r="H448" s="628">
        <v>42505</v>
      </c>
      <c r="I448" s="629">
        <v>215.86</v>
      </c>
      <c r="J448" s="627" t="s">
        <v>3001</v>
      </c>
      <c r="K448" s="627" t="s">
        <v>132</v>
      </c>
      <c r="L448" s="628">
        <v>42508</v>
      </c>
      <c r="M448" s="627" t="s">
        <v>72</v>
      </c>
      <c r="N448" s="550"/>
      <c r="O448" s="549"/>
    </row>
    <row r="449" spans="1:15" x14ac:dyDescent="0.2">
      <c r="A449" s="627" t="s">
        <v>890</v>
      </c>
      <c r="B449" s="627" t="s">
        <v>900</v>
      </c>
      <c r="C449" s="627" t="s">
        <v>891</v>
      </c>
      <c r="D449" s="627" t="s">
        <v>1949</v>
      </c>
      <c r="E449" s="627" t="s">
        <v>1950</v>
      </c>
      <c r="F449" s="627" t="s">
        <v>1951</v>
      </c>
      <c r="G449" s="627" t="s">
        <v>3002</v>
      </c>
      <c r="H449" s="628">
        <v>42489</v>
      </c>
      <c r="I449" s="629">
        <v>72.08</v>
      </c>
      <c r="J449" s="627" t="s">
        <v>3003</v>
      </c>
      <c r="K449" s="627" t="s">
        <v>132</v>
      </c>
      <c r="L449" s="628">
        <v>42493</v>
      </c>
      <c r="M449" s="627" t="s">
        <v>72</v>
      </c>
      <c r="N449" s="550"/>
      <c r="O449" s="549"/>
    </row>
    <row r="450" spans="1:15" x14ac:dyDescent="0.2">
      <c r="A450" s="627" t="s">
        <v>890</v>
      </c>
      <c r="B450" s="627" t="s">
        <v>900</v>
      </c>
      <c r="C450" s="627" t="s">
        <v>891</v>
      </c>
      <c r="D450" s="627" t="s">
        <v>1949</v>
      </c>
      <c r="E450" s="627" t="s">
        <v>1950</v>
      </c>
      <c r="F450" s="627" t="s">
        <v>1951</v>
      </c>
      <c r="G450" s="627" t="s">
        <v>3004</v>
      </c>
      <c r="H450" s="628">
        <v>42489</v>
      </c>
      <c r="I450" s="629">
        <v>4575.25</v>
      </c>
      <c r="J450" s="627" t="s">
        <v>3005</v>
      </c>
      <c r="K450" s="627" t="s">
        <v>132</v>
      </c>
      <c r="L450" s="628">
        <v>42493</v>
      </c>
      <c r="M450" s="627" t="s">
        <v>72</v>
      </c>
      <c r="N450" s="550"/>
      <c r="O450" s="549"/>
    </row>
    <row r="451" spans="1:15" x14ac:dyDescent="0.2">
      <c r="A451" s="627" t="s">
        <v>890</v>
      </c>
      <c r="B451" s="627" t="s">
        <v>900</v>
      </c>
      <c r="C451" s="627" t="s">
        <v>891</v>
      </c>
      <c r="D451" s="627" t="s">
        <v>1949</v>
      </c>
      <c r="E451" s="627" t="s">
        <v>1950</v>
      </c>
      <c r="F451" s="627" t="s">
        <v>1951</v>
      </c>
      <c r="G451" s="627" t="s">
        <v>3006</v>
      </c>
      <c r="H451" s="628">
        <v>42489</v>
      </c>
      <c r="I451" s="629">
        <v>145.93</v>
      </c>
      <c r="J451" s="627" t="s">
        <v>3007</v>
      </c>
      <c r="K451" s="627" t="s">
        <v>132</v>
      </c>
      <c r="L451" s="628">
        <v>42493</v>
      </c>
      <c r="M451" s="627" t="s">
        <v>72</v>
      </c>
      <c r="N451" s="550"/>
      <c r="O451" s="549"/>
    </row>
    <row r="452" spans="1:15" x14ac:dyDescent="0.2">
      <c r="A452" s="627" t="s">
        <v>890</v>
      </c>
      <c r="B452" s="627" t="s">
        <v>900</v>
      </c>
      <c r="C452" s="627" t="s">
        <v>891</v>
      </c>
      <c r="D452" s="627" t="s">
        <v>1949</v>
      </c>
      <c r="E452" s="627" t="s">
        <v>1950</v>
      </c>
      <c r="F452" s="627" t="s">
        <v>1951</v>
      </c>
      <c r="G452" s="627" t="s">
        <v>3008</v>
      </c>
      <c r="H452" s="628">
        <v>42489</v>
      </c>
      <c r="I452" s="629">
        <v>436.8</v>
      </c>
      <c r="J452" s="627" t="s">
        <v>3007</v>
      </c>
      <c r="K452" s="627" t="s">
        <v>132</v>
      </c>
      <c r="L452" s="628">
        <v>42493</v>
      </c>
      <c r="M452" s="627" t="s">
        <v>72</v>
      </c>
      <c r="N452" s="550"/>
      <c r="O452" s="549"/>
    </row>
    <row r="453" spans="1:15" x14ac:dyDescent="0.2">
      <c r="A453" s="627" t="s">
        <v>890</v>
      </c>
      <c r="B453" s="627" t="s">
        <v>900</v>
      </c>
      <c r="C453" s="627" t="s">
        <v>891</v>
      </c>
      <c r="D453" s="627" t="s">
        <v>313</v>
      </c>
      <c r="E453" s="627" t="s">
        <v>314</v>
      </c>
      <c r="F453" s="627" t="s">
        <v>315</v>
      </c>
      <c r="G453" s="627" t="s">
        <v>3014</v>
      </c>
      <c r="H453" s="628">
        <v>42490</v>
      </c>
      <c r="I453" s="629">
        <v>47.06</v>
      </c>
      <c r="J453" s="627"/>
      <c r="K453" s="627" t="s">
        <v>1569</v>
      </c>
      <c r="L453" s="628">
        <v>42495</v>
      </c>
      <c r="M453" s="627" t="s">
        <v>72</v>
      </c>
      <c r="N453" s="550"/>
      <c r="O453" s="549"/>
    </row>
    <row r="454" spans="1:15" x14ac:dyDescent="0.2">
      <c r="A454" s="627" t="s">
        <v>890</v>
      </c>
      <c r="B454" s="627" t="s">
        <v>900</v>
      </c>
      <c r="C454" s="627" t="s">
        <v>891</v>
      </c>
      <c r="D454" s="627" t="s">
        <v>310</v>
      </c>
      <c r="E454" s="627" t="s">
        <v>311</v>
      </c>
      <c r="F454" s="627" t="s">
        <v>312</v>
      </c>
      <c r="G454" s="627" t="s">
        <v>3015</v>
      </c>
      <c r="H454" s="628">
        <v>42515</v>
      </c>
      <c r="I454" s="629">
        <v>829.02</v>
      </c>
      <c r="J454" s="627" t="s">
        <v>3016</v>
      </c>
      <c r="K454" s="627" t="s">
        <v>145</v>
      </c>
      <c r="L454" s="628">
        <v>42516</v>
      </c>
      <c r="M454" s="627" t="s">
        <v>72</v>
      </c>
      <c r="N454" s="550"/>
      <c r="O454" s="549"/>
    </row>
    <row r="455" spans="1:15" x14ac:dyDescent="0.2">
      <c r="A455" s="627" t="s">
        <v>890</v>
      </c>
      <c r="B455" s="627" t="s">
        <v>900</v>
      </c>
      <c r="C455" s="627" t="s">
        <v>891</v>
      </c>
      <c r="D455" s="627" t="s">
        <v>310</v>
      </c>
      <c r="E455" s="627" t="s">
        <v>311</v>
      </c>
      <c r="F455" s="627" t="s">
        <v>312</v>
      </c>
      <c r="G455" s="627" t="s">
        <v>3017</v>
      </c>
      <c r="H455" s="628">
        <v>42515</v>
      </c>
      <c r="I455" s="629">
        <v>465.03</v>
      </c>
      <c r="J455" s="627" t="s">
        <v>3018</v>
      </c>
      <c r="K455" s="627" t="s">
        <v>145</v>
      </c>
      <c r="L455" s="628">
        <v>42516</v>
      </c>
      <c r="M455" s="627" t="s">
        <v>72</v>
      </c>
      <c r="N455" s="550"/>
      <c r="O455" s="549"/>
    </row>
    <row r="456" spans="1:15" x14ac:dyDescent="0.2">
      <c r="A456" s="627" t="s">
        <v>890</v>
      </c>
      <c r="B456" s="627" t="s">
        <v>900</v>
      </c>
      <c r="C456" s="627" t="s">
        <v>891</v>
      </c>
      <c r="D456" s="627" t="s">
        <v>310</v>
      </c>
      <c r="E456" s="627" t="s">
        <v>311</v>
      </c>
      <c r="F456" s="627" t="s">
        <v>312</v>
      </c>
      <c r="G456" s="627" t="s">
        <v>3019</v>
      </c>
      <c r="H456" s="628">
        <v>42515</v>
      </c>
      <c r="I456" s="629">
        <v>183.16</v>
      </c>
      <c r="J456" s="627" t="s">
        <v>3020</v>
      </c>
      <c r="K456" s="627" t="s">
        <v>132</v>
      </c>
      <c r="L456" s="628">
        <v>42516</v>
      </c>
      <c r="M456" s="627" t="s">
        <v>72</v>
      </c>
      <c r="N456" s="550"/>
      <c r="O456" s="549"/>
    </row>
    <row r="457" spans="1:15" x14ac:dyDescent="0.2">
      <c r="A457" s="627" t="s">
        <v>890</v>
      </c>
      <c r="B457" s="627" t="s">
        <v>900</v>
      </c>
      <c r="C457" s="627" t="s">
        <v>891</v>
      </c>
      <c r="D457" s="627" t="s">
        <v>310</v>
      </c>
      <c r="E457" s="627" t="s">
        <v>311</v>
      </c>
      <c r="F457" s="627" t="s">
        <v>312</v>
      </c>
      <c r="G457" s="627" t="s">
        <v>3021</v>
      </c>
      <c r="H457" s="628">
        <v>42515</v>
      </c>
      <c r="I457" s="629">
        <v>168.6</v>
      </c>
      <c r="J457" s="627" t="s">
        <v>3022</v>
      </c>
      <c r="K457" s="627" t="s">
        <v>145</v>
      </c>
      <c r="L457" s="628">
        <v>42516</v>
      </c>
      <c r="M457" s="627" t="s">
        <v>72</v>
      </c>
      <c r="N457" s="550"/>
      <c r="O457" s="549"/>
    </row>
    <row r="458" spans="1:15" x14ac:dyDescent="0.2">
      <c r="A458" s="627" t="s">
        <v>890</v>
      </c>
      <c r="B458" s="627" t="s">
        <v>900</v>
      </c>
      <c r="C458" s="627" t="s">
        <v>891</v>
      </c>
      <c r="D458" s="627" t="s">
        <v>310</v>
      </c>
      <c r="E458" s="627" t="s">
        <v>311</v>
      </c>
      <c r="F458" s="627" t="s">
        <v>312</v>
      </c>
      <c r="G458" s="627" t="s">
        <v>3023</v>
      </c>
      <c r="H458" s="628">
        <v>42515</v>
      </c>
      <c r="I458" s="629">
        <v>262.10000000000002</v>
      </c>
      <c r="J458" s="627" t="s">
        <v>3024</v>
      </c>
      <c r="K458" s="627" t="s">
        <v>132</v>
      </c>
      <c r="L458" s="628">
        <v>42516</v>
      </c>
      <c r="M458" s="627" t="s">
        <v>72</v>
      </c>
      <c r="N458" s="550"/>
      <c r="O458" s="549"/>
    </row>
    <row r="459" spans="1:15" x14ac:dyDescent="0.2">
      <c r="A459" s="627" t="s">
        <v>890</v>
      </c>
      <c r="B459" s="627" t="s">
        <v>900</v>
      </c>
      <c r="C459" s="627" t="s">
        <v>891</v>
      </c>
      <c r="D459" s="627" t="s">
        <v>310</v>
      </c>
      <c r="E459" s="627" t="s">
        <v>311</v>
      </c>
      <c r="F459" s="627" t="s">
        <v>312</v>
      </c>
      <c r="G459" s="627" t="s">
        <v>3025</v>
      </c>
      <c r="H459" s="628">
        <v>42514</v>
      </c>
      <c r="I459" s="629">
        <v>168.6</v>
      </c>
      <c r="J459" s="627"/>
      <c r="K459" s="627" t="s">
        <v>145</v>
      </c>
      <c r="L459" s="628">
        <v>42516</v>
      </c>
      <c r="M459" s="627" t="s">
        <v>72</v>
      </c>
      <c r="N459" s="550"/>
      <c r="O459" s="549"/>
    </row>
    <row r="460" spans="1:15" x14ac:dyDescent="0.2">
      <c r="A460" s="627" t="s">
        <v>890</v>
      </c>
      <c r="B460" s="627" t="s">
        <v>900</v>
      </c>
      <c r="C460" s="627" t="s">
        <v>891</v>
      </c>
      <c r="D460" s="627" t="s">
        <v>310</v>
      </c>
      <c r="E460" s="627" t="s">
        <v>311</v>
      </c>
      <c r="F460" s="627" t="s">
        <v>312</v>
      </c>
      <c r="G460" s="627" t="s">
        <v>3026</v>
      </c>
      <c r="H460" s="628">
        <v>42514</v>
      </c>
      <c r="I460" s="629">
        <v>124.81</v>
      </c>
      <c r="J460" s="627" t="s">
        <v>3027</v>
      </c>
      <c r="K460" s="627" t="s">
        <v>132</v>
      </c>
      <c r="L460" s="628">
        <v>42516</v>
      </c>
      <c r="M460" s="627" t="s">
        <v>72</v>
      </c>
      <c r="N460" s="550"/>
      <c r="O460" s="549"/>
    </row>
    <row r="461" spans="1:15" x14ac:dyDescent="0.2">
      <c r="A461" s="627" t="s">
        <v>890</v>
      </c>
      <c r="B461" s="627" t="s">
        <v>900</v>
      </c>
      <c r="C461" s="627" t="s">
        <v>891</v>
      </c>
      <c r="D461" s="627" t="s">
        <v>310</v>
      </c>
      <c r="E461" s="627" t="s">
        <v>311</v>
      </c>
      <c r="F461" s="627" t="s">
        <v>312</v>
      </c>
      <c r="G461" s="627" t="s">
        <v>3028</v>
      </c>
      <c r="H461" s="628">
        <v>42514</v>
      </c>
      <c r="I461" s="629">
        <v>257.5</v>
      </c>
      <c r="J461" s="627"/>
      <c r="K461" s="627" t="s">
        <v>145</v>
      </c>
      <c r="L461" s="628">
        <v>42516</v>
      </c>
      <c r="M461" s="627" t="s">
        <v>72</v>
      </c>
      <c r="N461" s="550"/>
      <c r="O461" s="549"/>
    </row>
    <row r="462" spans="1:15" x14ac:dyDescent="0.2">
      <c r="A462" s="627" t="s">
        <v>890</v>
      </c>
      <c r="B462" s="627" t="s">
        <v>900</v>
      </c>
      <c r="C462" s="627" t="s">
        <v>891</v>
      </c>
      <c r="D462" s="627" t="s">
        <v>310</v>
      </c>
      <c r="E462" s="627" t="s">
        <v>311</v>
      </c>
      <c r="F462" s="627" t="s">
        <v>312</v>
      </c>
      <c r="G462" s="627" t="s">
        <v>3029</v>
      </c>
      <c r="H462" s="628">
        <v>42514</v>
      </c>
      <c r="I462" s="629">
        <v>168.6</v>
      </c>
      <c r="J462" s="627"/>
      <c r="K462" s="627" t="s">
        <v>145</v>
      </c>
      <c r="L462" s="628">
        <v>42516</v>
      </c>
      <c r="M462" s="627" t="s">
        <v>72</v>
      </c>
      <c r="N462" s="550"/>
      <c r="O462" s="549"/>
    </row>
    <row r="463" spans="1:15" x14ac:dyDescent="0.2">
      <c r="A463" s="627" t="s">
        <v>890</v>
      </c>
      <c r="B463" s="627" t="s">
        <v>900</v>
      </c>
      <c r="C463" s="627" t="s">
        <v>891</v>
      </c>
      <c r="D463" s="627" t="s">
        <v>310</v>
      </c>
      <c r="E463" s="627" t="s">
        <v>311</v>
      </c>
      <c r="F463" s="627" t="s">
        <v>312</v>
      </c>
      <c r="G463" s="627" t="s">
        <v>3030</v>
      </c>
      <c r="H463" s="628">
        <v>42501</v>
      </c>
      <c r="I463" s="629">
        <v>829.02</v>
      </c>
      <c r="J463" s="627"/>
      <c r="K463" s="627" t="s">
        <v>145</v>
      </c>
      <c r="L463" s="628">
        <v>42502</v>
      </c>
      <c r="M463" s="627" t="s">
        <v>72</v>
      </c>
      <c r="N463" s="550"/>
      <c r="O463" s="549"/>
    </row>
    <row r="464" spans="1:15" x14ac:dyDescent="0.2">
      <c r="A464" s="627" t="s">
        <v>890</v>
      </c>
      <c r="B464" s="627" t="s">
        <v>900</v>
      </c>
      <c r="C464" s="627" t="s">
        <v>891</v>
      </c>
      <c r="D464" s="627" t="s">
        <v>310</v>
      </c>
      <c r="E464" s="627" t="s">
        <v>311</v>
      </c>
      <c r="F464" s="627" t="s">
        <v>312</v>
      </c>
      <c r="G464" s="627" t="s">
        <v>3031</v>
      </c>
      <c r="H464" s="628">
        <v>42501</v>
      </c>
      <c r="I464" s="629">
        <v>50.89</v>
      </c>
      <c r="J464" s="627" t="s">
        <v>3024</v>
      </c>
      <c r="K464" s="627" t="s">
        <v>132</v>
      </c>
      <c r="L464" s="628">
        <v>42502</v>
      </c>
      <c r="M464" s="627" t="s">
        <v>72</v>
      </c>
      <c r="N464" s="550"/>
      <c r="O464" s="549"/>
    </row>
    <row r="465" spans="1:15" x14ac:dyDescent="0.2">
      <c r="A465" s="627" t="s">
        <v>890</v>
      </c>
      <c r="B465" s="627" t="s">
        <v>900</v>
      </c>
      <c r="C465" s="627" t="s">
        <v>891</v>
      </c>
      <c r="D465" s="627" t="s">
        <v>310</v>
      </c>
      <c r="E465" s="627" t="s">
        <v>311</v>
      </c>
      <c r="F465" s="627" t="s">
        <v>312</v>
      </c>
      <c r="G465" s="627" t="s">
        <v>3032</v>
      </c>
      <c r="H465" s="628">
        <v>42501</v>
      </c>
      <c r="I465" s="629">
        <v>345.48</v>
      </c>
      <c r="J465" s="627" t="s">
        <v>3027</v>
      </c>
      <c r="K465" s="627" t="s">
        <v>132</v>
      </c>
      <c r="L465" s="628">
        <v>42502</v>
      </c>
      <c r="M465" s="627" t="s">
        <v>72</v>
      </c>
      <c r="N465" s="550"/>
      <c r="O465" s="549"/>
    </row>
    <row r="466" spans="1:15" x14ac:dyDescent="0.2">
      <c r="A466" s="627" t="s">
        <v>890</v>
      </c>
      <c r="B466" s="627" t="s">
        <v>900</v>
      </c>
      <c r="C466" s="627" t="s">
        <v>891</v>
      </c>
      <c r="D466" s="627" t="s">
        <v>1954</v>
      </c>
      <c r="E466" s="627" t="s">
        <v>1955</v>
      </c>
      <c r="F466" s="627" t="s">
        <v>1956</v>
      </c>
      <c r="G466" s="627" t="s">
        <v>3033</v>
      </c>
      <c r="H466" s="628">
        <v>42505</v>
      </c>
      <c r="I466" s="629">
        <v>20.51</v>
      </c>
      <c r="J466" s="627"/>
      <c r="K466" s="627" t="s">
        <v>2453</v>
      </c>
      <c r="L466" s="628">
        <v>42513</v>
      </c>
      <c r="M466" s="627" t="s">
        <v>72</v>
      </c>
      <c r="N466" s="550"/>
      <c r="O466" s="549"/>
    </row>
    <row r="467" spans="1:15" x14ac:dyDescent="0.2">
      <c r="A467" s="627" t="s">
        <v>890</v>
      </c>
      <c r="B467" s="627" t="s">
        <v>900</v>
      </c>
      <c r="C467" s="627" t="s">
        <v>891</v>
      </c>
      <c r="D467" s="627" t="s">
        <v>1954</v>
      </c>
      <c r="E467" s="627" t="s">
        <v>1955</v>
      </c>
      <c r="F467" s="627" t="s">
        <v>1956</v>
      </c>
      <c r="G467" s="627" t="s">
        <v>3034</v>
      </c>
      <c r="H467" s="628">
        <v>42505</v>
      </c>
      <c r="I467" s="629">
        <v>73</v>
      </c>
      <c r="J467" s="627"/>
      <c r="K467" s="627" t="s">
        <v>1660</v>
      </c>
      <c r="L467" s="628">
        <v>42513</v>
      </c>
      <c r="M467" s="627" t="s">
        <v>72</v>
      </c>
      <c r="N467" s="550"/>
      <c r="O467" s="549"/>
    </row>
    <row r="468" spans="1:15" x14ac:dyDescent="0.2">
      <c r="A468" s="627" t="s">
        <v>890</v>
      </c>
      <c r="B468" s="627" t="s">
        <v>900</v>
      </c>
      <c r="C468" s="627" t="s">
        <v>891</v>
      </c>
      <c r="D468" s="627" t="s">
        <v>861</v>
      </c>
      <c r="E468" s="627" t="s">
        <v>862</v>
      </c>
      <c r="F468" s="627" t="s">
        <v>863</v>
      </c>
      <c r="G468" s="627" t="s">
        <v>3035</v>
      </c>
      <c r="H468" s="628">
        <v>42520</v>
      </c>
      <c r="I468" s="629">
        <v>42.35</v>
      </c>
      <c r="J468" s="627" t="s">
        <v>3036</v>
      </c>
      <c r="K468" s="627" t="s">
        <v>1568</v>
      </c>
      <c r="L468" s="628">
        <v>42520</v>
      </c>
      <c r="M468" s="627" t="s">
        <v>72</v>
      </c>
      <c r="N468" s="550"/>
      <c r="O468" s="549"/>
    </row>
    <row r="469" spans="1:15" x14ac:dyDescent="0.2">
      <c r="A469" s="627" t="s">
        <v>890</v>
      </c>
      <c r="B469" s="627" t="s">
        <v>900</v>
      </c>
      <c r="C469" s="627" t="s">
        <v>891</v>
      </c>
      <c r="D469" s="627" t="s">
        <v>861</v>
      </c>
      <c r="E469" s="627" t="s">
        <v>862</v>
      </c>
      <c r="F469" s="627" t="s">
        <v>863</v>
      </c>
      <c r="G469" s="627" t="s">
        <v>3037</v>
      </c>
      <c r="H469" s="628">
        <v>42509</v>
      </c>
      <c r="I469" s="629">
        <v>337.48</v>
      </c>
      <c r="J469" s="627"/>
      <c r="K469" s="627" t="s">
        <v>2792</v>
      </c>
      <c r="L469" s="628">
        <v>42520</v>
      </c>
      <c r="M469" s="627" t="s">
        <v>72</v>
      </c>
      <c r="N469" s="550"/>
      <c r="O469" s="549"/>
    </row>
    <row r="470" spans="1:15" x14ac:dyDescent="0.2">
      <c r="A470" s="627" t="s">
        <v>890</v>
      </c>
      <c r="B470" s="627" t="s">
        <v>900</v>
      </c>
      <c r="C470" s="627" t="s">
        <v>891</v>
      </c>
      <c r="D470" s="627" t="s">
        <v>861</v>
      </c>
      <c r="E470" s="627" t="s">
        <v>862</v>
      </c>
      <c r="F470" s="627" t="s">
        <v>863</v>
      </c>
      <c r="G470" s="627" t="s">
        <v>3038</v>
      </c>
      <c r="H470" s="628">
        <v>42509</v>
      </c>
      <c r="I470" s="629">
        <v>75.02</v>
      </c>
      <c r="J470" s="627"/>
      <c r="K470" s="627" t="s">
        <v>2792</v>
      </c>
      <c r="L470" s="628">
        <v>42520</v>
      </c>
      <c r="M470" s="627" t="s">
        <v>72</v>
      </c>
      <c r="N470" s="550"/>
      <c r="O470" s="549"/>
    </row>
    <row r="471" spans="1:15" x14ac:dyDescent="0.2">
      <c r="A471" s="627" t="s">
        <v>890</v>
      </c>
      <c r="B471" s="627" t="s">
        <v>900</v>
      </c>
      <c r="C471" s="627" t="s">
        <v>891</v>
      </c>
      <c r="D471" s="627" t="s">
        <v>861</v>
      </c>
      <c r="E471" s="627" t="s">
        <v>862</v>
      </c>
      <c r="F471" s="627" t="s">
        <v>863</v>
      </c>
      <c r="G471" s="627" t="s">
        <v>3039</v>
      </c>
      <c r="H471" s="628">
        <v>42493</v>
      </c>
      <c r="I471" s="629">
        <v>126.83</v>
      </c>
      <c r="J471" s="627"/>
      <c r="K471" s="627" t="s">
        <v>2792</v>
      </c>
      <c r="L471" s="628">
        <v>42520</v>
      </c>
      <c r="M471" s="627" t="s">
        <v>72</v>
      </c>
      <c r="N471" s="550"/>
      <c r="O471" s="549"/>
    </row>
    <row r="472" spans="1:15" x14ac:dyDescent="0.2">
      <c r="A472" s="627" t="s">
        <v>890</v>
      </c>
      <c r="B472" s="627" t="s">
        <v>900</v>
      </c>
      <c r="C472" s="627" t="s">
        <v>891</v>
      </c>
      <c r="D472" s="627" t="s">
        <v>307</v>
      </c>
      <c r="E472" s="627" t="s">
        <v>308</v>
      </c>
      <c r="F472" s="627" t="s">
        <v>309</v>
      </c>
      <c r="G472" s="627" t="s">
        <v>3040</v>
      </c>
      <c r="H472" s="628">
        <v>42513</v>
      </c>
      <c r="I472" s="629">
        <v>184.65</v>
      </c>
      <c r="J472" s="627" t="s">
        <v>3041</v>
      </c>
      <c r="K472" s="627" t="s">
        <v>132</v>
      </c>
      <c r="L472" s="628">
        <v>42513</v>
      </c>
      <c r="M472" s="627" t="s">
        <v>72</v>
      </c>
      <c r="N472" s="550"/>
      <c r="O472" s="549"/>
    </row>
    <row r="473" spans="1:15" x14ac:dyDescent="0.2">
      <c r="A473" s="627" t="s">
        <v>890</v>
      </c>
      <c r="B473" s="627" t="s">
        <v>900</v>
      </c>
      <c r="C473" s="627" t="s">
        <v>891</v>
      </c>
      <c r="D473" s="627" t="s">
        <v>307</v>
      </c>
      <c r="E473" s="627" t="s">
        <v>308</v>
      </c>
      <c r="F473" s="627" t="s">
        <v>309</v>
      </c>
      <c r="G473" s="627" t="s">
        <v>3042</v>
      </c>
      <c r="H473" s="628">
        <v>42513</v>
      </c>
      <c r="I473" s="629">
        <v>87.12</v>
      </c>
      <c r="J473" s="627" t="s">
        <v>3043</v>
      </c>
      <c r="K473" s="627" t="s">
        <v>329</v>
      </c>
      <c r="L473" s="628">
        <v>42513</v>
      </c>
      <c r="M473" s="627" t="s">
        <v>72</v>
      </c>
      <c r="N473" s="550"/>
      <c r="O473" s="549"/>
    </row>
    <row r="474" spans="1:15" x14ac:dyDescent="0.2">
      <c r="A474" s="627" t="s">
        <v>890</v>
      </c>
      <c r="B474" s="627" t="s">
        <v>900</v>
      </c>
      <c r="C474" s="627" t="s">
        <v>891</v>
      </c>
      <c r="D474" s="627" t="s">
        <v>307</v>
      </c>
      <c r="E474" s="627" t="s">
        <v>308</v>
      </c>
      <c r="F474" s="627" t="s">
        <v>309</v>
      </c>
      <c r="G474" s="627" t="s">
        <v>3044</v>
      </c>
      <c r="H474" s="628">
        <v>42513</v>
      </c>
      <c r="I474" s="629">
        <v>88.75</v>
      </c>
      <c r="J474" s="627" t="s">
        <v>3045</v>
      </c>
      <c r="K474" s="627" t="s">
        <v>419</v>
      </c>
      <c r="L474" s="628">
        <v>42513</v>
      </c>
      <c r="M474" s="627" t="s">
        <v>72</v>
      </c>
      <c r="N474" s="550"/>
      <c r="O474" s="549"/>
    </row>
    <row r="475" spans="1:15" x14ac:dyDescent="0.2">
      <c r="A475" s="627" t="s">
        <v>890</v>
      </c>
      <c r="B475" s="627" t="s">
        <v>900</v>
      </c>
      <c r="C475" s="627" t="s">
        <v>891</v>
      </c>
      <c r="D475" s="627" t="s">
        <v>307</v>
      </c>
      <c r="E475" s="627" t="s">
        <v>308</v>
      </c>
      <c r="F475" s="627" t="s">
        <v>309</v>
      </c>
      <c r="G475" s="627" t="s">
        <v>3046</v>
      </c>
      <c r="H475" s="628">
        <v>42513</v>
      </c>
      <c r="I475" s="629">
        <v>44.65</v>
      </c>
      <c r="J475" s="627" t="s">
        <v>3047</v>
      </c>
      <c r="K475" s="627" t="s">
        <v>87</v>
      </c>
      <c r="L475" s="628">
        <v>42513</v>
      </c>
      <c r="M475" s="627" t="s">
        <v>72</v>
      </c>
      <c r="N475" s="550"/>
      <c r="O475" s="549"/>
    </row>
    <row r="476" spans="1:15" x14ac:dyDescent="0.2">
      <c r="A476" s="627" t="s">
        <v>890</v>
      </c>
      <c r="B476" s="627" t="s">
        <v>900</v>
      </c>
      <c r="C476" s="627" t="s">
        <v>891</v>
      </c>
      <c r="D476" s="627" t="s">
        <v>307</v>
      </c>
      <c r="E476" s="627" t="s">
        <v>308</v>
      </c>
      <c r="F476" s="627" t="s">
        <v>309</v>
      </c>
      <c r="G476" s="627" t="s">
        <v>3048</v>
      </c>
      <c r="H476" s="628">
        <v>42503</v>
      </c>
      <c r="I476" s="629">
        <v>113.62</v>
      </c>
      <c r="J476" s="627" t="s">
        <v>3049</v>
      </c>
      <c r="K476" s="627" t="s">
        <v>87</v>
      </c>
      <c r="L476" s="628">
        <v>42507</v>
      </c>
      <c r="M476" s="627" t="s">
        <v>72</v>
      </c>
      <c r="N476" s="550"/>
      <c r="O476" s="549"/>
    </row>
    <row r="477" spans="1:15" x14ac:dyDescent="0.2">
      <c r="A477" s="627" t="s">
        <v>890</v>
      </c>
      <c r="B477" s="627" t="s">
        <v>900</v>
      </c>
      <c r="C477" s="627" t="s">
        <v>891</v>
      </c>
      <c r="D477" s="627" t="s">
        <v>307</v>
      </c>
      <c r="E477" s="627" t="s">
        <v>308</v>
      </c>
      <c r="F477" s="627" t="s">
        <v>309</v>
      </c>
      <c r="G477" s="627" t="s">
        <v>3050</v>
      </c>
      <c r="H477" s="628">
        <v>42503</v>
      </c>
      <c r="I477" s="629">
        <v>44.65</v>
      </c>
      <c r="J477" s="627" t="s">
        <v>3051</v>
      </c>
      <c r="K477" s="627" t="s">
        <v>87</v>
      </c>
      <c r="L477" s="628">
        <v>42507</v>
      </c>
      <c r="M477" s="627" t="s">
        <v>72</v>
      </c>
      <c r="N477" s="550"/>
      <c r="O477" s="549"/>
    </row>
    <row r="478" spans="1:15" x14ac:dyDescent="0.2">
      <c r="A478" s="627" t="s">
        <v>890</v>
      </c>
      <c r="B478" s="627" t="s">
        <v>900</v>
      </c>
      <c r="C478" s="627" t="s">
        <v>891</v>
      </c>
      <c r="D478" s="627" t="s">
        <v>307</v>
      </c>
      <c r="E478" s="627" t="s">
        <v>308</v>
      </c>
      <c r="F478" s="627" t="s">
        <v>309</v>
      </c>
      <c r="G478" s="627" t="s">
        <v>3052</v>
      </c>
      <c r="H478" s="628">
        <v>42489</v>
      </c>
      <c r="I478" s="629">
        <v>1072.06</v>
      </c>
      <c r="J478" s="627" t="s">
        <v>3053</v>
      </c>
      <c r="K478" s="627" t="s">
        <v>329</v>
      </c>
      <c r="L478" s="628">
        <v>42499</v>
      </c>
      <c r="M478" s="627" t="s">
        <v>72</v>
      </c>
      <c r="N478" s="550"/>
      <c r="O478" s="549"/>
    </row>
    <row r="479" spans="1:15" x14ac:dyDescent="0.2">
      <c r="A479" s="627" t="s">
        <v>890</v>
      </c>
      <c r="B479" s="627" t="s">
        <v>900</v>
      </c>
      <c r="C479" s="627" t="s">
        <v>891</v>
      </c>
      <c r="D479" s="627" t="s">
        <v>307</v>
      </c>
      <c r="E479" s="627" t="s">
        <v>308</v>
      </c>
      <c r="F479" s="627" t="s">
        <v>309</v>
      </c>
      <c r="G479" s="627" t="s">
        <v>3054</v>
      </c>
      <c r="H479" s="628">
        <v>42489</v>
      </c>
      <c r="I479" s="629">
        <v>151.25</v>
      </c>
      <c r="J479" s="627" t="s">
        <v>3055</v>
      </c>
      <c r="K479" s="627" t="s">
        <v>132</v>
      </c>
      <c r="L479" s="628">
        <v>42499</v>
      </c>
      <c r="M479" s="627" t="s">
        <v>72</v>
      </c>
      <c r="N479" s="550"/>
      <c r="O479" s="549"/>
    </row>
    <row r="480" spans="1:15" x14ac:dyDescent="0.2">
      <c r="A480" s="627" t="s">
        <v>890</v>
      </c>
      <c r="B480" s="627" t="s">
        <v>900</v>
      </c>
      <c r="C480" s="627" t="s">
        <v>891</v>
      </c>
      <c r="D480" s="627" t="s">
        <v>307</v>
      </c>
      <c r="E480" s="627" t="s">
        <v>308</v>
      </c>
      <c r="F480" s="627" t="s">
        <v>309</v>
      </c>
      <c r="G480" s="627" t="s">
        <v>3056</v>
      </c>
      <c r="H480" s="628">
        <v>42489</v>
      </c>
      <c r="I480" s="629">
        <v>151.25</v>
      </c>
      <c r="J480" s="627" t="s">
        <v>3057</v>
      </c>
      <c r="K480" s="627" t="s">
        <v>132</v>
      </c>
      <c r="L480" s="628">
        <v>42499</v>
      </c>
      <c r="M480" s="627" t="s">
        <v>72</v>
      </c>
      <c r="N480" s="550"/>
      <c r="O480" s="549"/>
    </row>
    <row r="481" spans="1:15" x14ac:dyDescent="0.2">
      <c r="A481" s="627" t="s">
        <v>890</v>
      </c>
      <c r="B481" s="627" t="s">
        <v>900</v>
      </c>
      <c r="C481" s="627" t="s">
        <v>891</v>
      </c>
      <c r="D481" s="627" t="s">
        <v>3058</v>
      </c>
      <c r="E481" s="627" t="s">
        <v>3059</v>
      </c>
      <c r="F481" s="627" t="s">
        <v>3060</v>
      </c>
      <c r="G481" s="627" t="s">
        <v>3061</v>
      </c>
      <c r="H481" s="628">
        <v>42513</v>
      </c>
      <c r="I481" s="629">
        <v>254.33</v>
      </c>
      <c r="J481" s="627"/>
      <c r="K481" s="627" t="s">
        <v>245</v>
      </c>
      <c r="L481" s="628">
        <v>42514</v>
      </c>
      <c r="M481" s="627" t="s">
        <v>72</v>
      </c>
      <c r="N481" s="550"/>
      <c r="O481" s="549"/>
    </row>
    <row r="482" spans="1:15" x14ac:dyDescent="0.2">
      <c r="A482" s="627" t="s">
        <v>890</v>
      </c>
      <c r="B482" s="627" t="s">
        <v>900</v>
      </c>
      <c r="C482" s="627" t="s">
        <v>891</v>
      </c>
      <c r="D482" s="627" t="s">
        <v>435</v>
      </c>
      <c r="E482" s="627" t="s">
        <v>436</v>
      </c>
      <c r="F482" s="627" t="s">
        <v>437</v>
      </c>
      <c r="G482" s="627" t="s">
        <v>3062</v>
      </c>
      <c r="H482" s="628">
        <v>42490</v>
      </c>
      <c r="I482" s="629">
        <v>14.39</v>
      </c>
      <c r="J482" s="627"/>
      <c r="K482" s="627" t="s">
        <v>666</v>
      </c>
      <c r="L482" s="628">
        <v>42499</v>
      </c>
      <c r="M482" s="627" t="s">
        <v>72</v>
      </c>
      <c r="N482" s="550"/>
      <c r="O482" s="549"/>
    </row>
    <row r="483" spans="1:15" x14ac:dyDescent="0.2">
      <c r="A483" s="627" t="s">
        <v>890</v>
      </c>
      <c r="B483" s="627" t="s">
        <v>900</v>
      </c>
      <c r="C483" s="627" t="s">
        <v>891</v>
      </c>
      <c r="D483" s="627" t="s">
        <v>973</v>
      </c>
      <c r="E483" s="627" t="s">
        <v>974</v>
      </c>
      <c r="F483" s="627" t="s">
        <v>975</v>
      </c>
      <c r="G483" s="627" t="s">
        <v>3063</v>
      </c>
      <c r="H483" s="628">
        <v>42501</v>
      </c>
      <c r="I483" s="629">
        <v>82.79</v>
      </c>
      <c r="J483" s="627" t="s">
        <v>3064</v>
      </c>
      <c r="K483" s="627" t="s">
        <v>377</v>
      </c>
      <c r="L483" s="628">
        <v>42502</v>
      </c>
      <c r="M483" s="627" t="s">
        <v>72</v>
      </c>
      <c r="N483" s="550"/>
      <c r="O483" s="549"/>
    </row>
    <row r="484" spans="1:15" x14ac:dyDescent="0.2">
      <c r="A484" s="627" t="s">
        <v>890</v>
      </c>
      <c r="B484" s="627" t="s">
        <v>900</v>
      </c>
      <c r="C484" s="627" t="s">
        <v>891</v>
      </c>
      <c r="D484" s="627" t="s">
        <v>262</v>
      </c>
      <c r="E484" s="627" t="s">
        <v>263</v>
      </c>
      <c r="F484" s="627" t="s">
        <v>264</v>
      </c>
      <c r="G484" s="627" t="s">
        <v>3065</v>
      </c>
      <c r="H484" s="628">
        <v>42514</v>
      </c>
      <c r="I484" s="629">
        <v>650</v>
      </c>
      <c r="J484" s="627"/>
      <c r="K484" s="627" t="s">
        <v>304</v>
      </c>
      <c r="L484" s="628">
        <v>42515</v>
      </c>
      <c r="M484" s="627" t="s">
        <v>72</v>
      </c>
      <c r="N484" s="550"/>
      <c r="O484" s="549"/>
    </row>
    <row r="485" spans="1:15" x14ac:dyDescent="0.2">
      <c r="A485" s="627" t="s">
        <v>890</v>
      </c>
      <c r="B485" s="627" t="s">
        <v>900</v>
      </c>
      <c r="C485" s="627" t="s">
        <v>891</v>
      </c>
      <c r="D485" s="627" t="s">
        <v>262</v>
      </c>
      <c r="E485" s="627" t="s">
        <v>263</v>
      </c>
      <c r="F485" s="627" t="s">
        <v>264</v>
      </c>
      <c r="G485" s="627" t="s">
        <v>3067</v>
      </c>
      <c r="H485" s="628">
        <v>42493</v>
      </c>
      <c r="I485" s="629">
        <v>17.420000000000002</v>
      </c>
      <c r="J485" s="627"/>
      <c r="K485" s="627" t="s">
        <v>2213</v>
      </c>
      <c r="L485" s="628">
        <v>42499</v>
      </c>
      <c r="M485" s="627" t="s">
        <v>72</v>
      </c>
      <c r="N485" s="550"/>
      <c r="O485" s="549"/>
    </row>
    <row r="486" spans="1:15" x14ac:dyDescent="0.2">
      <c r="A486" s="627" t="s">
        <v>890</v>
      </c>
      <c r="B486" s="627" t="s">
        <v>900</v>
      </c>
      <c r="C486" s="627" t="s">
        <v>891</v>
      </c>
      <c r="D486" s="627" t="s">
        <v>262</v>
      </c>
      <c r="E486" s="627" t="s">
        <v>263</v>
      </c>
      <c r="F486" s="627" t="s">
        <v>264</v>
      </c>
      <c r="G486" s="627" t="s">
        <v>3068</v>
      </c>
      <c r="H486" s="628">
        <v>42493</v>
      </c>
      <c r="I486" s="629">
        <v>105.52</v>
      </c>
      <c r="J486" s="627"/>
      <c r="K486" s="627" t="s">
        <v>306</v>
      </c>
      <c r="L486" s="628">
        <v>42499</v>
      </c>
      <c r="M486" s="627" t="s">
        <v>72</v>
      </c>
      <c r="N486" s="550"/>
      <c r="O486" s="549"/>
    </row>
    <row r="487" spans="1:15" x14ac:dyDescent="0.2">
      <c r="A487" s="627" t="s">
        <v>890</v>
      </c>
      <c r="B487" s="627" t="s">
        <v>900</v>
      </c>
      <c r="C487" s="627" t="s">
        <v>891</v>
      </c>
      <c r="D487" s="627" t="s">
        <v>262</v>
      </c>
      <c r="E487" s="627" t="s">
        <v>263</v>
      </c>
      <c r="F487" s="627" t="s">
        <v>264</v>
      </c>
      <c r="G487" s="627" t="s">
        <v>3069</v>
      </c>
      <c r="H487" s="628">
        <v>42493</v>
      </c>
      <c r="I487" s="629">
        <v>72.67</v>
      </c>
      <c r="J487" s="627"/>
      <c r="K487" s="627" t="s">
        <v>1703</v>
      </c>
      <c r="L487" s="628">
        <v>42499</v>
      </c>
      <c r="M487" s="627" t="s">
        <v>72</v>
      </c>
      <c r="N487" s="550"/>
      <c r="O487" s="549"/>
    </row>
    <row r="488" spans="1:15" x14ac:dyDescent="0.2">
      <c r="A488" s="627" t="s">
        <v>890</v>
      </c>
      <c r="B488" s="627" t="s">
        <v>900</v>
      </c>
      <c r="C488" s="627" t="s">
        <v>891</v>
      </c>
      <c r="D488" s="627" t="s">
        <v>262</v>
      </c>
      <c r="E488" s="627" t="s">
        <v>263</v>
      </c>
      <c r="F488" s="627" t="s">
        <v>264</v>
      </c>
      <c r="G488" s="627" t="s">
        <v>3070</v>
      </c>
      <c r="H488" s="628">
        <v>42493</v>
      </c>
      <c r="I488" s="629">
        <v>36.299999999999997</v>
      </c>
      <c r="J488" s="627"/>
      <c r="K488" s="627" t="s">
        <v>1703</v>
      </c>
      <c r="L488" s="628">
        <v>42499</v>
      </c>
      <c r="M488" s="627" t="s">
        <v>72</v>
      </c>
      <c r="N488" s="550"/>
      <c r="O488" s="549"/>
    </row>
    <row r="489" spans="1:15" x14ac:dyDescent="0.2">
      <c r="A489" s="627" t="s">
        <v>890</v>
      </c>
      <c r="B489" s="627" t="s">
        <v>900</v>
      </c>
      <c r="C489" s="627" t="s">
        <v>891</v>
      </c>
      <c r="D489" s="627" t="s">
        <v>3071</v>
      </c>
      <c r="E489" s="627" t="s">
        <v>3072</v>
      </c>
      <c r="F489" s="627" t="s">
        <v>3073</v>
      </c>
      <c r="G489" s="627" t="s">
        <v>3074</v>
      </c>
      <c r="H489" s="628">
        <v>42514</v>
      </c>
      <c r="I489" s="629">
        <v>333.36</v>
      </c>
      <c r="J489" s="627" t="s">
        <v>3075</v>
      </c>
      <c r="K489" s="627" t="s">
        <v>299</v>
      </c>
      <c r="L489" s="628">
        <v>42515</v>
      </c>
      <c r="M489" s="627" t="s">
        <v>72</v>
      </c>
      <c r="N489" s="550"/>
      <c r="O489" s="549"/>
    </row>
    <row r="490" spans="1:15" x14ac:dyDescent="0.2">
      <c r="A490" s="627" t="s">
        <v>890</v>
      </c>
      <c r="B490" s="627" t="s">
        <v>900</v>
      </c>
      <c r="C490" s="627" t="s">
        <v>891</v>
      </c>
      <c r="D490" s="627" t="s">
        <v>300</v>
      </c>
      <c r="E490" s="627" t="s">
        <v>301</v>
      </c>
      <c r="F490" s="627" t="s">
        <v>302</v>
      </c>
      <c r="G490" s="627" t="s">
        <v>3076</v>
      </c>
      <c r="H490" s="628">
        <v>42516</v>
      </c>
      <c r="I490" s="629">
        <v>163.35</v>
      </c>
      <c r="J490" s="627" t="s">
        <v>3077</v>
      </c>
      <c r="K490" s="627" t="s">
        <v>329</v>
      </c>
      <c r="L490" s="628">
        <v>42517</v>
      </c>
      <c r="M490" s="627" t="s">
        <v>72</v>
      </c>
      <c r="N490" s="550"/>
      <c r="O490" s="549"/>
    </row>
    <row r="491" spans="1:15" x14ac:dyDescent="0.2">
      <c r="A491" s="627" t="s">
        <v>890</v>
      </c>
      <c r="B491" s="627" t="s">
        <v>900</v>
      </c>
      <c r="C491" s="627" t="s">
        <v>891</v>
      </c>
      <c r="D491" s="627" t="s">
        <v>300</v>
      </c>
      <c r="E491" s="627" t="s">
        <v>301</v>
      </c>
      <c r="F491" s="627" t="s">
        <v>302</v>
      </c>
      <c r="G491" s="627" t="s">
        <v>3078</v>
      </c>
      <c r="H491" s="628">
        <v>42502</v>
      </c>
      <c r="I491" s="629">
        <v>229.9</v>
      </c>
      <c r="J491" s="627" t="s">
        <v>3079</v>
      </c>
      <c r="K491" s="627" t="s">
        <v>299</v>
      </c>
      <c r="L491" s="628">
        <v>42517</v>
      </c>
      <c r="M491" s="627" t="s">
        <v>72</v>
      </c>
      <c r="N491" s="550"/>
      <c r="O491" s="549"/>
    </row>
    <row r="492" spans="1:15" x14ac:dyDescent="0.2">
      <c r="A492" s="627" t="s">
        <v>890</v>
      </c>
      <c r="B492" s="627" t="s">
        <v>900</v>
      </c>
      <c r="C492" s="627" t="s">
        <v>891</v>
      </c>
      <c r="D492" s="627" t="s">
        <v>3330</v>
      </c>
      <c r="E492" s="627" t="s">
        <v>3331</v>
      </c>
      <c r="F492" s="627" t="s">
        <v>3332</v>
      </c>
      <c r="G492" s="627" t="s">
        <v>3333</v>
      </c>
      <c r="H492" s="628">
        <v>42496</v>
      </c>
      <c r="I492" s="629">
        <v>306.29000000000002</v>
      </c>
      <c r="J492" s="627" t="s">
        <v>3334</v>
      </c>
      <c r="K492" s="627" t="s">
        <v>174</v>
      </c>
      <c r="L492" s="628">
        <v>42521</v>
      </c>
      <c r="M492" s="627" t="s">
        <v>72</v>
      </c>
      <c r="N492" s="550"/>
      <c r="O492" s="549"/>
    </row>
    <row r="493" spans="1:15" x14ac:dyDescent="0.2">
      <c r="A493" s="627" t="s">
        <v>890</v>
      </c>
      <c r="B493" s="627" t="s">
        <v>900</v>
      </c>
      <c r="C493" s="627" t="s">
        <v>891</v>
      </c>
      <c r="D493" s="627" t="s">
        <v>542</v>
      </c>
      <c r="E493" s="627" t="s">
        <v>543</v>
      </c>
      <c r="F493" s="627" t="s">
        <v>544</v>
      </c>
      <c r="G493" s="627" t="s">
        <v>3080</v>
      </c>
      <c r="H493" s="628">
        <v>42490</v>
      </c>
      <c r="I493" s="629">
        <v>275.83</v>
      </c>
      <c r="J493" s="627" t="s">
        <v>3081</v>
      </c>
      <c r="K493" s="627" t="s">
        <v>132</v>
      </c>
      <c r="L493" s="628">
        <v>42493</v>
      </c>
      <c r="M493" s="627" t="s">
        <v>72</v>
      </c>
      <c r="N493" s="550"/>
      <c r="O493" s="549"/>
    </row>
    <row r="494" spans="1:15" x14ac:dyDescent="0.2">
      <c r="A494" s="627" t="s">
        <v>890</v>
      </c>
      <c r="B494" s="627" t="s">
        <v>900</v>
      </c>
      <c r="C494" s="627" t="s">
        <v>891</v>
      </c>
      <c r="D494" s="627" t="s">
        <v>542</v>
      </c>
      <c r="E494" s="627" t="s">
        <v>543</v>
      </c>
      <c r="F494" s="627" t="s">
        <v>544</v>
      </c>
      <c r="G494" s="627" t="s">
        <v>3082</v>
      </c>
      <c r="H494" s="628">
        <v>42490</v>
      </c>
      <c r="I494" s="629">
        <v>210.66</v>
      </c>
      <c r="J494" s="627" t="s">
        <v>3083</v>
      </c>
      <c r="K494" s="627" t="s">
        <v>132</v>
      </c>
      <c r="L494" s="628">
        <v>42493</v>
      </c>
      <c r="M494" s="627" t="s">
        <v>72</v>
      </c>
      <c r="N494" s="550"/>
      <c r="O494" s="549"/>
    </row>
    <row r="495" spans="1:15" x14ac:dyDescent="0.2">
      <c r="A495" s="627" t="s">
        <v>890</v>
      </c>
      <c r="B495" s="627" t="s">
        <v>900</v>
      </c>
      <c r="C495" s="627" t="s">
        <v>891</v>
      </c>
      <c r="D495" s="627" t="s">
        <v>641</v>
      </c>
      <c r="E495" s="627" t="s">
        <v>642</v>
      </c>
      <c r="F495" s="627" t="s">
        <v>643</v>
      </c>
      <c r="G495" s="627" t="s">
        <v>3084</v>
      </c>
      <c r="H495" s="628">
        <v>42506</v>
      </c>
      <c r="I495" s="629">
        <v>1331</v>
      </c>
      <c r="J495" s="627" t="s">
        <v>3085</v>
      </c>
      <c r="K495" s="627" t="s">
        <v>329</v>
      </c>
      <c r="L495" s="628">
        <v>42507</v>
      </c>
      <c r="M495" s="627" t="s">
        <v>72</v>
      </c>
      <c r="N495" s="550"/>
      <c r="O495" s="549"/>
    </row>
    <row r="496" spans="1:15" x14ac:dyDescent="0.2">
      <c r="A496" s="627" t="s">
        <v>890</v>
      </c>
      <c r="B496" s="627" t="s">
        <v>900</v>
      </c>
      <c r="C496" s="627" t="s">
        <v>891</v>
      </c>
      <c r="D496" s="627" t="s">
        <v>90</v>
      </c>
      <c r="E496" s="627" t="s">
        <v>91</v>
      </c>
      <c r="F496" s="627" t="s">
        <v>92</v>
      </c>
      <c r="G496" s="627" t="s">
        <v>3088</v>
      </c>
      <c r="H496" s="628">
        <v>42516</v>
      </c>
      <c r="I496" s="629">
        <v>1113.22</v>
      </c>
      <c r="J496" s="627" t="s">
        <v>3089</v>
      </c>
      <c r="K496" s="627" t="s">
        <v>104</v>
      </c>
      <c r="L496" s="628">
        <v>42520</v>
      </c>
      <c r="M496" s="627" t="s">
        <v>72</v>
      </c>
      <c r="N496" s="550"/>
      <c r="O496" s="549"/>
    </row>
    <row r="497" spans="1:15" x14ac:dyDescent="0.2">
      <c r="A497" s="627" t="s">
        <v>890</v>
      </c>
      <c r="B497" s="627" t="s">
        <v>900</v>
      </c>
      <c r="C497" s="627" t="s">
        <v>891</v>
      </c>
      <c r="D497" s="627" t="s">
        <v>90</v>
      </c>
      <c r="E497" s="627" t="s">
        <v>91</v>
      </c>
      <c r="F497" s="627" t="s">
        <v>92</v>
      </c>
      <c r="G497" s="627" t="s">
        <v>3094</v>
      </c>
      <c r="H497" s="628">
        <v>42490</v>
      </c>
      <c r="I497" s="629">
        <v>54.23</v>
      </c>
      <c r="J497" s="627" t="s">
        <v>3095</v>
      </c>
      <c r="K497" s="627" t="s">
        <v>899</v>
      </c>
      <c r="L497" s="628">
        <v>42493</v>
      </c>
      <c r="M497" s="627" t="s">
        <v>72</v>
      </c>
      <c r="N497" s="550"/>
      <c r="O497" s="549"/>
    </row>
    <row r="498" spans="1:15" x14ac:dyDescent="0.2">
      <c r="A498" s="627" t="s">
        <v>890</v>
      </c>
      <c r="B498" s="627" t="s">
        <v>900</v>
      </c>
      <c r="C498" s="627" t="s">
        <v>891</v>
      </c>
      <c r="D498" s="627" t="s">
        <v>90</v>
      </c>
      <c r="E498" s="627" t="s">
        <v>91</v>
      </c>
      <c r="F498" s="627" t="s">
        <v>92</v>
      </c>
      <c r="G498" s="627" t="s">
        <v>3096</v>
      </c>
      <c r="H498" s="628">
        <v>42490</v>
      </c>
      <c r="I498" s="629">
        <v>67.59</v>
      </c>
      <c r="J498" s="627" t="s">
        <v>3097</v>
      </c>
      <c r="K498" s="627" t="s">
        <v>174</v>
      </c>
      <c r="L498" s="628">
        <v>42493</v>
      </c>
      <c r="M498" s="627" t="s">
        <v>72</v>
      </c>
      <c r="N498" s="550"/>
      <c r="O498" s="549"/>
    </row>
    <row r="499" spans="1:15" x14ac:dyDescent="0.2">
      <c r="A499" s="627" t="s">
        <v>890</v>
      </c>
      <c r="B499" s="627" t="s">
        <v>900</v>
      </c>
      <c r="C499" s="627" t="s">
        <v>891</v>
      </c>
      <c r="D499" s="627" t="s">
        <v>90</v>
      </c>
      <c r="E499" s="627" t="s">
        <v>91</v>
      </c>
      <c r="F499" s="627" t="s">
        <v>92</v>
      </c>
      <c r="G499" s="627" t="s">
        <v>3098</v>
      </c>
      <c r="H499" s="628">
        <v>42490</v>
      </c>
      <c r="I499" s="629">
        <v>4.74</v>
      </c>
      <c r="J499" s="627" t="s">
        <v>3099</v>
      </c>
      <c r="K499" s="627" t="s">
        <v>174</v>
      </c>
      <c r="L499" s="628">
        <v>42493</v>
      </c>
      <c r="M499" s="627" t="s">
        <v>72</v>
      </c>
      <c r="N499" s="550"/>
      <c r="O499" s="549"/>
    </row>
    <row r="500" spans="1:15" x14ac:dyDescent="0.2">
      <c r="A500" s="627" t="s">
        <v>890</v>
      </c>
      <c r="B500" s="627" t="s">
        <v>900</v>
      </c>
      <c r="C500" s="627" t="s">
        <v>891</v>
      </c>
      <c r="D500" s="627" t="s">
        <v>90</v>
      </c>
      <c r="E500" s="627" t="s">
        <v>91</v>
      </c>
      <c r="F500" s="627" t="s">
        <v>92</v>
      </c>
      <c r="G500" s="627" t="s">
        <v>3100</v>
      </c>
      <c r="H500" s="628">
        <v>42490</v>
      </c>
      <c r="I500" s="629">
        <v>303.58999999999997</v>
      </c>
      <c r="J500" s="627" t="s">
        <v>3101</v>
      </c>
      <c r="K500" s="627" t="s">
        <v>132</v>
      </c>
      <c r="L500" s="628">
        <v>42493</v>
      </c>
      <c r="M500" s="627" t="s">
        <v>72</v>
      </c>
      <c r="N500" s="550"/>
      <c r="O500" s="549"/>
    </row>
    <row r="501" spans="1:15" x14ac:dyDescent="0.2">
      <c r="A501" s="627" t="s">
        <v>890</v>
      </c>
      <c r="B501" s="627" t="s">
        <v>900</v>
      </c>
      <c r="C501" s="627" t="s">
        <v>891</v>
      </c>
      <c r="D501" s="627" t="s">
        <v>90</v>
      </c>
      <c r="E501" s="627" t="s">
        <v>91</v>
      </c>
      <c r="F501" s="627" t="s">
        <v>92</v>
      </c>
      <c r="G501" s="627" t="s">
        <v>3102</v>
      </c>
      <c r="H501" s="628">
        <v>42490</v>
      </c>
      <c r="I501" s="629">
        <v>134.94999999999999</v>
      </c>
      <c r="J501" s="627" t="s">
        <v>3103</v>
      </c>
      <c r="K501" s="627" t="s">
        <v>132</v>
      </c>
      <c r="L501" s="628">
        <v>42493</v>
      </c>
      <c r="M501" s="627" t="s">
        <v>72</v>
      </c>
      <c r="N501" s="550"/>
      <c r="O501" s="549"/>
    </row>
    <row r="502" spans="1:15" x14ac:dyDescent="0.2">
      <c r="A502" s="627" t="s">
        <v>890</v>
      </c>
      <c r="B502" s="627" t="s">
        <v>900</v>
      </c>
      <c r="C502" s="627" t="s">
        <v>891</v>
      </c>
      <c r="D502" s="627" t="s">
        <v>90</v>
      </c>
      <c r="E502" s="627" t="s">
        <v>91</v>
      </c>
      <c r="F502" s="627" t="s">
        <v>92</v>
      </c>
      <c r="G502" s="627" t="s">
        <v>3104</v>
      </c>
      <c r="H502" s="628">
        <v>42490</v>
      </c>
      <c r="I502" s="629">
        <v>115.27</v>
      </c>
      <c r="J502" s="627" t="s">
        <v>3105</v>
      </c>
      <c r="K502" s="627" t="s">
        <v>132</v>
      </c>
      <c r="L502" s="628">
        <v>42493</v>
      </c>
      <c r="M502" s="627" t="s">
        <v>72</v>
      </c>
      <c r="N502" s="550"/>
      <c r="O502" s="549"/>
    </row>
    <row r="503" spans="1:15" x14ac:dyDescent="0.2">
      <c r="A503" s="627" t="s">
        <v>890</v>
      </c>
      <c r="B503" s="627" t="s">
        <v>900</v>
      </c>
      <c r="C503" s="627" t="s">
        <v>891</v>
      </c>
      <c r="D503" s="627" t="s">
        <v>90</v>
      </c>
      <c r="E503" s="627" t="s">
        <v>91</v>
      </c>
      <c r="F503" s="627" t="s">
        <v>92</v>
      </c>
      <c r="G503" s="627" t="s">
        <v>3106</v>
      </c>
      <c r="H503" s="628">
        <v>42490</v>
      </c>
      <c r="I503" s="629">
        <v>66.540000000000006</v>
      </c>
      <c r="J503" s="627" t="s">
        <v>3107</v>
      </c>
      <c r="K503" s="627" t="s">
        <v>132</v>
      </c>
      <c r="L503" s="628">
        <v>42493</v>
      </c>
      <c r="M503" s="627" t="s">
        <v>72</v>
      </c>
      <c r="N503" s="550"/>
      <c r="O503" s="549"/>
    </row>
    <row r="504" spans="1:15" x14ac:dyDescent="0.2">
      <c r="A504" s="627" t="s">
        <v>890</v>
      </c>
      <c r="B504" s="627" t="s">
        <v>900</v>
      </c>
      <c r="C504" s="627" t="s">
        <v>891</v>
      </c>
      <c r="D504" s="627" t="s">
        <v>90</v>
      </c>
      <c r="E504" s="627" t="s">
        <v>91</v>
      </c>
      <c r="F504" s="627" t="s">
        <v>92</v>
      </c>
      <c r="G504" s="627" t="s">
        <v>3108</v>
      </c>
      <c r="H504" s="628">
        <v>42490</v>
      </c>
      <c r="I504" s="629">
        <v>46.86</v>
      </c>
      <c r="J504" s="627" t="s">
        <v>3109</v>
      </c>
      <c r="K504" s="627" t="s">
        <v>174</v>
      </c>
      <c r="L504" s="628">
        <v>42493</v>
      </c>
      <c r="M504" s="627" t="s">
        <v>72</v>
      </c>
      <c r="N504" s="550"/>
      <c r="O504" s="549"/>
    </row>
    <row r="505" spans="1:15" x14ac:dyDescent="0.2">
      <c r="A505" s="627" t="s">
        <v>890</v>
      </c>
      <c r="B505" s="627" t="s">
        <v>900</v>
      </c>
      <c r="C505" s="627" t="s">
        <v>891</v>
      </c>
      <c r="D505" s="627" t="s">
        <v>90</v>
      </c>
      <c r="E505" s="627" t="s">
        <v>91</v>
      </c>
      <c r="F505" s="627" t="s">
        <v>92</v>
      </c>
      <c r="G505" s="627" t="s">
        <v>3110</v>
      </c>
      <c r="H505" s="628">
        <v>42490</v>
      </c>
      <c r="I505" s="629">
        <v>34.85</v>
      </c>
      <c r="J505" s="627" t="s">
        <v>3111</v>
      </c>
      <c r="K505" s="627" t="s">
        <v>174</v>
      </c>
      <c r="L505" s="628">
        <v>42493</v>
      </c>
      <c r="M505" s="627" t="s">
        <v>72</v>
      </c>
      <c r="N505" s="550"/>
      <c r="O505" s="549"/>
    </row>
    <row r="506" spans="1:15" x14ac:dyDescent="0.2">
      <c r="A506" s="627" t="s">
        <v>890</v>
      </c>
      <c r="B506" s="627" t="s">
        <v>900</v>
      </c>
      <c r="C506" s="627" t="s">
        <v>891</v>
      </c>
      <c r="D506" s="627" t="s">
        <v>90</v>
      </c>
      <c r="E506" s="627" t="s">
        <v>91</v>
      </c>
      <c r="F506" s="627" t="s">
        <v>92</v>
      </c>
      <c r="G506" s="627" t="s">
        <v>3112</v>
      </c>
      <c r="H506" s="628">
        <v>42490</v>
      </c>
      <c r="I506" s="629">
        <v>34.61</v>
      </c>
      <c r="J506" s="627" t="s">
        <v>3113</v>
      </c>
      <c r="K506" s="627" t="s">
        <v>174</v>
      </c>
      <c r="L506" s="628">
        <v>42493</v>
      </c>
      <c r="M506" s="627" t="s">
        <v>72</v>
      </c>
      <c r="N506" s="550"/>
      <c r="O506" s="549"/>
    </row>
    <row r="507" spans="1:15" x14ac:dyDescent="0.2">
      <c r="A507" s="627" t="s">
        <v>890</v>
      </c>
      <c r="B507" s="627" t="s">
        <v>900</v>
      </c>
      <c r="C507" s="627" t="s">
        <v>891</v>
      </c>
      <c r="D507" s="627" t="s">
        <v>90</v>
      </c>
      <c r="E507" s="627" t="s">
        <v>91</v>
      </c>
      <c r="F507" s="627" t="s">
        <v>92</v>
      </c>
      <c r="G507" s="627" t="s">
        <v>3114</v>
      </c>
      <c r="H507" s="628">
        <v>42490</v>
      </c>
      <c r="I507" s="629">
        <v>12.2</v>
      </c>
      <c r="J507" s="627" t="s">
        <v>3115</v>
      </c>
      <c r="K507" s="627" t="s">
        <v>132</v>
      </c>
      <c r="L507" s="628">
        <v>42493</v>
      </c>
      <c r="M507" s="627" t="s">
        <v>72</v>
      </c>
      <c r="N507" s="550"/>
      <c r="O507" s="549"/>
    </row>
    <row r="508" spans="1:15" x14ac:dyDescent="0.2">
      <c r="A508" s="627" t="s">
        <v>890</v>
      </c>
      <c r="B508" s="627" t="s">
        <v>900</v>
      </c>
      <c r="C508" s="627" t="s">
        <v>891</v>
      </c>
      <c r="D508" s="627" t="s">
        <v>90</v>
      </c>
      <c r="E508" s="627" t="s">
        <v>91</v>
      </c>
      <c r="F508" s="627" t="s">
        <v>92</v>
      </c>
      <c r="G508" s="627" t="s">
        <v>3116</v>
      </c>
      <c r="H508" s="628">
        <v>42490</v>
      </c>
      <c r="I508" s="629">
        <v>363</v>
      </c>
      <c r="J508" s="627" t="s">
        <v>3117</v>
      </c>
      <c r="K508" s="627" t="s">
        <v>132</v>
      </c>
      <c r="L508" s="628">
        <v>42493</v>
      </c>
      <c r="M508" s="627" t="s">
        <v>72</v>
      </c>
      <c r="N508" s="550"/>
      <c r="O508" s="549"/>
    </row>
    <row r="509" spans="1:15" x14ac:dyDescent="0.2">
      <c r="A509" s="627" t="s">
        <v>890</v>
      </c>
      <c r="B509" s="627" t="s">
        <v>900</v>
      </c>
      <c r="C509" s="627" t="s">
        <v>891</v>
      </c>
      <c r="D509" s="627" t="s">
        <v>90</v>
      </c>
      <c r="E509" s="627" t="s">
        <v>91</v>
      </c>
      <c r="F509" s="627" t="s">
        <v>92</v>
      </c>
      <c r="G509" s="627" t="s">
        <v>3118</v>
      </c>
      <c r="H509" s="628">
        <v>42490</v>
      </c>
      <c r="I509" s="629">
        <v>72.62</v>
      </c>
      <c r="J509" s="627" t="s">
        <v>3119</v>
      </c>
      <c r="K509" s="627" t="s">
        <v>303</v>
      </c>
      <c r="L509" s="628">
        <v>42493</v>
      </c>
      <c r="M509" s="627" t="s">
        <v>72</v>
      </c>
      <c r="N509" s="550"/>
      <c r="O509" s="549"/>
    </row>
    <row r="510" spans="1:15" x14ac:dyDescent="0.2">
      <c r="A510" s="627" t="s">
        <v>890</v>
      </c>
      <c r="B510" s="627" t="s">
        <v>900</v>
      </c>
      <c r="C510" s="627" t="s">
        <v>891</v>
      </c>
      <c r="D510" s="627" t="s">
        <v>90</v>
      </c>
      <c r="E510" s="627" t="s">
        <v>91</v>
      </c>
      <c r="F510" s="627" t="s">
        <v>92</v>
      </c>
      <c r="G510" s="627" t="s">
        <v>3120</v>
      </c>
      <c r="H510" s="628">
        <v>42490</v>
      </c>
      <c r="I510" s="629">
        <v>58.2</v>
      </c>
      <c r="J510" s="627" t="s">
        <v>3121</v>
      </c>
      <c r="K510" s="627" t="s">
        <v>303</v>
      </c>
      <c r="L510" s="628">
        <v>42493</v>
      </c>
      <c r="M510" s="627" t="s">
        <v>72</v>
      </c>
      <c r="N510" s="550"/>
      <c r="O510" s="549"/>
    </row>
    <row r="511" spans="1:15" x14ac:dyDescent="0.2">
      <c r="A511" s="627" t="s">
        <v>890</v>
      </c>
      <c r="B511" s="627" t="s">
        <v>900</v>
      </c>
      <c r="C511" s="627" t="s">
        <v>891</v>
      </c>
      <c r="D511" s="627" t="s">
        <v>90</v>
      </c>
      <c r="E511" s="627" t="s">
        <v>91</v>
      </c>
      <c r="F511" s="627" t="s">
        <v>92</v>
      </c>
      <c r="G511" s="627" t="s">
        <v>3122</v>
      </c>
      <c r="H511" s="628">
        <v>42490</v>
      </c>
      <c r="I511" s="629">
        <v>419.58</v>
      </c>
      <c r="J511" s="627" t="s">
        <v>3123</v>
      </c>
      <c r="K511" s="627" t="s">
        <v>383</v>
      </c>
      <c r="L511" s="628">
        <v>42493</v>
      </c>
      <c r="M511" s="627" t="s">
        <v>72</v>
      </c>
      <c r="N511" s="550"/>
      <c r="O511" s="549"/>
    </row>
    <row r="512" spans="1:15" x14ac:dyDescent="0.2">
      <c r="A512" s="627" t="s">
        <v>890</v>
      </c>
      <c r="B512" s="627" t="s">
        <v>900</v>
      </c>
      <c r="C512" s="627" t="s">
        <v>891</v>
      </c>
      <c r="D512" s="627" t="s">
        <v>90</v>
      </c>
      <c r="E512" s="627" t="s">
        <v>91</v>
      </c>
      <c r="F512" s="627" t="s">
        <v>92</v>
      </c>
      <c r="G512" s="627" t="s">
        <v>3124</v>
      </c>
      <c r="H512" s="628">
        <v>42467</v>
      </c>
      <c r="I512" s="629">
        <v>151.03</v>
      </c>
      <c r="J512" s="627" t="s">
        <v>3335</v>
      </c>
      <c r="K512" s="627" t="s">
        <v>1218</v>
      </c>
      <c r="L512" s="628">
        <v>42495</v>
      </c>
      <c r="M512" s="627" t="s">
        <v>72</v>
      </c>
      <c r="N512" s="550"/>
      <c r="O512" s="549"/>
    </row>
    <row r="513" spans="1:15" x14ac:dyDescent="0.2">
      <c r="A513" s="627" t="s">
        <v>890</v>
      </c>
      <c r="B513" s="627" t="s">
        <v>900</v>
      </c>
      <c r="C513" s="627" t="s">
        <v>891</v>
      </c>
      <c r="D513" s="627" t="s">
        <v>90</v>
      </c>
      <c r="E513" s="627" t="s">
        <v>91</v>
      </c>
      <c r="F513" s="627" t="s">
        <v>92</v>
      </c>
      <c r="G513" s="627" t="s">
        <v>3125</v>
      </c>
      <c r="H513" s="628">
        <v>42490</v>
      </c>
      <c r="I513" s="629">
        <v>391.95</v>
      </c>
      <c r="J513" s="627"/>
      <c r="K513" s="627" t="s">
        <v>104</v>
      </c>
      <c r="L513" s="628">
        <v>42493</v>
      </c>
      <c r="M513" s="627" t="s">
        <v>72</v>
      </c>
      <c r="N513" s="550"/>
      <c r="O513" s="549"/>
    </row>
    <row r="514" spans="1:15" x14ac:dyDescent="0.2">
      <c r="A514" s="627" t="s">
        <v>890</v>
      </c>
      <c r="B514" s="627" t="s">
        <v>900</v>
      </c>
      <c r="C514" s="627" t="s">
        <v>891</v>
      </c>
      <c r="D514" s="627" t="s">
        <v>296</v>
      </c>
      <c r="E514" s="627" t="s">
        <v>297</v>
      </c>
      <c r="F514" s="627" t="s">
        <v>298</v>
      </c>
      <c r="G514" s="627" t="s">
        <v>3126</v>
      </c>
      <c r="H514" s="628">
        <v>42495</v>
      </c>
      <c r="I514" s="629">
        <v>344.85</v>
      </c>
      <c r="J514" s="627" t="s">
        <v>3127</v>
      </c>
      <c r="K514" s="627" t="s">
        <v>377</v>
      </c>
      <c r="L514" s="628">
        <v>42496</v>
      </c>
      <c r="M514" s="627" t="s">
        <v>72</v>
      </c>
      <c r="N514" s="550"/>
      <c r="O514" s="549"/>
    </row>
    <row r="515" spans="1:15" x14ac:dyDescent="0.2">
      <c r="A515" s="627" t="s">
        <v>890</v>
      </c>
      <c r="B515" s="627" t="s">
        <v>900</v>
      </c>
      <c r="C515" s="627" t="s">
        <v>891</v>
      </c>
      <c r="D515" s="627" t="s">
        <v>255</v>
      </c>
      <c r="E515" s="627" t="s">
        <v>256</v>
      </c>
      <c r="F515" s="627" t="s">
        <v>257</v>
      </c>
      <c r="G515" s="627" t="s">
        <v>3336</v>
      </c>
      <c r="H515" s="628">
        <v>42520</v>
      </c>
      <c r="I515" s="629">
        <v>140.36000000000001</v>
      </c>
      <c r="J515" s="627"/>
      <c r="K515" s="627" t="s">
        <v>674</v>
      </c>
      <c r="L515" s="628">
        <v>42521</v>
      </c>
      <c r="M515" s="627" t="s">
        <v>72</v>
      </c>
      <c r="N515" s="550"/>
      <c r="O515" s="549"/>
    </row>
    <row r="516" spans="1:15" x14ac:dyDescent="0.2">
      <c r="A516" s="627" t="s">
        <v>890</v>
      </c>
      <c r="B516" s="627" t="s">
        <v>900</v>
      </c>
      <c r="C516" s="627" t="s">
        <v>891</v>
      </c>
      <c r="D516" s="627" t="s">
        <v>255</v>
      </c>
      <c r="E516" s="627" t="s">
        <v>256</v>
      </c>
      <c r="F516" s="627" t="s">
        <v>257</v>
      </c>
      <c r="G516" s="627" t="s">
        <v>3128</v>
      </c>
      <c r="H516" s="628">
        <v>42508</v>
      </c>
      <c r="I516" s="629">
        <v>34.36</v>
      </c>
      <c r="J516" s="627"/>
      <c r="K516" s="627" t="s">
        <v>340</v>
      </c>
      <c r="L516" s="628">
        <v>42513</v>
      </c>
      <c r="M516" s="627" t="s">
        <v>72</v>
      </c>
      <c r="N516" s="550"/>
      <c r="O516" s="549"/>
    </row>
    <row r="517" spans="1:15" x14ac:dyDescent="0.2">
      <c r="A517" s="627" t="s">
        <v>890</v>
      </c>
      <c r="B517" s="627" t="s">
        <v>900</v>
      </c>
      <c r="C517" s="627" t="s">
        <v>891</v>
      </c>
      <c r="D517" s="627" t="s">
        <v>255</v>
      </c>
      <c r="E517" s="627" t="s">
        <v>256</v>
      </c>
      <c r="F517" s="627" t="s">
        <v>257</v>
      </c>
      <c r="G517" s="627" t="s">
        <v>3337</v>
      </c>
      <c r="H517" s="628">
        <v>42516</v>
      </c>
      <c r="I517" s="629">
        <v>29.75</v>
      </c>
      <c r="J517" s="627"/>
      <c r="K517" s="627" t="s">
        <v>378</v>
      </c>
      <c r="L517" s="628">
        <v>42521</v>
      </c>
      <c r="M517" s="627" t="s">
        <v>72</v>
      </c>
      <c r="N517" s="550"/>
      <c r="O517" s="549"/>
    </row>
    <row r="518" spans="1:15" x14ac:dyDescent="0.2">
      <c r="A518" s="627" t="s">
        <v>890</v>
      </c>
      <c r="B518" s="627" t="s">
        <v>900</v>
      </c>
      <c r="C518" s="627" t="s">
        <v>891</v>
      </c>
      <c r="D518" s="627" t="s">
        <v>255</v>
      </c>
      <c r="E518" s="627" t="s">
        <v>256</v>
      </c>
      <c r="F518" s="627" t="s">
        <v>257</v>
      </c>
      <c r="G518" s="627" t="s">
        <v>3338</v>
      </c>
      <c r="H518" s="628">
        <v>42515</v>
      </c>
      <c r="I518" s="629">
        <v>49.22</v>
      </c>
      <c r="J518" s="627"/>
      <c r="K518" s="627" t="s">
        <v>539</v>
      </c>
      <c r="L518" s="628">
        <v>42521</v>
      </c>
      <c r="M518" s="627" t="s">
        <v>72</v>
      </c>
      <c r="N518" s="550"/>
      <c r="O518" s="549"/>
    </row>
    <row r="519" spans="1:15" x14ac:dyDescent="0.2">
      <c r="A519" s="627" t="s">
        <v>890</v>
      </c>
      <c r="B519" s="627" t="s">
        <v>900</v>
      </c>
      <c r="C519" s="627" t="s">
        <v>891</v>
      </c>
      <c r="D519" s="627" t="s">
        <v>255</v>
      </c>
      <c r="E519" s="627" t="s">
        <v>256</v>
      </c>
      <c r="F519" s="627" t="s">
        <v>257</v>
      </c>
      <c r="G519" s="627" t="s">
        <v>3130</v>
      </c>
      <c r="H519" s="628">
        <v>42507</v>
      </c>
      <c r="I519" s="629">
        <v>4.21</v>
      </c>
      <c r="J519" s="627"/>
      <c r="K519" s="627" t="s">
        <v>1569</v>
      </c>
      <c r="L519" s="628">
        <v>42513</v>
      </c>
      <c r="M519" s="627" t="s">
        <v>72</v>
      </c>
      <c r="N519" s="550"/>
      <c r="O519" s="549"/>
    </row>
    <row r="520" spans="1:15" x14ac:dyDescent="0.2">
      <c r="A520" s="627" t="s">
        <v>890</v>
      </c>
      <c r="B520" s="627" t="s">
        <v>900</v>
      </c>
      <c r="C520" s="627" t="s">
        <v>891</v>
      </c>
      <c r="D520" s="627" t="s">
        <v>255</v>
      </c>
      <c r="E520" s="627" t="s">
        <v>256</v>
      </c>
      <c r="F520" s="627" t="s">
        <v>257</v>
      </c>
      <c r="G520" s="627" t="s">
        <v>3132</v>
      </c>
      <c r="H520" s="628">
        <v>42506</v>
      </c>
      <c r="I520" s="629">
        <v>95</v>
      </c>
      <c r="J520" s="627"/>
      <c r="K520" s="627" t="s">
        <v>283</v>
      </c>
      <c r="L520" s="628">
        <v>42513</v>
      </c>
      <c r="M520" s="627" t="s">
        <v>72</v>
      </c>
      <c r="N520" s="550"/>
      <c r="O520" s="549"/>
    </row>
    <row r="521" spans="1:15" x14ac:dyDescent="0.2">
      <c r="A521" s="627" t="s">
        <v>890</v>
      </c>
      <c r="B521" s="627" t="s">
        <v>900</v>
      </c>
      <c r="C521" s="627" t="s">
        <v>891</v>
      </c>
      <c r="D521" s="627" t="s">
        <v>255</v>
      </c>
      <c r="E521" s="627" t="s">
        <v>256</v>
      </c>
      <c r="F521" s="627" t="s">
        <v>257</v>
      </c>
      <c r="G521" s="627" t="s">
        <v>3133</v>
      </c>
      <c r="H521" s="628">
        <v>42506</v>
      </c>
      <c r="I521" s="629">
        <v>17.05</v>
      </c>
      <c r="J521" s="627"/>
      <c r="K521" s="627" t="s">
        <v>274</v>
      </c>
      <c r="L521" s="628">
        <v>42513</v>
      </c>
      <c r="M521" s="627" t="s">
        <v>72</v>
      </c>
      <c r="N521" s="550"/>
      <c r="O521" s="549"/>
    </row>
    <row r="522" spans="1:15" x14ac:dyDescent="0.2">
      <c r="A522" s="627" t="s">
        <v>890</v>
      </c>
      <c r="B522" s="627" t="s">
        <v>900</v>
      </c>
      <c r="C522" s="627" t="s">
        <v>891</v>
      </c>
      <c r="D522" s="627" t="s">
        <v>255</v>
      </c>
      <c r="E522" s="627" t="s">
        <v>256</v>
      </c>
      <c r="F522" s="627" t="s">
        <v>257</v>
      </c>
      <c r="G522" s="627" t="s">
        <v>3134</v>
      </c>
      <c r="H522" s="628">
        <v>42506</v>
      </c>
      <c r="I522" s="629">
        <v>139.78</v>
      </c>
      <c r="J522" s="627"/>
      <c r="K522" s="627" t="s">
        <v>274</v>
      </c>
      <c r="L522" s="628">
        <v>42513</v>
      </c>
      <c r="M522" s="627" t="s">
        <v>72</v>
      </c>
      <c r="N522" s="550"/>
      <c r="O522" s="549"/>
    </row>
    <row r="523" spans="1:15" x14ac:dyDescent="0.2">
      <c r="A523" s="627" t="s">
        <v>890</v>
      </c>
      <c r="B523" s="627" t="s">
        <v>900</v>
      </c>
      <c r="C523" s="627" t="s">
        <v>891</v>
      </c>
      <c r="D523" s="627" t="s">
        <v>255</v>
      </c>
      <c r="E523" s="627" t="s">
        <v>256</v>
      </c>
      <c r="F523" s="627" t="s">
        <v>257</v>
      </c>
      <c r="G523" s="627" t="s">
        <v>3135</v>
      </c>
      <c r="H523" s="628">
        <v>42506</v>
      </c>
      <c r="I523" s="629">
        <v>7.5</v>
      </c>
      <c r="J523" s="627"/>
      <c r="K523" s="627" t="s">
        <v>1982</v>
      </c>
      <c r="L523" s="628">
        <v>42513</v>
      </c>
      <c r="M523" s="627" t="s">
        <v>72</v>
      </c>
      <c r="N523" s="550"/>
      <c r="O523" s="549"/>
    </row>
    <row r="524" spans="1:15" x14ac:dyDescent="0.2">
      <c r="A524" s="627" t="s">
        <v>890</v>
      </c>
      <c r="B524" s="627" t="s">
        <v>900</v>
      </c>
      <c r="C524" s="627" t="s">
        <v>891</v>
      </c>
      <c r="D524" s="627" t="s">
        <v>255</v>
      </c>
      <c r="E524" s="627" t="s">
        <v>256</v>
      </c>
      <c r="F524" s="627" t="s">
        <v>257</v>
      </c>
      <c r="G524" s="627" t="s">
        <v>3136</v>
      </c>
      <c r="H524" s="628">
        <v>42506</v>
      </c>
      <c r="I524" s="629">
        <v>60.81</v>
      </c>
      <c r="J524" s="627"/>
      <c r="K524" s="627" t="s">
        <v>274</v>
      </c>
      <c r="L524" s="628">
        <v>42513</v>
      </c>
      <c r="M524" s="627" t="s">
        <v>72</v>
      </c>
      <c r="N524" s="550"/>
      <c r="O524" s="549"/>
    </row>
    <row r="525" spans="1:15" x14ac:dyDescent="0.2">
      <c r="A525" s="627" t="s">
        <v>890</v>
      </c>
      <c r="B525" s="627" t="s">
        <v>900</v>
      </c>
      <c r="C525" s="627" t="s">
        <v>891</v>
      </c>
      <c r="D525" s="627" t="s">
        <v>255</v>
      </c>
      <c r="E525" s="627" t="s">
        <v>256</v>
      </c>
      <c r="F525" s="627" t="s">
        <v>257</v>
      </c>
      <c r="G525" s="627" t="s">
        <v>3137</v>
      </c>
      <c r="H525" s="628">
        <v>42506</v>
      </c>
      <c r="I525" s="629">
        <v>32.549999999999997</v>
      </c>
      <c r="J525" s="627"/>
      <c r="K525" s="627" t="s">
        <v>1569</v>
      </c>
      <c r="L525" s="628">
        <v>42513</v>
      </c>
      <c r="M525" s="627" t="s">
        <v>72</v>
      </c>
      <c r="N525" s="550"/>
      <c r="O525" s="549"/>
    </row>
    <row r="526" spans="1:15" x14ac:dyDescent="0.2">
      <c r="A526" s="627" t="s">
        <v>890</v>
      </c>
      <c r="B526" s="627" t="s">
        <v>900</v>
      </c>
      <c r="C526" s="627" t="s">
        <v>891</v>
      </c>
      <c r="D526" s="627" t="s">
        <v>255</v>
      </c>
      <c r="E526" s="627" t="s">
        <v>256</v>
      </c>
      <c r="F526" s="627" t="s">
        <v>257</v>
      </c>
      <c r="G526" s="627" t="s">
        <v>3138</v>
      </c>
      <c r="H526" s="628">
        <v>42506</v>
      </c>
      <c r="I526" s="629">
        <v>20.420000000000002</v>
      </c>
      <c r="J526" s="627"/>
      <c r="K526" s="627" t="s">
        <v>3139</v>
      </c>
      <c r="L526" s="628">
        <v>42513</v>
      </c>
      <c r="M526" s="627" t="s">
        <v>72</v>
      </c>
      <c r="N526" s="550"/>
      <c r="O526" s="549"/>
    </row>
    <row r="527" spans="1:15" x14ac:dyDescent="0.2">
      <c r="A527" s="627" t="s">
        <v>890</v>
      </c>
      <c r="B527" s="627" t="s">
        <v>900</v>
      </c>
      <c r="C527" s="627" t="s">
        <v>891</v>
      </c>
      <c r="D527" s="627" t="s">
        <v>255</v>
      </c>
      <c r="E527" s="627" t="s">
        <v>256</v>
      </c>
      <c r="F527" s="627" t="s">
        <v>257</v>
      </c>
      <c r="G527" s="627" t="s">
        <v>3140</v>
      </c>
      <c r="H527" s="628">
        <v>42506</v>
      </c>
      <c r="I527" s="629">
        <v>12.45</v>
      </c>
      <c r="J527" s="627"/>
      <c r="K527" s="627" t="s">
        <v>132</v>
      </c>
      <c r="L527" s="628">
        <v>42514</v>
      </c>
      <c r="M527" s="627" t="s">
        <v>72</v>
      </c>
      <c r="N527" s="550"/>
      <c r="O527" s="549"/>
    </row>
    <row r="528" spans="1:15" x14ac:dyDescent="0.2">
      <c r="A528" s="627" t="s">
        <v>890</v>
      </c>
      <c r="B528" s="627" t="s">
        <v>900</v>
      </c>
      <c r="C528" s="627" t="s">
        <v>891</v>
      </c>
      <c r="D528" s="627" t="s">
        <v>255</v>
      </c>
      <c r="E528" s="627" t="s">
        <v>256</v>
      </c>
      <c r="F528" s="627" t="s">
        <v>257</v>
      </c>
      <c r="G528" s="627" t="s">
        <v>3141</v>
      </c>
      <c r="H528" s="628">
        <v>42506</v>
      </c>
      <c r="I528" s="629">
        <v>23.52</v>
      </c>
      <c r="J528" s="627"/>
      <c r="K528" s="627" t="s">
        <v>283</v>
      </c>
      <c r="L528" s="628">
        <v>42514</v>
      </c>
      <c r="M528" s="627" t="s">
        <v>72</v>
      </c>
      <c r="N528" s="550"/>
      <c r="O528" s="549"/>
    </row>
    <row r="529" spans="1:15" x14ac:dyDescent="0.2">
      <c r="A529" s="627" t="s">
        <v>890</v>
      </c>
      <c r="B529" s="627" t="s">
        <v>900</v>
      </c>
      <c r="C529" s="627" t="s">
        <v>891</v>
      </c>
      <c r="D529" s="627" t="s">
        <v>255</v>
      </c>
      <c r="E529" s="627" t="s">
        <v>256</v>
      </c>
      <c r="F529" s="627" t="s">
        <v>257</v>
      </c>
      <c r="G529" s="627" t="s">
        <v>3142</v>
      </c>
      <c r="H529" s="628">
        <v>42506</v>
      </c>
      <c r="I529" s="629">
        <v>106.9</v>
      </c>
      <c r="J529" s="627"/>
      <c r="K529" s="627" t="s">
        <v>283</v>
      </c>
      <c r="L529" s="628">
        <v>42514</v>
      </c>
      <c r="M529" s="627" t="s">
        <v>72</v>
      </c>
      <c r="N529" s="550"/>
      <c r="O529" s="549"/>
    </row>
    <row r="530" spans="1:15" x14ac:dyDescent="0.2">
      <c r="A530" s="627" t="s">
        <v>890</v>
      </c>
      <c r="B530" s="627" t="s">
        <v>900</v>
      </c>
      <c r="C530" s="627" t="s">
        <v>891</v>
      </c>
      <c r="D530" s="627" t="s">
        <v>255</v>
      </c>
      <c r="E530" s="627" t="s">
        <v>256</v>
      </c>
      <c r="F530" s="627" t="s">
        <v>257</v>
      </c>
      <c r="G530" s="627" t="s">
        <v>3143</v>
      </c>
      <c r="H530" s="628">
        <v>42506</v>
      </c>
      <c r="I530" s="629">
        <v>96.8</v>
      </c>
      <c r="J530" s="627"/>
      <c r="K530" s="627" t="s">
        <v>283</v>
      </c>
      <c r="L530" s="628">
        <v>42514</v>
      </c>
      <c r="M530" s="627" t="s">
        <v>72</v>
      </c>
      <c r="N530" s="550"/>
      <c r="O530" s="549"/>
    </row>
    <row r="531" spans="1:15" x14ac:dyDescent="0.2">
      <c r="A531" s="627" t="s">
        <v>890</v>
      </c>
      <c r="B531" s="627" t="s">
        <v>900</v>
      </c>
      <c r="C531" s="627" t="s">
        <v>891</v>
      </c>
      <c r="D531" s="627" t="s">
        <v>255</v>
      </c>
      <c r="E531" s="627" t="s">
        <v>256</v>
      </c>
      <c r="F531" s="627" t="s">
        <v>257</v>
      </c>
      <c r="G531" s="627" t="s">
        <v>3144</v>
      </c>
      <c r="H531" s="628">
        <v>42503</v>
      </c>
      <c r="I531" s="629">
        <v>41.82</v>
      </c>
      <c r="J531" s="627"/>
      <c r="K531" s="627" t="s">
        <v>132</v>
      </c>
      <c r="L531" s="628">
        <v>42514</v>
      </c>
      <c r="M531" s="627" t="s">
        <v>72</v>
      </c>
      <c r="N531" s="550"/>
      <c r="O531" s="549"/>
    </row>
    <row r="532" spans="1:15" x14ac:dyDescent="0.2">
      <c r="A532" s="627" t="s">
        <v>890</v>
      </c>
      <c r="B532" s="627" t="s">
        <v>900</v>
      </c>
      <c r="C532" s="627" t="s">
        <v>891</v>
      </c>
      <c r="D532" s="627" t="s">
        <v>255</v>
      </c>
      <c r="E532" s="627" t="s">
        <v>256</v>
      </c>
      <c r="F532" s="627" t="s">
        <v>257</v>
      </c>
      <c r="G532" s="627" t="s">
        <v>3145</v>
      </c>
      <c r="H532" s="628">
        <v>42503</v>
      </c>
      <c r="I532" s="629">
        <v>8.11</v>
      </c>
      <c r="J532" s="627"/>
      <c r="K532" s="627" t="s">
        <v>174</v>
      </c>
      <c r="L532" s="628">
        <v>42514</v>
      </c>
      <c r="M532" s="627" t="s">
        <v>72</v>
      </c>
      <c r="N532" s="550"/>
      <c r="O532" s="549"/>
    </row>
    <row r="533" spans="1:15" x14ac:dyDescent="0.2">
      <c r="A533" s="627" t="s">
        <v>890</v>
      </c>
      <c r="B533" s="627" t="s">
        <v>900</v>
      </c>
      <c r="C533" s="627" t="s">
        <v>891</v>
      </c>
      <c r="D533" s="627" t="s">
        <v>255</v>
      </c>
      <c r="E533" s="627" t="s">
        <v>256</v>
      </c>
      <c r="F533" s="627" t="s">
        <v>257</v>
      </c>
      <c r="G533" s="627" t="s">
        <v>3146</v>
      </c>
      <c r="H533" s="628">
        <v>42503</v>
      </c>
      <c r="I533" s="629">
        <v>67.2</v>
      </c>
      <c r="J533" s="627"/>
      <c r="K533" s="627" t="s">
        <v>174</v>
      </c>
      <c r="L533" s="628">
        <v>42515</v>
      </c>
      <c r="M533" s="627" t="s">
        <v>72</v>
      </c>
      <c r="N533" s="550"/>
      <c r="O533" s="549"/>
    </row>
    <row r="534" spans="1:15" x14ac:dyDescent="0.2">
      <c r="A534" s="627" t="s">
        <v>890</v>
      </c>
      <c r="B534" s="627" t="s">
        <v>900</v>
      </c>
      <c r="C534" s="627" t="s">
        <v>891</v>
      </c>
      <c r="D534" s="627" t="s">
        <v>255</v>
      </c>
      <c r="E534" s="627" t="s">
        <v>256</v>
      </c>
      <c r="F534" s="627" t="s">
        <v>257</v>
      </c>
      <c r="G534" s="627" t="s">
        <v>3147</v>
      </c>
      <c r="H534" s="628">
        <v>42503</v>
      </c>
      <c r="I534" s="629">
        <v>55.55</v>
      </c>
      <c r="J534" s="627"/>
      <c r="K534" s="627" t="s">
        <v>132</v>
      </c>
      <c r="L534" s="628">
        <v>42515</v>
      </c>
      <c r="M534" s="627" t="s">
        <v>72</v>
      </c>
      <c r="N534" s="550"/>
      <c r="O534" s="549"/>
    </row>
    <row r="535" spans="1:15" x14ac:dyDescent="0.2">
      <c r="A535" s="627" t="s">
        <v>890</v>
      </c>
      <c r="B535" s="627" t="s">
        <v>900</v>
      </c>
      <c r="C535" s="627" t="s">
        <v>891</v>
      </c>
      <c r="D535" s="627" t="s">
        <v>255</v>
      </c>
      <c r="E535" s="627" t="s">
        <v>256</v>
      </c>
      <c r="F535" s="627" t="s">
        <v>257</v>
      </c>
      <c r="G535" s="627" t="s">
        <v>3148</v>
      </c>
      <c r="H535" s="628">
        <v>42502</v>
      </c>
      <c r="I535" s="629">
        <v>1.75</v>
      </c>
      <c r="J535" s="627"/>
      <c r="K535" s="627" t="s">
        <v>674</v>
      </c>
      <c r="L535" s="628">
        <v>42515</v>
      </c>
      <c r="M535" s="627" t="s">
        <v>72</v>
      </c>
      <c r="N535" s="550"/>
      <c r="O535" s="549"/>
    </row>
    <row r="536" spans="1:15" x14ac:dyDescent="0.2">
      <c r="A536" s="627" t="s">
        <v>890</v>
      </c>
      <c r="B536" s="627" t="s">
        <v>900</v>
      </c>
      <c r="C536" s="627" t="s">
        <v>891</v>
      </c>
      <c r="D536" s="627" t="s">
        <v>255</v>
      </c>
      <c r="E536" s="627" t="s">
        <v>256</v>
      </c>
      <c r="F536" s="627" t="s">
        <v>257</v>
      </c>
      <c r="G536" s="627" t="s">
        <v>3150</v>
      </c>
      <c r="H536" s="628">
        <v>42501</v>
      </c>
      <c r="I536" s="629">
        <v>133.91</v>
      </c>
      <c r="J536" s="627"/>
      <c r="K536" s="627" t="s">
        <v>1569</v>
      </c>
      <c r="L536" s="628">
        <v>42515</v>
      </c>
      <c r="M536" s="627" t="s">
        <v>72</v>
      </c>
      <c r="N536" s="550"/>
      <c r="O536" s="549"/>
    </row>
    <row r="537" spans="1:15" x14ac:dyDescent="0.2">
      <c r="A537" s="627" t="s">
        <v>890</v>
      </c>
      <c r="B537" s="627" t="s">
        <v>900</v>
      </c>
      <c r="C537" s="627" t="s">
        <v>891</v>
      </c>
      <c r="D537" s="627" t="s">
        <v>255</v>
      </c>
      <c r="E537" s="627" t="s">
        <v>256</v>
      </c>
      <c r="F537" s="627" t="s">
        <v>257</v>
      </c>
      <c r="G537" s="627" t="s">
        <v>3151</v>
      </c>
      <c r="H537" s="628">
        <v>42501</v>
      </c>
      <c r="I537" s="629">
        <v>455.02</v>
      </c>
      <c r="J537" s="627"/>
      <c r="K537" s="627" t="s">
        <v>1569</v>
      </c>
      <c r="L537" s="628">
        <v>42515</v>
      </c>
      <c r="M537" s="627" t="s">
        <v>72</v>
      </c>
      <c r="N537" s="550"/>
      <c r="O537" s="549"/>
    </row>
    <row r="538" spans="1:15" x14ac:dyDescent="0.2">
      <c r="A538" s="627" t="s">
        <v>890</v>
      </c>
      <c r="B538" s="627" t="s">
        <v>900</v>
      </c>
      <c r="C538" s="627" t="s">
        <v>891</v>
      </c>
      <c r="D538" s="627" t="s">
        <v>255</v>
      </c>
      <c r="E538" s="627" t="s">
        <v>256</v>
      </c>
      <c r="F538" s="627" t="s">
        <v>257</v>
      </c>
      <c r="G538" s="627" t="s">
        <v>3152</v>
      </c>
      <c r="H538" s="628">
        <v>42501</v>
      </c>
      <c r="I538" s="629">
        <v>513.91</v>
      </c>
      <c r="J538" s="627"/>
      <c r="K538" s="627" t="s">
        <v>674</v>
      </c>
      <c r="L538" s="628">
        <v>42515</v>
      </c>
      <c r="M538" s="627" t="s">
        <v>72</v>
      </c>
      <c r="N538" s="550"/>
      <c r="O538" s="549"/>
    </row>
    <row r="539" spans="1:15" x14ac:dyDescent="0.2">
      <c r="A539" s="627" t="s">
        <v>890</v>
      </c>
      <c r="B539" s="627" t="s">
        <v>900</v>
      </c>
      <c r="C539" s="627" t="s">
        <v>891</v>
      </c>
      <c r="D539" s="627" t="s">
        <v>255</v>
      </c>
      <c r="E539" s="627" t="s">
        <v>256</v>
      </c>
      <c r="F539" s="627" t="s">
        <v>257</v>
      </c>
      <c r="G539" s="627" t="s">
        <v>3153</v>
      </c>
      <c r="H539" s="628">
        <v>42496</v>
      </c>
      <c r="I539" s="629">
        <v>76.97</v>
      </c>
      <c r="J539" s="627"/>
      <c r="K539" s="627" t="s">
        <v>1761</v>
      </c>
      <c r="L539" s="628">
        <v>42515</v>
      </c>
      <c r="M539" s="627" t="s">
        <v>72</v>
      </c>
      <c r="N539" s="550"/>
      <c r="O539" s="549"/>
    </row>
    <row r="540" spans="1:15" x14ac:dyDescent="0.2">
      <c r="A540" s="627" t="s">
        <v>890</v>
      </c>
      <c r="B540" s="627" t="s">
        <v>900</v>
      </c>
      <c r="C540" s="627" t="s">
        <v>891</v>
      </c>
      <c r="D540" s="627" t="s">
        <v>255</v>
      </c>
      <c r="E540" s="627" t="s">
        <v>256</v>
      </c>
      <c r="F540" s="627" t="s">
        <v>257</v>
      </c>
      <c r="G540" s="627" t="s">
        <v>3154</v>
      </c>
      <c r="H540" s="628">
        <v>42496</v>
      </c>
      <c r="I540" s="629">
        <v>11.77</v>
      </c>
      <c r="J540" s="627"/>
      <c r="K540" s="627" t="s">
        <v>932</v>
      </c>
      <c r="L540" s="628">
        <v>42515</v>
      </c>
      <c r="M540" s="627" t="s">
        <v>72</v>
      </c>
      <c r="N540" s="550"/>
      <c r="O540" s="549"/>
    </row>
    <row r="541" spans="1:15" x14ac:dyDescent="0.2">
      <c r="A541" s="627" t="s">
        <v>890</v>
      </c>
      <c r="B541" s="627" t="s">
        <v>900</v>
      </c>
      <c r="C541" s="627" t="s">
        <v>891</v>
      </c>
      <c r="D541" s="627" t="s">
        <v>255</v>
      </c>
      <c r="E541" s="627" t="s">
        <v>256</v>
      </c>
      <c r="F541" s="627" t="s">
        <v>257</v>
      </c>
      <c r="G541" s="627" t="s">
        <v>3155</v>
      </c>
      <c r="H541" s="628">
        <v>42496</v>
      </c>
      <c r="I541" s="629">
        <v>20.62</v>
      </c>
      <c r="J541" s="627"/>
      <c r="K541" s="627" t="s">
        <v>1963</v>
      </c>
      <c r="L541" s="628">
        <v>42515</v>
      </c>
      <c r="M541" s="627" t="s">
        <v>72</v>
      </c>
      <c r="N541" s="550"/>
      <c r="O541" s="549"/>
    </row>
    <row r="542" spans="1:15" x14ac:dyDescent="0.2">
      <c r="A542" s="627" t="s">
        <v>890</v>
      </c>
      <c r="B542" s="627" t="s">
        <v>900</v>
      </c>
      <c r="C542" s="627" t="s">
        <v>891</v>
      </c>
      <c r="D542" s="627" t="s">
        <v>255</v>
      </c>
      <c r="E542" s="627" t="s">
        <v>256</v>
      </c>
      <c r="F542" s="627" t="s">
        <v>257</v>
      </c>
      <c r="G542" s="627" t="s">
        <v>3156</v>
      </c>
      <c r="H542" s="628">
        <v>42496</v>
      </c>
      <c r="I542" s="629">
        <v>313.14999999999998</v>
      </c>
      <c r="J542" s="627"/>
      <c r="K542" s="627" t="s">
        <v>1761</v>
      </c>
      <c r="L542" s="628">
        <v>42500</v>
      </c>
      <c r="M542" s="627" t="s">
        <v>72</v>
      </c>
      <c r="N542" s="550"/>
      <c r="O542" s="549"/>
    </row>
    <row r="543" spans="1:15" x14ac:dyDescent="0.2">
      <c r="A543" s="627" t="s">
        <v>890</v>
      </c>
      <c r="B543" s="627" t="s">
        <v>900</v>
      </c>
      <c r="C543" s="627" t="s">
        <v>891</v>
      </c>
      <c r="D543" s="627" t="s">
        <v>255</v>
      </c>
      <c r="E543" s="627" t="s">
        <v>256</v>
      </c>
      <c r="F543" s="627" t="s">
        <v>257</v>
      </c>
      <c r="G543" s="627" t="s">
        <v>3157</v>
      </c>
      <c r="H543" s="628">
        <v>42493</v>
      </c>
      <c r="I543" s="629">
        <v>145.19999999999999</v>
      </c>
      <c r="J543" s="627"/>
      <c r="K543" s="627" t="s">
        <v>1703</v>
      </c>
      <c r="L543" s="628">
        <v>42500</v>
      </c>
      <c r="M543" s="627" t="s">
        <v>72</v>
      </c>
      <c r="N543" s="550"/>
      <c r="O543" s="549"/>
    </row>
    <row r="544" spans="1:15" x14ac:dyDescent="0.2">
      <c r="A544" s="627" t="s">
        <v>890</v>
      </c>
      <c r="B544" s="627" t="s">
        <v>900</v>
      </c>
      <c r="C544" s="627" t="s">
        <v>891</v>
      </c>
      <c r="D544" s="627" t="s">
        <v>255</v>
      </c>
      <c r="E544" s="627" t="s">
        <v>256</v>
      </c>
      <c r="F544" s="627" t="s">
        <v>257</v>
      </c>
      <c r="G544" s="627" t="s">
        <v>3158</v>
      </c>
      <c r="H544" s="628">
        <v>42489</v>
      </c>
      <c r="I544" s="629">
        <v>125.01</v>
      </c>
      <c r="J544" s="627"/>
      <c r="K544" s="627" t="s">
        <v>539</v>
      </c>
      <c r="L544" s="628">
        <v>42500</v>
      </c>
      <c r="M544" s="627" t="s">
        <v>72</v>
      </c>
      <c r="N544" s="550"/>
      <c r="O544" s="549"/>
    </row>
    <row r="545" spans="1:15" x14ac:dyDescent="0.2">
      <c r="A545" s="627" t="s">
        <v>890</v>
      </c>
      <c r="B545" s="627" t="s">
        <v>900</v>
      </c>
      <c r="C545" s="627" t="s">
        <v>891</v>
      </c>
      <c r="D545" s="627" t="s">
        <v>255</v>
      </c>
      <c r="E545" s="627" t="s">
        <v>256</v>
      </c>
      <c r="F545" s="627" t="s">
        <v>257</v>
      </c>
      <c r="G545" s="627" t="s">
        <v>3159</v>
      </c>
      <c r="H545" s="628">
        <v>42489</v>
      </c>
      <c r="I545" s="629">
        <v>23.92</v>
      </c>
      <c r="J545" s="627"/>
      <c r="K545" s="627" t="s">
        <v>378</v>
      </c>
      <c r="L545" s="628">
        <v>42500</v>
      </c>
      <c r="M545" s="627" t="s">
        <v>72</v>
      </c>
      <c r="N545" s="550"/>
      <c r="O545" s="549"/>
    </row>
    <row r="546" spans="1:15" x14ac:dyDescent="0.2">
      <c r="A546" s="627" t="s">
        <v>890</v>
      </c>
      <c r="B546" s="627" t="s">
        <v>900</v>
      </c>
      <c r="C546" s="627" t="s">
        <v>891</v>
      </c>
      <c r="D546" s="627" t="s">
        <v>255</v>
      </c>
      <c r="E546" s="627" t="s">
        <v>256</v>
      </c>
      <c r="F546" s="627" t="s">
        <v>257</v>
      </c>
      <c r="G546" s="627" t="s">
        <v>3160</v>
      </c>
      <c r="H546" s="628">
        <v>42486</v>
      </c>
      <c r="I546" s="629">
        <v>330.91</v>
      </c>
      <c r="J546" s="627"/>
      <c r="K546" s="627" t="s">
        <v>1761</v>
      </c>
      <c r="L546" s="628">
        <v>42500</v>
      </c>
      <c r="M546" s="627" t="s">
        <v>72</v>
      </c>
      <c r="N546" s="550"/>
      <c r="O546" s="549"/>
    </row>
    <row r="547" spans="1:15" x14ac:dyDescent="0.2">
      <c r="A547" s="627" t="s">
        <v>890</v>
      </c>
      <c r="B547" s="627" t="s">
        <v>900</v>
      </c>
      <c r="C547" s="627" t="s">
        <v>891</v>
      </c>
      <c r="D547" s="627" t="s">
        <v>255</v>
      </c>
      <c r="E547" s="627" t="s">
        <v>256</v>
      </c>
      <c r="F547" s="627" t="s">
        <v>257</v>
      </c>
      <c r="G547" s="627" t="s">
        <v>3161</v>
      </c>
      <c r="H547" s="628">
        <v>42486</v>
      </c>
      <c r="I547" s="629">
        <v>71.900000000000006</v>
      </c>
      <c r="J547" s="627"/>
      <c r="K547" s="627" t="s">
        <v>674</v>
      </c>
      <c r="L547" s="628">
        <v>42500</v>
      </c>
      <c r="M547" s="627" t="s">
        <v>72</v>
      </c>
      <c r="N547" s="550"/>
      <c r="O547" s="549"/>
    </row>
    <row r="548" spans="1:15" x14ac:dyDescent="0.2">
      <c r="A548" s="627" t="s">
        <v>890</v>
      </c>
      <c r="B548" s="627" t="s">
        <v>900</v>
      </c>
      <c r="C548" s="627" t="s">
        <v>891</v>
      </c>
      <c r="D548" s="627" t="s">
        <v>3162</v>
      </c>
      <c r="E548" s="627" t="s">
        <v>3163</v>
      </c>
      <c r="F548" s="627" t="s">
        <v>3164</v>
      </c>
      <c r="G548" s="627" t="s">
        <v>3165</v>
      </c>
      <c r="H548" s="628">
        <v>42500</v>
      </c>
      <c r="I548" s="629">
        <v>101.76</v>
      </c>
      <c r="J548" s="627" t="s">
        <v>3166</v>
      </c>
      <c r="K548" s="627" t="s">
        <v>329</v>
      </c>
      <c r="L548" s="628">
        <v>42513</v>
      </c>
      <c r="M548" s="627" t="s">
        <v>72</v>
      </c>
      <c r="N548" s="550"/>
      <c r="O548" s="549"/>
    </row>
    <row r="549" spans="1:15" x14ac:dyDescent="0.2">
      <c r="A549" s="627" t="s">
        <v>890</v>
      </c>
      <c r="B549" s="627" t="s">
        <v>900</v>
      </c>
      <c r="C549" s="627" t="s">
        <v>891</v>
      </c>
      <c r="D549" s="627" t="s">
        <v>3162</v>
      </c>
      <c r="E549" s="627" t="s">
        <v>3163</v>
      </c>
      <c r="F549" s="627" t="s">
        <v>3164</v>
      </c>
      <c r="G549" s="627" t="s">
        <v>3167</v>
      </c>
      <c r="H549" s="628">
        <v>42494</v>
      </c>
      <c r="I549" s="629">
        <v>81.38</v>
      </c>
      <c r="J549" s="627" t="s">
        <v>3168</v>
      </c>
      <c r="K549" s="627" t="s">
        <v>329</v>
      </c>
      <c r="L549" s="628">
        <v>42510</v>
      </c>
      <c r="M549" s="627" t="s">
        <v>72</v>
      </c>
      <c r="N549" s="550"/>
      <c r="O549" s="549"/>
    </row>
    <row r="550" spans="1:15" x14ac:dyDescent="0.2">
      <c r="A550" s="627" t="s">
        <v>890</v>
      </c>
      <c r="B550" s="627" t="s">
        <v>900</v>
      </c>
      <c r="C550" s="627" t="s">
        <v>891</v>
      </c>
      <c r="D550" s="627" t="s">
        <v>271</v>
      </c>
      <c r="E550" s="627" t="s">
        <v>272</v>
      </c>
      <c r="F550" s="627" t="s">
        <v>273</v>
      </c>
      <c r="G550" s="627" t="s">
        <v>3169</v>
      </c>
      <c r="H550" s="628">
        <v>42488</v>
      </c>
      <c r="I550" s="629">
        <v>249.2</v>
      </c>
      <c r="J550" s="627" t="s">
        <v>3170</v>
      </c>
      <c r="K550" s="627" t="s">
        <v>132</v>
      </c>
      <c r="L550" s="628">
        <v>42502</v>
      </c>
      <c r="M550" s="627" t="s">
        <v>72</v>
      </c>
      <c r="N550" s="550"/>
      <c r="O550" s="549"/>
    </row>
    <row r="551" spans="1:15" x14ac:dyDescent="0.2">
      <c r="A551" s="627" t="s">
        <v>890</v>
      </c>
      <c r="B551" s="627" t="s">
        <v>900</v>
      </c>
      <c r="C551" s="627" t="s">
        <v>891</v>
      </c>
      <c r="D551" s="627" t="s">
        <v>3171</v>
      </c>
      <c r="E551" s="627" t="s">
        <v>3172</v>
      </c>
      <c r="F551" s="627" t="s">
        <v>3173</v>
      </c>
      <c r="G551" s="627" t="s">
        <v>3174</v>
      </c>
      <c r="H551" s="628">
        <v>42508</v>
      </c>
      <c r="I551" s="629">
        <v>2132.02</v>
      </c>
      <c r="J551" s="627" t="s">
        <v>3175</v>
      </c>
      <c r="K551" s="627" t="s">
        <v>192</v>
      </c>
      <c r="L551" s="628">
        <v>42515</v>
      </c>
      <c r="M551" s="627" t="s">
        <v>1735</v>
      </c>
      <c r="N551" s="550"/>
      <c r="O551" s="549"/>
    </row>
    <row r="552" spans="1:15" x14ac:dyDescent="0.2">
      <c r="A552" s="627" t="s">
        <v>890</v>
      </c>
      <c r="B552" s="627" t="s">
        <v>900</v>
      </c>
      <c r="C552" s="627" t="s">
        <v>891</v>
      </c>
      <c r="D552" s="627" t="s">
        <v>484</v>
      </c>
      <c r="E552" s="627" t="s">
        <v>485</v>
      </c>
      <c r="F552" s="627" t="s">
        <v>486</v>
      </c>
      <c r="G552" s="627" t="s">
        <v>3178</v>
      </c>
      <c r="H552" s="628">
        <v>42516</v>
      </c>
      <c r="I552" s="629">
        <v>36.78</v>
      </c>
      <c r="J552" s="627" t="s">
        <v>3179</v>
      </c>
      <c r="K552" s="627" t="s">
        <v>132</v>
      </c>
      <c r="L552" s="628">
        <v>42517</v>
      </c>
      <c r="M552" s="627" t="s">
        <v>72</v>
      </c>
      <c r="N552" s="550"/>
      <c r="O552" s="549"/>
    </row>
    <row r="553" spans="1:15" x14ac:dyDescent="0.2">
      <c r="A553" s="627" t="s">
        <v>890</v>
      </c>
      <c r="B553" s="627" t="s">
        <v>900</v>
      </c>
      <c r="C553" s="627" t="s">
        <v>891</v>
      </c>
      <c r="D553" s="627" t="s">
        <v>484</v>
      </c>
      <c r="E553" s="627" t="s">
        <v>485</v>
      </c>
      <c r="F553" s="627" t="s">
        <v>486</v>
      </c>
      <c r="G553" s="627" t="s">
        <v>3180</v>
      </c>
      <c r="H553" s="628">
        <v>42510</v>
      </c>
      <c r="I553" s="629">
        <v>430.76</v>
      </c>
      <c r="J553" s="627" t="s">
        <v>3181</v>
      </c>
      <c r="K553" s="627" t="s">
        <v>769</v>
      </c>
      <c r="L553" s="628">
        <v>42513</v>
      </c>
      <c r="M553" s="627" t="s">
        <v>72</v>
      </c>
      <c r="N553" s="550"/>
      <c r="O553" s="549"/>
    </row>
    <row r="554" spans="1:15" x14ac:dyDescent="0.2">
      <c r="A554" s="627" t="s">
        <v>890</v>
      </c>
      <c r="B554" s="627" t="s">
        <v>900</v>
      </c>
      <c r="C554" s="627" t="s">
        <v>891</v>
      </c>
      <c r="D554" s="627" t="s">
        <v>484</v>
      </c>
      <c r="E554" s="627" t="s">
        <v>485</v>
      </c>
      <c r="F554" s="627" t="s">
        <v>486</v>
      </c>
      <c r="G554" s="627" t="s">
        <v>3182</v>
      </c>
      <c r="H554" s="628">
        <v>42510</v>
      </c>
      <c r="I554" s="629">
        <v>211.51</v>
      </c>
      <c r="J554" s="627"/>
      <c r="K554" s="627" t="s">
        <v>2199</v>
      </c>
      <c r="L554" s="628">
        <v>42513</v>
      </c>
      <c r="M554" s="627" t="s">
        <v>72</v>
      </c>
      <c r="N554" s="550"/>
      <c r="O554" s="549"/>
    </row>
    <row r="555" spans="1:15" x14ac:dyDescent="0.2">
      <c r="A555" s="627" t="s">
        <v>890</v>
      </c>
      <c r="B555" s="627" t="s">
        <v>900</v>
      </c>
      <c r="C555" s="627" t="s">
        <v>891</v>
      </c>
      <c r="D555" s="627" t="s">
        <v>484</v>
      </c>
      <c r="E555" s="627" t="s">
        <v>485</v>
      </c>
      <c r="F555" s="627" t="s">
        <v>486</v>
      </c>
      <c r="G555" s="627" t="s">
        <v>3183</v>
      </c>
      <c r="H555" s="628">
        <v>42489</v>
      </c>
      <c r="I555" s="629">
        <v>83.01</v>
      </c>
      <c r="J555" s="627" t="s">
        <v>3184</v>
      </c>
      <c r="K555" s="627" t="s">
        <v>132</v>
      </c>
      <c r="L555" s="628">
        <v>42492</v>
      </c>
      <c r="M555" s="627" t="s">
        <v>72</v>
      </c>
      <c r="N555" s="550"/>
      <c r="O555" s="549"/>
    </row>
    <row r="556" spans="1:15" x14ac:dyDescent="0.2">
      <c r="A556" s="627" t="s">
        <v>890</v>
      </c>
      <c r="B556" s="627" t="s">
        <v>900</v>
      </c>
      <c r="C556" s="627" t="s">
        <v>891</v>
      </c>
      <c r="D556" s="627" t="s">
        <v>292</v>
      </c>
      <c r="E556" s="627" t="s">
        <v>293</v>
      </c>
      <c r="F556" s="627" t="s">
        <v>294</v>
      </c>
      <c r="G556" s="627" t="s">
        <v>3185</v>
      </c>
      <c r="H556" s="628">
        <v>42487</v>
      </c>
      <c r="I556" s="629">
        <v>6.69</v>
      </c>
      <c r="J556" s="627" t="s">
        <v>2000</v>
      </c>
      <c r="K556" s="627" t="s">
        <v>377</v>
      </c>
      <c r="L556" s="628">
        <v>42493</v>
      </c>
      <c r="M556" s="627" t="s">
        <v>72</v>
      </c>
      <c r="N556" s="550"/>
      <c r="O556" s="549"/>
    </row>
    <row r="557" spans="1:15" x14ac:dyDescent="0.2">
      <c r="A557" s="627" t="s">
        <v>890</v>
      </c>
      <c r="B557" s="627" t="s">
        <v>900</v>
      </c>
      <c r="C557" s="627" t="s">
        <v>891</v>
      </c>
      <c r="D557" s="627" t="s">
        <v>292</v>
      </c>
      <c r="E557" s="627" t="s">
        <v>293</v>
      </c>
      <c r="F557" s="627" t="s">
        <v>294</v>
      </c>
      <c r="G557" s="627" t="s">
        <v>3186</v>
      </c>
      <c r="H557" s="628">
        <v>42496</v>
      </c>
      <c r="I557" s="629">
        <v>223.26</v>
      </c>
      <c r="J557" s="627" t="s">
        <v>3187</v>
      </c>
      <c r="K557" s="627" t="s">
        <v>132</v>
      </c>
      <c r="L557" s="628">
        <v>42500</v>
      </c>
      <c r="M557" s="627" t="s">
        <v>72</v>
      </c>
      <c r="N557" s="550"/>
      <c r="O557" s="549"/>
    </row>
    <row r="558" spans="1:15" x14ac:dyDescent="0.2">
      <c r="A558" s="627" t="s">
        <v>890</v>
      </c>
      <c r="B558" s="627" t="s">
        <v>900</v>
      </c>
      <c r="C558" s="627" t="s">
        <v>891</v>
      </c>
      <c r="D558" s="627" t="s">
        <v>292</v>
      </c>
      <c r="E558" s="627" t="s">
        <v>293</v>
      </c>
      <c r="F558" s="627" t="s">
        <v>294</v>
      </c>
      <c r="G558" s="627" t="s">
        <v>3188</v>
      </c>
      <c r="H558" s="628">
        <v>42493</v>
      </c>
      <c r="I558" s="629">
        <v>70.709999999999994</v>
      </c>
      <c r="J558" s="627" t="s">
        <v>3189</v>
      </c>
      <c r="K558" s="627" t="s">
        <v>377</v>
      </c>
      <c r="L558" s="628">
        <v>42500</v>
      </c>
      <c r="M558" s="627" t="s">
        <v>72</v>
      </c>
      <c r="N558" s="550"/>
      <c r="O558" s="549"/>
    </row>
    <row r="559" spans="1:15" x14ac:dyDescent="0.2">
      <c r="A559" s="627" t="s">
        <v>890</v>
      </c>
      <c r="B559" s="627" t="s">
        <v>900</v>
      </c>
      <c r="C559" s="627" t="s">
        <v>891</v>
      </c>
      <c r="D559" s="627" t="s">
        <v>292</v>
      </c>
      <c r="E559" s="627" t="s">
        <v>293</v>
      </c>
      <c r="F559" s="627" t="s">
        <v>294</v>
      </c>
      <c r="G559" s="627" t="s">
        <v>3190</v>
      </c>
      <c r="H559" s="628">
        <v>42446</v>
      </c>
      <c r="I559" s="629">
        <v>6.18</v>
      </c>
      <c r="J559" s="627" t="s">
        <v>3191</v>
      </c>
      <c r="K559" s="627" t="s">
        <v>377</v>
      </c>
      <c r="L559" s="628">
        <v>42520</v>
      </c>
      <c r="M559" s="627" t="s">
        <v>72</v>
      </c>
      <c r="N559" s="550"/>
      <c r="O559" s="549"/>
    </row>
    <row r="560" spans="1:15" x14ac:dyDescent="0.2">
      <c r="A560" s="627" t="s">
        <v>890</v>
      </c>
      <c r="B560" s="627" t="s">
        <v>900</v>
      </c>
      <c r="C560" s="627" t="s">
        <v>891</v>
      </c>
      <c r="D560" s="627" t="s">
        <v>3192</v>
      </c>
      <c r="E560" s="627" t="s">
        <v>3193</v>
      </c>
      <c r="F560" s="627" t="s">
        <v>3194</v>
      </c>
      <c r="G560" s="627" t="s">
        <v>3195</v>
      </c>
      <c r="H560" s="628">
        <v>42472</v>
      </c>
      <c r="I560" s="629">
        <v>506.99</v>
      </c>
      <c r="J560" s="627"/>
      <c r="K560" s="627" t="s">
        <v>145</v>
      </c>
      <c r="L560" s="628">
        <v>42517</v>
      </c>
      <c r="M560" s="627" t="s">
        <v>72</v>
      </c>
      <c r="N560" s="550"/>
      <c r="O560" s="549"/>
    </row>
    <row r="561" spans="1:15" x14ac:dyDescent="0.2">
      <c r="A561" s="627" t="s">
        <v>890</v>
      </c>
      <c r="B561" s="627" t="s">
        <v>900</v>
      </c>
      <c r="C561" s="627" t="s">
        <v>891</v>
      </c>
      <c r="D561" s="627" t="s">
        <v>178</v>
      </c>
      <c r="E561" s="627" t="s">
        <v>179</v>
      </c>
      <c r="F561" s="627" t="s">
        <v>180</v>
      </c>
      <c r="G561" s="627" t="s">
        <v>3196</v>
      </c>
      <c r="H561" s="628">
        <v>42513</v>
      </c>
      <c r="I561" s="629">
        <v>6.87</v>
      </c>
      <c r="J561" s="627"/>
      <c r="K561" s="627" t="s">
        <v>205</v>
      </c>
      <c r="L561" s="628">
        <v>42516</v>
      </c>
      <c r="M561" s="627" t="s">
        <v>72</v>
      </c>
      <c r="N561" s="550"/>
      <c r="O561" s="549"/>
    </row>
    <row r="562" spans="1:15" x14ac:dyDescent="0.2">
      <c r="A562" s="627" t="s">
        <v>890</v>
      </c>
      <c r="B562" s="627" t="s">
        <v>900</v>
      </c>
      <c r="C562" s="627" t="s">
        <v>891</v>
      </c>
      <c r="D562" s="627" t="s">
        <v>178</v>
      </c>
      <c r="E562" s="627" t="s">
        <v>179</v>
      </c>
      <c r="F562" s="627" t="s">
        <v>180</v>
      </c>
      <c r="G562" s="627" t="s">
        <v>3197</v>
      </c>
      <c r="H562" s="628">
        <v>42513</v>
      </c>
      <c r="I562" s="629">
        <v>27.39</v>
      </c>
      <c r="J562" s="627"/>
      <c r="K562" s="627" t="s">
        <v>132</v>
      </c>
      <c r="L562" s="628">
        <v>42516</v>
      </c>
      <c r="M562" s="627" t="s">
        <v>72</v>
      </c>
      <c r="N562" s="550"/>
      <c r="O562" s="549"/>
    </row>
    <row r="563" spans="1:15" x14ac:dyDescent="0.2">
      <c r="A563" s="627" t="s">
        <v>890</v>
      </c>
      <c r="B563" s="627" t="s">
        <v>900</v>
      </c>
      <c r="C563" s="627" t="s">
        <v>891</v>
      </c>
      <c r="D563" s="627" t="s">
        <v>178</v>
      </c>
      <c r="E563" s="627" t="s">
        <v>179</v>
      </c>
      <c r="F563" s="627" t="s">
        <v>180</v>
      </c>
      <c r="G563" s="627" t="s">
        <v>3198</v>
      </c>
      <c r="H563" s="628">
        <v>42501</v>
      </c>
      <c r="I563" s="629">
        <v>30.48</v>
      </c>
      <c r="J563" s="627"/>
      <c r="K563" s="627" t="s">
        <v>1569</v>
      </c>
      <c r="L563" s="628">
        <v>42502</v>
      </c>
      <c r="M563" s="627" t="s">
        <v>72</v>
      </c>
      <c r="N563" s="550"/>
      <c r="O563" s="549"/>
    </row>
    <row r="564" spans="1:15" x14ac:dyDescent="0.2">
      <c r="A564" s="627" t="s">
        <v>890</v>
      </c>
      <c r="B564" s="627" t="s">
        <v>900</v>
      </c>
      <c r="C564" s="627" t="s">
        <v>891</v>
      </c>
      <c r="D564" s="627" t="s">
        <v>178</v>
      </c>
      <c r="E564" s="627" t="s">
        <v>179</v>
      </c>
      <c r="F564" s="627" t="s">
        <v>180</v>
      </c>
      <c r="G564" s="627" t="s">
        <v>3200</v>
      </c>
      <c r="H564" s="628">
        <v>42501</v>
      </c>
      <c r="I564" s="629">
        <v>373.15</v>
      </c>
      <c r="J564" s="627"/>
      <c r="K564" s="627" t="s">
        <v>132</v>
      </c>
      <c r="L564" s="628">
        <v>42502</v>
      </c>
      <c r="M564" s="627" t="s">
        <v>72</v>
      </c>
      <c r="N564" s="550"/>
      <c r="O564" s="549"/>
    </row>
    <row r="565" spans="1:15" x14ac:dyDescent="0.2">
      <c r="A565" s="627" t="s">
        <v>890</v>
      </c>
      <c r="B565" s="627" t="s">
        <v>900</v>
      </c>
      <c r="C565" s="627" t="s">
        <v>891</v>
      </c>
      <c r="D565" s="627" t="s">
        <v>178</v>
      </c>
      <c r="E565" s="627" t="s">
        <v>179</v>
      </c>
      <c r="F565" s="627" t="s">
        <v>180</v>
      </c>
      <c r="G565" s="627" t="s">
        <v>3201</v>
      </c>
      <c r="H565" s="628">
        <v>42501</v>
      </c>
      <c r="I565" s="629">
        <v>86.54</v>
      </c>
      <c r="J565" s="627"/>
      <c r="K565" s="627" t="s">
        <v>674</v>
      </c>
      <c r="L565" s="628">
        <v>42502</v>
      </c>
      <c r="M565" s="627" t="s">
        <v>72</v>
      </c>
      <c r="N565" s="550"/>
      <c r="O565" s="549"/>
    </row>
    <row r="566" spans="1:15" x14ac:dyDescent="0.2">
      <c r="A566" s="627" t="s">
        <v>890</v>
      </c>
      <c r="B566" s="627" t="s">
        <v>900</v>
      </c>
      <c r="C566" s="627" t="s">
        <v>891</v>
      </c>
      <c r="D566" s="627" t="s">
        <v>178</v>
      </c>
      <c r="E566" s="627" t="s">
        <v>179</v>
      </c>
      <c r="F566" s="627" t="s">
        <v>180</v>
      </c>
      <c r="G566" s="627" t="s">
        <v>3203</v>
      </c>
      <c r="H566" s="628">
        <v>42501</v>
      </c>
      <c r="I566" s="629">
        <v>40.72</v>
      </c>
      <c r="J566" s="627"/>
      <c r="K566" s="627" t="s">
        <v>1569</v>
      </c>
      <c r="L566" s="628">
        <v>42502</v>
      </c>
      <c r="M566" s="627" t="s">
        <v>72</v>
      </c>
      <c r="N566" s="550"/>
      <c r="O566" s="549"/>
    </row>
    <row r="567" spans="1:15" x14ac:dyDescent="0.2">
      <c r="A567" s="627" t="s">
        <v>890</v>
      </c>
      <c r="B567" s="627" t="s">
        <v>900</v>
      </c>
      <c r="C567" s="627" t="s">
        <v>891</v>
      </c>
      <c r="D567" s="627" t="s">
        <v>178</v>
      </c>
      <c r="E567" s="627" t="s">
        <v>179</v>
      </c>
      <c r="F567" s="627" t="s">
        <v>180</v>
      </c>
      <c r="G567" s="627" t="s">
        <v>3205</v>
      </c>
      <c r="H567" s="628">
        <v>42490</v>
      </c>
      <c r="I567" s="629">
        <v>105.98</v>
      </c>
      <c r="J567" s="627"/>
      <c r="K567" s="627" t="s">
        <v>674</v>
      </c>
      <c r="L567" s="628">
        <v>42492</v>
      </c>
      <c r="M567" s="627" t="s">
        <v>72</v>
      </c>
      <c r="N567" s="550"/>
      <c r="O567" s="549"/>
    </row>
    <row r="568" spans="1:15" x14ac:dyDescent="0.2">
      <c r="A568" s="627" t="s">
        <v>890</v>
      </c>
      <c r="B568" s="627" t="s">
        <v>900</v>
      </c>
      <c r="C568" s="627" t="s">
        <v>891</v>
      </c>
      <c r="D568" s="627" t="s">
        <v>3206</v>
      </c>
      <c r="E568" s="627" t="s">
        <v>3207</v>
      </c>
      <c r="F568" s="627" t="s">
        <v>3208</v>
      </c>
      <c r="G568" s="627" t="s">
        <v>3209</v>
      </c>
      <c r="H568" s="628">
        <v>42499</v>
      </c>
      <c r="I568" s="629">
        <v>200</v>
      </c>
      <c r="J568" s="627"/>
      <c r="K568" s="627" t="s">
        <v>406</v>
      </c>
      <c r="L568" s="628">
        <v>42501</v>
      </c>
      <c r="M568" s="627" t="s">
        <v>72</v>
      </c>
      <c r="N568" s="550"/>
      <c r="O568" s="549"/>
    </row>
    <row r="569" spans="1:15" x14ac:dyDescent="0.2">
      <c r="A569" s="627" t="s">
        <v>890</v>
      </c>
      <c r="B569" s="627" t="s">
        <v>900</v>
      </c>
      <c r="C569" s="627" t="s">
        <v>891</v>
      </c>
      <c r="D569" s="627" t="s">
        <v>3210</v>
      </c>
      <c r="E569" s="627" t="s">
        <v>3211</v>
      </c>
      <c r="F569" s="627" t="s">
        <v>3212</v>
      </c>
      <c r="G569" s="627" t="s">
        <v>3213</v>
      </c>
      <c r="H569" s="628">
        <v>42499</v>
      </c>
      <c r="I569" s="629">
        <v>2613.6</v>
      </c>
      <c r="J569" s="627" t="s">
        <v>3214</v>
      </c>
      <c r="K569" s="627" t="s">
        <v>135</v>
      </c>
      <c r="L569" s="628">
        <v>42502</v>
      </c>
      <c r="M569" s="627" t="s">
        <v>72</v>
      </c>
      <c r="N569" s="550"/>
      <c r="O569" s="549"/>
    </row>
    <row r="570" spans="1:15" x14ac:dyDescent="0.2">
      <c r="A570" s="627" t="s">
        <v>890</v>
      </c>
      <c r="B570" s="627" t="s">
        <v>900</v>
      </c>
      <c r="C570" s="627" t="s">
        <v>891</v>
      </c>
      <c r="D570" s="627" t="s">
        <v>2004</v>
      </c>
      <c r="E570" s="627" t="s">
        <v>2005</v>
      </c>
      <c r="F570" s="627" t="s">
        <v>2006</v>
      </c>
      <c r="G570" s="627" t="s">
        <v>3215</v>
      </c>
      <c r="H570" s="628">
        <v>42489</v>
      </c>
      <c r="I570" s="629">
        <v>63.63</v>
      </c>
      <c r="J570" s="627" t="s">
        <v>2008</v>
      </c>
      <c r="K570" s="627" t="s">
        <v>557</v>
      </c>
      <c r="L570" s="628">
        <v>42502</v>
      </c>
      <c r="M570" s="627" t="s">
        <v>72</v>
      </c>
      <c r="N570" s="550"/>
      <c r="O570" s="549"/>
    </row>
    <row r="571" spans="1:15" x14ac:dyDescent="0.2">
      <c r="A571" s="627" t="s">
        <v>890</v>
      </c>
      <c r="B571" s="627" t="s">
        <v>900</v>
      </c>
      <c r="C571" s="627" t="s">
        <v>891</v>
      </c>
      <c r="D571" s="627" t="s">
        <v>2004</v>
      </c>
      <c r="E571" s="627" t="s">
        <v>2005</v>
      </c>
      <c r="F571" s="627" t="s">
        <v>2006</v>
      </c>
      <c r="G571" s="627" t="s">
        <v>3216</v>
      </c>
      <c r="H571" s="628">
        <v>42485</v>
      </c>
      <c r="I571" s="629">
        <v>15.68</v>
      </c>
      <c r="J571" s="627" t="s">
        <v>2008</v>
      </c>
      <c r="K571" s="627" t="s">
        <v>557</v>
      </c>
      <c r="L571" s="628">
        <v>42496</v>
      </c>
      <c r="M571" s="627" t="s">
        <v>72</v>
      </c>
      <c r="N571" s="550"/>
      <c r="O571" s="549"/>
    </row>
    <row r="572" spans="1:15" x14ac:dyDescent="0.2">
      <c r="A572" s="627" t="s">
        <v>890</v>
      </c>
      <c r="B572" s="627" t="s">
        <v>900</v>
      </c>
      <c r="C572" s="627" t="s">
        <v>891</v>
      </c>
      <c r="D572" s="627" t="s">
        <v>3217</v>
      </c>
      <c r="E572" s="627" t="s">
        <v>3218</v>
      </c>
      <c r="F572" s="627" t="s">
        <v>3219</v>
      </c>
      <c r="G572" s="627" t="s">
        <v>3220</v>
      </c>
      <c r="H572" s="628">
        <v>42514</v>
      </c>
      <c r="I572" s="629">
        <v>1772.65</v>
      </c>
      <c r="J572" s="627" t="s">
        <v>3221</v>
      </c>
      <c r="K572" s="627" t="s">
        <v>377</v>
      </c>
      <c r="L572" s="628">
        <v>42515</v>
      </c>
      <c r="M572" s="627" t="s">
        <v>72</v>
      </c>
      <c r="N572" s="550"/>
      <c r="O572" s="549"/>
    </row>
    <row r="573" spans="1:15" x14ac:dyDescent="0.2">
      <c r="A573" s="627" t="s">
        <v>890</v>
      </c>
      <c r="B573" s="627" t="s">
        <v>900</v>
      </c>
      <c r="C573" s="627" t="s">
        <v>891</v>
      </c>
      <c r="D573" s="627" t="s">
        <v>3222</v>
      </c>
      <c r="E573" s="627" t="s">
        <v>3223</v>
      </c>
      <c r="F573" s="627" t="s">
        <v>3224</v>
      </c>
      <c r="G573" s="627" t="s">
        <v>3225</v>
      </c>
      <c r="H573" s="628">
        <v>42439</v>
      </c>
      <c r="I573" s="629">
        <v>3350</v>
      </c>
      <c r="J573" s="627"/>
      <c r="K573" s="627" t="s">
        <v>378</v>
      </c>
      <c r="L573" s="628">
        <v>42508</v>
      </c>
      <c r="M573" s="627" t="s">
        <v>72</v>
      </c>
      <c r="N573" s="550"/>
      <c r="O573" s="549"/>
    </row>
    <row r="574" spans="1:15" x14ac:dyDescent="0.2">
      <c r="A574" s="627" t="s">
        <v>890</v>
      </c>
      <c r="B574" s="627" t="s">
        <v>900</v>
      </c>
      <c r="C574" s="627" t="s">
        <v>891</v>
      </c>
      <c r="D574" s="627" t="s">
        <v>290</v>
      </c>
      <c r="E574" s="627" t="s">
        <v>1034</v>
      </c>
      <c r="F574" s="627" t="s">
        <v>291</v>
      </c>
      <c r="G574" s="627" t="s">
        <v>3226</v>
      </c>
      <c r="H574" s="628">
        <v>42501</v>
      </c>
      <c r="I574" s="629">
        <v>391.82</v>
      </c>
      <c r="J574" s="627"/>
      <c r="K574" s="627" t="s">
        <v>406</v>
      </c>
      <c r="L574" s="628">
        <v>42507</v>
      </c>
      <c r="M574" s="627" t="s">
        <v>72</v>
      </c>
      <c r="N574" s="550"/>
      <c r="O574" s="549"/>
    </row>
    <row r="575" spans="1:15" x14ac:dyDescent="0.2">
      <c r="A575" s="627" t="s">
        <v>890</v>
      </c>
      <c r="B575" s="627" t="s">
        <v>900</v>
      </c>
      <c r="C575" s="627" t="s">
        <v>891</v>
      </c>
      <c r="D575" s="627" t="s">
        <v>983</v>
      </c>
      <c r="E575" s="627" t="s">
        <v>984</v>
      </c>
      <c r="F575" s="627" t="s">
        <v>985</v>
      </c>
      <c r="G575" s="627" t="s">
        <v>3231</v>
      </c>
      <c r="H575" s="628">
        <v>42493</v>
      </c>
      <c r="I575" s="629">
        <v>915.16</v>
      </c>
      <c r="J575" s="627"/>
      <c r="K575" s="627" t="s">
        <v>132</v>
      </c>
      <c r="L575" s="628">
        <v>42495</v>
      </c>
      <c r="M575" s="627" t="s">
        <v>72</v>
      </c>
      <c r="N575" s="550"/>
      <c r="O575" s="549"/>
    </row>
    <row r="576" spans="1:15" x14ac:dyDescent="0.2">
      <c r="A576" s="627" t="s">
        <v>890</v>
      </c>
      <c r="B576" s="627" t="s">
        <v>900</v>
      </c>
      <c r="C576" s="627" t="s">
        <v>891</v>
      </c>
      <c r="D576" s="627" t="s">
        <v>3339</v>
      </c>
      <c r="E576" s="627" t="s">
        <v>3340</v>
      </c>
      <c r="F576" s="627" t="s">
        <v>3341</v>
      </c>
      <c r="G576" s="627" t="s">
        <v>3342</v>
      </c>
      <c r="H576" s="628">
        <v>42507</v>
      </c>
      <c r="I576" s="629">
        <v>5829.42</v>
      </c>
      <c r="J576" s="627"/>
      <c r="K576" s="627" t="s">
        <v>3343</v>
      </c>
      <c r="L576" s="628">
        <v>42521</v>
      </c>
      <c r="M576" s="627" t="s">
        <v>1735</v>
      </c>
      <c r="N576" s="550"/>
      <c r="O576" s="549"/>
    </row>
    <row r="577" spans="1:15" x14ac:dyDescent="0.2">
      <c r="A577" s="627" t="s">
        <v>890</v>
      </c>
      <c r="B577" s="627" t="s">
        <v>900</v>
      </c>
      <c r="C577" s="627" t="s">
        <v>891</v>
      </c>
      <c r="D577" s="627" t="s">
        <v>175</v>
      </c>
      <c r="E577" s="627" t="s">
        <v>176</v>
      </c>
      <c r="F577" s="627" t="s">
        <v>177</v>
      </c>
      <c r="G577" s="627" t="s">
        <v>3232</v>
      </c>
      <c r="H577" s="628">
        <v>42515</v>
      </c>
      <c r="I577" s="629">
        <v>2799.94</v>
      </c>
      <c r="J577" s="627"/>
      <c r="K577" s="627" t="s">
        <v>231</v>
      </c>
      <c r="L577" s="628">
        <v>42516</v>
      </c>
      <c r="M577" s="627" t="s">
        <v>72</v>
      </c>
      <c r="N577" s="550"/>
      <c r="O577" s="549"/>
    </row>
    <row r="578" spans="1:15" x14ac:dyDescent="0.2">
      <c r="A578" s="627" t="s">
        <v>890</v>
      </c>
      <c r="B578" s="627" t="s">
        <v>900</v>
      </c>
      <c r="C578" s="627" t="s">
        <v>891</v>
      </c>
      <c r="D578" s="627" t="s">
        <v>175</v>
      </c>
      <c r="E578" s="627" t="s">
        <v>176</v>
      </c>
      <c r="F578" s="627" t="s">
        <v>177</v>
      </c>
      <c r="G578" s="627" t="s">
        <v>3344</v>
      </c>
      <c r="H578" s="628">
        <v>42520</v>
      </c>
      <c r="I578" s="629">
        <v>34.32</v>
      </c>
      <c r="J578" s="627" t="s">
        <v>3345</v>
      </c>
      <c r="K578" s="627" t="s">
        <v>419</v>
      </c>
      <c r="L578" s="628">
        <v>42521</v>
      </c>
      <c r="M578" s="627" t="s">
        <v>72</v>
      </c>
      <c r="N578" s="550"/>
      <c r="O578" s="549"/>
    </row>
    <row r="579" spans="1:15" x14ac:dyDescent="0.2">
      <c r="A579" s="627" t="s">
        <v>890</v>
      </c>
      <c r="B579" s="627" t="s">
        <v>900</v>
      </c>
      <c r="C579" s="627" t="s">
        <v>891</v>
      </c>
      <c r="D579" s="627" t="s">
        <v>175</v>
      </c>
      <c r="E579" s="627" t="s">
        <v>176</v>
      </c>
      <c r="F579" s="627" t="s">
        <v>177</v>
      </c>
      <c r="G579" s="627" t="s">
        <v>3346</v>
      </c>
      <c r="H579" s="628">
        <v>42520</v>
      </c>
      <c r="I579" s="629">
        <v>5.61</v>
      </c>
      <c r="J579" s="627" t="s">
        <v>3347</v>
      </c>
      <c r="K579" s="627" t="s">
        <v>419</v>
      </c>
      <c r="L579" s="628">
        <v>42521</v>
      </c>
      <c r="M579" s="627" t="s">
        <v>72</v>
      </c>
      <c r="N579" s="550"/>
      <c r="O579" s="549"/>
    </row>
    <row r="580" spans="1:15" x14ac:dyDescent="0.2">
      <c r="A580" s="627" t="s">
        <v>890</v>
      </c>
      <c r="B580" s="627" t="s">
        <v>900</v>
      </c>
      <c r="C580" s="627" t="s">
        <v>891</v>
      </c>
      <c r="D580" s="627" t="s">
        <v>175</v>
      </c>
      <c r="E580" s="627" t="s">
        <v>176</v>
      </c>
      <c r="F580" s="627" t="s">
        <v>177</v>
      </c>
      <c r="G580" s="627" t="s">
        <v>3233</v>
      </c>
      <c r="H580" s="628">
        <v>42520</v>
      </c>
      <c r="I580" s="629">
        <v>120.49</v>
      </c>
      <c r="J580" s="627"/>
      <c r="K580" s="627" t="s">
        <v>231</v>
      </c>
      <c r="L580" s="628">
        <v>42521</v>
      </c>
      <c r="M580" s="627" t="s">
        <v>72</v>
      </c>
      <c r="N580" s="550"/>
      <c r="O580" s="549"/>
    </row>
    <row r="581" spans="1:15" x14ac:dyDescent="0.2">
      <c r="A581" s="627" t="s">
        <v>890</v>
      </c>
      <c r="B581" s="627" t="s">
        <v>900</v>
      </c>
      <c r="C581" s="627" t="s">
        <v>891</v>
      </c>
      <c r="D581" s="627" t="s">
        <v>175</v>
      </c>
      <c r="E581" s="627" t="s">
        <v>176</v>
      </c>
      <c r="F581" s="627" t="s">
        <v>177</v>
      </c>
      <c r="G581" s="627" t="s">
        <v>3234</v>
      </c>
      <c r="H581" s="628">
        <v>42520</v>
      </c>
      <c r="I581" s="629">
        <v>228.19</v>
      </c>
      <c r="J581" s="627"/>
      <c r="K581" s="627" t="s">
        <v>87</v>
      </c>
      <c r="L581" s="628">
        <v>42520</v>
      </c>
      <c r="M581" s="627" t="s">
        <v>72</v>
      </c>
      <c r="N581" s="550"/>
      <c r="O581" s="549"/>
    </row>
    <row r="582" spans="1:15" x14ac:dyDescent="0.2">
      <c r="A582" s="627" t="s">
        <v>890</v>
      </c>
      <c r="B582" s="627" t="s">
        <v>900</v>
      </c>
      <c r="C582" s="627" t="s">
        <v>891</v>
      </c>
      <c r="D582" s="627" t="s">
        <v>175</v>
      </c>
      <c r="E582" s="627" t="s">
        <v>176</v>
      </c>
      <c r="F582" s="627" t="s">
        <v>177</v>
      </c>
      <c r="G582" s="627" t="s">
        <v>3235</v>
      </c>
      <c r="H582" s="628">
        <v>42520</v>
      </c>
      <c r="I582" s="629">
        <v>193.06</v>
      </c>
      <c r="J582" s="627" t="s">
        <v>3348</v>
      </c>
      <c r="K582" s="627" t="s">
        <v>132</v>
      </c>
      <c r="L582" s="628">
        <v>42520</v>
      </c>
      <c r="M582" s="627" t="s">
        <v>72</v>
      </c>
      <c r="N582" s="550"/>
      <c r="O582" s="549"/>
    </row>
    <row r="583" spans="1:15" x14ac:dyDescent="0.2">
      <c r="A583" s="627" t="s">
        <v>890</v>
      </c>
      <c r="B583" s="627" t="s">
        <v>900</v>
      </c>
      <c r="C583" s="627" t="s">
        <v>891</v>
      </c>
      <c r="D583" s="627" t="s">
        <v>175</v>
      </c>
      <c r="E583" s="627" t="s">
        <v>176</v>
      </c>
      <c r="F583" s="627" t="s">
        <v>177</v>
      </c>
      <c r="G583" s="627" t="s">
        <v>3236</v>
      </c>
      <c r="H583" s="628">
        <v>42520</v>
      </c>
      <c r="I583" s="629">
        <v>55.32</v>
      </c>
      <c r="J583" s="627"/>
      <c r="K583" s="627" t="s">
        <v>231</v>
      </c>
      <c r="L583" s="628">
        <v>42520</v>
      </c>
      <c r="M583" s="627" t="s">
        <v>72</v>
      </c>
      <c r="N583" s="550"/>
      <c r="O583" s="549"/>
    </row>
    <row r="584" spans="1:15" x14ac:dyDescent="0.2">
      <c r="A584" s="627" t="s">
        <v>890</v>
      </c>
      <c r="B584" s="627" t="s">
        <v>900</v>
      </c>
      <c r="C584" s="627" t="s">
        <v>891</v>
      </c>
      <c r="D584" s="627" t="s">
        <v>175</v>
      </c>
      <c r="E584" s="627" t="s">
        <v>176</v>
      </c>
      <c r="F584" s="627" t="s">
        <v>177</v>
      </c>
      <c r="G584" s="627" t="s">
        <v>3237</v>
      </c>
      <c r="H584" s="628">
        <v>42520</v>
      </c>
      <c r="I584" s="629">
        <v>75.94</v>
      </c>
      <c r="J584" s="627"/>
      <c r="K584" s="627" t="s">
        <v>231</v>
      </c>
      <c r="L584" s="628">
        <v>42520</v>
      </c>
      <c r="M584" s="627" t="s">
        <v>72</v>
      </c>
      <c r="N584" s="550"/>
      <c r="O584" s="549"/>
    </row>
    <row r="585" spans="1:15" x14ac:dyDescent="0.2">
      <c r="A585" s="627" t="s">
        <v>890</v>
      </c>
      <c r="B585" s="627" t="s">
        <v>900</v>
      </c>
      <c r="C585" s="627" t="s">
        <v>891</v>
      </c>
      <c r="D585" s="627" t="s">
        <v>175</v>
      </c>
      <c r="E585" s="627" t="s">
        <v>176</v>
      </c>
      <c r="F585" s="627" t="s">
        <v>177</v>
      </c>
      <c r="G585" s="627" t="s">
        <v>3238</v>
      </c>
      <c r="H585" s="628">
        <v>42515</v>
      </c>
      <c r="I585" s="629">
        <v>2302.63</v>
      </c>
      <c r="J585" s="627"/>
      <c r="K585" s="627" t="s">
        <v>231</v>
      </c>
      <c r="L585" s="628">
        <v>42516</v>
      </c>
      <c r="M585" s="627" t="s">
        <v>72</v>
      </c>
      <c r="N585" s="550"/>
      <c r="O585" s="549"/>
    </row>
    <row r="586" spans="1:15" x14ac:dyDescent="0.2">
      <c r="A586" s="627" t="s">
        <v>890</v>
      </c>
      <c r="B586" s="627" t="s">
        <v>900</v>
      </c>
      <c r="C586" s="627" t="s">
        <v>891</v>
      </c>
      <c r="D586" s="627" t="s">
        <v>175</v>
      </c>
      <c r="E586" s="627" t="s">
        <v>176</v>
      </c>
      <c r="F586" s="627" t="s">
        <v>177</v>
      </c>
      <c r="G586" s="627" t="s">
        <v>3239</v>
      </c>
      <c r="H586" s="628">
        <v>42514</v>
      </c>
      <c r="I586" s="629">
        <v>2537.37</v>
      </c>
      <c r="J586" s="627"/>
      <c r="K586" s="627" t="s">
        <v>231</v>
      </c>
      <c r="L586" s="628">
        <v>42515</v>
      </c>
      <c r="M586" s="627" t="s">
        <v>72</v>
      </c>
      <c r="N586" s="550"/>
      <c r="O586" s="549"/>
    </row>
    <row r="587" spans="1:15" x14ac:dyDescent="0.2">
      <c r="A587" s="627" t="s">
        <v>890</v>
      </c>
      <c r="B587" s="627" t="s">
        <v>900</v>
      </c>
      <c r="C587" s="627" t="s">
        <v>891</v>
      </c>
      <c r="D587" s="627" t="s">
        <v>175</v>
      </c>
      <c r="E587" s="627" t="s">
        <v>176</v>
      </c>
      <c r="F587" s="627" t="s">
        <v>177</v>
      </c>
      <c r="G587" s="627" t="s">
        <v>3240</v>
      </c>
      <c r="H587" s="628">
        <v>42502</v>
      </c>
      <c r="I587" s="629">
        <v>411.33</v>
      </c>
      <c r="J587" s="627"/>
      <c r="K587" s="627" t="s">
        <v>329</v>
      </c>
      <c r="L587" s="628">
        <v>42503</v>
      </c>
      <c r="M587" s="627" t="s">
        <v>72</v>
      </c>
      <c r="N587" s="550"/>
      <c r="O587" s="549"/>
    </row>
    <row r="588" spans="1:15" x14ac:dyDescent="0.2">
      <c r="A588" s="627" t="s">
        <v>890</v>
      </c>
      <c r="B588" s="627" t="s">
        <v>900</v>
      </c>
      <c r="C588" s="627" t="s">
        <v>891</v>
      </c>
      <c r="D588" s="627" t="s">
        <v>175</v>
      </c>
      <c r="E588" s="627" t="s">
        <v>176</v>
      </c>
      <c r="F588" s="627" t="s">
        <v>177</v>
      </c>
      <c r="G588" s="627" t="s">
        <v>3241</v>
      </c>
      <c r="H588" s="628">
        <v>42492</v>
      </c>
      <c r="I588" s="629">
        <v>25.57</v>
      </c>
      <c r="J588" s="627"/>
      <c r="K588" s="627" t="s">
        <v>231</v>
      </c>
      <c r="L588" s="628">
        <v>42493</v>
      </c>
      <c r="M588" s="627" t="s">
        <v>72</v>
      </c>
      <c r="N588" s="550"/>
      <c r="O588" s="549"/>
    </row>
    <row r="589" spans="1:15" x14ac:dyDescent="0.2">
      <c r="A589" s="627" t="s">
        <v>890</v>
      </c>
      <c r="B589" s="627" t="s">
        <v>900</v>
      </c>
      <c r="C589" s="627" t="s">
        <v>891</v>
      </c>
      <c r="D589" s="627" t="s">
        <v>175</v>
      </c>
      <c r="E589" s="627" t="s">
        <v>176</v>
      </c>
      <c r="F589" s="627" t="s">
        <v>177</v>
      </c>
      <c r="G589" s="627" t="s">
        <v>3242</v>
      </c>
      <c r="H589" s="628">
        <v>42492</v>
      </c>
      <c r="I589" s="629">
        <v>249.95</v>
      </c>
      <c r="J589" s="627"/>
      <c r="K589" s="627" t="s">
        <v>231</v>
      </c>
      <c r="L589" s="628">
        <v>42493</v>
      </c>
      <c r="M589" s="627" t="s">
        <v>72</v>
      </c>
      <c r="N589" s="550"/>
      <c r="O589" s="549"/>
    </row>
    <row r="590" spans="1:15" x14ac:dyDescent="0.2">
      <c r="A590" s="627" t="s">
        <v>890</v>
      </c>
      <c r="B590" s="627" t="s">
        <v>900</v>
      </c>
      <c r="C590" s="627" t="s">
        <v>891</v>
      </c>
      <c r="D590" s="627" t="s">
        <v>175</v>
      </c>
      <c r="E590" s="627" t="s">
        <v>176</v>
      </c>
      <c r="F590" s="627" t="s">
        <v>177</v>
      </c>
      <c r="G590" s="627" t="s">
        <v>3243</v>
      </c>
      <c r="H590" s="628">
        <v>42492</v>
      </c>
      <c r="I590" s="629">
        <v>2253.48</v>
      </c>
      <c r="J590" s="627"/>
      <c r="K590" s="627" t="s">
        <v>231</v>
      </c>
      <c r="L590" s="628">
        <v>42493</v>
      </c>
      <c r="M590" s="627" t="s">
        <v>72</v>
      </c>
      <c r="N590" s="550"/>
      <c r="O590" s="549"/>
    </row>
    <row r="591" spans="1:15" x14ac:dyDescent="0.2">
      <c r="A591" s="627" t="s">
        <v>890</v>
      </c>
      <c r="B591" s="627" t="s">
        <v>900</v>
      </c>
      <c r="C591" s="627" t="s">
        <v>891</v>
      </c>
      <c r="D591" s="627" t="s">
        <v>175</v>
      </c>
      <c r="E591" s="627" t="s">
        <v>176</v>
      </c>
      <c r="F591" s="627" t="s">
        <v>177</v>
      </c>
      <c r="G591" s="627" t="s">
        <v>3244</v>
      </c>
      <c r="H591" s="628">
        <v>42492</v>
      </c>
      <c r="I591" s="629">
        <v>2089.86</v>
      </c>
      <c r="J591" s="627"/>
      <c r="K591" s="627" t="s">
        <v>231</v>
      </c>
      <c r="L591" s="628">
        <v>42493</v>
      </c>
      <c r="M591" s="627" t="s">
        <v>72</v>
      </c>
      <c r="N591" s="550"/>
      <c r="O591" s="549"/>
    </row>
    <row r="592" spans="1:15" x14ac:dyDescent="0.2">
      <c r="A592" s="627" t="s">
        <v>890</v>
      </c>
      <c r="B592" s="627" t="s">
        <v>900</v>
      </c>
      <c r="C592" s="627" t="s">
        <v>891</v>
      </c>
      <c r="D592" s="627" t="s">
        <v>175</v>
      </c>
      <c r="E592" s="627" t="s">
        <v>176</v>
      </c>
      <c r="F592" s="627" t="s">
        <v>177</v>
      </c>
      <c r="G592" s="627" t="s">
        <v>3245</v>
      </c>
      <c r="H592" s="628">
        <v>42492</v>
      </c>
      <c r="I592" s="629">
        <v>1531.9</v>
      </c>
      <c r="J592" s="627"/>
      <c r="K592" s="627" t="s">
        <v>231</v>
      </c>
      <c r="L592" s="628">
        <v>42493</v>
      </c>
      <c r="M592" s="627" t="s">
        <v>72</v>
      </c>
      <c r="N592" s="550"/>
      <c r="O592" s="549"/>
    </row>
    <row r="593" spans="1:15" x14ac:dyDescent="0.2">
      <c r="A593" s="627" t="s">
        <v>890</v>
      </c>
      <c r="B593" s="627" t="s">
        <v>900</v>
      </c>
      <c r="C593" s="627" t="s">
        <v>891</v>
      </c>
      <c r="D593" s="627" t="s">
        <v>175</v>
      </c>
      <c r="E593" s="627" t="s">
        <v>176</v>
      </c>
      <c r="F593" s="627" t="s">
        <v>177</v>
      </c>
      <c r="G593" s="627" t="s">
        <v>3246</v>
      </c>
      <c r="H593" s="628">
        <v>42492</v>
      </c>
      <c r="I593" s="629">
        <v>2248.0100000000002</v>
      </c>
      <c r="J593" s="627"/>
      <c r="K593" s="627" t="s">
        <v>231</v>
      </c>
      <c r="L593" s="628">
        <v>42493</v>
      </c>
      <c r="M593" s="627" t="s">
        <v>72</v>
      </c>
      <c r="N593" s="550"/>
      <c r="O593" s="549"/>
    </row>
    <row r="594" spans="1:15" x14ac:dyDescent="0.2">
      <c r="A594" s="627" t="s">
        <v>890</v>
      </c>
      <c r="B594" s="627" t="s">
        <v>900</v>
      </c>
      <c r="C594" s="627" t="s">
        <v>891</v>
      </c>
      <c r="D594" s="627" t="s">
        <v>175</v>
      </c>
      <c r="E594" s="627" t="s">
        <v>176</v>
      </c>
      <c r="F594" s="627" t="s">
        <v>177</v>
      </c>
      <c r="G594" s="627" t="s">
        <v>3247</v>
      </c>
      <c r="H594" s="628">
        <v>42492</v>
      </c>
      <c r="I594" s="629">
        <v>211.11</v>
      </c>
      <c r="J594" s="627"/>
      <c r="K594" s="627" t="s">
        <v>231</v>
      </c>
      <c r="L594" s="628">
        <v>42493</v>
      </c>
      <c r="M594" s="627" t="s">
        <v>72</v>
      </c>
      <c r="N594" s="550"/>
      <c r="O594" s="549"/>
    </row>
    <row r="595" spans="1:15" x14ac:dyDescent="0.2">
      <c r="A595" s="627" t="s">
        <v>890</v>
      </c>
      <c r="B595" s="627" t="s">
        <v>900</v>
      </c>
      <c r="C595" s="627" t="s">
        <v>891</v>
      </c>
      <c r="D595" s="627" t="s">
        <v>175</v>
      </c>
      <c r="E595" s="627" t="s">
        <v>176</v>
      </c>
      <c r="F595" s="627" t="s">
        <v>177</v>
      </c>
      <c r="G595" s="627" t="s">
        <v>3248</v>
      </c>
      <c r="H595" s="628">
        <v>42489</v>
      </c>
      <c r="I595" s="629">
        <v>7.56</v>
      </c>
      <c r="J595" s="627" t="s">
        <v>3249</v>
      </c>
      <c r="K595" s="627" t="s">
        <v>87</v>
      </c>
      <c r="L595" s="628">
        <v>42492</v>
      </c>
      <c r="M595" s="627" t="s">
        <v>72</v>
      </c>
      <c r="N595" s="550"/>
      <c r="O595" s="549"/>
    </row>
    <row r="596" spans="1:15" x14ac:dyDescent="0.2">
      <c r="A596" s="627" t="s">
        <v>890</v>
      </c>
      <c r="B596" s="627" t="s">
        <v>900</v>
      </c>
      <c r="C596" s="627" t="s">
        <v>891</v>
      </c>
      <c r="D596" s="627" t="s">
        <v>481</v>
      </c>
      <c r="E596" s="627" t="s">
        <v>482</v>
      </c>
      <c r="F596" s="627" t="s">
        <v>483</v>
      </c>
      <c r="G596" s="627" t="s">
        <v>3349</v>
      </c>
      <c r="H596" s="628">
        <v>42503</v>
      </c>
      <c r="I596" s="629">
        <v>43</v>
      </c>
      <c r="J596" s="627"/>
      <c r="K596" s="627" t="s">
        <v>666</v>
      </c>
      <c r="L596" s="628">
        <v>42521</v>
      </c>
      <c r="M596" s="627" t="s">
        <v>72</v>
      </c>
      <c r="N596" s="550"/>
      <c r="O596" s="549"/>
    </row>
    <row r="597" spans="1:15" x14ac:dyDescent="0.2">
      <c r="A597" s="627" t="s">
        <v>890</v>
      </c>
      <c r="B597" s="627" t="s">
        <v>900</v>
      </c>
      <c r="C597" s="627" t="s">
        <v>891</v>
      </c>
      <c r="D597" s="627" t="s">
        <v>481</v>
      </c>
      <c r="E597" s="627" t="s">
        <v>482</v>
      </c>
      <c r="F597" s="627" t="s">
        <v>483</v>
      </c>
      <c r="G597" s="627" t="s">
        <v>3350</v>
      </c>
      <c r="H597" s="628">
        <v>42503</v>
      </c>
      <c r="I597" s="629">
        <v>43</v>
      </c>
      <c r="J597" s="627"/>
      <c r="K597" s="627" t="s">
        <v>666</v>
      </c>
      <c r="L597" s="628">
        <v>42521</v>
      </c>
      <c r="M597" s="627" t="s">
        <v>72</v>
      </c>
      <c r="N597" s="550"/>
      <c r="O597" s="549"/>
    </row>
    <row r="598" spans="1:15" x14ac:dyDescent="0.2">
      <c r="A598" s="627" t="s">
        <v>890</v>
      </c>
      <c r="B598" s="627" t="s">
        <v>900</v>
      </c>
      <c r="C598" s="627" t="s">
        <v>891</v>
      </c>
      <c r="D598" s="627" t="s">
        <v>481</v>
      </c>
      <c r="E598" s="627" t="s">
        <v>482</v>
      </c>
      <c r="F598" s="627" t="s">
        <v>483</v>
      </c>
      <c r="G598" s="627" t="s">
        <v>3351</v>
      </c>
      <c r="H598" s="628">
        <v>42503</v>
      </c>
      <c r="I598" s="629">
        <v>43</v>
      </c>
      <c r="J598" s="627"/>
      <c r="K598" s="627" t="s">
        <v>666</v>
      </c>
      <c r="L598" s="628">
        <v>42521</v>
      </c>
      <c r="M598" s="627" t="s">
        <v>72</v>
      </c>
      <c r="N598" s="550"/>
      <c r="O598" s="549"/>
    </row>
    <row r="599" spans="1:15" x14ac:dyDescent="0.2">
      <c r="A599" s="627" t="s">
        <v>890</v>
      </c>
      <c r="B599" s="627" t="s">
        <v>282</v>
      </c>
      <c r="C599" s="627" t="s">
        <v>891</v>
      </c>
      <c r="D599" s="627" t="s">
        <v>3250</v>
      </c>
      <c r="E599" s="627" t="s">
        <v>3251</v>
      </c>
      <c r="F599" s="627"/>
      <c r="G599" s="627" t="s">
        <v>3252</v>
      </c>
      <c r="H599" s="628">
        <v>42010</v>
      </c>
      <c r="I599" s="629">
        <v>2302.8200000000002</v>
      </c>
      <c r="J599" s="627"/>
      <c r="K599" s="627" t="s">
        <v>1877</v>
      </c>
      <c r="L599" s="628">
        <v>42513</v>
      </c>
      <c r="M599" s="627" t="s">
        <v>72</v>
      </c>
      <c r="N599" s="550"/>
      <c r="O599" s="549"/>
    </row>
    <row r="600" spans="1:15" x14ac:dyDescent="0.2">
      <c r="A600" s="627" t="s">
        <v>890</v>
      </c>
      <c r="B600" s="627" t="s">
        <v>282</v>
      </c>
      <c r="C600" s="627" t="s">
        <v>891</v>
      </c>
      <c r="D600" s="627" t="s">
        <v>3352</v>
      </c>
      <c r="E600" s="627" t="s">
        <v>3353</v>
      </c>
      <c r="F600" s="627" t="s">
        <v>3354</v>
      </c>
      <c r="G600" s="627" t="s">
        <v>3355</v>
      </c>
      <c r="H600" s="628">
        <v>42036</v>
      </c>
      <c r="I600" s="629">
        <v>839</v>
      </c>
      <c r="J600" s="627"/>
      <c r="K600" s="627" t="s">
        <v>1106</v>
      </c>
      <c r="L600" s="628">
        <v>42521</v>
      </c>
      <c r="M600" s="627" t="s">
        <v>72</v>
      </c>
      <c r="N600" s="550"/>
      <c r="O600" s="549"/>
    </row>
    <row r="601" spans="1:15" x14ac:dyDescent="0.2">
      <c r="A601" s="627" t="s">
        <v>890</v>
      </c>
      <c r="B601" s="627" t="s">
        <v>282</v>
      </c>
      <c r="C601" s="627" t="s">
        <v>891</v>
      </c>
      <c r="D601" s="627" t="s">
        <v>3253</v>
      </c>
      <c r="E601" s="627" t="s">
        <v>3254</v>
      </c>
      <c r="F601" s="627" t="s">
        <v>3255</v>
      </c>
      <c r="G601" s="627" t="s">
        <v>3256</v>
      </c>
      <c r="H601" s="628">
        <v>42155</v>
      </c>
      <c r="I601" s="629">
        <v>20.72</v>
      </c>
      <c r="J601" s="627"/>
      <c r="K601" s="627" t="s">
        <v>2786</v>
      </c>
      <c r="L601" s="628">
        <v>42503</v>
      </c>
      <c r="M601" s="627" t="s">
        <v>72</v>
      </c>
      <c r="N601" s="550"/>
      <c r="O601" s="549"/>
    </row>
    <row r="602" spans="1:15" x14ac:dyDescent="0.2">
      <c r="A602" s="627" t="s">
        <v>890</v>
      </c>
      <c r="B602" s="627" t="s">
        <v>282</v>
      </c>
      <c r="C602" s="627" t="s">
        <v>891</v>
      </c>
      <c r="D602" s="627" t="s">
        <v>208</v>
      </c>
      <c r="E602" s="627" t="s">
        <v>3295</v>
      </c>
      <c r="F602" s="627" t="s">
        <v>210</v>
      </c>
      <c r="G602" s="627" t="s">
        <v>3257</v>
      </c>
      <c r="H602" s="628">
        <v>42094</v>
      </c>
      <c r="I602" s="629">
        <v>44565.81</v>
      </c>
      <c r="J602" s="627" t="s">
        <v>3258</v>
      </c>
      <c r="K602" s="627" t="s">
        <v>288</v>
      </c>
      <c r="L602" s="628">
        <v>42520</v>
      </c>
      <c r="M602" s="627" t="s">
        <v>72</v>
      </c>
      <c r="N602" s="550"/>
      <c r="O602" s="549"/>
    </row>
    <row r="603" spans="1:15" x14ac:dyDescent="0.2">
      <c r="A603" s="627" t="s">
        <v>890</v>
      </c>
      <c r="B603" s="627" t="s">
        <v>282</v>
      </c>
      <c r="C603" s="627" t="s">
        <v>891</v>
      </c>
      <c r="D603" s="627" t="s">
        <v>208</v>
      </c>
      <c r="E603" s="627" t="s">
        <v>3295</v>
      </c>
      <c r="F603" s="627" t="s">
        <v>210</v>
      </c>
      <c r="G603" s="627" t="s">
        <v>3259</v>
      </c>
      <c r="H603" s="628">
        <v>42094</v>
      </c>
      <c r="I603" s="629">
        <v>1035.69</v>
      </c>
      <c r="J603" s="627"/>
      <c r="K603" s="627" t="s">
        <v>288</v>
      </c>
      <c r="L603" s="628">
        <v>42520</v>
      </c>
      <c r="M603" s="627" t="s">
        <v>72</v>
      </c>
      <c r="N603" s="550"/>
      <c r="O603" s="549"/>
    </row>
    <row r="604" spans="1:15" x14ac:dyDescent="0.2">
      <c r="A604" s="627" t="s">
        <v>890</v>
      </c>
      <c r="B604" s="627" t="s">
        <v>89</v>
      </c>
      <c r="C604" s="627" t="s">
        <v>891</v>
      </c>
      <c r="D604" s="627" t="s">
        <v>109</v>
      </c>
      <c r="E604" s="627" t="s">
        <v>110</v>
      </c>
      <c r="F604" s="627" t="s">
        <v>111</v>
      </c>
      <c r="G604" s="627" t="s">
        <v>3265</v>
      </c>
      <c r="H604" s="628">
        <v>41851</v>
      </c>
      <c r="I604" s="629">
        <v>39.28</v>
      </c>
      <c r="J604" s="627"/>
      <c r="K604" s="627" t="s">
        <v>322</v>
      </c>
      <c r="L604" s="628">
        <v>42500</v>
      </c>
      <c r="M604" s="627" t="s">
        <v>72</v>
      </c>
      <c r="N604" s="550"/>
      <c r="O604" s="549"/>
    </row>
    <row r="605" spans="1:15" x14ac:dyDescent="0.2">
      <c r="A605" s="627" t="s">
        <v>890</v>
      </c>
      <c r="B605" s="627" t="s">
        <v>89</v>
      </c>
      <c r="C605" s="627" t="s">
        <v>891</v>
      </c>
      <c r="D605" s="627" t="s">
        <v>3253</v>
      </c>
      <c r="E605" s="627" t="s">
        <v>3254</v>
      </c>
      <c r="F605" s="627" t="s">
        <v>3255</v>
      </c>
      <c r="G605" s="627" t="s">
        <v>3266</v>
      </c>
      <c r="H605" s="628">
        <v>41973</v>
      </c>
      <c r="I605" s="629">
        <v>219.15</v>
      </c>
      <c r="J605" s="627"/>
      <c r="K605" s="627" t="s">
        <v>2786</v>
      </c>
      <c r="L605" s="628">
        <v>42501</v>
      </c>
      <c r="M605" s="627" t="s">
        <v>72</v>
      </c>
      <c r="N605" s="550"/>
      <c r="O605" s="549"/>
    </row>
    <row r="606" spans="1:15" x14ac:dyDescent="0.2">
      <c r="A606" s="627" t="s">
        <v>890</v>
      </c>
      <c r="B606" s="627" t="s">
        <v>89</v>
      </c>
      <c r="C606" s="627" t="s">
        <v>891</v>
      </c>
      <c r="D606" s="627" t="s">
        <v>3253</v>
      </c>
      <c r="E606" s="627" t="s">
        <v>3254</v>
      </c>
      <c r="F606" s="627" t="s">
        <v>3255</v>
      </c>
      <c r="G606" s="627" t="s">
        <v>3267</v>
      </c>
      <c r="H606" s="628">
        <v>41851</v>
      </c>
      <c r="I606" s="629">
        <v>168.3</v>
      </c>
      <c r="J606" s="627"/>
      <c r="K606" s="627" t="s">
        <v>2786</v>
      </c>
      <c r="L606" s="628">
        <v>42501</v>
      </c>
      <c r="M606" s="627" t="s">
        <v>72</v>
      </c>
      <c r="N606" s="550"/>
      <c r="O606" s="549"/>
    </row>
    <row r="607" spans="1:15" x14ac:dyDescent="0.2">
      <c r="A607" s="627" t="s">
        <v>890</v>
      </c>
      <c r="B607" s="627" t="s">
        <v>67</v>
      </c>
      <c r="C607" s="627" t="s">
        <v>891</v>
      </c>
      <c r="D607" s="627" t="s">
        <v>1699</v>
      </c>
      <c r="E607" s="627" t="s">
        <v>1700</v>
      </c>
      <c r="F607" s="627" t="s">
        <v>1701</v>
      </c>
      <c r="G607" s="627" t="s">
        <v>3268</v>
      </c>
      <c r="H607" s="628">
        <v>41585</v>
      </c>
      <c r="I607" s="629">
        <v>271.04000000000002</v>
      </c>
      <c r="J607" s="627"/>
      <c r="K607" s="627" t="s">
        <v>87</v>
      </c>
      <c r="L607" s="628">
        <v>42492</v>
      </c>
      <c r="M607" s="627" t="s">
        <v>72</v>
      </c>
      <c r="N607" s="550"/>
      <c r="O607" s="549"/>
    </row>
    <row r="608" spans="1:15" x14ac:dyDescent="0.2">
      <c r="A608" s="627" t="s">
        <v>890</v>
      </c>
      <c r="B608" s="627" t="s">
        <v>688</v>
      </c>
      <c r="C608" s="627" t="s">
        <v>891</v>
      </c>
      <c r="D608" s="627" t="s">
        <v>1699</v>
      </c>
      <c r="E608" s="627" t="s">
        <v>1700</v>
      </c>
      <c r="F608" s="627" t="s">
        <v>1701</v>
      </c>
      <c r="G608" s="627" t="s">
        <v>3269</v>
      </c>
      <c r="H608" s="628">
        <v>41127</v>
      </c>
      <c r="I608" s="629">
        <v>584.1</v>
      </c>
      <c r="J608" s="627"/>
      <c r="K608" s="627" t="s">
        <v>87</v>
      </c>
      <c r="L608" s="628">
        <v>42492</v>
      </c>
      <c r="M608" s="627" t="s">
        <v>72</v>
      </c>
      <c r="N608" s="550"/>
      <c r="O608" s="549"/>
    </row>
    <row r="609" spans="1:15" x14ac:dyDescent="0.2">
      <c r="A609" s="549"/>
      <c r="B609" s="549"/>
      <c r="C609" s="549"/>
      <c r="D609" s="549"/>
      <c r="E609" s="549"/>
      <c r="F609" s="549"/>
      <c r="G609" s="549"/>
      <c r="H609" s="550"/>
      <c r="I609" s="630">
        <v>415521.79999999993</v>
      </c>
      <c r="J609" s="551"/>
      <c r="K609" s="511"/>
      <c r="L609" s="549"/>
      <c r="M609" s="549"/>
      <c r="N609" s="550"/>
      <c r="O609" s="549"/>
    </row>
    <row r="610" spans="1:15" x14ac:dyDescent="0.2">
      <c r="A610" s="549"/>
      <c r="B610" s="549"/>
      <c r="C610" s="549"/>
      <c r="D610" s="549"/>
      <c r="E610" s="549"/>
      <c r="F610" s="549"/>
      <c r="G610" s="549"/>
      <c r="H610" s="550"/>
      <c r="I610" s="551"/>
      <c r="J610" s="551"/>
      <c r="K610" s="511"/>
      <c r="L610" s="549"/>
      <c r="M610" s="549"/>
      <c r="N610" s="550"/>
      <c r="O610" s="549"/>
    </row>
    <row r="611" spans="1:15" x14ac:dyDescent="0.2">
      <c r="A611" s="549"/>
      <c r="B611" s="549"/>
      <c r="C611" s="549"/>
      <c r="D611" s="549"/>
      <c r="E611" s="549"/>
      <c r="F611" s="549"/>
      <c r="G611" s="549"/>
      <c r="H611" s="550"/>
      <c r="I611" s="551"/>
      <c r="J611" s="551"/>
      <c r="K611" s="511"/>
      <c r="L611" s="549"/>
      <c r="M611" s="549"/>
      <c r="N611" s="550"/>
      <c r="O611" s="549"/>
    </row>
    <row r="612" spans="1:15" x14ac:dyDescent="0.2">
      <c r="A612" s="549"/>
      <c r="B612" s="549"/>
      <c r="C612" s="549"/>
      <c r="D612" s="549"/>
      <c r="E612" s="549"/>
      <c r="F612" s="549"/>
      <c r="G612" s="549"/>
      <c r="H612" s="550"/>
      <c r="I612" s="551"/>
      <c r="J612" s="551"/>
      <c r="K612" s="511"/>
      <c r="L612" s="549"/>
      <c r="M612" s="549"/>
      <c r="N612" s="550"/>
      <c r="O612" s="549"/>
    </row>
    <row r="613" spans="1:15" x14ac:dyDescent="0.2">
      <c r="A613" s="549"/>
      <c r="B613" s="549"/>
      <c r="C613" s="549"/>
      <c r="D613" s="549"/>
      <c r="E613" s="549"/>
      <c r="F613" s="549"/>
      <c r="G613" s="549"/>
      <c r="H613" s="550"/>
      <c r="I613" s="551"/>
      <c r="J613" s="551"/>
      <c r="K613" s="511"/>
      <c r="L613" s="549"/>
      <c r="M613" s="549"/>
      <c r="N613" s="550"/>
      <c r="O613" s="549"/>
    </row>
    <row r="614" spans="1:15" x14ac:dyDescent="0.2">
      <c r="A614" s="549"/>
      <c r="B614" s="549"/>
      <c r="C614" s="549"/>
      <c r="D614" s="549"/>
      <c r="E614" s="549"/>
      <c r="F614" s="549"/>
      <c r="G614" s="549"/>
      <c r="H614" s="550"/>
      <c r="I614" s="551"/>
      <c r="J614" s="551"/>
      <c r="K614" s="511"/>
      <c r="L614" s="549"/>
      <c r="M614" s="549"/>
      <c r="N614" s="550"/>
      <c r="O614" s="549"/>
    </row>
    <row r="615" spans="1:15" x14ac:dyDescent="0.2">
      <c r="A615" s="549"/>
      <c r="B615" s="549"/>
      <c r="C615" s="549"/>
      <c r="D615" s="549"/>
      <c r="E615" s="549"/>
      <c r="F615" s="549"/>
      <c r="G615" s="549"/>
      <c r="H615" s="550"/>
      <c r="I615" s="551"/>
      <c r="J615" s="551"/>
      <c r="K615" s="511"/>
      <c r="L615" s="549"/>
      <c r="M615" s="549"/>
      <c r="N615" s="550"/>
      <c r="O615" s="549"/>
    </row>
    <row r="616" spans="1:15" x14ac:dyDescent="0.2">
      <c r="A616" s="549"/>
      <c r="B616" s="549"/>
      <c r="C616" s="549"/>
      <c r="D616" s="549"/>
      <c r="E616" s="549"/>
      <c r="F616" s="549"/>
      <c r="G616" s="549"/>
      <c r="H616" s="550"/>
      <c r="I616" s="551"/>
      <c r="J616" s="551"/>
      <c r="K616" s="511"/>
      <c r="L616" s="549"/>
      <c r="M616" s="549"/>
      <c r="N616" s="550"/>
      <c r="O616" s="549"/>
    </row>
    <row r="617" spans="1:15" x14ac:dyDescent="0.2">
      <c r="A617" s="549"/>
      <c r="B617" s="549"/>
      <c r="C617" s="549"/>
      <c r="D617" s="549"/>
      <c r="E617" s="549"/>
      <c r="F617" s="549"/>
      <c r="G617" s="549"/>
      <c r="H617" s="550"/>
      <c r="I617" s="551"/>
      <c r="J617" s="551"/>
      <c r="K617" s="511"/>
      <c r="L617" s="549"/>
      <c r="M617" s="549"/>
      <c r="N617" s="550"/>
      <c r="O617" s="549"/>
    </row>
    <row r="618" spans="1:15" x14ac:dyDescent="0.2">
      <c r="A618" s="549"/>
      <c r="B618" s="549"/>
      <c r="C618" s="549"/>
      <c r="D618" s="549"/>
      <c r="E618" s="549"/>
      <c r="F618" s="549"/>
      <c r="G618" s="549"/>
      <c r="H618" s="550"/>
      <c r="I618" s="551"/>
      <c r="J618" s="551"/>
      <c r="K618" s="511"/>
      <c r="L618" s="549"/>
      <c r="M618" s="549"/>
      <c r="N618" s="550"/>
      <c r="O618" s="549"/>
    </row>
    <row r="619" spans="1:15" x14ac:dyDescent="0.2">
      <c r="A619" s="549"/>
      <c r="B619" s="549"/>
      <c r="C619" s="549"/>
      <c r="D619" s="549"/>
      <c r="E619" s="549"/>
      <c r="F619" s="549"/>
      <c r="G619" s="549"/>
      <c r="H619" s="550"/>
      <c r="I619" s="551"/>
      <c r="J619" s="551"/>
      <c r="K619" s="511"/>
      <c r="L619" s="549"/>
      <c r="M619" s="549"/>
      <c r="N619" s="550"/>
      <c r="O619" s="549"/>
    </row>
    <row r="620" spans="1:15" x14ac:dyDescent="0.2">
      <c r="A620" s="549"/>
      <c r="B620" s="549"/>
      <c r="C620" s="549"/>
      <c r="D620" s="549"/>
      <c r="E620" s="549"/>
      <c r="F620" s="549"/>
      <c r="G620" s="549"/>
      <c r="H620" s="550"/>
      <c r="I620" s="551"/>
      <c r="J620" s="551"/>
      <c r="K620" s="511"/>
      <c r="L620" s="549"/>
      <c r="M620" s="549"/>
      <c r="N620" s="550"/>
      <c r="O620" s="549"/>
    </row>
    <row r="621" spans="1:15" x14ac:dyDescent="0.2">
      <c r="A621" s="549"/>
      <c r="B621" s="549"/>
      <c r="C621" s="549"/>
      <c r="D621" s="549"/>
      <c r="E621" s="549"/>
      <c r="F621" s="549"/>
      <c r="G621" s="549"/>
      <c r="H621" s="550"/>
      <c r="I621" s="551"/>
      <c r="J621" s="551"/>
      <c r="K621" s="511"/>
      <c r="L621" s="549"/>
      <c r="M621" s="549"/>
      <c r="N621" s="550"/>
      <c r="O621" s="549"/>
    </row>
    <row r="622" spans="1:15" x14ac:dyDescent="0.2">
      <c r="A622" s="549"/>
      <c r="B622" s="549"/>
      <c r="C622" s="549"/>
      <c r="D622" s="549"/>
      <c r="E622" s="549"/>
      <c r="F622" s="549"/>
      <c r="G622" s="549"/>
      <c r="H622" s="550"/>
      <c r="I622" s="551"/>
      <c r="J622" s="551"/>
      <c r="K622" s="511"/>
      <c r="L622" s="549"/>
      <c r="M622" s="549"/>
      <c r="N622" s="550"/>
      <c r="O622" s="549"/>
    </row>
    <row r="623" spans="1:15" x14ac:dyDescent="0.2">
      <c r="A623" s="549"/>
      <c r="B623" s="549"/>
      <c r="C623" s="549"/>
      <c r="D623" s="549"/>
      <c r="E623" s="549"/>
      <c r="F623" s="549"/>
      <c r="G623" s="549"/>
      <c r="H623" s="550"/>
      <c r="I623" s="551"/>
      <c r="J623" s="551"/>
      <c r="K623" s="511"/>
      <c r="L623" s="549"/>
      <c r="M623" s="549"/>
      <c r="N623" s="550"/>
      <c r="O623" s="549"/>
    </row>
    <row r="624" spans="1:15" x14ac:dyDescent="0.2">
      <c r="A624" s="549"/>
      <c r="B624" s="549"/>
      <c r="C624" s="549"/>
      <c r="D624" s="549"/>
      <c r="E624" s="549"/>
      <c r="F624" s="549"/>
      <c r="G624" s="549"/>
      <c r="H624" s="550"/>
      <c r="I624" s="551"/>
      <c r="J624" s="551"/>
      <c r="K624" s="511"/>
      <c r="L624" s="549"/>
      <c r="M624" s="549"/>
      <c r="N624" s="550"/>
      <c r="O624" s="549"/>
    </row>
    <row r="625" spans="1:15" x14ac:dyDescent="0.2">
      <c r="A625" s="549"/>
      <c r="B625" s="549"/>
      <c r="C625" s="549"/>
      <c r="D625" s="549"/>
      <c r="E625" s="549"/>
      <c r="F625" s="549"/>
      <c r="G625" s="549"/>
      <c r="H625" s="550"/>
      <c r="I625" s="551"/>
      <c r="J625" s="551"/>
      <c r="K625" s="511"/>
      <c r="L625" s="549"/>
      <c r="M625" s="549"/>
      <c r="N625" s="550"/>
      <c r="O625" s="549"/>
    </row>
    <row r="626" spans="1:15" x14ac:dyDescent="0.2">
      <c r="A626" s="549"/>
      <c r="B626" s="549"/>
      <c r="C626" s="549"/>
      <c r="D626" s="549"/>
      <c r="E626" s="549"/>
      <c r="F626" s="549"/>
      <c r="G626" s="549"/>
      <c r="H626" s="550"/>
      <c r="I626" s="551"/>
      <c r="J626" s="551"/>
      <c r="K626" s="511"/>
      <c r="L626" s="549"/>
      <c r="M626" s="549"/>
      <c r="N626" s="550"/>
      <c r="O626" s="549"/>
    </row>
    <row r="627" spans="1:15" x14ac:dyDescent="0.2">
      <c r="A627" s="549"/>
      <c r="B627" s="549"/>
      <c r="C627" s="549"/>
      <c r="D627" s="549"/>
      <c r="E627" s="549"/>
      <c r="F627" s="549"/>
      <c r="G627" s="549"/>
      <c r="H627" s="550"/>
      <c r="I627" s="551"/>
      <c r="J627" s="551"/>
      <c r="K627" s="511"/>
      <c r="L627" s="549"/>
      <c r="M627" s="549"/>
      <c r="N627" s="550"/>
      <c r="O627" s="549"/>
    </row>
    <row r="628" spans="1:15" x14ac:dyDescent="0.2">
      <c r="A628" s="549"/>
      <c r="B628" s="549"/>
      <c r="C628" s="549"/>
      <c r="D628" s="549"/>
      <c r="E628" s="549"/>
      <c r="F628" s="549"/>
      <c r="G628" s="549"/>
      <c r="H628" s="550"/>
      <c r="I628" s="551"/>
      <c r="J628" s="551"/>
      <c r="K628" s="511"/>
      <c r="L628" s="549"/>
      <c r="M628" s="549"/>
      <c r="N628" s="550"/>
      <c r="O628" s="549"/>
    </row>
    <row r="629" spans="1:15" x14ac:dyDescent="0.2">
      <c r="A629" s="549"/>
      <c r="B629" s="549"/>
      <c r="C629" s="549"/>
      <c r="D629" s="549"/>
      <c r="E629" s="549"/>
      <c r="F629" s="549"/>
      <c r="G629" s="549"/>
      <c r="H629" s="550"/>
      <c r="I629" s="551"/>
      <c r="J629" s="551"/>
      <c r="K629" s="511"/>
      <c r="L629" s="549"/>
      <c r="M629" s="549"/>
      <c r="N629" s="550"/>
      <c r="O629" s="549"/>
    </row>
    <row r="630" spans="1:15" x14ac:dyDescent="0.2">
      <c r="A630" s="549"/>
      <c r="B630" s="549"/>
      <c r="C630" s="549"/>
      <c r="D630" s="549"/>
      <c r="E630" s="549"/>
      <c r="F630" s="549"/>
      <c r="G630" s="549"/>
      <c r="H630" s="550"/>
      <c r="I630" s="551"/>
      <c r="J630" s="551"/>
      <c r="K630" s="511"/>
      <c r="L630" s="549"/>
      <c r="M630" s="549"/>
      <c r="N630" s="550"/>
      <c r="O630" s="549"/>
    </row>
    <row r="631" spans="1:15" x14ac:dyDescent="0.2">
      <c r="A631" s="549"/>
      <c r="B631" s="549"/>
      <c r="C631" s="549"/>
      <c r="D631" s="549"/>
      <c r="E631" s="549"/>
      <c r="F631" s="549"/>
      <c r="G631" s="549"/>
      <c r="H631" s="550"/>
      <c r="I631" s="551"/>
      <c r="J631" s="551"/>
      <c r="K631" s="511"/>
      <c r="L631" s="549"/>
      <c r="M631" s="549"/>
      <c r="N631" s="550"/>
      <c r="O631" s="549"/>
    </row>
    <row r="632" spans="1:15" x14ac:dyDescent="0.2">
      <c r="A632" s="549"/>
      <c r="B632" s="549"/>
      <c r="C632" s="549"/>
      <c r="D632" s="549"/>
      <c r="E632" s="549"/>
      <c r="F632" s="549"/>
      <c r="G632" s="549"/>
      <c r="H632" s="550"/>
      <c r="I632" s="551"/>
      <c r="J632" s="551"/>
      <c r="K632" s="511"/>
      <c r="L632" s="549"/>
      <c r="M632" s="549"/>
      <c r="N632" s="550"/>
      <c r="O632" s="549"/>
    </row>
    <row r="633" spans="1:15" x14ac:dyDescent="0.2">
      <c r="A633" s="549"/>
      <c r="B633" s="549"/>
      <c r="C633" s="549"/>
      <c r="D633" s="549"/>
      <c r="E633" s="549"/>
      <c r="F633" s="549"/>
      <c r="G633" s="549"/>
      <c r="H633" s="550"/>
      <c r="I633" s="551"/>
      <c r="J633" s="551"/>
      <c r="K633" s="511"/>
      <c r="L633" s="549"/>
      <c r="M633" s="549"/>
      <c r="N633" s="550"/>
      <c r="O633" s="549"/>
    </row>
    <row r="634" spans="1:15" x14ac:dyDescent="0.2">
      <c r="A634" s="549"/>
      <c r="B634" s="549"/>
      <c r="C634" s="549"/>
      <c r="D634" s="549"/>
      <c r="E634" s="549"/>
      <c r="F634" s="549"/>
      <c r="G634" s="549"/>
      <c r="H634" s="550"/>
      <c r="I634" s="551"/>
      <c r="J634" s="551"/>
      <c r="K634" s="511"/>
      <c r="L634" s="549"/>
      <c r="M634" s="549"/>
      <c r="N634" s="550"/>
      <c r="O634" s="549"/>
    </row>
    <row r="635" spans="1:15" x14ac:dyDescent="0.2">
      <c r="A635" s="549"/>
      <c r="B635" s="549"/>
      <c r="C635" s="549"/>
      <c r="D635" s="549"/>
      <c r="E635" s="549"/>
      <c r="F635" s="549"/>
      <c r="G635" s="549"/>
      <c r="H635" s="550"/>
      <c r="I635" s="551"/>
      <c r="J635" s="551"/>
      <c r="K635" s="511"/>
      <c r="L635" s="549"/>
      <c r="M635" s="549"/>
      <c r="N635" s="550"/>
      <c r="O635" s="549"/>
    </row>
    <row r="636" spans="1:15" x14ac:dyDescent="0.2">
      <c r="A636" s="549"/>
      <c r="B636" s="549"/>
      <c r="C636" s="549"/>
      <c r="D636" s="549"/>
      <c r="E636" s="549"/>
      <c r="F636" s="549"/>
      <c r="G636" s="549"/>
      <c r="H636" s="550"/>
      <c r="I636" s="551"/>
      <c r="J636" s="551"/>
      <c r="K636" s="511"/>
      <c r="L636" s="549"/>
      <c r="M636" s="549"/>
      <c r="N636" s="550"/>
      <c r="O636" s="549"/>
    </row>
    <row r="637" spans="1:15" x14ac:dyDescent="0.2">
      <c r="A637" s="549"/>
      <c r="B637" s="549"/>
      <c r="C637" s="549"/>
      <c r="D637" s="549"/>
      <c r="E637" s="549"/>
      <c r="F637" s="549"/>
      <c r="G637" s="549"/>
      <c r="H637" s="550"/>
      <c r="I637" s="551"/>
      <c r="J637" s="551"/>
      <c r="K637" s="511"/>
      <c r="L637" s="549"/>
      <c r="M637" s="549"/>
      <c r="N637" s="550"/>
      <c r="O637" s="549"/>
    </row>
    <row r="638" spans="1:15" x14ac:dyDescent="0.2">
      <c r="A638" s="549"/>
      <c r="B638" s="549"/>
      <c r="C638" s="549"/>
      <c r="D638" s="549"/>
      <c r="E638" s="549"/>
      <c r="F638" s="549"/>
      <c r="G638" s="549"/>
      <c r="H638" s="550"/>
      <c r="I638" s="551"/>
      <c r="J638" s="551"/>
      <c r="K638" s="511"/>
      <c r="L638" s="549"/>
      <c r="M638" s="549"/>
      <c r="N638" s="550"/>
      <c r="O638" s="549"/>
    </row>
    <row r="639" spans="1:15" x14ac:dyDescent="0.2">
      <c r="A639" s="549"/>
      <c r="B639" s="549"/>
      <c r="C639" s="549"/>
      <c r="D639" s="549"/>
      <c r="E639" s="549"/>
      <c r="F639" s="549"/>
      <c r="G639" s="549"/>
      <c r="H639" s="550"/>
      <c r="I639" s="551"/>
      <c r="J639" s="551"/>
      <c r="K639" s="511"/>
      <c r="L639" s="549"/>
      <c r="M639" s="549"/>
      <c r="N639" s="550"/>
      <c r="O639" s="549"/>
    </row>
    <row r="640" spans="1:15" x14ac:dyDescent="0.2">
      <c r="A640" s="549"/>
      <c r="B640" s="549"/>
      <c r="C640" s="549"/>
      <c r="D640" s="549"/>
      <c r="E640" s="549"/>
      <c r="F640" s="549"/>
      <c r="G640" s="549"/>
      <c r="H640" s="550"/>
      <c r="I640" s="551"/>
      <c r="J640" s="551"/>
      <c r="K640" s="511"/>
      <c r="L640" s="549"/>
      <c r="M640" s="549"/>
      <c r="N640" s="550"/>
      <c r="O640" s="549"/>
    </row>
    <row r="641" spans="1:15" x14ac:dyDescent="0.2">
      <c r="A641" s="549"/>
      <c r="B641" s="549"/>
      <c r="C641" s="549"/>
      <c r="D641" s="549"/>
      <c r="E641" s="549"/>
      <c r="F641" s="549"/>
      <c r="G641" s="549"/>
      <c r="H641" s="550"/>
      <c r="I641" s="551"/>
      <c r="J641" s="551"/>
      <c r="K641" s="511"/>
      <c r="L641" s="549"/>
      <c r="M641" s="549"/>
      <c r="N641" s="550"/>
      <c r="O641" s="549"/>
    </row>
    <row r="642" spans="1:15" x14ac:dyDescent="0.2">
      <c r="A642" s="549"/>
      <c r="B642" s="549"/>
      <c r="C642" s="549"/>
      <c r="D642" s="549"/>
      <c r="E642" s="549"/>
      <c r="F642" s="549"/>
      <c r="G642" s="549"/>
      <c r="H642" s="550"/>
      <c r="I642" s="551"/>
      <c r="J642" s="551"/>
      <c r="K642" s="511"/>
      <c r="L642" s="549"/>
      <c r="M642" s="549"/>
      <c r="N642" s="550"/>
      <c r="O642" s="549"/>
    </row>
    <row r="643" spans="1:15" x14ac:dyDescent="0.2">
      <c r="A643" s="549"/>
      <c r="B643" s="549"/>
      <c r="C643" s="549"/>
      <c r="D643" s="549"/>
      <c r="E643" s="549"/>
      <c r="F643" s="549"/>
      <c r="G643" s="549"/>
      <c r="H643" s="550"/>
      <c r="I643" s="551"/>
      <c r="J643" s="551"/>
      <c r="K643" s="511"/>
      <c r="L643" s="549"/>
      <c r="M643" s="549"/>
      <c r="N643" s="550"/>
      <c r="O643" s="549"/>
    </row>
    <row r="644" spans="1:15" x14ac:dyDescent="0.2">
      <c r="A644" s="549"/>
      <c r="B644" s="549"/>
      <c r="C644" s="549"/>
      <c r="D644" s="549"/>
      <c r="E644" s="549"/>
      <c r="F644" s="549"/>
      <c r="G644" s="549"/>
      <c r="H644" s="550"/>
      <c r="I644" s="551"/>
      <c r="J644" s="551"/>
      <c r="K644" s="511"/>
      <c r="L644" s="549"/>
      <c r="M644" s="549"/>
      <c r="N644" s="550"/>
      <c r="O644" s="549"/>
    </row>
    <row r="645" spans="1:15" x14ac:dyDescent="0.2">
      <c r="A645" s="549"/>
      <c r="B645" s="549"/>
      <c r="C645" s="549"/>
      <c r="D645" s="549"/>
      <c r="E645" s="549"/>
      <c r="F645" s="549"/>
      <c r="G645" s="549"/>
      <c r="H645" s="550"/>
      <c r="I645" s="551"/>
      <c r="J645" s="551"/>
      <c r="K645" s="511"/>
      <c r="L645" s="549"/>
      <c r="M645" s="549"/>
      <c r="N645" s="550"/>
      <c r="O645" s="549"/>
    </row>
    <row r="646" spans="1:15" x14ac:dyDescent="0.2">
      <c r="A646" s="549"/>
      <c r="B646" s="549"/>
      <c r="C646" s="549"/>
      <c r="D646" s="549"/>
      <c r="E646" s="549"/>
      <c r="F646" s="549"/>
      <c r="G646" s="549"/>
      <c r="H646" s="550"/>
      <c r="I646" s="551"/>
      <c r="J646" s="551"/>
      <c r="K646" s="511"/>
      <c r="L646" s="549"/>
      <c r="M646" s="549"/>
      <c r="N646" s="550"/>
      <c r="O646" s="549"/>
    </row>
    <row r="647" spans="1:15" x14ac:dyDescent="0.2">
      <c r="A647" s="549"/>
      <c r="B647" s="549"/>
      <c r="C647" s="549"/>
      <c r="D647" s="549"/>
      <c r="E647" s="549"/>
      <c r="F647" s="549"/>
      <c r="G647" s="549"/>
      <c r="H647" s="550"/>
      <c r="I647" s="551"/>
      <c r="J647" s="551"/>
      <c r="K647" s="511"/>
      <c r="L647" s="549"/>
      <c r="M647" s="549"/>
      <c r="N647" s="550"/>
      <c r="O647" s="549"/>
    </row>
    <row r="648" spans="1:15" x14ac:dyDescent="0.2">
      <c r="A648" s="549"/>
      <c r="B648" s="549"/>
      <c r="C648" s="549"/>
      <c r="D648" s="549"/>
      <c r="E648" s="549"/>
      <c r="F648" s="549"/>
      <c r="G648" s="549"/>
      <c r="H648" s="550"/>
      <c r="I648" s="551"/>
      <c r="J648" s="551"/>
      <c r="K648" s="511"/>
      <c r="L648" s="549"/>
      <c r="M648" s="549"/>
      <c r="N648" s="550"/>
      <c r="O648" s="549"/>
    </row>
    <row r="649" spans="1:15" x14ac:dyDescent="0.2">
      <c r="A649" s="549"/>
      <c r="B649" s="549"/>
      <c r="C649" s="549"/>
      <c r="D649" s="549"/>
      <c r="E649" s="549"/>
      <c r="F649" s="549"/>
      <c r="G649" s="549"/>
      <c r="H649" s="550"/>
      <c r="I649" s="551"/>
      <c r="J649" s="551"/>
      <c r="K649" s="511"/>
      <c r="L649" s="549"/>
      <c r="M649" s="549"/>
      <c r="N649" s="550"/>
      <c r="O649" s="549"/>
    </row>
    <row r="650" spans="1:15" x14ac:dyDescent="0.2">
      <c r="A650" s="549"/>
      <c r="B650" s="549"/>
      <c r="C650" s="549"/>
      <c r="D650" s="549"/>
      <c r="E650" s="549"/>
      <c r="F650" s="549"/>
      <c r="G650" s="549"/>
      <c r="H650" s="550"/>
      <c r="I650" s="551"/>
      <c r="J650" s="551"/>
      <c r="K650" s="511"/>
      <c r="L650" s="549"/>
      <c r="M650" s="549"/>
      <c r="N650" s="550"/>
      <c r="O650" s="549"/>
    </row>
    <row r="651" spans="1:15" x14ac:dyDescent="0.2">
      <c r="A651" s="549"/>
      <c r="B651" s="549"/>
      <c r="C651" s="549"/>
      <c r="D651" s="549"/>
      <c r="E651" s="549"/>
      <c r="F651" s="549"/>
      <c r="G651" s="549"/>
      <c r="H651" s="550"/>
      <c r="I651" s="551"/>
      <c r="J651" s="551"/>
      <c r="K651" s="511"/>
      <c r="L651" s="549"/>
      <c r="M651" s="549"/>
      <c r="N651" s="550"/>
      <c r="O651" s="549"/>
    </row>
    <row r="652" spans="1:15" x14ac:dyDescent="0.2">
      <c r="A652" s="549"/>
      <c r="B652" s="549"/>
      <c r="C652" s="549"/>
      <c r="D652" s="549"/>
      <c r="E652" s="549"/>
      <c r="F652" s="549"/>
      <c r="G652" s="549"/>
      <c r="H652" s="550"/>
      <c r="I652" s="551"/>
      <c r="J652" s="551"/>
      <c r="K652" s="511"/>
      <c r="L652" s="549"/>
      <c r="M652" s="549"/>
      <c r="N652" s="550"/>
      <c r="O652" s="549"/>
    </row>
    <row r="653" spans="1:15" x14ac:dyDescent="0.2">
      <c r="A653" s="549"/>
      <c r="B653" s="549"/>
      <c r="C653" s="549"/>
      <c r="D653" s="549"/>
      <c r="E653" s="549"/>
      <c r="F653" s="549"/>
      <c r="G653" s="549"/>
      <c r="H653" s="550"/>
      <c r="I653" s="551"/>
      <c r="J653" s="551"/>
      <c r="K653" s="511"/>
      <c r="L653" s="549"/>
      <c r="M653" s="549"/>
      <c r="N653" s="550"/>
      <c r="O653" s="549"/>
    </row>
    <row r="654" spans="1:15" x14ac:dyDescent="0.2">
      <c r="A654" s="549"/>
      <c r="B654" s="549"/>
      <c r="C654" s="549"/>
      <c r="D654" s="549"/>
      <c r="E654" s="549"/>
      <c r="F654" s="549"/>
      <c r="G654" s="549"/>
      <c r="H654" s="550"/>
      <c r="I654" s="551"/>
      <c r="J654" s="551"/>
      <c r="K654" s="511"/>
      <c r="L654" s="549"/>
      <c r="M654" s="549"/>
      <c r="N654" s="550"/>
      <c r="O654" s="549"/>
    </row>
    <row r="655" spans="1:15" x14ac:dyDescent="0.2">
      <c r="A655" s="549"/>
      <c r="B655" s="549"/>
      <c r="C655" s="549"/>
      <c r="D655" s="549"/>
      <c r="E655" s="549"/>
      <c r="F655" s="549"/>
      <c r="G655" s="549"/>
      <c r="H655" s="550"/>
      <c r="I655" s="551"/>
      <c r="J655" s="551"/>
      <c r="K655" s="511"/>
      <c r="L655" s="549"/>
      <c r="M655" s="549"/>
      <c r="N655" s="550"/>
      <c r="O655" s="549"/>
    </row>
    <row r="656" spans="1:15" x14ac:dyDescent="0.2">
      <c r="A656" s="549"/>
      <c r="B656" s="549"/>
      <c r="C656" s="549"/>
      <c r="D656" s="549"/>
      <c r="E656" s="549"/>
      <c r="F656" s="549"/>
      <c r="G656" s="549"/>
      <c r="H656" s="550"/>
      <c r="I656" s="551"/>
      <c r="J656" s="551"/>
      <c r="K656" s="511"/>
      <c r="L656" s="549"/>
      <c r="M656" s="549"/>
      <c r="N656" s="550"/>
      <c r="O656" s="549"/>
    </row>
    <row r="657" spans="1:15" x14ac:dyDescent="0.2">
      <c r="A657" s="549"/>
      <c r="B657" s="549"/>
      <c r="C657" s="549"/>
      <c r="D657" s="549"/>
      <c r="E657" s="549"/>
      <c r="F657" s="549"/>
      <c r="G657" s="549"/>
      <c r="H657" s="550"/>
      <c r="I657" s="551"/>
      <c r="J657" s="551"/>
      <c r="K657" s="511"/>
      <c r="L657" s="549"/>
      <c r="M657" s="549"/>
      <c r="N657" s="550"/>
      <c r="O657" s="549"/>
    </row>
    <row r="658" spans="1:15" x14ac:dyDescent="0.2">
      <c r="A658" s="549"/>
      <c r="B658" s="549"/>
      <c r="C658" s="549"/>
      <c r="D658" s="549"/>
      <c r="E658" s="549"/>
      <c r="F658" s="549"/>
      <c r="G658" s="549"/>
      <c r="H658" s="550"/>
      <c r="I658" s="551"/>
      <c r="J658" s="551"/>
      <c r="K658" s="511"/>
      <c r="L658" s="549"/>
      <c r="M658" s="549"/>
      <c r="N658" s="550"/>
      <c r="O658" s="549"/>
    </row>
    <row r="659" spans="1:15" x14ac:dyDescent="0.2">
      <c r="A659" s="549"/>
      <c r="B659" s="549"/>
      <c r="C659" s="549"/>
      <c r="D659" s="549"/>
      <c r="E659" s="549"/>
      <c r="F659" s="549"/>
      <c r="G659" s="549"/>
      <c r="H659" s="550"/>
      <c r="I659" s="551"/>
      <c r="J659" s="551"/>
      <c r="K659" s="511"/>
      <c r="L659" s="549"/>
      <c r="M659" s="549"/>
      <c r="N659" s="550"/>
      <c r="O659" s="549"/>
    </row>
    <row r="660" spans="1:15" x14ac:dyDescent="0.2">
      <c r="A660" s="549"/>
      <c r="B660" s="549"/>
      <c r="C660" s="549"/>
      <c r="D660" s="549"/>
      <c r="E660" s="549"/>
      <c r="F660" s="549"/>
      <c r="G660" s="549"/>
      <c r="H660" s="550"/>
      <c r="I660" s="551"/>
      <c r="J660" s="551"/>
      <c r="K660" s="511"/>
      <c r="L660" s="549"/>
      <c r="M660" s="549"/>
      <c r="N660" s="550"/>
      <c r="O660" s="549"/>
    </row>
    <row r="661" spans="1:15" x14ac:dyDescent="0.2">
      <c r="A661" s="549"/>
      <c r="B661" s="549"/>
      <c r="C661" s="549"/>
      <c r="D661" s="549"/>
      <c r="E661" s="549"/>
      <c r="F661" s="549"/>
      <c r="G661" s="549"/>
      <c r="H661" s="550"/>
      <c r="I661" s="551"/>
      <c r="J661" s="551"/>
      <c r="K661" s="511"/>
      <c r="L661" s="549"/>
      <c r="M661" s="549"/>
      <c r="N661" s="550"/>
      <c r="O661" s="549"/>
    </row>
    <row r="662" spans="1:15" x14ac:dyDescent="0.2">
      <c r="A662" s="549"/>
      <c r="B662" s="549"/>
      <c r="C662" s="549"/>
      <c r="D662" s="549"/>
      <c r="E662" s="549"/>
      <c r="F662" s="549"/>
      <c r="G662" s="549"/>
      <c r="H662" s="550"/>
      <c r="I662" s="551"/>
      <c r="J662" s="551"/>
      <c r="K662" s="511"/>
      <c r="L662" s="549"/>
      <c r="M662" s="549"/>
      <c r="N662" s="550"/>
      <c r="O662" s="549"/>
    </row>
    <row r="663" spans="1:15" x14ac:dyDescent="0.2">
      <c r="A663" s="549"/>
      <c r="B663" s="549"/>
      <c r="C663" s="549"/>
      <c r="D663" s="549"/>
      <c r="E663" s="549"/>
      <c r="F663" s="549"/>
      <c r="G663" s="549"/>
      <c r="H663" s="550"/>
      <c r="I663" s="551"/>
      <c r="J663" s="551"/>
      <c r="K663" s="511"/>
      <c r="L663" s="549"/>
      <c r="M663" s="549"/>
      <c r="N663" s="550"/>
      <c r="O663" s="549"/>
    </row>
    <row r="664" spans="1:15" x14ac:dyDescent="0.2">
      <c r="A664" s="549"/>
      <c r="B664" s="549"/>
      <c r="C664" s="549"/>
      <c r="D664" s="549"/>
      <c r="E664" s="549"/>
      <c r="F664" s="549"/>
      <c r="G664" s="549"/>
      <c r="H664" s="550"/>
      <c r="I664" s="551"/>
      <c r="J664" s="551"/>
      <c r="K664" s="511"/>
      <c r="L664" s="549"/>
      <c r="M664" s="549"/>
      <c r="N664" s="550"/>
      <c r="O664" s="549"/>
    </row>
    <row r="665" spans="1:15" x14ac:dyDescent="0.2">
      <c r="A665" s="549"/>
      <c r="B665" s="549"/>
      <c r="C665" s="549"/>
      <c r="D665" s="549"/>
      <c r="E665" s="549"/>
      <c r="F665" s="549"/>
      <c r="G665" s="549"/>
      <c r="H665" s="550"/>
      <c r="I665" s="551"/>
      <c r="J665" s="551"/>
      <c r="K665" s="511"/>
      <c r="L665" s="549"/>
      <c r="M665" s="549"/>
      <c r="N665" s="550"/>
      <c r="O665" s="549"/>
    </row>
    <row r="666" spans="1:15" x14ac:dyDescent="0.2">
      <c r="A666" s="549"/>
      <c r="B666" s="549"/>
      <c r="C666" s="549"/>
      <c r="D666" s="549"/>
      <c r="E666" s="549"/>
      <c r="F666" s="549"/>
      <c r="G666" s="549"/>
      <c r="H666" s="550"/>
      <c r="I666" s="551"/>
      <c r="J666" s="551"/>
      <c r="K666" s="511"/>
      <c r="L666" s="549"/>
      <c r="M666" s="549"/>
      <c r="N666" s="550"/>
      <c r="O666" s="549"/>
    </row>
    <row r="667" spans="1:15" x14ac:dyDescent="0.2">
      <c r="A667" s="549"/>
      <c r="B667" s="549"/>
      <c r="C667" s="549"/>
      <c r="D667" s="549"/>
      <c r="E667" s="549"/>
      <c r="F667" s="549"/>
      <c r="G667" s="549"/>
      <c r="H667" s="550"/>
      <c r="I667" s="551"/>
      <c r="J667" s="551"/>
      <c r="K667" s="511"/>
      <c r="L667" s="549"/>
      <c r="M667" s="549"/>
      <c r="N667" s="550"/>
      <c r="O667" s="549"/>
    </row>
    <row r="668" spans="1:15" x14ac:dyDescent="0.2">
      <c r="A668" s="549"/>
      <c r="B668" s="549"/>
      <c r="C668" s="549"/>
      <c r="D668" s="549"/>
      <c r="E668" s="549"/>
      <c r="F668" s="549"/>
      <c r="G668" s="549"/>
      <c r="H668" s="550"/>
      <c r="I668" s="551"/>
      <c r="J668" s="551"/>
      <c r="K668" s="511"/>
      <c r="L668" s="549"/>
      <c r="M668" s="549"/>
      <c r="N668" s="550"/>
      <c r="O668" s="549"/>
    </row>
    <row r="669" spans="1:15" x14ac:dyDescent="0.2">
      <c r="A669" s="549"/>
      <c r="B669" s="549"/>
      <c r="C669" s="549"/>
      <c r="D669" s="549"/>
      <c r="E669" s="549"/>
      <c r="F669" s="549"/>
      <c r="G669" s="549"/>
      <c r="H669" s="550"/>
      <c r="I669" s="551"/>
      <c r="J669" s="551"/>
      <c r="K669" s="511"/>
      <c r="L669" s="549"/>
      <c r="M669" s="549"/>
      <c r="N669" s="550"/>
      <c r="O669" s="549"/>
    </row>
    <row r="670" spans="1:15" x14ac:dyDescent="0.2">
      <c r="A670" s="549"/>
      <c r="B670" s="549"/>
      <c r="C670" s="549"/>
      <c r="D670" s="549"/>
      <c r="E670" s="549"/>
      <c r="F670" s="549"/>
      <c r="G670" s="549"/>
      <c r="H670" s="550"/>
      <c r="I670" s="551"/>
      <c r="J670" s="551"/>
      <c r="K670" s="511"/>
      <c r="L670" s="549"/>
      <c r="M670" s="549"/>
      <c r="N670" s="550"/>
      <c r="O670" s="549"/>
    </row>
    <row r="671" spans="1:15" x14ac:dyDescent="0.2">
      <c r="A671" s="549"/>
      <c r="B671" s="549"/>
      <c r="C671" s="549"/>
      <c r="D671" s="549"/>
      <c r="E671" s="549"/>
      <c r="F671" s="549"/>
      <c r="G671" s="549"/>
      <c r="H671" s="550"/>
      <c r="I671" s="551"/>
      <c r="J671" s="551"/>
      <c r="K671" s="511"/>
      <c r="L671" s="549"/>
      <c r="M671" s="549"/>
      <c r="N671" s="550"/>
      <c r="O671" s="549"/>
    </row>
    <row r="672" spans="1:15" x14ac:dyDescent="0.2">
      <c r="A672" s="549"/>
      <c r="B672" s="549"/>
      <c r="C672" s="549"/>
      <c r="D672" s="549"/>
      <c r="E672" s="549"/>
      <c r="F672" s="549"/>
      <c r="G672" s="549"/>
      <c r="H672" s="550"/>
      <c r="I672" s="551"/>
      <c r="J672" s="551"/>
      <c r="K672" s="511"/>
      <c r="L672" s="549"/>
      <c r="M672" s="549"/>
      <c r="N672" s="550"/>
      <c r="O672" s="549"/>
    </row>
    <row r="673" spans="1:15" x14ac:dyDescent="0.2">
      <c r="A673" s="549"/>
      <c r="B673" s="549"/>
      <c r="C673" s="549"/>
      <c r="D673" s="549"/>
      <c r="E673" s="549"/>
      <c r="F673" s="549"/>
      <c r="G673" s="549"/>
      <c r="H673" s="550"/>
      <c r="I673" s="551"/>
      <c r="J673" s="551"/>
      <c r="K673" s="511"/>
      <c r="L673" s="549"/>
      <c r="M673" s="549"/>
      <c r="N673" s="550"/>
      <c r="O673" s="549"/>
    </row>
    <row r="674" spans="1:15" x14ac:dyDescent="0.2">
      <c r="A674" s="549"/>
      <c r="B674" s="549"/>
      <c r="C674" s="549"/>
      <c r="D674" s="549"/>
      <c r="E674" s="549"/>
      <c r="F674" s="549"/>
      <c r="G674" s="549"/>
      <c r="H674" s="550"/>
      <c r="I674" s="551"/>
      <c r="J674" s="551"/>
      <c r="K674" s="511"/>
      <c r="L674" s="549"/>
      <c r="M674" s="549"/>
      <c r="N674" s="550"/>
      <c r="O674" s="549"/>
    </row>
    <row r="675" spans="1:15" x14ac:dyDescent="0.2">
      <c r="A675" s="549"/>
      <c r="B675" s="549"/>
      <c r="C675" s="549"/>
      <c r="D675" s="549"/>
      <c r="E675" s="549"/>
      <c r="F675" s="549"/>
      <c r="G675" s="549"/>
      <c r="H675" s="550"/>
      <c r="I675" s="551"/>
      <c r="J675" s="551"/>
      <c r="K675" s="511"/>
      <c r="L675" s="549"/>
      <c r="M675" s="549"/>
      <c r="N675" s="550"/>
      <c r="O675" s="549"/>
    </row>
    <row r="676" spans="1:15" x14ac:dyDescent="0.2">
      <c r="A676" s="549"/>
      <c r="B676" s="549"/>
      <c r="C676" s="549"/>
      <c r="D676" s="549"/>
      <c r="E676" s="549"/>
      <c r="F676" s="549"/>
      <c r="G676" s="549"/>
      <c r="H676" s="550"/>
      <c r="I676" s="551"/>
      <c r="J676" s="551"/>
      <c r="K676" s="511"/>
      <c r="L676" s="549"/>
      <c r="M676" s="549"/>
      <c r="N676" s="550"/>
      <c r="O676" s="549"/>
    </row>
    <row r="677" spans="1:15" x14ac:dyDescent="0.2">
      <c r="A677" s="549"/>
      <c r="B677" s="549"/>
      <c r="C677" s="549"/>
      <c r="D677" s="549"/>
      <c r="E677" s="549"/>
      <c r="F677" s="549"/>
      <c r="G677" s="549"/>
      <c r="H677" s="550"/>
      <c r="I677" s="551"/>
      <c r="J677" s="551"/>
      <c r="K677" s="511"/>
      <c r="L677" s="549"/>
      <c r="M677" s="549"/>
      <c r="N677" s="550"/>
      <c r="O677" s="549"/>
    </row>
    <row r="678" spans="1:15" x14ac:dyDescent="0.2">
      <c r="A678" s="549"/>
      <c r="B678" s="549"/>
      <c r="C678" s="549"/>
      <c r="D678" s="549"/>
      <c r="E678" s="549"/>
      <c r="F678" s="549"/>
      <c r="G678" s="549"/>
      <c r="H678" s="550"/>
      <c r="I678" s="551"/>
      <c r="J678" s="551"/>
      <c r="K678" s="511"/>
      <c r="L678" s="549"/>
      <c r="M678" s="549"/>
      <c r="N678" s="550"/>
      <c r="O678" s="549"/>
    </row>
    <row r="679" spans="1:15" x14ac:dyDescent="0.2">
      <c r="A679" s="549"/>
      <c r="B679" s="549"/>
      <c r="C679" s="549"/>
      <c r="D679" s="549"/>
      <c r="E679" s="549"/>
      <c r="F679" s="549"/>
      <c r="G679" s="549"/>
      <c r="H679" s="550"/>
      <c r="I679" s="551"/>
      <c r="J679" s="551"/>
      <c r="K679" s="511"/>
      <c r="L679" s="549"/>
      <c r="M679" s="549"/>
      <c r="N679" s="550"/>
      <c r="O679" s="549"/>
    </row>
    <row r="680" spans="1:15" x14ac:dyDescent="0.2">
      <c r="A680" s="549"/>
      <c r="B680" s="549"/>
      <c r="C680" s="549"/>
      <c r="D680" s="549"/>
      <c r="E680" s="549"/>
      <c r="F680" s="549"/>
      <c r="G680" s="549"/>
      <c r="H680" s="550"/>
      <c r="I680" s="551"/>
      <c r="J680" s="551"/>
      <c r="K680" s="511"/>
      <c r="L680" s="549"/>
      <c r="M680" s="549"/>
      <c r="N680" s="550"/>
      <c r="O680" s="549"/>
    </row>
    <row r="681" spans="1:15" x14ac:dyDescent="0.2">
      <c r="A681" s="549"/>
      <c r="B681" s="549"/>
      <c r="C681" s="549"/>
      <c r="D681" s="549"/>
      <c r="E681" s="549"/>
      <c r="F681" s="549"/>
      <c r="G681" s="549"/>
      <c r="H681" s="550"/>
      <c r="I681" s="551"/>
      <c r="J681" s="551"/>
      <c r="K681" s="511"/>
      <c r="L681" s="549"/>
      <c r="M681" s="549"/>
      <c r="N681" s="550"/>
      <c r="O681" s="549"/>
    </row>
    <row r="682" spans="1:15" x14ac:dyDescent="0.2">
      <c r="A682" s="549"/>
      <c r="B682" s="549"/>
      <c r="C682" s="549"/>
      <c r="D682" s="549"/>
      <c r="E682" s="549"/>
      <c r="F682" s="549"/>
      <c r="G682" s="549"/>
      <c r="H682" s="550"/>
      <c r="I682" s="551"/>
      <c r="J682" s="551"/>
      <c r="K682" s="511"/>
      <c r="L682" s="549"/>
      <c r="M682" s="549"/>
      <c r="N682" s="550"/>
      <c r="O682" s="549"/>
    </row>
    <row r="683" spans="1:15" x14ac:dyDescent="0.2">
      <c r="A683" s="549"/>
      <c r="B683" s="549"/>
      <c r="C683" s="549"/>
      <c r="D683" s="549"/>
      <c r="E683" s="549"/>
      <c r="F683" s="549"/>
      <c r="G683" s="549"/>
      <c r="H683" s="550"/>
      <c r="I683" s="551"/>
      <c r="J683" s="551"/>
      <c r="K683" s="511"/>
      <c r="L683" s="549"/>
      <c r="M683" s="549"/>
      <c r="N683" s="550"/>
      <c r="O683" s="549"/>
    </row>
    <row r="684" spans="1:15" x14ac:dyDescent="0.2">
      <c r="A684" s="549"/>
      <c r="B684" s="549"/>
      <c r="C684" s="549"/>
      <c r="D684" s="549"/>
      <c r="E684" s="549"/>
      <c r="F684" s="549"/>
      <c r="G684" s="549"/>
      <c r="H684" s="550"/>
      <c r="I684" s="551"/>
      <c r="J684" s="551"/>
      <c r="K684" s="511"/>
      <c r="L684" s="549"/>
      <c r="M684" s="549"/>
      <c r="N684" s="550"/>
      <c r="O684" s="549"/>
    </row>
    <row r="685" spans="1:15" x14ac:dyDescent="0.2">
      <c r="A685" s="549"/>
      <c r="B685" s="549"/>
      <c r="C685" s="549"/>
      <c r="D685" s="549"/>
      <c r="E685" s="549"/>
      <c r="F685" s="549"/>
      <c r="G685" s="549"/>
      <c r="H685" s="550"/>
      <c r="I685" s="551"/>
      <c r="J685" s="551"/>
      <c r="K685" s="511"/>
      <c r="L685" s="549"/>
      <c r="M685" s="549"/>
      <c r="N685" s="550"/>
      <c r="O685" s="549"/>
    </row>
    <row r="686" spans="1:15" x14ac:dyDescent="0.2">
      <c r="A686" s="549"/>
      <c r="B686" s="549"/>
      <c r="C686" s="549"/>
      <c r="D686" s="549"/>
      <c r="E686" s="549"/>
      <c r="F686" s="549"/>
      <c r="G686" s="549"/>
      <c r="H686" s="550"/>
      <c r="I686" s="551"/>
      <c r="J686" s="551"/>
      <c r="K686" s="511"/>
      <c r="L686" s="549"/>
      <c r="M686" s="549"/>
      <c r="N686" s="550"/>
      <c r="O686" s="549"/>
    </row>
    <row r="687" spans="1:15" x14ac:dyDescent="0.2">
      <c r="A687" s="549"/>
      <c r="B687" s="549"/>
      <c r="C687" s="549"/>
      <c r="D687" s="549"/>
      <c r="E687" s="549"/>
      <c r="F687" s="549"/>
      <c r="G687" s="549"/>
      <c r="H687" s="550"/>
      <c r="I687" s="551"/>
      <c r="J687" s="551"/>
      <c r="K687" s="511"/>
      <c r="L687" s="549"/>
      <c r="M687" s="549"/>
      <c r="N687" s="550"/>
      <c r="O687" s="549"/>
    </row>
    <row r="688" spans="1:15" x14ac:dyDescent="0.2">
      <c r="A688" s="549"/>
      <c r="B688" s="549"/>
      <c r="C688" s="549"/>
      <c r="D688" s="549"/>
      <c r="E688" s="549"/>
      <c r="F688" s="549"/>
      <c r="G688" s="549"/>
      <c r="H688" s="550"/>
      <c r="I688" s="551"/>
      <c r="J688" s="551"/>
      <c r="K688" s="511"/>
      <c r="L688" s="549"/>
      <c r="M688" s="549"/>
      <c r="N688" s="550"/>
      <c r="O688" s="549"/>
    </row>
    <row r="689" spans="1:15" x14ac:dyDescent="0.2">
      <c r="A689" s="549"/>
      <c r="B689" s="549"/>
      <c r="C689" s="549"/>
      <c r="D689" s="549"/>
      <c r="E689" s="549"/>
      <c r="F689" s="549"/>
      <c r="G689" s="549"/>
      <c r="H689" s="550"/>
      <c r="I689" s="551"/>
      <c r="J689" s="551"/>
      <c r="K689" s="511"/>
      <c r="L689" s="549"/>
      <c r="M689" s="549"/>
      <c r="N689" s="550"/>
      <c r="O689" s="549"/>
    </row>
    <row r="690" spans="1:15" x14ac:dyDescent="0.2">
      <c r="A690" s="549"/>
      <c r="B690" s="549"/>
      <c r="C690" s="549"/>
      <c r="D690" s="549"/>
      <c r="E690" s="549"/>
      <c r="F690" s="549"/>
      <c r="G690" s="549"/>
      <c r="H690" s="550"/>
      <c r="I690" s="551"/>
      <c r="J690" s="551"/>
      <c r="K690" s="511"/>
      <c r="L690" s="549"/>
      <c r="M690" s="549"/>
      <c r="N690" s="550"/>
      <c r="O690" s="549"/>
    </row>
    <row r="691" spans="1:15" x14ac:dyDescent="0.2">
      <c r="A691" s="549"/>
      <c r="B691" s="549"/>
      <c r="C691" s="549"/>
      <c r="D691" s="549"/>
      <c r="E691" s="549"/>
      <c r="F691" s="549"/>
      <c r="G691" s="549"/>
      <c r="H691" s="550"/>
      <c r="I691" s="551"/>
      <c r="J691" s="551"/>
      <c r="K691" s="511"/>
      <c r="L691" s="549"/>
      <c r="M691" s="549"/>
      <c r="N691" s="550"/>
      <c r="O691" s="549"/>
    </row>
    <row r="692" spans="1:15" x14ac:dyDescent="0.2">
      <c r="A692" s="549"/>
      <c r="B692" s="549"/>
      <c r="C692" s="549"/>
      <c r="D692" s="549"/>
      <c r="E692" s="549"/>
      <c r="F692" s="549"/>
      <c r="G692" s="549"/>
      <c r="H692" s="550"/>
      <c r="I692" s="551"/>
      <c r="J692" s="551"/>
      <c r="K692" s="511"/>
      <c r="L692" s="549"/>
      <c r="M692" s="549"/>
      <c r="N692" s="550"/>
      <c r="O692" s="549"/>
    </row>
    <row r="693" spans="1:15" x14ac:dyDescent="0.2">
      <c r="A693" s="549"/>
      <c r="B693" s="549"/>
      <c r="C693" s="549"/>
      <c r="D693" s="549"/>
      <c r="E693" s="549"/>
      <c r="F693" s="549"/>
      <c r="G693" s="549"/>
      <c r="H693" s="550"/>
      <c r="I693" s="551"/>
      <c r="J693" s="551"/>
      <c r="K693" s="511"/>
      <c r="L693" s="549"/>
      <c r="M693" s="549"/>
      <c r="N693" s="550"/>
      <c r="O693" s="549"/>
    </row>
    <row r="694" spans="1:15" x14ac:dyDescent="0.2">
      <c r="A694" s="549"/>
      <c r="B694" s="549"/>
      <c r="C694" s="549"/>
      <c r="D694" s="549"/>
      <c r="E694" s="549"/>
      <c r="F694" s="549"/>
      <c r="G694" s="549"/>
      <c r="H694" s="550"/>
      <c r="I694" s="551"/>
      <c r="J694" s="551"/>
      <c r="K694" s="511"/>
      <c r="L694" s="549"/>
      <c r="M694" s="549"/>
      <c r="N694" s="550"/>
      <c r="O694" s="549"/>
    </row>
    <row r="695" spans="1:15" x14ac:dyDescent="0.2">
      <c r="A695" s="549"/>
      <c r="B695" s="549"/>
      <c r="C695" s="549"/>
      <c r="D695" s="549"/>
      <c r="E695" s="549"/>
      <c r="F695" s="549"/>
      <c r="G695" s="549"/>
      <c r="H695" s="550"/>
      <c r="I695" s="551"/>
      <c r="J695" s="551"/>
      <c r="K695" s="511"/>
      <c r="L695" s="549"/>
      <c r="M695" s="549"/>
      <c r="N695" s="550"/>
      <c r="O695" s="549"/>
    </row>
    <row r="696" spans="1:15" x14ac:dyDescent="0.2">
      <c r="A696" s="549"/>
      <c r="B696" s="549"/>
      <c r="C696" s="549"/>
      <c r="D696" s="549"/>
      <c r="E696" s="549"/>
      <c r="F696" s="549"/>
      <c r="G696" s="549"/>
      <c r="H696" s="550"/>
      <c r="I696" s="551"/>
      <c r="J696" s="551"/>
      <c r="K696" s="511"/>
      <c r="L696" s="549"/>
      <c r="M696" s="549"/>
      <c r="N696" s="550"/>
      <c r="O696" s="549"/>
    </row>
    <row r="697" spans="1:15" x14ac:dyDescent="0.2">
      <c r="A697" s="549"/>
      <c r="B697" s="549"/>
      <c r="C697" s="549"/>
      <c r="D697" s="549"/>
      <c r="E697" s="549"/>
      <c r="F697" s="549"/>
      <c r="G697" s="549"/>
      <c r="H697" s="550"/>
      <c r="I697" s="551"/>
      <c r="J697" s="551"/>
      <c r="K697" s="511"/>
      <c r="L697" s="549"/>
      <c r="M697" s="549"/>
      <c r="N697" s="550"/>
      <c r="O697" s="549"/>
    </row>
    <row r="698" spans="1:15" x14ac:dyDescent="0.2">
      <c r="A698" s="549"/>
      <c r="B698" s="549"/>
      <c r="C698" s="549"/>
      <c r="D698" s="549"/>
      <c r="E698" s="549"/>
      <c r="F698" s="549"/>
      <c r="G698" s="549"/>
      <c r="H698" s="550"/>
      <c r="I698" s="551"/>
      <c r="J698" s="551"/>
      <c r="K698" s="511"/>
      <c r="L698" s="549"/>
      <c r="M698" s="549"/>
      <c r="N698" s="550"/>
      <c r="O698" s="549"/>
    </row>
    <row r="699" spans="1:15" x14ac:dyDescent="0.2">
      <c r="A699" s="549"/>
      <c r="B699" s="549"/>
      <c r="C699" s="549"/>
      <c r="D699" s="549"/>
      <c r="E699" s="549"/>
      <c r="F699" s="549"/>
      <c r="G699" s="549"/>
      <c r="H699" s="550"/>
      <c r="I699" s="551"/>
      <c r="J699" s="551"/>
      <c r="K699" s="511"/>
      <c r="L699" s="549"/>
      <c r="M699" s="549"/>
      <c r="N699" s="550"/>
      <c r="O699" s="549"/>
    </row>
    <row r="700" spans="1:15" x14ac:dyDescent="0.2">
      <c r="A700" s="549"/>
      <c r="B700" s="549"/>
      <c r="C700" s="549"/>
      <c r="D700" s="549"/>
      <c r="E700" s="549"/>
      <c r="F700" s="549"/>
      <c r="G700" s="549"/>
      <c r="H700" s="550"/>
      <c r="I700" s="551"/>
      <c r="J700" s="551"/>
      <c r="K700" s="511"/>
      <c r="L700" s="549"/>
      <c r="M700" s="549"/>
      <c r="N700" s="550"/>
      <c r="O700" s="549"/>
    </row>
    <row r="701" spans="1:15" x14ac:dyDescent="0.2">
      <c r="A701" s="549"/>
      <c r="B701" s="549"/>
      <c r="C701" s="549"/>
      <c r="D701" s="549"/>
      <c r="E701" s="549"/>
      <c r="F701" s="549"/>
      <c r="G701" s="549"/>
      <c r="H701" s="550"/>
      <c r="I701" s="551"/>
      <c r="J701" s="551"/>
      <c r="K701" s="511"/>
      <c r="L701" s="549"/>
      <c r="M701" s="549"/>
      <c r="N701" s="550"/>
      <c r="O701" s="549"/>
    </row>
    <row r="702" spans="1:15" x14ac:dyDescent="0.2">
      <c r="A702" s="549"/>
      <c r="B702" s="549"/>
      <c r="C702" s="549"/>
      <c r="D702" s="549"/>
      <c r="E702" s="549"/>
      <c r="F702" s="549"/>
      <c r="G702" s="549"/>
      <c r="H702" s="550"/>
      <c r="I702" s="551"/>
      <c r="J702" s="551"/>
      <c r="K702" s="511"/>
      <c r="L702" s="549"/>
      <c r="M702" s="549"/>
      <c r="N702" s="550"/>
      <c r="O702" s="549"/>
    </row>
    <row r="703" spans="1:15" x14ac:dyDescent="0.2">
      <c r="A703" s="549"/>
      <c r="B703" s="549"/>
      <c r="C703" s="549"/>
      <c r="D703" s="549"/>
      <c r="E703" s="549"/>
      <c r="F703" s="549"/>
      <c r="G703" s="549"/>
      <c r="H703" s="550"/>
      <c r="I703" s="551"/>
      <c r="J703" s="551"/>
      <c r="K703" s="511"/>
      <c r="L703" s="549"/>
      <c r="M703" s="549"/>
      <c r="N703" s="550"/>
      <c r="O703" s="549"/>
    </row>
    <row r="704" spans="1:15" x14ac:dyDescent="0.2">
      <c r="A704" s="549"/>
      <c r="B704" s="549"/>
      <c r="C704" s="549"/>
      <c r="D704" s="549"/>
      <c r="E704" s="549"/>
      <c r="F704" s="549"/>
      <c r="G704" s="549"/>
      <c r="H704" s="550"/>
      <c r="I704" s="551"/>
      <c r="J704" s="551"/>
      <c r="K704" s="511"/>
      <c r="L704" s="549"/>
      <c r="M704" s="549"/>
      <c r="N704" s="550"/>
      <c r="O704" s="549"/>
    </row>
    <row r="705" spans="1:15" x14ac:dyDescent="0.2">
      <c r="A705" s="549"/>
      <c r="B705" s="549"/>
      <c r="C705" s="549"/>
      <c r="D705" s="549"/>
      <c r="E705" s="549"/>
      <c r="F705" s="549"/>
      <c r="G705" s="549"/>
      <c r="H705" s="550"/>
      <c r="I705" s="551"/>
      <c r="J705" s="551"/>
      <c r="K705" s="511"/>
      <c r="L705" s="549"/>
      <c r="M705" s="549"/>
      <c r="N705" s="550"/>
      <c r="O705" s="549"/>
    </row>
    <row r="706" spans="1:15" x14ac:dyDescent="0.2">
      <c r="A706" s="549"/>
      <c r="B706" s="549"/>
      <c r="C706" s="549"/>
      <c r="D706" s="549"/>
      <c r="E706" s="549"/>
      <c r="F706" s="549"/>
      <c r="G706" s="549"/>
      <c r="H706" s="550"/>
      <c r="I706" s="551"/>
      <c r="J706" s="551"/>
      <c r="K706" s="511"/>
      <c r="L706" s="549"/>
      <c r="M706" s="549"/>
      <c r="N706" s="550"/>
      <c r="O706" s="549"/>
    </row>
    <row r="707" spans="1:15" x14ac:dyDescent="0.2">
      <c r="A707" s="549"/>
      <c r="B707" s="549"/>
      <c r="C707" s="549"/>
      <c r="D707" s="549"/>
      <c r="E707" s="549"/>
      <c r="F707" s="549"/>
      <c r="G707" s="549"/>
      <c r="H707" s="550"/>
      <c r="I707" s="551"/>
      <c r="J707" s="551"/>
      <c r="K707" s="511"/>
      <c r="L707" s="549"/>
      <c r="M707" s="549"/>
      <c r="N707" s="550"/>
      <c r="O707" s="549"/>
    </row>
    <row r="708" spans="1:15" x14ac:dyDescent="0.2">
      <c r="A708" s="549"/>
      <c r="B708" s="549"/>
      <c r="C708" s="549"/>
      <c r="D708" s="549"/>
      <c r="E708" s="549"/>
      <c r="F708" s="549"/>
      <c r="G708" s="549"/>
      <c r="H708" s="550"/>
      <c r="I708" s="551"/>
      <c r="J708" s="551"/>
      <c r="K708" s="511"/>
      <c r="L708" s="549"/>
      <c r="M708" s="549"/>
      <c r="N708" s="550"/>
      <c r="O708" s="549"/>
    </row>
    <row r="709" spans="1:15" x14ac:dyDescent="0.2">
      <c r="A709" s="549"/>
      <c r="B709" s="549"/>
      <c r="C709" s="549"/>
      <c r="D709" s="549"/>
      <c r="E709" s="549"/>
      <c r="F709" s="549"/>
      <c r="G709" s="549"/>
      <c r="H709" s="550"/>
      <c r="I709" s="551"/>
      <c r="J709" s="551"/>
      <c r="K709" s="511"/>
      <c r="L709" s="549"/>
      <c r="M709" s="549"/>
      <c r="N709" s="550"/>
      <c r="O709" s="549"/>
    </row>
    <row r="710" spans="1:15" x14ac:dyDescent="0.2">
      <c r="A710" s="549"/>
      <c r="B710" s="549"/>
      <c r="C710" s="549"/>
      <c r="D710" s="549"/>
      <c r="E710" s="549"/>
      <c r="F710" s="549"/>
      <c r="G710" s="549"/>
      <c r="H710" s="550"/>
      <c r="I710" s="551"/>
      <c r="J710" s="551"/>
      <c r="K710" s="511"/>
      <c r="L710" s="549"/>
      <c r="M710" s="549"/>
      <c r="N710" s="550"/>
      <c r="O710" s="549"/>
    </row>
    <row r="711" spans="1:15" x14ac:dyDescent="0.2">
      <c r="A711" s="549"/>
      <c r="B711" s="549"/>
      <c r="C711" s="549"/>
      <c r="D711" s="549"/>
      <c r="E711" s="549"/>
      <c r="F711" s="549"/>
      <c r="G711" s="549"/>
      <c r="H711" s="550"/>
      <c r="I711" s="551"/>
      <c r="J711" s="551"/>
      <c r="K711" s="511"/>
      <c r="L711" s="549"/>
      <c r="M711" s="549"/>
      <c r="N711" s="550"/>
      <c r="O711" s="549"/>
    </row>
    <row r="712" spans="1:15" x14ac:dyDescent="0.2">
      <c r="A712" s="549"/>
      <c r="B712" s="549"/>
      <c r="C712" s="549"/>
      <c r="D712" s="549"/>
      <c r="E712" s="549"/>
      <c r="F712" s="549"/>
      <c r="G712" s="549"/>
      <c r="H712" s="550"/>
      <c r="I712" s="551"/>
      <c r="J712" s="551"/>
      <c r="K712" s="511"/>
      <c r="L712" s="549"/>
      <c r="M712" s="549"/>
      <c r="N712" s="550"/>
      <c r="O712" s="549"/>
    </row>
    <row r="713" spans="1:15" x14ac:dyDescent="0.2">
      <c r="A713" s="549"/>
      <c r="B713" s="549"/>
      <c r="C713" s="549"/>
      <c r="D713" s="549"/>
      <c r="E713" s="549"/>
      <c r="F713" s="549"/>
      <c r="G713" s="549"/>
      <c r="H713" s="550"/>
      <c r="I713" s="551"/>
      <c r="J713" s="551"/>
      <c r="K713" s="511"/>
      <c r="L713" s="549"/>
      <c r="M713" s="549"/>
      <c r="N713" s="550"/>
      <c r="O713" s="549"/>
    </row>
    <row r="714" spans="1:15" x14ac:dyDescent="0.2">
      <c r="A714" s="549"/>
      <c r="B714" s="549"/>
      <c r="C714" s="549"/>
      <c r="D714" s="549"/>
      <c r="E714" s="549"/>
      <c r="F714" s="549"/>
      <c r="G714" s="549"/>
      <c r="H714" s="550"/>
      <c r="I714" s="551"/>
      <c r="J714" s="551"/>
      <c r="K714" s="511"/>
      <c r="L714" s="549"/>
      <c r="M714" s="549"/>
      <c r="N714" s="550"/>
      <c r="O714" s="549"/>
    </row>
    <row r="715" spans="1:15" x14ac:dyDescent="0.2">
      <c r="A715" s="549"/>
      <c r="B715" s="549"/>
      <c r="C715" s="549"/>
      <c r="D715" s="549"/>
      <c r="E715" s="549"/>
      <c r="F715" s="549"/>
      <c r="G715" s="549"/>
      <c r="H715" s="550"/>
      <c r="I715" s="551"/>
      <c r="J715" s="551"/>
      <c r="K715" s="511"/>
      <c r="L715" s="549"/>
      <c r="M715" s="549"/>
      <c r="N715" s="550"/>
      <c r="O715" s="549"/>
    </row>
    <row r="716" spans="1:15" x14ac:dyDescent="0.2">
      <c r="A716" s="549"/>
      <c r="B716" s="549"/>
      <c r="C716" s="549"/>
      <c r="D716" s="549"/>
      <c r="E716" s="549"/>
      <c r="F716" s="549"/>
      <c r="G716" s="549"/>
      <c r="H716" s="550"/>
      <c r="I716" s="551"/>
      <c r="J716" s="551"/>
      <c r="K716" s="511"/>
      <c r="L716" s="549"/>
      <c r="M716" s="549"/>
      <c r="N716" s="550"/>
      <c r="O716" s="549"/>
    </row>
    <row r="717" spans="1:15" x14ac:dyDescent="0.2">
      <c r="A717" s="549"/>
      <c r="B717" s="549"/>
      <c r="C717" s="549"/>
      <c r="D717" s="549"/>
      <c r="E717" s="549"/>
      <c r="F717" s="549"/>
      <c r="G717" s="549"/>
      <c r="H717" s="550"/>
      <c r="I717" s="551"/>
      <c r="J717" s="551"/>
      <c r="K717" s="511"/>
      <c r="L717" s="549"/>
      <c r="M717" s="549"/>
      <c r="N717" s="550"/>
      <c r="O717" s="549"/>
    </row>
    <row r="718" spans="1:15" x14ac:dyDescent="0.2">
      <c r="A718" s="549"/>
      <c r="B718" s="549"/>
      <c r="C718" s="549"/>
      <c r="D718" s="549"/>
      <c r="E718" s="549"/>
      <c r="F718" s="549"/>
      <c r="G718" s="549"/>
      <c r="H718" s="550"/>
      <c r="I718" s="551"/>
      <c r="J718" s="551"/>
      <c r="K718" s="511"/>
      <c r="L718" s="549"/>
      <c r="M718" s="549"/>
      <c r="N718" s="550"/>
      <c r="O718" s="549"/>
    </row>
    <row r="719" spans="1:15" x14ac:dyDescent="0.2">
      <c r="A719" s="549"/>
      <c r="B719" s="549"/>
      <c r="C719" s="549"/>
      <c r="D719" s="549"/>
      <c r="E719" s="549"/>
      <c r="F719" s="549"/>
      <c r="G719" s="549"/>
      <c r="H719" s="550"/>
      <c r="I719" s="551"/>
      <c r="J719" s="551"/>
      <c r="K719" s="511"/>
      <c r="L719" s="549"/>
      <c r="M719" s="549"/>
      <c r="N719" s="550"/>
      <c r="O719" s="549"/>
    </row>
    <row r="720" spans="1:15" x14ac:dyDescent="0.2">
      <c r="A720" s="549"/>
      <c r="B720" s="549"/>
      <c r="C720" s="549"/>
      <c r="D720" s="549"/>
      <c r="E720" s="549"/>
      <c r="F720" s="549"/>
      <c r="G720" s="549"/>
      <c r="H720" s="550"/>
      <c r="I720" s="551"/>
      <c r="J720" s="551"/>
      <c r="K720" s="511"/>
      <c r="L720" s="549"/>
      <c r="M720" s="549"/>
      <c r="N720" s="550"/>
      <c r="O720" s="549"/>
    </row>
    <row r="721" spans="1:15" x14ac:dyDescent="0.2">
      <c r="A721" s="549"/>
      <c r="B721" s="549"/>
      <c r="C721" s="549"/>
      <c r="D721" s="549"/>
      <c r="E721" s="549"/>
      <c r="F721" s="549"/>
      <c r="G721" s="549"/>
      <c r="H721" s="550"/>
      <c r="I721" s="551"/>
      <c r="J721" s="551"/>
      <c r="K721" s="511"/>
      <c r="L721" s="549"/>
      <c r="M721" s="549"/>
      <c r="N721" s="550"/>
      <c r="O721" s="549"/>
    </row>
    <row r="722" spans="1:15" x14ac:dyDescent="0.2">
      <c r="A722" s="549"/>
      <c r="B722" s="549"/>
      <c r="C722" s="549"/>
      <c r="D722" s="549"/>
      <c r="E722" s="549"/>
      <c r="F722" s="549"/>
      <c r="G722" s="549"/>
      <c r="H722" s="550"/>
      <c r="I722" s="551"/>
      <c r="J722" s="551"/>
      <c r="K722" s="511"/>
      <c r="L722" s="549"/>
      <c r="M722" s="549"/>
      <c r="N722" s="550"/>
      <c r="O722" s="549"/>
    </row>
    <row r="723" spans="1:15" x14ac:dyDescent="0.2">
      <c r="A723" s="549"/>
      <c r="B723" s="549"/>
      <c r="C723" s="549"/>
      <c r="D723" s="549"/>
      <c r="E723" s="549"/>
      <c r="F723" s="549"/>
      <c r="G723" s="549"/>
      <c r="H723" s="550"/>
      <c r="I723" s="551"/>
      <c r="J723" s="551"/>
      <c r="K723" s="511"/>
      <c r="L723" s="549"/>
      <c r="M723" s="549"/>
      <c r="N723" s="550"/>
      <c r="O723" s="549"/>
    </row>
    <row r="724" spans="1:15" x14ac:dyDescent="0.2">
      <c r="A724" s="549"/>
      <c r="B724" s="549"/>
      <c r="C724" s="549"/>
      <c r="D724" s="549"/>
      <c r="E724" s="549"/>
      <c r="F724" s="549"/>
      <c r="G724" s="549"/>
      <c r="H724" s="550"/>
      <c r="I724" s="551"/>
      <c r="J724" s="551"/>
      <c r="K724" s="511"/>
      <c r="L724" s="549"/>
      <c r="M724" s="549"/>
      <c r="N724" s="550"/>
      <c r="O724" s="549"/>
    </row>
    <row r="725" spans="1:15" x14ac:dyDescent="0.2">
      <c r="A725" s="549"/>
      <c r="B725" s="549"/>
      <c r="C725" s="549"/>
      <c r="D725" s="549"/>
      <c r="E725" s="549"/>
      <c r="F725" s="549"/>
      <c r="G725" s="549"/>
      <c r="H725" s="550"/>
      <c r="I725" s="551"/>
      <c r="J725" s="551"/>
      <c r="K725" s="511"/>
      <c r="L725" s="549"/>
      <c r="M725" s="549"/>
      <c r="N725" s="550"/>
      <c r="O725" s="549"/>
    </row>
    <row r="726" spans="1:15" x14ac:dyDescent="0.2">
      <c r="A726" s="549"/>
      <c r="B726" s="549"/>
      <c r="C726" s="549"/>
      <c r="D726" s="549"/>
      <c r="E726" s="549"/>
      <c r="F726" s="549"/>
      <c r="G726" s="549"/>
      <c r="H726" s="550"/>
      <c r="I726" s="551"/>
      <c r="J726" s="551"/>
      <c r="K726" s="511"/>
      <c r="L726" s="549"/>
      <c r="M726" s="549"/>
      <c r="N726" s="550"/>
      <c r="O726" s="549"/>
    </row>
    <row r="727" spans="1:15" x14ac:dyDescent="0.2">
      <c r="A727" s="549"/>
      <c r="B727" s="549"/>
      <c r="C727" s="549"/>
      <c r="D727" s="549"/>
      <c r="E727" s="549"/>
      <c r="F727" s="549"/>
      <c r="G727" s="549"/>
      <c r="H727" s="550"/>
      <c r="I727" s="551"/>
      <c r="J727" s="551"/>
      <c r="K727" s="511"/>
      <c r="L727" s="549"/>
      <c r="M727" s="549"/>
      <c r="N727" s="550"/>
      <c r="O727" s="549"/>
    </row>
    <row r="728" spans="1:15" x14ac:dyDescent="0.2">
      <c r="A728" s="549"/>
      <c r="B728" s="549"/>
      <c r="C728" s="549"/>
      <c r="D728" s="549"/>
      <c r="E728" s="549"/>
      <c r="F728" s="549"/>
      <c r="G728" s="549"/>
      <c r="H728" s="550"/>
      <c r="I728" s="551"/>
      <c r="J728" s="551"/>
      <c r="K728" s="511"/>
      <c r="L728" s="549"/>
      <c r="M728" s="549"/>
      <c r="N728" s="550"/>
      <c r="O728" s="549"/>
    </row>
    <row r="729" spans="1:15" x14ac:dyDescent="0.2">
      <c r="A729" s="549"/>
      <c r="B729" s="549"/>
      <c r="C729" s="549"/>
      <c r="D729" s="549"/>
      <c r="E729" s="549"/>
      <c r="F729" s="549"/>
      <c r="G729" s="549"/>
      <c r="H729" s="550"/>
      <c r="I729" s="551"/>
      <c r="J729" s="551"/>
      <c r="K729" s="511"/>
      <c r="L729" s="549"/>
      <c r="M729" s="549"/>
      <c r="N729" s="550"/>
      <c r="O729" s="549"/>
    </row>
    <row r="730" spans="1:15" x14ac:dyDescent="0.2">
      <c r="A730" s="549"/>
      <c r="B730" s="549"/>
      <c r="C730" s="549"/>
      <c r="D730" s="549"/>
      <c r="E730" s="549"/>
      <c r="F730" s="549"/>
      <c r="G730" s="549"/>
      <c r="H730" s="550"/>
      <c r="I730" s="551"/>
      <c r="J730" s="551"/>
      <c r="K730" s="511"/>
      <c r="L730" s="549"/>
      <c r="M730" s="549"/>
      <c r="N730" s="550"/>
      <c r="O730" s="549"/>
    </row>
    <row r="731" spans="1:15" x14ac:dyDescent="0.2">
      <c r="A731" s="549"/>
      <c r="B731" s="549"/>
      <c r="C731" s="549"/>
      <c r="D731" s="549"/>
      <c r="E731" s="549"/>
      <c r="F731" s="549"/>
      <c r="G731" s="549"/>
      <c r="H731" s="550"/>
      <c r="I731" s="551"/>
      <c r="J731" s="551"/>
      <c r="K731" s="511"/>
      <c r="L731" s="549"/>
      <c r="M731" s="549"/>
      <c r="N731" s="550"/>
      <c r="O731" s="549"/>
    </row>
    <row r="732" spans="1:15" x14ac:dyDescent="0.2">
      <c r="A732" s="549"/>
      <c r="B732" s="549"/>
      <c r="C732" s="549"/>
      <c r="D732" s="549"/>
      <c r="E732" s="549"/>
      <c r="F732" s="549"/>
      <c r="G732" s="549"/>
      <c r="H732" s="550"/>
      <c r="I732" s="551"/>
      <c r="J732" s="551"/>
      <c r="K732" s="511"/>
      <c r="L732" s="549"/>
      <c r="M732" s="549"/>
      <c r="N732" s="550"/>
      <c r="O732" s="549"/>
    </row>
    <row r="733" spans="1:15" x14ac:dyDescent="0.2">
      <c r="A733" s="549"/>
      <c r="B733" s="549"/>
      <c r="C733" s="549"/>
      <c r="D733" s="549"/>
      <c r="E733" s="549"/>
      <c r="F733" s="549"/>
      <c r="G733" s="549"/>
      <c r="H733" s="550"/>
      <c r="I733" s="551"/>
      <c r="J733" s="551"/>
      <c r="K733" s="511"/>
      <c r="L733" s="549"/>
      <c r="M733" s="549"/>
      <c r="N733" s="550"/>
      <c r="O733" s="549"/>
    </row>
    <row r="734" spans="1:15" x14ac:dyDescent="0.2">
      <c r="A734" s="549"/>
      <c r="B734" s="549"/>
      <c r="C734" s="549"/>
      <c r="D734" s="549"/>
      <c r="E734" s="549"/>
      <c r="F734" s="549"/>
      <c r="G734" s="549"/>
      <c r="H734" s="550"/>
      <c r="I734" s="551"/>
      <c r="J734" s="551"/>
      <c r="K734" s="511"/>
      <c r="L734" s="549"/>
      <c r="M734" s="549"/>
      <c r="N734" s="550"/>
      <c r="O734" s="549"/>
    </row>
    <row r="735" spans="1:15" x14ac:dyDescent="0.2">
      <c r="A735" s="549"/>
      <c r="B735" s="549"/>
      <c r="C735" s="549"/>
      <c r="D735" s="549"/>
      <c r="E735" s="549"/>
      <c r="F735" s="549"/>
      <c r="G735" s="549"/>
      <c r="H735" s="550"/>
      <c r="I735" s="551"/>
      <c r="J735" s="551"/>
      <c r="K735" s="511"/>
      <c r="L735" s="549"/>
      <c r="M735" s="549"/>
      <c r="N735" s="550"/>
      <c r="O735" s="549"/>
    </row>
    <row r="736" spans="1:15" x14ac:dyDescent="0.2">
      <c r="A736" s="549"/>
      <c r="B736" s="549"/>
      <c r="C736" s="549"/>
      <c r="D736" s="549"/>
      <c r="E736" s="549"/>
      <c r="F736" s="549"/>
      <c r="G736" s="549"/>
      <c r="H736" s="550"/>
      <c r="I736" s="551"/>
      <c r="J736" s="551"/>
      <c r="K736" s="511"/>
      <c r="L736" s="549"/>
      <c r="M736" s="549"/>
      <c r="N736" s="550"/>
      <c r="O736" s="549"/>
    </row>
    <row r="737" spans="1:15" x14ac:dyDescent="0.2">
      <c r="A737" s="549"/>
      <c r="B737" s="549"/>
      <c r="C737" s="549"/>
      <c r="D737" s="549"/>
      <c r="E737" s="549"/>
      <c r="F737" s="549"/>
      <c r="G737" s="549"/>
      <c r="H737" s="550"/>
      <c r="I737" s="551"/>
      <c r="J737" s="551"/>
      <c r="K737" s="511"/>
      <c r="L737" s="549"/>
      <c r="M737" s="549"/>
      <c r="N737" s="550"/>
      <c r="O737" s="549"/>
    </row>
    <row r="738" spans="1:15" x14ac:dyDescent="0.2">
      <c r="A738" s="549"/>
      <c r="B738" s="549"/>
      <c r="C738" s="549"/>
      <c r="D738" s="549"/>
      <c r="E738" s="549"/>
      <c r="F738" s="549"/>
      <c r="G738" s="549"/>
      <c r="H738" s="550"/>
      <c r="I738" s="551"/>
      <c r="J738" s="551"/>
      <c r="K738" s="511"/>
      <c r="L738" s="549"/>
      <c r="M738" s="549"/>
      <c r="N738" s="550"/>
      <c r="O738" s="549"/>
    </row>
    <row r="739" spans="1:15" x14ac:dyDescent="0.2">
      <c r="A739" s="549"/>
      <c r="B739" s="549"/>
      <c r="C739" s="549"/>
      <c r="D739" s="549"/>
      <c r="E739" s="549"/>
      <c r="F739" s="549"/>
      <c r="G739" s="549"/>
      <c r="H739" s="550"/>
      <c r="I739" s="551"/>
      <c r="J739" s="551"/>
      <c r="K739" s="511"/>
      <c r="L739" s="549"/>
      <c r="M739" s="549"/>
      <c r="N739" s="550"/>
      <c r="O739" s="549"/>
    </row>
    <row r="740" spans="1:15" x14ac:dyDescent="0.2">
      <c r="A740" s="549"/>
      <c r="B740" s="549"/>
      <c r="C740" s="549"/>
      <c r="D740" s="549"/>
      <c r="E740" s="549"/>
      <c r="F740" s="549"/>
      <c r="G740" s="549"/>
      <c r="H740" s="550"/>
      <c r="I740" s="551"/>
      <c r="J740" s="551"/>
      <c r="K740" s="511"/>
      <c r="L740" s="549"/>
      <c r="M740" s="549"/>
      <c r="N740" s="550"/>
      <c r="O740" s="549"/>
    </row>
    <row r="741" spans="1:15" x14ac:dyDescent="0.2">
      <c r="A741" s="549"/>
      <c r="B741" s="549"/>
      <c r="C741" s="549"/>
      <c r="D741" s="549"/>
      <c r="E741" s="549"/>
      <c r="F741" s="549"/>
      <c r="G741" s="549"/>
      <c r="H741" s="550"/>
      <c r="I741" s="551"/>
      <c r="J741" s="551"/>
      <c r="K741" s="511"/>
      <c r="L741" s="549"/>
      <c r="M741" s="549"/>
      <c r="N741" s="550"/>
      <c r="O741" s="549"/>
    </row>
    <row r="742" spans="1:15" x14ac:dyDescent="0.2">
      <c r="A742" s="549"/>
      <c r="B742" s="549"/>
      <c r="C742" s="549"/>
      <c r="D742" s="549"/>
      <c r="E742" s="549"/>
      <c r="F742" s="549"/>
      <c r="G742" s="549"/>
      <c r="H742" s="550"/>
      <c r="I742" s="551"/>
      <c r="J742" s="551"/>
      <c r="K742" s="511"/>
      <c r="L742" s="549"/>
      <c r="M742" s="549"/>
      <c r="N742" s="550"/>
      <c r="O742" s="549"/>
    </row>
    <row r="743" spans="1:15" x14ac:dyDescent="0.2">
      <c r="A743" s="549"/>
      <c r="B743" s="549"/>
      <c r="C743" s="549"/>
      <c r="D743" s="549"/>
      <c r="E743" s="549"/>
      <c r="F743" s="549"/>
      <c r="G743" s="549"/>
      <c r="H743" s="550"/>
      <c r="I743" s="551"/>
      <c r="J743" s="551"/>
      <c r="K743" s="511"/>
      <c r="L743" s="549"/>
      <c r="M743" s="549"/>
      <c r="N743" s="550"/>
      <c r="O743" s="549"/>
    </row>
    <row r="744" spans="1:15" x14ac:dyDescent="0.2">
      <c r="A744" s="549"/>
      <c r="B744" s="549"/>
      <c r="C744" s="549"/>
      <c r="D744" s="549"/>
      <c r="E744" s="549"/>
      <c r="F744" s="549"/>
      <c r="G744" s="549"/>
      <c r="H744" s="550"/>
      <c r="I744" s="551"/>
      <c r="J744" s="551"/>
      <c r="K744" s="511"/>
      <c r="L744" s="549"/>
      <c r="M744" s="549"/>
      <c r="N744" s="550"/>
      <c r="O744" s="549"/>
    </row>
    <row r="745" spans="1:15" x14ac:dyDescent="0.2">
      <c r="A745" s="549"/>
      <c r="B745" s="549"/>
      <c r="C745" s="549"/>
      <c r="D745" s="549"/>
      <c r="E745" s="549"/>
      <c r="F745" s="549"/>
      <c r="G745" s="549"/>
      <c r="H745" s="550"/>
      <c r="I745" s="551"/>
      <c r="J745" s="551"/>
      <c r="K745" s="511"/>
      <c r="L745" s="549"/>
      <c r="M745" s="549"/>
      <c r="N745" s="550"/>
      <c r="O745" s="549"/>
    </row>
    <row r="746" spans="1:15" x14ac:dyDescent="0.2">
      <c r="A746" s="549"/>
      <c r="B746" s="549"/>
      <c r="C746" s="549"/>
      <c r="D746" s="549"/>
      <c r="E746" s="549"/>
      <c r="F746" s="549"/>
      <c r="G746" s="549"/>
      <c r="H746" s="550"/>
      <c r="I746" s="551"/>
      <c r="J746" s="551"/>
      <c r="K746" s="511"/>
      <c r="L746" s="549"/>
      <c r="M746" s="549"/>
      <c r="N746" s="550"/>
      <c r="O746" s="549"/>
    </row>
    <row r="747" spans="1:15" x14ac:dyDescent="0.2">
      <c r="A747" s="549"/>
      <c r="B747" s="549"/>
      <c r="C747" s="549"/>
      <c r="D747" s="549"/>
      <c r="E747" s="549"/>
      <c r="F747" s="549"/>
      <c r="G747" s="549"/>
      <c r="H747" s="550"/>
      <c r="I747" s="551"/>
      <c r="J747" s="551"/>
      <c r="K747" s="511"/>
      <c r="L747" s="549"/>
      <c r="M747" s="549"/>
      <c r="N747" s="550"/>
      <c r="O747" s="549"/>
    </row>
    <row r="748" spans="1:15" x14ac:dyDescent="0.2">
      <c r="A748" s="549"/>
      <c r="B748" s="549"/>
      <c r="C748" s="549"/>
      <c r="D748" s="549"/>
      <c r="E748" s="549"/>
      <c r="F748" s="549"/>
      <c r="G748" s="549"/>
      <c r="H748" s="550"/>
      <c r="I748" s="551"/>
      <c r="J748" s="551"/>
      <c r="K748" s="511"/>
      <c r="L748" s="549"/>
      <c r="M748" s="549"/>
      <c r="N748" s="550"/>
      <c r="O748" s="549"/>
    </row>
    <row r="749" spans="1:15" x14ac:dyDescent="0.2">
      <c r="A749" s="549"/>
      <c r="B749" s="549"/>
      <c r="C749" s="549"/>
      <c r="D749" s="549"/>
      <c r="E749" s="549"/>
      <c r="F749" s="549"/>
      <c r="G749" s="549"/>
      <c r="H749" s="550"/>
      <c r="I749" s="551"/>
      <c r="J749" s="551"/>
      <c r="K749" s="511"/>
      <c r="L749" s="549"/>
      <c r="M749" s="549"/>
      <c r="N749" s="550"/>
      <c r="O749" s="549"/>
    </row>
    <row r="750" spans="1:15" x14ac:dyDescent="0.2">
      <c r="A750" s="549"/>
      <c r="B750" s="549"/>
      <c r="C750" s="549"/>
      <c r="D750" s="549"/>
      <c r="E750" s="549"/>
      <c r="F750" s="549"/>
      <c r="G750" s="549"/>
      <c r="H750" s="550"/>
      <c r="I750" s="551"/>
      <c r="J750" s="551"/>
      <c r="K750" s="511"/>
      <c r="L750" s="549"/>
      <c r="M750" s="549"/>
      <c r="N750" s="550"/>
      <c r="O750" s="549"/>
    </row>
    <row r="751" spans="1:15" x14ac:dyDescent="0.2">
      <c r="A751" s="549"/>
      <c r="B751" s="549"/>
      <c r="C751" s="549"/>
      <c r="D751" s="549"/>
      <c r="E751" s="549"/>
      <c r="F751" s="549"/>
      <c r="G751" s="549"/>
      <c r="H751" s="550"/>
      <c r="I751" s="551"/>
      <c r="J751" s="551"/>
      <c r="K751" s="511"/>
      <c r="L751" s="549"/>
      <c r="M751" s="549"/>
      <c r="N751" s="550"/>
      <c r="O751" s="549"/>
    </row>
    <row r="752" spans="1:15" x14ac:dyDescent="0.2">
      <c r="A752" s="549"/>
      <c r="B752" s="549"/>
      <c r="C752" s="549"/>
      <c r="D752" s="549"/>
      <c r="E752" s="549"/>
      <c r="F752" s="549"/>
      <c r="G752" s="549"/>
      <c r="H752" s="550"/>
      <c r="I752" s="551"/>
      <c r="J752" s="551"/>
      <c r="K752" s="511"/>
      <c r="L752" s="549"/>
      <c r="M752" s="549"/>
      <c r="N752" s="550"/>
      <c r="O752" s="549"/>
    </row>
    <row r="753" spans="1:15" x14ac:dyDescent="0.2">
      <c r="A753" s="549"/>
      <c r="B753" s="549"/>
      <c r="C753" s="549"/>
      <c r="D753" s="549"/>
      <c r="E753" s="549"/>
      <c r="F753" s="549"/>
      <c r="G753" s="549"/>
      <c r="H753" s="550"/>
      <c r="I753" s="551"/>
      <c r="J753" s="551"/>
      <c r="K753" s="511"/>
      <c r="L753" s="549"/>
      <c r="M753" s="549"/>
      <c r="N753" s="550"/>
      <c r="O753" s="549"/>
    </row>
    <row r="754" spans="1:15" x14ac:dyDescent="0.2">
      <c r="A754" s="549"/>
      <c r="B754" s="549"/>
      <c r="C754" s="549"/>
      <c r="D754" s="549"/>
      <c r="E754" s="549"/>
      <c r="F754" s="549"/>
      <c r="G754" s="549"/>
      <c r="H754" s="550"/>
      <c r="I754" s="551"/>
      <c r="J754" s="551"/>
      <c r="K754" s="511"/>
      <c r="L754" s="549"/>
      <c r="M754" s="549"/>
      <c r="N754" s="550"/>
      <c r="O754" s="549"/>
    </row>
    <row r="755" spans="1:15" x14ac:dyDescent="0.2">
      <c r="A755" s="549"/>
      <c r="B755" s="549"/>
      <c r="C755" s="549"/>
      <c r="D755" s="549"/>
      <c r="E755" s="549"/>
      <c r="F755" s="549"/>
      <c r="G755" s="549"/>
      <c r="H755" s="550"/>
      <c r="I755" s="551"/>
      <c r="J755" s="551"/>
      <c r="K755" s="511"/>
      <c r="L755" s="549"/>
      <c r="M755" s="549"/>
      <c r="N755" s="550"/>
      <c r="O755" s="549"/>
    </row>
    <row r="756" spans="1:15" x14ac:dyDescent="0.2">
      <c r="A756" s="549"/>
      <c r="B756" s="549"/>
      <c r="C756" s="549"/>
      <c r="D756" s="549"/>
      <c r="E756" s="549"/>
      <c r="F756" s="549"/>
      <c r="G756" s="549"/>
      <c r="H756" s="550"/>
      <c r="I756" s="551"/>
      <c r="J756" s="551"/>
      <c r="K756" s="511"/>
      <c r="L756" s="549"/>
      <c r="M756" s="549"/>
      <c r="N756" s="550"/>
      <c r="O756" s="549"/>
    </row>
    <row r="757" spans="1:15" x14ac:dyDescent="0.2">
      <c r="A757" s="549"/>
      <c r="B757" s="549"/>
      <c r="C757" s="549"/>
      <c r="D757" s="549"/>
      <c r="E757" s="549"/>
      <c r="F757" s="549"/>
      <c r="G757" s="549"/>
      <c r="H757" s="550"/>
      <c r="I757" s="551"/>
      <c r="J757" s="551"/>
      <c r="K757" s="511"/>
      <c r="L757" s="549"/>
      <c r="M757" s="549"/>
      <c r="N757" s="550"/>
      <c r="O757" s="549"/>
    </row>
    <row r="758" spans="1:15" x14ac:dyDescent="0.2">
      <c r="A758" s="549"/>
      <c r="B758" s="549"/>
      <c r="C758" s="549"/>
      <c r="D758" s="549"/>
      <c r="E758" s="549"/>
      <c r="F758" s="549"/>
      <c r="G758" s="549"/>
      <c r="H758" s="550"/>
      <c r="I758" s="551"/>
      <c r="J758" s="551"/>
      <c r="K758" s="511"/>
      <c r="L758" s="549"/>
      <c r="M758" s="549"/>
      <c r="N758" s="550"/>
      <c r="O758" s="549"/>
    </row>
    <row r="759" spans="1:15" x14ac:dyDescent="0.2">
      <c r="A759" s="549"/>
      <c r="B759" s="549"/>
      <c r="C759" s="549"/>
      <c r="D759" s="549"/>
      <c r="E759" s="549"/>
      <c r="F759" s="549"/>
      <c r="G759" s="549"/>
      <c r="H759" s="550"/>
      <c r="I759" s="551"/>
      <c r="J759" s="551"/>
      <c r="K759" s="511"/>
      <c r="L759" s="549"/>
      <c r="M759" s="549"/>
      <c r="N759" s="550"/>
      <c r="O759" s="549"/>
    </row>
    <row r="760" spans="1:15" x14ac:dyDescent="0.2">
      <c r="A760" s="549"/>
      <c r="B760" s="549"/>
      <c r="C760" s="549"/>
      <c r="D760" s="549"/>
      <c r="E760" s="549"/>
      <c r="F760" s="549"/>
      <c r="G760" s="549"/>
      <c r="H760" s="550"/>
      <c r="I760" s="551"/>
      <c r="J760" s="551"/>
      <c r="K760" s="511"/>
      <c r="L760" s="549"/>
      <c r="M760" s="549"/>
      <c r="N760" s="550"/>
      <c r="O760" s="549"/>
    </row>
    <row r="761" spans="1:15" x14ac:dyDescent="0.2">
      <c r="A761" s="549"/>
      <c r="B761" s="549"/>
      <c r="C761" s="549"/>
      <c r="D761" s="549"/>
      <c r="E761" s="549"/>
      <c r="F761" s="549"/>
      <c r="G761" s="549"/>
      <c r="H761" s="550"/>
      <c r="I761" s="551"/>
      <c r="J761" s="551"/>
      <c r="K761" s="511"/>
      <c r="L761" s="549"/>
      <c r="M761" s="549"/>
      <c r="N761" s="550"/>
      <c r="O761" s="549"/>
    </row>
    <row r="762" spans="1:15" x14ac:dyDescent="0.2">
      <c r="A762" s="549"/>
      <c r="B762" s="549"/>
      <c r="C762" s="549"/>
      <c r="D762" s="549"/>
      <c r="E762" s="549"/>
      <c r="F762" s="549"/>
      <c r="G762" s="549"/>
      <c r="H762" s="550"/>
      <c r="I762" s="551"/>
      <c r="J762" s="551"/>
      <c r="K762" s="511"/>
      <c r="L762" s="549"/>
      <c r="M762" s="549"/>
      <c r="N762" s="550"/>
      <c r="O762" s="549"/>
    </row>
    <row r="763" spans="1:15" x14ac:dyDescent="0.2">
      <c r="A763" s="549"/>
      <c r="B763" s="549"/>
      <c r="C763" s="549"/>
      <c r="D763" s="549"/>
      <c r="E763" s="549"/>
      <c r="F763" s="549"/>
      <c r="G763" s="549"/>
      <c r="H763" s="550"/>
      <c r="I763" s="551"/>
      <c r="J763" s="551"/>
      <c r="K763" s="511"/>
      <c r="L763" s="549"/>
      <c r="M763" s="549"/>
      <c r="N763" s="550"/>
      <c r="O763" s="549"/>
    </row>
    <row r="764" spans="1:15" x14ac:dyDescent="0.2">
      <c r="A764" s="549"/>
      <c r="B764" s="549"/>
      <c r="C764" s="549"/>
      <c r="D764" s="549"/>
      <c r="E764" s="549"/>
      <c r="F764" s="549"/>
      <c r="G764" s="549"/>
      <c r="H764" s="550"/>
      <c r="I764" s="551"/>
      <c r="J764" s="551"/>
      <c r="K764" s="511"/>
      <c r="L764" s="549"/>
      <c r="M764" s="549"/>
      <c r="N764" s="550"/>
      <c r="O764" s="549"/>
    </row>
    <row r="765" spans="1:15" x14ac:dyDescent="0.2">
      <c r="A765" s="549"/>
      <c r="B765" s="549"/>
      <c r="C765" s="549"/>
      <c r="D765" s="549"/>
      <c r="E765" s="549"/>
      <c r="F765" s="549"/>
      <c r="G765" s="549"/>
      <c r="H765" s="550"/>
      <c r="I765" s="551"/>
      <c r="J765" s="551"/>
      <c r="K765" s="511"/>
      <c r="L765" s="549"/>
      <c r="M765" s="549"/>
      <c r="N765" s="550"/>
      <c r="O765" s="549"/>
    </row>
    <row r="766" spans="1:15" x14ac:dyDescent="0.2">
      <c r="A766" s="549"/>
      <c r="B766" s="549"/>
      <c r="C766" s="549"/>
      <c r="D766" s="549"/>
      <c r="E766" s="549"/>
      <c r="F766" s="549"/>
      <c r="G766" s="549"/>
      <c r="H766" s="550"/>
      <c r="I766" s="551"/>
      <c r="J766" s="551"/>
      <c r="K766" s="511"/>
      <c r="L766" s="549"/>
      <c r="M766" s="549"/>
      <c r="N766" s="550"/>
      <c r="O766" s="549"/>
    </row>
    <row r="767" spans="1:15" x14ac:dyDescent="0.2">
      <c r="A767" s="549"/>
      <c r="B767" s="549"/>
      <c r="C767" s="549"/>
      <c r="D767" s="549"/>
      <c r="E767" s="549"/>
      <c r="F767" s="549"/>
      <c r="G767" s="549"/>
      <c r="H767" s="550"/>
      <c r="I767" s="551"/>
      <c r="J767" s="551"/>
      <c r="K767" s="511"/>
      <c r="L767" s="549"/>
      <c r="M767" s="549"/>
      <c r="N767" s="550"/>
      <c r="O767" s="549"/>
    </row>
    <row r="768" spans="1:15" x14ac:dyDescent="0.2">
      <c r="A768" s="549"/>
      <c r="B768" s="549"/>
      <c r="C768" s="549"/>
      <c r="D768" s="549"/>
      <c r="E768" s="549"/>
      <c r="F768" s="549"/>
      <c r="G768" s="549"/>
      <c r="H768" s="550"/>
      <c r="I768" s="551"/>
      <c r="J768" s="551"/>
      <c r="K768" s="511"/>
      <c r="L768" s="549"/>
      <c r="M768" s="549"/>
      <c r="N768" s="550"/>
      <c r="O768" s="549"/>
    </row>
    <row r="769" spans="1:15" x14ac:dyDescent="0.2">
      <c r="A769" s="549"/>
      <c r="B769" s="549"/>
      <c r="C769" s="549"/>
      <c r="D769" s="549"/>
      <c r="E769" s="549"/>
      <c r="F769" s="549"/>
      <c r="G769" s="549"/>
      <c r="H769" s="550"/>
      <c r="I769" s="551"/>
      <c r="J769" s="551"/>
      <c r="K769" s="511"/>
      <c r="L769" s="549"/>
      <c r="M769" s="549"/>
      <c r="N769" s="550"/>
      <c r="O769" s="549"/>
    </row>
    <row r="770" spans="1:15" x14ac:dyDescent="0.2">
      <c r="A770" s="549"/>
      <c r="B770" s="549"/>
      <c r="C770" s="549"/>
      <c r="D770" s="549"/>
      <c r="E770" s="549"/>
      <c r="F770" s="549"/>
      <c r="G770" s="549"/>
      <c r="H770" s="550"/>
      <c r="I770" s="551"/>
      <c r="J770" s="551"/>
      <c r="K770" s="511"/>
      <c r="L770" s="549"/>
      <c r="M770" s="549"/>
      <c r="N770" s="550"/>
      <c r="O770" s="549"/>
    </row>
    <row r="771" spans="1:15" x14ac:dyDescent="0.2">
      <c r="A771" s="549"/>
      <c r="B771" s="549"/>
      <c r="C771" s="549"/>
      <c r="D771" s="549"/>
      <c r="E771" s="549"/>
      <c r="F771" s="549"/>
      <c r="G771" s="549"/>
      <c r="H771" s="550"/>
      <c r="I771" s="551"/>
      <c r="J771" s="551"/>
      <c r="K771" s="511"/>
      <c r="L771" s="549"/>
      <c r="M771" s="549"/>
      <c r="N771" s="550"/>
      <c r="O771" s="549"/>
    </row>
    <row r="772" spans="1:15" x14ac:dyDescent="0.2">
      <c r="A772" s="549"/>
      <c r="B772" s="549"/>
      <c r="C772" s="549"/>
      <c r="D772" s="549"/>
      <c r="E772" s="549"/>
      <c r="F772" s="549"/>
      <c r="G772" s="549"/>
      <c r="H772" s="550"/>
      <c r="I772" s="551"/>
      <c r="J772" s="551"/>
      <c r="K772" s="511"/>
      <c r="L772" s="549"/>
      <c r="M772" s="549"/>
      <c r="N772" s="550"/>
      <c r="O772" s="549"/>
    </row>
    <row r="773" spans="1:15" x14ac:dyDescent="0.2">
      <c r="A773" s="549"/>
      <c r="B773" s="549"/>
      <c r="C773" s="549"/>
      <c r="D773" s="549"/>
      <c r="E773" s="549"/>
      <c r="F773" s="549"/>
      <c r="G773" s="549"/>
      <c r="H773" s="550"/>
      <c r="I773" s="551"/>
      <c r="J773" s="551"/>
      <c r="K773" s="511"/>
      <c r="L773" s="549"/>
      <c r="M773" s="549"/>
      <c r="N773" s="550"/>
      <c r="O773" s="549"/>
    </row>
    <row r="774" spans="1:15" x14ac:dyDescent="0.2">
      <c r="A774" s="549"/>
      <c r="B774" s="549"/>
      <c r="C774" s="549"/>
      <c r="D774" s="549"/>
      <c r="E774" s="549"/>
      <c r="F774" s="549"/>
      <c r="G774" s="549"/>
      <c r="H774" s="550"/>
      <c r="I774" s="551"/>
      <c r="J774" s="551"/>
      <c r="K774" s="511"/>
      <c r="L774" s="549"/>
      <c r="M774" s="549"/>
      <c r="N774" s="550"/>
      <c r="O774" s="549"/>
    </row>
    <row r="775" spans="1:15" x14ac:dyDescent="0.2">
      <c r="A775" s="549"/>
      <c r="B775" s="549"/>
      <c r="C775" s="549"/>
      <c r="D775" s="549"/>
      <c r="E775" s="549"/>
      <c r="F775" s="549"/>
      <c r="G775" s="549"/>
      <c r="H775" s="550"/>
      <c r="I775" s="551"/>
      <c r="J775" s="551"/>
      <c r="K775" s="511"/>
      <c r="L775" s="549"/>
      <c r="M775" s="549"/>
      <c r="N775" s="550"/>
      <c r="O775" s="549"/>
    </row>
    <row r="776" spans="1:15" x14ac:dyDescent="0.2">
      <c r="A776" s="549"/>
      <c r="B776" s="549"/>
      <c r="C776" s="549"/>
      <c r="D776" s="549"/>
      <c r="E776" s="549"/>
      <c r="F776" s="549"/>
      <c r="G776" s="549"/>
      <c r="H776" s="550"/>
      <c r="I776" s="551"/>
      <c r="J776" s="551"/>
      <c r="K776" s="511"/>
      <c r="L776" s="549"/>
      <c r="M776" s="549"/>
      <c r="N776" s="550"/>
      <c r="O776" s="549"/>
    </row>
    <row r="777" spans="1:15" x14ac:dyDescent="0.2">
      <c r="A777" s="549"/>
      <c r="B777" s="549"/>
      <c r="C777" s="549"/>
      <c r="D777" s="549"/>
      <c r="E777" s="549"/>
      <c r="F777" s="549"/>
      <c r="G777" s="549"/>
      <c r="H777" s="550"/>
      <c r="I777" s="551"/>
      <c r="J777" s="551"/>
      <c r="K777" s="511"/>
      <c r="L777" s="549"/>
      <c r="M777" s="549"/>
      <c r="N777" s="550"/>
      <c r="O777" s="549"/>
    </row>
    <row r="778" spans="1:15" x14ac:dyDescent="0.2">
      <c r="A778" s="549"/>
      <c r="B778" s="549"/>
      <c r="C778" s="549"/>
      <c r="D778" s="549"/>
      <c r="E778" s="549"/>
      <c r="F778" s="549"/>
      <c r="G778" s="549"/>
      <c r="H778" s="550"/>
      <c r="I778" s="551"/>
      <c r="J778" s="551"/>
      <c r="K778" s="511"/>
      <c r="L778" s="549"/>
      <c r="M778" s="549"/>
      <c r="N778" s="550"/>
      <c r="O778" s="549"/>
    </row>
    <row r="779" spans="1:15" x14ac:dyDescent="0.2">
      <c r="A779" s="549"/>
      <c r="B779" s="549"/>
      <c r="C779" s="549"/>
      <c r="D779" s="549"/>
      <c r="E779" s="549"/>
      <c r="F779" s="549"/>
      <c r="G779" s="549"/>
      <c r="H779" s="550"/>
      <c r="I779" s="551"/>
      <c r="J779" s="551"/>
      <c r="K779" s="511"/>
      <c r="L779" s="549"/>
      <c r="M779" s="549"/>
      <c r="N779" s="550"/>
      <c r="O779" s="549"/>
    </row>
    <row r="780" spans="1:15" x14ac:dyDescent="0.2">
      <c r="A780" s="549"/>
      <c r="B780" s="549"/>
      <c r="C780" s="549"/>
      <c r="D780" s="549"/>
      <c r="E780" s="549"/>
      <c r="F780" s="549"/>
      <c r="G780" s="549"/>
      <c r="H780" s="550"/>
      <c r="I780" s="551"/>
      <c r="J780" s="551"/>
      <c r="K780" s="511"/>
      <c r="L780" s="549"/>
      <c r="M780" s="549"/>
      <c r="N780" s="550"/>
      <c r="O780" s="549"/>
    </row>
    <row r="781" spans="1:15" x14ac:dyDescent="0.2">
      <c r="A781" s="549"/>
      <c r="B781" s="549"/>
      <c r="C781" s="549"/>
      <c r="D781" s="549"/>
      <c r="E781" s="549"/>
      <c r="F781" s="549"/>
      <c r="G781" s="549"/>
      <c r="H781" s="550"/>
      <c r="I781" s="551"/>
      <c r="J781" s="551"/>
      <c r="K781" s="511"/>
      <c r="L781" s="549"/>
      <c r="M781" s="549"/>
      <c r="N781" s="550"/>
      <c r="O781" s="549"/>
    </row>
    <row r="782" spans="1:15" x14ac:dyDescent="0.2">
      <c r="A782" s="549"/>
      <c r="B782" s="549"/>
      <c r="C782" s="549"/>
      <c r="D782" s="549"/>
      <c r="E782" s="549"/>
      <c r="F782" s="549"/>
      <c r="G782" s="549"/>
      <c r="H782" s="550"/>
      <c r="I782" s="551"/>
      <c r="J782" s="551"/>
      <c r="K782" s="511"/>
      <c r="L782" s="549"/>
      <c r="M782" s="549"/>
      <c r="N782" s="550"/>
      <c r="O782" s="549"/>
    </row>
    <row r="783" spans="1:15" x14ac:dyDescent="0.2">
      <c r="A783" s="549"/>
      <c r="B783" s="549"/>
      <c r="C783" s="549"/>
      <c r="D783" s="549"/>
      <c r="E783" s="549"/>
      <c r="F783" s="549"/>
      <c r="G783" s="549"/>
      <c r="H783" s="550"/>
      <c r="I783" s="551"/>
      <c r="J783" s="551"/>
      <c r="K783" s="511"/>
      <c r="L783" s="549"/>
      <c r="M783" s="549"/>
      <c r="N783" s="550"/>
      <c r="O783" s="549"/>
    </row>
    <row r="784" spans="1:15" x14ac:dyDescent="0.2">
      <c r="A784" s="549"/>
      <c r="B784" s="549"/>
      <c r="C784" s="549"/>
      <c r="D784" s="549"/>
      <c r="E784" s="549"/>
      <c r="F784" s="549"/>
      <c r="G784" s="549"/>
      <c r="H784" s="550"/>
      <c r="I784" s="551"/>
      <c r="J784" s="551"/>
      <c r="K784" s="511"/>
      <c r="L784" s="549"/>
      <c r="M784" s="549"/>
      <c r="N784" s="550"/>
      <c r="O784" s="549"/>
    </row>
    <row r="785" spans="1:15" x14ac:dyDescent="0.2">
      <c r="A785" s="549"/>
      <c r="B785" s="549"/>
      <c r="C785" s="549"/>
      <c r="D785" s="549"/>
      <c r="E785" s="549"/>
      <c r="F785" s="549"/>
      <c r="G785" s="549"/>
      <c r="H785" s="550"/>
      <c r="I785" s="551"/>
      <c r="J785" s="551"/>
      <c r="K785" s="511"/>
      <c r="L785" s="549"/>
      <c r="M785" s="549"/>
      <c r="N785" s="550"/>
      <c r="O785" s="549"/>
    </row>
    <row r="786" spans="1:15" x14ac:dyDescent="0.2">
      <c r="A786" s="549"/>
      <c r="B786" s="549"/>
      <c r="C786" s="549"/>
      <c r="D786" s="549"/>
      <c r="E786" s="549"/>
      <c r="F786" s="549"/>
      <c r="G786" s="549"/>
      <c r="H786" s="550"/>
      <c r="I786" s="551"/>
      <c r="J786" s="551"/>
      <c r="K786" s="511"/>
      <c r="L786" s="549"/>
      <c r="M786" s="549"/>
      <c r="N786" s="550"/>
      <c r="O786" s="549"/>
    </row>
    <row r="787" spans="1:15" x14ac:dyDescent="0.2">
      <c r="A787" s="549"/>
      <c r="B787" s="549"/>
      <c r="C787" s="549"/>
      <c r="D787" s="549"/>
      <c r="E787" s="549"/>
      <c r="F787" s="549"/>
      <c r="G787" s="549"/>
      <c r="H787" s="550"/>
      <c r="I787" s="551"/>
      <c r="J787" s="551"/>
      <c r="K787" s="511"/>
      <c r="L787" s="549"/>
      <c r="M787" s="549"/>
      <c r="N787" s="550"/>
      <c r="O787" s="549"/>
    </row>
    <row r="788" spans="1:15" x14ac:dyDescent="0.2">
      <c r="A788" s="549"/>
      <c r="B788" s="549"/>
      <c r="C788" s="549"/>
      <c r="D788" s="549"/>
      <c r="E788" s="549"/>
      <c r="F788" s="549"/>
      <c r="G788" s="549"/>
      <c r="H788" s="550"/>
      <c r="I788" s="551"/>
      <c r="J788" s="551"/>
      <c r="K788" s="511"/>
      <c r="L788" s="549"/>
      <c r="M788" s="549"/>
      <c r="N788" s="550"/>
      <c r="O788" s="549"/>
    </row>
    <row r="789" spans="1:15" x14ac:dyDescent="0.2">
      <c r="A789" s="549"/>
      <c r="B789" s="549"/>
      <c r="C789" s="549"/>
      <c r="D789" s="549"/>
      <c r="E789" s="549"/>
      <c r="F789" s="549"/>
      <c r="G789" s="549"/>
      <c r="H789" s="550"/>
      <c r="I789" s="551"/>
      <c r="J789" s="551"/>
      <c r="K789" s="511"/>
      <c r="L789" s="549"/>
      <c r="M789" s="549"/>
      <c r="N789" s="550"/>
      <c r="O789" s="549"/>
    </row>
    <row r="790" spans="1:15" x14ac:dyDescent="0.2">
      <c r="A790" s="549"/>
      <c r="B790" s="549"/>
      <c r="C790" s="549"/>
      <c r="D790" s="549"/>
      <c r="E790" s="549"/>
      <c r="F790" s="549"/>
      <c r="G790" s="549"/>
      <c r="H790" s="550"/>
      <c r="I790" s="551"/>
      <c r="J790" s="551"/>
      <c r="K790" s="511"/>
      <c r="L790" s="549"/>
      <c r="M790" s="549"/>
      <c r="N790" s="550"/>
      <c r="O790" s="549"/>
    </row>
    <row r="791" spans="1:15" x14ac:dyDescent="0.2">
      <c r="A791" s="549"/>
      <c r="B791" s="549"/>
      <c r="C791" s="549"/>
      <c r="D791" s="549"/>
      <c r="E791" s="549"/>
      <c r="F791" s="549"/>
      <c r="G791" s="549"/>
      <c r="H791" s="550"/>
      <c r="I791" s="551"/>
      <c r="J791" s="551"/>
      <c r="K791" s="511"/>
      <c r="L791" s="549"/>
      <c r="M791" s="549"/>
      <c r="N791" s="550"/>
      <c r="O791" s="549"/>
    </row>
    <row r="792" spans="1:15" x14ac:dyDescent="0.2">
      <c r="A792" s="549"/>
      <c r="B792" s="549"/>
      <c r="C792" s="549"/>
      <c r="D792" s="549"/>
      <c r="E792" s="549"/>
      <c r="F792" s="549"/>
      <c r="G792" s="549"/>
      <c r="H792" s="550"/>
      <c r="I792" s="551"/>
      <c r="J792" s="551"/>
      <c r="K792" s="511"/>
      <c r="L792" s="549"/>
      <c r="M792" s="549"/>
      <c r="N792" s="550"/>
      <c r="O792" s="549"/>
    </row>
    <row r="793" spans="1:15" x14ac:dyDescent="0.2">
      <c r="A793" s="549"/>
      <c r="B793" s="549"/>
      <c r="C793" s="549"/>
      <c r="D793" s="549"/>
      <c r="E793" s="549"/>
      <c r="F793" s="549"/>
      <c r="G793" s="549"/>
      <c r="H793" s="550"/>
      <c r="I793" s="551"/>
      <c r="J793" s="551"/>
      <c r="K793" s="511"/>
      <c r="L793" s="549"/>
      <c r="M793" s="549"/>
      <c r="N793" s="550"/>
      <c r="O793" s="549"/>
    </row>
    <row r="794" spans="1:15" x14ac:dyDescent="0.2">
      <c r="A794" s="549"/>
      <c r="B794" s="549"/>
      <c r="C794" s="549"/>
      <c r="D794" s="549"/>
      <c r="E794" s="549"/>
      <c r="F794" s="549"/>
      <c r="G794" s="549"/>
      <c r="H794" s="550"/>
      <c r="I794" s="551"/>
      <c r="J794" s="551"/>
      <c r="K794" s="511"/>
      <c r="L794" s="549"/>
      <c r="M794" s="549"/>
      <c r="N794" s="550"/>
      <c r="O794" s="549"/>
    </row>
    <row r="795" spans="1:15" x14ac:dyDescent="0.2">
      <c r="A795" s="549"/>
      <c r="B795" s="549"/>
      <c r="C795" s="549"/>
      <c r="D795" s="549"/>
      <c r="E795" s="549"/>
      <c r="F795" s="549"/>
      <c r="G795" s="549"/>
      <c r="H795" s="550"/>
      <c r="I795" s="551"/>
      <c r="J795" s="551"/>
      <c r="K795" s="511"/>
      <c r="L795" s="549"/>
      <c r="M795" s="549"/>
      <c r="N795" s="550"/>
      <c r="O795" s="549"/>
    </row>
    <row r="796" spans="1:15" x14ac:dyDescent="0.2">
      <c r="A796" s="549"/>
      <c r="B796" s="549"/>
      <c r="C796" s="549"/>
      <c r="D796" s="549"/>
      <c r="E796" s="549"/>
      <c r="F796" s="549"/>
      <c r="G796" s="549"/>
      <c r="H796" s="550"/>
      <c r="I796" s="551"/>
      <c r="J796" s="551"/>
      <c r="K796" s="511"/>
      <c r="L796" s="549"/>
      <c r="M796" s="549"/>
      <c r="N796" s="550"/>
      <c r="O796" s="549"/>
    </row>
    <row r="797" spans="1:15" x14ac:dyDescent="0.2">
      <c r="A797" s="549"/>
      <c r="B797" s="549"/>
      <c r="C797" s="549"/>
      <c r="D797" s="549"/>
      <c r="E797" s="549"/>
      <c r="F797" s="549"/>
      <c r="G797" s="549"/>
      <c r="H797" s="550"/>
      <c r="I797" s="551"/>
      <c r="J797" s="551"/>
      <c r="K797" s="511"/>
      <c r="L797" s="549"/>
      <c r="M797" s="549"/>
      <c r="N797" s="550"/>
      <c r="O797" s="549"/>
    </row>
    <row r="798" spans="1:15" x14ac:dyDescent="0.2">
      <c r="A798" s="549"/>
      <c r="B798" s="549"/>
      <c r="C798" s="549"/>
      <c r="D798" s="549"/>
      <c r="E798" s="549"/>
      <c r="F798" s="549"/>
      <c r="G798" s="549"/>
      <c r="H798" s="550"/>
      <c r="I798" s="551"/>
      <c r="J798" s="551"/>
      <c r="K798" s="511"/>
      <c r="L798" s="549"/>
      <c r="M798" s="549"/>
      <c r="N798" s="550"/>
      <c r="O798" s="549"/>
    </row>
    <row r="799" spans="1:15" x14ac:dyDescent="0.2">
      <c r="A799" s="549"/>
      <c r="B799" s="549"/>
      <c r="C799" s="549"/>
      <c r="D799" s="549"/>
      <c r="E799" s="549"/>
      <c r="F799" s="549"/>
      <c r="G799" s="549"/>
      <c r="H799" s="550"/>
      <c r="I799" s="551"/>
      <c r="J799" s="551"/>
      <c r="K799" s="511"/>
      <c r="L799" s="549"/>
      <c r="M799" s="549"/>
      <c r="N799" s="550"/>
      <c r="O799" s="549"/>
    </row>
    <row r="800" spans="1:15" x14ac:dyDescent="0.2">
      <c r="A800" s="549"/>
      <c r="B800" s="549"/>
      <c r="C800" s="549"/>
      <c r="D800" s="549"/>
      <c r="E800" s="549"/>
      <c r="F800" s="549"/>
      <c r="G800" s="549"/>
      <c r="H800" s="550"/>
      <c r="I800" s="551"/>
      <c r="J800" s="551"/>
      <c r="K800" s="511"/>
      <c r="L800" s="549"/>
      <c r="M800" s="549"/>
      <c r="N800" s="550"/>
      <c r="O800" s="549"/>
    </row>
    <row r="801" spans="1:15" x14ac:dyDescent="0.2">
      <c r="A801" s="549"/>
      <c r="B801" s="549"/>
      <c r="C801" s="549"/>
      <c r="D801" s="549"/>
      <c r="E801" s="549"/>
      <c r="F801" s="549"/>
      <c r="G801" s="549"/>
      <c r="H801" s="550"/>
      <c r="I801" s="551"/>
      <c r="J801" s="551"/>
      <c r="K801" s="511"/>
      <c r="L801" s="549"/>
      <c r="M801" s="549"/>
      <c r="N801" s="550"/>
      <c r="O801" s="549"/>
    </row>
    <row r="802" spans="1:15" x14ac:dyDescent="0.2">
      <c r="A802" s="549"/>
      <c r="B802" s="549"/>
      <c r="C802" s="549"/>
      <c r="D802" s="549"/>
      <c r="E802" s="549"/>
      <c r="F802" s="549"/>
      <c r="G802" s="549"/>
      <c r="H802" s="550"/>
      <c r="I802" s="551"/>
      <c r="J802" s="551"/>
      <c r="K802" s="511"/>
      <c r="L802" s="549"/>
      <c r="M802" s="549"/>
      <c r="N802" s="550"/>
      <c r="O802" s="549"/>
    </row>
    <row r="803" spans="1:15" x14ac:dyDescent="0.2">
      <c r="A803" s="549"/>
      <c r="B803" s="549"/>
      <c r="C803" s="549"/>
      <c r="D803" s="549"/>
      <c r="E803" s="549"/>
      <c r="F803" s="549"/>
      <c r="G803" s="549"/>
      <c r="H803" s="550"/>
      <c r="I803" s="551"/>
      <c r="J803" s="551"/>
      <c r="K803" s="511"/>
      <c r="L803" s="549"/>
      <c r="M803" s="549"/>
      <c r="N803" s="550"/>
      <c r="O803" s="549"/>
    </row>
    <row r="804" spans="1:15" x14ac:dyDescent="0.2">
      <c r="A804" s="549"/>
      <c r="B804" s="549"/>
      <c r="C804" s="549"/>
      <c r="D804" s="549"/>
      <c r="E804" s="549"/>
      <c r="F804" s="549"/>
      <c r="G804" s="549"/>
      <c r="H804" s="550"/>
      <c r="I804" s="551"/>
      <c r="J804" s="551"/>
      <c r="K804" s="511"/>
      <c r="L804" s="549"/>
      <c r="M804" s="549"/>
      <c r="N804" s="550"/>
      <c r="O804" s="549"/>
    </row>
    <row r="805" spans="1:15" x14ac:dyDescent="0.2">
      <c r="A805" s="549"/>
      <c r="B805" s="549"/>
      <c r="C805" s="549"/>
      <c r="D805" s="549"/>
      <c r="E805" s="549"/>
      <c r="F805" s="549"/>
      <c r="G805" s="549"/>
      <c r="H805" s="550"/>
      <c r="I805" s="551"/>
      <c r="J805" s="551"/>
      <c r="K805" s="511"/>
      <c r="L805" s="549"/>
      <c r="M805" s="549"/>
      <c r="N805" s="550"/>
      <c r="O805" s="549"/>
    </row>
    <row r="806" spans="1:15" x14ac:dyDescent="0.2">
      <c r="A806" s="549"/>
      <c r="B806" s="549"/>
      <c r="C806" s="549"/>
      <c r="D806" s="549"/>
      <c r="E806" s="549"/>
      <c r="F806" s="549"/>
      <c r="G806" s="549"/>
      <c r="H806" s="550"/>
      <c r="I806" s="551"/>
      <c r="J806" s="551"/>
      <c r="K806" s="511"/>
      <c r="L806" s="549"/>
      <c r="M806" s="549"/>
      <c r="N806" s="550"/>
      <c r="O806" s="549"/>
    </row>
    <row r="807" spans="1:15" x14ac:dyDescent="0.2">
      <c r="A807" s="549"/>
      <c r="B807" s="549"/>
      <c r="C807" s="549"/>
      <c r="D807" s="549"/>
      <c r="E807" s="549"/>
      <c r="F807" s="549"/>
      <c r="G807" s="549"/>
      <c r="H807" s="550"/>
      <c r="I807" s="551"/>
      <c r="J807" s="551"/>
      <c r="K807" s="511"/>
      <c r="L807" s="549"/>
      <c r="M807" s="549"/>
      <c r="N807" s="550"/>
      <c r="O807" s="549"/>
    </row>
    <row r="808" spans="1:15" x14ac:dyDescent="0.2">
      <c r="A808" s="549"/>
      <c r="B808" s="549"/>
      <c r="C808" s="549"/>
      <c r="D808" s="549"/>
      <c r="E808" s="549"/>
      <c r="F808" s="549"/>
      <c r="G808" s="549"/>
      <c r="H808" s="550"/>
      <c r="I808" s="551"/>
      <c r="J808" s="551"/>
      <c r="K808" s="511"/>
      <c r="L808" s="549"/>
      <c r="M808" s="549"/>
      <c r="N808" s="550"/>
      <c r="O808" s="549"/>
    </row>
    <row r="809" spans="1:15" x14ac:dyDescent="0.2">
      <c r="A809" s="549"/>
      <c r="B809" s="549"/>
      <c r="C809" s="549"/>
      <c r="D809" s="549"/>
      <c r="E809" s="549"/>
      <c r="F809" s="549"/>
      <c r="G809" s="549"/>
      <c r="H809" s="550"/>
      <c r="I809" s="551"/>
      <c r="J809" s="551"/>
      <c r="K809" s="511"/>
      <c r="L809" s="549"/>
      <c r="M809" s="549"/>
      <c r="N809" s="550"/>
      <c r="O809" s="549"/>
    </row>
    <row r="810" spans="1:15" x14ac:dyDescent="0.2">
      <c r="A810" s="549"/>
      <c r="B810" s="549"/>
      <c r="C810" s="549"/>
      <c r="D810" s="549"/>
      <c r="E810" s="549"/>
      <c r="F810" s="549"/>
      <c r="G810" s="549"/>
      <c r="H810" s="550"/>
      <c r="I810" s="551"/>
      <c r="J810" s="551"/>
      <c r="K810" s="511"/>
      <c r="L810" s="549"/>
      <c r="M810" s="549"/>
      <c r="N810" s="550"/>
      <c r="O810" s="549"/>
    </row>
    <row r="811" spans="1:15" x14ac:dyDescent="0.2">
      <c r="A811" s="549"/>
      <c r="B811" s="549"/>
      <c r="C811" s="549"/>
      <c r="D811" s="549"/>
      <c r="E811" s="549"/>
      <c r="F811" s="549"/>
      <c r="G811" s="549"/>
      <c r="H811" s="550"/>
      <c r="I811" s="551"/>
      <c r="J811" s="551"/>
      <c r="K811" s="511"/>
      <c r="L811" s="549"/>
      <c r="M811" s="549"/>
      <c r="N811" s="550"/>
      <c r="O811" s="549"/>
    </row>
    <row r="812" spans="1:15" x14ac:dyDescent="0.2">
      <c r="A812" s="549"/>
      <c r="B812" s="549"/>
      <c r="C812" s="549"/>
      <c r="D812" s="549"/>
      <c r="E812" s="549"/>
      <c r="F812" s="549"/>
      <c r="G812" s="549"/>
      <c r="H812" s="550"/>
      <c r="I812" s="551"/>
      <c r="J812" s="551"/>
      <c r="K812" s="511"/>
      <c r="L812" s="549"/>
      <c r="M812" s="549"/>
      <c r="N812" s="550"/>
      <c r="O812" s="549"/>
    </row>
    <row r="813" spans="1:15" x14ac:dyDescent="0.2">
      <c r="A813" s="549"/>
      <c r="B813" s="549"/>
      <c r="C813" s="549"/>
      <c r="D813" s="549"/>
      <c r="E813" s="549"/>
      <c r="F813" s="549"/>
      <c r="G813" s="549"/>
      <c r="H813" s="550"/>
      <c r="I813" s="551"/>
      <c r="J813" s="551"/>
      <c r="K813" s="511"/>
      <c r="L813" s="549"/>
      <c r="M813" s="549"/>
      <c r="N813" s="550"/>
      <c r="O813" s="549"/>
    </row>
    <row r="814" spans="1:15" x14ac:dyDescent="0.2">
      <c r="A814" s="549"/>
      <c r="B814" s="549"/>
      <c r="C814" s="549"/>
      <c r="D814" s="549"/>
      <c r="E814" s="549"/>
      <c r="F814" s="549"/>
      <c r="G814" s="549"/>
      <c r="H814" s="550"/>
      <c r="I814" s="551"/>
      <c r="J814" s="551"/>
      <c r="K814" s="511"/>
      <c r="L814" s="549"/>
      <c r="M814" s="549"/>
      <c r="N814" s="550"/>
      <c r="O814" s="549"/>
    </row>
    <row r="815" spans="1:15" x14ac:dyDescent="0.2">
      <c r="A815" s="549"/>
      <c r="B815" s="549"/>
      <c r="C815" s="549"/>
      <c r="D815" s="549"/>
      <c r="E815" s="549"/>
      <c r="F815" s="549"/>
      <c r="G815" s="549"/>
      <c r="H815" s="550"/>
      <c r="I815" s="551"/>
      <c r="J815" s="551"/>
      <c r="K815" s="511"/>
      <c r="L815" s="549"/>
      <c r="M815" s="549"/>
      <c r="N815" s="550"/>
      <c r="O815" s="549"/>
    </row>
    <row r="816" spans="1:15" x14ac:dyDescent="0.2">
      <c r="A816" s="549"/>
      <c r="B816" s="549"/>
      <c r="C816" s="549"/>
      <c r="D816" s="549"/>
      <c r="E816" s="549"/>
      <c r="F816" s="549"/>
      <c r="G816" s="549"/>
      <c r="H816" s="550"/>
      <c r="I816" s="551"/>
      <c r="J816" s="551"/>
      <c r="K816" s="511"/>
      <c r="L816" s="549"/>
      <c r="M816" s="549"/>
      <c r="N816" s="550"/>
      <c r="O816" s="549"/>
    </row>
    <row r="817" spans="1:15" x14ac:dyDescent="0.2">
      <c r="A817" s="549"/>
      <c r="B817" s="549"/>
      <c r="C817" s="549"/>
      <c r="D817" s="549"/>
      <c r="E817" s="549"/>
      <c r="F817" s="549"/>
      <c r="G817" s="549"/>
      <c r="H817" s="550"/>
      <c r="I817" s="551"/>
      <c r="J817" s="551"/>
      <c r="K817" s="511"/>
      <c r="L817" s="549"/>
      <c r="M817" s="549"/>
      <c r="N817" s="550"/>
      <c r="O817" s="549"/>
    </row>
    <row r="818" spans="1:15" x14ac:dyDescent="0.2">
      <c r="A818" s="549"/>
      <c r="B818" s="549"/>
      <c r="C818" s="549"/>
      <c r="D818" s="549"/>
      <c r="E818" s="549"/>
      <c r="F818" s="549"/>
      <c r="G818" s="549"/>
      <c r="H818" s="550"/>
      <c r="I818" s="551"/>
      <c r="J818" s="551"/>
      <c r="K818" s="511"/>
      <c r="L818" s="549"/>
      <c r="M818" s="549"/>
      <c r="N818" s="550"/>
      <c r="O818" s="549"/>
    </row>
    <row r="819" spans="1:15" x14ac:dyDescent="0.2">
      <c r="A819" s="549"/>
      <c r="B819" s="549"/>
      <c r="C819" s="549"/>
      <c r="D819" s="549"/>
      <c r="E819" s="549"/>
      <c r="F819" s="549"/>
      <c r="G819" s="549"/>
      <c r="H819" s="550"/>
      <c r="I819" s="551"/>
      <c r="J819" s="551"/>
      <c r="K819" s="511"/>
      <c r="L819" s="549"/>
      <c r="M819" s="549"/>
      <c r="N819" s="550"/>
      <c r="O819" s="549"/>
    </row>
    <row r="820" spans="1:15" x14ac:dyDescent="0.2">
      <c r="A820" s="549"/>
      <c r="B820" s="549"/>
      <c r="C820" s="549"/>
      <c r="D820" s="549"/>
      <c r="E820" s="549"/>
      <c r="F820" s="549"/>
      <c r="G820" s="549"/>
      <c r="H820" s="550"/>
      <c r="I820" s="551"/>
      <c r="J820" s="551"/>
      <c r="K820" s="511"/>
      <c r="L820" s="549"/>
      <c r="M820" s="549"/>
      <c r="N820" s="550"/>
      <c r="O820" s="549"/>
    </row>
    <row r="821" spans="1:15" x14ac:dyDescent="0.2">
      <c r="A821" s="549"/>
      <c r="B821" s="549"/>
      <c r="C821" s="549"/>
      <c r="D821" s="549"/>
      <c r="E821" s="549"/>
      <c r="F821" s="549"/>
      <c r="G821" s="549"/>
      <c r="H821" s="550"/>
      <c r="I821" s="551"/>
      <c r="J821" s="551"/>
      <c r="K821" s="511"/>
      <c r="L821" s="549"/>
      <c r="M821" s="549"/>
      <c r="N821" s="550"/>
      <c r="O821" s="549"/>
    </row>
    <row r="822" spans="1:15" x14ac:dyDescent="0.2">
      <c r="A822" s="549"/>
      <c r="B822" s="549"/>
      <c r="C822" s="549"/>
      <c r="D822" s="549"/>
      <c r="E822" s="549"/>
      <c r="F822" s="549"/>
      <c r="G822" s="549"/>
      <c r="H822" s="550"/>
      <c r="I822" s="551"/>
      <c r="J822" s="551"/>
      <c r="K822" s="511"/>
      <c r="L822" s="549"/>
      <c r="M822" s="549"/>
      <c r="N822" s="550"/>
      <c r="O822" s="549"/>
    </row>
    <row r="823" spans="1:15" x14ac:dyDescent="0.2">
      <c r="A823" s="549"/>
      <c r="B823" s="549"/>
      <c r="C823" s="549"/>
      <c r="D823" s="549"/>
      <c r="E823" s="549"/>
      <c r="F823" s="549"/>
      <c r="G823" s="549"/>
      <c r="H823" s="550"/>
      <c r="I823" s="551"/>
      <c r="J823" s="551"/>
      <c r="K823" s="511"/>
      <c r="L823" s="549"/>
      <c r="M823" s="549"/>
      <c r="N823" s="550"/>
      <c r="O823" s="549"/>
    </row>
    <row r="824" spans="1:15" x14ac:dyDescent="0.2">
      <c r="A824" s="549"/>
      <c r="B824" s="549"/>
      <c r="C824" s="549"/>
      <c r="D824" s="549"/>
      <c r="E824" s="549"/>
      <c r="F824" s="549"/>
      <c r="G824" s="549"/>
      <c r="H824" s="550"/>
      <c r="I824" s="551"/>
      <c r="J824" s="551"/>
      <c r="K824" s="511"/>
      <c r="L824" s="549"/>
      <c r="M824" s="549"/>
      <c r="N824" s="550"/>
      <c r="O824" s="549"/>
    </row>
    <row r="825" spans="1:15" x14ac:dyDescent="0.2">
      <c r="A825" s="549"/>
      <c r="B825" s="549"/>
      <c r="C825" s="549"/>
      <c r="D825" s="549"/>
      <c r="E825" s="549"/>
      <c r="F825" s="549"/>
      <c r="G825" s="549"/>
      <c r="H825" s="550"/>
      <c r="I825" s="551"/>
      <c r="J825" s="551"/>
      <c r="K825" s="511"/>
      <c r="L825" s="549"/>
      <c r="M825" s="549"/>
      <c r="N825" s="550"/>
      <c r="O825" s="549"/>
    </row>
    <row r="826" spans="1:15" x14ac:dyDescent="0.2">
      <c r="A826" s="549"/>
      <c r="B826" s="549"/>
      <c r="C826" s="549"/>
      <c r="D826" s="549"/>
      <c r="E826" s="549"/>
      <c r="F826" s="549"/>
      <c r="G826" s="549"/>
      <c r="H826" s="550"/>
      <c r="I826" s="551"/>
      <c r="J826" s="551"/>
      <c r="K826" s="511"/>
      <c r="L826" s="549"/>
      <c r="M826" s="549"/>
      <c r="N826" s="550"/>
      <c r="O826" s="549"/>
    </row>
    <row r="827" spans="1:15" x14ac:dyDescent="0.2">
      <c r="A827" s="549"/>
      <c r="B827" s="549"/>
      <c r="C827" s="549"/>
      <c r="D827" s="549"/>
      <c r="E827" s="549"/>
      <c r="F827" s="549"/>
      <c r="G827" s="549"/>
      <c r="H827" s="550"/>
      <c r="I827" s="551"/>
      <c r="J827" s="551"/>
      <c r="K827" s="511"/>
      <c r="L827" s="549"/>
      <c r="M827" s="549"/>
      <c r="N827" s="550"/>
      <c r="O827" s="549"/>
    </row>
    <row r="828" spans="1:15" x14ac:dyDescent="0.2">
      <c r="A828" s="549"/>
      <c r="B828" s="549"/>
      <c r="C828" s="549"/>
      <c r="D828" s="549"/>
      <c r="E828" s="549"/>
      <c r="F828" s="549"/>
      <c r="G828" s="549"/>
      <c r="H828" s="550"/>
      <c r="I828" s="551"/>
      <c r="J828" s="551"/>
      <c r="K828" s="511"/>
      <c r="L828" s="549"/>
      <c r="M828" s="549"/>
      <c r="N828" s="550"/>
      <c r="O828" s="549"/>
    </row>
    <row r="829" spans="1:15" x14ac:dyDescent="0.2">
      <c r="A829" s="549"/>
      <c r="B829" s="549"/>
      <c r="C829" s="549"/>
      <c r="D829" s="549"/>
      <c r="E829" s="549"/>
      <c r="F829" s="549"/>
      <c r="G829" s="549"/>
      <c r="H829" s="550"/>
      <c r="I829" s="551"/>
      <c r="J829" s="551"/>
      <c r="K829" s="511"/>
      <c r="L829" s="549"/>
      <c r="M829" s="549"/>
      <c r="N829" s="550"/>
      <c r="O829" s="549"/>
    </row>
    <row r="830" spans="1:15" x14ac:dyDescent="0.2">
      <c r="A830" s="549"/>
      <c r="B830" s="549"/>
      <c r="C830" s="549"/>
      <c r="D830" s="549"/>
      <c r="E830" s="549"/>
      <c r="F830" s="549"/>
      <c r="G830" s="549"/>
      <c r="H830" s="550"/>
      <c r="I830" s="551"/>
      <c r="J830" s="551"/>
      <c r="K830" s="511"/>
      <c r="L830" s="549"/>
      <c r="M830" s="549"/>
      <c r="N830" s="550"/>
      <c r="O830" s="549"/>
    </row>
    <row r="831" spans="1:15" x14ac:dyDescent="0.2">
      <c r="A831" s="549"/>
      <c r="B831" s="549"/>
      <c r="C831" s="549"/>
      <c r="D831" s="549"/>
      <c r="E831" s="549"/>
      <c r="F831" s="549"/>
      <c r="G831" s="549"/>
      <c r="H831" s="550"/>
      <c r="I831" s="551"/>
      <c r="J831" s="551"/>
      <c r="K831" s="511"/>
      <c r="L831" s="549"/>
      <c r="M831" s="549"/>
      <c r="N831" s="550"/>
      <c r="O831" s="549"/>
    </row>
    <row r="832" spans="1:15" x14ac:dyDescent="0.2">
      <c r="A832" s="549"/>
      <c r="B832" s="549"/>
      <c r="C832" s="549"/>
      <c r="D832" s="549"/>
      <c r="E832" s="549"/>
      <c r="F832" s="549"/>
      <c r="G832" s="549"/>
      <c r="H832" s="550"/>
      <c r="I832" s="551"/>
      <c r="J832" s="551"/>
      <c r="K832" s="511"/>
      <c r="L832" s="549"/>
      <c r="M832" s="549"/>
      <c r="N832" s="550"/>
      <c r="O832" s="549"/>
    </row>
    <row r="833" spans="1:15" x14ac:dyDescent="0.2">
      <c r="A833" s="549"/>
      <c r="B833" s="549"/>
      <c r="C833" s="549"/>
      <c r="D833" s="549"/>
      <c r="E833" s="549"/>
      <c r="F833" s="549"/>
      <c r="G833" s="549"/>
      <c r="H833" s="550"/>
      <c r="I833" s="551"/>
      <c r="J833" s="551"/>
      <c r="K833" s="511"/>
      <c r="L833" s="549"/>
      <c r="M833" s="549"/>
      <c r="N833" s="550"/>
      <c r="O833" s="549"/>
    </row>
    <row r="834" spans="1:15" x14ac:dyDescent="0.2">
      <c r="A834" s="549"/>
      <c r="B834" s="549"/>
      <c r="C834" s="549"/>
      <c r="D834" s="549"/>
      <c r="E834" s="549"/>
      <c r="F834" s="549"/>
      <c r="G834" s="549"/>
      <c r="H834" s="550"/>
      <c r="I834" s="551"/>
      <c r="J834" s="551"/>
      <c r="K834" s="511"/>
      <c r="L834" s="549"/>
      <c r="M834" s="549"/>
      <c r="N834" s="550"/>
      <c r="O834" s="549"/>
    </row>
    <row r="835" spans="1:15" x14ac:dyDescent="0.2">
      <c r="A835" s="549"/>
      <c r="B835" s="549"/>
      <c r="C835" s="549"/>
      <c r="D835" s="549"/>
      <c r="E835" s="549"/>
      <c r="F835" s="549"/>
      <c r="G835" s="549"/>
      <c r="H835" s="550"/>
      <c r="I835" s="551"/>
      <c r="J835" s="551"/>
      <c r="K835" s="511"/>
      <c r="L835" s="549"/>
      <c r="M835" s="549"/>
      <c r="N835" s="550"/>
      <c r="O835" s="549"/>
    </row>
    <row r="836" spans="1:15" x14ac:dyDescent="0.2">
      <c r="A836" s="549"/>
      <c r="B836" s="549"/>
      <c r="C836" s="549"/>
      <c r="D836" s="549"/>
      <c r="E836" s="549"/>
      <c r="F836" s="549"/>
      <c r="G836" s="549"/>
      <c r="H836" s="550"/>
      <c r="I836" s="551"/>
      <c r="J836" s="551"/>
      <c r="K836" s="511"/>
      <c r="L836" s="549"/>
      <c r="M836" s="549"/>
      <c r="N836" s="550"/>
      <c r="O836" s="549"/>
    </row>
    <row r="837" spans="1:15" x14ac:dyDescent="0.2">
      <c r="A837" s="549"/>
      <c r="B837" s="549"/>
      <c r="C837" s="549"/>
      <c r="D837" s="549"/>
      <c r="E837" s="549"/>
      <c r="F837" s="549"/>
      <c r="G837" s="549"/>
      <c r="H837" s="550"/>
      <c r="I837" s="551"/>
      <c r="J837" s="551"/>
      <c r="K837" s="511"/>
      <c r="L837" s="549"/>
      <c r="M837" s="549"/>
      <c r="N837" s="550"/>
      <c r="O837" s="549"/>
    </row>
    <row r="838" spans="1:15" x14ac:dyDescent="0.2">
      <c r="A838" s="549"/>
      <c r="B838" s="549"/>
      <c r="C838" s="549"/>
      <c r="D838" s="549"/>
      <c r="E838" s="549"/>
      <c r="F838" s="549"/>
      <c r="G838" s="549"/>
      <c r="H838" s="550"/>
      <c r="I838" s="551"/>
      <c r="J838" s="551"/>
      <c r="K838" s="511"/>
      <c r="L838" s="549"/>
      <c r="M838" s="549"/>
      <c r="N838" s="550"/>
      <c r="O838" s="549"/>
    </row>
    <row r="839" spans="1:15" x14ac:dyDescent="0.2">
      <c r="A839" s="549"/>
      <c r="B839" s="549"/>
      <c r="C839" s="549"/>
      <c r="D839" s="549"/>
      <c r="E839" s="549"/>
      <c r="F839" s="549"/>
      <c r="G839" s="549"/>
      <c r="H839" s="550"/>
      <c r="I839" s="551"/>
      <c r="J839" s="551"/>
      <c r="K839" s="511"/>
      <c r="L839" s="549"/>
      <c r="M839" s="549"/>
      <c r="N839" s="550"/>
      <c r="O839" s="549"/>
    </row>
    <row r="840" spans="1:15" x14ac:dyDescent="0.2">
      <c r="A840" s="549"/>
      <c r="B840" s="549"/>
      <c r="C840" s="549"/>
      <c r="D840" s="549"/>
      <c r="E840" s="549"/>
      <c r="F840" s="549"/>
      <c r="G840" s="549"/>
      <c r="H840" s="550"/>
      <c r="I840" s="551"/>
      <c r="J840" s="551"/>
      <c r="K840" s="511"/>
      <c r="L840" s="549"/>
      <c r="M840" s="549"/>
      <c r="N840" s="550"/>
      <c r="O840" s="549"/>
    </row>
    <row r="841" spans="1:15" x14ac:dyDescent="0.2">
      <c r="A841" s="549"/>
      <c r="B841" s="549"/>
      <c r="C841" s="549"/>
      <c r="D841" s="549"/>
      <c r="E841" s="549"/>
      <c r="F841" s="549"/>
      <c r="G841" s="549"/>
      <c r="H841" s="550"/>
      <c r="I841" s="551"/>
      <c r="J841" s="551"/>
      <c r="K841" s="511"/>
      <c r="L841" s="549"/>
      <c r="M841" s="549"/>
      <c r="N841" s="550"/>
      <c r="O841" s="549"/>
    </row>
    <row r="842" spans="1:15" x14ac:dyDescent="0.2">
      <c r="A842" s="549"/>
      <c r="B842" s="549"/>
      <c r="C842" s="549"/>
      <c r="D842" s="549"/>
      <c r="E842" s="549"/>
      <c r="F842" s="549"/>
      <c r="G842" s="549"/>
      <c r="H842" s="550"/>
      <c r="I842" s="551"/>
      <c r="J842" s="551"/>
      <c r="K842" s="511"/>
      <c r="L842" s="549"/>
      <c r="M842" s="549"/>
      <c r="N842" s="550"/>
      <c r="O842" s="549"/>
    </row>
    <row r="843" spans="1:15" x14ac:dyDescent="0.2">
      <c r="A843" s="549"/>
      <c r="B843" s="549"/>
      <c r="C843" s="549"/>
      <c r="D843" s="549"/>
      <c r="E843" s="549"/>
      <c r="F843" s="549"/>
      <c r="G843" s="549"/>
      <c r="H843" s="550"/>
      <c r="I843" s="551"/>
      <c r="J843" s="551"/>
      <c r="K843" s="511"/>
      <c r="L843" s="549"/>
      <c r="M843" s="549"/>
      <c r="N843" s="550"/>
      <c r="O843" s="549"/>
    </row>
    <row r="844" spans="1:15" x14ac:dyDescent="0.2">
      <c r="A844" s="549"/>
      <c r="B844" s="549"/>
      <c r="C844" s="549"/>
      <c r="D844" s="549"/>
      <c r="E844" s="549"/>
      <c r="F844" s="549"/>
      <c r="G844" s="549"/>
      <c r="H844" s="550"/>
      <c r="I844" s="551"/>
      <c r="J844" s="551"/>
      <c r="K844" s="511"/>
      <c r="L844" s="549"/>
      <c r="M844" s="549"/>
      <c r="N844" s="550"/>
      <c r="O844" s="549"/>
    </row>
    <row r="845" spans="1:15" x14ac:dyDescent="0.2">
      <c r="A845" s="549"/>
      <c r="B845" s="549"/>
      <c r="C845" s="549"/>
      <c r="D845" s="549"/>
      <c r="E845" s="549"/>
      <c r="F845" s="549"/>
      <c r="G845" s="549"/>
      <c r="H845" s="550"/>
      <c r="I845" s="551"/>
      <c r="J845" s="551"/>
      <c r="K845" s="511"/>
      <c r="L845" s="549"/>
      <c r="M845" s="549"/>
      <c r="N845" s="550"/>
      <c r="O845" s="549"/>
    </row>
    <row r="846" spans="1:15" x14ac:dyDescent="0.2">
      <c r="A846" s="549"/>
      <c r="B846" s="549"/>
      <c r="C846" s="549"/>
      <c r="D846" s="549"/>
      <c r="E846" s="549"/>
      <c r="F846" s="549"/>
      <c r="G846" s="549"/>
      <c r="H846" s="550"/>
      <c r="I846" s="551"/>
      <c r="J846" s="551"/>
      <c r="K846" s="511"/>
      <c r="L846" s="549"/>
      <c r="M846" s="549"/>
      <c r="N846" s="550"/>
      <c r="O846" s="549"/>
    </row>
    <row r="847" spans="1:15" x14ac:dyDescent="0.2">
      <c r="A847" s="549"/>
      <c r="B847" s="549"/>
      <c r="C847" s="549"/>
      <c r="D847" s="549"/>
      <c r="E847" s="549"/>
      <c r="F847" s="549"/>
      <c r="G847" s="549"/>
      <c r="H847" s="550"/>
      <c r="I847" s="551"/>
      <c r="J847" s="551"/>
      <c r="K847" s="511"/>
      <c r="L847" s="549"/>
      <c r="M847" s="549"/>
      <c r="N847" s="550"/>
      <c r="O847" s="549"/>
    </row>
    <row r="848" spans="1:15" x14ac:dyDescent="0.2">
      <c r="A848" s="549"/>
      <c r="B848" s="549"/>
      <c r="C848" s="549"/>
      <c r="D848" s="549"/>
      <c r="E848" s="549"/>
      <c r="F848" s="549"/>
      <c r="G848" s="549"/>
      <c r="H848" s="550"/>
      <c r="I848" s="551"/>
      <c r="J848" s="551"/>
      <c r="K848" s="511"/>
      <c r="L848" s="549"/>
      <c r="M848" s="549"/>
      <c r="N848" s="550"/>
      <c r="O848" s="549"/>
    </row>
    <row r="849" spans="1:15" x14ac:dyDescent="0.2">
      <c r="A849" s="549"/>
      <c r="B849" s="549"/>
      <c r="C849" s="549"/>
      <c r="D849" s="549"/>
      <c r="E849" s="549"/>
      <c r="F849" s="549"/>
      <c r="G849" s="549"/>
      <c r="H849" s="550"/>
      <c r="I849" s="551"/>
      <c r="J849" s="551"/>
      <c r="K849" s="511"/>
      <c r="L849" s="549"/>
      <c r="M849" s="549"/>
      <c r="N849" s="550"/>
      <c r="O849" s="549"/>
    </row>
    <row r="850" spans="1:15" x14ac:dyDescent="0.2">
      <c r="A850" s="549"/>
      <c r="B850" s="549"/>
      <c r="C850" s="549"/>
      <c r="D850" s="549"/>
      <c r="E850" s="549"/>
      <c r="F850" s="549"/>
      <c r="G850" s="549"/>
      <c r="H850" s="550"/>
      <c r="I850" s="551"/>
      <c r="J850" s="551"/>
      <c r="K850" s="511"/>
      <c r="L850" s="549"/>
      <c r="M850" s="549"/>
      <c r="N850" s="550"/>
      <c r="O850" s="549"/>
    </row>
    <row r="851" spans="1:15" x14ac:dyDescent="0.2">
      <c r="A851" s="549"/>
      <c r="B851" s="549"/>
      <c r="C851" s="549"/>
      <c r="D851" s="549"/>
      <c r="E851" s="549"/>
      <c r="F851" s="549"/>
      <c r="G851" s="549"/>
      <c r="H851" s="550"/>
      <c r="I851" s="551"/>
      <c r="J851" s="551"/>
      <c r="K851" s="511"/>
      <c r="L851" s="549"/>
      <c r="M851" s="549"/>
      <c r="N851" s="550"/>
      <c r="O851" s="549"/>
    </row>
    <row r="852" spans="1:15" x14ac:dyDescent="0.2">
      <c r="A852" s="549"/>
      <c r="B852" s="549"/>
      <c r="C852" s="549"/>
      <c r="D852" s="549"/>
      <c r="E852" s="549"/>
      <c r="F852" s="549"/>
      <c r="G852" s="549"/>
      <c r="H852" s="550"/>
      <c r="I852" s="551"/>
      <c r="J852" s="551"/>
      <c r="K852" s="511"/>
      <c r="L852" s="549"/>
      <c r="M852" s="549"/>
      <c r="N852" s="550"/>
      <c r="O852" s="549"/>
    </row>
    <row r="853" spans="1:15" x14ac:dyDescent="0.2">
      <c r="A853" s="549"/>
      <c r="B853" s="549"/>
      <c r="C853" s="549"/>
      <c r="D853" s="549"/>
      <c r="E853" s="549"/>
      <c r="F853" s="549"/>
      <c r="G853" s="549"/>
      <c r="H853" s="550"/>
      <c r="I853" s="551"/>
      <c r="J853" s="551"/>
      <c r="K853" s="511"/>
      <c r="L853" s="549"/>
      <c r="M853" s="549"/>
      <c r="N853" s="550"/>
      <c r="O853" s="549"/>
    </row>
    <row r="854" spans="1:15" x14ac:dyDescent="0.2">
      <c r="A854" s="549"/>
      <c r="B854" s="549"/>
      <c r="C854" s="549"/>
      <c r="D854" s="549"/>
      <c r="E854" s="549"/>
      <c r="F854" s="549"/>
      <c r="G854" s="549"/>
      <c r="H854" s="550"/>
      <c r="I854" s="551"/>
      <c r="J854" s="551"/>
      <c r="K854" s="511"/>
      <c r="L854" s="549"/>
      <c r="M854" s="549"/>
      <c r="N854" s="550"/>
      <c r="O854" s="549"/>
    </row>
    <row r="855" spans="1:15" x14ac:dyDescent="0.2">
      <c r="A855" s="549"/>
      <c r="B855" s="549"/>
      <c r="C855" s="549"/>
      <c r="D855" s="549"/>
      <c r="E855" s="549"/>
      <c r="F855" s="549"/>
      <c r="G855" s="549"/>
      <c r="H855" s="550"/>
      <c r="I855" s="551"/>
      <c r="J855" s="551"/>
      <c r="K855" s="511"/>
      <c r="L855" s="549"/>
      <c r="M855" s="549"/>
      <c r="N855" s="550"/>
      <c r="O855" s="549"/>
    </row>
    <row r="856" spans="1:15" x14ac:dyDescent="0.2">
      <c r="A856" s="549"/>
      <c r="B856" s="549"/>
      <c r="C856" s="549"/>
      <c r="D856" s="549"/>
      <c r="E856" s="549"/>
      <c r="F856" s="549"/>
      <c r="G856" s="549"/>
      <c r="H856" s="550"/>
      <c r="I856" s="551"/>
      <c r="J856" s="551"/>
      <c r="K856" s="511"/>
      <c r="L856" s="549"/>
      <c r="M856" s="549"/>
      <c r="N856" s="550"/>
      <c r="O856" s="549"/>
    </row>
    <row r="857" spans="1:15" x14ac:dyDescent="0.2">
      <c r="A857" s="549"/>
      <c r="B857" s="549"/>
      <c r="C857" s="549"/>
      <c r="D857" s="549"/>
      <c r="E857" s="549"/>
      <c r="F857" s="549"/>
      <c r="G857" s="549"/>
      <c r="H857" s="550"/>
      <c r="I857" s="551"/>
      <c r="J857" s="551"/>
      <c r="K857" s="511"/>
      <c r="L857" s="549"/>
      <c r="M857" s="549"/>
      <c r="N857" s="550"/>
      <c r="O857" s="549"/>
    </row>
    <row r="858" spans="1:15" x14ac:dyDescent="0.2">
      <c r="A858" s="549"/>
      <c r="B858" s="549"/>
      <c r="C858" s="549"/>
      <c r="D858" s="549"/>
      <c r="E858" s="549"/>
      <c r="F858" s="549"/>
      <c r="G858" s="549"/>
      <c r="H858" s="550"/>
      <c r="I858" s="551"/>
      <c r="J858" s="551"/>
      <c r="K858" s="511"/>
      <c r="L858" s="549"/>
      <c r="M858" s="549"/>
      <c r="N858" s="550"/>
      <c r="O858" s="549"/>
    </row>
    <row r="859" spans="1:15" x14ac:dyDescent="0.2">
      <c r="A859" s="549"/>
      <c r="B859" s="549"/>
      <c r="C859" s="549"/>
      <c r="D859" s="549"/>
      <c r="E859" s="549"/>
      <c r="F859" s="549"/>
      <c r="G859" s="549"/>
      <c r="H859" s="550"/>
      <c r="I859" s="551"/>
      <c r="J859" s="551"/>
      <c r="K859" s="511"/>
      <c r="L859" s="549"/>
      <c r="M859" s="549"/>
      <c r="N859" s="550"/>
      <c r="O859" s="549"/>
    </row>
    <row r="860" spans="1:15" x14ac:dyDescent="0.2">
      <c r="A860" s="549"/>
      <c r="B860" s="549"/>
      <c r="C860" s="549"/>
      <c r="D860" s="549"/>
      <c r="E860" s="549"/>
      <c r="F860" s="549"/>
      <c r="G860" s="549"/>
      <c r="H860" s="550"/>
      <c r="I860" s="551"/>
      <c r="J860" s="551"/>
      <c r="K860" s="511"/>
      <c r="L860" s="549"/>
      <c r="M860" s="549"/>
      <c r="N860" s="550"/>
      <c r="O860" s="549"/>
    </row>
    <row r="861" spans="1:15" x14ac:dyDescent="0.2">
      <c r="A861" s="549"/>
      <c r="B861" s="549"/>
      <c r="C861" s="549"/>
      <c r="D861" s="549"/>
      <c r="E861" s="549"/>
      <c r="F861" s="549"/>
      <c r="G861" s="549"/>
      <c r="H861" s="550"/>
      <c r="I861" s="551"/>
      <c r="J861" s="551"/>
      <c r="K861" s="511"/>
      <c r="L861" s="549"/>
      <c r="M861" s="549"/>
      <c r="N861" s="550"/>
      <c r="O861" s="549"/>
    </row>
    <row r="862" spans="1:15" x14ac:dyDescent="0.2">
      <c r="A862" s="549"/>
      <c r="B862" s="549"/>
      <c r="C862" s="549"/>
      <c r="D862" s="549"/>
      <c r="E862" s="549"/>
      <c r="F862" s="549"/>
      <c r="G862" s="549"/>
      <c r="H862" s="550"/>
      <c r="I862" s="551"/>
      <c r="J862" s="551"/>
      <c r="K862" s="511"/>
      <c r="L862" s="549"/>
      <c r="M862" s="549"/>
      <c r="N862" s="550"/>
      <c r="O862" s="549"/>
    </row>
    <row r="863" spans="1:15" x14ac:dyDescent="0.2">
      <c r="A863" s="549"/>
      <c r="B863" s="549"/>
      <c r="C863" s="549"/>
      <c r="D863" s="549"/>
      <c r="E863" s="549"/>
      <c r="F863" s="549"/>
      <c r="G863" s="549"/>
      <c r="H863" s="550"/>
      <c r="I863" s="551"/>
      <c r="J863" s="551"/>
      <c r="K863" s="511"/>
      <c r="L863" s="549"/>
      <c r="M863" s="549"/>
      <c r="N863" s="550"/>
      <c r="O863" s="549"/>
    </row>
    <row r="864" spans="1:15" x14ac:dyDescent="0.2">
      <c r="A864" s="549"/>
      <c r="B864" s="549"/>
      <c r="C864" s="549"/>
      <c r="D864" s="549"/>
      <c r="E864" s="549"/>
      <c r="F864" s="549"/>
      <c r="G864" s="549"/>
      <c r="H864" s="550"/>
      <c r="I864" s="551"/>
      <c r="J864" s="551"/>
      <c r="K864" s="511"/>
      <c r="L864" s="549"/>
      <c r="M864" s="549"/>
      <c r="N864" s="550"/>
      <c r="O864" s="549"/>
    </row>
    <row r="865" spans="1:15" x14ac:dyDescent="0.2">
      <c r="A865" s="549"/>
      <c r="B865" s="549"/>
      <c r="C865" s="549"/>
      <c r="D865" s="549"/>
      <c r="E865" s="549"/>
      <c r="F865" s="549"/>
      <c r="G865" s="549"/>
      <c r="H865" s="550"/>
      <c r="I865" s="551"/>
      <c r="J865" s="551"/>
      <c r="K865" s="511"/>
      <c r="L865" s="549"/>
      <c r="M865" s="549"/>
      <c r="N865" s="550"/>
      <c r="O865" s="549"/>
    </row>
    <row r="866" spans="1:15" x14ac:dyDescent="0.2">
      <c r="A866" s="549"/>
      <c r="B866" s="549"/>
      <c r="C866" s="549"/>
      <c r="D866" s="549"/>
      <c r="E866" s="549"/>
      <c r="F866" s="549"/>
      <c r="G866" s="549"/>
      <c r="H866" s="550"/>
      <c r="I866" s="551"/>
      <c r="J866" s="551"/>
      <c r="K866" s="511"/>
      <c r="L866" s="549"/>
      <c r="M866" s="549"/>
      <c r="N866" s="550"/>
      <c r="O866" s="549"/>
    </row>
    <row r="867" spans="1:15" x14ac:dyDescent="0.2">
      <c r="A867" s="549"/>
      <c r="B867" s="549"/>
      <c r="C867" s="549"/>
      <c r="D867" s="549"/>
      <c r="E867" s="549"/>
      <c r="F867" s="549"/>
      <c r="G867" s="549"/>
      <c r="H867" s="550"/>
      <c r="I867" s="551"/>
      <c r="J867" s="551"/>
      <c r="K867" s="511"/>
      <c r="L867" s="549"/>
      <c r="M867" s="549"/>
      <c r="N867" s="550"/>
      <c r="O867" s="549"/>
    </row>
    <row r="868" spans="1:15" x14ac:dyDescent="0.2">
      <c r="A868" s="549"/>
      <c r="B868" s="549"/>
      <c r="C868" s="549"/>
      <c r="D868" s="549"/>
      <c r="E868" s="549"/>
      <c r="F868" s="549"/>
      <c r="G868" s="549"/>
      <c r="H868" s="550"/>
      <c r="I868" s="551"/>
      <c r="J868" s="551"/>
      <c r="K868" s="511"/>
      <c r="L868" s="549"/>
      <c r="M868" s="549"/>
      <c r="N868" s="550"/>
      <c r="O868" s="549"/>
    </row>
    <row r="869" spans="1:15" x14ac:dyDescent="0.2">
      <c r="A869" s="549"/>
      <c r="B869" s="549"/>
      <c r="C869" s="549"/>
      <c r="D869" s="549"/>
      <c r="E869" s="549"/>
      <c r="F869" s="549"/>
      <c r="G869" s="549"/>
      <c r="H869" s="550"/>
      <c r="I869" s="551"/>
      <c r="J869" s="551"/>
      <c r="K869" s="511"/>
      <c r="L869" s="549"/>
      <c r="M869" s="549"/>
      <c r="N869" s="550"/>
      <c r="O869" s="549"/>
    </row>
    <row r="870" spans="1:15" x14ac:dyDescent="0.2">
      <c r="A870" s="549"/>
      <c r="B870" s="549"/>
      <c r="C870" s="549"/>
      <c r="D870" s="549"/>
      <c r="E870" s="549"/>
      <c r="F870" s="549"/>
      <c r="G870" s="549"/>
      <c r="H870" s="550"/>
      <c r="I870" s="551"/>
      <c r="J870" s="551"/>
      <c r="K870" s="511"/>
      <c r="L870" s="549"/>
      <c r="M870" s="549"/>
      <c r="N870" s="550"/>
      <c r="O870" s="549"/>
    </row>
    <row r="871" spans="1:15" x14ac:dyDescent="0.2">
      <c r="A871" s="549"/>
      <c r="B871" s="549"/>
      <c r="C871" s="549"/>
      <c r="D871" s="549"/>
      <c r="E871" s="549"/>
      <c r="F871" s="549"/>
      <c r="G871" s="549"/>
      <c r="H871" s="550"/>
      <c r="I871" s="551"/>
      <c r="J871" s="551"/>
      <c r="K871" s="511"/>
      <c r="L871" s="549"/>
      <c r="M871" s="549"/>
      <c r="N871" s="550"/>
      <c r="O871" s="549"/>
    </row>
    <row r="872" spans="1:15" x14ac:dyDescent="0.2">
      <c r="A872" s="549"/>
      <c r="B872" s="549"/>
      <c r="C872" s="549"/>
      <c r="D872" s="549"/>
      <c r="E872" s="549"/>
      <c r="F872" s="549"/>
      <c r="G872" s="549"/>
      <c r="H872" s="550"/>
      <c r="I872" s="551"/>
      <c r="J872" s="551"/>
      <c r="K872" s="511"/>
      <c r="L872" s="549"/>
      <c r="M872" s="549"/>
      <c r="N872" s="550"/>
      <c r="O872" s="549"/>
    </row>
    <row r="873" spans="1:15" x14ac:dyDescent="0.2">
      <c r="A873" s="549"/>
      <c r="B873" s="549"/>
      <c r="C873" s="549"/>
      <c r="D873" s="549"/>
      <c r="E873" s="549"/>
      <c r="F873" s="549"/>
      <c r="G873" s="549"/>
      <c r="H873" s="550"/>
      <c r="I873" s="551"/>
      <c r="J873" s="551"/>
      <c r="K873" s="511"/>
      <c r="L873" s="549"/>
      <c r="M873" s="549"/>
      <c r="N873" s="550"/>
      <c r="O873" s="549"/>
    </row>
    <row r="874" spans="1:15" x14ac:dyDescent="0.2">
      <c r="A874" s="549"/>
      <c r="B874" s="549"/>
      <c r="C874" s="549"/>
      <c r="D874" s="549"/>
      <c r="E874" s="549"/>
      <c r="F874" s="549"/>
      <c r="G874" s="549"/>
      <c r="H874" s="550"/>
      <c r="I874" s="551"/>
      <c r="J874" s="551"/>
      <c r="K874" s="511"/>
      <c r="L874" s="549"/>
      <c r="M874" s="549"/>
      <c r="N874" s="550"/>
      <c r="O874" s="549"/>
    </row>
    <row r="875" spans="1:15" x14ac:dyDescent="0.2">
      <c r="A875" s="549"/>
      <c r="B875" s="549"/>
      <c r="C875" s="549"/>
      <c r="D875" s="549"/>
      <c r="E875" s="549"/>
      <c r="F875" s="549"/>
      <c r="G875" s="549"/>
      <c r="H875" s="550"/>
      <c r="I875" s="551"/>
      <c r="J875" s="551"/>
      <c r="K875" s="511"/>
      <c r="L875" s="549"/>
      <c r="M875" s="549"/>
      <c r="N875" s="550"/>
      <c r="O875" s="549"/>
    </row>
    <row r="876" spans="1:15" x14ac:dyDescent="0.2">
      <c r="A876" s="549"/>
      <c r="B876" s="549"/>
      <c r="C876" s="549"/>
      <c r="D876" s="549"/>
      <c r="E876" s="549"/>
      <c r="F876" s="549"/>
      <c r="G876" s="549"/>
      <c r="H876" s="550"/>
      <c r="I876" s="551"/>
      <c r="J876" s="551"/>
      <c r="K876" s="511"/>
      <c r="L876" s="549"/>
      <c r="M876" s="549"/>
      <c r="N876" s="550"/>
      <c r="O876" s="549"/>
    </row>
    <row r="877" spans="1:15" x14ac:dyDescent="0.2">
      <c r="A877" s="549"/>
      <c r="B877" s="549"/>
      <c r="C877" s="549"/>
      <c r="D877" s="549"/>
      <c r="E877" s="549"/>
      <c r="F877" s="549"/>
      <c r="G877" s="549"/>
      <c r="H877" s="550"/>
      <c r="I877" s="551"/>
      <c r="J877" s="551"/>
      <c r="K877" s="511"/>
      <c r="L877" s="549"/>
      <c r="M877" s="549"/>
      <c r="N877" s="550"/>
      <c r="O877" s="549"/>
    </row>
    <row r="878" spans="1:15" x14ac:dyDescent="0.2">
      <c r="A878" s="549"/>
      <c r="B878" s="549"/>
      <c r="C878" s="549"/>
      <c r="D878" s="549"/>
      <c r="E878" s="549"/>
      <c r="F878" s="549"/>
      <c r="G878" s="549"/>
      <c r="H878" s="550"/>
      <c r="I878" s="551"/>
      <c r="J878" s="551"/>
      <c r="K878" s="511"/>
      <c r="L878" s="549"/>
      <c r="M878" s="549"/>
      <c r="N878" s="550"/>
      <c r="O878" s="549"/>
    </row>
    <row r="879" spans="1:15" x14ac:dyDescent="0.2">
      <c r="A879" s="549"/>
      <c r="B879" s="549"/>
      <c r="C879" s="549"/>
      <c r="D879" s="549"/>
      <c r="E879" s="549"/>
      <c r="F879" s="549"/>
      <c r="G879" s="549"/>
      <c r="H879" s="550"/>
      <c r="I879" s="551"/>
      <c r="J879" s="551"/>
      <c r="K879" s="511"/>
      <c r="L879" s="549"/>
      <c r="M879" s="549"/>
      <c r="N879" s="550"/>
      <c r="O879" s="549"/>
    </row>
    <row r="880" spans="1:15" x14ac:dyDescent="0.2">
      <c r="A880" s="549"/>
      <c r="B880" s="549"/>
      <c r="C880" s="549"/>
      <c r="D880" s="549"/>
      <c r="E880" s="549"/>
      <c r="F880" s="549"/>
      <c r="G880" s="549"/>
      <c r="H880" s="550"/>
      <c r="I880" s="551"/>
      <c r="J880" s="551"/>
      <c r="K880" s="511"/>
      <c r="L880" s="549"/>
      <c r="M880" s="549"/>
      <c r="N880" s="550"/>
      <c r="O880" s="549"/>
    </row>
    <row r="881" spans="1:15" x14ac:dyDescent="0.2">
      <c r="A881" s="549"/>
      <c r="B881" s="549"/>
      <c r="C881" s="549"/>
      <c r="D881" s="549"/>
      <c r="E881" s="549"/>
      <c r="F881" s="549"/>
      <c r="G881" s="549"/>
      <c r="H881" s="550"/>
      <c r="I881" s="551"/>
      <c r="J881" s="551"/>
      <c r="K881" s="511"/>
      <c r="L881" s="549"/>
      <c r="M881" s="549"/>
      <c r="N881" s="550"/>
      <c r="O881" s="549"/>
    </row>
    <row r="882" spans="1:15" x14ac:dyDescent="0.2">
      <c r="A882" s="549"/>
      <c r="B882" s="549"/>
      <c r="C882" s="549"/>
      <c r="D882" s="549"/>
      <c r="E882" s="549"/>
      <c r="F882" s="549"/>
      <c r="G882" s="549"/>
      <c r="H882" s="550"/>
      <c r="I882" s="551"/>
      <c r="J882" s="551"/>
      <c r="K882" s="511"/>
      <c r="L882" s="549"/>
      <c r="M882" s="549"/>
      <c r="N882" s="550"/>
      <c r="O882" s="549"/>
    </row>
    <row r="883" spans="1:15" x14ac:dyDescent="0.2">
      <c r="A883" s="549"/>
      <c r="B883" s="549"/>
      <c r="C883" s="549"/>
      <c r="D883" s="549"/>
      <c r="E883" s="549"/>
      <c r="F883" s="549"/>
      <c r="G883" s="549"/>
      <c r="H883" s="550"/>
      <c r="I883" s="551"/>
      <c r="J883" s="551"/>
      <c r="K883" s="511"/>
      <c r="L883" s="549"/>
      <c r="M883" s="549"/>
      <c r="N883" s="550"/>
      <c r="O883" s="549"/>
    </row>
    <row r="884" spans="1:15" x14ac:dyDescent="0.2">
      <c r="A884" s="549"/>
      <c r="B884" s="549"/>
      <c r="C884" s="549"/>
      <c r="D884" s="549"/>
      <c r="E884" s="549"/>
      <c r="F884" s="549"/>
      <c r="G884" s="549"/>
      <c r="H884" s="550"/>
      <c r="I884" s="551"/>
      <c r="J884" s="551"/>
      <c r="K884" s="511"/>
      <c r="L884" s="549"/>
      <c r="M884" s="549"/>
      <c r="N884" s="550"/>
      <c r="O884" s="549"/>
    </row>
    <row r="885" spans="1:15" x14ac:dyDescent="0.2">
      <c r="A885" s="549"/>
      <c r="B885" s="549"/>
      <c r="C885" s="549"/>
      <c r="D885" s="549"/>
      <c r="E885" s="549"/>
      <c r="F885" s="549"/>
      <c r="G885" s="549"/>
      <c r="H885" s="550"/>
      <c r="I885" s="551"/>
      <c r="J885" s="551"/>
      <c r="K885" s="511"/>
      <c r="L885" s="549"/>
      <c r="M885" s="549"/>
      <c r="N885" s="550"/>
      <c r="O885" s="549"/>
    </row>
    <row r="886" spans="1:15" x14ac:dyDescent="0.2">
      <c r="A886" s="549"/>
      <c r="B886" s="549"/>
      <c r="C886" s="549"/>
      <c r="D886" s="549"/>
      <c r="E886" s="549"/>
      <c r="F886" s="549"/>
      <c r="G886" s="549"/>
      <c r="H886" s="550"/>
      <c r="I886" s="551"/>
      <c r="J886" s="551"/>
      <c r="K886" s="511"/>
      <c r="L886" s="549"/>
      <c r="M886" s="549"/>
      <c r="N886" s="550"/>
      <c r="O886" s="549"/>
    </row>
    <row r="887" spans="1:15" x14ac:dyDescent="0.2">
      <c r="A887" s="549"/>
      <c r="B887" s="549"/>
      <c r="C887" s="549"/>
      <c r="D887" s="549"/>
      <c r="E887" s="549"/>
      <c r="F887" s="549"/>
      <c r="G887" s="549"/>
      <c r="H887" s="550"/>
      <c r="I887" s="551"/>
      <c r="J887" s="551"/>
      <c r="K887" s="511"/>
      <c r="L887" s="549"/>
      <c r="M887" s="549"/>
      <c r="N887" s="550"/>
      <c r="O887" s="549"/>
    </row>
    <row r="888" spans="1:15" x14ac:dyDescent="0.2">
      <c r="A888" s="549"/>
      <c r="B888" s="549"/>
      <c r="C888" s="549"/>
      <c r="D888" s="549"/>
      <c r="E888" s="549"/>
      <c r="F888" s="549"/>
      <c r="G888" s="549"/>
      <c r="H888" s="550"/>
      <c r="I888" s="551"/>
      <c r="J888" s="551"/>
      <c r="K888" s="511"/>
      <c r="L888" s="549"/>
      <c r="M888" s="549"/>
      <c r="N888" s="550"/>
      <c r="O888" s="549"/>
    </row>
    <row r="889" spans="1:15" x14ac:dyDescent="0.2">
      <c r="A889" s="549"/>
      <c r="B889" s="549"/>
      <c r="C889" s="549"/>
      <c r="D889" s="549"/>
      <c r="E889" s="549"/>
      <c r="F889" s="549"/>
      <c r="G889" s="549"/>
      <c r="H889" s="550"/>
      <c r="I889" s="551"/>
      <c r="J889" s="551"/>
      <c r="K889" s="511"/>
      <c r="L889" s="549"/>
      <c r="M889" s="549"/>
      <c r="N889" s="550"/>
      <c r="O889" s="549"/>
    </row>
    <row r="890" spans="1:15" x14ac:dyDescent="0.2">
      <c r="A890" s="549"/>
      <c r="B890" s="549"/>
      <c r="C890" s="549"/>
      <c r="D890" s="549"/>
      <c r="E890" s="549"/>
      <c r="F890" s="549"/>
      <c r="G890" s="549"/>
      <c r="H890" s="550"/>
      <c r="I890" s="551"/>
      <c r="J890" s="551"/>
      <c r="K890" s="511"/>
      <c r="L890" s="549"/>
      <c r="M890" s="549"/>
      <c r="N890" s="550"/>
      <c r="O890" s="549"/>
    </row>
    <row r="891" spans="1:15" x14ac:dyDescent="0.2">
      <c r="A891" s="549"/>
      <c r="B891" s="549"/>
      <c r="C891" s="549"/>
      <c r="D891" s="549"/>
      <c r="E891" s="549"/>
      <c r="F891" s="549"/>
      <c r="G891" s="549"/>
      <c r="H891" s="550"/>
      <c r="I891" s="551"/>
      <c r="J891" s="551"/>
      <c r="K891" s="511"/>
      <c r="L891" s="549"/>
      <c r="M891" s="549"/>
      <c r="N891" s="550"/>
      <c r="O891" s="549"/>
    </row>
    <row r="892" spans="1:15" x14ac:dyDescent="0.2">
      <c r="A892" s="549"/>
      <c r="B892" s="549"/>
      <c r="C892" s="549"/>
      <c r="D892" s="549"/>
      <c r="E892" s="549"/>
      <c r="F892" s="549"/>
      <c r="G892" s="549"/>
      <c r="H892" s="550"/>
      <c r="I892" s="551"/>
      <c r="J892" s="551"/>
      <c r="K892" s="511"/>
      <c r="L892" s="549"/>
      <c r="M892" s="549"/>
      <c r="N892" s="550"/>
      <c r="O892" s="549"/>
    </row>
    <row r="893" spans="1:15" x14ac:dyDescent="0.2">
      <c r="A893" s="549"/>
      <c r="B893" s="549"/>
      <c r="C893" s="549"/>
      <c r="D893" s="549"/>
      <c r="E893" s="549"/>
      <c r="F893" s="549"/>
      <c r="G893" s="549"/>
      <c r="H893" s="550"/>
      <c r="I893" s="551"/>
      <c r="J893" s="551"/>
      <c r="K893" s="511"/>
      <c r="L893" s="549"/>
      <c r="M893" s="549"/>
      <c r="N893" s="550"/>
      <c r="O893" s="549"/>
    </row>
    <row r="894" spans="1:15" x14ac:dyDescent="0.2">
      <c r="A894" s="549"/>
      <c r="B894" s="549"/>
      <c r="C894" s="549"/>
      <c r="D894" s="549"/>
      <c r="E894" s="549"/>
      <c r="F894" s="549"/>
      <c r="G894" s="549"/>
      <c r="H894" s="550"/>
      <c r="I894" s="551"/>
      <c r="J894" s="551"/>
      <c r="K894" s="511"/>
      <c r="L894" s="549"/>
      <c r="M894" s="549"/>
      <c r="N894" s="550"/>
      <c r="O894" s="549"/>
    </row>
    <row r="895" spans="1:15" x14ac:dyDescent="0.2">
      <c r="A895" s="549"/>
      <c r="B895" s="549"/>
      <c r="C895" s="549"/>
      <c r="D895" s="549"/>
      <c r="E895" s="549"/>
      <c r="F895" s="549"/>
      <c r="G895" s="549"/>
      <c r="H895" s="550"/>
      <c r="I895" s="551"/>
      <c r="J895" s="551"/>
      <c r="K895" s="511"/>
      <c r="L895" s="549"/>
      <c r="M895" s="549"/>
      <c r="N895" s="550"/>
      <c r="O895" s="549"/>
    </row>
    <row r="896" spans="1:15" x14ac:dyDescent="0.2">
      <c r="A896" s="549"/>
      <c r="B896" s="549"/>
      <c r="C896" s="549"/>
      <c r="D896" s="549"/>
      <c r="E896" s="549"/>
      <c r="F896" s="549"/>
      <c r="G896" s="549"/>
      <c r="H896" s="550"/>
      <c r="I896" s="551"/>
      <c r="J896" s="551"/>
      <c r="K896" s="511"/>
      <c r="L896" s="549"/>
      <c r="M896" s="549"/>
      <c r="N896" s="550"/>
      <c r="O896" s="549"/>
    </row>
    <row r="897" spans="1:15" x14ac:dyDescent="0.2">
      <c r="A897" s="549"/>
      <c r="B897" s="549"/>
      <c r="C897" s="549"/>
      <c r="D897" s="549"/>
      <c r="E897" s="549"/>
      <c r="F897" s="549"/>
      <c r="G897" s="549"/>
      <c r="H897" s="550"/>
      <c r="I897" s="551"/>
      <c r="J897" s="551"/>
      <c r="K897" s="511"/>
      <c r="L897" s="549"/>
      <c r="M897" s="549"/>
      <c r="N897" s="550"/>
      <c r="O897" s="549"/>
    </row>
    <row r="898" spans="1:15" x14ac:dyDescent="0.2">
      <c r="A898" s="549"/>
      <c r="B898" s="549"/>
      <c r="C898" s="549"/>
      <c r="D898" s="549"/>
      <c r="E898" s="549"/>
      <c r="F898" s="549"/>
      <c r="G898" s="549"/>
      <c r="H898" s="550"/>
      <c r="I898" s="551"/>
      <c r="J898" s="551"/>
      <c r="K898" s="511"/>
      <c r="L898" s="549"/>
      <c r="M898" s="549"/>
      <c r="N898" s="550"/>
      <c r="O898" s="549"/>
    </row>
    <row r="899" spans="1:15" x14ac:dyDescent="0.2">
      <c r="A899" s="549"/>
      <c r="B899" s="549"/>
      <c r="C899" s="549"/>
      <c r="D899" s="549"/>
      <c r="E899" s="549"/>
      <c r="F899" s="549"/>
      <c r="G899" s="549"/>
      <c r="H899" s="550"/>
      <c r="I899" s="551"/>
      <c r="J899" s="551"/>
      <c r="K899" s="511"/>
      <c r="L899" s="549"/>
      <c r="M899" s="549"/>
      <c r="N899" s="550"/>
      <c r="O899" s="549"/>
    </row>
    <row r="900" spans="1:15" x14ac:dyDescent="0.2">
      <c r="A900" s="549"/>
      <c r="B900" s="549"/>
      <c r="C900" s="549"/>
      <c r="D900" s="549"/>
      <c r="E900" s="549"/>
      <c r="F900" s="549"/>
      <c r="G900" s="549"/>
      <c r="H900" s="550"/>
      <c r="I900" s="551"/>
      <c r="J900" s="551"/>
      <c r="K900" s="511"/>
      <c r="L900" s="549"/>
      <c r="M900" s="549"/>
      <c r="N900" s="550"/>
      <c r="O900" s="549"/>
    </row>
    <row r="901" spans="1:15" x14ac:dyDescent="0.2">
      <c r="A901" s="549"/>
      <c r="B901" s="549"/>
      <c r="C901" s="549"/>
      <c r="D901" s="549"/>
      <c r="E901" s="549"/>
      <c r="F901" s="549"/>
      <c r="G901" s="549"/>
      <c r="H901" s="550"/>
      <c r="I901" s="551"/>
      <c r="J901" s="551"/>
      <c r="K901" s="511"/>
      <c r="L901" s="549"/>
      <c r="M901" s="549"/>
      <c r="N901" s="550"/>
      <c r="O901" s="549"/>
    </row>
    <row r="902" spans="1:15" x14ac:dyDescent="0.2">
      <c r="A902" s="549"/>
      <c r="B902" s="549"/>
      <c r="C902" s="549"/>
      <c r="D902" s="549"/>
      <c r="E902" s="549"/>
      <c r="F902" s="549"/>
      <c r="G902" s="549"/>
      <c r="H902" s="550"/>
      <c r="I902" s="551"/>
      <c r="J902" s="551"/>
      <c r="K902" s="511"/>
      <c r="L902" s="549"/>
      <c r="M902" s="549"/>
      <c r="N902" s="550"/>
      <c r="O902" s="549"/>
    </row>
    <row r="903" spans="1:15" x14ac:dyDescent="0.2">
      <c r="A903" s="549"/>
      <c r="B903" s="549"/>
      <c r="C903" s="549"/>
      <c r="D903" s="549"/>
      <c r="E903" s="549"/>
      <c r="F903" s="549"/>
      <c r="G903" s="549"/>
      <c r="H903" s="550"/>
      <c r="I903" s="551"/>
      <c r="J903" s="551"/>
      <c r="K903" s="511"/>
      <c r="L903" s="549"/>
      <c r="M903" s="549"/>
      <c r="N903" s="550"/>
      <c r="O903" s="549"/>
    </row>
    <row r="904" spans="1:15" x14ac:dyDescent="0.2">
      <c r="A904" s="549"/>
      <c r="B904" s="549"/>
      <c r="C904" s="549"/>
      <c r="D904" s="549"/>
      <c r="E904" s="549"/>
      <c r="F904" s="549"/>
      <c r="G904" s="549"/>
      <c r="H904" s="550"/>
      <c r="I904" s="551"/>
      <c r="J904" s="551"/>
      <c r="K904" s="511"/>
      <c r="L904" s="549"/>
      <c r="M904" s="549"/>
      <c r="N904" s="550"/>
      <c r="O904" s="549"/>
    </row>
    <row r="905" spans="1:15" x14ac:dyDescent="0.2">
      <c r="A905" s="549"/>
      <c r="B905" s="549"/>
      <c r="C905" s="549"/>
      <c r="D905" s="549"/>
      <c r="E905" s="549"/>
      <c r="F905" s="549"/>
      <c r="G905" s="549"/>
      <c r="H905" s="550"/>
      <c r="I905" s="551"/>
      <c r="J905" s="551"/>
      <c r="K905" s="511"/>
      <c r="L905" s="549"/>
      <c r="M905" s="549"/>
      <c r="N905" s="550"/>
      <c r="O905" s="549"/>
    </row>
    <row r="906" spans="1:15" x14ac:dyDescent="0.2">
      <c r="A906" s="549"/>
      <c r="B906" s="549"/>
      <c r="C906" s="549"/>
      <c r="D906" s="549"/>
      <c r="E906" s="549"/>
      <c r="F906" s="549"/>
      <c r="G906" s="549"/>
      <c r="H906" s="550"/>
      <c r="I906" s="551"/>
      <c r="J906" s="551"/>
      <c r="K906" s="511"/>
      <c r="L906" s="549"/>
      <c r="M906" s="549"/>
      <c r="N906" s="550"/>
      <c r="O906" s="549"/>
    </row>
    <row r="907" spans="1:15" x14ac:dyDescent="0.2">
      <c r="A907" s="549"/>
      <c r="B907" s="549"/>
      <c r="C907" s="549"/>
      <c r="D907" s="549"/>
      <c r="E907" s="549"/>
      <c r="F907" s="549"/>
      <c r="G907" s="549"/>
      <c r="H907" s="550"/>
      <c r="I907" s="551"/>
      <c r="J907" s="551"/>
      <c r="K907" s="511"/>
      <c r="L907" s="549"/>
      <c r="M907" s="549"/>
      <c r="N907" s="550"/>
      <c r="O907" s="549"/>
    </row>
    <row r="908" spans="1:15" x14ac:dyDescent="0.2">
      <c r="A908" s="549"/>
      <c r="B908" s="549"/>
      <c r="C908" s="549"/>
      <c r="D908" s="549"/>
      <c r="E908" s="549"/>
      <c r="F908" s="549"/>
      <c r="G908" s="549"/>
      <c r="H908" s="550"/>
      <c r="I908" s="551"/>
      <c r="J908" s="551"/>
      <c r="K908" s="511"/>
      <c r="L908" s="549"/>
      <c r="M908" s="549"/>
      <c r="N908" s="550"/>
      <c r="O908" s="549"/>
    </row>
    <row r="909" spans="1:15" x14ac:dyDescent="0.2">
      <c r="A909" s="549"/>
      <c r="B909" s="549"/>
      <c r="C909" s="549"/>
      <c r="D909" s="549"/>
      <c r="E909" s="549"/>
      <c r="F909" s="549"/>
      <c r="G909" s="549"/>
      <c r="H909" s="550"/>
      <c r="I909" s="551"/>
      <c r="J909" s="551"/>
      <c r="K909" s="511"/>
      <c r="L909" s="549"/>
      <c r="M909" s="549"/>
      <c r="N909" s="550"/>
      <c r="O909" s="549"/>
    </row>
    <row r="910" spans="1:15" x14ac:dyDescent="0.2">
      <c r="A910" s="549"/>
      <c r="B910" s="549"/>
      <c r="C910" s="549"/>
      <c r="D910" s="549"/>
      <c r="E910" s="549"/>
      <c r="F910" s="549"/>
      <c r="G910" s="549"/>
      <c r="H910" s="550"/>
      <c r="I910" s="551"/>
      <c r="J910" s="551"/>
      <c r="K910" s="511"/>
      <c r="L910" s="549"/>
      <c r="M910" s="549"/>
      <c r="N910" s="550"/>
      <c r="O910" s="549"/>
    </row>
    <row r="911" spans="1:15" x14ac:dyDescent="0.2">
      <c r="A911" s="549"/>
      <c r="B911" s="549"/>
      <c r="C911" s="549"/>
      <c r="D911" s="549"/>
      <c r="E911" s="549"/>
      <c r="F911" s="549"/>
      <c r="G911" s="549"/>
      <c r="H911" s="550"/>
      <c r="I911" s="551"/>
      <c r="J911" s="551"/>
      <c r="K911" s="511"/>
      <c r="L911" s="549"/>
      <c r="M911" s="549"/>
      <c r="N911" s="550"/>
      <c r="O911" s="549"/>
    </row>
    <row r="912" spans="1:15" x14ac:dyDescent="0.2">
      <c r="A912" s="549"/>
      <c r="B912" s="549"/>
      <c r="C912" s="549"/>
      <c r="D912" s="549"/>
      <c r="E912" s="549"/>
      <c r="F912" s="549"/>
      <c r="G912" s="549"/>
      <c r="H912" s="550"/>
      <c r="I912" s="551"/>
      <c r="J912" s="551"/>
      <c r="K912" s="511"/>
      <c r="L912" s="549"/>
      <c r="M912" s="549"/>
      <c r="N912" s="550"/>
      <c r="O912" s="549"/>
    </row>
    <row r="913" spans="1:15" x14ac:dyDescent="0.2">
      <c r="A913" s="549"/>
      <c r="B913" s="549"/>
      <c r="C913" s="549"/>
      <c r="D913" s="549"/>
      <c r="E913" s="549"/>
      <c r="F913" s="549"/>
      <c r="G913" s="549"/>
      <c r="H913" s="550"/>
      <c r="I913" s="551"/>
      <c r="J913" s="551"/>
      <c r="K913" s="511"/>
      <c r="L913" s="549"/>
      <c r="M913" s="549"/>
      <c r="N913" s="550"/>
      <c r="O913" s="549"/>
    </row>
    <row r="914" spans="1:15" x14ac:dyDescent="0.2">
      <c r="A914" s="549"/>
      <c r="B914" s="549"/>
      <c r="C914" s="549"/>
      <c r="D914" s="549"/>
      <c r="E914" s="549"/>
      <c r="F914" s="549"/>
      <c r="G914" s="549"/>
      <c r="H914" s="550"/>
      <c r="I914" s="551"/>
      <c r="J914" s="551"/>
      <c r="K914" s="511"/>
      <c r="L914" s="549"/>
      <c r="M914" s="549"/>
      <c r="N914" s="550"/>
      <c r="O914" s="549"/>
    </row>
    <row r="915" spans="1:15" x14ac:dyDescent="0.2">
      <c r="A915" s="549"/>
      <c r="B915" s="549"/>
      <c r="C915" s="549"/>
      <c r="D915" s="549"/>
      <c r="E915" s="549"/>
      <c r="F915" s="549"/>
      <c r="G915" s="549"/>
      <c r="H915" s="550"/>
      <c r="I915" s="551"/>
      <c r="J915" s="551"/>
      <c r="K915" s="511"/>
      <c r="L915" s="549"/>
      <c r="M915" s="549"/>
      <c r="N915" s="550"/>
      <c r="O915" s="549"/>
    </row>
    <row r="916" spans="1:15" x14ac:dyDescent="0.2">
      <c r="A916" s="549"/>
      <c r="B916" s="549"/>
      <c r="C916" s="549"/>
      <c r="D916" s="549"/>
      <c r="E916" s="549"/>
      <c r="F916" s="549"/>
      <c r="G916" s="549"/>
      <c r="H916" s="550"/>
      <c r="I916" s="551"/>
      <c r="J916" s="551"/>
      <c r="K916" s="511"/>
      <c r="L916" s="549"/>
      <c r="M916" s="549"/>
      <c r="N916" s="550"/>
      <c r="O916" s="549"/>
    </row>
    <row r="917" spans="1:15" x14ac:dyDescent="0.2">
      <c r="A917" s="549"/>
      <c r="B917" s="549"/>
      <c r="C917" s="549"/>
      <c r="D917" s="549"/>
      <c r="E917" s="549"/>
      <c r="F917" s="549"/>
      <c r="G917" s="549"/>
      <c r="H917" s="550"/>
      <c r="I917" s="551"/>
      <c r="J917" s="551"/>
      <c r="K917" s="511"/>
      <c r="L917" s="549"/>
      <c r="M917" s="549"/>
      <c r="N917" s="550"/>
      <c r="O917" s="549"/>
    </row>
    <row r="918" spans="1:15" x14ac:dyDescent="0.2">
      <c r="A918" s="549"/>
      <c r="B918" s="549"/>
      <c r="C918" s="549"/>
      <c r="D918" s="549"/>
      <c r="E918" s="549"/>
      <c r="F918" s="549"/>
      <c r="G918" s="549"/>
      <c r="H918" s="550"/>
      <c r="I918" s="551"/>
      <c r="J918" s="551"/>
      <c r="K918" s="511"/>
      <c r="L918" s="549"/>
      <c r="M918" s="549"/>
      <c r="N918" s="550"/>
      <c r="O918" s="549"/>
    </row>
    <row r="919" spans="1:15" x14ac:dyDescent="0.2">
      <c r="A919" s="549"/>
      <c r="B919" s="549"/>
      <c r="C919" s="549"/>
      <c r="D919" s="549"/>
      <c r="E919" s="549"/>
      <c r="F919" s="549"/>
      <c r="G919" s="549"/>
      <c r="H919" s="550"/>
      <c r="I919" s="551"/>
      <c r="J919" s="551"/>
      <c r="K919" s="511"/>
      <c r="L919" s="549"/>
      <c r="M919" s="549"/>
      <c r="N919" s="550"/>
      <c r="O919" s="549"/>
    </row>
    <row r="920" spans="1:15" x14ac:dyDescent="0.2">
      <c r="A920" s="549"/>
      <c r="B920" s="549"/>
      <c r="C920" s="549"/>
      <c r="D920" s="549"/>
      <c r="E920" s="549"/>
      <c r="F920" s="549"/>
      <c r="G920" s="549"/>
      <c r="H920" s="550"/>
      <c r="I920" s="551"/>
      <c r="J920" s="551"/>
      <c r="K920" s="511"/>
      <c r="L920" s="549"/>
      <c r="M920" s="549"/>
      <c r="N920" s="550"/>
      <c r="O920" s="549"/>
    </row>
    <row r="921" spans="1:15" x14ac:dyDescent="0.2">
      <c r="A921" s="549"/>
      <c r="B921" s="549"/>
      <c r="C921" s="549"/>
      <c r="D921" s="549"/>
      <c r="E921" s="549"/>
      <c r="F921" s="549"/>
      <c r="G921" s="549"/>
      <c r="H921" s="550"/>
      <c r="I921" s="551"/>
      <c r="J921" s="551"/>
      <c r="K921" s="511"/>
      <c r="L921" s="549"/>
      <c r="M921" s="549"/>
      <c r="N921" s="550"/>
      <c r="O921" s="549"/>
    </row>
    <row r="922" spans="1:15" x14ac:dyDescent="0.2">
      <c r="A922" s="549"/>
      <c r="B922" s="549"/>
      <c r="C922" s="549"/>
      <c r="D922" s="549"/>
      <c r="E922" s="549"/>
      <c r="F922" s="549"/>
      <c r="G922" s="549"/>
      <c r="H922" s="550"/>
      <c r="I922" s="551"/>
      <c r="J922" s="551"/>
      <c r="K922" s="511"/>
      <c r="L922" s="549"/>
      <c r="M922" s="549"/>
      <c r="N922" s="550"/>
      <c r="O922" s="549"/>
    </row>
    <row r="923" spans="1:15" x14ac:dyDescent="0.2">
      <c r="A923" s="549"/>
      <c r="B923" s="549"/>
      <c r="C923" s="549"/>
      <c r="D923" s="549"/>
      <c r="E923" s="549"/>
      <c r="F923" s="549"/>
      <c r="G923" s="549"/>
      <c r="H923" s="550"/>
      <c r="I923" s="551"/>
      <c r="J923" s="551"/>
      <c r="K923" s="511"/>
      <c r="L923" s="549"/>
      <c r="M923" s="549"/>
      <c r="N923" s="550"/>
      <c r="O923" s="549"/>
    </row>
    <row r="924" spans="1:15" x14ac:dyDescent="0.2">
      <c r="A924" s="549"/>
      <c r="B924" s="549"/>
      <c r="C924" s="549"/>
      <c r="D924" s="549"/>
      <c r="E924" s="549"/>
      <c r="F924" s="549"/>
      <c r="G924" s="549"/>
      <c r="H924" s="550"/>
      <c r="I924" s="551"/>
      <c r="J924" s="551"/>
      <c r="K924" s="511"/>
      <c r="L924" s="549"/>
      <c r="M924" s="549"/>
      <c r="N924" s="550"/>
      <c r="O924" s="549"/>
    </row>
    <row r="925" spans="1:15" x14ac:dyDescent="0.2">
      <c r="A925" s="549"/>
      <c r="B925" s="549"/>
      <c r="C925" s="549"/>
      <c r="D925" s="549"/>
      <c r="E925" s="549"/>
      <c r="F925" s="549"/>
      <c r="G925" s="549"/>
      <c r="H925" s="550"/>
      <c r="I925" s="551"/>
      <c r="J925" s="551"/>
      <c r="K925" s="511"/>
      <c r="L925" s="549"/>
      <c r="M925" s="549"/>
      <c r="N925" s="550"/>
      <c r="O925" s="549"/>
    </row>
    <row r="926" spans="1:15" x14ac:dyDescent="0.2">
      <c r="A926" s="549"/>
      <c r="B926" s="549"/>
      <c r="C926" s="549"/>
      <c r="D926" s="549"/>
      <c r="E926" s="549"/>
      <c r="F926" s="549"/>
      <c r="G926" s="549"/>
      <c r="H926" s="550"/>
      <c r="I926" s="551"/>
      <c r="J926" s="551"/>
      <c r="K926" s="511"/>
      <c r="L926" s="549"/>
      <c r="M926" s="549"/>
      <c r="N926" s="550"/>
      <c r="O926" s="549"/>
    </row>
    <row r="927" spans="1:15" x14ac:dyDescent="0.2">
      <c r="A927" s="549"/>
      <c r="B927" s="549"/>
      <c r="C927" s="549"/>
      <c r="D927" s="549"/>
      <c r="E927" s="549"/>
      <c r="F927" s="549"/>
      <c r="G927" s="549"/>
      <c r="H927" s="550"/>
      <c r="I927" s="551"/>
      <c r="J927" s="551"/>
      <c r="K927" s="511"/>
      <c r="L927" s="549"/>
      <c r="M927" s="549"/>
      <c r="N927" s="550"/>
      <c r="O927" s="549"/>
    </row>
    <row r="928" spans="1:15" x14ac:dyDescent="0.2">
      <c r="A928" s="549"/>
      <c r="B928" s="549"/>
      <c r="C928" s="549"/>
      <c r="D928" s="549"/>
      <c r="E928" s="549"/>
      <c r="F928" s="549"/>
      <c r="G928" s="549"/>
      <c r="H928" s="550"/>
      <c r="I928" s="551"/>
      <c r="J928" s="551"/>
      <c r="K928" s="511"/>
      <c r="L928" s="549"/>
      <c r="M928" s="549"/>
      <c r="N928" s="550"/>
      <c r="O928" s="549"/>
    </row>
    <row r="929" spans="1:15" x14ac:dyDescent="0.2">
      <c r="A929" s="549"/>
      <c r="B929" s="549"/>
      <c r="C929" s="549"/>
      <c r="D929" s="549"/>
      <c r="E929" s="549"/>
      <c r="F929" s="549"/>
      <c r="G929" s="549"/>
      <c r="H929" s="550"/>
      <c r="I929" s="551"/>
      <c r="J929" s="551"/>
      <c r="K929" s="511"/>
      <c r="L929" s="549"/>
      <c r="M929" s="549"/>
      <c r="N929" s="550"/>
      <c r="O929" s="549"/>
    </row>
    <row r="930" spans="1:15" x14ac:dyDescent="0.2">
      <c r="A930" s="549"/>
      <c r="B930" s="549"/>
      <c r="C930" s="549"/>
      <c r="D930" s="549"/>
      <c r="E930" s="549"/>
      <c r="F930" s="549"/>
      <c r="G930" s="549"/>
      <c r="H930" s="550"/>
      <c r="I930" s="551"/>
      <c r="J930" s="551"/>
      <c r="K930" s="511"/>
      <c r="L930" s="549"/>
      <c r="M930" s="549"/>
      <c r="N930" s="550"/>
      <c r="O930" s="549"/>
    </row>
    <row r="931" spans="1:15" x14ac:dyDescent="0.2">
      <c r="A931" s="549"/>
      <c r="B931" s="549"/>
      <c r="C931" s="549"/>
      <c r="D931" s="549"/>
      <c r="E931" s="549"/>
      <c r="F931" s="549"/>
      <c r="G931" s="549"/>
      <c r="H931" s="550"/>
      <c r="I931" s="551"/>
      <c r="J931" s="551"/>
      <c r="K931" s="511"/>
      <c r="L931" s="549"/>
      <c r="M931" s="549"/>
      <c r="N931" s="550"/>
      <c r="O931" s="549"/>
    </row>
    <row r="932" spans="1:15" x14ac:dyDescent="0.2">
      <c r="A932" s="549"/>
      <c r="B932" s="549"/>
      <c r="C932" s="549"/>
      <c r="D932" s="549"/>
      <c r="E932" s="549"/>
      <c r="F932" s="549"/>
      <c r="G932" s="549"/>
      <c r="H932" s="550"/>
      <c r="I932" s="551"/>
      <c r="J932" s="551"/>
      <c r="K932" s="511"/>
      <c r="L932" s="549"/>
      <c r="M932" s="549"/>
      <c r="N932" s="550"/>
      <c r="O932" s="549"/>
    </row>
    <row r="933" spans="1:15" x14ac:dyDescent="0.2">
      <c r="A933" s="549"/>
      <c r="B933" s="549"/>
      <c r="C933" s="549"/>
      <c r="D933" s="549"/>
      <c r="E933" s="549"/>
      <c r="F933" s="549"/>
      <c r="G933" s="549"/>
      <c r="H933" s="550"/>
      <c r="I933" s="551"/>
      <c r="J933" s="551"/>
      <c r="K933" s="511"/>
      <c r="L933" s="549"/>
      <c r="M933" s="549"/>
      <c r="N933" s="550"/>
      <c r="O933" s="549"/>
    </row>
    <row r="934" spans="1:15" x14ac:dyDescent="0.2">
      <c r="A934" s="549"/>
      <c r="B934" s="549"/>
      <c r="C934" s="549"/>
      <c r="D934" s="549"/>
      <c r="E934" s="549"/>
      <c r="F934" s="549"/>
      <c r="G934" s="549"/>
      <c r="H934" s="550"/>
      <c r="I934" s="551"/>
      <c r="J934" s="551"/>
      <c r="K934" s="511"/>
      <c r="L934" s="549"/>
      <c r="M934" s="549"/>
      <c r="N934" s="550"/>
      <c r="O934" s="549"/>
    </row>
    <row r="935" spans="1:15" x14ac:dyDescent="0.2">
      <c r="A935" s="549"/>
      <c r="B935" s="549"/>
      <c r="C935" s="549"/>
      <c r="D935" s="549"/>
      <c r="E935" s="549"/>
      <c r="F935" s="549"/>
      <c r="G935" s="549"/>
      <c r="H935" s="550"/>
      <c r="I935" s="551"/>
      <c r="J935" s="551"/>
      <c r="K935" s="511"/>
      <c r="L935" s="549"/>
      <c r="M935" s="549"/>
      <c r="N935" s="550"/>
      <c r="O935" s="549"/>
    </row>
    <row r="936" spans="1:15" x14ac:dyDescent="0.2">
      <c r="A936" s="549"/>
      <c r="B936" s="549"/>
      <c r="C936" s="549"/>
      <c r="D936" s="549"/>
      <c r="E936" s="549"/>
      <c r="F936" s="549"/>
      <c r="G936" s="549"/>
      <c r="H936" s="550"/>
      <c r="I936" s="551"/>
      <c r="J936" s="551"/>
      <c r="K936" s="511"/>
      <c r="L936" s="549"/>
      <c r="M936" s="549"/>
      <c r="N936" s="550"/>
      <c r="O936" s="549"/>
    </row>
    <row r="937" spans="1:15" x14ac:dyDescent="0.2">
      <c r="A937" s="549"/>
      <c r="B937" s="549"/>
      <c r="C937" s="549"/>
      <c r="D937" s="549"/>
      <c r="E937" s="549"/>
      <c r="F937" s="549"/>
      <c r="G937" s="549"/>
      <c r="H937" s="550"/>
      <c r="I937" s="551"/>
      <c r="J937" s="551"/>
      <c r="K937" s="511"/>
      <c r="L937" s="549"/>
      <c r="M937" s="549"/>
      <c r="N937" s="550"/>
      <c r="O937" s="549"/>
    </row>
    <row r="938" spans="1:15" x14ac:dyDescent="0.2">
      <c r="A938" s="549"/>
      <c r="B938" s="549"/>
      <c r="C938" s="549"/>
      <c r="D938" s="549"/>
      <c r="E938" s="549"/>
      <c r="F938" s="549"/>
      <c r="G938" s="549"/>
      <c r="H938" s="550"/>
      <c r="I938" s="551"/>
      <c r="J938" s="551"/>
      <c r="K938" s="511"/>
      <c r="L938" s="549"/>
      <c r="M938" s="549"/>
      <c r="N938" s="550"/>
      <c r="O938" s="549"/>
    </row>
    <row r="939" spans="1:15" x14ac:dyDescent="0.2">
      <c r="A939" s="549"/>
      <c r="B939" s="549"/>
      <c r="C939" s="549"/>
      <c r="D939" s="549"/>
      <c r="E939" s="549"/>
      <c r="F939" s="549"/>
      <c r="G939" s="549"/>
      <c r="H939" s="550"/>
      <c r="I939" s="551"/>
      <c r="J939" s="551"/>
      <c r="K939" s="511"/>
      <c r="L939" s="549"/>
      <c r="M939" s="549"/>
      <c r="N939" s="550"/>
      <c r="O939" s="549"/>
    </row>
    <row r="940" spans="1:15" x14ac:dyDescent="0.2">
      <c r="A940" s="549"/>
      <c r="B940" s="549"/>
      <c r="C940" s="549"/>
      <c r="D940" s="549"/>
      <c r="E940" s="549"/>
      <c r="F940" s="549"/>
      <c r="G940" s="549"/>
      <c r="H940" s="550"/>
      <c r="I940" s="551"/>
      <c r="J940" s="551"/>
      <c r="K940" s="511"/>
      <c r="L940" s="549"/>
      <c r="M940" s="549"/>
      <c r="N940" s="550"/>
      <c r="O940" s="549"/>
    </row>
    <row r="941" spans="1:15" x14ac:dyDescent="0.2">
      <c r="A941" s="549"/>
      <c r="B941" s="549"/>
      <c r="C941" s="549"/>
      <c r="D941" s="549"/>
      <c r="E941" s="549"/>
      <c r="F941" s="549"/>
      <c r="G941" s="549"/>
      <c r="H941" s="550"/>
      <c r="I941" s="551"/>
      <c r="J941" s="551"/>
      <c r="K941" s="511"/>
      <c r="L941" s="549"/>
      <c r="M941" s="549"/>
      <c r="N941" s="550"/>
      <c r="O941" s="549"/>
    </row>
    <row r="942" spans="1:15" x14ac:dyDescent="0.2">
      <c r="A942" s="549"/>
      <c r="B942" s="549"/>
      <c r="C942" s="549"/>
      <c r="D942" s="549"/>
      <c r="E942" s="549"/>
      <c r="F942" s="549"/>
      <c r="G942" s="549"/>
      <c r="H942" s="550"/>
      <c r="I942" s="551"/>
      <c r="J942" s="551"/>
      <c r="K942" s="511"/>
      <c r="L942" s="549"/>
      <c r="M942" s="549"/>
      <c r="N942" s="550"/>
      <c r="O942" s="549"/>
    </row>
    <row r="943" spans="1:15" x14ac:dyDescent="0.2">
      <c r="A943" s="549"/>
      <c r="B943" s="549"/>
      <c r="C943" s="549"/>
      <c r="D943" s="549"/>
      <c r="E943" s="549"/>
      <c r="F943" s="549"/>
      <c r="G943" s="549"/>
      <c r="H943" s="550"/>
      <c r="I943" s="551"/>
      <c r="J943" s="551"/>
      <c r="K943" s="511"/>
      <c r="L943" s="549"/>
      <c r="M943" s="549"/>
      <c r="N943" s="550"/>
      <c r="O943" s="549"/>
    </row>
    <row r="944" spans="1:15" x14ac:dyDescent="0.2">
      <c r="A944" s="549"/>
      <c r="B944" s="549"/>
      <c r="C944" s="549"/>
      <c r="D944" s="549"/>
      <c r="E944" s="549"/>
      <c r="F944" s="549"/>
      <c r="G944" s="549"/>
      <c r="H944" s="550"/>
      <c r="I944" s="551"/>
      <c r="J944" s="551"/>
      <c r="K944" s="511"/>
      <c r="L944" s="549"/>
      <c r="M944" s="549"/>
      <c r="N944" s="550"/>
      <c r="O944" s="549"/>
    </row>
    <row r="945" spans="1:15" x14ac:dyDescent="0.2">
      <c r="A945" s="549"/>
      <c r="B945" s="549"/>
      <c r="C945" s="549"/>
      <c r="D945" s="549"/>
      <c r="E945" s="549"/>
      <c r="F945" s="549"/>
      <c r="G945" s="549"/>
      <c r="H945" s="550"/>
      <c r="I945" s="551"/>
      <c r="J945" s="551"/>
      <c r="K945" s="511"/>
      <c r="L945" s="549"/>
      <c r="M945" s="549"/>
      <c r="N945" s="550"/>
      <c r="O945" s="549"/>
    </row>
    <row r="946" spans="1:15" x14ac:dyDescent="0.2">
      <c r="A946" s="549"/>
      <c r="B946" s="549"/>
      <c r="C946" s="549"/>
      <c r="D946" s="549"/>
      <c r="E946" s="549"/>
      <c r="F946" s="549"/>
      <c r="G946" s="549"/>
      <c r="H946" s="550"/>
      <c r="I946" s="551"/>
      <c r="J946" s="551"/>
      <c r="K946" s="511"/>
      <c r="L946" s="549"/>
      <c r="M946" s="549"/>
      <c r="N946" s="550"/>
      <c r="O946" s="549"/>
    </row>
    <row r="947" spans="1:15" x14ac:dyDescent="0.2">
      <c r="A947" s="549"/>
      <c r="B947" s="549"/>
      <c r="C947" s="549"/>
      <c r="D947" s="549"/>
      <c r="E947" s="549"/>
      <c r="F947" s="549"/>
      <c r="G947" s="549"/>
      <c r="H947" s="550"/>
      <c r="I947" s="551"/>
      <c r="J947" s="551"/>
      <c r="K947" s="511"/>
      <c r="L947" s="549"/>
      <c r="M947" s="549"/>
      <c r="N947" s="550"/>
      <c r="O947" s="549"/>
    </row>
    <row r="948" spans="1:15" x14ac:dyDescent="0.2">
      <c r="A948" s="549"/>
      <c r="B948" s="549"/>
      <c r="C948" s="549"/>
      <c r="D948" s="549"/>
      <c r="E948" s="549"/>
      <c r="F948" s="549"/>
      <c r="G948" s="549"/>
      <c r="H948" s="550"/>
      <c r="I948" s="551"/>
      <c r="J948" s="551"/>
      <c r="K948" s="511"/>
      <c r="L948" s="549"/>
      <c r="M948" s="549"/>
      <c r="N948" s="550"/>
      <c r="O948" s="549"/>
    </row>
    <row r="949" spans="1:15" x14ac:dyDescent="0.2">
      <c r="A949" s="549"/>
      <c r="B949" s="549"/>
      <c r="C949" s="549"/>
      <c r="D949" s="549"/>
      <c r="E949" s="549"/>
      <c r="F949" s="549"/>
      <c r="G949" s="549"/>
      <c r="H949" s="550"/>
      <c r="I949" s="551"/>
      <c r="J949" s="551"/>
      <c r="K949" s="511"/>
      <c r="L949" s="549"/>
      <c r="M949" s="549"/>
      <c r="N949" s="550"/>
      <c r="O949" s="549"/>
    </row>
    <row r="950" spans="1:15" x14ac:dyDescent="0.2">
      <c r="A950" s="549"/>
      <c r="B950" s="549"/>
      <c r="C950" s="549"/>
      <c r="D950" s="549"/>
      <c r="E950" s="549"/>
      <c r="F950" s="549"/>
      <c r="G950" s="549"/>
      <c r="H950" s="550"/>
      <c r="I950" s="551"/>
      <c r="J950" s="551"/>
      <c r="K950" s="511"/>
      <c r="L950" s="549"/>
      <c r="M950" s="549"/>
      <c r="N950" s="550"/>
      <c r="O950" s="549"/>
    </row>
    <row r="951" spans="1:15" x14ac:dyDescent="0.2">
      <c r="A951" s="549"/>
      <c r="B951" s="549"/>
      <c r="C951" s="549"/>
      <c r="D951" s="549"/>
      <c r="E951" s="549"/>
      <c r="F951" s="549"/>
      <c r="G951" s="549"/>
      <c r="H951" s="550"/>
      <c r="I951" s="551"/>
      <c r="J951" s="551"/>
      <c r="K951" s="511"/>
      <c r="L951" s="549"/>
      <c r="M951" s="549"/>
      <c r="N951" s="550"/>
      <c r="O951" s="549"/>
    </row>
    <row r="952" spans="1:15" x14ac:dyDescent="0.2">
      <c r="A952" s="549"/>
      <c r="B952" s="549"/>
      <c r="C952" s="549"/>
      <c r="D952" s="549"/>
      <c r="E952" s="549"/>
      <c r="F952" s="549"/>
      <c r="G952" s="549"/>
      <c r="H952" s="550"/>
      <c r="I952" s="551"/>
      <c r="J952" s="551"/>
      <c r="K952" s="511"/>
      <c r="L952" s="549"/>
      <c r="M952" s="549"/>
      <c r="N952" s="550"/>
      <c r="O952" s="549"/>
    </row>
    <row r="953" spans="1:15" x14ac:dyDescent="0.2">
      <c r="A953" s="549"/>
      <c r="B953" s="549"/>
      <c r="C953" s="549"/>
      <c r="D953" s="549"/>
      <c r="E953" s="549"/>
      <c r="F953" s="549"/>
      <c r="G953" s="549"/>
      <c r="H953" s="550"/>
      <c r="I953" s="551"/>
      <c r="J953" s="551"/>
      <c r="K953" s="511"/>
      <c r="L953" s="549"/>
      <c r="M953" s="549"/>
      <c r="N953" s="550"/>
      <c r="O953" s="549"/>
    </row>
    <row r="954" spans="1:15" x14ac:dyDescent="0.2">
      <c r="A954" s="549"/>
      <c r="B954" s="549"/>
      <c r="C954" s="549"/>
      <c r="D954" s="549"/>
      <c r="E954" s="549"/>
      <c r="F954" s="549"/>
      <c r="G954" s="549"/>
      <c r="H954" s="550"/>
      <c r="I954" s="551"/>
      <c r="J954" s="551"/>
      <c r="K954" s="511"/>
      <c r="L954" s="549"/>
      <c r="M954" s="549"/>
      <c r="N954" s="550"/>
      <c r="O954" s="549"/>
    </row>
    <row r="955" spans="1:15" x14ac:dyDescent="0.2">
      <c r="A955" s="549"/>
      <c r="B955" s="549"/>
      <c r="C955" s="549"/>
      <c r="D955" s="549"/>
      <c r="E955" s="549"/>
      <c r="F955" s="549"/>
      <c r="G955" s="549"/>
      <c r="H955" s="550"/>
      <c r="I955" s="551"/>
      <c r="J955" s="551"/>
      <c r="K955" s="511"/>
      <c r="L955" s="549"/>
      <c r="M955" s="549"/>
      <c r="N955" s="550"/>
      <c r="O955" s="549"/>
    </row>
    <row r="956" spans="1:15" x14ac:dyDescent="0.2">
      <c r="A956" s="549"/>
      <c r="B956" s="549"/>
      <c r="C956" s="549"/>
      <c r="D956" s="549"/>
      <c r="E956" s="549"/>
      <c r="F956" s="549"/>
      <c r="G956" s="549"/>
      <c r="H956" s="550"/>
      <c r="I956" s="551"/>
      <c r="J956" s="551"/>
      <c r="K956" s="511"/>
      <c r="L956" s="549"/>
      <c r="M956" s="549"/>
      <c r="N956" s="550"/>
      <c r="O956" s="549"/>
    </row>
    <row r="957" spans="1:15" x14ac:dyDescent="0.2">
      <c r="A957" s="549"/>
      <c r="B957" s="549"/>
      <c r="C957" s="549"/>
      <c r="D957" s="549"/>
      <c r="E957" s="549"/>
      <c r="F957" s="549"/>
      <c r="G957" s="549"/>
      <c r="H957" s="550"/>
      <c r="I957" s="551"/>
      <c r="J957" s="551"/>
      <c r="K957" s="511"/>
      <c r="L957" s="549"/>
      <c r="M957" s="549"/>
      <c r="N957" s="550"/>
      <c r="O957" s="549"/>
    </row>
    <row r="958" spans="1:15" x14ac:dyDescent="0.2">
      <c r="A958" s="549"/>
      <c r="B958" s="549"/>
      <c r="C958" s="549"/>
      <c r="D958" s="549"/>
      <c r="E958" s="549"/>
      <c r="F958" s="549"/>
      <c r="G958" s="549"/>
      <c r="H958" s="550"/>
      <c r="I958" s="551"/>
      <c r="J958" s="551"/>
      <c r="K958" s="511"/>
      <c r="L958" s="549"/>
      <c r="M958" s="549"/>
      <c r="N958" s="550"/>
      <c r="O958" s="549"/>
    </row>
    <row r="959" spans="1:15" x14ac:dyDescent="0.2">
      <c r="A959" s="549"/>
      <c r="B959" s="549"/>
      <c r="C959" s="549"/>
      <c r="D959" s="549"/>
      <c r="E959" s="549"/>
      <c r="F959" s="549"/>
      <c r="G959" s="549"/>
      <c r="H959" s="550"/>
      <c r="I959" s="551"/>
      <c r="J959" s="551"/>
      <c r="K959" s="511"/>
      <c r="L959" s="549"/>
      <c r="M959" s="549"/>
      <c r="N959" s="550"/>
      <c r="O959" s="549"/>
    </row>
    <row r="960" spans="1:15" x14ac:dyDescent="0.2">
      <c r="A960" s="549"/>
      <c r="B960" s="549"/>
      <c r="C960" s="549"/>
      <c r="D960" s="549"/>
      <c r="E960" s="549"/>
      <c r="F960" s="549"/>
      <c r="G960" s="549"/>
      <c r="H960" s="550"/>
      <c r="I960" s="551"/>
      <c r="J960" s="551"/>
      <c r="K960" s="511"/>
      <c r="L960" s="549"/>
      <c r="M960" s="549"/>
      <c r="N960" s="550"/>
      <c r="O960" s="549"/>
    </row>
    <row r="961" spans="1:15" x14ac:dyDescent="0.2">
      <c r="A961" s="549"/>
      <c r="B961" s="549"/>
      <c r="C961" s="549"/>
      <c r="D961" s="549"/>
      <c r="E961" s="549"/>
      <c r="F961" s="549"/>
      <c r="G961" s="549"/>
      <c r="H961" s="550"/>
      <c r="I961" s="551"/>
      <c r="J961" s="551"/>
      <c r="K961" s="511"/>
      <c r="L961" s="549"/>
      <c r="M961" s="549"/>
      <c r="N961" s="550"/>
      <c r="O961" s="549"/>
    </row>
    <row r="962" spans="1:15" x14ac:dyDescent="0.2">
      <c r="A962" s="549"/>
      <c r="B962" s="549"/>
      <c r="C962" s="549"/>
      <c r="D962" s="549"/>
      <c r="E962" s="549"/>
      <c r="F962" s="549"/>
      <c r="G962" s="549"/>
      <c r="H962" s="550"/>
      <c r="I962" s="551"/>
      <c r="J962" s="551"/>
      <c r="K962" s="511"/>
      <c r="L962" s="549"/>
      <c r="M962" s="549"/>
      <c r="N962" s="550"/>
      <c r="O962" s="549"/>
    </row>
    <row r="963" spans="1:15" x14ac:dyDescent="0.2">
      <c r="A963" s="549"/>
      <c r="B963" s="549"/>
      <c r="C963" s="549"/>
      <c r="D963" s="549"/>
      <c r="E963" s="549"/>
      <c r="F963" s="549"/>
      <c r="G963" s="549"/>
      <c r="H963" s="550"/>
      <c r="I963" s="551"/>
      <c r="J963" s="551"/>
      <c r="K963" s="511"/>
      <c r="L963" s="549"/>
      <c r="M963" s="549"/>
      <c r="N963" s="550"/>
      <c r="O963" s="549"/>
    </row>
    <row r="964" spans="1:15" x14ac:dyDescent="0.2">
      <c r="A964" s="549"/>
      <c r="B964" s="549"/>
      <c r="C964" s="549"/>
      <c r="D964" s="549"/>
      <c r="E964" s="549"/>
      <c r="F964" s="549"/>
      <c r="G964" s="549"/>
      <c r="H964" s="550"/>
      <c r="I964" s="551"/>
      <c r="J964" s="551"/>
      <c r="K964" s="511"/>
      <c r="L964" s="549"/>
      <c r="M964" s="549"/>
      <c r="N964" s="550"/>
      <c r="O964" s="549"/>
    </row>
    <row r="965" spans="1:15" x14ac:dyDescent="0.2">
      <c r="A965" s="549"/>
      <c r="B965" s="549"/>
      <c r="C965" s="549"/>
      <c r="D965" s="549"/>
      <c r="E965" s="549"/>
      <c r="F965" s="549"/>
      <c r="G965" s="549"/>
      <c r="H965" s="550"/>
      <c r="I965" s="551"/>
      <c r="J965" s="551"/>
      <c r="K965" s="511"/>
      <c r="L965" s="549"/>
      <c r="M965" s="549"/>
      <c r="N965" s="550"/>
      <c r="O965" s="549"/>
    </row>
    <row r="966" spans="1:15" x14ac:dyDescent="0.2">
      <c r="A966" s="549"/>
      <c r="B966" s="549"/>
      <c r="C966" s="549"/>
      <c r="D966" s="549"/>
      <c r="E966" s="549"/>
      <c r="F966" s="549"/>
      <c r="G966" s="549"/>
      <c r="H966" s="550"/>
      <c r="I966" s="551"/>
      <c r="J966" s="551"/>
      <c r="K966" s="511"/>
      <c r="L966" s="549"/>
      <c r="M966" s="549"/>
      <c r="N966" s="550"/>
      <c r="O966" s="549"/>
    </row>
    <row r="967" spans="1:15" x14ac:dyDescent="0.2">
      <c r="A967" s="549"/>
      <c r="B967" s="549"/>
      <c r="C967" s="549"/>
      <c r="D967" s="549"/>
      <c r="E967" s="549"/>
      <c r="F967" s="549"/>
      <c r="G967" s="549"/>
      <c r="H967" s="550"/>
      <c r="I967" s="551"/>
      <c r="J967" s="551"/>
      <c r="K967" s="511"/>
      <c r="L967" s="549"/>
      <c r="M967" s="549"/>
      <c r="N967" s="550"/>
      <c r="O967" s="549"/>
    </row>
    <row r="968" spans="1:15" x14ac:dyDescent="0.2">
      <c r="A968" s="549"/>
      <c r="B968" s="549"/>
      <c r="C968" s="549"/>
      <c r="D968" s="549"/>
      <c r="E968" s="549"/>
      <c r="F968" s="549"/>
      <c r="G968" s="549"/>
      <c r="H968" s="550"/>
      <c r="I968" s="551"/>
      <c r="J968" s="551"/>
      <c r="K968" s="511"/>
      <c r="L968" s="549"/>
      <c r="M968" s="549"/>
      <c r="N968" s="550"/>
      <c r="O968" s="549"/>
    </row>
    <row r="969" spans="1:15" x14ac:dyDescent="0.2">
      <c r="A969" s="549"/>
      <c r="B969" s="549"/>
      <c r="C969" s="549"/>
      <c r="D969" s="549"/>
      <c r="E969" s="549"/>
      <c r="F969" s="549"/>
      <c r="G969" s="549"/>
      <c r="H969" s="550"/>
      <c r="I969" s="551"/>
      <c r="J969" s="551"/>
      <c r="K969" s="511"/>
      <c r="L969" s="549"/>
      <c r="M969" s="549"/>
      <c r="N969" s="550"/>
      <c r="O969" s="549"/>
    </row>
    <row r="970" spans="1:15" x14ac:dyDescent="0.2">
      <c r="A970" s="549"/>
      <c r="B970" s="549"/>
      <c r="C970" s="549"/>
      <c r="D970" s="549"/>
      <c r="E970" s="549"/>
      <c r="F970" s="549"/>
      <c r="G970" s="549"/>
      <c r="H970" s="550"/>
      <c r="I970" s="551"/>
      <c r="J970" s="551"/>
      <c r="K970" s="511"/>
      <c r="L970" s="549"/>
      <c r="M970" s="549"/>
      <c r="N970" s="550"/>
      <c r="O970" s="549"/>
    </row>
    <row r="971" spans="1:15" x14ac:dyDescent="0.2">
      <c r="A971" s="549"/>
      <c r="B971" s="549"/>
      <c r="C971" s="549"/>
      <c r="D971" s="549"/>
      <c r="E971" s="549"/>
      <c r="F971" s="549"/>
      <c r="G971" s="549"/>
      <c r="H971" s="550"/>
      <c r="I971" s="551"/>
      <c r="J971" s="551"/>
      <c r="K971" s="511"/>
      <c r="L971" s="549"/>
      <c r="M971" s="549"/>
      <c r="N971" s="550"/>
      <c r="O971" s="549"/>
    </row>
    <row r="972" spans="1:15" x14ac:dyDescent="0.2">
      <c r="A972" s="549"/>
      <c r="B972" s="549"/>
      <c r="C972" s="549"/>
      <c r="D972" s="549"/>
      <c r="E972" s="549"/>
      <c r="F972" s="549"/>
      <c r="G972" s="549"/>
      <c r="H972" s="550"/>
      <c r="I972" s="551"/>
      <c r="J972" s="551"/>
      <c r="K972" s="511"/>
      <c r="L972" s="549"/>
      <c r="M972" s="549"/>
      <c r="N972" s="550"/>
      <c r="O972" s="549"/>
    </row>
    <row r="973" spans="1:15" x14ac:dyDescent="0.2">
      <c r="A973" s="549"/>
      <c r="B973" s="549"/>
      <c r="C973" s="549"/>
      <c r="D973" s="549"/>
      <c r="E973" s="549"/>
      <c r="F973" s="549"/>
      <c r="G973" s="549"/>
      <c r="H973" s="550"/>
      <c r="I973" s="551"/>
      <c r="J973" s="551"/>
      <c r="K973" s="511"/>
      <c r="L973" s="549"/>
      <c r="M973" s="549"/>
      <c r="N973" s="550"/>
      <c r="O973" s="549"/>
    </row>
    <row r="974" spans="1:15" x14ac:dyDescent="0.2">
      <c r="A974" s="549"/>
      <c r="B974" s="549"/>
      <c r="C974" s="549"/>
      <c r="D974" s="549"/>
      <c r="E974" s="549"/>
      <c r="F974" s="549"/>
      <c r="G974" s="549"/>
      <c r="H974" s="550"/>
      <c r="I974" s="551"/>
      <c r="J974" s="551"/>
      <c r="K974" s="511"/>
      <c r="L974" s="549"/>
      <c r="M974" s="549"/>
      <c r="N974" s="550"/>
      <c r="O974" s="549"/>
    </row>
    <row r="975" spans="1:15" x14ac:dyDescent="0.2">
      <c r="A975" s="549"/>
      <c r="B975" s="549"/>
      <c r="C975" s="549"/>
      <c r="D975" s="549"/>
      <c r="E975" s="549"/>
      <c r="F975" s="549"/>
      <c r="G975" s="549"/>
      <c r="H975" s="550"/>
      <c r="I975" s="551"/>
      <c r="J975" s="551"/>
      <c r="K975" s="511"/>
      <c r="L975" s="549"/>
      <c r="M975" s="549"/>
      <c r="N975" s="550"/>
      <c r="O975" s="549"/>
    </row>
    <row r="976" spans="1:15" x14ac:dyDescent="0.2">
      <c r="A976" s="549"/>
      <c r="B976" s="549"/>
      <c r="C976" s="549"/>
      <c r="D976" s="549"/>
      <c r="E976" s="549"/>
      <c r="F976" s="549"/>
      <c r="G976" s="549"/>
      <c r="H976" s="550"/>
      <c r="I976" s="551"/>
      <c r="J976" s="551"/>
      <c r="K976" s="511"/>
      <c r="L976" s="549"/>
      <c r="M976" s="549"/>
      <c r="N976" s="550"/>
      <c r="O976" s="549"/>
    </row>
    <row r="977" spans="1:15" x14ac:dyDescent="0.2">
      <c r="A977" s="549"/>
      <c r="B977" s="549"/>
      <c r="C977" s="549"/>
      <c r="D977" s="549"/>
      <c r="E977" s="549"/>
      <c r="F977" s="549"/>
      <c r="G977" s="549"/>
      <c r="H977" s="550"/>
      <c r="I977" s="551"/>
      <c r="J977" s="551"/>
      <c r="K977" s="511"/>
      <c r="L977" s="549"/>
      <c r="M977" s="549"/>
      <c r="N977" s="550"/>
      <c r="O977" s="549"/>
    </row>
    <row r="978" spans="1:15" x14ac:dyDescent="0.2">
      <c r="A978" s="549"/>
      <c r="B978" s="549"/>
      <c r="C978" s="549"/>
      <c r="D978" s="549"/>
      <c r="E978" s="549"/>
      <c r="F978" s="549"/>
      <c r="G978" s="549"/>
      <c r="H978" s="550"/>
      <c r="I978" s="551"/>
      <c r="J978" s="551"/>
      <c r="K978" s="511"/>
      <c r="L978" s="549"/>
      <c r="M978" s="549"/>
      <c r="N978" s="550"/>
      <c r="O978" s="549"/>
    </row>
    <row r="979" spans="1:15" x14ac:dyDescent="0.2">
      <c r="A979" s="549"/>
      <c r="B979" s="549"/>
      <c r="C979" s="549"/>
      <c r="D979" s="549"/>
      <c r="E979" s="549"/>
      <c r="F979" s="549"/>
      <c r="G979" s="549"/>
      <c r="H979" s="550"/>
      <c r="I979" s="551"/>
      <c r="J979" s="551"/>
      <c r="K979" s="511"/>
      <c r="L979" s="549"/>
      <c r="M979" s="549"/>
      <c r="N979" s="550"/>
      <c r="O979" s="549"/>
    </row>
    <row r="980" spans="1:15" x14ac:dyDescent="0.2">
      <c r="A980" s="549"/>
      <c r="B980" s="549"/>
      <c r="C980" s="549"/>
      <c r="D980" s="549"/>
      <c r="E980" s="549"/>
      <c r="F980" s="549"/>
      <c r="G980" s="549"/>
      <c r="H980" s="550"/>
      <c r="I980" s="551"/>
      <c r="J980" s="551"/>
      <c r="K980" s="511"/>
      <c r="L980" s="549"/>
      <c r="M980" s="549"/>
      <c r="N980" s="550"/>
      <c r="O980" s="549"/>
    </row>
    <row r="981" spans="1:15" x14ac:dyDescent="0.2">
      <c r="A981" s="549"/>
      <c r="B981" s="549"/>
      <c r="C981" s="549"/>
      <c r="D981" s="549"/>
      <c r="E981" s="549"/>
      <c r="F981" s="549"/>
      <c r="G981" s="549"/>
      <c r="H981" s="550"/>
      <c r="I981" s="551"/>
      <c r="J981" s="551"/>
      <c r="K981" s="511"/>
      <c r="L981" s="549"/>
      <c r="M981" s="549"/>
      <c r="N981" s="550"/>
      <c r="O981" s="549"/>
    </row>
    <row r="982" spans="1:15" x14ac:dyDescent="0.2">
      <c r="A982" s="549"/>
      <c r="B982" s="549"/>
      <c r="C982" s="549"/>
      <c r="D982" s="549"/>
      <c r="E982" s="549"/>
      <c r="F982" s="549"/>
      <c r="G982" s="549"/>
      <c r="H982" s="550"/>
      <c r="I982" s="551"/>
      <c r="J982" s="551"/>
      <c r="K982" s="511"/>
      <c r="L982" s="549"/>
      <c r="M982" s="549"/>
      <c r="N982" s="550"/>
      <c r="O982" s="549"/>
    </row>
    <row r="983" spans="1:15" x14ac:dyDescent="0.2">
      <c r="A983" s="549"/>
      <c r="B983" s="549"/>
      <c r="C983" s="549"/>
      <c r="D983" s="549"/>
      <c r="E983" s="549"/>
      <c r="F983" s="549"/>
      <c r="G983" s="549"/>
      <c r="H983" s="550"/>
      <c r="I983" s="551"/>
      <c r="J983" s="551"/>
      <c r="K983" s="511"/>
      <c r="L983" s="549"/>
      <c r="M983" s="549"/>
      <c r="N983" s="550"/>
      <c r="O983" s="549"/>
    </row>
    <row r="984" spans="1:15" x14ac:dyDescent="0.2">
      <c r="A984" s="549"/>
      <c r="B984" s="549"/>
      <c r="C984" s="549"/>
      <c r="D984" s="549"/>
      <c r="E984" s="549"/>
      <c r="F984" s="549"/>
      <c r="G984" s="549"/>
      <c r="H984" s="550"/>
      <c r="I984" s="551"/>
      <c r="J984" s="551"/>
      <c r="K984" s="511"/>
      <c r="L984" s="549"/>
      <c r="M984" s="549"/>
      <c r="N984" s="550"/>
      <c r="O984" s="549"/>
    </row>
    <row r="985" spans="1:15" x14ac:dyDescent="0.2">
      <c r="A985" s="549"/>
      <c r="B985" s="549"/>
      <c r="C985" s="549"/>
      <c r="D985" s="549"/>
      <c r="E985" s="549"/>
      <c r="F985" s="549"/>
      <c r="G985" s="549"/>
      <c r="H985" s="550"/>
      <c r="I985" s="551"/>
      <c r="J985" s="551"/>
      <c r="K985" s="511"/>
      <c r="L985" s="549"/>
      <c r="M985" s="549"/>
      <c r="N985" s="550"/>
      <c r="O985" s="549"/>
    </row>
    <row r="986" spans="1:15" x14ac:dyDescent="0.2">
      <c r="A986" s="549"/>
      <c r="B986" s="549"/>
      <c r="C986" s="549"/>
      <c r="D986" s="549"/>
      <c r="E986" s="549"/>
      <c r="F986" s="549"/>
      <c r="G986" s="549"/>
      <c r="H986" s="550"/>
      <c r="I986" s="551"/>
      <c r="J986" s="551"/>
      <c r="K986" s="511"/>
      <c r="L986" s="549"/>
      <c r="M986" s="549"/>
      <c r="N986" s="550"/>
      <c r="O986" s="549"/>
    </row>
    <row r="987" spans="1:15" x14ac:dyDescent="0.2">
      <c r="A987" s="549"/>
      <c r="B987" s="549"/>
      <c r="C987" s="549"/>
      <c r="D987" s="549"/>
      <c r="E987" s="549"/>
      <c r="F987" s="549"/>
      <c r="G987" s="549"/>
      <c r="H987" s="550"/>
      <c r="I987" s="551"/>
      <c r="J987" s="551"/>
      <c r="K987" s="511"/>
      <c r="L987" s="549"/>
      <c r="M987" s="549"/>
      <c r="N987" s="550"/>
      <c r="O987" s="549"/>
    </row>
    <row r="988" spans="1:15" x14ac:dyDescent="0.2">
      <c r="A988" s="549"/>
      <c r="B988" s="549"/>
      <c r="C988" s="549"/>
      <c r="D988" s="549"/>
      <c r="E988" s="549"/>
      <c r="F988" s="549"/>
      <c r="G988" s="549"/>
      <c r="H988" s="550"/>
      <c r="I988" s="551"/>
      <c r="J988" s="551"/>
      <c r="K988" s="511"/>
      <c r="L988" s="549"/>
      <c r="M988" s="549"/>
      <c r="N988" s="550"/>
      <c r="O988" s="549"/>
    </row>
    <row r="989" spans="1:15" x14ac:dyDescent="0.2">
      <c r="A989" s="549"/>
      <c r="B989" s="549"/>
      <c r="C989" s="549"/>
      <c r="D989" s="549"/>
      <c r="E989" s="549"/>
      <c r="F989" s="549"/>
      <c r="G989" s="549"/>
      <c r="H989" s="550"/>
      <c r="I989" s="551"/>
      <c r="J989" s="551"/>
      <c r="K989" s="511"/>
      <c r="L989" s="549"/>
      <c r="M989" s="549"/>
      <c r="N989" s="550"/>
      <c r="O989" s="549"/>
    </row>
    <row r="990" spans="1:15" x14ac:dyDescent="0.2">
      <c r="A990" s="549"/>
      <c r="B990" s="549"/>
      <c r="C990" s="549"/>
      <c r="D990" s="549"/>
      <c r="E990" s="549"/>
      <c r="F990" s="549"/>
      <c r="G990" s="549"/>
      <c r="H990" s="550"/>
      <c r="I990" s="551"/>
      <c r="J990" s="551"/>
      <c r="K990" s="511"/>
      <c r="L990" s="549"/>
      <c r="M990" s="549"/>
      <c r="N990" s="550"/>
      <c r="O990" s="549"/>
    </row>
    <row r="991" spans="1:15" x14ac:dyDescent="0.2">
      <c r="A991" s="549"/>
      <c r="B991" s="549"/>
      <c r="C991" s="549"/>
      <c r="D991" s="549"/>
      <c r="E991" s="549"/>
      <c r="F991" s="549"/>
      <c r="G991" s="549"/>
      <c r="H991" s="550"/>
      <c r="I991" s="551"/>
      <c r="J991" s="551"/>
      <c r="K991" s="511"/>
      <c r="L991" s="549"/>
      <c r="M991" s="549"/>
      <c r="N991" s="550"/>
      <c r="O991" s="549"/>
    </row>
    <row r="992" spans="1:15" x14ac:dyDescent="0.2">
      <c r="A992" s="549"/>
      <c r="B992" s="549"/>
      <c r="C992" s="549"/>
      <c r="D992" s="549"/>
      <c r="E992" s="549"/>
      <c r="F992" s="549"/>
      <c r="G992" s="549"/>
      <c r="H992" s="550"/>
      <c r="I992" s="551"/>
      <c r="J992" s="551"/>
      <c r="K992" s="511"/>
      <c r="L992" s="549"/>
      <c r="M992" s="549"/>
      <c r="N992" s="550"/>
      <c r="O992" s="549"/>
    </row>
    <row r="993" spans="1:15" x14ac:dyDescent="0.2">
      <c r="A993" s="549"/>
      <c r="B993" s="549"/>
      <c r="C993" s="549"/>
      <c r="D993" s="549"/>
      <c r="E993" s="549"/>
      <c r="F993" s="549"/>
      <c r="G993" s="549"/>
      <c r="H993" s="550"/>
      <c r="I993" s="551"/>
      <c r="J993" s="551"/>
      <c r="K993" s="511"/>
      <c r="L993" s="549"/>
      <c r="M993" s="549"/>
      <c r="N993" s="550"/>
      <c r="O993" s="549"/>
    </row>
    <row r="994" spans="1:15" x14ac:dyDescent="0.2">
      <c r="A994" s="549"/>
      <c r="B994" s="549"/>
      <c r="C994" s="549"/>
      <c r="D994" s="549"/>
      <c r="E994" s="549"/>
      <c r="F994" s="549"/>
      <c r="G994" s="549"/>
      <c r="H994" s="550"/>
      <c r="I994" s="551"/>
      <c r="J994" s="551"/>
      <c r="K994" s="511"/>
      <c r="L994" s="549"/>
      <c r="M994" s="549"/>
      <c r="N994" s="550"/>
      <c r="O994" s="549"/>
    </row>
    <row r="995" spans="1:15" x14ac:dyDescent="0.2">
      <c r="A995" s="549"/>
      <c r="B995" s="549"/>
      <c r="C995" s="549"/>
      <c r="D995" s="549"/>
      <c r="E995" s="549"/>
      <c r="F995" s="549"/>
      <c r="G995" s="549"/>
      <c r="H995" s="550"/>
      <c r="I995" s="551"/>
      <c r="J995" s="551"/>
      <c r="K995" s="511"/>
      <c r="L995" s="549"/>
      <c r="M995" s="549"/>
      <c r="N995" s="550"/>
      <c r="O995" s="549"/>
    </row>
    <row r="996" spans="1:15" x14ac:dyDescent="0.2">
      <c r="A996" s="549"/>
      <c r="B996" s="549"/>
      <c r="C996" s="549"/>
      <c r="D996" s="549"/>
      <c r="E996" s="549"/>
      <c r="F996" s="549"/>
      <c r="G996" s="549"/>
      <c r="H996" s="550"/>
      <c r="I996" s="551"/>
      <c r="J996" s="551"/>
      <c r="K996" s="511"/>
      <c r="L996" s="549"/>
      <c r="M996" s="549"/>
      <c r="N996" s="550"/>
      <c r="O996" s="549"/>
    </row>
    <row r="997" spans="1:15" x14ac:dyDescent="0.2">
      <c r="A997" s="549"/>
      <c r="B997" s="549"/>
      <c r="C997" s="549"/>
      <c r="D997" s="549"/>
      <c r="E997" s="549"/>
      <c r="F997" s="549"/>
      <c r="G997" s="549"/>
      <c r="H997" s="550"/>
      <c r="I997" s="551"/>
      <c r="J997" s="551"/>
      <c r="K997" s="511"/>
      <c r="L997" s="549"/>
      <c r="M997" s="549"/>
      <c r="N997" s="550"/>
      <c r="O997" s="549"/>
    </row>
    <row r="998" spans="1:15" x14ac:dyDescent="0.2">
      <c r="A998" s="549"/>
      <c r="B998" s="549"/>
      <c r="C998" s="549"/>
      <c r="D998" s="549"/>
      <c r="E998" s="549"/>
      <c r="F998" s="549"/>
      <c r="G998" s="549"/>
      <c r="H998" s="550"/>
      <c r="I998" s="551"/>
      <c r="J998" s="551"/>
      <c r="K998" s="511"/>
      <c r="L998" s="549"/>
      <c r="M998" s="549"/>
      <c r="N998" s="550"/>
      <c r="O998" s="549"/>
    </row>
    <row r="999" spans="1:15" x14ac:dyDescent="0.2">
      <c r="A999" s="549"/>
      <c r="B999" s="549"/>
      <c r="C999" s="549"/>
      <c r="D999" s="549"/>
      <c r="E999" s="549"/>
      <c r="F999" s="549"/>
      <c r="G999" s="549"/>
      <c r="H999" s="550"/>
      <c r="I999" s="551"/>
      <c r="J999" s="551"/>
      <c r="K999" s="511"/>
      <c r="L999" s="549"/>
      <c r="M999" s="549"/>
      <c r="N999" s="550"/>
      <c r="O999" s="549"/>
    </row>
    <row r="1000" spans="1:15" x14ac:dyDescent="0.2">
      <c r="A1000" s="549"/>
      <c r="B1000" s="549"/>
      <c r="C1000" s="549"/>
      <c r="D1000" s="549"/>
      <c r="E1000" s="549"/>
      <c r="F1000" s="549"/>
      <c r="G1000" s="549"/>
      <c r="H1000" s="550"/>
      <c r="I1000" s="551"/>
      <c r="J1000" s="551"/>
      <c r="K1000" s="511"/>
      <c r="L1000" s="549"/>
      <c r="M1000" s="549"/>
      <c r="N1000" s="550"/>
      <c r="O1000" s="549"/>
    </row>
    <row r="1001" spans="1:15" x14ac:dyDescent="0.2">
      <c r="A1001" s="549"/>
      <c r="B1001" s="549"/>
      <c r="C1001" s="549"/>
      <c r="D1001" s="549"/>
      <c r="E1001" s="549"/>
      <c r="F1001" s="549"/>
      <c r="G1001" s="549"/>
      <c r="H1001" s="550"/>
      <c r="I1001" s="551"/>
      <c r="J1001" s="551"/>
      <c r="K1001" s="511"/>
      <c r="L1001" s="549"/>
      <c r="M1001" s="549"/>
      <c r="N1001" s="550"/>
      <c r="O1001" s="549"/>
    </row>
    <row r="1002" spans="1:15" x14ac:dyDescent="0.2">
      <c r="A1002" s="549"/>
      <c r="B1002" s="549"/>
      <c r="C1002" s="549"/>
      <c r="D1002" s="549"/>
      <c r="E1002" s="549"/>
      <c r="F1002" s="549"/>
      <c r="G1002" s="549"/>
      <c r="H1002" s="550"/>
      <c r="I1002" s="551"/>
      <c r="J1002" s="551"/>
      <c r="K1002" s="511"/>
      <c r="L1002" s="549"/>
      <c r="M1002" s="549"/>
      <c r="N1002" s="550"/>
      <c r="O1002" s="549"/>
    </row>
    <row r="1003" spans="1:15" x14ac:dyDescent="0.2">
      <c r="A1003" s="549"/>
      <c r="B1003" s="549"/>
      <c r="C1003" s="549"/>
      <c r="D1003" s="549"/>
      <c r="E1003" s="549"/>
      <c r="F1003" s="549"/>
      <c r="G1003" s="549"/>
      <c r="H1003" s="550"/>
      <c r="I1003" s="551"/>
      <c r="J1003" s="551"/>
      <c r="K1003" s="511"/>
      <c r="L1003" s="549"/>
      <c r="M1003" s="549"/>
      <c r="N1003" s="550"/>
      <c r="O1003" s="549"/>
    </row>
    <row r="1004" spans="1:15" x14ac:dyDescent="0.2">
      <c r="A1004" s="549"/>
      <c r="B1004" s="549"/>
      <c r="C1004" s="549"/>
      <c r="D1004" s="549"/>
      <c r="E1004" s="549"/>
      <c r="F1004" s="549"/>
      <c r="G1004" s="549"/>
      <c r="H1004" s="550"/>
      <c r="I1004" s="551"/>
      <c r="J1004" s="551"/>
      <c r="K1004" s="511"/>
      <c r="L1004" s="549"/>
      <c r="M1004" s="549"/>
      <c r="N1004" s="550"/>
      <c r="O1004" s="549"/>
    </row>
    <row r="1005" spans="1:15" x14ac:dyDescent="0.2">
      <c r="A1005" s="549"/>
      <c r="B1005" s="549"/>
      <c r="C1005" s="549"/>
      <c r="D1005" s="549"/>
      <c r="E1005" s="549"/>
      <c r="F1005" s="549"/>
      <c r="G1005" s="549"/>
      <c r="H1005" s="550"/>
      <c r="I1005" s="551"/>
      <c r="J1005" s="551"/>
      <c r="K1005" s="511"/>
      <c r="L1005" s="549"/>
      <c r="M1005" s="549"/>
      <c r="N1005" s="550"/>
      <c r="O1005" s="549"/>
    </row>
    <row r="1006" spans="1:15" x14ac:dyDescent="0.2">
      <c r="A1006" s="549"/>
      <c r="B1006" s="549"/>
      <c r="C1006" s="549"/>
      <c r="D1006" s="549"/>
      <c r="E1006" s="549"/>
      <c r="F1006" s="549"/>
      <c r="G1006" s="549"/>
      <c r="H1006" s="550"/>
      <c r="I1006" s="551"/>
      <c r="J1006" s="551"/>
      <c r="K1006" s="511"/>
      <c r="L1006" s="549"/>
      <c r="M1006" s="549"/>
      <c r="N1006" s="550"/>
      <c r="O1006" s="549"/>
    </row>
    <row r="1007" spans="1:15" x14ac:dyDescent="0.2">
      <c r="A1007" s="549"/>
      <c r="B1007" s="549"/>
      <c r="C1007" s="549"/>
      <c r="D1007" s="549"/>
      <c r="E1007" s="549"/>
      <c r="F1007" s="549"/>
      <c r="G1007" s="549"/>
      <c r="H1007" s="550"/>
      <c r="I1007" s="551"/>
      <c r="J1007" s="551"/>
      <c r="K1007" s="511"/>
      <c r="L1007" s="549"/>
      <c r="M1007" s="549"/>
      <c r="N1007" s="550"/>
      <c r="O1007" s="549"/>
    </row>
    <row r="1008" spans="1:15" x14ac:dyDescent="0.2">
      <c r="A1008" s="549"/>
      <c r="B1008" s="549"/>
      <c r="C1008" s="549"/>
      <c r="D1008" s="549"/>
      <c r="E1008" s="549"/>
      <c r="F1008" s="549"/>
      <c r="G1008" s="549"/>
      <c r="H1008" s="550"/>
      <c r="I1008" s="551"/>
      <c r="J1008" s="551"/>
      <c r="K1008" s="511"/>
      <c r="L1008" s="549"/>
      <c r="M1008" s="549"/>
      <c r="N1008" s="550"/>
      <c r="O1008" s="549"/>
    </row>
    <row r="1009" spans="1:15" x14ac:dyDescent="0.2">
      <c r="A1009" s="549"/>
      <c r="B1009" s="549"/>
      <c r="C1009" s="549"/>
      <c r="D1009" s="549"/>
      <c r="E1009" s="549"/>
      <c r="F1009" s="549"/>
      <c r="G1009" s="549"/>
      <c r="H1009" s="550"/>
      <c r="I1009" s="551"/>
      <c r="J1009" s="551"/>
      <c r="K1009" s="511"/>
      <c r="L1009" s="549"/>
      <c r="M1009" s="549"/>
      <c r="N1009" s="550"/>
      <c r="O1009" s="549"/>
    </row>
    <row r="1010" spans="1:15" x14ac:dyDescent="0.2">
      <c r="A1010" s="549"/>
      <c r="B1010" s="549"/>
      <c r="C1010" s="549"/>
      <c r="D1010" s="549"/>
      <c r="E1010" s="549"/>
      <c r="F1010" s="549"/>
      <c r="G1010" s="549"/>
      <c r="H1010" s="550"/>
      <c r="I1010" s="551"/>
      <c r="J1010" s="551"/>
      <c r="K1010" s="511"/>
      <c r="L1010" s="549"/>
      <c r="M1010" s="549"/>
      <c r="N1010" s="550"/>
      <c r="O1010" s="549"/>
    </row>
    <row r="1011" spans="1:15" x14ac:dyDescent="0.2">
      <c r="A1011" s="549"/>
      <c r="B1011" s="549"/>
      <c r="C1011" s="549"/>
      <c r="D1011" s="549"/>
      <c r="E1011" s="549"/>
      <c r="F1011" s="549"/>
      <c r="G1011" s="549"/>
      <c r="H1011" s="550"/>
      <c r="I1011" s="551"/>
      <c r="J1011" s="551"/>
      <c r="K1011" s="511"/>
      <c r="L1011" s="549"/>
      <c r="M1011" s="549"/>
      <c r="N1011" s="550"/>
      <c r="O1011" s="549"/>
    </row>
    <row r="1012" spans="1:15" x14ac:dyDescent="0.2">
      <c r="A1012" s="549"/>
      <c r="B1012" s="549"/>
      <c r="C1012" s="549"/>
      <c r="D1012" s="549"/>
      <c r="E1012" s="549"/>
      <c r="F1012" s="549"/>
      <c r="G1012" s="549"/>
      <c r="H1012" s="550"/>
      <c r="I1012" s="551"/>
      <c r="J1012" s="551"/>
      <c r="K1012" s="511"/>
      <c r="L1012" s="549"/>
      <c r="M1012" s="549"/>
      <c r="N1012" s="550"/>
      <c r="O1012" s="549"/>
    </row>
    <row r="1013" spans="1:15" x14ac:dyDescent="0.2">
      <c r="A1013" s="549"/>
      <c r="B1013" s="549"/>
      <c r="C1013" s="549"/>
      <c r="D1013" s="549"/>
      <c r="E1013" s="549"/>
      <c r="F1013" s="549"/>
      <c r="G1013" s="549"/>
      <c r="H1013" s="550"/>
      <c r="I1013" s="551"/>
      <c r="J1013" s="551"/>
      <c r="K1013" s="511"/>
      <c r="L1013" s="549"/>
      <c r="M1013" s="549"/>
      <c r="N1013" s="550"/>
      <c r="O1013" s="549"/>
    </row>
    <row r="1014" spans="1:15" x14ac:dyDescent="0.2">
      <c r="A1014" s="549"/>
      <c r="B1014" s="549"/>
      <c r="C1014" s="549"/>
      <c r="D1014" s="549"/>
      <c r="E1014" s="549"/>
      <c r="F1014" s="549"/>
      <c r="G1014" s="549"/>
      <c r="H1014" s="550"/>
      <c r="I1014" s="551"/>
      <c r="J1014" s="551"/>
      <c r="K1014" s="511"/>
      <c r="L1014" s="549"/>
      <c r="M1014" s="549"/>
      <c r="N1014" s="550"/>
      <c r="O1014" s="549"/>
    </row>
    <row r="1015" spans="1:15" x14ac:dyDescent="0.2">
      <c r="A1015" s="549"/>
      <c r="B1015" s="549"/>
      <c r="C1015" s="549"/>
      <c r="D1015" s="549"/>
      <c r="E1015" s="549"/>
      <c r="F1015" s="549"/>
      <c r="G1015" s="549"/>
      <c r="H1015" s="550"/>
      <c r="I1015" s="551"/>
      <c r="J1015" s="551"/>
      <c r="K1015" s="511"/>
      <c r="L1015" s="549"/>
      <c r="M1015" s="549"/>
      <c r="N1015" s="550"/>
      <c r="O1015" s="549"/>
    </row>
    <row r="1016" spans="1:15" x14ac:dyDescent="0.2">
      <c r="A1016" s="549"/>
      <c r="B1016" s="549"/>
      <c r="C1016" s="549"/>
      <c r="D1016" s="549"/>
      <c r="E1016" s="549"/>
      <c r="F1016" s="549"/>
      <c r="G1016" s="549"/>
      <c r="H1016" s="550"/>
      <c r="I1016" s="551"/>
      <c r="J1016" s="551"/>
      <c r="K1016" s="511"/>
      <c r="L1016" s="549"/>
      <c r="M1016" s="549"/>
      <c r="N1016" s="550"/>
      <c r="O1016" s="549"/>
    </row>
    <row r="1017" spans="1:15" x14ac:dyDescent="0.2">
      <c r="A1017" s="549"/>
      <c r="B1017" s="549"/>
      <c r="C1017" s="549"/>
      <c r="D1017" s="549"/>
      <c r="E1017" s="549"/>
      <c r="F1017" s="549"/>
      <c r="G1017" s="549"/>
      <c r="H1017" s="550"/>
      <c r="I1017" s="551"/>
      <c r="J1017" s="551"/>
      <c r="K1017" s="511"/>
      <c r="L1017" s="549"/>
      <c r="M1017" s="549"/>
      <c r="N1017" s="550"/>
      <c r="O1017" s="549"/>
    </row>
    <row r="1018" spans="1:15" x14ac:dyDescent="0.2">
      <c r="A1018" s="549"/>
      <c r="B1018" s="549"/>
      <c r="C1018" s="549"/>
      <c r="D1018" s="549"/>
      <c r="E1018" s="549"/>
      <c r="F1018" s="549"/>
      <c r="G1018" s="549"/>
      <c r="H1018" s="550"/>
      <c r="I1018" s="551"/>
      <c r="J1018" s="551"/>
      <c r="K1018" s="511"/>
      <c r="L1018" s="549"/>
      <c r="M1018" s="549"/>
      <c r="N1018" s="550"/>
      <c r="O1018" s="549"/>
    </row>
    <row r="1019" spans="1:15" x14ac:dyDescent="0.2">
      <c r="A1019" s="549"/>
      <c r="B1019" s="549"/>
      <c r="C1019" s="549"/>
      <c r="D1019" s="549"/>
      <c r="E1019" s="549"/>
      <c r="F1019" s="549"/>
      <c r="G1019" s="549"/>
      <c r="H1019" s="550"/>
      <c r="I1019" s="551"/>
      <c r="J1019" s="551"/>
      <c r="K1019" s="511"/>
      <c r="L1019" s="549"/>
      <c r="M1019" s="549"/>
      <c r="N1019" s="550"/>
      <c r="O1019" s="549"/>
    </row>
    <row r="1020" spans="1:15" x14ac:dyDescent="0.2">
      <c r="A1020" s="549"/>
      <c r="B1020" s="549"/>
      <c r="C1020" s="549"/>
      <c r="D1020" s="549"/>
      <c r="E1020" s="549"/>
      <c r="F1020" s="549"/>
      <c r="G1020" s="549"/>
      <c r="H1020" s="550"/>
      <c r="I1020" s="551"/>
      <c r="J1020" s="551"/>
      <c r="K1020" s="511"/>
      <c r="L1020" s="549"/>
      <c r="M1020" s="549"/>
      <c r="N1020" s="550"/>
      <c r="O1020" s="549"/>
    </row>
    <row r="1021" spans="1:15" x14ac:dyDescent="0.2">
      <c r="A1021" s="549"/>
      <c r="B1021" s="549"/>
      <c r="C1021" s="549"/>
      <c r="D1021" s="549"/>
      <c r="E1021" s="549"/>
      <c r="F1021" s="549"/>
      <c r="G1021" s="549"/>
      <c r="H1021" s="550"/>
      <c r="I1021" s="551"/>
      <c r="J1021" s="551"/>
      <c r="K1021" s="511"/>
      <c r="L1021" s="549"/>
      <c r="M1021" s="549"/>
      <c r="N1021" s="550"/>
      <c r="O1021" s="549"/>
    </row>
    <row r="1022" spans="1:15" x14ac:dyDescent="0.2">
      <c r="A1022" s="549"/>
      <c r="B1022" s="549"/>
      <c r="C1022" s="549"/>
      <c r="D1022" s="549"/>
      <c r="E1022" s="549"/>
      <c r="F1022" s="549"/>
      <c r="G1022" s="549"/>
      <c r="H1022" s="550"/>
      <c r="I1022" s="551"/>
      <c r="J1022" s="551"/>
      <c r="K1022" s="511"/>
      <c r="L1022" s="549"/>
      <c r="M1022" s="549"/>
      <c r="N1022" s="550"/>
      <c r="O1022" s="549"/>
    </row>
    <row r="1023" spans="1:15" x14ac:dyDescent="0.2">
      <c r="A1023" s="549"/>
      <c r="B1023" s="549"/>
      <c r="C1023" s="549"/>
      <c r="D1023" s="549"/>
      <c r="E1023" s="549"/>
      <c r="F1023" s="549"/>
      <c r="G1023" s="549"/>
      <c r="H1023" s="550"/>
      <c r="I1023" s="551"/>
      <c r="J1023" s="551"/>
      <c r="K1023" s="511"/>
      <c r="L1023" s="549"/>
      <c r="M1023" s="549"/>
      <c r="N1023" s="550"/>
      <c r="O1023" s="549"/>
    </row>
    <row r="1024" spans="1:15" x14ac:dyDescent="0.2">
      <c r="A1024" s="549"/>
      <c r="B1024" s="549"/>
      <c r="C1024" s="549"/>
      <c r="D1024" s="549"/>
      <c r="E1024" s="549"/>
      <c r="F1024" s="549"/>
      <c r="G1024" s="549"/>
      <c r="H1024" s="550"/>
      <c r="I1024" s="551"/>
      <c r="J1024" s="551"/>
      <c r="K1024" s="511"/>
      <c r="L1024" s="549"/>
      <c r="M1024" s="549"/>
      <c r="N1024" s="550"/>
      <c r="O1024" s="549"/>
    </row>
    <row r="1025" spans="1:15" x14ac:dyDescent="0.2">
      <c r="A1025" s="549"/>
      <c r="B1025" s="549"/>
      <c r="C1025" s="549"/>
      <c r="D1025" s="549"/>
      <c r="E1025" s="549"/>
      <c r="F1025" s="549"/>
      <c r="G1025" s="549"/>
      <c r="H1025" s="550"/>
      <c r="I1025" s="551"/>
      <c r="J1025" s="551"/>
      <c r="K1025" s="511"/>
      <c r="L1025" s="549"/>
      <c r="M1025" s="549"/>
      <c r="N1025" s="550"/>
      <c r="O1025" s="549"/>
    </row>
    <row r="1026" spans="1:15" x14ac:dyDescent="0.2">
      <c r="A1026" s="549"/>
      <c r="B1026" s="549"/>
      <c r="C1026" s="549"/>
      <c r="D1026" s="549"/>
      <c r="E1026" s="549"/>
      <c r="F1026" s="549"/>
      <c r="G1026" s="549"/>
      <c r="H1026" s="550"/>
      <c r="I1026" s="551"/>
      <c r="J1026" s="551"/>
      <c r="K1026" s="511"/>
      <c r="L1026" s="549"/>
      <c r="M1026" s="549"/>
      <c r="N1026" s="550"/>
      <c r="O1026" s="549"/>
    </row>
    <row r="1027" spans="1:15" x14ac:dyDescent="0.2">
      <c r="A1027" s="549"/>
      <c r="B1027" s="549"/>
      <c r="C1027" s="549"/>
      <c r="D1027" s="549"/>
      <c r="E1027" s="549"/>
      <c r="F1027" s="549"/>
      <c r="G1027" s="549"/>
      <c r="H1027" s="550"/>
      <c r="I1027" s="551"/>
      <c r="J1027" s="551"/>
      <c r="K1027" s="511"/>
      <c r="L1027" s="549"/>
      <c r="M1027" s="549"/>
      <c r="N1027" s="550"/>
      <c r="O1027" s="549"/>
    </row>
    <row r="1028" spans="1:15" x14ac:dyDescent="0.2">
      <c r="A1028" s="549"/>
      <c r="B1028" s="549"/>
      <c r="C1028" s="549"/>
      <c r="D1028" s="549"/>
      <c r="E1028" s="549"/>
      <c r="F1028" s="549"/>
      <c r="G1028" s="549"/>
      <c r="H1028" s="550"/>
      <c r="I1028" s="551"/>
      <c r="J1028" s="551"/>
      <c r="K1028" s="511"/>
      <c r="L1028" s="549"/>
      <c r="M1028" s="549"/>
      <c r="N1028" s="550"/>
      <c r="O1028" s="549"/>
    </row>
    <row r="1029" spans="1:15" x14ac:dyDescent="0.2">
      <c r="A1029" s="549"/>
      <c r="B1029" s="549"/>
      <c r="C1029" s="549"/>
      <c r="D1029" s="549"/>
      <c r="E1029" s="549"/>
      <c r="F1029" s="549"/>
      <c r="G1029" s="549"/>
      <c r="H1029" s="550"/>
      <c r="I1029" s="551"/>
      <c r="J1029" s="551"/>
      <c r="K1029" s="511"/>
      <c r="L1029" s="549"/>
      <c r="M1029" s="549"/>
      <c r="N1029" s="550"/>
      <c r="O1029" s="549"/>
    </row>
    <row r="1030" spans="1:15" x14ac:dyDescent="0.2">
      <c r="A1030" s="549"/>
      <c r="B1030" s="549"/>
      <c r="C1030" s="549"/>
      <c r="D1030" s="549"/>
      <c r="E1030" s="549"/>
      <c r="F1030" s="549"/>
      <c r="G1030" s="549"/>
      <c r="H1030" s="550"/>
      <c r="I1030" s="551"/>
      <c r="J1030" s="551"/>
      <c r="K1030" s="511"/>
      <c r="L1030" s="549"/>
      <c r="M1030" s="549"/>
      <c r="N1030" s="550"/>
      <c r="O1030" s="549"/>
    </row>
    <row r="1031" spans="1:15" x14ac:dyDescent="0.2">
      <c r="A1031" s="549"/>
      <c r="B1031" s="549"/>
      <c r="C1031" s="549"/>
      <c r="D1031" s="549"/>
      <c r="E1031" s="549"/>
      <c r="F1031" s="549"/>
      <c r="G1031" s="549"/>
      <c r="H1031" s="550"/>
      <c r="I1031" s="551"/>
      <c r="J1031" s="551"/>
      <c r="K1031" s="511"/>
      <c r="L1031" s="549"/>
      <c r="M1031" s="549"/>
      <c r="N1031" s="550"/>
      <c r="O1031" s="549"/>
    </row>
    <row r="1032" spans="1:15" x14ac:dyDescent="0.2">
      <c r="A1032" s="549"/>
      <c r="B1032" s="549"/>
      <c r="C1032" s="549"/>
      <c r="D1032" s="549"/>
      <c r="E1032" s="549"/>
      <c r="F1032" s="549"/>
      <c r="G1032" s="549"/>
      <c r="H1032" s="550"/>
      <c r="I1032" s="551"/>
      <c r="J1032" s="551"/>
      <c r="K1032" s="511"/>
      <c r="L1032" s="549"/>
      <c r="M1032" s="549"/>
      <c r="N1032" s="550"/>
      <c r="O1032" s="549"/>
    </row>
    <row r="1033" spans="1:15" x14ac:dyDescent="0.2">
      <c r="A1033" s="549"/>
      <c r="B1033" s="549"/>
      <c r="C1033" s="549"/>
      <c r="D1033" s="549"/>
      <c r="E1033" s="549"/>
      <c r="F1033" s="549"/>
      <c r="G1033" s="549"/>
      <c r="H1033" s="550"/>
      <c r="I1033" s="551"/>
      <c r="J1033" s="551"/>
      <c r="K1033" s="511"/>
      <c r="L1033" s="549"/>
      <c r="M1033" s="549"/>
      <c r="N1033" s="550"/>
      <c r="O1033" s="549"/>
    </row>
    <row r="1034" spans="1:15" x14ac:dyDescent="0.2">
      <c r="A1034" s="549"/>
      <c r="B1034" s="549"/>
      <c r="C1034" s="549"/>
      <c r="D1034" s="549"/>
      <c r="E1034" s="549"/>
      <c r="F1034" s="549"/>
      <c r="G1034" s="549"/>
      <c r="H1034" s="550"/>
      <c r="I1034" s="551"/>
      <c r="J1034" s="551"/>
      <c r="K1034" s="511"/>
      <c r="L1034" s="549"/>
      <c r="M1034" s="549"/>
      <c r="N1034" s="550"/>
      <c r="O1034" s="549"/>
    </row>
    <row r="1035" spans="1:15" x14ac:dyDescent="0.2">
      <c r="A1035" s="549"/>
      <c r="B1035" s="549"/>
      <c r="C1035" s="549"/>
      <c r="D1035" s="549"/>
      <c r="E1035" s="549"/>
      <c r="F1035" s="549"/>
      <c r="G1035" s="549"/>
      <c r="H1035" s="550"/>
      <c r="I1035" s="551"/>
      <c r="J1035" s="551"/>
      <c r="K1035" s="511"/>
      <c r="L1035" s="549"/>
      <c r="M1035" s="549"/>
      <c r="N1035" s="550"/>
      <c r="O1035" s="549"/>
    </row>
    <row r="1036" spans="1:15" x14ac:dyDescent="0.2">
      <c r="A1036" s="549"/>
      <c r="B1036" s="549"/>
      <c r="C1036" s="549"/>
      <c r="D1036" s="549"/>
      <c r="E1036" s="549"/>
      <c r="F1036" s="549"/>
      <c r="G1036" s="549"/>
      <c r="H1036" s="550"/>
      <c r="I1036" s="551"/>
      <c r="J1036" s="551"/>
      <c r="K1036" s="511"/>
      <c r="L1036" s="549"/>
      <c r="M1036" s="549"/>
      <c r="N1036" s="550"/>
      <c r="O1036" s="549"/>
    </row>
    <row r="1037" spans="1:15" x14ac:dyDescent="0.2">
      <c r="A1037" s="549"/>
      <c r="B1037" s="549"/>
      <c r="C1037" s="549"/>
      <c r="D1037" s="549"/>
      <c r="E1037" s="549"/>
      <c r="F1037" s="549"/>
      <c r="G1037" s="549"/>
      <c r="H1037" s="550"/>
      <c r="I1037" s="551"/>
      <c r="J1037" s="551"/>
      <c r="K1037" s="511"/>
      <c r="L1037" s="549"/>
      <c r="M1037" s="549"/>
      <c r="N1037" s="550"/>
      <c r="O1037" s="549"/>
    </row>
    <row r="1038" spans="1:15" x14ac:dyDescent="0.2">
      <c r="A1038" s="549"/>
      <c r="B1038" s="549"/>
      <c r="C1038" s="549"/>
      <c r="D1038" s="549"/>
      <c r="E1038" s="549"/>
      <c r="F1038" s="549"/>
      <c r="G1038" s="549"/>
      <c r="H1038" s="550"/>
      <c r="I1038" s="551"/>
      <c r="J1038" s="551"/>
      <c r="K1038" s="511"/>
      <c r="L1038" s="549"/>
      <c r="M1038" s="549"/>
      <c r="N1038" s="550"/>
      <c r="O1038" s="549"/>
    </row>
    <row r="1039" spans="1:15" x14ac:dyDescent="0.2">
      <c r="A1039" s="549"/>
      <c r="B1039" s="549"/>
      <c r="C1039" s="549"/>
      <c r="D1039" s="549"/>
      <c r="E1039" s="549"/>
      <c r="F1039" s="549"/>
      <c r="G1039" s="549"/>
      <c r="H1039" s="550"/>
      <c r="I1039" s="551"/>
      <c r="J1039" s="551"/>
      <c r="K1039" s="511"/>
      <c r="L1039" s="549"/>
      <c r="M1039" s="549"/>
      <c r="N1039" s="550"/>
      <c r="O1039" s="549"/>
    </row>
    <row r="1040" spans="1:15" x14ac:dyDescent="0.2">
      <c r="A1040" s="549"/>
      <c r="B1040" s="549"/>
      <c r="C1040" s="549"/>
      <c r="D1040" s="549"/>
      <c r="E1040" s="549"/>
      <c r="F1040" s="549"/>
      <c r="G1040" s="549"/>
      <c r="H1040" s="550"/>
      <c r="I1040" s="551"/>
      <c r="J1040" s="551"/>
      <c r="K1040" s="511"/>
      <c r="L1040" s="549"/>
      <c r="M1040" s="549"/>
      <c r="N1040" s="550"/>
      <c r="O1040" s="549"/>
    </row>
    <row r="1041" spans="1:15" x14ac:dyDescent="0.2">
      <c r="A1041" s="549"/>
      <c r="B1041" s="549"/>
      <c r="C1041" s="549"/>
      <c r="D1041" s="549"/>
      <c r="E1041" s="549"/>
      <c r="F1041" s="549"/>
      <c r="G1041" s="549"/>
      <c r="H1041" s="550"/>
      <c r="I1041" s="551"/>
      <c r="J1041" s="551"/>
      <c r="K1041" s="511"/>
      <c r="L1041" s="549"/>
      <c r="M1041" s="549"/>
      <c r="N1041" s="550"/>
      <c r="O1041" s="549"/>
    </row>
    <row r="1042" spans="1:15" x14ac:dyDescent="0.2">
      <c r="A1042" s="549"/>
      <c r="B1042" s="549"/>
      <c r="C1042" s="549"/>
      <c r="D1042" s="549"/>
      <c r="E1042" s="549"/>
      <c r="F1042" s="549"/>
      <c r="G1042" s="549"/>
      <c r="H1042" s="550"/>
      <c r="I1042" s="551"/>
      <c r="J1042" s="551"/>
      <c r="K1042" s="511"/>
      <c r="L1042" s="549"/>
      <c r="M1042" s="549"/>
      <c r="N1042" s="550"/>
      <c r="O1042" s="549"/>
    </row>
    <row r="1043" spans="1:15" x14ac:dyDescent="0.2">
      <c r="A1043" s="549"/>
      <c r="B1043" s="549"/>
      <c r="C1043" s="549"/>
      <c r="D1043" s="549"/>
      <c r="E1043" s="549"/>
      <c r="F1043" s="549"/>
      <c r="G1043" s="549"/>
      <c r="H1043" s="550"/>
      <c r="I1043" s="551"/>
      <c r="J1043" s="551"/>
      <c r="K1043" s="511"/>
      <c r="L1043" s="549"/>
      <c r="M1043" s="549"/>
      <c r="N1043" s="550"/>
      <c r="O1043" s="549"/>
    </row>
    <row r="1044" spans="1:15" x14ac:dyDescent="0.2">
      <c r="A1044" s="549"/>
      <c r="B1044" s="549"/>
      <c r="C1044" s="549"/>
      <c r="D1044" s="549"/>
      <c r="E1044" s="549"/>
      <c r="F1044" s="549"/>
      <c r="G1044" s="549"/>
      <c r="H1044" s="550"/>
      <c r="I1044" s="551"/>
      <c r="J1044" s="551"/>
      <c r="K1044" s="511"/>
      <c r="L1044" s="549"/>
      <c r="M1044" s="549"/>
      <c r="N1044" s="550"/>
      <c r="O1044" s="549"/>
    </row>
    <row r="1045" spans="1:15" x14ac:dyDescent="0.2">
      <c r="A1045" s="549"/>
      <c r="B1045" s="549"/>
      <c r="C1045" s="549"/>
      <c r="D1045" s="549"/>
      <c r="E1045" s="549"/>
      <c r="F1045" s="549"/>
      <c r="G1045" s="549"/>
      <c r="H1045" s="550"/>
      <c r="I1045" s="551"/>
      <c r="J1045" s="551"/>
      <c r="K1045" s="511"/>
      <c r="L1045" s="549"/>
      <c r="M1045" s="549"/>
      <c r="N1045" s="550"/>
      <c r="O1045" s="549"/>
    </row>
    <row r="1046" spans="1:15" x14ac:dyDescent="0.2">
      <c r="A1046" s="549"/>
      <c r="B1046" s="549"/>
      <c r="C1046" s="549"/>
      <c r="D1046" s="549"/>
      <c r="E1046" s="549"/>
      <c r="F1046" s="549"/>
      <c r="G1046" s="549"/>
      <c r="H1046" s="550"/>
      <c r="I1046" s="551"/>
      <c r="J1046" s="551"/>
      <c r="K1046" s="511"/>
      <c r="L1046" s="549"/>
      <c r="M1046" s="549"/>
      <c r="N1046" s="550"/>
      <c r="O1046" s="549"/>
    </row>
    <row r="1047" spans="1:15" x14ac:dyDescent="0.2">
      <c r="A1047" s="549"/>
      <c r="B1047" s="549"/>
      <c r="C1047" s="549"/>
      <c r="D1047" s="549"/>
      <c r="E1047" s="549"/>
      <c r="F1047" s="549"/>
      <c r="G1047" s="549"/>
      <c r="H1047" s="550"/>
      <c r="I1047" s="551"/>
      <c r="J1047" s="551"/>
      <c r="K1047" s="511"/>
      <c r="L1047" s="549"/>
      <c r="M1047" s="549"/>
      <c r="N1047" s="550"/>
      <c r="O1047" s="549"/>
    </row>
    <row r="1048" spans="1:15" x14ac:dyDescent="0.2">
      <c r="A1048" s="549"/>
      <c r="B1048" s="549"/>
      <c r="C1048" s="549"/>
      <c r="D1048" s="549"/>
      <c r="E1048" s="549"/>
      <c r="F1048" s="549"/>
      <c r="G1048" s="549"/>
      <c r="H1048" s="550"/>
      <c r="I1048" s="551"/>
      <c r="J1048" s="551"/>
      <c r="K1048" s="511"/>
      <c r="L1048" s="549"/>
      <c r="M1048" s="549"/>
      <c r="N1048" s="550"/>
      <c r="O1048" s="549"/>
    </row>
    <row r="1049" spans="1:15" x14ac:dyDescent="0.2">
      <c r="A1049" s="549"/>
      <c r="B1049" s="549"/>
      <c r="C1049" s="549"/>
      <c r="D1049" s="549"/>
      <c r="E1049" s="549"/>
      <c r="F1049" s="549"/>
      <c r="G1049" s="549"/>
      <c r="H1049" s="550"/>
      <c r="I1049" s="551"/>
      <c r="J1049" s="551"/>
      <c r="K1049" s="511"/>
      <c r="L1049" s="549"/>
      <c r="M1049" s="549"/>
      <c r="N1049" s="550"/>
      <c r="O1049" s="549"/>
    </row>
    <row r="1050" spans="1:15" x14ac:dyDescent="0.2">
      <c r="A1050" s="549"/>
      <c r="B1050" s="549"/>
      <c r="C1050" s="549"/>
      <c r="D1050" s="549"/>
      <c r="E1050" s="549"/>
      <c r="F1050" s="549"/>
      <c r="G1050" s="549"/>
      <c r="H1050" s="550"/>
      <c r="I1050" s="551"/>
      <c r="J1050" s="551"/>
      <c r="K1050" s="511"/>
      <c r="L1050" s="549"/>
      <c r="M1050" s="549"/>
      <c r="N1050" s="550"/>
      <c r="O1050" s="549"/>
    </row>
    <row r="1051" spans="1:15" x14ac:dyDescent="0.2">
      <c r="A1051" s="549"/>
      <c r="B1051" s="549"/>
      <c r="C1051" s="549"/>
      <c r="D1051" s="549"/>
      <c r="E1051" s="549"/>
      <c r="F1051" s="549"/>
      <c r="G1051" s="549"/>
      <c r="H1051" s="550"/>
      <c r="I1051" s="551"/>
      <c r="J1051" s="551"/>
      <c r="K1051" s="511"/>
      <c r="L1051" s="549"/>
      <c r="M1051" s="549"/>
      <c r="N1051" s="550"/>
      <c r="O1051" s="549"/>
    </row>
    <row r="1052" spans="1:15" x14ac:dyDescent="0.2">
      <c r="A1052" s="549"/>
      <c r="B1052" s="549"/>
      <c r="C1052" s="549"/>
      <c r="D1052" s="549"/>
      <c r="E1052" s="549"/>
      <c r="F1052" s="549"/>
      <c r="G1052" s="549"/>
      <c r="H1052" s="550"/>
      <c r="I1052" s="551"/>
      <c r="J1052" s="551"/>
      <c r="K1052" s="511"/>
      <c r="L1052" s="549"/>
      <c r="M1052" s="549"/>
      <c r="N1052" s="550"/>
      <c r="O1052" s="549"/>
    </row>
    <row r="1053" spans="1:15" x14ac:dyDescent="0.2">
      <c r="A1053" s="549"/>
      <c r="B1053" s="549"/>
      <c r="C1053" s="549"/>
      <c r="D1053" s="549"/>
      <c r="E1053" s="549"/>
      <c r="F1053" s="549"/>
      <c r="G1053" s="549"/>
      <c r="H1053" s="550"/>
      <c r="I1053" s="551"/>
      <c r="J1053" s="551"/>
      <c r="K1053" s="511"/>
      <c r="L1053" s="549"/>
      <c r="M1053" s="549"/>
      <c r="N1053" s="550"/>
      <c r="O1053" s="549"/>
    </row>
    <row r="1054" spans="1:15" x14ac:dyDescent="0.2">
      <c r="A1054" s="549"/>
      <c r="B1054" s="549"/>
      <c r="C1054" s="549"/>
      <c r="D1054" s="549"/>
      <c r="E1054" s="549"/>
      <c r="F1054" s="549"/>
      <c r="G1054" s="549"/>
      <c r="H1054" s="550"/>
      <c r="I1054" s="551"/>
      <c r="J1054" s="551"/>
      <c r="K1054" s="511"/>
      <c r="L1054" s="549"/>
      <c r="M1054" s="549"/>
      <c r="N1054" s="550"/>
      <c r="O1054" s="549"/>
    </row>
    <row r="1055" spans="1:15" x14ac:dyDescent="0.2">
      <c r="A1055" s="549"/>
      <c r="B1055" s="549"/>
      <c r="C1055" s="549"/>
      <c r="D1055" s="549"/>
      <c r="E1055" s="549"/>
      <c r="F1055" s="549"/>
      <c r="G1055" s="549"/>
      <c r="H1055" s="550"/>
      <c r="I1055" s="551"/>
      <c r="J1055" s="551"/>
      <c r="K1055" s="511"/>
      <c r="L1055" s="549"/>
      <c r="M1055" s="549"/>
      <c r="N1055" s="550"/>
      <c r="O1055" s="549"/>
    </row>
    <row r="1056" spans="1:15" x14ac:dyDescent="0.2">
      <c r="A1056" s="549"/>
      <c r="B1056" s="549"/>
      <c r="C1056" s="549"/>
      <c r="D1056" s="549"/>
      <c r="E1056" s="549"/>
      <c r="F1056" s="549"/>
      <c r="G1056" s="549"/>
      <c r="H1056" s="550"/>
      <c r="I1056" s="551"/>
      <c r="J1056" s="551"/>
      <c r="K1056" s="511"/>
      <c r="L1056" s="549"/>
      <c r="M1056" s="549"/>
      <c r="N1056" s="550"/>
      <c r="O1056" s="549"/>
    </row>
    <row r="1057" spans="1:15" x14ac:dyDescent="0.2">
      <c r="A1057" s="549"/>
      <c r="B1057" s="549"/>
      <c r="C1057" s="549"/>
      <c r="D1057" s="549"/>
      <c r="E1057" s="549"/>
      <c r="F1057" s="549"/>
      <c r="G1057" s="549"/>
      <c r="H1057" s="550"/>
      <c r="I1057" s="551"/>
      <c r="J1057" s="551"/>
      <c r="K1057" s="511"/>
      <c r="L1057" s="549"/>
      <c r="M1057" s="549"/>
      <c r="N1057" s="550"/>
      <c r="O1057" s="549"/>
    </row>
    <row r="1058" spans="1:15" x14ac:dyDescent="0.2">
      <c r="A1058" s="549"/>
      <c r="B1058" s="549"/>
      <c r="C1058" s="549"/>
      <c r="D1058" s="549"/>
      <c r="E1058" s="549"/>
      <c r="F1058" s="549"/>
      <c r="G1058" s="549"/>
      <c r="H1058" s="550"/>
      <c r="I1058" s="551"/>
      <c r="J1058" s="551"/>
      <c r="K1058" s="511"/>
      <c r="L1058" s="549"/>
      <c r="M1058" s="549"/>
      <c r="N1058" s="550"/>
      <c r="O1058" s="549"/>
    </row>
    <row r="1059" spans="1:15" x14ac:dyDescent="0.2">
      <c r="A1059" s="549"/>
      <c r="B1059" s="549"/>
      <c r="C1059" s="549"/>
      <c r="D1059" s="549"/>
      <c r="E1059" s="549"/>
      <c r="F1059" s="549"/>
      <c r="G1059" s="549"/>
      <c r="H1059" s="550"/>
      <c r="I1059" s="551"/>
      <c r="J1059" s="551"/>
      <c r="K1059" s="511"/>
      <c r="L1059" s="549"/>
      <c r="M1059" s="549"/>
      <c r="N1059" s="550"/>
      <c r="O1059" s="549"/>
    </row>
    <row r="1060" spans="1:15" x14ac:dyDescent="0.2">
      <c r="A1060" s="549"/>
      <c r="B1060" s="549"/>
      <c r="C1060" s="549"/>
      <c r="D1060" s="549"/>
      <c r="E1060" s="549"/>
      <c r="F1060" s="549"/>
      <c r="G1060" s="549"/>
      <c r="H1060" s="550"/>
      <c r="I1060" s="551"/>
      <c r="J1060" s="551"/>
      <c r="K1060" s="511"/>
      <c r="L1060" s="549"/>
      <c r="M1060" s="549"/>
      <c r="N1060" s="550"/>
      <c r="O1060" s="549"/>
    </row>
    <row r="1061" spans="1:15" x14ac:dyDescent="0.2">
      <c r="A1061" s="549"/>
      <c r="B1061" s="549"/>
      <c r="C1061" s="549"/>
      <c r="D1061" s="549"/>
      <c r="E1061" s="549"/>
      <c r="F1061" s="549"/>
      <c r="G1061" s="549"/>
      <c r="H1061" s="550"/>
      <c r="I1061" s="551"/>
      <c r="J1061" s="551"/>
      <c r="K1061" s="511"/>
      <c r="L1061" s="549"/>
      <c r="M1061" s="549"/>
      <c r="N1061" s="550"/>
      <c r="O1061" s="549"/>
    </row>
    <row r="1062" spans="1:15" x14ac:dyDescent="0.2">
      <c r="A1062" s="549"/>
      <c r="B1062" s="549"/>
      <c r="C1062" s="549"/>
      <c r="D1062" s="549"/>
      <c r="E1062" s="549"/>
      <c r="F1062" s="549"/>
      <c r="G1062" s="549"/>
      <c r="H1062" s="550"/>
      <c r="I1062" s="551"/>
      <c r="J1062" s="551"/>
      <c r="K1062" s="511"/>
      <c r="L1062" s="549"/>
      <c r="M1062" s="549"/>
      <c r="N1062" s="550"/>
      <c r="O1062" s="549"/>
    </row>
    <row r="1063" spans="1:15" x14ac:dyDescent="0.2">
      <c r="A1063" s="549"/>
      <c r="B1063" s="549"/>
      <c r="C1063" s="549"/>
      <c r="D1063" s="549"/>
      <c r="E1063" s="549"/>
      <c r="F1063" s="549"/>
      <c r="G1063" s="549"/>
      <c r="H1063" s="550"/>
      <c r="I1063" s="551"/>
      <c r="J1063" s="551"/>
      <c r="K1063" s="511"/>
      <c r="L1063" s="549"/>
      <c r="M1063" s="549"/>
      <c r="N1063" s="550"/>
      <c r="O1063" s="549"/>
    </row>
    <row r="1064" spans="1:15" x14ac:dyDescent="0.2">
      <c r="A1064" s="549"/>
      <c r="B1064" s="549"/>
      <c r="C1064" s="549"/>
      <c r="D1064" s="549"/>
      <c r="E1064" s="549"/>
      <c r="F1064" s="549"/>
      <c r="G1064" s="549"/>
      <c r="H1064" s="550"/>
      <c r="I1064" s="551"/>
      <c r="J1064" s="551"/>
      <c r="K1064" s="511"/>
      <c r="L1064" s="549"/>
      <c r="M1064" s="549"/>
      <c r="N1064" s="550"/>
      <c r="O1064" s="549"/>
    </row>
    <row r="1065" spans="1:15" x14ac:dyDescent="0.2">
      <c r="A1065" s="549"/>
      <c r="B1065" s="549"/>
      <c r="C1065" s="549"/>
      <c r="D1065" s="549"/>
      <c r="E1065" s="549"/>
      <c r="F1065" s="549"/>
      <c r="G1065" s="549"/>
      <c r="H1065" s="550"/>
      <c r="I1065" s="551"/>
      <c r="J1065" s="551"/>
      <c r="K1065" s="511"/>
      <c r="L1065" s="549"/>
      <c r="M1065" s="549"/>
      <c r="N1065" s="550"/>
      <c r="O1065" s="549"/>
    </row>
    <row r="1066" spans="1:15" x14ac:dyDescent="0.2">
      <c r="A1066" s="549"/>
      <c r="B1066" s="549"/>
      <c r="C1066" s="549"/>
      <c r="D1066" s="549"/>
      <c r="E1066" s="549"/>
      <c r="F1066" s="549"/>
      <c r="G1066" s="549"/>
      <c r="H1066" s="550"/>
      <c r="I1066" s="551"/>
      <c r="J1066" s="551"/>
      <c r="K1066" s="511"/>
      <c r="L1066" s="549"/>
      <c r="M1066" s="549"/>
      <c r="N1066" s="550"/>
      <c r="O1066" s="549"/>
    </row>
    <row r="1067" spans="1:15" x14ac:dyDescent="0.2">
      <c r="A1067" s="549"/>
      <c r="B1067" s="549"/>
      <c r="C1067" s="549"/>
      <c r="D1067" s="549"/>
      <c r="E1067" s="549"/>
      <c r="F1067" s="549"/>
      <c r="G1067" s="549"/>
      <c r="H1067" s="550"/>
      <c r="I1067" s="551"/>
      <c r="J1067" s="551"/>
      <c r="K1067" s="511"/>
      <c r="L1067" s="549"/>
      <c r="M1067" s="549"/>
      <c r="N1067" s="550"/>
      <c r="O1067" s="549"/>
    </row>
    <row r="1068" spans="1:15" x14ac:dyDescent="0.2">
      <c r="A1068" s="549"/>
      <c r="B1068" s="549"/>
      <c r="C1068" s="549"/>
      <c r="D1068" s="549"/>
      <c r="E1068" s="549"/>
      <c r="F1068" s="549"/>
      <c r="G1068" s="549"/>
      <c r="H1068" s="550"/>
      <c r="I1068" s="551"/>
      <c r="J1068" s="551"/>
      <c r="K1068" s="511"/>
      <c r="L1068" s="549"/>
      <c r="M1068" s="549"/>
      <c r="N1068" s="550"/>
      <c r="O1068" s="549"/>
    </row>
    <row r="1069" spans="1:15" x14ac:dyDescent="0.2">
      <c r="A1069" s="549"/>
      <c r="B1069" s="549"/>
      <c r="C1069" s="549"/>
      <c r="D1069" s="549"/>
      <c r="E1069" s="549"/>
      <c r="F1069" s="549"/>
      <c r="G1069" s="549"/>
      <c r="H1069" s="550"/>
      <c r="I1069" s="551"/>
      <c r="J1069" s="551"/>
      <c r="K1069" s="511"/>
      <c r="L1069" s="549"/>
      <c r="M1069" s="549"/>
      <c r="N1069" s="550"/>
      <c r="O1069" s="549"/>
    </row>
    <row r="1070" spans="1:15" x14ac:dyDescent="0.2">
      <c r="A1070" s="549"/>
      <c r="B1070" s="549"/>
      <c r="C1070" s="549"/>
      <c r="D1070" s="549"/>
      <c r="E1070" s="549"/>
      <c r="F1070" s="549"/>
      <c r="G1070" s="549"/>
      <c r="H1070" s="550"/>
      <c r="I1070" s="551"/>
      <c r="J1070" s="551"/>
      <c r="K1070" s="511"/>
      <c r="L1070" s="549"/>
      <c r="M1070" s="549"/>
      <c r="N1070" s="550"/>
      <c r="O1070" s="549"/>
    </row>
    <row r="1071" spans="1:15" x14ac:dyDescent="0.2">
      <c r="A1071" s="549"/>
      <c r="B1071" s="549"/>
      <c r="C1071" s="549"/>
      <c r="D1071" s="549"/>
      <c r="E1071" s="549"/>
      <c r="F1071" s="549"/>
      <c r="G1071" s="549"/>
      <c r="H1071" s="550"/>
      <c r="I1071" s="551"/>
      <c r="J1071" s="551"/>
      <c r="K1071" s="511"/>
      <c r="L1071" s="549"/>
      <c r="M1071" s="549"/>
      <c r="N1071" s="550"/>
      <c r="O1071" s="549"/>
    </row>
    <row r="1072" spans="1:15" x14ac:dyDescent="0.2">
      <c r="A1072" s="549"/>
      <c r="B1072" s="549"/>
      <c r="C1072" s="549"/>
      <c r="D1072" s="549"/>
      <c r="E1072" s="549"/>
      <c r="F1072" s="549"/>
      <c r="G1072" s="549"/>
      <c r="H1072" s="550"/>
      <c r="I1072" s="551"/>
      <c r="J1072" s="551"/>
      <c r="K1072" s="511"/>
      <c r="L1072" s="549"/>
      <c r="M1072" s="549"/>
      <c r="N1072" s="550"/>
      <c r="O1072" s="549"/>
    </row>
    <row r="1073" spans="1:15" x14ac:dyDescent="0.2">
      <c r="A1073" s="549"/>
      <c r="B1073" s="549"/>
      <c r="C1073" s="549"/>
      <c r="D1073" s="549"/>
      <c r="E1073" s="549"/>
      <c r="F1073" s="549"/>
      <c r="G1073" s="549"/>
      <c r="H1073" s="550"/>
      <c r="I1073" s="551"/>
      <c r="J1073" s="551"/>
      <c r="K1073" s="511"/>
      <c r="L1073" s="549"/>
      <c r="M1073" s="549"/>
      <c r="N1073" s="550"/>
      <c r="O1073" s="549"/>
    </row>
    <row r="1074" spans="1:15" x14ac:dyDescent="0.2">
      <c r="A1074" s="549"/>
      <c r="B1074" s="549"/>
      <c r="C1074" s="549"/>
      <c r="D1074" s="549"/>
      <c r="E1074" s="549"/>
      <c r="F1074" s="549"/>
      <c r="G1074" s="549"/>
      <c r="H1074" s="550"/>
      <c r="I1074" s="551"/>
      <c r="J1074" s="551"/>
      <c r="K1074" s="511"/>
      <c r="L1074" s="549"/>
      <c r="M1074" s="549"/>
      <c r="N1074" s="550"/>
      <c r="O1074" s="549"/>
    </row>
    <row r="1075" spans="1:15" x14ac:dyDescent="0.2">
      <c r="A1075" s="549"/>
      <c r="B1075" s="549"/>
      <c r="C1075" s="549"/>
      <c r="D1075" s="549"/>
      <c r="E1075" s="549"/>
      <c r="F1075" s="549"/>
      <c r="G1075" s="549"/>
      <c r="H1075" s="550"/>
      <c r="I1075" s="551"/>
      <c r="J1075" s="551"/>
      <c r="K1075" s="511"/>
      <c r="L1075" s="549"/>
      <c r="M1075" s="549"/>
      <c r="N1075" s="550"/>
      <c r="O1075" s="549"/>
    </row>
    <row r="1076" spans="1:15" x14ac:dyDescent="0.2">
      <c r="A1076" s="549"/>
      <c r="B1076" s="549"/>
      <c r="C1076" s="549"/>
      <c r="D1076" s="549"/>
      <c r="E1076" s="549"/>
      <c r="F1076" s="549"/>
      <c r="G1076" s="549"/>
      <c r="H1076" s="550"/>
      <c r="I1076" s="551"/>
      <c r="J1076" s="551"/>
      <c r="K1076" s="511"/>
      <c r="L1076" s="549"/>
      <c r="M1076" s="549"/>
      <c r="N1076" s="550"/>
      <c r="O1076" s="549"/>
    </row>
    <row r="1077" spans="1:15" x14ac:dyDescent="0.2">
      <c r="A1077" s="549"/>
      <c r="B1077" s="549"/>
      <c r="C1077" s="549"/>
      <c r="D1077" s="549"/>
      <c r="E1077" s="549"/>
      <c r="F1077" s="549"/>
      <c r="G1077" s="549"/>
      <c r="H1077" s="550"/>
      <c r="I1077" s="551"/>
      <c r="J1077" s="551"/>
      <c r="K1077" s="511"/>
      <c r="L1077" s="549"/>
      <c r="M1077" s="549"/>
      <c r="N1077" s="550"/>
      <c r="O1077" s="549"/>
    </row>
    <row r="1078" spans="1:15" x14ac:dyDescent="0.2">
      <c r="A1078" s="549"/>
      <c r="B1078" s="549"/>
      <c r="C1078" s="549"/>
      <c r="D1078" s="549"/>
      <c r="E1078" s="549"/>
      <c r="F1078" s="549"/>
      <c r="G1078" s="549"/>
      <c r="H1078" s="550"/>
      <c r="I1078" s="551"/>
      <c r="J1078" s="551"/>
      <c r="K1078" s="511"/>
      <c r="L1078" s="549"/>
      <c r="M1078" s="549"/>
      <c r="N1078" s="550"/>
      <c r="O1078" s="549"/>
    </row>
    <row r="1079" spans="1:15" x14ac:dyDescent="0.2">
      <c r="A1079" s="549"/>
      <c r="B1079" s="549"/>
      <c r="C1079" s="549"/>
      <c r="D1079" s="549"/>
      <c r="E1079" s="549"/>
      <c r="F1079" s="549"/>
      <c r="G1079" s="549"/>
      <c r="H1079" s="550"/>
      <c r="I1079" s="551"/>
      <c r="J1079" s="551"/>
      <c r="K1079" s="511"/>
      <c r="L1079" s="549"/>
      <c r="M1079" s="549"/>
      <c r="N1079" s="550"/>
      <c r="O1079" s="549"/>
    </row>
    <row r="1080" spans="1:15" x14ac:dyDescent="0.2">
      <c r="A1080" s="549"/>
      <c r="B1080" s="549"/>
      <c r="C1080" s="549"/>
      <c r="D1080" s="549"/>
      <c r="E1080" s="549"/>
      <c r="F1080" s="549"/>
      <c r="G1080" s="549"/>
      <c r="H1080" s="550"/>
      <c r="I1080" s="551"/>
      <c r="J1080" s="551"/>
      <c r="K1080" s="511"/>
      <c r="L1080" s="549"/>
      <c r="M1080" s="549"/>
      <c r="N1080" s="550"/>
      <c r="O1080" s="549"/>
    </row>
    <row r="1081" spans="1:15" x14ac:dyDescent="0.2">
      <c r="A1081" s="549"/>
      <c r="B1081" s="549"/>
      <c r="C1081" s="549"/>
      <c r="D1081" s="549"/>
      <c r="E1081" s="549"/>
      <c r="F1081" s="549"/>
      <c r="G1081" s="549"/>
      <c r="H1081" s="550"/>
      <c r="I1081" s="551"/>
      <c r="J1081" s="551"/>
      <c r="K1081" s="511"/>
      <c r="L1081" s="549"/>
      <c r="M1081" s="549"/>
      <c r="N1081" s="550"/>
      <c r="O1081" s="549"/>
    </row>
    <row r="1082" spans="1:15" x14ac:dyDescent="0.2">
      <c r="A1082" s="549"/>
      <c r="B1082" s="549"/>
      <c r="C1082" s="549"/>
      <c r="D1082" s="549"/>
      <c r="E1082" s="549"/>
      <c r="F1082" s="549"/>
      <c r="G1082" s="549"/>
      <c r="H1082" s="550"/>
      <c r="I1082" s="551"/>
      <c r="J1082" s="551"/>
      <c r="K1082" s="511"/>
      <c r="L1082" s="549"/>
      <c r="M1082" s="549"/>
      <c r="N1082" s="550"/>
      <c r="O1082" s="549"/>
    </row>
    <row r="1083" spans="1:15" x14ac:dyDescent="0.2">
      <c r="A1083" s="549"/>
      <c r="B1083" s="549"/>
      <c r="C1083" s="549"/>
      <c r="D1083" s="549"/>
      <c r="E1083" s="549"/>
      <c r="F1083" s="549"/>
      <c r="G1083" s="549"/>
      <c r="H1083" s="550"/>
      <c r="I1083" s="551"/>
      <c r="J1083" s="551"/>
      <c r="K1083" s="511"/>
      <c r="L1083" s="549"/>
      <c r="M1083" s="549"/>
      <c r="N1083" s="550"/>
      <c r="O1083" s="549"/>
    </row>
    <row r="1084" spans="1:15" x14ac:dyDescent="0.2">
      <c r="A1084" s="549"/>
      <c r="B1084" s="549"/>
      <c r="C1084" s="549"/>
      <c r="D1084" s="549"/>
      <c r="E1084" s="549"/>
      <c r="F1084" s="549"/>
      <c r="G1084" s="549"/>
      <c r="H1084" s="550"/>
      <c r="I1084" s="551"/>
      <c r="J1084" s="551"/>
      <c r="K1084" s="511"/>
      <c r="L1084" s="549"/>
      <c r="M1084" s="549"/>
      <c r="N1084" s="550"/>
      <c r="O1084" s="549"/>
    </row>
    <row r="1085" spans="1:15" x14ac:dyDescent="0.2">
      <c r="A1085" s="549"/>
      <c r="B1085" s="549"/>
      <c r="C1085" s="549"/>
      <c r="D1085" s="549"/>
      <c r="E1085" s="549"/>
      <c r="F1085" s="549"/>
      <c r="G1085" s="549"/>
      <c r="H1085" s="550"/>
      <c r="I1085" s="551"/>
      <c r="J1085" s="551"/>
      <c r="K1085" s="511"/>
      <c r="L1085" s="549"/>
      <c r="M1085" s="549"/>
      <c r="N1085" s="550"/>
      <c r="O1085" s="549"/>
    </row>
    <row r="1086" spans="1:15" x14ac:dyDescent="0.2">
      <c r="A1086" s="549"/>
      <c r="B1086" s="549"/>
      <c r="C1086" s="549"/>
      <c r="D1086" s="549"/>
      <c r="E1086" s="549"/>
      <c r="F1086" s="549"/>
      <c r="G1086" s="549"/>
      <c r="H1086" s="550"/>
      <c r="I1086" s="551"/>
      <c r="J1086" s="551"/>
      <c r="K1086" s="511"/>
      <c r="L1086" s="549"/>
      <c r="M1086" s="549"/>
      <c r="N1086" s="550"/>
      <c r="O1086" s="549"/>
    </row>
    <row r="1087" spans="1:15" x14ac:dyDescent="0.2">
      <c r="A1087" s="549"/>
      <c r="B1087" s="549"/>
      <c r="C1087" s="549"/>
      <c r="D1087" s="549"/>
      <c r="E1087" s="549"/>
      <c r="F1087" s="549"/>
      <c r="G1087" s="549"/>
      <c r="H1087" s="550"/>
      <c r="I1087" s="551"/>
      <c r="J1087" s="551"/>
      <c r="K1087" s="511"/>
      <c r="L1087" s="549"/>
      <c r="M1087" s="549"/>
      <c r="N1087" s="550"/>
      <c r="O1087" s="549"/>
    </row>
    <row r="1088" spans="1:15" x14ac:dyDescent="0.2">
      <c r="A1088" s="549"/>
      <c r="B1088" s="549"/>
      <c r="C1088" s="549"/>
      <c r="D1088" s="549"/>
      <c r="E1088" s="549"/>
      <c r="F1088" s="549"/>
      <c r="G1088" s="549"/>
      <c r="H1088" s="550"/>
      <c r="I1088" s="551"/>
      <c r="J1088" s="551"/>
      <c r="K1088" s="511"/>
      <c r="L1088" s="549"/>
      <c r="M1088" s="549"/>
      <c r="N1088" s="550"/>
      <c r="O1088" s="549"/>
    </row>
    <row r="1089" spans="1:15" x14ac:dyDescent="0.2">
      <c r="A1089" s="549"/>
      <c r="B1089" s="549"/>
      <c r="C1089" s="549"/>
      <c r="D1089" s="549"/>
      <c r="E1089" s="549"/>
      <c r="F1089" s="549"/>
      <c r="G1089" s="549"/>
      <c r="H1089" s="550"/>
      <c r="I1089" s="551"/>
      <c r="J1089" s="551"/>
      <c r="K1089" s="511"/>
      <c r="L1089" s="549"/>
      <c r="M1089" s="549"/>
      <c r="N1089" s="550"/>
      <c r="O1089" s="549"/>
    </row>
    <row r="1090" spans="1:15" x14ac:dyDescent="0.2">
      <c r="A1090" s="549"/>
      <c r="B1090" s="549"/>
      <c r="C1090" s="549"/>
      <c r="D1090" s="549"/>
      <c r="E1090" s="549"/>
      <c r="F1090" s="549"/>
      <c r="G1090" s="549"/>
      <c r="H1090" s="550"/>
      <c r="I1090" s="551"/>
      <c r="J1090" s="551"/>
      <c r="K1090" s="511"/>
      <c r="L1090" s="549"/>
      <c r="M1090" s="549"/>
      <c r="N1090" s="550"/>
      <c r="O1090" s="549"/>
    </row>
    <row r="1091" spans="1:15" x14ac:dyDescent="0.2">
      <c r="A1091" s="549"/>
      <c r="B1091" s="549"/>
      <c r="C1091" s="549"/>
      <c r="D1091" s="549"/>
      <c r="E1091" s="549"/>
      <c r="F1091" s="549"/>
      <c r="G1091" s="549"/>
      <c r="H1091" s="550"/>
      <c r="I1091" s="551"/>
      <c r="J1091" s="551"/>
      <c r="K1091" s="511"/>
      <c r="L1091" s="549"/>
      <c r="M1091" s="549"/>
      <c r="N1091" s="550"/>
      <c r="O1091" s="549"/>
    </row>
    <row r="1092" spans="1:15" x14ac:dyDescent="0.2">
      <c r="A1092" s="549"/>
      <c r="B1092" s="549"/>
      <c r="C1092" s="549"/>
      <c r="D1092" s="549"/>
      <c r="E1092" s="549"/>
      <c r="F1092" s="549"/>
      <c r="G1092" s="549"/>
      <c r="H1092" s="550"/>
      <c r="I1092" s="551"/>
      <c r="J1092" s="551"/>
      <c r="K1092" s="511"/>
      <c r="L1092" s="549"/>
      <c r="M1092" s="549"/>
      <c r="N1092" s="550"/>
      <c r="O1092" s="549"/>
    </row>
    <row r="1093" spans="1:15" x14ac:dyDescent="0.2">
      <c r="A1093" s="549"/>
      <c r="B1093" s="549"/>
      <c r="C1093" s="549"/>
      <c r="D1093" s="549"/>
      <c r="E1093" s="549"/>
      <c r="F1093" s="549"/>
      <c r="G1093" s="549"/>
      <c r="H1093" s="550"/>
      <c r="I1093" s="551"/>
      <c r="J1093" s="551"/>
      <c r="K1093" s="511"/>
      <c r="L1093" s="549"/>
      <c r="M1093" s="549"/>
      <c r="N1093" s="550"/>
      <c r="O1093" s="549"/>
    </row>
    <row r="1094" spans="1:15" x14ac:dyDescent="0.2">
      <c r="A1094" s="549"/>
      <c r="B1094" s="549"/>
      <c r="C1094" s="549"/>
      <c r="D1094" s="549"/>
      <c r="E1094" s="549"/>
      <c r="F1094" s="549"/>
      <c r="G1094" s="549"/>
      <c r="H1094" s="550"/>
      <c r="I1094" s="551"/>
      <c r="J1094" s="551"/>
      <c r="K1094" s="511"/>
      <c r="L1094" s="549"/>
      <c r="M1094" s="549"/>
      <c r="N1094" s="550"/>
      <c r="O1094" s="549"/>
    </row>
    <row r="1095" spans="1:15" x14ac:dyDescent="0.2">
      <c r="A1095" s="549"/>
      <c r="B1095" s="549"/>
      <c r="C1095" s="549"/>
      <c r="D1095" s="549"/>
      <c r="E1095" s="549"/>
      <c r="F1095" s="549"/>
      <c r="G1095" s="549"/>
      <c r="H1095" s="550"/>
      <c r="I1095" s="551"/>
      <c r="J1095" s="551"/>
      <c r="K1095" s="511"/>
      <c r="L1095" s="549"/>
      <c r="M1095" s="549"/>
      <c r="N1095" s="550"/>
      <c r="O1095" s="549"/>
    </row>
    <row r="1096" spans="1:15" x14ac:dyDescent="0.2">
      <c r="A1096" s="549"/>
      <c r="B1096" s="549"/>
      <c r="C1096" s="549"/>
      <c r="D1096" s="549"/>
      <c r="E1096" s="549"/>
      <c r="F1096" s="549"/>
      <c r="G1096" s="549"/>
      <c r="H1096" s="550"/>
      <c r="I1096" s="551"/>
      <c r="J1096" s="551"/>
      <c r="K1096" s="511"/>
      <c r="L1096" s="549"/>
      <c r="M1096" s="549"/>
      <c r="N1096" s="550"/>
      <c r="O1096" s="549"/>
    </row>
    <row r="1097" spans="1:15" x14ac:dyDescent="0.2">
      <c r="A1097" s="549"/>
      <c r="B1097" s="549"/>
      <c r="C1097" s="549"/>
      <c r="D1097" s="549"/>
      <c r="E1097" s="549"/>
      <c r="F1097" s="549"/>
      <c r="G1097" s="549"/>
      <c r="H1097" s="550"/>
      <c r="I1097" s="551"/>
      <c r="J1097" s="551"/>
      <c r="K1097" s="511"/>
      <c r="L1097" s="549"/>
      <c r="M1097" s="549"/>
      <c r="N1097" s="550"/>
      <c r="O1097" s="549"/>
    </row>
    <row r="1098" spans="1:15" x14ac:dyDescent="0.2">
      <c r="A1098" s="549"/>
      <c r="B1098" s="549"/>
      <c r="C1098" s="549"/>
      <c r="D1098" s="549"/>
      <c r="E1098" s="549"/>
      <c r="F1098" s="549"/>
      <c r="G1098" s="549"/>
      <c r="H1098" s="550"/>
      <c r="I1098" s="551"/>
      <c r="J1098" s="551"/>
      <c r="K1098" s="511"/>
      <c r="L1098" s="549"/>
      <c r="M1098" s="549"/>
      <c r="N1098" s="550"/>
      <c r="O1098" s="549"/>
    </row>
    <row r="1099" spans="1:15" x14ac:dyDescent="0.2">
      <c r="A1099" s="549"/>
      <c r="B1099" s="549"/>
      <c r="C1099" s="549"/>
      <c r="D1099" s="549"/>
      <c r="E1099" s="549"/>
      <c r="F1099" s="549"/>
      <c r="G1099" s="549"/>
      <c r="H1099" s="550"/>
      <c r="I1099" s="551"/>
      <c r="J1099" s="551"/>
      <c r="K1099" s="511"/>
      <c r="L1099" s="549"/>
      <c r="M1099" s="549"/>
      <c r="N1099" s="550"/>
      <c r="O1099" s="549"/>
    </row>
    <row r="1100" spans="1:15" x14ac:dyDescent="0.2">
      <c r="A1100" s="549"/>
      <c r="B1100" s="549"/>
      <c r="C1100" s="549"/>
      <c r="D1100" s="549"/>
      <c r="E1100" s="549"/>
      <c r="F1100" s="549"/>
      <c r="G1100" s="549"/>
      <c r="H1100" s="550"/>
      <c r="I1100" s="551"/>
      <c r="J1100" s="551"/>
      <c r="K1100" s="511"/>
      <c r="L1100" s="549"/>
      <c r="M1100" s="549"/>
      <c r="N1100" s="550"/>
      <c r="O1100" s="549"/>
    </row>
    <row r="1101" spans="1:15" x14ac:dyDescent="0.2">
      <c r="A1101" s="549"/>
      <c r="B1101" s="549"/>
      <c r="C1101" s="549"/>
      <c r="D1101" s="549"/>
      <c r="E1101" s="549"/>
      <c r="F1101" s="549"/>
      <c r="G1101" s="549"/>
      <c r="H1101" s="550"/>
      <c r="I1101" s="551"/>
      <c r="J1101" s="551"/>
      <c r="K1101" s="511"/>
      <c r="L1101" s="549"/>
      <c r="M1101" s="549"/>
      <c r="N1101" s="550"/>
      <c r="O1101" s="549"/>
    </row>
    <row r="1102" spans="1:15" x14ac:dyDescent="0.2">
      <c r="A1102" s="549"/>
      <c r="B1102" s="549"/>
      <c r="C1102" s="549"/>
      <c r="D1102" s="549"/>
      <c r="E1102" s="549"/>
      <c r="F1102" s="549"/>
      <c r="G1102" s="549"/>
      <c r="H1102" s="550"/>
      <c r="I1102" s="551"/>
      <c r="J1102" s="551"/>
      <c r="K1102" s="511"/>
      <c r="L1102" s="549"/>
      <c r="M1102" s="549"/>
      <c r="N1102" s="550"/>
      <c r="O1102" s="549"/>
    </row>
    <row r="1103" spans="1:15" x14ac:dyDescent="0.2">
      <c r="A1103" s="549"/>
      <c r="B1103" s="549"/>
      <c r="C1103" s="549"/>
      <c r="D1103" s="549"/>
      <c r="E1103" s="549"/>
      <c r="F1103" s="549"/>
      <c r="G1103" s="549"/>
      <c r="H1103" s="550"/>
      <c r="I1103" s="551"/>
      <c r="J1103" s="551"/>
      <c r="K1103" s="511"/>
      <c r="L1103" s="549"/>
      <c r="M1103" s="549"/>
      <c r="N1103" s="550"/>
      <c r="O1103" s="549"/>
    </row>
    <row r="1104" spans="1:15" x14ac:dyDescent="0.2">
      <c r="A1104" s="549"/>
      <c r="B1104" s="549"/>
      <c r="C1104" s="549"/>
      <c r="D1104" s="549"/>
      <c r="E1104" s="549"/>
      <c r="F1104" s="549"/>
      <c r="G1104" s="549"/>
      <c r="H1104" s="550"/>
      <c r="I1104" s="551"/>
      <c r="J1104" s="551"/>
      <c r="K1104" s="511"/>
      <c r="L1104" s="549"/>
      <c r="M1104" s="549"/>
      <c r="N1104" s="550"/>
      <c r="O1104" s="549"/>
    </row>
    <row r="1105" spans="1:15" x14ac:dyDescent="0.2">
      <c r="A1105" s="549"/>
      <c r="B1105" s="549"/>
      <c r="C1105" s="549"/>
      <c r="D1105" s="549"/>
      <c r="E1105" s="549"/>
      <c r="F1105" s="549"/>
      <c r="G1105" s="549"/>
      <c r="H1105" s="550"/>
      <c r="I1105" s="551"/>
      <c r="J1105" s="551"/>
      <c r="K1105" s="511"/>
      <c r="L1105" s="549"/>
      <c r="M1105" s="549"/>
      <c r="N1105" s="550"/>
      <c r="O1105" s="549"/>
    </row>
    <row r="1106" spans="1:15" x14ac:dyDescent="0.2">
      <c r="A1106" s="549"/>
      <c r="B1106" s="549"/>
      <c r="C1106" s="549"/>
      <c r="D1106" s="549"/>
      <c r="E1106" s="549"/>
      <c r="F1106" s="549"/>
      <c r="G1106" s="549"/>
      <c r="H1106" s="550"/>
      <c r="I1106" s="551"/>
      <c r="J1106" s="551"/>
      <c r="K1106" s="511"/>
      <c r="L1106" s="549"/>
      <c r="M1106" s="549"/>
      <c r="N1106" s="550"/>
      <c r="O1106" s="549"/>
    </row>
    <row r="1107" spans="1:15" x14ac:dyDescent="0.2">
      <c r="A1107" s="549"/>
      <c r="B1107" s="549"/>
      <c r="C1107" s="549"/>
      <c r="D1107" s="549"/>
      <c r="E1107" s="549"/>
      <c r="F1107" s="549"/>
      <c r="G1107" s="549"/>
      <c r="H1107" s="550"/>
      <c r="I1107" s="551"/>
      <c r="J1107" s="551"/>
      <c r="K1107" s="511"/>
      <c r="L1107" s="549"/>
      <c r="M1107" s="549"/>
      <c r="N1107" s="550"/>
      <c r="O1107" s="549"/>
    </row>
    <row r="1108" spans="1:15" x14ac:dyDescent="0.2">
      <c r="A1108" s="549"/>
      <c r="B1108" s="549"/>
      <c r="C1108" s="549"/>
      <c r="D1108" s="549"/>
      <c r="E1108" s="549"/>
      <c r="F1108" s="549"/>
      <c r="G1108" s="549"/>
      <c r="H1108" s="550"/>
      <c r="I1108" s="551"/>
      <c r="J1108" s="551"/>
      <c r="K1108" s="511"/>
      <c r="L1108" s="549"/>
      <c r="M1108" s="549"/>
      <c r="N1108" s="550"/>
      <c r="O1108" s="549"/>
    </row>
    <row r="1109" spans="1:15" x14ac:dyDescent="0.2">
      <c r="A1109" s="549"/>
      <c r="B1109" s="549"/>
      <c r="C1109" s="549"/>
      <c r="D1109" s="549"/>
      <c r="E1109" s="549"/>
      <c r="F1109" s="549"/>
      <c r="G1109" s="549"/>
      <c r="H1109" s="550"/>
      <c r="I1109" s="551"/>
      <c r="J1109" s="551"/>
      <c r="K1109" s="511"/>
      <c r="L1109" s="549"/>
      <c r="M1109" s="549"/>
      <c r="N1109" s="550"/>
      <c r="O1109" s="549"/>
    </row>
    <row r="1110" spans="1:15" x14ac:dyDescent="0.2">
      <c r="A1110" s="549"/>
      <c r="B1110" s="549"/>
      <c r="C1110" s="549"/>
      <c r="D1110" s="549"/>
      <c r="E1110" s="549"/>
      <c r="F1110" s="549"/>
      <c r="G1110" s="549"/>
      <c r="H1110" s="550"/>
      <c r="I1110" s="551"/>
      <c r="J1110" s="551"/>
      <c r="K1110" s="511"/>
      <c r="L1110" s="549"/>
      <c r="M1110" s="549"/>
      <c r="N1110" s="550"/>
      <c r="O1110" s="549"/>
    </row>
    <row r="1111" spans="1:15" x14ac:dyDescent="0.2">
      <c r="A1111" s="549"/>
      <c r="B1111" s="549"/>
      <c r="C1111" s="549"/>
      <c r="D1111" s="549"/>
      <c r="E1111" s="549"/>
      <c r="F1111" s="549"/>
      <c r="G1111" s="549"/>
      <c r="H1111" s="550"/>
      <c r="I1111" s="551"/>
      <c r="J1111" s="551"/>
      <c r="K1111" s="511"/>
      <c r="L1111" s="549"/>
      <c r="M1111" s="549"/>
      <c r="N1111" s="550"/>
      <c r="O1111" s="549"/>
    </row>
    <row r="1112" spans="1:15" x14ac:dyDescent="0.2">
      <c r="A1112" s="549"/>
      <c r="B1112" s="549"/>
      <c r="C1112" s="549"/>
      <c r="D1112" s="549"/>
      <c r="E1112" s="549"/>
      <c r="F1112" s="549"/>
      <c r="G1112" s="549"/>
      <c r="H1112" s="550"/>
      <c r="I1112" s="551"/>
      <c r="J1112" s="551"/>
      <c r="K1112" s="511"/>
      <c r="L1112" s="549"/>
      <c r="M1112" s="549"/>
      <c r="N1112" s="550"/>
      <c r="O1112" s="549"/>
    </row>
    <row r="1113" spans="1:15" x14ac:dyDescent="0.2">
      <c r="A1113" s="549"/>
      <c r="B1113" s="549"/>
      <c r="C1113" s="549"/>
      <c r="D1113" s="549"/>
      <c r="E1113" s="549"/>
      <c r="F1113" s="549"/>
      <c r="G1113" s="549"/>
      <c r="H1113" s="550"/>
      <c r="I1113" s="551"/>
      <c r="J1113" s="551"/>
      <c r="K1113" s="511"/>
      <c r="L1113" s="549"/>
      <c r="M1113" s="549"/>
      <c r="N1113" s="550"/>
      <c r="O1113" s="549"/>
    </row>
    <row r="1114" spans="1:15" x14ac:dyDescent="0.2">
      <c r="A1114" s="549"/>
      <c r="B1114" s="549"/>
      <c r="C1114" s="549"/>
      <c r="D1114" s="549"/>
      <c r="E1114" s="549"/>
      <c r="F1114" s="549"/>
      <c r="G1114" s="549"/>
      <c r="H1114" s="550"/>
      <c r="I1114" s="551"/>
      <c r="J1114" s="551"/>
      <c r="K1114" s="511"/>
      <c r="L1114" s="549"/>
      <c r="M1114" s="549"/>
      <c r="N1114" s="550"/>
      <c r="O1114" s="549"/>
    </row>
    <row r="1115" spans="1:15" x14ac:dyDescent="0.2">
      <c r="A1115" s="549"/>
      <c r="B1115" s="549"/>
      <c r="C1115" s="549"/>
      <c r="D1115" s="549"/>
      <c r="E1115" s="549"/>
      <c r="F1115" s="549"/>
      <c r="G1115" s="549"/>
      <c r="H1115" s="550"/>
      <c r="I1115" s="551"/>
      <c r="J1115" s="551"/>
      <c r="K1115" s="511"/>
      <c r="L1115" s="549"/>
      <c r="M1115" s="549"/>
      <c r="N1115" s="550"/>
      <c r="O1115" s="549"/>
    </row>
    <row r="1116" spans="1:15" x14ac:dyDescent="0.2">
      <c r="A1116" s="549"/>
      <c r="B1116" s="549"/>
      <c r="C1116" s="549"/>
      <c r="D1116" s="549"/>
      <c r="E1116" s="549"/>
      <c r="F1116" s="549"/>
      <c r="G1116" s="549"/>
      <c r="H1116" s="550"/>
      <c r="I1116" s="551"/>
      <c r="J1116" s="551"/>
      <c r="K1116" s="511"/>
      <c r="L1116" s="549"/>
      <c r="M1116" s="549"/>
      <c r="N1116" s="550"/>
      <c r="O1116" s="549"/>
    </row>
    <row r="1117" spans="1:15" x14ac:dyDescent="0.2">
      <c r="A1117" s="549"/>
      <c r="B1117" s="549"/>
      <c r="C1117" s="549"/>
      <c r="D1117" s="549"/>
      <c r="E1117" s="549"/>
      <c r="F1117" s="549"/>
      <c r="G1117" s="549"/>
      <c r="H1117" s="550"/>
      <c r="I1117" s="551"/>
      <c r="J1117" s="551"/>
      <c r="K1117" s="511"/>
      <c r="L1117" s="549"/>
      <c r="M1117" s="549"/>
      <c r="N1117" s="550"/>
      <c r="O1117" s="549"/>
    </row>
    <row r="1118" spans="1:15" x14ac:dyDescent="0.2">
      <c r="A1118" s="549"/>
      <c r="B1118" s="549"/>
      <c r="C1118" s="549"/>
      <c r="D1118" s="549"/>
      <c r="E1118" s="549"/>
      <c r="F1118" s="549"/>
      <c r="G1118" s="549"/>
      <c r="H1118" s="550"/>
      <c r="I1118" s="551"/>
      <c r="J1118" s="551"/>
      <c r="K1118" s="511"/>
      <c r="L1118" s="549"/>
      <c r="M1118" s="549"/>
      <c r="N1118" s="550"/>
      <c r="O1118" s="549"/>
    </row>
    <row r="1119" spans="1:15" x14ac:dyDescent="0.2">
      <c r="A1119" s="549"/>
      <c r="B1119" s="549"/>
      <c r="C1119" s="549"/>
      <c r="D1119" s="549"/>
      <c r="E1119" s="549"/>
      <c r="F1119" s="549"/>
      <c r="G1119" s="549"/>
      <c r="H1119" s="550"/>
      <c r="I1119" s="551"/>
      <c r="J1119" s="551"/>
      <c r="K1119" s="511"/>
      <c r="L1119" s="549"/>
      <c r="M1119" s="549"/>
      <c r="N1119" s="550"/>
      <c r="O1119" s="549"/>
    </row>
    <row r="1120" spans="1:15" x14ac:dyDescent="0.2">
      <c r="A1120" s="549"/>
      <c r="B1120" s="549"/>
      <c r="C1120" s="549"/>
      <c r="D1120" s="549"/>
      <c r="E1120" s="549"/>
      <c r="F1120" s="549"/>
      <c r="G1120" s="549"/>
      <c r="H1120" s="550"/>
      <c r="I1120" s="551"/>
      <c r="J1120" s="551"/>
      <c r="K1120" s="511"/>
      <c r="L1120" s="549"/>
      <c r="M1120" s="549"/>
      <c r="N1120" s="550"/>
      <c r="O1120" s="549"/>
    </row>
    <row r="1121" spans="1:15" x14ac:dyDescent="0.2">
      <c r="A1121" s="549"/>
      <c r="B1121" s="549"/>
      <c r="C1121" s="549"/>
      <c r="D1121" s="549"/>
      <c r="E1121" s="549"/>
      <c r="F1121" s="549"/>
      <c r="G1121" s="549"/>
      <c r="H1121" s="550"/>
      <c r="I1121" s="551"/>
      <c r="J1121" s="551"/>
      <c r="K1121" s="511"/>
      <c r="L1121" s="549"/>
      <c r="M1121" s="549"/>
      <c r="N1121" s="550"/>
      <c r="O1121" s="549"/>
    </row>
    <row r="1122" spans="1:15" x14ac:dyDescent="0.2">
      <c r="A1122" s="549"/>
      <c r="B1122" s="549"/>
      <c r="C1122" s="549"/>
      <c r="D1122" s="549"/>
      <c r="E1122" s="549"/>
      <c r="F1122" s="549"/>
      <c r="G1122" s="549"/>
      <c r="H1122" s="550"/>
      <c r="I1122" s="551"/>
      <c r="J1122" s="551"/>
      <c r="K1122" s="511"/>
      <c r="L1122" s="549"/>
      <c r="M1122" s="549"/>
      <c r="N1122" s="550"/>
      <c r="O1122" s="549"/>
    </row>
    <row r="1123" spans="1:15" x14ac:dyDescent="0.2">
      <c r="A1123" s="549"/>
      <c r="B1123" s="549"/>
      <c r="C1123" s="549"/>
      <c r="D1123" s="549"/>
      <c r="E1123" s="549"/>
      <c r="F1123" s="549"/>
      <c r="G1123" s="549"/>
      <c r="H1123" s="550"/>
      <c r="I1123" s="551"/>
      <c r="J1123" s="551"/>
      <c r="K1123" s="511"/>
      <c r="L1123" s="549"/>
      <c r="M1123" s="549"/>
      <c r="N1123" s="550"/>
      <c r="O1123" s="549"/>
    </row>
    <row r="1124" spans="1:15" x14ac:dyDescent="0.2">
      <c r="A1124" s="549"/>
      <c r="B1124" s="549"/>
      <c r="C1124" s="549"/>
      <c r="D1124" s="549"/>
      <c r="E1124" s="549"/>
      <c r="F1124" s="549"/>
      <c r="G1124" s="549"/>
      <c r="H1124" s="550"/>
      <c r="I1124" s="551"/>
      <c r="J1124" s="551"/>
      <c r="K1124" s="511"/>
      <c r="L1124" s="549"/>
      <c r="M1124" s="549"/>
      <c r="N1124" s="550"/>
      <c r="O1124" s="549"/>
    </row>
    <row r="1125" spans="1:15" x14ac:dyDescent="0.2">
      <c r="A1125" s="549"/>
      <c r="B1125" s="549"/>
      <c r="C1125" s="549"/>
      <c r="D1125" s="549"/>
      <c r="E1125" s="549"/>
      <c r="F1125" s="549"/>
      <c r="G1125" s="549"/>
      <c r="H1125" s="550"/>
      <c r="I1125" s="551"/>
      <c r="J1125" s="551"/>
      <c r="K1125" s="511"/>
      <c r="L1125" s="549"/>
      <c r="M1125" s="549"/>
      <c r="N1125" s="550"/>
      <c r="O1125" s="549"/>
    </row>
    <row r="1126" spans="1:15" x14ac:dyDescent="0.2">
      <c r="A1126" s="549"/>
      <c r="B1126" s="549"/>
      <c r="C1126" s="549"/>
      <c r="D1126" s="549"/>
      <c r="E1126" s="549"/>
      <c r="F1126" s="549"/>
      <c r="G1126" s="549"/>
      <c r="H1126" s="550"/>
      <c r="I1126" s="551"/>
      <c r="J1126" s="551"/>
      <c r="K1126" s="511"/>
      <c r="L1126" s="549"/>
      <c r="M1126" s="549"/>
      <c r="N1126" s="550"/>
      <c r="O1126" s="549"/>
    </row>
    <row r="1127" spans="1:15" x14ac:dyDescent="0.2">
      <c r="A1127" s="549"/>
      <c r="B1127" s="549"/>
      <c r="C1127" s="549"/>
      <c r="D1127" s="549"/>
      <c r="E1127" s="549"/>
      <c r="F1127" s="549"/>
      <c r="G1127" s="549"/>
      <c r="H1127" s="550"/>
      <c r="I1127" s="551"/>
      <c r="J1127" s="551"/>
      <c r="K1127" s="511"/>
      <c r="L1127" s="549"/>
      <c r="M1127" s="549"/>
      <c r="N1127" s="550"/>
      <c r="O1127" s="549"/>
    </row>
    <row r="1128" spans="1:15" x14ac:dyDescent="0.2">
      <c r="A1128" s="549"/>
      <c r="B1128" s="549"/>
      <c r="C1128" s="549"/>
      <c r="D1128" s="549"/>
      <c r="E1128" s="549"/>
      <c r="F1128" s="549"/>
      <c r="G1128" s="549"/>
      <c r="H1128" s="550"/>
      <c r="I1128" s="551"/>
      <c r="J1128" s="551"/>
      <c r="K1128" s="511"/>
      <c r="L1128" s="549"/>
      <c r="M1128" s="549"/>
      <c r="N1128" s="550"/>
      <c r="O1128" s="549"/>
    </row>
    <row r="1129" spans="1:15" x14ac:dyDescent="0.2">
      <c r="A1129" s="549"/>
      <c r="B1129" s="549"/>
      <c r="C1129" s="549"/>
      <c r="D1129" s="549"/>
      <c r="E1129" s="549"/>
      <c r="F1129" s="549"/>
      <c r="G1129" s="549"/>
      <c r="H1129" s="550"/>
      <c r="I1129" s="551"/>
      <c r="J1129" s="551"/>
      <c r="K1129" s="511"/>
      <c r="L1129" s="549"/>
      <c r="M1129" s="549"/>
      <c r="N1129" s="550"/>
      <c r="O1129" s="549"/>
    </row>
    <row r="1130" spans="1:15" x14ac:dyDescent="0.2">
      <c r="A1130" s="549"/>
      <c r="B1130" s="549"/>
      <c r="C1130" s="549"/>
      <c r="D1130" s="549"/>
      <c r="E1130" s="549"/>
      <c r="F1130" s="549"/>
      <c r="G1130" s="549"/>
      <c r="H1130" s="550"/>
      <c r="I1130" s="551"/>
      <c r="J1130" s="551"/>
      <c r="K1130" s="511"/>
      <c r="L1130" s="549"/>
      <c r="M1130" s="549"/>
      <c r="N1130" s="550"/>
      <c r="O1130" s="549"/>
    </row>
    <row r="1131" spans="1:15" x14ac:dyDescent="0.2">
      <c r="A1131" s="549"/>
      <c r="B1131" s="549"/>
      <c r="C1131" s="549"/>
      <c r="D1131" s="549"/>
      <c r="E1131" s="549"/>
      <c r="F1131" s="549"/>
      <c r="G1131" s="549"/>
      <c r="H1131" s="550"/>
      <c r="I1131" s="551"/>
      <c r="J1131" s="551"/>
      <c r="K1131" s="511"/>
      <c r="L1131" s="549"/>
      <c r="M1131" s="549"/>
      <c r="N1131" s="550"/>
      <c r="O1131" s="549"/>
    </row>
    <row r="1132" spans="1:15" x14ac:dyDescent="0.2">
      <c r="A1132" s="549"/>
      <c r="B1132" s="549"/>
      <c r="C1132" s="549"/>
      <c r="D1132" s="549"/>
      <c r="E1132" s="549"/>
      <c r="F1132" s="549"/>
      <c r="G1132" s="549"/>
      <c r="H1132" s="550"/>
      <c r="I1132" s="551"/>
      <c r="J1132" s="551"/>
      <c r="K1132" s="511"/>
      <c r="L1132" s="549"/>
      <c r="M1132" s="549"/>
      <c r="N1132" s="550"/>
      <c r="O1132" s="549"/>
    </row>
    <row r="1133" spans="1:15" x14ac:dyDescent="0.2">
      <c r="A1133" s="549"/>
      <c r="B1133" s="549"/>
      <c r="C1133" s="549"/>
      <c r="D1133" s="549"/>
      <c r="E1133" s="549"/>
      <c r="F1133" s="549"/>
      <c r="G1133" s="549"/>
      <c r="H1133" s="550"/>
      <c r="I1133" s="551"/>
      <c r="J1133" s="551"/>
      <c r="K1133" s="511"/>
      <c r="L1133" s="549"/>
      <c r="M1133" s="549"/>
      <c r="N1133" s="550"/>
      <c r="O1133" s="549"/>
    </row>
    <row r="1134" spans="1:15" x14ac:dyDescent="0.2">
      <c r="A1134" s="549"/>
      <c r="B1134" s="549"/>
      <c r="C1134" s="549"/>
      <c r="D1134" s="549"/>
      <c r="E1134" s="549"/>
      <c r="F1134" s="549"/>
      <c r="G1134" s="549"/>
      <c r="H1134" s="550"/>
      <c r="I1134" s="551"/>
      <c r="J1134" s="551"/>
      <c r="K1134" s="511"/>
      <c r="L1134" s="549"/>
      <c r="M1134" s="549"/>
      <c r="N1134" s="550"/>
      <c r="O1134" s="549"/>
    </row>
    <row r="1135" spans="1:15" x14ac:dyDescent="0.2">
      <c r="A1135" s="549"/>
      <c r="B1135" s="549"/>
      <c r="C1135" s="549"/>
      <c r="D1135" s="549"/>
      <c r="E1135" s="549"/>
      <c r="F1135" s="549"/>
      <c r="G1135" s="549"/>
      <c r="H1135" s="550"/>
      <c r="I1135" s="551"/>
      <c r="J1135" s="551"/>
      <c r="K1135" s="511"/>
      <c r="L1135" s="549"/>
      <c r="M1135" s="549"/>
      <c r="N1135" s="550"/>
      <c r="O1135" s="549"/>
    </row>
    <row r="1136" spans="1:15" x14ac:dyDescent="0.2">
      <c r="A1136" s="549"/>
      <c r="B1136" s="549"/>
      <c r="C1136" s="549"/>
      <c r="D1136" s="549"/>
      <c r="E1136" s="549"/>
      <c r="F1136" s="549"/>
      <c r="G1136" s="549"/>
      <c r="H1136" s="550"/>
      <c r="I1136" s="551"/>
      <c r="J1136" s="551"/>
      <c r="K1136" s="511"/>
      <c r="L1136" s="549"/>
      <c r="M1136" s="549"/>
      <c r="N1136" s="550"/>
      <c r="O1136" s="549"/>
    </row>
    <row r="1137" spans="1:15" x14ac:dyDescent="0.2">
      <c r="A1137" s="549"/>
      <c r="B1137" s="549"/>
      <c r="C1137" s="549"/>
      <c r="D1137" s="549"/>
      <c r="E1137" s="549"/>
      <c r="F1137" s="549"/>
      <c r="G1137" s="549"/>
      <c r="H1137" s="550"/>
      <c r="I1137" s="551"/>
      <c r="J1137" s="551"/>
      <c r="K1137" s="511"/>
      <c r="L1137" s="549"/>
      <c r="M1137" s="549"/>
      <c r="N1137" s="550"/>
      <c r="O1137" s="549"/>
    </row>
    <row r="1138" spans="1:15" x14ac:dyDescent="0.2">
      <c r="A1138" s="549"/>
      <c r="B1138" s="549"/>
      <c r="C1138" s="549"/>
      <c r="D1138" s="549"/>
      <c r="E1138" s="549"/>
      <c r="F1138" s="549"/>
      <c r="G1138" s="549"/>
      <c r="H1138" s="550"/>
      <c r="I1138" s="551"/>
      <c r="J1138" s="551"/>
      <c r="K1138" s="511"/>
      <c r="L1138" s="549"/>
      <c r="M1138" s="549"/>
      <c r="N1138" s="550"/>
      <c r="O1138" s="549"/>
    </row>
    <row r="1139" spans="1:15" x14ac:dyDescent="0.2">
      <c r="A1139" s="549"/>
      <c r="B1139" s="549"/>
      <c r="C1139" s="549"/>
      <c r="D1139" s="549"/>
      <c r="E1139" s="549"/>
      <c r="F1139" s="549"/>
      <c r="G1139" s="549"/>
      <c r="H1139" s="550"/>
      <c r="I1139" s="551"/>
      <c r="J1139" s="551"/>
      <c r="K1139" s="511"/>
      <c r="L1139" s="549"/>
      <c r="M1139" s="549"/>
      <c r="N1139" s="550"/>
      <c r="O1139" s="549"/>
    </row>
    <row r="1140" spans="1:15" x14ac:dyDescent="0.2">
      <c r="A1140" s="549"/>
      <c r="B1140" s="549"/>
      <c r="C1140" s="549"/>
      <c r="D1140" s="549"/>
      <c r="E1140" s="549"/>
      <c r="F1140" s="549"/>
      <c r="G1140" s="549"/>
      <c r="H1140" s="550"/>
      <c r="I1140" s="551"/>
      <c r="J1140" s="551"/>
      <c r="K1140" s="511"/>
      <c r="L1140" s="549"/>
      <c r="M1140" s="549"/>
      <c r="N1140" s="550"/>
      <c r="O1140" s="549"/>
    </row>
    <row r="1141" spans="1:15" x14ac:dyDescent="0.2">
      <c r="A1141" s="549"/>
      <c r="B1141" s="549"/>
      <c r="C1141" s="549"/>
      <c r="D1141" s="549"/>
      <c r="E1141" s="549"/>
      <c r="F1141" s="549"/>
      <c r="G1141" s="549"/>
      <c r="H1141" s="550"/>
      <c r="I1141" s="551"/>
      <c r="J1141" s="551"/>
      <c r="K1141" s="511"/>
      <c r="L1141" s="549"/>
      <c r="M1141" s="549"/>
      <c r="N1141" s="550"/>
      <c r="O1141" s="549"/>
    </row>
    <row r="1142" spans="1:15" x14ac:dyDescent="0.2">
      <c r="A1142" s="549"/>
      <c r="B1142" s="549"/>
      <c r="C1142" s="549"/>
      <c r="D1142" s="549"/>
      <c r="E1142" s="549"/>
      <c r="F1142" s="549"/>
      <c r="G1142" s="549"/>
      <c r="H1142" s="550"/>
      <c r="I1142" s="551"/>
      <c r="J1142" s="551"/>
      <c r="K1142" s="511"/>
      <c r="L1142" s="549"/>
      <c r="M1142" s="549"/>
      <c r="N1142" s="550"/>
      <c r="O1142" s="549"/>
    </row>
    <row r="1143" spans="1:15" x14ac:dyDescent="0.2">
      <c r="A1143" s="549"/>
      <c r="B1143" s="549"/>
      <c r="C1143" s="549"/>
      <c r="D1143" s="549"/>
      <c r="E1143" s="549"/>
      <c r="F1143" s="549"/>
      <c r="G1143" s="549"/>
      <c r="H1143" s="550"/>
      <c r="I1143" s="551"/>
      <c r="J1143" s="551"/>
      <c r="K1143" s="511"/>
      <c r="L1143" s="549"/>
      <c r="M1143" s="549"/>
      <c r="N1143" s="550"/>
      <c r="O1143" s="549"/>
    </row>
    <row r="1144" spans="1:15" x14ac:dyDescent="0.2">
      <c r="A1144" s="549"/>
      <c r="B1144" s="549"/>
      <c r="C1144" s="549"/>
      <c r="D1144" s="549"/>
      <c r="E1144" s="549"/>
      <c r="F1144" s="549"/>
      <c r="G1144" s="549"/>
      <c r="H1144" s="550"/>
      <c r="I1144" s="551"/>
      <c r="J1144" s="551"/>
      <c r="K1144" s="511"/>
      <c r="L1144" s="549"/>
      <c r="M1144" s="549"/>
      <c r="N1144" s="550"/>
      <c r="O1144" s="549"/>
    </row>
    <row r="1145" spans="1:15" x14ac:dyDescent="0.2">
      <c r="A1145" s="549"/>
      <c r="B1145" s="549"/>
      <c r="C1145" s="549"/>
      <c r="D1145" s="549"/>
      <c r="E1145" s="549"/>
      <c r="F1145" s="549"/>
      <c r="G1145" s="549"/>
      <c r="H1145" s="550"/>
      <c r="I1145" s="551"/>
      <c r="J1145" s="551"/>
      <c r="K1145" s="511"/>
      <c r="L1145" s="549"/>
      <c r="M1145" s="549"/>
      <c r="N1145" s="550"/>
      <c r="O1145" s="549"/>
    </row>
    <row r="1146" spans="1:15" x14ac:dyDescent="0.2">
      <c r="A1146" s="549"/>
      <c r="B1146" s="549"/>
      <c r="C1146" s="549"/>
      <c r="D1146" s="549"/>
      <c r="E1146" s="549"/>
      <c r="F1146" s="549"/>
      <c r="G1146" s="549"/>
      <c r="H1146" s="550"/>
      <c r="I1146" s="551"/>
      <c r="J1146" s="551"/>
      <c r="K1146" s="511"/>
      <c r="L1146" s="549"/>
      <c r="M1146" s="549"/>
      <c r="N1146" s="550"/>
      <c r="O1146" s="549"/>
    </row>
    <row r="1147" spans="1:15" x14ac:dyDescent="0.2">
      <c r="A1147" s="549"/>
      <c r="B1147" s="549"/>
      <c r="C1147" s="549"/>
      <c r="D1147" s="549"/>
      <c r="E1147" s="549"/>
      <c r="F1147" s="549"/>
      <c r="G1147" s="549"/>
      <c r="H1147" s="550"/>
      <c r="I1147" s="551"/>
      <c r="J1147" s="551"/>
      <c r="K1147" s="511"/>
      <c r="L1147" s="549"/>
      <c r="M1147" s="549"/>
      <c r="N1147" s="550"/>
      <c r="O1147" s="549"/>
    </row>
    <row r="1148" spans="1:15" x14ac:dyDescent="0.2">
      <c r="A1148" s="549"/>
      <c r="B1148" s="549"/>
      <c r="C1148" s="549"/>
      <c r="D1148" s="549"/>
      <c r="E1148" s="549"/>
      <c r="F1148" s="549"/>
      <c r="G1148" s="549"/>
      <c r="H1148" s="550"/>
      <c r="I1148" s="551"/>
      <c r="J1148" s="551"/>
      <c r="K1148" s="511"/>
      <c r="L1148" s="549"/>
      <c r="M1148" s="549"/>
      <c r="N1148" s="550"/>
      <c r="O1148" s="549"/>
    </row>
    <row r="1149" spans="1:15" x14ac:dyDescent="0.2">
      <c r="A1149" s="549"/>
      <c r="B1149" s="549"/>
      <c r="C1149" s="549"/>
      <c r="D1149" s="549"/>
      <c r="E1149" s="549"/>
      <c r="F1149" s="549"/>
      <c r="G1149" s="549"/>
      <c r="H1149" s="550"/>
      <c r="I1149" s="551"/>
      <c r="J1149" s="551"/>
      <c r="K1149" s="511"/>
      <c r="L1149" s="549"/>
      <c r="M1149" s="549"/>
      <c r="N1149" s="550"/>
      <c r="O1149" s="549"/>
    </row>
    <row r="1150" spans="1:15" x14ac:dyDescent="0.2">
      <c r="A1150" s="549"/>
      <c r="B1150" s="549"/>
      <c r="C1150" s="549"/>
      <c r="D1150" s="549"/>
      <c r="E1150" s="549"/>
      <c r="F1150" s="549"/>
      <c r="G1150" s="549"/>
      <c r="H1150" s="550"/>
      <c r="I1150" s="551"/>
      <c r="J1150" s="551"/>
      <c r="K1150" s="511"/>
      <c r="L1150" s="549"/>
      <c r="M1150" s="549"/>
      <c r="N1150" s="550"/>
      <c r="O1150" s="549"/>
    </row>
    <row r="1151" spans="1:15" x14ac:dyDescent="0.2">
      <c r="A1151" s="549"/>
      <c r="B1151" s="549"/>
      <c r="C1151" s="549"/>
      <c r="D1151" s="549"/>
      <c r="E1151" s="549"/>
      <c r="F1151" s="549"/>
      <c r="G1151" s="549"/>
      <c r="H1151" s="550"/>
      <c r="I1151" s="551"/>
      <c r="J1151" s="551"/>
      <c r="K1151" s="511"/>
      <c r="L1151" s="549"/>
      <c r="M1151" s="549"/>
      <c r="N1151" s="550"/>
      <c r="O1151" s="549"/>
    </row>
    <row r="1152" spans="1:15" x14ac:dyDescent="0.2">
      <c r="A1152" s="549"/>
      <c r="B1152" s="549"/>
      <c r="C1152" s="549"/>
      <c r="D1152" s="549"/>
      <c r="E1152" s="549"/>
      <c r="F1152" s="549"/>
      <c r="G1152" s="549"/>
      <c r="H1152" s="550"/>
      <c r="I1152" s="551"/>
      <c r="J1152" s="551"/>
      <c r="K1152" s="511"/>
      <c r="L1152" s="549"/>
      <c r="M1152" s="549"/>
      <c r="N1152" s="550"/>
      <c r="O1152" s="549"/>
    </row>
    <row r="1153" spans="1:15" x14ac:dyDescent="0.2">
      <c r="A1153" s="549"/>
      <c r="B1153" s="549"/>
      <c r="C1153" s="549"/>
      <c r="D1153" s="549"/>
      <c r="E1153" s="549"/>
      <c r="F1153" s="549"/>
      <c r="G1153" s="549"/>
      <c r="H1153" s="550"/>
      <c r="I1153" s="551"/>
      <c r="J1153" s="551"/>
      <c r="K1153" s="511"/>
      <c r="L1153" s="549"/>
      <c r="M1153" s="549"/>
      <c r="N1153" s="550"/>
      <c r="O1153" s="549"/>
    </row>
    <row r="1154" spans="1:15" x14ac:dyDescent="0.2">
      <c r="A1154" s="549"/>
      <c r="B1154" s="549"/>
      <c r="C1154" s="549"/>
      <c r="D1154" s="549"/>
      <c r="E1154" s="549"/>
      <c r="F1154" s="549"/>
      <c r="G1154" s="549"/>
      <c r="H1154" s="550"/>
      <c r="I1154" s="551"/>
      <c r="J1154" s="551"/>
      <c r="K1154" s="511"/>
      <c r="L1154" s="549"/>
      <c r="M1154" s="549"/>
      <c r="N1154" s="550"/>
      <c r="O1154" s="549"/>
    </row>
    <row r="1155" spans="1:15" x14ac:dyDescent="0.2">
      <c r="A1155" s="549"/>
      <c r="B1155" s="549"/>
      <c r="C1155" s="549"/>
      <c r="D1155" s="549"/>
      <c r="E1155" s="549"/>
      <c r="F1155" s="549"/>
      <c r="G1155" s="549"/>
      <c r="H1155" s="550"/>
      <c r="I1155" s="551"/>
      <c r="J1155" s="551"/>
      <c r="K1155" s="511"/>
      <c r="L1155" s="549"/>
      <c r="M1155" s="549"/>
      <c r="N1155" s="550"/>
      <c r="O1155" s="549"/>
    </row>
    <row r="1156" spans="1:15" x14ac:dyDescent="0.2">
      <c r="A1156" s="549"/>
      <c r="B1156" s="549"/>
      <c r="C1156" s="549"/>
      <c r="D1156" s="549"/>
      <c r="E1156" s="549"/>
      <c r="F1156" s="549"/>
      <c r="G1156" s="549"/>
      <c r="H1156" s="550"/>
      <c r="I1156" s="551"/>
      <c r="J1156" s="551"/>
      <c r="K1156" s="511"/>
      <c r="L1156" s="549"/>
      <c r="M1156" s="549"/>
      <c r="N1156" s="550"/>
      <c r="O1156" s="549"/>
    </row>
    <row r="1157" spans="1:15" x14ac:dyDescent="0.2">
      <c r="A1157" s="549"/>
      <c r="B1157" s="549"/>
      <c r="C1157" s="549"/>
      <c r="D1157" s="549"/>
      <c r="E1157" s="549"/>
      <c r="F1157" s="549"/>
      <c r="G1157" s="549"/>
      <c r="H1157" s="550"/>
      <c r="I1157" s="551"/>
      <c r="J1157" s="551"/>
      <c r="K1157" s="511"/>
      <c r="L1157" s="549"/>
      <c r="M1157" s="549"/>
      <c r="N1157" s="550"/>
      <c r="O1157" s="549"/>
    </row>
    <row r="1158" spans="1:15" x14ac:dyDescent="0.2">
      <c r="A1158" s="549"/>
      <c r="B1158" s="549"/>
      <c r="C1158" s="549"/>
      <c r="D1158" s="549"/>
      <c r="E1158" s="549"/>
      <c r="F1158" s="549"/>
      <c r="G1158" s="549"/>
      <c r="H1158" s="550"/>
      <c r="I1158" s="551"/>
      <c r="J1158" s="551"/>
      <c r="K1158" s="511"/>
      <c r="L1158" s="549"/>
      <c r="M1158" s="549"/>
      <c r="N1158" s="550"/>
      <c r="O1158" s="549"/>
    </row>
    <row r="1159" spans="1:15" x14ac:dyDescent="0.2">
      <c r="A1159" s="549"/>
      <c r="B1159" s="549"/>
      <c r="C1159" s="549"/>
      <c r="D1159" s="549"/>
      <c r="E1159" s="549"/>
      <c r="F1159" s="549"/>
      <c r="G1159" s="549"/>
      <c r="H1159" s="550"/>
      <c r="I1159" s="551"/>
      <c r="J1159" s="551"/>
      <c r="K1159" s="511"/>
      <c r="L1159" s="549"/>
      <c r="M1159" s="549"/>
      <c r="N1159" s="550"/>
      <c r="O1159" s="549"/>
    </row>
    <row r="1160" spans="1:15" x14ac:dyDescent="0.2">
      <c r="A1160" s="549"/>
      <c r="B1160" s="549"/>
      <c r="C1160" s="549"/>
      <c r="D1160" s="549"/>
      <c r="E1160" s="549"/>
      <c r="F1160" s="549"/>
      <c r="G1160" s="549"/>
      <c r="H1160" s="550"/>
      <c r="I1160" s="551"/>
      <c r="J1160" s="551"/>
      <c r="K1160" s="511"/>
      <c r="L1160" s="549"/>
      <c r="M1160" s="549"/>
      <c r="N1160" s="550"/>
      <c r="O1160" s="549"/>
    </row>
    <row r="1161" spans="1:15" x14ac:dyDescent="0.2">
      <c r="A1161" s="549"/>
      <c r="B1161" s="549"/>
      <c r="C1161" s="549"/>
      <c r="D1161" s="549"/>
      <c r="E1161" s="549"/>
      <c r="F1161" s="549"/>
      <c r="G1161" s="549"/>
      <c r="H1161" s="550"/>
      <c r="I1161" s="551"/>
      <c r="J1161" s="551"/>
      <c r="K1161" s="511"/>
      <c r="L1161" s="549"/>
      <c r="M1161" s="549"/>
      <c r="N1161" s="550"/>
      <c r="O1161" s="549"/>
    </row>
    <row r="1162" spans="1:15" x14ac:dyDescent="0.2">
      <c r="A1162" s="549"/>
      <c r="B1162" s="549"/>
      <c r="C1162" s="549"/>
      <c r="D1162" s="549"/>
      <c r="E1162" s="549"/>
      <c r="F1162" s="549"/>
      <c r="G1162" s="549"/>
      <c r="H1162" s="550"/>
      <c r="I1162" s="551"/>
      <c r="J1162" s="551"/>
      <c r="K1162" s="511"/>
      <c r="L1162" s="549"/>
      <c r="M1162" s="549"/>
      <c r="N1162" s="550"/>
      <c r="O1162" s="549"/>
    </row>
    <row r="1163" spans="1:15" x14ac:dyDescent="0.2">
      <c r="A1163" s="549"/>
      <c r="B1163" s="549"/>
      <c r="C1163" s="549"/>
      <c r="D1163" s="549"/>
      <c r="E1163" s="549"/>
      <c r="F1163" s="549"/>
      <c r="G1163" s="549"/>
      <c r="H1163" s="550"/>
      <c r="I1163" s="551"/>
      <c r="J1163" s="551"/>
      <c r="K1163" s="511"/>
      <c r="L1163" s="549"/>
      <c r="M1163" s="549"/>
      <c r="N1163" s="550"/>
      <c r="O1163" s="549"/>
    </row>
    <row r="1164" spans="1:15" x14ac:dyDescent="0.2">
      <c r="A1164" s="549"/>
      <c r="B1164" s="549"/>
      <c r="C1164" s="549"/>
      <c r="D1164" s="549"/>
      <c r="E1164" s="549"/>
      <c r="F1164" s="549"/>
      <c r="G1164" s="549"/>
      <c r="H1164" s="550"/>
      <c r="I1164" s="551"/>
      <c r="J1164" s="551"/>
      <c r="K1164" s="511"/>
      <c r="L1164" s="549"/>
      <c r="M1164" s="549"/>
      <c r="N1164" s="550"/>
      <c r="O1164" s="549"/>
    </row>
    <row r="1165" spans="1:15" x14ac:dyDescent="0.2">
      <c r="A1165" s="549"/>
      <c r="B1165" s="549"/>
      <c r="C1165" s="549"/>
      <c r="D1165" s="549"/>
      <c r="E1165" s="549"/>
      <c r="F1165" s="549"/>
      <c r="G1165" s="549"/>
      <c r="H1165" s="550"/>
      <c r="I1165" s="551"/>
      <c r="J1165" s="551"/>
      <c r="K1165" s="511"/>
      <c r="L1165" s="549"/>
      <c r="M1165" s="549"/>
      <c r="N1165" s="550"/>
      <c r="O1165" s="549"/>
    </row>
    <row r="1166" spans="1:15" x14ac:dyDescent="0.2">
      <c r="A1166" s="549"/>
      <c r="B1166" s="549"/>
      <c r="C1166" s="549"/>
      <c r="D1166" s="549"/>
      <c r="E1166" s="549"/>
      <c r="F1166" s="549"/>
      <c r="G1166" s="549"/>
      <c r="H1166" s="550"/>
      <c r="I1166" s="551"/>
      <c r="J1166" s="551"/>
      <c r="K1166" s="511"/>
      <c r="L1166" s="549"/>
      <c r="M1166" s="549"/>
      <c r="N1166" s="550"/>
      <c r="O1166" s="549"/>
    </row>
    <row r="1167" spans="1:15" x14ac:dyDescent="0.2">
      <c r="A1167" s="549"/>
      <c r="B1167" s="549"/>
      <c r="C1167" s="549"/>
      <c r="D1167" s="549"/>
      <c r="E1167" s="549"/>
      <c r="F1167" s="549"/>
      <c r="G1167" s="549"/>
      <c r="H1167" s="550"/>
      <c r="I1167" s="551"/>
      <c r="J1167" s="551"/>
      <c r="K1167" s="511"/>
      <c r="L1167" s="549"/>
      <c r="M1167" s="549"/>
      <c r="N1167" s="550"/>
      <c r="O1167" s="549"/>
    </row>
    <row r="1168" spans="1:15" x14ac:dyDescent="0.2">
      <c r="A1168" s="549"/>
      <c r="B1168" s="549"/>
      <c r="C1168" s="549"/>
      <c r="D1168" s="549"/>
      <c r="E1168" s="549"/>
      <c r="F1168" s="549"/>
      <c r="G1168" s="549"/>
      <c r="H1168" s="550"/>
      <c r="I1168" s="551"/>
      <c r="J1168" s="551"/>
      <c r="K1168" s="511"/>
      <c r="L1168" s="549"/>
      <c r="M1168" s="549"/>
      <c r="N1168" s="550"/>
      <c r="O1168" s="549"/>
    </row>
    <row r="1169" spans="1:15" x14ac:dyDescent="0.2">
      <c r="A1169" s="549"/>
      <c r="B1169" s="549"/>
      <c r="C1169" s="549"/>
      <c r="D1169" s="549"/>
      <c r="E1169" s="549"/>
      <c r="F1169" s="549"/>
      <c r="G1169" s="549"/>
      <c r="H1169" s="550"/>
      <c r="I1169" s="551"/>
      <c r="J1169" s="551"/>
      <c r="K1169" s="511"/>
      <c r="L1169" s="549"/>
      <c r="M1169" s="549"/>
      <c r="N1169" s="550"/>
      <c r="O1169" s="549"/>
    </row>
    <row r="1170" spans="1:15" x14ac:dyDescent="0.2">
      <c r="A1170" s="549"/>
      <c r="B1170" s="549"/>
      <c r="C1170" s="549"/>
      <c r="D1170" s="549"/>
      <c r="E1170" s="549"/>
      <c r="F1170" s="549"/>
      <c r="G1170" s="549"/>
      <c r="H1170" s="550"/>
      <c r="I1170" s="551"/>
      <c r="J1170" s="551"/>
      <c r="K1170" s="511"/>
      <c r="L1170" s="549"/>
      <c r="M1170" s="549"/>
      <c r="N1170" s="550"/>
      <c r="O1170" s="549"/>
    </row>
    <row r="1171" spans="1:15" x14ac:dyDescent="0.2">
      <c r="A1171" s="549"/>
      <c r="B1171" s="549"/>
      <c r="C1171" s="549"/>
      <c r="D1171" s="549"/>
      <c r="E1171" s="549"/>
      <c r="F1171" s="549"/>
      <c r="G1171" s="549"/>
      <c r="H1171" s="550"/>
      <c r="I1171" s="551"/>
      <c r="J1171" s="551"/>
      <c r="K1171" s="511"/>
      <c r="L1171" s="549"/>
      <c r="M1171" s="549"/>
      <c r="N1171" s="550"/>
      <c r="O1171" s="549"/>
    </row>
    <row r="1172" spans="1:15" x14ac:dyDescent="0.2">
      <c r="A1172" s="549"/>
      <c r="B1172" s="549"/>
      <c r="C1172" s="549"/>
      <c r="D1172" s="549"/>
      <c r="E1172" s="549"/>
      <c r="F1172" s="549"/>
      <c r="G1172" s="549"/>
      <c r="H1172" s="550"/>
      <c r="I1172" s="551"/>
      <c r="J1172" s="551"/>
      <c r="K1172" s="511"/>
      <c r="L1172" s="549"/>
      <c r="M1172" s="549"/>
      <c r="N1172" s="550"/>
      <c r="O1172" s="549"/>
    </row>
    <row r="1173" spans="1:15" x14ac:dyDescent="0.2">
      <c r="A1173" s="549"/>
      <c r="B1173" s="549"/>
      <c r="C1173" s="549"/>
      <c r="D1173" s="549"/>
      <c r="E1173" s="549"/>
      <c r="F1173" s="549"/>
      <c r="G1173" s="549"/>
      <c r="H1173" s="550"/>
      <c r="I1173" s="551"/>
      <c r="J1173" s="551"/>
      <c r="K1173" s="511"/>
      <c r="L1173" s="549"/>
      <c r="M1173" s="549"/>
      <c r="N1173" s="550"/>
      <c r="O1173" s="549"/>
    </row>
    <row r="1174" spans="1:15" x14ac:dyDescent="0.2">
      <c r="A1174" s="549"/>
      <c r="B1174" s="549"/>
      <c r="C1174" s="549"/>
      <c r="D1174" s="549"/>
      <c r="E1174" s="549"/>
      <c r="F1174" s="549"/>
      <c r="G1174" s="549"/>
      <c r="H1174" s="550"/>
      <c r="I1174" s="551"/>
      <c r="J1174" s="551"/>
      <c r="K1174" s="511"/>
      <c r="L1174" s="549"/>
      <c r="M1174" s="549"/>
      <c r="N1174" s="550"/>
      <c r="O1174" s="549"/>
    </row>
    <row r="1175" spans="1:15" x14ac:dyDescent="0.2">
      <c r="A1175" s="549"/>
      <c r="B1175" s="549"/>
      <c r="C1175" s="549"/>
      <c r="D1175" s="549"/>
      <c r="E1175" s="549"/>
      <c r="F1175" s="549"/>
      <c r="G1175" s="549"/>
      <c r="H1175" s="550"/>
      <c r="I1175" s="551"/>
      <c r="J1175" s="551"/>
      <c r="K1175" s="511"/>
      <c r="L1175" s="549"/>
      <c r="M1175" s="549"/>
      <c r="N1175" s="550"/>
      <c r="O1175" s="549"/>
    </row>
    <row r="1176" spans="1:15" x14ac:dyDescent="0.2">
      <c r="A1176" s="549"/>
      <c r="B1176" s="549"/>
      <c r="C1176" s="549"/>
      <c r="D1176" s="549"/>
      <c r="E1176" s="549"/>
      <c r="F1176" s="549"/>
      <c r="G1176" s="549"/>
      <c r="H1176" s="550"/>
      <c r="I1176" s="551"/>
      <c r="J1176" s="551"/>
      <c r="K1176" s="511"/>
      <c r="L1176" s="549"/>
      <c r="M1176" s="549"/>
      <c r="N1176" s="550"/>
      <c r="O1176" s="549"/>
    </row>
    <row r="1177" spans="1:15" x14ac:dyDescent="0.2">
      <c r="A1177" s="549"/>
      <c r="B1177" s="549"/>
      <c r="C1177" s="549"/>
      <c r="D1177" s="549"/>
      <c r="E1177" s="549"/>
      <c r="F1177" s="549"/>
      <c r="G1177" s="549"/>
      <c r="H1177" s="550"/>
      <c r="I1177" s="551"/>
      <c r="J1177" s="551"/>
      <c r="K1177" s="511"/>
      <c r="L1177" s="549"/>
      <c r="M1177" s="549"/>
      <c r="N1177" s="550"/>
      <c r="O1177" s="549"/>
    </row>
    <row r="1178" spans="1:15" x14ac:dyDescent="0.2">
      <c r="A1178" s="549"/>
      <c r="B1178" s="549"/>
      <c r="C1178" s="549"/>
      <c r="D1178" s="549"/>
      <c r="E1178" s="549"/>
      <c r="F1178" s="549"/>
      <c r="G1178" s="549"/>
      <c r="H1178" s="550"/>
      <c r="I1178" s="551"/>
      <c r="J1178" s="551"/>
      <c r="K1178" s="511"/>
      <c r="L1178" s="549"/>
      <c r="M1178" s="549"/>
      <c r="N1178" s="550"/>
      <c r="O1178" s="549"/>
    </row>
    <row r="1179" spans="1:15" x14ac:dyDescent="0.2">
      <c r="A1179" s="549"/>
      <c r="B1179" s="549"/>
      <c r="C1179" s="549"/>
      <c r="D1179" s="549"/>
      <c r="E1179" s="549"/>
      <c r="F1179" s="549"/>
      <c r="G1179" s="549"/>
      <c r="H1179" s="550"/>
      <c r="I1179" s="551"/>
      <c r="J1179" s="551"/>
      <c r="K1179" s="511"/>
      <c r="L1179" s="549"/>
      <c r="M1179" s="549"/>
      <c r="N1179" s="550"/>
      <c r="O1179" s="549"/>
    </row>
    <row r="1180" spans="1:15" x14ac:dyDescent="0.2">
      <c r="A1180" s="549"/>
      <c r="B1180" s="549"/>
      <c r="C1180" s="549"/>
      <c r="D1180" s="549"/>
      <c r="E1180" s="549"/>
      <c r="F1180" s="549"/>
      <c r="G1180" s="549"/>
      <c r="H1180" s="550"/>
      <c r="I1180" s="551"/>
      <c r="J1180" s="551"/>
      <c r="K1180" s="511"/>
      <c r="L1180" s="549"/>
      <c r="M1180" s="549"/>
      <c r="N1180" s="550"/>
      <c r="O1180" s="549"/>
    </row>
    <row r="1181" spans="1:15" x14ac:dyDescent="0.2">
      <c r="A1181" s="549"/>
      <c r="B1181" s="549"/>
      <c r="C1181" s="549"/>
      <c r="D1181" s="549"/>
      <c r="E1181" s="549"/>
      <c r="F1181" s="549"/>
      <c r="G1181" s="549"/>
      <c r="H1181" s="550"/>
      <c r="I1181" s="551"/>
      <c r="J1181" s="551"/>
      <c r="K1181" s="511"/>
      <c r="L1181" s="549"/>
      <c r="M1181" s="549"/>
      <c r="N1181" s="550"/>
      <c r="O1181" s="549"/>
    </row>
    <row r="1182" spans="1:15" x14ac:dyDescent="0.2">
      <c r="A1182" s="549"/>
      <c r="B1182" s="549"/>
      <c r="C1182" s="549"/>
      <c r="D1182" s="549"/>
      <c r="E1182" s="549"/>
      <c r="F1182" s="549"/>
      <c r="G1182" s="549"/>
      <c r="H1182" s="550"/>
      <c r="I1182" s="551"/>
      <c r="J1182" s="551"/>
      <c r="K1182" s="511"/>
      <c r="L1182" s="549"/>
      <c r="M1182" s="549"/>
      <c r="N1182" s="550"/>
      <c r="O1182" s="549"/>
    </row>
    <row r="1183" spans="1:15" x14ac:dyDescent="0.2">
      <c r="A1183" s="549"/>
      <c r="B1183" s="549"/>
      <c r="C1183" s="549"/>
      <c r="D1183" s="549"/>
      <c r="E1183" s="549"/>
      <c r="F1183" s="549"/>
      <c r="G1183" s="549"/>
      <c r="H1183" s="550"/>
      <c r="I1183" s="551"/>
      <c r="J1183" s="551"/>
      <c r="K1183" s="511"/>
      <c r="L1183" s="549"/>
      <c r="M1183" s="549"/>
      <c r="N1183" s="550"/>
      <c r="O1183" s="549"/>
    </row>
    <row r="1184" spans="1:15" x14ac:dyDescent="0.2">
      <c r="A1184" s="549"/>
      <c r="B1184" s="549"/>
      <c r="C1184" s="549"/>
      <c r="D1184" s="549"/>
      <c r="E1184" s="549"/>
      <c r="F1184" s="549"/>
      <c r="G1184" s="549"/>
      <c r="H1184" s="550"/>
      <c r="I1184" s="551"/>
      <c r="J1184" s="551"/>
      <c r="K1184" s="511"/>
      <c r="L1184" s="549"/>
      <c r="M1184" s="549"/>
      <c r="N1184" s="550"/>
      <c r="O1184" s="549"/>
    </row>
    <row r="1185" spans="1:15" x14ac:dyDescent="0.2">
      <c r="A1185" s="549"/>
      <c r="B1185" s="549"/>
      <c r="C1185" s="549"/>
      <c r="D1185" s="549"/>
      <c r="E1185" s="549"/>
      <c r="F1185" s="549"/>
      <c r="G1185" s="549"/>
      <c r="H1185" s="550"/>
      <c r="I1185" s="551"/>
      <c r="J1185" s="551"/>
      <c r="K1185" s="511"/>
      <c r="L1185" s="549"/>
      <c r="M1185" s="549"/>
      <c r="N1185" s="550"/>
      <c r="O1185" s="549"/>
    </row>
    <row r="1186" spans="1:15" x14ac:dyDescent="0.2">
      <c r="A1186" s="549"/>
      <c r="B1186" s="549"/>
      <c r="C1186" s="549"/>
      <c r="D1186" s="549"/>
      <c r="E1186" s="549"/>
      <c r="F1186" s="549"/>
      <c r="G1186" s="549"/>
      <c r="H1186" s="550"/>
      <c r="I1186" s="551"/>
      <c r="J1186" s="551"/>
      <c r="K1186" s="511"/>
      <c r="L1186" s="549"/>
      <c r="M1186" s="549"/>
      <c r="N1186" s="550"/>
      <c r="O1186" s="549"/>
    </row>
    <row r="1187" spans="1:15" x14ac:dyDescent="0.2">
      <c r="A1187" s="549"/>
      <c r="B1187" s="549"/>
      <c r="C1187" s="549"/>
      <c r="D1187" s="549"/>
      <c r="E1187" s="549"/>
      <c r="F1187" s="549"/>
      <c r="G1187" s="549"/>
      <c r="H1187" s="550"/>
      <c r="I1187" s="551"/>
      <c r="J1187" s="551"/>
      <c r="K1187" s="511"/>
      <c r="L1187" s="549"/>
      <c r="M1187" s="549"/>
      <c r="N1187" s="550"/>
      <c r="O1187" s="549"/>
    </row>
    <row r="1188" spans="1:15" x14ac:dyDescent="0.2">
      <c r="A1188" s="549"/>
      <c r="B1188" s="549"/>
      <c r="C1188" s="549"/>
      <c r="D1188" s="549"/>
      <c r="E1188" s="549"/>
      <c r="F1188" s="549"/>
      <c r="G1188" s="549"/>
      <c r="H1188" s="550"/>
      <c r="I1188" s="551"/>
      <c r="J1188" s="551"/>
      <c r="K1188" s="511"/>
      <c r="L1188" s="549"/>
      <c r="M1188" s="549"/>
      <c r="N1188" s="550"/>
      <c r="O1188" s="549"/>
    </row>
    <row r="1189" spans="1:15" x14ac:dyDescent="0.2">
      <c r="A1189" s="549"/>
      <c r="B1189" s="549"/>
      <c r="C1189" s="549"/>
      <c r="D1189" s="549"/>
      <c r="E1189" s="549"/>
      <c r="F1189" s="549"/>
      <c r="G1189" s="549"/>
      <c r="H1189" s="550"/>
      <c r="I1189" s="551"/>
      <c r="J1189" s="551"/>
      <c r="K1189" s="511"/>
      <c r="L1189" s="549"/>
      <c r="M1189" s="549"/>
      <c r="N1189" s="550"/>
      <c r="O1189" s="549"/>
    </row>
    <row r="1190" spans="1:15" x14ac:dyDescent="0.2">
      <c r="A1190" s="549"/>
      <c r="B1190" s="549"/>
      <c r="C1190" s="549"/>
      <c r="D1190" s="549"/>
      <c r="E1190" s="549"/>
      <c r="F1190" s="549"/>
      <c r="G1190" s="549"/>
      <c r="H1190" s="550"/>
      <c r="I1190" s="551"/>
      <c r="J1190" s="551"/>
      <c r="K1190" s="511"/>
      <c r="L1190" s="549"/>
      <c r="M1190" s="549"/>
      <c r="N1190" s="550"/>
      <c r="O1190" s="549"/>
    </row>
    <row r="1191" spans="1:15" x14ac:dyDescent="0.2">
      <c r="A1191" s="549"/>
      <c r="B1191" s="549"/>
      <c r="C1191" s="549"/>
      <c r="D1191" s="549"/>
      <c r="E1191" s="549"/>
      <c r="F1191" s="549"/>
      <c r="G1191" s="549"/>
      <c r="H1191" s="550"/>
      <c r="I1191" s="551"/>
      <c r="J1191" s="551"/>
      <c r="K1191" s="511"/>
      <c r="L1191" s="549"/>
      <c r="M1191" s="549"/>
      <c r="N1191" s="550"/>
      <c r="O1191" s="549"/>
    </row>
    <row r="1192" spans="1:15" x14ac:dyDescent="0.2">
      <c r="A1192" s="549"/>
      <c r="B1192" s="549"/>
      <c r="C1192" s="549"/>
      <c r="D1192" s="549"/>
      <c r="E1192" s="549"/>
      <c r="F1192" s="549"/>
      <c r="G1192" s="549"/>
      <c r="H1192" s="550"/>
      <c r="I1192" s="551"/>
      <c r="J1192" s="551"/>
      <c r="K1192" s="511"/>
      <c r="L1192" s="549"/>
      <c r="M1192" s="549"/>
      <c r="N1192" s="550"/>
      <c r="O1192" s="549"/>
    </row>
    <row r="1193" spans="1:15" x14ac:dyDescent="0.2">
      <c r="A1193" s="549"/>
      <c r="B1193" s="549"/>
      <c r="C1193" s="549"/>
      <c r="D1193" s="549"/>
      <c r="E1193" s="549"/>
      <c r="F1193" s="549"/>
      <c r="G1193" s="549"/>
      <c r="H1193" s="550"/>
      <c r="I1193" s="551"/>
      <c r="J1193" s="551"/>
      <c r="K1193" s="511"/>
      <c r="L1193" s="549"/>
      <c r="M1193" s="549"/>
      <c r="N1193" s="550"/>
      <c r="O1193" s="549"/>
    </row>
    <row r="1194" spans="1:15" x14ac:dyDescent="0.2">
      <c r="A1194" s="549"/>
      <c r="B1194" s="549"/>
      <c r="C1194" s="549"/>
      <c r="D1194" s="549"/>
      <c r="E1194" s="549"/>
      <c r="F1194" s="549"/>
      <c r="G1194" s="549"/>
      <c r="H1194" s="550"/>
      <c r="I1194" s="551"/>
      <c r="J1194" s="551"/>
      <c r="K1194" s="511"/>
      <c r="L1194" s="549"/>
      <c r="M1194" s="549"/>
      <c r="N1194" s="550"/>
      <c r="O1194" s="549"/>
    </row>
    <row r="1195" spans="1:15" x14ac:dyDescent="0.2">
      <c r="A1195" s="549"/>
      <c r="B1195" s="549"/>
      <c r="C1195" s="549"/>
      <c r="D1195" s="549"/>
      <c r="E1195" s="549"/>
      <c r="F1195" s="549"/>
      <c r="G1195" s="549"/>
      <c r="H1195" s="550"/>
      <c r="I1195" s="551"/>
      <c r="J1195" s="551"/>
      <c r="K1195" s="511"/>
      <c r="L1195" s="549"/>
      <c r="M1195" s="549"/>
      <c r="N1195" s="550"/>
      <c r="O1195" s="549"/>
    </row>
    <row r="1196" spans="1:15" x14ac:dyDescent="0.2">
      <c r="A1196" s="549"/>
      <c r="B1196" s="549"/>
      <c r="C1196" s="549"/>
      <c r="D1196" s="549"/>
      <c r="E1196" s="549"/>
      <c r="F1196" s="549"/>
      <c r="G1196" s="549"/>
      <c r="H1196" s="550"/>
      <c r="I1196" s="551"/>
      <c r="J1196" s="551"/>
      <c r="K1196" s="511"/>
      <c r="L1196" s="549"/>
      <c r="M1196" s="549"/>
      <c r="N1196" s="550"/>
      <c r="O1196" s="549"/>
    </row>
    <row r="1197" spans="1:15" x14ac:dyDescent="0.2">
      <c r="A1197" s="549"/>
      <c r="B1197" s="549"/>
      <c r="C1197" s="549"/>
      <c r="D1197" s="549"/>
      <c r="E1197" s="549"/>
      <c r="F1197" s="549"/>
      <c r="G1197" s="549"/>
      <c r="H1197" s="550"/>
      <c r="I1197" s="551"/>
      <c r="J1197" s="551"/>
      <c r="K1197" s="511"/>
      <c r="L1197" s="549"/>
      <c r="M1197" s="549"/>
      <c r="N1197" s="550"/>
      <c r="O1197" s="549"/>
    </row>
    <row r="1198" spans="1:15" x14ac:dyDescent="0.2">
      <c r="A1198" s="549"/>
      <c r="B1198" s="549"/>
      <c r="C1198" s="549"/>
      <c r="D1198" s="549"/>
      <c r="E1198" s="549"/>
      <c r="F1198" s="549"/>
      <c r="G1198" s="549"/>
      <c r="H1198" s="550"/>
      <c r="I1198" s="551"/>
      <c r="J1198" s="551"/>
      <c r="K1198" s="511"/>
      <c r="L1198" s="549"/>
      <c r="M1198" s="549"/>
      <c r="N1198" s="550"/>
      <c r="O1198" s="549"/>
    </row>
    <row r="1199" spans="1:15" x14ac:dyDescent="0.2">
      <c r="A1199" s="549"/>
      <c r="B1199" s="549"/>
      <c r="C1199" s="549"/>
      <c r="D1199" s="549"/>
      <c r="E1199" s="549"/>
      <c r="F1199" s="549"/>
      <c r="G1199" s="549"/>
      <c r="H1199" s="550"/>
      <c r="I1199" s="551"/>
      <c r="J1199" s="551"/>
      <c r="K1199" s="511"/>
      <c r="L1199" s="549"/>
      <c r="M1199" s="549"/>
      <c r="N1199" s="550"/>
      <c r="O1199" s="549"/>
    </row>
    <row r="1200" spans="1:15" x14ac:dyDescent="0.2">
      <c r="A1200" s="549"/>
      <c r="B1200" s="549"/>
      <c r="C1200" s="549"/>
      <c r="D1200" s="549"/>
      <c r="E1200" s="549"/>
      <c r="F1200" s="549"/>
      <c r="G1200" s="549"/>
      <c r="H1200" s="550"/>
      <c r="I1200" s="551"/>
      <c r="J1200" s="551"/>
      <c r="K1200" s="511"/>
      <c r="L1200" s="549"/>
      <c r="M1200" s="549"/>
      <c r="N1200" s="550"/>
      <c r="O1200" s="549"/>
    </row>
    <row r="1201" spans="1:15" x14ac:dyDescent="0.2">
      <c r="A1201" s="549"/>
      <c r="B1201" s="549"/>
      <c r="C1201" s="549"/>
      <c r="D1201" s="549"/>
      <c r="E1201" s="549"/>
      <c r="F1201" s="549"/>
      <c r="G1201" s="549"/>
      <c r="H1201" s="550"/>
      <c r="I1201" s="551"/>
      <c r="J1201" s="551"/>
      <c r="K1201" s="511"/>
      <c r="L1201" s="549"/>
      <c r="M1201" s="549"/>
      <c r="N1201" s="550"/>
      <c r="O1201" s="549"/>
    </row>
    <row r="1202" spans="1:15" x14ac:dyDescent="0.2">
      <c r="A1202" s="549"/>
      <c r="B1202" s="549"/>
      <c r="C1202" s="549"/>
      <c r="D1202" s="549"/>
      <c r="E1202" s="549"/>
      <c r="F1202" s="549"/>
      <c r="G1202" s="549"/>
      <c r="H1202" s="550"/>
      <c r="I1202" s="551"/>
      <c r="J1202" s="551"/>
      <c r="K1202" s="511"/>
      <c r="L1202" s="549"/>
      <c r="M1202" s="549"/>
      <c r="N1202" s="550"/>
      <c r="O1202" s="549"/>
    </row>
    <row r="1203" spans="1:15" x14ac:dyDescent="0.2">
      <c r="A1203" s="549"/>
      <c r="B1203" s="549"/>
      <c r="C1203" s="549"/>
      <c r="D1203" s="549"/>
      <c r="E1203" s="549"/>
      <c r="F1203" s="549"/>
      <c r="G1203" s="549"/>
      <c r="H1203" s="550"/>
      <c r="I1203" s="551"/>
      <c r="J1203" s="551"/>
      <c r="K1203" s="511"/>
      <c r="L1203" s="549"/>
      <c r="M1203" s="549"/>
      <c r="N1203" s="550"/>
      <c r="O1203" s="549"/>
    </row>
    <row r="1204" spans="1:15" x14ac:dyDescent="0.2">
      <c r="A1204" s="549"/>
      <c r="B1204" s="549"/>
      <c r="C1204" s="549"/>
      <c r="D1204" s="549"/>
      <c r="E1204" s="549"/>
      <c r="F1204" s="549"/>
      <c r="G1204" s="549"/>
      <c r="H1204" s="550"/>
      <c r="I1204" s="551"/>
      <c r="J1204" s="551"/>
      <c r="K1204" s="511"/>
      <c r="L1204" s="549"/>
      <c r="M1204" s="549"/>
      <c r="N1204" s="550"/>
      <c r="O1204" s="549"/>
    </row>
    <row r="1205" spans="1:15" x14ac:dyDescent="0.2">
      <c r="A1205" s="549"/>
      <c r="B1205" s="549"/>
      <c r="C1205" s="549"/>
      <c r="D1205" s="549"/>
      <c r="E1205" s="549"/>
      <c r="F1205" s="549"/>
      <c r="G1205" s="549"/>
      <c r="H1205" s="550"/>
      <c r="I1205" s="551"/>
      <c r="J1205" s="551"/>
      <c r="K1205" s="511"/>
      <c r="L1205" s="549"/>
      <c r="M1205" s="549"/>
      <c r="N1205" s="550"/>
      <c r="O1205" s="549"/>
    </row>
    <row r="1206" spans="1:15" x14ac:dyDescent="0.2">
      <c r="A1206" s="549"/>
      <c r="B1206" s="549"/>
      <c r="C1206" s="549"/>
      <c r="D1206" s="549"/>
      <c r="E1206" s="549"/>
      <c r="F1206" s="549"/>
      <c r="G1206" s="549"/>
      <c r="H1206" s="550"/>
      <c r="I1206" s="551"/>
      <c r="J1206" s="551"/>
      <c r="K1206" s="511"/>
      <c r="L1206" s="549"/>
      <c r="M1206" s="549"/>
      <c r="N1206" s="550"/>
      <c r="O1206" s="549"/>
    </row>
    <row r="1207" spans="1:15" x14ac:dyDescent="0.2">
      <c r="A1207" s="549"/>
      <c r="B1207" s="549"/>
      <c r="C1207" s="549"/>
      <c r="D1207" s="549"/>
      <c r="E1207" s="549"/>
      <c r="F1207" s="549"/>
      <c r="G1207" s="549"/>
      <c r="H1207" s="550"/>
      <c r="I1207" s="551"/>
      <c r="J1207" s="551"/>
      <c r="K1207" s="511"/>
      <c r="L1207" s="549"/>
      <c r="M1207" s="549"/>
      <c r="N1207" s="550"/>
      <c r="O1207" s="549"/>
    </row>
    <row r="1208" spans="1:15" x14ac:dyDescent="0.2">
      <c r="A1208" s="549"/>
      <c r="B1208" s="549"/>
      <c r="C1208" s="549"/>
      <c r="D1208" s="549"/>
      <c r="E1208" s="549"/>
      <c r="F1208" s="549"/>
      <c r="G1208" s="549"/>
      <c r="H1208" s="550"/>
      <c r="I1208" s="551"/>
      <c r="J1208" s="551"/>
      <c r="K1208" s="511"/>
      <c r="L1208" s="549"/>
      <c r="M1208" s="549"/>
      <c r="N1208" s="550"/>
      <c r="O1208" s="549"/>
    </row>
    <row r="1209" spans="1:15" x14ac:dyDescent="0.2">
      <c r="A1209" s="549"/>
      <c r="B1209" s="549"/>
      <c r="C1209" s="549"/>
      <c r="D1209" s="549"/>
      <c r="E1209" s="549"/>
      <c r="F1209" s="549"/>
      <c r="G1209" s="549"/>
      <c r="H1209" s="550"/>
      <c r="I1209" s="551"/>
      <c r="J1209" s="551"/>
      <c r="K1209" s="511"/>
      <c r="L1209" s="549"/>
      <c r="M1209" s="549"/>
      <c r="N1209" s="550"/>
      <c r="O1209" s="549"/>
    </row>
    <row r="1210" spans="1:15" x14ac:dyDescent="0.2">
      <c r="A1210" s="549"/>
      <c r="B1210" s="549"/>
      <c r="C1210" s="549"/>
      <c r="D1210" s="549"/>
      <c r="E1210" s="549"/>
      <c r="F1210" s="549"/>
      <c r="G1210" s="549"/>
      <c r="H1210" s="550"/>
      <c r="I1210" s="551"/>
      <c r="J1210" s="551"/>
      <c r="K1210" s="511"/>
      <c r="L1210" s="549"/>
      <c r="M1210" s="549"/>
      <c r="N1210" s="550"/>
      <c r="O1210" s="549"/>
    </row>
    <row r="1211" spans="1:15" x14ac:dyDescent="0.2">
      <c r="A1211" s="549"/>
      <c r="B1211" s="549"/>
      <c r="C1211" s="549"/>
      <c r="D1211" s="549"/>
      <c r="E1211" s="549"/>
      <c r="F1211" s="549"/>
      <c r="G1211" s="549"/>
      <c r="H1211" s="550"/>
      <c r="I1211" s="551"/>
      <c r="J1211" s="551"/>
      <c r="K1211" s="511"/>
      <c r="L1211" s="549"/>
      <c r="M1211" s="549"/>
      <c r="N1211" s="550"/>
      <c r="O1211" s="549"/>
    </row>
    <row r="1212" spans="1:15" x14ac:dyDescent="0.2">
      <c r="A1212" s="549"/>
      <c r="B1212" s="549"/>
      <c r="C1212" s="549"/>
      <c r="D1212" s="549"/>
      <c r="E1212" s="549"/>
      <c r="F1212" s="549"/>
      <c r="G1212" s="549"/>
      <c r="H1212" s="550"/>
      <c r="I1212" s="551"/>
      <c r="J1212" s="551"/>
      <c r="K1212" s="511"/>
      <c r="L1212" s="549"/>
      <c r="M1212" s="549"/>
      <c r="N1212" s="550"/>
      <c r="O1212" s="549"/>
    </row>
    <row r="1213" spans="1:15" x14ac:dyDescent="0.2">
      <c r="A1213" s="549"/>
      <c r="B1213" s="549"/>
      <c r="C1213" s="549"/>
      <c r="D1213" s="549"/>
      <c r="E1213" s="549"/>
      <c r="F1213" s="549"/>
      <c r="G1213" s="549"/>
      <c r="H1213" s="550"/>
      <c r="I1213" s="551"/>
      <c r="J1213" s="551"/>
      <c r="K1213" s="511"/>
      <c r="L1213" s="549"/>
      <c r="M1213" s="549"/>
      <c r="N1213" s="550"/>
      <c r="O1213" s="549"/>
    </row>
    <row r="1214" spans="1:15" x14ac:dyDescent="0.2">
      <c r="A1214" s="549"/>
      <c r="B1214" s="549"/>
      <c r="C1214" s="549"/>
      <c r="D1214" s="549"/>
      <c r="E1214" s="549"/>
      <c r="F1214" s="549"/>
      <c r="G1214" s="549"/>
      <c r="H1214" s="550"/>
      <c r="I1214" s="551"/>
      <c r="J1214" s="551"/>
      <c r="K1214" s="511"/>
      <c r="L1214" s="549"/>
      <c r="M1214" s="549"/>
      <c r="N1214" s="550"/>
      <c r="O1214" s="549"/>
    </row>
    <row r="1215" spans="1:15" x14ac:dyDescent="0.2">
      <c r="A1215" s="549"/>
      <c r="B1215" s="549"/>
      <c r="C1215" s="549"/>
      <c r="D1215" s="549"/>
      <c r="E1215" s="549"/>
      <c r="F1215" s="549"/>
      <c r="G1215" s="549"/>
      <c r="H1215" s="550"/>
      <c r="I1215" s="551"/>
      <c r="J1215" s="551"/>
      <c r="K1215" s="511"/>
      <c r="L1215" s="549"/>
      <c r="M1215" s="549"/>
      <c r="N1215" s="550"/>
      <c r="O1215" s="549"/>
    </row>
    <row r="1216" spans="1:15" x14ac:dyDescent="0.2">
      <c r="A1216" s="549"/>
      <c r="B1216" s="549"/>
      <c r="C1216" s="549"/>
      <c r="D1216" s="549"/>
      <c r="E1216" s="549"/>
      <c r="F1216" s="549"/>
      <c r="G1216" s="549"/>
      <c r="H1216" s="550"/>
      <c r="I1216" s="551"/>
      <c r="J1216" s="551"/>
      <c r="K1216" s="511"/>
      <c r="L1216" s="549"/>
      <c r="M1216" s="549"/>
      <c r="N1216" s="550"/>
      <c r="O1216" s="549"/>
    </row>
    <row r="1217" spans="1:15" x14ac:dyDescent="0.2">
      <c r="A1217" s="549"/>
      <c r="B1217" s="549"/>
      <c r="C1217" s="549"/>
      <c r="D1217" s="549"/>
      <c r="E1217" s="549"/>
      <c r="F1217" s="549"/>
      <c r="G1217" s="549"/>
      <c r="H1217" s="550"/>
      <c r="I1217" s="551"/>
      <c r="J1217" s="551"/>
      <c r="K1217" s="511"/>
      <c r="L1217" s="549"/>
      <c r="M1217" s="549"/>
      <c r="N1217" s="550"/>
      <c r="O1217" s="549"/>
    </row>
    <row r="1218" spans="1:15" x14ac:dyDescent="0.2">
      <c r="A1218" s="549"/>
      <c r="B1218" s="549"/>
      <c r="C1218" s="549"/>
      <c r="D1218" s="549"/>
      <c r="E1218" s="549"/>
      <c r="F1218" s="549"/>
      <c r="G1218" s="549"/>
      <c r="H1218" s="550"/>
      <c r="I1218" s="551"/>
      <c r="J1218" s="551"/>
      <c r="K1218" s="511"/>
      <c r="L1218" s="549"/>
      <c r="M1218" s="549"/>
      <c r="N1218" s="550"/>
      <c r="O1218" s="549"/>
    </row>
    <row r="1219" spans="1:15" x14ac:dyDescent="0.2">
      <c r="A1219" s="549"/>
      <c r="B1219" s="549"/>
      <c r="C1219" s="549"/>
      <c r="D1219" s="549"/>
      <c r="E1219" s="549"/>
      <c r="F1219" s="549"/>
      <c r="G1219" s="549"/>
      <c r="H1219" s="550"/>
      <c r="I1219" s="551"/>
      <c r="J1219" s="551"/>
      <c r="K1219" s="511"/>
      <c r="L1219" s="549"/>
      <c r="M1219" s="549"/>
      <c r="N1219" s="550"/>
      <c r="O1219" s="549"/>
    </row>
    <row r="1220" spans="1:15" x14ac:dyDescent="0.2">
      <c r="A1220" s="549"/>
      <c r="B1220" s="549"/>
      <c r="C1220" s="549"/>
      <c r="D1220" s="549"/>
      <c r="E1220" s="549"/>
      <c r="F1220" s="549"/>
      <c r="G1220" s="549"/>
      <c r="H1220" s="550"/>
      <c r="I1220" s="551"/>
      <c r="J1220" s="551"/>
      <c r="K1220" s="511"/>
      <c r="L1220" s="549"/>
      <c r="M1220" s="549"/>
      <c r="N1220" s="550"/>
      <c r="O1220" s="549"/>
    </row>
    <row r="1221" spans="1:15" x14ac:dyDescent="0.2">
      <c r="A1221" s="549"/>
      <c r="B1221" s="549"/>
      <c r="C1221" s="549"/>
      <c r="D1221" s="549"/>
      <c r="E1221" s="549"/>
      <c r="F1221" s="549"/>
      <c r="G1221" s="549"/>
      <c r="H1221" s="550"/>
      <c r="I1221" s="551"/>
      <c r="J1221" s="551"/>
      <c r="K1221" s="511"/>
      <c r="L1221" s="549"/>
      <c r="M1221" s="549"/>
      <c r="N1221" s="550"/>
      <c r="O1221" s="549"/>
    </row>
    <row r="1222" spans="1:15" x14ac:dyDescent="0.2">
      <c r="A1222" s="549"/>
      <c r="B1222" s="549"/>
      <c r="C1222" s="549"/>
      <c r="D1222" s="549"/>
      <c r="E1222" s="549"/>
      <c r="F1222" s="549"/>
      <c r="G1222" s="549"/>
      <c r="H1222" s="550"/>
      <c r="I1222" s="551"/>
      <c r="J1222" s="551"/>
      <c r="K1222" s="511"/>
      <c r="L1222" s="549"/>
      <c r="M1222" s="549"/>
      <c r="N1222" s="550"/>
      <c r="O1222" s="549"/>
    </row>
    <row r="1223" spans="1:15" x14ac:dyDescent="0.2">
      <c r="A1223" s="549"/>
      <c r="B1223" s="549"/>
      <c r="C1223" s="549"/>
      <c r="D1223" s="549"/>
      <c r="E1223" s="549"/>
      <c r="F1223" s="549"/>
      <c r="G1223" s="549"/>
      <c r="H1223" s="550"/>
      <c r="I1223" s="551"/>
      <c r="J1223" s="551"/>
      <c r="K1223" s="511"/>
      <c r="L1223" s="549"/>
      <c r="M1223" s="549"/>
      <c r="N1223" s="550"/>
      <c r="O1223" s="549"/>
    </row>
    <row r="1224" spans="1:15" x14ac:dyDescent="0.2">
      <c r="A1224" s="549"/>
      <c r="B1224" s="549"/>
      <c r="C1224" s="549"/>
      <c r="D1224" s="549"/>
      <c r="E1224" s="549"/>
      <c r="F1224" s="549"/>
      <c r="G1224" s="549"/>
      <c r="H1224" s="550"/>
      <c r="I1224" s="551"/>
      <c r="J1224" s="551"/>
      <c r="K1224" s="511"/>
      <c r="L1224" s="549"/>
      <c r="M1224" s="549"/>
      <c r="N1224" s="550"/>
      <c r="O1224" s="549"/>
    </row>
    <row r="1225" spans="1:15" x14ac:dyDescent="0.2">
      <c r="A1225" s="549"/>
      <c r="B1225" s="549"/>
      <c r="C1225" s="549"/>
      <c r="D1225" s="549"/>
      <c r="E1225" s="549"/>
      <c r="F1225" s="549"/>
      <c r="G1225" s="549"/>
      <c r="H1225" s="550"/>
      <c r="I1225" s="551"/>
      <c r="J1225" s="551"/>
      <c r="K1225" s="511"/>
      <c r="L1225" s="549"/>
      <c r="M1225" s="549"/>
      <c r="N1225" s="550"/>
      <c r="O1225" s="549"/>
    </row>
    <row r="1226" spans="1:15" x14ac:dyDescent="0.2">
      <c r="A1226" s="549"/>
      <c r="B1226" s="549"/>
      <c r="C1226" s="549"/>
      <c r="D1226" s="549"/>
      <c r="E1226" s="549"/>
      <c r="F1226" s="549"/>
      <c r="G1226" s="549"/>
      <c r="H1226" s="550"/>
      <c r="I1226" s="551"/>
      <c r="J1226" s="551"/>
      <c r="K1226" s="511"/>
      <c r="L1226" s="549"/>
      <c r="M1226" s="549"/>
      <c r="N1226" s="550"/>
      <c r="O1226" s="549"/>
    </row>
    <row r="1227" spans="1:15" x14ac:dyDescent="0.2">
      <c r="A1227" s="549"/>
      <c r="B1227" s="549"/>
      <c r="C1227" s="549"/>
      <c r="D1227" s="549"/>
      <c r="E1227" s="549"/>
      <c r="F1227" s="549"/>
      <c r="G1227" s="549"/>
      <c r="H1227" s="550"/>
      <c r="I1227" s="551"/>
      <c r="J1227" s="551"/>
      <c r="K1227" s="511"/>
      <c r="L1227" s="549"/>
      <c r="M1227" s="549"/>
      <c r="N1227" s="550"/>
      <c r="O1227" s="549"/>
    </row>
    <row r="1228" spans="1:15" x14ac:dyDescent="0.2">
      <c r="A1228" s="549"/>
      <c r="B1228" s="549"/>
      <c r="C1228" s="549"/>
      <c r="D1228" s="549"/>
      <c r="E1228" s="549"/>
      <c r="F1228" s="549"/>
      <c r="G1228" s="549"/>
      <c r="H1228" s="550"/>
      <c r="I1228" s="551"/>
      <c r="J1228" s="551"/>
      <c r="K1228" s="511"/>
      <c r="L1228" s="549"/>
      <c r="M1228" s="549"/>
      <c r="N1228" s="550"/>
      <c r="O1228" s="549"/>
    </row>
    <row r="1229" spans="1:15" x14ac:dyDescent="0.2">
      <c r="A1229" s="549"/>
      <c r="B1229" s="549"/>
      <c r="C1229" s="549"/>
      <c r="D1229" s="549"/>
      <c r="E1229" s="549"/>
      <c r="F1229" s="549"/>
      <c r="G1229" s="549"/>
      <c r="H1229" s="550"/>
      <c r="I1229" s="551"/>
      <c r="J1229" s="551"/>
      <c r="K1229" s="511"/>
      <c r="L1229" s="549"/>
      <c r="M1229" s="549"/>
      <c r="N1229" s="550"/>
      <c r="O1229" s="549"/>
    </row>
    <row r="1230" spans="1:15" x14ac:dyDescent="0.2">
      <c r="A1230" s="549"/>
      <c r="B1230" s="549"/>
      <c r="C1230" s="549"/>
      <c r="D1230" s="549"/>
      <c r="E1230" s="549"/>
      <c r="F1230" s="549"/>
      <c r="G1230" s="549"/>
      <c r="H1230" s="550"/>
      <c r="I1230" s="551"/>
      <c r="J1230" s="551"/>
      <c r="K1230" s="511"/>
      <c r="L1230" s="549"/>
      <c r="M1230" s="549"/>
      <c r="N1230" s="550"/>
      <c r="O1230" s="549"/>
    </row>
    <row r="1231" spans="1:15" x14ac:dyDescent="0.2">
      <c r="A1231" s="549"/>
      <c r="B1231" s="549"/>
      <c r="C1231" s="549"/>
      <c r="D1231" s="549"/>
      <c r="E1231" s="549"/>
      <c r="F1231" s="549"/>
      <c r="G1231" s="549"/>
      <c r="H1231" s="550"/>
      <c r="I1231" s="551"/>
      <c r="J1231" s="551"/>
      <c r="K1231" s="511"/>
      <c r="L1231" s="549"/>
      <c r="M1231" s="549"/>
      <c r="N1231" s="550"/>
      <c r="O1231" s="549"/>
    </row>
    <row r="1232" spans="1:15" x14ac:dyDescent="0.2">
      <c r="A1232" s="549"/>
      <c r="B1232" s="549"/>
      <c r="C1232" s="549"/>
      <c r="D1232" s="549"/>
      <c r="E1232" s="549"/>
      <c r="F1232" s="549"/>
      <c r="G1232" s="549"/>
      <c r="H1232" s="550"/>
      <c r="I1232" s="551"/>
      <c r="J1232" s="551"/>
      <c r="K1232" s="511"/>
      <c r="L1232" s="549"/>
      <c r="M1232" s="549"/>
      <c r="N1232" s="550"/>
      <c r="O1232" s="549"/>
    </row>
    <row r="1233" spans="1:15" x14ac:dyDescent="0.2">
      <c r="A1233" s="549"/>
      <c r="B1233" s="549"/>
      <c r="C1233" s="549"/>
      <c r="D1233" s="549"/>
      <c r="E1233" s="549"/>
      <c r="F1233" s="549"/>
      <c r="G1233" s="549"/>
      <c r="H1233" s="550"/>
      <c r="I1233" s="551"/>
      <c r="J1233" s="551"/>
      <c r="K1233" s="511"/>
      <c r="L1233" s="549"/>
      <c r="M1233" s="549"/>
      <c r="N1233" s="550"/>
      <c r="O1233" s="549"/>
    </row>
    <row r="1234" spans="1:15" x14ac:dyDescent="0.2">
      <c r="A1234" s="549"/>
      <c r="B1234" s="549"/>
      <c r="C1234" s="549"/>
      <c r="D1234" s="549"/>
      <c r="E1234" s="549"/>
      <c r="F1234" s="549"/>
      <c r="G1234" s="549"/>
      <c r="H1234" s="550"/>
      <c r="I1234" s="551"/>
      <c r="J1234" s="551"/>
      <c r="K1234" s="511"/>
      <c r="L1234" s="549"/>
      <c r="M1234" s="549"/>
      <c r="N1234" s="550"/>
      <c r="O1234" s="549"/>
    </row>
    <row r="1235" spans="1:15" x14ac:dyDescent="0.2">
      <c r="A1235" s="549"/>
      <c r="B1235" s="549"/>
      <c r="C1235" s="549"/>
      <c r="D1235" s="549"/>
      <c r="E1235" s="549"/>
      <c r="F1235" s="549"/>
      <c r="G1235" s="549"/>
      <c r="H1235" s="550"/>
      <c r="I1235" s="551"/>
      <c r="J1235" s="551"/>
      <c r="K1235" s="511"/>
      <c r="L1235" s="549"/>
      <c r="M1235" s="549"/>
      <c r="N1235" s="550"/>
      <c r="O1235" s="549"/>
    </row>
    <row r="1236" spans="1:15" x14ac:dyDescent="0.2">
      <c r="A1236" s="549"/>
      <c r="B1236" s="549"/>
      <c r="C1236" s="549"/>
      <c r="D1236" s="549"/>
      <c r="E1236" s="549"/>
      <c r="F1236" s="549"/>
      <c r="G1236" s="549"/>
      <c r="H1236" s="550"/>
      <c r="I1236" s="551"/>
      <c r="J1236" s="551"/>
      <c r="K1236" s="511"/>
      <c r="L1236" s="549"/>
      <c r="M1236" s="549"/>
      <c r="N1236" s="550"/>
      <c r="O1236" s="549"/>
    </row>
    <row r="1237" spans="1:15" x14ac:dyDescent="0.2">
      <c r="A1237" s="549"/>
      <c r="B1237" s="549"/>
      <c r="C1237" s="549"/>
      <c r="D1237" s="549"/>
      <c r="E1237" s="549"/>
      <c r="F1237" s="549"/>
      <c r="G1237" s="549"/>
      <c r="H1237" s="550"/>
      <c r="I1237" s="551"/>
      <c r="J1237" s="551"/>
      <c r="K1237" s="511"/>
      <c r="L1237" s="549"/>
      <c r="M1237" s="549"/>
      <c r="N1237" s="550"/>
      <c r="O1237" s="549"/>
    </row>
    <row r="1238" spans="1:15" x14ac:dyDescent="0.2">
      <c r="A1238" s="549"/>
      <c r="B1238" s="549"/>
      <c r="C1238" s="549"/>
      <c r="D1238" s="549"/>
      <c r="E1238" s="549"/>
      <c r="F1238" s="549"/>
      <c r="G1238" s="549"/>
      <c r="H1238" s="550"/>
      <c r="I1238" s="551"/>
      <c r="J1238" s="551"/>
      <c r="K1238" s="511"/>
      <c r="L1238" s="549"/>
      <c r="M1238" s="549"/>
      <c r="N1238" s="550"/>
      <c r="O1238" s="549"/>
    </row>
    <row r="1239" spans="1:15" x14ac:dyDescent="0.2">
      <c r="A1239" s="549"/>
      <c r="B1239" s="549"/>
      <c r="C1239" s="549"/>
      <c r="D1239" s="549"/>
      <c r="E1239" s="549"/>
      <c r="F1239" s="549"/>
      <c r="G1239" s="549"/>
      <c r="H1239" s="550"/>
      <c r="I1239" s="551"/>
      <c r="J1239" s="551"/>
      <c r="K1239" s="511"/>
      <c r="L1239" s="549"/>
      <c r="M1239" s="549"/>
      <c r="N1239" s="550"/>
      <c r="O1239" s="549"/>
    </row>
    <row r="1240" spans="1:15" x14ac:dyDescent="0.2">
      <c r="A1240" s="549"/>
      <c r="B1240" s="549"/>
      <c r="C1240" s="549"/>
      <c r="D1240" s="549"/>
      <c r="E1240" s="549"/>
      <c r="F1240" s="549"/>
      <c r="G1240" s="549"/>
      <c r="H1240" s="550"/>
      <c r="I1240" s="551"/>
      <c r="J1240" s="551"/>
      <c r="K1240" s="511"/>
      <c r="L1240" s="549"/>
      <c r="M1240" s="549"/>
      <c r="N1240" s="550"/>
      <c r="O1240" s="549"/>
    </row>
    <row r="1241" spans="1:15" x14ac:dyDescent="0.2">
      <c r="A1241" s="549"/>
      <c r="B1241" s="549"/>
      <c r="C1241" s="549"/>
      <c r="D1241" s="549"/>
      <c r="E1241" s="549"/>
      <c r="F1241" s="549"/>
      <c r="G1241" s="549"/>
      <c r="H1241" s="550"/>
      <c r="I1241" s="551"/>
      <c r="J1241" s="551"/>
      <c r="K1241" s="511"/>
      <c r="L1241" s="549"/>
      <c r="M1241" s="549"/>
      <c r="N1241" s="550"/>
      <c r="O1241" s="549"/>
    </row>
    <row r="1242" spans="1:15" x14ac:dyDescent="0.2">
      <c r="A1242" s="549"/>
      <c r="B1242" s="549"/>
      <c r="C1242" s="549"/>
      <c r="D1242" s="549"/>
      <c r="E1242" s="549"/>
      <c r="F1242" s="549"/>
      <c r="G1242" s="549"/>
      <c r="H1242" s="550"/>
      <c r="I1242" s="551"/>
      <c r="J1242" s="551"/>
      <c r="K1242" s="511"/>
      <c r="L1242" s="549"/>
      <c r="M1242" s="549"/>
      <c r="N1242" s="550"/>
      <c r="O1242" s="549"/>
    </row>
    <row r="1243" spans="1:15" x14ac:dyDescent="0.2">
      <c r="A1243" s="549"/>
      <c r="B1243" s="549"/>
      <c r="C1243" s="549"/>
      <c r="D1243" s="549"/>
      <c r="E1243" s="549"/>
      <c r="F1243" s="549"/>
      <c r="G1243" s="549"/>
      <c r="H1243" s="550"/>
      <c r="I1243" s="551"/>
      <c r="J1243" s="551"/>
      <c r="K1243" s="511"/>
      <c r="L1243" s="549"/>
      <c r="M1243" s="549"/>
      <c r="N1243" s="550"/>
      <c r="O1243" s="549"/>
    </row>
    <row r="1244" spans="1:15" x14ac:dyDescent="0.2">
      <c r="A1244" s="549"/>
      <c r="B1244" s="549"/>
      <c r="C1244" s="549"/>
      <c r="D1244" s="549"/>
      <c r="E1244" s="549"/>
      <c r="F1244" s="549"/>
      <c r="G1244" s="549"/>
      <c r="H1244" s="550"/>
      <c r="I1244" s="551"/>
      <c r="J1244" s="551"/>
      <c r="K1244" s="511"/>
      <c r="L1244" s="549"/>
      <c r="M1244" s="549"/>
      <c r="N1244" s="550"/>
      <c r="O1244" s="549"/>
    </row>
    <row r="1245" spans="1:15" x14ac:dyDescent="0.2">
      <c r="A1245" s="549"/>
      <c r="B1245" s="549"/>
      <c r="C1245" s="549"/>
      <c r="D1245" s="549"/>
      <c r="E1245" s="549"/>
      <c r="F1245" s="549"/>
      <c r="G1245" s="549"/>
      <c r="H1245" s="550"/>
      <c r="I1245" s="551"/>
      <c r="J1245" s="551"/>
      <c r="K1245" s="511"/>
      <c r="L1245" s="549"/>
      <c r="M1245" s="549"/>
      <c r="N1245" s="550"/>
      <c r="O1245" s="549"/>
    </row>
    <row r="1246" spans="1:15" x14ac:dyDescent="0.2">
      <c r="A1246" s="549"/>
      <c r="B1246" s="549"/>
      <c r="C1246" s="549"/>
      <c r="D1246" s="549"/>
      <c r="E1246" s="549"/>
      <c r="F1246" s="549"/>
      <c r="G1246" s="549"/>
      <c r="H1246" s="550"/>
      <c r="I1246" s="551"/>
      <c r="J1246" s="551"/>
      <c r="K1246" s="511"/>
      <c r="L1246" s="549"/>
      <c r="M1246" s="549"/>
      <c r="N1246" s="550"/>
      <c r="O1246" s="549"/>
    </row>
    <row r="1247" spans="1:15" x14ac:dyDescent="0.2">
      <c r="A1247" s="549"/>
      <c r="B1247" s="549"/>
      <c r="C1247" s="549"/>
      <c r="D1247" s="549"/>
      <c r="E1247" s="549"/>
      <c r="F1247" s="549"/>
      <c r="G1247" s="549"/>
      <c r="H1247" s="550"/>
      <c r="I1247" s="551"/>
      <c r="J1247" s="551"/>
      <c r="K1247" s="511"/>
      <c r="L1247" s="549"/>
      <c r="M1247" s="549"/>
      <c r="N1247" s="550"/>
      <c r="O1247" s="549"/>
    </row>
    <row r="1248" spans="1:15" x14ac:dyDescent="0.2">
      <c r="A1248" s="549"/>
      <c r="B1248" s="549"/>
      <c r="C1248" s="549"/>
      <c r="D1248" s="549"/>
      <c r="E1248" s="549"/>
      <c r="F1248" s="549"/>
      <c r="G1248" s="549"/>
      <c r="H1248" s="550"/>
      <c r="I1248" s="551"/>
      <c r="J1248" s="551"/>
      <c r="K1248" s="511"/>
      <c r="L1248" s="549"/>
      <c r="M1248" s="549"/>
      <c r="N1248" s="550"/>
      <c r="O1248" s="549"/>
    </row>
    <row r="1249" spans="1:15" x14ac:dyDescent="0.2">
      <c r="A1249" s="549"/>
      <c r="B1249" s="549"/>
      <c r="C1249" s="549"/>
      <c r="D1249" s="549"/>
      <c r="E1249" s="549"/>
      <c r="F1249" s="549"/>
      <c r="G1249" s="549"/>
      <c r="H1249" s="550"/>
      <c r="I1249" s="551"/>
      <c r="J1249" s="551"/>
      <c r="K1249" s="511"/>
      <c r="L1249" s="549"/>
      <c r="M1249" s="549"/>
      <c r="N1249" s="550"/>
      <c r="O1249" s="549"/>
    </row>
    <row r="1250" spans="1:15" x14ac:dyDescent="0.2">
      <c r="A1250" s="549"/>
      <c r="B1250" s="549"/>
      <c r="C1250" s="549"/>
      <c r="D1250" s="549"/>
      <c r="E1250" s="549"/>
      <c r="F1250" s="549"/>
      <c r="G1250" s="549"/>
      <c r="H1250" s="550"/>
      <c r="I1250" s="551"/>
      <c r="J1250" s="551"/>
      <c r="K1250" s="511"/>
      <c r="L1250" s="549"/>
      <c r="M1250" s="549"/>
      <c r="N1250" s="550"/>
      <c r="O1250" s="549"/>
    </row>
    <row r="1251" spans="1:15" x14ac:dyDescent="0.2">
      <c r="A1251" s="549"/>
      <c r="B1251" s="549"/>
      <c r="C1251" s="549"/>
      <c r="D1251" s="549"/>
      <c r="E1251" s="549"/>
      <c r="F1251" s="549"/>
      <c r="G1251" s="549"/>
      <c r="H1251" s="550"/>
      <c r="I1251" s="551"/>
      <c r="J1251" s="551"/>
      <c r="K1251" s="511"/>
      <c r="L1251" s="549"/>
      <c r="M1251" s="549"/>
      <c r="N1251" s="550"/>
      <c r="O1251" s="549"/>
    </row>
    <row r="1252" spans="1:15" x14ac:dyDescent="0.2">
      <c r="A1252" s="549"/>
      <c r="B1252" s="549"/>
      <c r="C1252" s="549"/>
      <c r="D1252" s="549"/>
      <c r="E1252" s="549"/>
      <c r="F1252" s="549"/>
      <c r="G1252" s="549"/>
      <c r="H1252" s="550"/>
      <c r="I1252" s="551"/>
      <c r="J1252" s="551"/>
      <c r="K1252" s="511"/>
      <c r="L1252" s="549"/>
      <c r="M1252" s="549"/>
      <c r="N1252" s="550"/>
      <c r="O1252" s="549"/>
    </row>
    <row r="1253" spans="1:15" x14ac:dyDescent="0.2">
      <c r="A1253" s="549"/>
      <c r="B1253" s="549"/>
      <c r="C1253" s="549"/>
      <c r="D1253" s="549"/>
      <c r="E1253" s="549"/>
      <c r="F1253" s="549"/>
      <c r="G1253" s="549"/>
      <c r="H1253" s="550"/>
      <c r="I1253" s="551"/>
      <c r="J1253" s="551"/>
      <c r="K1253" s="511"/>
      <c r="L1253" s="549"/>
      <c r="M1253" s="549"/>
      <c r="N1253" s="550"/>
      <c r="O1253" s="549"/>
    </row>
    <row r="1254" spans="1:15" x14ac:dyDescent="0.2">
      <c r="A1254" s="549"/>
      <c r="B1254" s="549"/>
      <c r="C1254" s="549"/>
      <c r="D1254" s="549"/>
      <c r="E1254" s="549"/>
      <c r="F1254" s="549"/>
      <c r="G1254" s="549"/>
      <c r="H1254" s="550"/>
      <c r="I1254" s="551"/>
      <c r="J1254" s="551"/>
      <c r="K1254" s="511"/>
      <c r="L1254" s="549"/>
      <c r="M1254" s="549"/>
      <c r="N1254" s="550"/>
      <c r="O1254" s="549"/>
    </row>
    <row r="1255" spans="1:15" x14ac:dyDescent="0.2">
      <c r="A1255" s="549"/>
      <c r="B1255" s="549"/>
      <c r="C1255" s="549"/>
      <c r="D1255" s="549"/>
      <c r="E1255" s="549"/>
      <c r="F1255" s="549"/>
      <c r="G1255" s="549"/>
      <c r="H1255" s="550"/>
      <c r="I1255" s="551"/>
      <c r="J1255" s="551"/>
      <c r="K1255" s="511"/>
      <c r="L1255" s="549"/>
      <c r="M1255" s="549"/>
      <c r="N1255" s="550"/>
      <c r="O1255" s="549"/>
    </row>
    <row r="1256" spans="1:15" x14ac:dyDescent="0.2">
      <c r="A1256" s="549"/>
      <c r="B1256" s="549"/>
      <c r="C1256" s="549"/>
      <c r="D1256" s="549"/>
      <c r="E1256" s="549"/>
      <c r="F1256" s="549"/>
      <c r="G1256" s="549"/>
      <c r="H1256" s="550"/>
      <c r="I1256" s="551"/>
      <c r="J1256" s="551"/>
      <c r="K1256" s="511"/>
      <c r="L1256" s="549"/>
      <c r="M1256" s="549"/>
      <c r="N1256" s="550"/>
      <c r="O1256" s="549"/>
    </row>
    <row r="1257" spans="1:15" x14ac:dyDescent="0.2">
      <c r="A1257" s="549"/>
      <c r="B1257" s="549"/>
      <c r="C1257" s="549"/>
      <c r="D1257" s="549"/>
      <c r="E1257" s="549"/>
      <c r="F1257" s="549"/>
      <c r="G1257" s="549"/>
      <c r="H1257" s="550"/>
      <c r="I1257" s="551"/>
      <c r="J1257" s="551"/>
      <c r="K1257" s="511"/>
      <c r="L1257" s="549"/>
      <c r="M1257" s="549"/>
      <c r="N1257" s="550"/>
      <c r="O1257" s="549"/>
    </row>
    <row r="1258" spans="1:15" x14ac:dyDescent="0.2">
      <c r="A1258" s="549"/>
      <c r="B1258" s="549"/>
      <c r="C1258" s="549"/>
      <c r="D1258" s="549"/>
      <c r="E1258" s="549"/>
      <c r="F1258" s="549"/>
      <c r="G1258" s="549"/>
      <c r="H1258" s="550"/>
      <c r="I1258" s="551"/>
      <c r="J1258" s="551"/>
      <c r="K1258" s="511"/>
      <c r="L1258" s="549"/>
      <c r="M1258" s="549"/>
      <c r="N1258" s="550"/>
      <c r="O1258" s="549"/>
    </row>
    <row r="1259" spans="1:15" x14ac:dyDescent="0.2">
      <c r="A1259" s="549"/>
      <c r="B1259" s="549"/>
      <c r="C1259" s="549"/>
      <c r="D1259" s="549"/>
      <c r="E1259" s="549"/>
      <c r="F1259" s="549"/>
      <c r="G1259" s="549"/>
      <c r="H1259" s="550"/>
      <c r="I1259" s="551"/>
      <c r="J1259" s="551"/>
      <c r="K1259" s="511"/>
      <c r="L1259" s="549"/>
      <c r="M1259" s="549"/>
      <c r="N1259" s="550"/>
      <c r="O1259" s="549"/>
    </row>
    <row r="1260" spans="1:15" x14ac:dyDescent="0.2">
      <c r="A1260" s="549"/>
      <c r="B1260" s="549"/>
      <c r="C1260" s="549"/>
      <c r="D1260" s="549"/>
      <c r="E1260" s="549"/>
      <c r="F1260" s="549"/>
      <c r="G1260" s="549"/>
      <c r="H1260" s="550"/>
      <c r="I1260" s="551"/>
      <c r="J1260" s="551"/>
      <c r="K1260" s="511"/>
      <c r="L1260" s="549"/>
      <c r="M1260" s="549"/>
      <c r="N1260" s="550"/>
      <c r="O1260" s="549"/>
    </row>
    <row r="1261" spans="1:15" x14ac:dyDescent="0.2">
      <c r="A1261" s="549"/>
      <c r="B1261" s="549"/>
      <c r="C1261" s="549"/>
      <c r="D1261" s="549"/>
      <c r="E1261" s="549"/>
      <c r="F1261" s="549"/>
      <c r="G1261" s="549"/>
      <c r="H1261" s="550"/>
      <c r="I1261" s="551"/>
      <c r="J1261" s="551"/>
      <c r="K1261" s="511"/>
      <c r="L1261" s="549"/>
      <c r="M1261" s="549"/>
      <c r="N1261" s="550"/>
      <c r="O1261" s="549"/>
    </row>
    <row r="1262" spans="1:15" x14ac:dyDescent="0.2">
      <c r="A1262" s="549"/>
      <c r="B1262" s="549"/>
      <c r="C1262" s="549"/>
      <c r="D1262" s="549"/>
      <c r="E1262" s="549"/>
      <c r="F1262" s="549"/>
      <c r="G1262" s="549"/>
      <c r="H1262" s="550"/>
      <c r="I1262" s="551"/>
      <c r="J1262" s="551"/>
      <c r="K1262" s="511"/>
      <c r="L1262" s="549"/>
      <c r="M1262" s="549"/>
      <c r="N1262" s="550"/>
      <c r="O1262" s="549"/>
    </row>
    <row r="1263" spans="1:15" x14ac:dyDescent="0.2">
      <c r="A1263" s="549"/>
      <c r="B1263" s="549"/>
      <c r="C1263" s="549"/>
      <c r="D1263" s="549"/>
      <c r="E1263" s="549"/>
      <c r="F1263" s="549"/>
      <c r="G1263" s="549"/>
      <c r="H1263" s="550"/>
      <c r="I1263" s="551"/>
      <c r="J1263" s="551"/>
      <c r="K1263" s="511"/>
      <c r="L1263" s="549"/>
      <c r="M1263" s="549"/>
      <c r="N1263" s="550"/>
      <c r="O1263" s="549"/>
    </row>
    <row r="1264" spans="1:15" x14ac:dyDescent="0.2">
      <c r="A1264" s="549"/>
      <c r="B1264" s="549"/>
      <c r="C1264" s="549"/>
      <c r="D1264" s="549"/>
      <c r="E1264" s="549"/>
      <c r="F1264" s="549"/>
      <c r="G1264" s="549"/>
      <c r="H1264" s="550"/>
      <c r="I1264" s="551"/>
      <c r="J1264" s="551"/>
      <c r="K1264" s="511"/>
      <c r="L1264" s="549"/>
      <c r="M1264" s="549"/>
      <c r="N1264" s="550"/>
      <c r="O1264" s="549"/>
    </row>
    <row r="1265" spans="1:15" x14ac:dyDescent="0.2">
      <c r="A1265" s="549"/>
      <c r="B1265" s="549"/>
      <c r="C1265" s="549"/>
      <c r="D1265" s="549"/>
      <c r="E1265" s="549"/>
      <c r="F1265" s="549"/>
      <c r="G1265" s="549"/>
      <c r="H1265" s="550"/>
      <c r="I1265" s="551"/>
      <c r="J1265" s="551"/>
      <c r="K1265" s="511"/>
      <c r="L1265" s="549"/>
      <c r="M1265" s="549"/>
      <c r="N1265" s="550"/>
      <c r="O1265" s="549"/>
    </row>
    <row r="1266" spans="1:15" x14ac:dyDescent="0.2">
      <c r="A1266" s="549"/>
      <c r="B1266" s="549"/>
      <c r="C1266" s="549"/>
      <c r="D1266" s="549"/>
      <c r="E1266" s="549"/>
      <c r="F1266" s="549"/>
      <c r="G1266" s="549"/>
      <c r="H1266" s="550"/>
      <c r="I1266" s="551"/>
      <c r="J1266" s="551"/>
      <c r="K1266" s="511"/>
      <c r="L1266" s="549"/>
      <c r="M1266" s="549"/>
      <c r="N1266" s="550"/>
      <c r="O1266" s="549"/>
    </row>
    <row r="1267" spans="1:15" x14ac:dyDescent="0.2">
      <c r="A1267" s="549"/>
      <c r="B1267" s="549"/>
      <c r="C1267" s="549"/>
      <c r="D1267" s="549"/>
      <c r="E1267" s="549"/>
      <c r="F1267" s="549"/>
      <c r="G1267" s="549"/>
      <c r="H1267" s="550"/>
      <c r="I1267" s="551"/>
      <c r="J1267" s="551"/>
      <c r="K1267" s="511"/>
      <c r="L1267" s="549"/>
      <c r="M1267" s="549"/>
      <c r="N1267" s="550"/>
      <c r="O1267" s="549"/>
    </row>
    <row r="1268" spans="1:15" x14ac:dyDescent="0.2">
      <c r="A1268" s="549"/>
      <c r="B1268" s="549"/>
      <c r="C1268" s="549"/>
      <c r="D1268" s="549"/>
      <c r="E1268" s="549"/>
      <c r="F1268" s="549"/>
      <c r="G1268" s="549"/>
      <c r="H1268" s="550"/>
      <c r="I1268" s="551"/>
      <c r="J1268" s="551"/>
      <c r="K1268" s="511"/>
      <c r="L1268" s="549"/>
      <c r="M1268" s="549"/>
      <c r="N1268" s="550"/>
      <c r="O1268" s="549"/>
    </row>
    <row r="1269" spans="1:15" x14ac:dyDescent="0.2">
      <c r="A1269" s="549"/>
      <c r="B1269" s="549"/>
      <c r="C1269" s="549"/>
      <c r="D1269" s="549"/>
      <c r="E1269" s="549"/>
      <c r="F1269" s="549"/>
      <c r="G1269" s="549"/>
      <c r="H1269" s="550"/>
      <c r="I1269" s="551"/>
      <c r="J1269" s="551"/>
      <c r="K1269" s="511"/>
      <c r="L1269" s="549"/>
      <c r="M1269" s="549"/>
      <c r="N1269" s="550"/>
      <c r="O1269" s="549"/>
    </row>
    <row r="1270" spans="1:15" x14ac:dyDescent="0.2">
      <c r="A1270" s="549"/>
      <c r="B1270" s="549"/>
      <c r="C1270" s="549"/>
      <c r="D1270" s="549"/>
      <c r="E1270" s="549"/>
      <c r="F1270" s="549"/>
      <c r="G1270" s="549"/>
      <c r="H1270" s="550"/>
      <c r="I1270" s="551"/>
      <c r="J1270" s="551"/>
      <c r="K1270" s="511"/>
      <c r="L1270" s="549"/>
      <c r="M1270" s="549"/>
      <c r="N1270" s="550"/>
      <c r="O1270" s="549"/>
    </row>
    <row r="1271" spans="1:15" x14ac:dyDescent="0.2">
      <c r="A1271" s="549"/>
      <c r="B1271" s="549"/>
      <c r="C1271" s="549"/>
      <c r="D1271" s="549"/>
      <c r="E1271" s="549"/>
      <c r="F1271" s="549"/>
      <c r="G1271" s="549"/>
      <c r="H1271" s="550"/>
      <c r="I1271" s="551"/>
      <c r="J1271" s="551"/>
      <c r="K1271" s="511"/>
      <c r="L1271" s="549"/>
      <c r="M1271" s="549"/>
      <c r="N1271" s="550"/>
      <c r="O1271" s="549"/>
    </row>
    <row r="1272" spans="1:15" x14ac:dyDescent="0.2">
      <c r="A1272" s="549"/>
      <c r="B1272" s="549"/>
      <c r="C1272" s="549"/>
      <c r="D1272" s="549"/>
      <c r="E1272" s="549"/>
      <c r="F1272" s="549"/>
      <c r="G1272" s="549"/>
      <c r="H1272" s="550"/>
      <c r="I1272" s="551"/>
      <c r="J1272" s="551"/>
      <c r="K1272" s="511"/>
      <c r="L1272" s="549"/>
      <c r="M1272" s="549"/>
      <c r="N1272" s="550"/>
      <c r="O1272" s="549"/>
    </row>
    <row r="1273" spans="1:15" x14ac:dyDescent="0.2">
      <c r="A1273" s="549"/>
      <c r="B1273" s="549"/>
      <c r="C1273" s="549"/>
      <c r="D1273" s="549"/>
      <c r="E1273" s="549"/>
      <c r="F1273" s="549"/>
      <c r="G1273" s="549"/>
      <c r="H1273" s="550"/>
      <c r="I1273" s="551"/>
      <c r="J1273" s="551"/>
      <c r="K1273" s="511"/>
      <c r="L1273" s="549"/>
      <c r="M1273" s="549"/>
      <c r="N1273" s="550"/>
      <c r="O1273" s="549"/>
    </row>
    <row r="1274" spans="1:15" x14ac:dyDescent="0.2">
      <c r="A1274" s="549"/>
      <c r="B1274" s="549"/>
      <c r="C1274" s="549"/>
      <c r="D1274" s="549"/>
      <c r="E1274" s="549"/>
      <c r="F1274" s="549"/>
      <c r="G1274" s="549"/>
      <c r="H1274" s="550"/>
      <c r="I1274" s="551"/>
      <c r="J1274" s="551"/>
      <c r="K1274" s="511"/>
      <c r="L1274" s="549"/>
      <c r="M1274" s="549"/>
      <c r="N1274" s="550"/>
      <c r="O1274" s="549"/>
    </row>
    <row r="1275" spans="1:15" x14ac:dyDescent="0.2">
      <c r="A1275" s="549"/>
      <c r="B1275" s="549"/>
      <c r="C1275" s="549"/>
      <c r="D1275" s="549"/>
      <c r="E1275" s="549"/>
      <c r="F1275" s="549"/>
      <c r="G1275" s="549"/>
      <c r="H1275" s="550"/>
      <c r="I1275" s="551"/>
      <c r="J1275" s="551"/>
      <c r="K1275" s="511"/>
      <c r="L1275" s="549"/>
      <c r="M1275" s="549"/>
      <c r="N1275" s="550"/>
      <c r="O1275" s="549"/>
    </row>
    <row r="1276" spans="1:15" x14ac:dyDescent="0.2">
      <c r="A1276" s="549"/>
      <c r="B1276" s="549"/>
      <c r="C1276" s="549"/>
      <c r="D1276" s="549"/>
      <c r="E1276" s="549"/>
      <c r="F1276" s="549"/>
      <c r="G1276" s="549"/>
      <c r="H1276" s="550"/>
      <c r="I1276" s="551"/>
      <c r="J1276" s="551"/>
      <c r="K1276" s="511"/>
      <c r="L1276" s="549"/>
      <c r="M1276" s="549"/>
      <c r="N1276" s="550"/>
      <c r="O1276" s="549"/>
    </row>
    <row r="1277" spans="1:15" x14ac:dyDescent="0.2">
      <c r="A1277" s="549"/>
      <c r="B1277" s="549"/>
      <c r="C1277" s="549"/>
      <c r="D1277" s="549"/>
      <c r="E1277" s="549"/>
      <c r="F1277" s="549"/>
      <c r="G1277" s="549"/>
      <c r="H1277" s="550"/>
      <c r="I1277" s="551"/>
      <c r="J1277" s="551"/>
      <c r="K1277" s="511"/>
      <c r="L1277" s="549"/>
      <c r="M1277" s="549"/>
      <c r="N1277" s="550"/>
      <c r="O1277" s="549"/>
    </row>
    <row r="1278" spans="1:15" x14ac:dyDescent="0.2">
      <c r="A1278" s="549"/>
      <c r="B1278" s="549"/>
      <c r="C1278" s="549"/>
      <c r="D1278" s="549"/>
      <c r="E1278" s="549"/>
      <c r="F1278" s="549"/>
      <c r="G1278" s="549"/>
      <c r="H1278" s="550"/>
      <c r="I1278" s="551"/>
      <c r="J1278" s="551"/>
      <c r="K1278" s="511"/>
      <c r="L1278" s="549"/>
      <c r="M1278" s="549"/>
      <c r="N1278" s="550"/>
      <c r="O1278" s="549"/>
    </row>
    <row r="1279" spans="1:15" x14ac:dyDescent="0.2">
      <c r="A1279" s="549"/>
      <c r="B1279" s="549"/>
      <c r="C1279" s="549"/>
      <c r="D1279" s="549"/>
      <c r="E1279" s="549"/>
      <c r="F1279" s="549"/>
      <c r="G1279" s="549"/>
      <c r="H1279" s="550"/>
      <c r="I1279" s="551"/>
      <c r="J1279" s="551"/>
      <c r="K1279" s="511"/>
      <c r="L1279" s="549"/>
      <c r="M1279" s="549"/>
      <c r="N1279" s="550"/>
      <c r="O1279" s="549"/>
    </row>
    <row r="1280" spans="1:15" x14ac:dyDescent="0.2">
      <c r="A1280" s="549"/>
      <c r="B1280" s="549"/>
      <c r="C1280" s="549"/>
      <c r="D1280" s="549"/>
      <c r="E1280" s="549"/>
      <c r="F1280" s="549"/>
      <c r="G1280" s="549"/>
      <c r="H1280" s="550"/>
      <c r="I1280" s="551"/>
      <c r="J1280" s="551"/>
      <c r="K1280" s="511"/>
      <c r="L1280" s="549"/>
      <c r="M1280" s="549"/>
      <c r="N1280" s="550"/>
      <c r="O1280" s="549"/>
    </row>
    <row r="1281" spans="1:15" x14ac:dyDescent="0.2">
      <c r="A1281" s="549"/>
      <c r="B1281" s="549"/>
      <c r="C1281" s="549"/>
      <c r="D1281" s="549"/>
      <c r="E1281" s="549"/>
      <c r="F1281" s="549"/>
      <c r="G1281" s="549"/>
      <c r="H1281" s="550"/>
      <c r="I1281" s="551"/>
      <c r="J1281" s="551"/>
      <c r="K1281" s="511"/>
      <c r="L1281" s="549"/>
      <c r="M1281" s="549"/>
      <c r="N1281" s="550"/>
      <c r="O1281" s="549"/>
    </row>
    <row r="1282" spans="1:15" x14ac:dyDescent="0.2">
      <c r="A1282" s="549"/>
      <c r="B1282" s="549"/>
      <c r="C1282" s="549"/>
      <c r="D1282" s="549"/>
      <c r="E1282" s="549"/>
      <c r="F1282" s="549"/>
      <c r="G1282" s="549"/>
      <c r="H1282" s="550"/>
      <c r="I1282" s="551"/>
      <c r="J1282" s="551"/>
      <c r="K1282" s="511"/>
      <c r="L1282" s="549"/>
      <c r="M1282" s="549"/>
      <c r="N1282" s="550"/>
      <c r="O1282" s="549"/>
    </row>
    <row r="1283" spans="1:15" x14ac:dyDescent="0.2">
      <c r="A1283" s="549"/>
      <c r="B1283" s="549"/>
      <c r="C1283" s="549"/>
      <c r="D1283" s="549"/>
      <c r="E1283" s="549"/>
      <c r="F1283" s="549"/>
      <c r="G1283" s="549"/>
      <c r="H1283" s="550"/>
      <c r="I1283" s="551"/>
      <c r="J1283" s="551"/>
      <c r="K1283" s="511"/>
      <c r="L1283" s="549"/>
      <c r="M1283" s="549"/>
      <c r="N1283" s="550"/>
      <c r="O1283" s="549"/>
    </row>
    <row r="1284" spans="1:15" x14ac:dyDescent="0.2">
      <c r="A1284" s="549"/>
      <c r="B1284" s="549"/>
      <c r="C1284" s="549"/>
      <c r="D1284" s="549"/>
      <c r="E1284" s="549"/>
      <c r="F1284" s="549"/>
      <c r="G1284" s="549"/>
      <c r="H1284" s="550"/>
      <c r="I1284" s="551"/>
      <c r="J1284" s="551"/>
      <c r="K1284" s="511"/>
      <c r="L1284" s="549"/>
      <c r="M1284" s="549"/>
      <c r="N1284" s="550"/>
      <c r="O1284" s="549"/>
    </row>
    <row r="1285" spans="1:15" x14ac:dyDescent="0.2">
      <c r="A1285" s="549"/>
      <c r="B1285" s="549"/>
      <c r="C1285" s="549"/>
      <c r="D1285" s="549"/>
      <c r="E1285" s="549"/>
      <c r="F1285" s="549"/>
      <c r="G1285" s="549"/>
      <c r="H1285" s="550"/>
      <c r="I1285" s="551"/>
      <c r="J1285" s="551"/>
      <c r="K1285" s="511"/>
      <c r="L1285" s="549"/>
      <c r="M1285" s="549"/>
      <c r="N1285" s="550"/>
      <c r="O1285" s="549"/>
    </row>
    <row r="1286" spans="1:15" x14ac:dyDescent="0.2">
      <c r="A1286" s="549"/>
      <c r="B1286" s="549"/>
      <c r="C1286" s="549"/>
      <c r="D1286" s="549"/>
      <c r="E1286" s="549"/>
      <c r="F1286" s="549"/>
      <c r="G1286" s="549"/>
      <c r="H1286" s="550"/>
      <c r="I1286" s="551"/>
      <c r="J1286" s="551"/>
      <c r="K1286" s="511"/>
      <c r="L1286" s="549"/>
      <c r="M1286" s="549"/>
      <c r="N1286" s="550"/>
      <c r="O1286" s="549"/>
    </row>
    <row r="1287" spans="1:15" x14ac:dyDescent="0.2">
      <c r="A1287" s="549"/>
      <c r="B1287" s="549"/>
      <c r="C1287" s="549"/>
      <c r="D1287" s="549"/>
      <c r="E1287" s="549"/>
      <c r="F1287" s="549"/>
      <c r="G1287" s="549"/>
      <c r="H1287" s="550"/>
      <c r="I1287" s="551"/>
      <c r="J1287" s="551"/>
      <c r="K1287" s="511"/>
      <c r="L1287" s="549"/>
      <c r="M1287" s="549"/>
      <c r="N1287" s="550"/>
      <c r="O1287" s="549"/>
    </row>
    <row r="1288" spans="1:15" x14ac:dyDescent="0.2">
      <c r="A1288" s="549"/>
      <c r="B1288" s="549"/>
      <c r="C1288" s="549"/>
      <c r="D1288" s="549"/>
      <c r="E1288" s="549"/>
      <c r="F1288" s="549"/>
      <c r="G1288" s="549"/>
      <c r="H1288" s="550"/>
      <c r="I1288" s="551"/>
      <c r="J1288" s="551"/>
      <c r="K1288" s="511"/>
      <c r="L1288" s="549"/>
      <c r="M1288" s="549"/>
      <c r="N1288" s="550"/>
      <c r="O1288" s="549"/>
    </row>
    <row r="1289" spans="1:15" x14ac:dyDescent="0.2">
      <c r="A1289" s="549"/>
      <c r="B1289" s="549"/>
      <c r="C1289" s="549"/>
      <c r="D1289" s="549"/>
      <c r="E1289" s="549"/>
      <c r="F1289" s="549"/>
      <c r="G1289" s="549"/>
      <c r="H1289" s="550"/>
      <c r="I1289" s="551"/>
      <c r="J1289" s="551"/>
      <c r="K1289" s="511"/>
      <c r="L1289" s="549"/>
      <c r="M1289" s="549"/>
      <c r="N1289" s="550"/>
      <c r="O1289" s="549"/>
    </row>
    <row r="1290" spans="1:15" x14ac:dyDescent="0.2">
      <c r="A1290" s="549"/>
      <c r="B1290" s="549"/>
      <c r="C1290" s="549"/>
      <c r="D1290" s="549"/>
      <c r="E1290" s="549"/>
      <c r="F1290" s="549"/>
      <c r="G1290" s="549"/>
      <c r="H1290" s="550"/>
      <c r="I1290" s="551"/>
      <c r="J1290" s="551"/>
      <c r="K1290" s="511"/>
      <c r="L1290" s="549"/>
      <c r="M1290" s="549"/>
      <c r="N1290" s="550"/>
      <c r="O1290" s="549"/>
    </row>
    <row r="1291" spans="1:15" x14ac:dyDescent="0.2">
      <c r="A1291" s="549"/>
      <c r="B1291" s="549"/>
      <c r="C1291" s="549"/>
      <c r="D1291" s="549"/>
      <c r="E1291" s="549"/>
      <c r="F1291" s="549"/>
      <c r="G1291" s="549"/>
      <c r="H1291" s="550"/>
      <c r="I1291" s="551"/>
      <c r="J1291" s="551"/>
      <c r="K1291" s="511"/>
      <c r="L1291" s="549"/>
      <c r="M1291" s="549"/>
      <c r="N1291" s="550"/>
      <c r="O1291" s="549"/>
    </row>
    <row r="1292" spans="1:15" x14ac:dyDescent="0.2">
      <c r="A1292" s="549"/>
      <c r="B1292" s="549"/>
      <c r="C1292" s="549"/>
      <c r="D1292" s="549"/>
      <c r="E1292" s="549"/>
      <c r="F1292" s="549"/>
      <c r="G1292" s="549"/>
      <c r="H1292" s="550"/>
      <c r="I1292" s="551"/>
      <c r="J1292" s="551"/>
      <c r="K1292" s="511"/>
      <c r="L1292" s="549"/>
      <c r="M1292" s="549"/>
      <c r="N1292" s="550"/>
      <c r="O1292" s="549"/>
    </row>
    <row r="1293" spans="1:15" x14ac:dyDescent="0.2">
      <c r="A1293" s="549"/>
      <c r="B1293" s="549"/>
      <c r="C1293" s="549"/>
      <c r="D1293" s="549"/>
      <c r="E1293" s="549"/>
      <c r="F1293" s="549"/>
      <c r="G1293" s="549"/>
      <c r="H1293" s="550"/>
      <c r="I1293" s="551"/>
      <c r="J1293" s="551"/>
      <c r="K1293" s="511"/>
      <c r="L1293" s="549"/>
      <c r="M1293" s="549"/>
      <c r="N1293" s="550"/>
      <c r="O1293" s="549"/>
    </row>
    <row r="1294" spans="1:15" x14ac:dyDescent="0.2">
      <c r="A1294" s="549"/>
      <c r="B1294" s="549"/>
      <c r="C1294" s="549"/>
      <c r="D1294" s="549"/>
      <c r="E1294" s="549"/>
      <c r="F1294" s="549"/>
      <c r="G1294" s="549"/>
      <c r="H1294" s="550"/>
      <c r="I1294" s="551"/>
      <c r="J1294" s="551"/>
      <c r="K1294" s="511"/>
      <c r="L1294" s="549"/>
      <c r="M1294" s="549"/>
      <c r="N1294" s="550"/>
      <c r="O1294" s="549"/>
    </row>
    <row r="1295" spans="1:15" x14ac:dyDescent="0.2">
      <c r="A1295" s="549"/>
      <c r="B1295" s="549"/>
      <c r="C1295" s="549"/>
      <c r="D1295" s="549"/>
      <c r="E1295" s="549"/>
      <c r="F1295" s="549"/>
      <c r="G1295" s="549"/>
      <c r="H1295" s="550"/>
      <c r="I1295" s="551"/>
      <c r="J1295" s="551"/>
      <c r="K1295" s="511"/>
      <c r="L1295" s="549"/>
      <c r="M1295" s="549"/>
      <c r="N1295" s="550"/>
      <c r="O1295" s="549"/>
    </row>
    <row r="1296" spans="1:15" x14ac:dyDescent="0.2">
      <c r="A1296" s="549"/>
      <c r="B1296" s="549"/>
      <c r="C1296" s="549"/>
      <c r="D1296" s="549"/>
      <c r="E1296" s="549"/>
      <c r="F1296" s="549"/>
      <c r="G1296" s="549"/>
      <c r="H1296" s="550"/>
      <c r="I1296" s="551"/>
      <c r="J1296" s="551"/>
      <c r="K1296" s="511"/>
      <c r="L1296" s="549"/>
      <c r="M1296" s="549"/>
      <c r="N1296" s="550"/>
      <c r="O1296" s="549"/>
    </row>
    <row r="1297" spans="1:15" x14ac:dyDescent="0.2">
      <c r="A1297" s="549"/>
      <c r="B1297" s="549"/>
      <c r="C1297" s="549"/>
      <c r="D1297" s="549"/>
      <c r="E1297" s="549"/>
      <c r="F1297" s="549"/>
      <c r="G1297" s="549"/>
      <c r="H1297" s="550"/>
      <c r="I1297" s="551"/>
      <c r="J1297" s="551"/>
      <c r="K1297" s="511"/>
      <c r="L1297" s="549"/>
      <c r="M1297" s="549"/>
      <c r="N1297" s="550"/>
      <c r="O1297" s="549"/>
    </row>
    <row r="1298" spans="1:15" x14ac:dyDescent="0.2">
      <c r="A1298" s="549"/>
      <c r="B1298" s="549"/>
      <c r="C1298" s="549"/>
      <c r="D1298" s="549"/>
      <c r="E1298" s="549"/>
      <c r="F1298" s="549"/>
      <c r="G1298" s="549"/>
      <c r="H1298" s="550"/>
      <c r="I1298" s="551"/>
      <c r="J1298" s="551"/>
      <c r="K1298" s="511"/>
      <c r="L1298" s="549"/>
      <c r="M1298" s="549"/>
      <c r="N1298" s="550"/>
      <c r="O1298" s="549"/>
    </row>
    <row r="1299" spans="1:15" x14ac:dyDescent="0.2">
      <c r="A1299" s="549"/>
      <c r="B1299" s="549"/>
      <c r="C1299" s="549"/>
      <c r="D1299" s="549"/>
      <c r="E1299" s="549"/>
      <c r="F1299" s="549"/>
      <c r="G1299" s="549"/>
      <c r="H1299" s="550"/>
      <c r="I1299" s="551"/>
      <c r="J1299" s="551"/>
      <c r="K1299" s="511"/>
      <c r="L1299" s="549"/>
      <c r="M1299" s="549"/>
      <c r="N1299" s="550"/>
      <c r="O1299" s="549"/>
    </row>
    <row r="1300" spans="1:15" x14ac:dyDescent="0.2">
      <c r="A1300" s="549"/>
      <c r="B1300" s="549"/>
      <c r="C1300" s="549"/>
      <c r="D1300" s="549"/>
      <c r="E1300" s="549"/>
      <c r="F1300" s="549"/>
      <c r="G1300" s="549"/>
      <c r="H1300" s="550"/>
      <c r="I1300" s="551"/>
      <c r="J1300" s="551"/>
      <c r="K1300" s="511"/>
      <c r="L1300" s="549"/>
      <c r="M1300" s="549"/>
      <c r="N1300" s="550"/>
      <c r="O1300" s="549"/>
    </row>
    <row r="1301" spans="1:15" x14ac:dyDescent="0.2">
      <c r="A1301" s="549"/>
      <c r="B1301" s="549"/>
      <c r="C1301" s="549"/>
      <c r="D1301" s="549"/>
      <c r="E1301" s="549"/>
      <c r="F1301" s="549"/>
      <c r="G1301" s="549"/>
      <c r="H1301" s="550"/>
      <c r="I1301" s="551"/>
      <c r="J1301" s="551"/>
      <c r="K1301" s="511"/>
      <c r="L1301" s="549"/>
      <c r="M1301" s="549"/>
      <c r="N1301" s="550"/>
      <c r="O1301" s="549"/>
    </row>
    <row r="1302" spans="1:15" x14ac:dyDescent="0.2">
      <c r="A1302" s="549"/>
      <c r="B1302" s="549"/>
      <c r="C1302" s="549"/>
      <c r="D1302" s="549"/>
      <c r="E1302" s="549"/>
      <c r="F1302" s="549"/>
      <c r="G1302" s="549"/>
      <c r="H1302" s="550"/>
      <c r="I1302" s="551"/>
      <c r="J1302" s="551"/>
      <c r="K1302" s="511"/>
      <c r="L1302" s="549"/>
      <c r="M1302" s="549"/>
      <c r="N1302" s="550"/>
      <c r="O1302" s="549"/>
    </row>
    <row r="1303" spans="1:15" x14ac:dyDescent="0.2">
      <c r="A1303" s="549"/>
      <c r="B1303" s="549"/>
      <c r="C1303" s="549"/>
      <c r="D1303" s="549"/>
      <c r="E1303" s="549"/>
      <c r="F1303" s="549"/>
      <c r="G1303" s="549"/>
      <c r="H1303" s="550"/>
      <c r="I1303" s="551"/>
      <c r="J1303" s="551"/>
      <c r="K1303" s="511"/>
      <c r="L1303" s="549"/>
      <c r="M1303" s="549"/>
      <c r="N1303" s="550"/>
      <c r="O1303" s="549"/>
    </row>
    <row r="1304" spans="1:15" x14ac:dyDescent="0.2">
      <c r="A1304" s="549"/>
      <c r="B1304" s="549"/>
      <c r="C1304" s="549"/>
      <c r="D1304" s="549"/>
      <c r="E1304" s="549"/>
      <c r="F1304" s="549"/>
      <c r="G1304" s="549"/>
      <c r="H1304" s="550"/>
      <c r="I1304" s="551"/>
      <c r="J1304" s="551"/>
      <c r="K1304" s="511"/>
      <c r="L1304" s="549"/>
      <c r="M1304" s="549"/>
      <c r="N1304" s="550"/>
      <c r="O1304" s="549"/>
    </row>
    <row r="1305" spans="1:15" x14ac:dyDescent="0.2">
      <c r="A1305" s="549"/>
      <c r="B1305" s="549"/>
      <c r="C1305" s="549"/>
      <c r="D1305" s="549"/>
      <c r="E1305" s="549"/>
      <c r="F1305" s="549"/>
      <c r="G1305" s="549"/>
      <c r="H1305" s="550"/>
      <c r="I1305" s="551"/>
      <c r="J1305" s="551"/>
      <c r="K1305" s="511"/>
      <c r="L1305" s="549"/>
      <c r="M1305" s="549"/>
      <c r="N1305" s="550"/>
      <c r="O1305" s="549"/>
    </row>
    <row r="1306" spans="1:15" x14ac:dyDescent="0.2">
      <c r="A1306" s="549"/>
      <c r="B1306" s="549"/>
      <c r="C1306" s="549"/>
      <c r="D1306" s="549"/>
      <c r="E1306" s="549"/>
      <c r="F1306" s="549"/>
      <c r="G1306" s="549"/>
      <c r="H1306" s="550"/>
      <c r="I1306" s="551"/>
      <c r="J1306" s="551"/>
      <c r="K1306" s="511"/>
      <c r="L1306" s="549"/>
      <c r="M1306" s="549"/>
      <c r="N1306" s="550"/>
      <c r="O1306" s="549"/>
    </row>
    <row r="1307" spans="1:15" x14ac:dyDescent="0.2">
      <c r="A1307" s="549"/>
      <c r="B1307" s="549"/>
      <c r="C1307" s="549"/>
      <c r="D1307" s="549"/>
      <c r="E1307" s="549"/>
      <c r="F1307" s="549"/>
      <c r="G1307" s="549"/>
      <c r="H1307" s="550"/>
      <c r="I1307" s="551"/>
      <c r="J1307" s="551"/>
      <c r="K1307" s="511"/>
      <c r="L1307" s="549"/>
      <c r="M1307" s="549"/>
      <c r="N1307" s="550"/>
      <c r="O1307" s="549"/>
    </row>
    <row r="1308" spans="1:15" x14ac:dyDescent="0.2">
      <c r="A1308" s="549"/>
      <c r="B1308" s="549"/>
      <c r="C1308" s="549"/>
      <c r="D1308" s="549"/>
      <c r="E1308" s="549"/>
      <c r="F1308" s="549"/>
      <c r="G1308" s="549"/>
      <c r="H1308" s="550"/>
      <c r="I1308" s="551"/>
      <c r="J1308" s="551"/>
      <c r="K1308" s="511"/>
      <c r="L1308" s="549"/>
      <c r="M1308" s="549"/>
      <c r="N1308" s="550"/>
      <c r="O1308" s="549"/>
    </row>
    <row r="1309" spans="1:15" x14ac:dyDescent="0.2">
      <c r="A1309" s="549"/>
      <c r="B1309" s="549"/>
      <c r="C1309" s="549"/>
      <c r="D1309" s="549"/>
      <c r="E1309" s="549"/>
      <c r="F1309" s="549"/>
      <c r="G1309" s="549"/>
      <c r="H1309" s="550"/>
      <c r="I1309" s="551"/>
      <c r="J1309" s="551"/>
      <c r="K1309" s="511"/>
      <c r="L1309" s="549"/>
      <c r="M1309" s="549"/>
      <c r="N1309" s="550"/>
      <c r="O1309" s="549"/>
    </row>
    <row r="1310" spans="1:15" x14ac:dyDescent="0.2">
      <c r="A1310" s="549"/>
      <c r="B1310" s="549"/>
      <c r="C1310" s="549"/>
      <c r="D1310" s="549"/>
      <c r="E1310" s="549"/>
      <c r="F1310" s="549"/>
      <c r="G1310" s="549"/>
      <c r="H1310" s="550"/>
      <c r="I1310" s="551"/>
      <c r="J1310" s="551"/>
      <c r="K1310" s="511"/>
      <c r="L1310" s="549"/>
      <c r="M1310" s="549"/>
      <c r="N1310" s="550"/>
      <c r="O1310" s="549"/>
    </row>
    <row r="1311" spans="1:15" x14ac:dyDescent="0.2">
      <c r="A1311" s="549"/>
      <c r="B1311" s="549"/>
      <c r="C1311" s="549"/>
      <c r="D1311" s="549"/>
      <c r="E1311" s="549"/>
      <c r="F1311" s="549"/>
      <c r="G1311" s="549"/>
      <c r="H1311" s="550"/>
      <c r="I1311" s="551"/>
      <c r="J1311" s="551"/>
      <c r="K1311" s="511"/>
      <c r="L1311" s="549"/>
      <c r="M1311" s="549"/>
      <c r="N1311" s="550"/>
      <c r="O1311" s="549"/>
    </row>
    <row r="1312" spans="1:15" x14ac:dyDescent="0.2">
      <c r="A1312" s="549"/>
      <c r="B1312" s="549"/>
      <c r="C1312" s="549"/>
      <c r="D1312" s="549"/>
      <c r="E1312" s="549"/>
      <c r="F1312" s="549"/>
      <c r="G1312" s="549"/>
      <c r="H1312" s="550"/>
      <c r="I1312" s="551"/>
      <c r="J1312" s="551"/>
      <c r="K1312" s="511"/>
      <c r="L1312" s="549"/>
      <c r="M1312" s="549"/>
      <c r="N1312" s="550"/>
      <c r="O1312" s="549"/>
    </row>
    <row r="1313" spans="1:15" x14ac:dyDescent="0.2">
      <c r="A1313" s="549"/>
      <c r="B1313" s="549"/>
      <c r="C1313" s="549"/>
      <c r="D1313" s="549"/>
      <c r="E1313" s="549"/>
      <c r="F1313" s="549"/>
      <c r="G1313" s="549"/>
      <c r="H1313" s="550"/>
      <c r="I1313" s="551"/>
      <c r="J1313" s="551"/>
      <c r="K1313" s="511"/>
      <c r="L1313" s="549"/>
      <c r="M1313" s="549"/>
      <c r="N1313" s="550"/>
      <c r="O1313" s="549"/>
    </row>
    <row r="1314" spans="1:15" x14ac:dyDescent="0.2">
      <c r="A1314" s="549"/>
      <c r="B1314" s="549"/>
      <c r="C1314" s="549"/>
      <c r="D1314" s="549"/>
      <c r="E1314" s="549"/>
      <c r="F1314" s="549"/>
      <c r="G1314" s="549"/>
      <c r="H1314" s="550"/>
      <c r="I1314" s="551"/>
      <c r="J1314" s="551"/>
      <c r="K1314" s="511"/>
      <c r="L1314" s="549"/>
      <c r="M1314" s="549"/>
      <c r="N1314" s="550"/>
      <c r="O1314" s="549"/>
    </row>
    <row r="1315" spans="1:15" x14ac:dyDescent="0.2">
      <c r="A1315" s="549"/>
      <c r="B1315" s="549"/>
      <c r="C1315" s="549"/>
      <c r="D1315" s="549"/>
      <c r="E1315" s="549"/>
      <c r="F1315" s="549"/>
      <c r="G1315" s="549"/>
      <c r="H1315" s="550"/>
      <c r="I1315" s="551"/>
      <c r="J1315" s="551"/>
      <c r="K1315" s="511"/>
      <c r="L1315" s="549"/>
      <c r="M1315" s="549"/>
      <c r="N1315" s="550"/>
      <c r="O1315" s="549"/>
    </row>
    <row r="1316" spans="1:15" x14ac:dyDescent="0.2">
      <c r="A1316" s="549"/>
      <c r="B1316" s="549"/>
      <c r="C1316" s="549"/>
      <c r="D1316" s="549"/>
      <c r="E1316" s="549"/>
      <c r="F1316" s="549"/>
      <c r="G1316" s="549"/>
      <c r="H1316" s="550"/>
      <c r="I1316" s="551"/>
      <c r="J1316" s="551"/>
      <c r="K1316" s="511"/>
      <c r="L1316" s="549"/>
      <c r="M1316" s="549"/>
      <c r="N1316" s="550"/>
      <c r="O1316" s="549"/>
    </row>
    <row r="1317" spans="1:15" x14ac:dyDescent="0.2">
      <c r="A1317" s="549"/>
      <c r="B1317" s="549"/>
      <c r="C1317" s="549"/>
      <c r="D1317" s="549"/>
      <c r="E1317" s="549"/>
      <c r="F1317" s="549"/>
      <c r="G1317" s="549"/>
      <c r="H1317" s="550"/>
      <c r="I1317" s="551"/>
      <c r="J1317" s="551"/>
      <c r="K1317" s="511"/>
      <c r="L1317" s="549"/>
      <c r="M1317" s="549"/>
      <c r="N1317" s="550"/>
      <c r="O1317" s="549"/>
    </row>
    <row r="1318" spans="1:15" x14ac:dyDescent="0.2">
      <c r="A1318" s="549"/>
      <c r="B1318" s="549"/>
      <c r="C1318" s="549"/>
      <c r="D1318" s="549"/>
      <c r="E1318" s="549"/>
      <c r="F1318" s="549"/>
      <c r="G1318" s="549"/>
      <c r="H1318" s="550"/>
      <c r="I1318" s="551"/>
      <c r="J1318" s="551"/>
      <c r="K1318" s="511"/>
      <c r="L1318" s="549"/>
      <c r="M1318" s="549"/>
      <c r="N1318" s="550"/>
      <c r="O1318" s="549"/>
    </row>
    <row r="1319" spans="1:15" x14ac:dyDescent="0.2">
      <c r="A1319" s="549"/>
      <c r="B1319" s="549"/>
      <c r="C1319" s="549"/>
      <c r="D1319" s="549"/>
      <c r="E1319" s="549"/>
      <c r="F1319" s="549"/>
      <c r="G1319" s="549"/>
      <c r="H1319" s="550"/>
      <c r="I1319" s="551"/>
      <c r="J1319" s="551"/>
      <c r="K1319" s="511"/>
      <c r="L1319" s="549"/>
      <c r="M1319" s="549"/>
      <c r="N1319" s="550"/>
      <c r="O1319" s="549"/>
    </row>
    <row r="1320" spans="1:15" x14ac:dyDescent="0.2">
      <c r="A1320" s="549"/>
      <c r="B1320" s="549"/>
      <c r="C1320" s="549"/>
      <c r="D1320" s="549"/>
      <c r="E1320" s="549"/>
      <c r="F1320" s="549"/>
      <c r="G1320" s="549"/>
      <c r="H1320" s="550"/>
      <c r="I1320" s="551"/>
      <c r="J1320" s="551"/>
      <c r="K1320" s="511"/>
      <c r="L1320" s="549"/>
      <c r="M1320" s="549"/>
      <c r="N1320" s="550"/>
      <c r="O1320" s="549"/>
    </row>
    <row r="1321" spans="1:15" x14ac:dyDescent="0.2">
      <c r="A1321" s="549"/>
      <c r="B1321" s="549"/>
      <c r="C1321" s="549"/>
      <c r="D1321" s="549"/>
      <c r="E1321" s="549"/>
      <c r="F1321" s="549"/>
      <c r="G1321" s="549"/>
      <c r="H1321" s="550"/>
      <c r="I1321" s="551"/>
      <c r="J1321" s="551"/>
      <c r="K1321" s="511"/>
      <c r="L1321" s="549"/>
      <c r="M1321" s="549"/>
      <c r="N1321" s="550"/>
      <c r="O1321" s="549"/>
    </row>
    <row r="1322" spans="1:15" x14ac:dyDescent="0.2">
      <c r="A1322" s="549"/>
      <c r="B1322" s="549"/>
      <c r="C1322" s="549"/>
      <c r="D1322" s="549"/>
      <c r="E1322" s="549"/>
      <c r="F1322" s="549"/>
      <c r="G1322" s="549"/>
      <c r="H1322" s="550"/>
      <c r="I1322" s="551"/>
      <c r="J1322" s="551"/>
      <c r="K1322" s="511"/>
      <c r="L1322" s="549"/>
      <c r="M1322" s="549"/>
      <c r="N1322" s="550"/>
      <c r="O1322" s="549"/>
    </row>
    <row r="1323" spans="1:15" x14ac:dyDescent="0.2">
      <c r="A1323" s="549"/>
      <c r="B1323" s="549"/>
      <c r="C1323" s="549"/>
      <c r="D1323" s="549"/>
      <c r="E1323" s="549"/>
      <c r="F1323" s="549"/>
      <c r="G1323" s="549"/>
      <c r="H1323" s="550"/>
      <c r="I1323" s="551"/>
      <c r="J1323" s="551"/>
      <c r="K1323" s="511"/>
      <c r="L1323" s="549"/>
      <c r="M1323" s="549"/>
      <c r="N1323" s="550"/>
      <c r="O1323" s="549"/>
    </row>
    <row r="1324" spans="1:15" x14ac:dyDescent="0.2">
      <c r="A1324" s="549"/>
      <c r="B1324" s="549"/>
      <c r="C1324" s="549"/>
      <c r="D1324" s="549"/>
      <c r="E1324" s="549"/>
      <c r="F1324" s="549"/>
      <c r="G1324" s="549"/>
      <c r="H1324" s="550"/>
      <c r="I1324" s="551"/>
      <c r="J1324" s="551"/>
      <c r="K1324" s="511"/>
      <c r="L1324" s="549"/>
      <c r="M1324" s="549"/>
      <c r="N1324" s="550"/>
      <c r="O1324" s="549"/>
    </row>
    <row r="1325" spans="1:15" x14ac:dyDescent="0.2">
      <c r="A1325" s="549"/>
      <c r="B1325" s="549"/>
      <c r="C1325" s="549"/>
      <c r="D1325" s="549"/>
      <c r="E1325" s="549"/>
      <c r="F1325" s="549"/>
      <c r="G1325" s="549"/>
      <c r="H1325" s="550"/>
      <c r="I1325" s="551"/>
      <c r="J1325" s="551"/>
      <c r="K1325" s="511"/>
      <c r="L1325" s="549"/>
      <c r="M1325" s="549"/>
      <c r="N1325" s="550"/>
      <c r="O1325" s="549"/>
    </row>
    <row r="1326" spans="1:15" x14ac:dyDescent="0.2">
      <c r="A1326" s="549"/>
      <c r="B1326" s="549"/>
      <c r="C1326" s="549"/>
      <c r="D1326" s="549"/>
      <c r="E1326" s="549"/>
      <c r="F1326" s="549"/>
      <c r="G1326" s="549"/>
      <c r="H1326" s="550"/>
      <c r="I1326" s="551"/>
      <c r="J1326" s="551"/>
      <c r="K1326" s="511"/>
      <c r="L1326" s="549"/>
      <c r="M1326" s="549"/>
      <c r="N1326" s="550"/>
      <c r="O1326" s="549"/>
    </row>
    <row r="1327" spans="1:15" x14ac:dyDescent="0.2">
      <c r="A1327" s="549"/>
      <c r="B1327" s="549"/>
      <c r="C1327" s="549"/>
      <c r="D1327" s="549"/>
      <c r="E1327" s="549"/>
      <c r="F1327" s="549"/>
      <c r="G1327" s="549"/>
      <c r="H1327" s="550"/>
      <c r="I1327" s="551"/>
      <c r="J1327" s="551"/>
      <c r="K1327" s="511"/>
      <c r="L1327" s="549"/>
      <c r="M1327" s="549"/>
      <c r="N1327" s="550"/>
      <c r="O1327" s="549"/>
    </row>
    <row r="1328" spans="1:15" x14ac:dyDescent="0.2">
      <c r="A1328" s="549"/>
      <c r="B1328" s="549"/>
      <c r="C1328" s="549"/>
      <c r="D1328" s="549"/>
      <c r="E1328" s="549"/>
      <c r="F1328" s="549"/>
      <c r="G1328" s="549"/>
      <c r="H1328" s="550"/>
      <c r="I1328" s="551"/>
      <c r="J1328" s="551"/>
      <c r="K1328" s="511"/>
      <c r="L1328" s="549"/>
      <c r="M1328" s="549"/>
      <c r="N1328" s="550"/>
      <c r="O1328" s="549"/>
    </row>
    <row r="1329" spans="1:15" x14ac:dyDescent="0.2">
      <c r="A1329" s="549"/>
      <c r="B1329" s="549"/>
      <c r="C1329" s="549"/>
      <c r="D1329" s="549"/>
      <c r="E1329" s="549"/>
      <c r="F1329" s="549"/>
      <c r="G1329" s="549"/>
      <c r="H1329" s="550"/>
      <c r="I1329" s="551"/>
      <c r="J1329" s="551"/>
      <c r="K1329" s="511"/>
      <c r="L1329" s="549"/>
      <c r="M1329" s="549"/>
      <c r="N1329" s="550"/>
      <c r="O1329" s="549"/>
    </row>
    <row r="1330" spans="1:15" x14ac:dyDescent="0.2">
      <c r="A1330" s="549"/>
      <c r="B1330" s="549"/>
      <c r="C1330" s="549"/>
      <c r="D1330" s="549"/>
      <c r="E1330" s="549"/>
      <c r="F1330" s="549"/>
      <c r="G1330" s="549"/>
      <c r="H1330" s="550"/>
      <c r="I1330" s="551"/>
      <c r="J1330" s="551"/>
      <c r="K1330" s="511"/>
      <c r="L1330" s="549"/>
      <c r="M1330" s="549"/>
      <c r="N1330" s="550"/>
      <c r="O1330" s="549"/>
    </row>
    <row r="1331" spans="1:15" x14ac:dyDescent="0.2">
      <c r="A1331" s="549"/>
      <c r="B1331" s="549"/>
      <c r="C1331" s="549"/>
      <c r="D1331" s="549"/>
      <c r="E1331" s="549"/>
      <c r="F1331" s="549"/>
      <c r="G1331" s="549"/>
      <c r="H1331" s="550"/>
      <c r="I1331" s="551"/>
      <c r="J1331" s="551"/>
      <c r="K1331" s="511"/>
      <c r="L1331" s="549"/>
      <c r="M1331" s="549"/>
      <c r="N1331" s="550"/>
      <c r="O1331" s="549"/>
    </row>
    <row r="1332" spans="1:15" x14ac:dyDescent="0.2">
      <c r="A1332" s="549"/>
      <c r="B1332" s="549"/>
      <c r="C1332" s="549"/>
      <c r="D1332" s="549"/>
      <c r="E1332" s="549"/>
      <c r="F1332" s="549"/>
      <c r="G1332" s="549"/>
      <c r="H1332" s="550"/>
      <c r="I1332" s="551"/>
      <c r="J1332" s="551"/>
      <c r="K1332" s="511"/>
      <c r="L1332" s="549"/>
      <c r="M1332" s="549"/>
      <c r="N1332" s="550"/>
      <c r="O1332" s="549"/>
    </row>
    <row r="1333" spans="1:15" x14ac:dyDescent="0.2">
      <c r="A1333" s="549"/>
      <c r="B1333" s="549"/>
      <c r="C1333" s="549"/>
      <c r="D1333" s="549"/>
      <c r="E1333" s="549"/>
      <c r="F1333" s="549"/>
      <c r="G1333" s="549"/>
      <c r="H1333" s="550"/>
      <c r="I1333" s="551"/>
      <c r="J1333" s="551"/>
      <c r="K1333" s="511"/>
      <c r="L1333" s="549"/>
      <c r="M1333" s="549"/>
      <c r="N1333" s="550"/>
      <c r="O1333" s="549"/>
    </row>
    <row r="1334" spans="1:15" x14ac:dyDescent="0.2">
      <c r="A1334" s="549"/>
      <c r="B1334" s="549"/>
      <c r="C1334" s="549"/>
      <c r="D1334" s="549"/>
      <c r="E1334" s="549"/>
      <c r="F1334" s="549"/>
      <c r="G1334" s="549"/>
      <c r="H1334" s="550"/>
      <c r="I1334" s="551"/>
      <c r="J1334" s="551"/>
      <c r="K1334" s="511"/>
      <c r="L1334" s="549"/>
      <c r="M1334" s="549"/>
      <c r="N1334" s="550"/>
      <c r="O1334" s="549"/>
    </row>
    <row r="1335" spans="1:15" x14ac:dyDescent="0.2">
      <c r="A1335" s="549"/>
      <c r="B1335" s="549"/>
      <c r="C1335" s="549"/>
      <c r="D1335" s="549"/>
      <c r="E1335" s="549"/>
      <c r="F1335" s="549"/>
      <c r="G1335" s="549"/>
      <c r="H1335" s="550"/>
      <c r="I1335" s="551"/>
      <c r="J1335" s="551"/>
      <c r="K1335" s="511"/>
      <c r="L1335" s="549"/>
      <c r="M1335" s="549"/>
      <c r="N1335" s="550"/>
      <c r="O1335" s="549"/>
    </row>
    <row r="1336" spans="1:15" x14ac:dyDescent="0.2">
      <c r="A1336" s="549"/>
      <c r="B1336" s="549"/>
      <c r="C1336" s="549"/>
      <c r="D1336" s="549"/>
      <c r="E1336" s="549"/>
      <c r="F1336" s="549"/>
      <c r="G1336" s="549"/>
      <c r="H1336" s="550"/>
      <c r="I1336" s="551"/>
      <c r="J1336" s="551"/>
      <c r="K1336" s="511"/>
      <c r="L1336" s="549"/>
      <c r="M1336" s="549"/>
      <c r="N1336" s="550"/>
      <c r="O1336" s="549"/>
    </row>
    <row r="1337" spans="1:15" x14ac:dyDescent="0.2">
      <c r="A1337" s="549"/>
      <c r="B1337" s="549"/>
      <c r="C1337" s="549"/>
      <c r="D1337" s="549"/>
      <c r="E1337" s="549"/>
      <c r="F1337" s="549"/>
      <c r="G1337" s="549"/>
      <c r="H1337" s="550"/>
      <c r="I1337" s="551"/>
      <c r="J1337" s="551"/>
      <c r="K1337" s="511"/>
      <c r="L1337" s="549"/>
      <c r="M1337" s="549"/>
      <c r="N1337" s="550"/>
      <c r="O1337" s="549"/>
    </row>
    <row r="1338" spans="1:15" x14ac:dyDescent="0.2">
      <c r="A1338" s="549"/>
      <c r="B1338" s="549"/>
      <c r="C1338" s="549"/>
      <c r="D1338" s="549"/>
      <c r="E1338" s="549"/>
      <c r="F1338" s="549"/>
      <c r="G1338" s="549"/>
      <c r="H1338" s="550"/>
      <c r="I1338" s="551"/>
      <c r="J1338" s="551"/>
      <c r="K1338" s="511"/>
      <c r="L1338" s="549"/>
      <c r="M1338" s="549"/>
      <c r="N1338" s="550"/>
      <c r="O1338" s="549"/>
    </row>
    <row r="1339" spans="1:15" x14ac:dyDescent="0.2">
      <c r="A1339" s="549"/>
      <c r="B1339" s="549"/>
      <c r="C1339" s="549"/>
      <c r="D1339" s="549"/>
      <c r="E1339" s="549"/>
      <c r="F1339" s="549"/>
      <c r="G1339" s="549"/>
      <c r="H1339" s="550"/>
      <c r="I1339" s="551"/>
      <c r="J1339" s="551"/>
      <c r="K1339" s="511"/>
      <c r="L1339" s="549"/>
      <c r="M1339" s="549"/>
      <c r="N1339" s="550"/>
      <c r="O1339" s="549"/>
    </row>
    <row r="1340" spans="1:15" x14ac:dyDescent="0.2">
      <c r="A1340" s="549"/>
      <c r="B1340" s="549"/>
      <c r="C1340" s="549"/>
      <c r="D1340" s="549"/>
      <c r="E1340" s="549"/>
      <c r="F1340" s="549"/>
      <c r="G1340" s="549"/>
      <c r="H1340" s="550"/>
      <c r="I1340" s="551"/>
      <c r="J1340" s="551"/>
      <c r="K1340" s="511"/>
      <c r="L1340" s="549"/>
      <c r="M1340" s="549"/>
      <c r="N1340" s="550"/>
      <c r="O1340" s="549"/>
    </row>
    <row r="1341" spans="1:15" x14ac:dyDescent="0.2">
      <c r="A1341" s="549"/>
      <c r="B1341" s="549"/>
      <c r="C1341" s="549"/>
      <c r="D1341" s="549"/>
      <c r="E1341" s="549"/>
      <c r="F1341" s="549"/>
      <c r="G1341" s="549"/>
      <c r="H1341" s="550"/>
      <c r="I1341" s="551"/>
      <c r="J1341" s="551"/>
      <c r="K1341" s="511"/>
      <c r="L1341" s="549"/>
      <c r="M1341" s="549"/>
      <c r="N1341" s="550"/>
      <c r="O1341" s="549"/>
    </row>
    <row r="1342" spans="1:15" x14ac:dyDescent="0.2">
      <c r="A1342" s="549"/>
      <c r="B1342" s="549"/>
      <c r="C1342" s="549"/>
      <c r="D1342" s="549"/>
      <c r="E1342" s="549"/>
      <c r="F1342" s="549"/>
      <c r="G1342" s="549"/>
      <c r="H1342" s="550"/>
      <c r="I1342" s="551"/>
      <c r="J1342" s="551"/>
      <c r="K1342" s="511"/>
      <c r="L1342" s="549"/>
      <c r="M1342" s="549"/>
      <c r="N1342" s="550"/>
      <c r="O1342" s="549"/>
    </row>
    <row r="1343" spans="1:15" x14ac:dyDescent="0.2">
      <c r="A1343" s="549"/>
      <c r="B1343" s="549"/>
      <c r="C1343" s="549"/>
      <c r="D1343" s="549"/>
      <c r="E1343" s="549"/>
      <c r="F1343" s="549"/>
      <c r="G1343" s="549"/>
      <c r="H1343" s="550"/>
      <c r="I1343" s="551"/>
      <c r="J1343" s="551"/>
      <c r="K1343" s="511"/>
      <c r="L1343" s="549"/>
      <c r="M1343" s="549"/>
      <c r="N1343" s="550"/>
      <c r="O1343" s="549"/>
    </row>
    <row r="1344" spans="1:15" x14ac:dyDescent="0.2">
      <c r="A1344" s="549"/>
      <c r="B1344" s="549"/>
      <c r="C1344" s="549"/>
      <c r="D1344" s="549"/>
      <c r="E1344" s="549"/>
      <c r="F1344" s="549"/>
      <c r="G1344" s="549"/>
      <c r="H1344" s="550"/>
      <c r="I1344" s="551"/>
      <c r="J1344" s="551"/>
      <c r="K1344" s="511"/>
      <c r="L1344" s="549"/>
      <c r="M1344" s="549"/>
      <c r="N1344" s="550"/>
      <c r="O1344" s="549"/>
    </row>
    <row r="1345" spans="1:15" x14ac:dyDescent="0.2">
      <c r="A1345" s="549"/>
      <c r="B1345" s="549"/>
      <c r="C1345" s="549"/>
      <c r="D1345" s="549"/>
      <c r="E1345" s="549"/>
      <c r="F1345" s="549"/>
      <c r="G1345" s="549"/>
      <c r="H1345" s="550"/>
      <c r="I1345" s="551"/>
      <c r="J1345" s="551"/>
      <c r="K1345" s="511"/>
      <c r="L1345" s="549"/>
      <c r="M1345" s="549"/>
      <c r="N1345" s="550"/>
      <c r="O1345" s="549"/>
    </row>
    <row r="1346" spans="1:15" x14ac:dyDescent="0.2">
      <c r="A1346" s="549"/>
      <c r="B1346" s="549"/>
      <c r="C1346" s="549"/>
      <c r="D1346" s="549"/>
      <c r="E1346" s="549"/>
      <c r="F1346" s="549"/>
      <c r="G1346" s="549"/>
      <c r="H1346" s="550"/>
      <c r="I1346" s="551"/>
      <c r="J1346" s="551"/>
      <c r="K1346" s="511"/>
      <c r="L1346" s="549"/>
      <c r="M1346" s="549"/>
      <c r="N1346" s="550"/>
      <c r="O1346" s="549"/>
    </row>
    <row r="1347" spans="1:15" x14ac:dyDescent="0.2">
      <c r="A1347" s="549"/>
      <c r="B1347" s="549"/>
      <c r="C1347" s="549"/>
      <c r="D1347" s="549"/>
      <c r="E1347" s="549"/>
      <c r="F1347" s="549"/>
      <c r="G1347" s="549"/>
      <c r="H1347" s="550"/>
      <c r="I1347" s="551"/>
      <c r="J1347" s="551"/>
      <c r="K1347" s="511"/>
      <c r="L1347" s="549"/>
      <c r="M1347" s="549"/>
      <c r="N1347" s="550"/>
      <c r="O1347" s="549"/>
    </row>
    <row r="1348" spans="1:15" x14ac:dyDescent="0.2">
      <c r="A1348" s="549"/>
      <c r="B1348" s="549"/>
      <c r="C1348" s="549"/>
      <c r="D1348" s="549"/>
      <c r="E1348" s="549"/>
      <c r="F1348" s="549"/>
      <c r="G1348" s="549"/>
      <c r="H1348" s="550"/>
      <c r="I1348" s="551"/>
      <c r="J1348" s="551"/>
      <c r="K1348" s="511"/>
      <c r="L1348" s="549"/>
      <c r="M1348" s="549"/>
      <c r="N1348" s="550"/>
      <c r="O1348" s="549"/>
    </row>
    <row r="1349" spans="1:15" x14ac:dyDescent="0.2">
      <c r="A1349" s="549"/>
      <c r="B1349" s="549"/>
      <c r="C1349" s="549"/>
      <c r="D1349" s="549"/>
      <c r="E1349" s="549"/>
      <c r="F1349" s="549"/>
      <c r="G1349" s="549"/>
      <c r="H1349" s="550"/>
      <c r="I1349" s="551"/>
      <c r="J1349" s="551"/>
      <c r="K1349" s="511"/>
      <c r="L1349" s="549"/>
      <c r="M1349" s="549"/>
      <c r="N1349" s="550"/>
      <c r="O1349" s="549"/>
    </row>
    <row r="1350" spans="1:15" x14ac:dyDescent="0.2">
      <c r="A1350" s="549"/>
      <c r="B1350" s="549"/>
      <c r="C1350" s="549"/>
      <c r="D1350" s="549"/>
      <c r="E1350" s="549"/>
      <c r="F1350" s="549"/>
      <c r="G1350" s="549"/>
      <c r="H1350" s="550"/>
      <c r="I1350" s="551"/>
      <c r="J1350" s="551"/>
      <c r="K1350" s="511"/>
      <c r="L1350" s="549"/>
      <c r="M1350" s="549"/>
      <c r="N1350" s="550"/>
      <c r="O1350" s="549"/>
    </row>
    <row r="1351" spans="1:15" x14ac:dyDescent="0.2">
      <c r="A1351" s="549"/>
      <c r="B1351" s="549"/>
      <c r="C1351" s="549"/>
      <c r="D1351" s="549"/>
      <c r="E1351" s="549"/>
      <c r="F1351" s="549"/>
      <c r="G1351" s="549"/>
      <c r="H1351" s="550"/>
      <c r="I1351" s="551"/>
      <c r="J1351" s="551"/>
      <c r="K1351" s="511"/>
      <c r="L1351" s="549"/>
      <c r="M1351" s="549"/>
      <c r="N1351" s="550"/>
      <c r="O1351" s="549"/>
    </row>
    <row r="1352" spans="1:15" x14ac:dyDescent="0.2">
      <c r="A1352" s="549"/>
      <c r="B1352" s="549"/>
      <c r="C1352" s="549"/>
      <c r="D1352" s="549"/>
      <c r="E1352" s="549"/>
      <c r="F1352" s="549"/>
      <c r="G1352" s="549"/>
      <c r="H1352" s="550"/>
      <c r="I1352" s="551"/>
      <c r="J1352" s="551"/>
      <c r="K1352" s="511"/>
      <c r="L1352" s="549"/>
      <c r="M1352" s="549"/>
      <c r="N1352" s="550"/>
      <c r="O1352" s="549"/>
    </row>
    <row r="1353" spans="1:15" x14ac:dyDescent="0.2">
      <c r="A1353" s="549"/>
      <c r="B1353" s="549"/>
      <c r="C1353" s="549"/>
      <c r="D1353" s="549"/>
      <c r="E1353" s="549"/>
      <c r="F1353" s="549"/>
      <c r="G1353" s="549"/>
      <c r="H1353" s="550"/>
      <c r="I1353" s="551"/>
      <c r="J1353" s="551"/>
      <c r="K1353" s="511"/>
      <c r="L1353" s="549"/>
      <c r="M1353" s="549"/>
      <c r="N1353" s="550"/>
      <c r="O1353" s="549"/>
    </row>
    <row r="1354" spans="1:15" x14ac:dyDescent="0.2">
      <c r="A1354" s="549"/>
      <c r="B1354" s="549"/>
      <c r="C1354" s="549"/>
      <c r="D1354" s="549"/>
      <c r="E1354" s="549"/>
      <c r="F1354" s="549"/>
      <c r="G1354" s="549"/>
      <c r="H1354" s="550"/>
      <c r="I1354" s="551"/>
      <c r="J1354" s="551"/>
      <c r="K1354" s="511"/>
      <c r="L1354" s="549"/>
      <c r="M1354" s="549"/>
      <c r="N1354" s="550"/>
      <c r="O1354" s="549"/>
    </row>
    <row r="1355" spans="1:15" x14ac:dyDescent="0.2">
      <c r="A1355" s="549"/>
      <c r="B1355" s="549"/>
      <c r="C1355" s="549"/>
      <c r="D1355" s="549"/>
      <c r="E1355" s="549"/>
      <c r="F1355" s="549"/>
      <c r="G1355" s="549"/>
      <c r="H1355" s="550"/>
      <c r="I1355" s="551"/>
      <c r="J1355" s="551"/>
      <c r="K1355" s="511"/>
      <c r="L1355" s="549"/>
      <c r="M1355" s="549"/>
      <c r="N1355" s="550"/>
      <c r="O1355" s="549"/>
    </row>
    <row r="1356" spans="1:15" x14ac:dyDescent="0.2">
      <c r="A1356" s="549"/>
      <c r="B1356" s="549"/>
      <c r="C1356" s="549"/>
      <c r="D1356" s="549"/>
      <c r="E1356" s="549"/>
      <c r="F1356" s="549"/>
      <c r="G1356" s="549"/>
      <c r="H1356" s="550"/>
      <c r="I1356" s="551"/>
      <c r="J1356" s="551"/>
      <c r="K1356" s="511"/>
      <c r="L1356" s="549"/>
      <c r="M1356" s="549"/>
      <c r="N1356" s="550"/>
      <c r="O1356" s="549"/>
    </row>
    <row r="1357" spans="1:15" x14ac:dyDescent="0.2">
      <c r="A1357" s="549"/>
      <c r="B1357" s="549"/>
      <c r="C1357" s="549"/>
      <c r="D1357" s="549"/>
      <c r="E1357" s="549"/>
      <c r="F1357" s="549"/>
      <c r="G1357" s="549"/>
      <c r="H1357" s="550"/>
      <c r="I1357" s="551"/>
      <c r="J1357" s="551"/>
      <c r="K1357" s="511"/>
      <c r="L1357" s="549"/>
      <c r="M1357" s="549"/>
      <c r="N1357" s="550"/>
      <c r="O1357" s="549"/>
    </row>
    <row r="1358" spans="1:15" x14ac:dyDescent="0.2">
      <c r="A1358" s="549"/>
      <c r="B1358" s="549"/>
      <c r="C1358" s="549"/>
      <c r="D1358" s="549"/>
      <c r="E1358" s="549"/>
      <c r="F1358" s="549"/>
      <c r="G1358" s="549"/>
      <c r="H1358" s="550"/>
      <c r="I1358" s="551"/>
      <c r="J1358" s="551"/>
      <c r="K1358" s="511"/>
      <c r="L1358" s="549"/>
      <c r="M1358" s="549"/>
      <c r="N1358" s="550"/>
      <c r="O1358" s="549"/>
    </row>
    <row r="1359" spans="1:15" x14ac:dyDescent="0.2">
      <c r="A1359" s="549"/>
      <c r="B1359" s="549"/>
      <c r="C1359" s="549"/>
      <c r="D1359" s="549"/>
      <c r="E1359" s="549"/>
      <c r="F1359" s="549"/>
      <c r="G1359" s="549"/>
      <c r="H1359" s="550"/>
      <c r="I1359" s="551"/>
      <c r="J1359" s="551"/>
      <c r="K1359" s="511"/>
      <c r="L1359" s="549"/>
      <c r="M1359" s="549"/>
      <c r="N1359" s="550"/>
      <c r="O1359" s="549"/>
    </row>
    <row r="1360" spans="1:15" x14ac:dyDescent="0.2">
      <c r="A1360" s="549"/>
      <c r="B1360" s="549"/>
      <c r="C1360" s="549"/>
      <c r="D1360" s="549"/>
      <c r="E1360" s="549"/>
      <c r="F1360" s="549"/>
      <c r="G1360" s="549"/>
      <c r="H1360" s="550"/>
      <c r="I1360" s="551"/>
      <c r="J1360" s="551"/>
      <c r="K1360" s="511"/>
      <c r="L1360" s="549"/>
      <c r="M1360" s="549"/>
      <c r="N1360" s="550"/>
      <c r="O1360" s="549"/>
    </row>
    <row r="1361" spans="1:15" x14ac:dyDescent="0.2">
      <c r="A1361" s="549"/>
      <c r="B1361" s="549"/>
      <c r="C1361" s="549"/>
      <c r="D1361" s="549"/>
      <c r="E1361" s="549"/>
      <c r="F1361" s="549"/>
      <c r="G1361" s="549"/>
      <c r="H1361" s="550"/>
      <c r="I1361" s="551"/>
      <c r="J1361" s="551"/>
      <c r="K1361" s="511"/>
      <c r="L1361" s="549"/>
      <c r="M1361" s="549"/>
      <c r="N1361" s="550"/>
      <c r="O1361" s="549"/>
    </row>
    <row r="1362" spans="1:15" x14ac:dyDescent="0.2">
      <c r="A1362" s="549"/>
      <c r="B1362" s="549"/>
      <c r="C1362" s="549"/>
      <c r="D1362" s="549"/>
      <c r="E1362" s="549"/>
      <c r="F1362" s="549"/>
      <c r="G1362" s="549"/>
      <c r="H1362" s="550"/>
      <c r="I1362" s="551"/>
      <c r="J1362" s="551"/>
      <c r="K1362" s="511"/>
      <c r="L1362" s="549"/>
      <c r="M1362" s="549"/>
      <c r="N1362" s="550"/>
      <c r="O1362" s="549"/>
    </row>
    <row r="1363" spans="1:15" x14ac:dyDescent="0.2">
      <c r="A1363" s="549"/>
      <c r="B1363" s="549"/>
      <c r="C1363" s="549"/>
      <c r="D1363" s="549"/>
      <c r="E1363" s="549"/>
      <c r="F1363" s="549"/>
      <c r="G1363" s="549"/>
      <c r="H1363" s="550"/>
      <c r="I1363" s="551"/>
      <c r="J1363" s="551"/>
      <c r="K1363" s="511"/>
      <c r="L1363" s="549"/>
      <c r="M1363" s="549"/>
      <c r="N1363" s="550"/>
      <c r="O1363" s="549"/>
    </row>
    <row r="1364" spans="1:15" x14ac:dyDescent="0.2">
      <c r="A1364" s="549"/>
      <c r="B1364" s="549"/>
      <c r="C1364" s="549"/>
      <c r="D1364" s="549"/>
      <c r="E1364" s="549"/>
      <c r="F1364" s="549"/>
      <c r="G1364" s="549"/>
      <c r="H1364" s="550"/>
      <c r="I1364" s="551"/>
      <c r="J1364" s="551"/>
      <c r="K1364" s="511"/>
      <c r="L1364" s="549"/>
      <c r="M1364" s="549"/>
      <c r="N1364" s="550"/>
      <c r="O1364" s="549"/>
    </row>
    <row r="1365" spans="1:15" x14ac:dyDescent="0.2">
      <c r="A1365" s="549"/>
      <c r="B1365" s="549"/>
      <c r="C1365" s="549"/>
      <c r="D1365" s="549"/>
      <c r="E1365" s="549"/>
      <c r="F1365" s="549"/>
      <c r="G1365" s="549"/>
      <c r="H1365" s="550"/>
      <c r="I1365" s="551"/>
      <c r="J1365" s="551"/>
      <c r="K1365" s="511"/>
      <c r="L1365" s="549"/>
      <c r="M1365" s="549"/>
      <c r="N1365" s="550"/>
      <c r="O1365" s="549"/>
    </row>
    <row r="1366" spans="1:15" x14ac:dyDescent="0.2">
      <c r="A1366" s="549"/>
      <c r="B1366" s="549"/>
      <c r="C1366" s="549"/>
      <c r="D1366" s="549"/>
      <c r="E1366" s="549"/>
      <c r="F1366" s="549"/>
      <c r="G1366" s="549"/>
      <c r="H1366" s="550"/>
      <c r="I1366" s="551"/>
      <c r="J1366" s="551"/>
      <c r="K1366" s="511"/>
      <c r="L1366" s="549"/>
      <c r="M1366" s="549"/>
      <c r="N1366" s="550"/>
      <c r="O1366" s="549"/>
    </row>
    <row r="1367" spans="1:15" x14ac:dyDescent="0.2">
      <c r="A1367" s="549"/>
      <c r="B1367" s="549"/>
      <c r="C1367" s="549"/>
      <c r="D1367" s="549"/>
      <c r="E1367" s="549"/>
      <c r="F1367" s="549"/>
      <c r="G1367" s="549"/>
      <c r="H1367" s="550"/>
      <c r="I1367" s="551"/>
      <c r="J1367" s="551"/>
      <c r="K1367" s="511"/>
      <c r="L1367" s="549"/>
      <c r="M1367" s="549"/>
      <c r="N1367" s="550"/>
      <c r="O1367" s="549"/>
    </row>
    <row r="1368" spans="1:15" x14ac:dyDescent="0.2">
      <c r="A1368" s="549"/>
      <c r="B1368" s="549"/>
      <c r="C1368" s="549"/>
      <c r="D1368" s="549"/>
      <c r="E1368" s="549"/>
      <c r="F1368" s="549"/>
      <c r="G1368" s="549"/>
      <c r="H1368" s="550"/>
      <c r="I1368" s="551"/>
      <c r="J1368" s="551"/>
      <c r="K1368" s="511"/>
      <c r="L1368" s="549"/>
      <c r="M1368" s="549"/>
      <c r="N1368" s="550"/>
      <c r="O1368" s="549"/>
    </row>
    <row r="1369" spans="1:15" x14ac:dyDescent="0.2">
      <c r="A1369" s="549"/>
      <c r="B1369" s="549"/>
      <c r="C1369" s="549"/>
      <c r="D1369" s="549"/>
      <c r="E1369" s="549"/>
      <c r="F1369" s="549"/>
      <c r="G1369" s="549"/>
      <c r="H1369" s="550"/>
      <c r="I1369" s="551"/>
      <c r="J1369" s="551"/>
      <c r="K1369" s="511"/>
      <c r="L1369" s="549"/>
      <c r="M1369" s="549"/>
      <c r="N1369" s="550"/>
      <c r="O1369" s="549"/>
    </row>
    <row r="1370" spans="1:15" x14ac:dyDescent="0.2">
      <c r="A1370" s="549"/>
      <c r="B1370" s="549"/>
      <c r="C1370" s="549"/>
      <c r="D1370" s="549"/>
      <c r="E1370" s="549"/>
      <c r="F1370" s="549"/>
      <c r="G1370" s="549"/>
      <c r="H1370" s="550"/>
      <c r="I1370" s="551"/>
      <c r="J1370" s="551"/>
      <c r="K1370" s="511"/>
      <c r="L1370" s="549"/>
      <c r="M1370" s="549"/>
      <c r="N1370" s="550"/>
      <c r="O1370" s="549"/>
    </row>
    <row r="1371" spans="1:15" x14ac:dyDescent="0.2">
      <c r="A1371" s="549"/>
      <c r="B1371" s="549"/>
      <c r="C1371" s="549"/>
      <c r="D1371" s="549"/>
      <c r="E1371" s="549"/>
      <c r="F1371" s="549"/>
      <c r="G1371" s="549"/>
      <c r="H1371" s="550"/>
      <c r="I1371" s="551"/>
      <c r="J1371" s="551"/>
      <c r="K1371" s="511"/>
      <c r="L1371" s="549"/>
      <c r="M1371" s="549"/>
      <c r="N1371" s="550"/>
      <c r="O1371" s="549"/>
    </row>
    <row r="1372" spans="1:15" x14ac:dyDescent="0.2">
      <c r="A1372" s="549"/>
      <c r="B1372" s="549"/>
      <c r="C1372" s="549"/>
      <c r="D1372" s="549"/>
      <c r="E1372" s="549"/>
      <c r="F1372" s="549"/>
      <c r="G1372" s="549"/>
      <c r="H1372" s="550"/>
      <c r="I1372" s="551"/>
      <c r="J1372" s="551"/>
      <c r="K1372" s="511"/>
      <c r="L1372" s="549"/>
      <c r="M1372" s="549"/>
      <c r="N1372" s="550"/>
      <c r="O1372" s="549"/>
    </row>
    <row r="1373" spans="1:15" x14ac:dyDescent="0.2">
      <c r="A1373" s="549"/>
      <c r="B1373" s="549"/>
      <c r="C1373" s="549"/>
      <c r="D1373" s="549"/>
      <c r="E1373" s="549"/>
      <c r="F1373" s="549"/>
      <c r="G1373" s="549"/>
      <c r="H1373" s="550"/>
      <c r="I1373" s="551"/>
      <c r="J1373" s="551"/>
      <c r="K1373" s="511"/>
      <c r="L1373" s="549"/>
      <c r="M1373" s="549"/>
      <c r="N1373" s="550"/>
      <c r="O1373" s="549"/>
    </row>
    <row r="1374" spans="1:15" x14ac:dyDescent="0.2">
      <c r="A1374" s="549"/>
      <c r="B1374" s="549"/>
      <c r="C1374" s="549"/>
      <c r="D1374" s="549"/>
      <c r="E1374" s="549"/>
      <c r="F1374" s="549"/>
      <c r="G1374" s="549"/>
      <c r="H1374" s="550"/>
      <c r="I1374" s="551"/>
      <c r="J1374" s="551"/>
      <c r="K1374" s="511"/>
      <c r="L1374" s="549"/>
      <c r="M1374" s="549"/>
      <c r="N1374" s="550"/>
      <c r="O1374" s="549"/>
    </row>
    <row r="1375" spans="1:15" x14ac:dyDescent="0.2">
      <c r="A1375" s="549"/>
      <c r="B1375" s="549"/>
      <c r="C1375" s="549"/>
      <c r="D1375" s="549"/>
      <c r="E1375" s="549"/>
      <c r="F1375" s="549"/>
      <c r="G1375" s="549"/>
      <c r="H1375" s="550"/>
      <c r="I1375" s="551"/>
      <c r="J1375" s="551"/>
      <c r="K1375" s="511"/>
      <c r="L1375" s="549"/>
      <c r="M1375" s="549"/>
      <c r="N1375" s="550"/>
      <c r="O1375" s="549"/>
    </row>
    <row r="1376" spans="1:15" x14ac:dyDescent="0.2">
      <c r="A1376" s="549"/>
      <c r="B1376" s="549"/>
      <c r="C1376" s="549"/>
      <c r="D1376" s="549"/>
      <c r="E1376" s="549"/>
      <c r="F1376" s="549"/>
      <c r="G1376" s="549"/>
      <c r="H1376" s="550"/>
      <c r="I1376" s="551"/>
      <c r="J1376" s="551"/>
      <c r="K1376" s="511"/>
      <c r="L1376" s="549"/>
      <c r="M1376" s="549"/>
      <c r="N1376" s="550"/>
      <c r="O1376" s="549"/>
    </row>
    <row r="1377" spans="1:15" x14ac:dyDescent="0.2">
      <c r="A1377" s="549"/>
      <c r="B1377" s="549"/>
      <c r="C1377" s="549"/>
      <c r="D1377" s="549"/>
      <c r="E1377" s="549"/>
      <c r="F1377" s="549"/>
      <c r="G1377" s="549"/>
      <c r="H1377" s="550"/>
      <c r="I1377" s="551"/>
      <c r="J1377" s="551"/>
      <c r="K1377" s="511"/>
      <c r="L1377" s="549"/>
      <c r="M1377" s="549"/>
      <c r="N1377" s="550"/>
      <c r="O1377" s="549"/>
    </row>
    <row r="1378" spans="1:15" x14ac:dyDescent="0.2">
      <c r="A1378" s="549"/>
      <c r="B1378" s="549"/>
      <c r="C1378" s="549"/>
      <c r="D1378" s="549"/>
      <c r="E1378" s="549"/>
      <c r="F1378" s="549"/>
      <c r="G1378" s="549"/>
      <c r="H1378" s="550"/>
      <c r="I1378" s="551"/>
      <c r="J1378" s="551"/>
      <c r="K1378" s="511"/>
      <c r="L1378" s="549"/>
      <c r="M1378" s="549"/>
      <c r="N1378" s="550"/>
      <c r="O1378" s="549"/>
    </row>
    <row r="1379" spans="1:15" x14ac:dyDescent="0.2">
      <c r="A1379" s="549"/>
      <c r="B1379" s="549"/>
      <c r="C1379" s="549"/>
      <c r="D1379" s="549"/>
      <c r="E1379" s="549"/>
      <c r="F1379" s="549"/>
      <c r="G1379" s="549"/>
      <c r="H1379" s="550"/>
      <c r="I1379" s="551"/>
      <c r="J1379" s="551"/>
      <c r="K1379" s="511"/>
      <c r="L1379" s="549"/>
      <c r="M1379" s="549"/>
      <c r="N1379" s="550"/>
      <c r="O1379" s="549"/>
    </row>
    <row r="1380" spans="1:15" x14ac:dyDescent="0.2">
      <c r="A1380" s="549"/>
      <c r="B1380" s="549"/>
      <c r="C1380" s="549"/>
      <c r="D1380" s="549"/>
      <c r="E1380" s="549"/>
      <c r="F1380" s="549"/>
      <c r="G1380" s="549"/>
      <c r="H1380" s="550"/>
      <c r="I1380" s="551"/>
      <c r="J1380" s="551"/>
      <c r="K1380" s="511"/>
      <c r="L1380" s="549"/>
      <c r="M1380" s="549"/>
      <c r="N1380" s="550"/>
      <c r="O1380" s="549"/>
    </row>
    <row r="1381" spans="1:15" x14ac:dyDescent="0.2">
      <c r="A1381" s="549"/>
      <c r="B1381" s="549"/>
      <c r="C1381" s="549"/>
      <c r="D1381" s="549"/>
      <c r="E1381" s="549"/>
      <c r="F1381" s="549"/>
      <c r="G1381" s="549"/>
      <c r="H1381" s="550"/>
      <c r="I1381" s="551"/>
      <c r="J1381" s="551"/>
      <c r="K1381" s="511"/>
      <c r="L1381" s="549"/>
      <c r="M1381" s="549"/>
      <c r="N1381" s="550"/>
      <c r="O1381" s="549"/>
    </row>
    <row r="1382" spans="1:15" x14ac:dyDescent="0.2">
      <c r="A1382" s="549"/>
      <c r="B1382" s="549"/>
      <c r="C1382" s="549"/>
      <c r="D1382" s="549"/>
      <c r="E1382" s="549"/>
      <c r="F1382" s="549"/>
      <c r="G1382" s="549"/>
      <c r="H1382" s="550"/>
      <c r="I1382" s="551"/>
      <c r="J1382" s="551"/>
      <c r="K1382" s="511"/>
      <c r="L1382" s="549"/>
      <c r="M1382" s="549"/>
      <c r="N1382" s="550"/>
      <c r="O1382" s="549"/>
    </row>
    <row r="1383" spans="1:15" x14ac:dyDescent="0.2">
      <c r="A1383" s="549"/>
      <c r="B1383" s="549"/>
      <c r="C1383" s="549"/>
      <c r="D1383" s="549"/>
      <c r="E1383" s="549"/>
      <c r="F1383" s="549"/>
      <c r="G1383" s="549"/>
      <c r="H1383" s="550"/>
      <c r="I1383" s="551"/>
      <c r="J1383" s="551"/>
      <c r="K1383" s="511"/>
      <c r="L1383" s="549"/>
      <c r="M1383" s="549"/>
      <c r="N1383" s="550"/>
      <c r="O1383" s="549"/>
    </row>
    <row r="1384" spans="1:15" x14ac:dyDescent="0.2">
      <c r="A1384" s="549"/>
      <c r="B1384" s="549"/>
      <c r="C1384" s="549"/>
      <c r="D1384" s="549"/>
      <c r="E1384" s="549"/>
      <c r="F1384" s="549"/>
      <c r="G1384" s="549"/>
      <c r="H1384" s="550"/>
      <c r="I1384" s="551"/>
      <c r="J1384" s="551"/>
      <c r="K1384" s="511"/>
      <c r="L1384" s="549"/>
      <c r="M1384" s="549"/>
      <c r="N1384" s="550"/>
      <c r="O1384" s="549"/>
    </row>
    <row r="1385" spans="1:15" x14ac:dyDescent="0.2">
      <c r="A1385" s="549"/>
      <c r="B1385" s="549"/>
      <c r="C1385" s="549"/>
      <c r="D1385" s="549"/>
      <c r="E1385" s="549"/>
      <c r="F1385" s="549"/>
      <c r="G1385" s="549"/>
      <c r="H1385" s="550"/>
      <c r="I1385" s="551"/>
      <c r="J1385" s="551"/>
      <c r="K1385" s="511"/>
      <c r="L1385" s="549"/>
      <c r="M1385" s="549"/>
      <c r="N1385" s="550"/>
      <c r="O1385" s="549"/>
    </row>
    <row r="1386" spans="1:15" x14ac:dyDescent="0.2">
      <c r="A1386" s="549"/>
      <c r="B1386" s="549"/>
      <c r="C1386" s="549"/>
      <c r="D1386" s="549"/>
      <c r="E1386" s="549"/>
      <c r="F1386" s="549"/>
      <c r="G1386" s="549"/>
      <c r="H1386" s="550"/>
      <c r="I1386" s="551"/>
      <c r="J1386" s="551"/>
      <c r="K1386" s="511"/>
      <c r="L1386" s="549"/>
      <c r="M1386" s="549"/>
      <c r="N1386" s="550"/>
      <c r="O1386" s="549"/>
    </row>
    <row r="1387" spans="1:15" x14ac:dyDescent="0.2">
      <c r="A1387" s="549"/>
      <c r="B1387" s="549"/>
      <c r="C1387" s="549"/>
      <c r="D1387" s="549"/>
      <c r="E1387" s="549"/>
      <c r="F1387" s="549"/>
      <c r="G1387" s="549"/>
      <c r="H1387" s="550"/>
      <c r="I1387" s="551"/>
      <c r="J1387" s="551"/>
      <c r="K1387" s="511"/>
      <c r="L1387" s="549"/>
      <c r="M1387" s="549"/>
      <c r="N1387" s="550"/>
      <c r="O1387" s="549"/>
    </row>
    <row r="1388" spans="1:15" x14ac:dyDescent="0.2">
      <c r="A1388" s="549"/>
      <c r="B1388" s="549"/>
      <c r="C1388" s="549"/>
      <c r="D1388" s="549"/>
      <c r="E1388" s="549"/>
      <c r="F1388" s="549"/>
      <c r="G1388" s="549"/>
      <c r="H1388" s="550"/>
      <c r="I1388" s="551"/>
      <c r="J1388" s="551"/>
      <c r="K1388" s="511"/>
      <c r="L1388" s="549"/>
      <c r="M1388" s="549"/>
      <c r="N1388" s="550"/>
      <c r="O1388" s="549"/>
    </row>
    <row r="1389" spans="1:15" x14ac:dyDescent="0.2">
      <c r="A1389" s="549"/>
      <c r="B1389" s="549"/>
      <c r="C1389" s="549"/>
      <c r="D1389" s="549"/>
      <c r="E1389" s="549"/>
      <c r="F1389" s="549"/>
      <c r="G1389" s="549"/>
      <c r="H1389" s="550"/>
      <c r="I1389" s="551"/>
      <c r="J1389" s="551"/>
      <c r="K1389" s="511"/>
      <c r="L1389" s="549"/>
      <c r="M1389" s="549"/>
      <c r="N1389" s="550"/>
      <c r="O1389" s="549"/>
    </row>
    <row r="1390" spans="1:15" x14ac:dyDescent="0.2">
      <c r="A1390" s="549"/>
      <c r="B1390" s="549"/>
      <c r="C1390" s="549"/>
      <c r="D1390" s="549"/>
      <c r="E1390" s="549"/>
      <c r="F1390" s="549"/>
      <c r="G1390" s="549"/>
      <c r="H1390" s="550"/>
      <c r="I1390" s="551"/>
      <c r="J1390" s="551"/>
      <c r="K1390" s="511"/>
      <c r="L1390" s="549"/>
      <c r="M1390" s="549"/>
      <c r="N1390" s="550"/>
      <c r="O1390" s="549"/>
    </row>
    <row r="1391" spans="1:15" x14ac:dyDescent="0.2">
      <c r="A1391" s="549"/>
      <c r="B1391" s="549"/>
      <c r="C1391" s="549"/>
      <c r="D1391" s="549"/>
      <c r="E1391" s="549"/>
      <c r="F1391" s="549"/>
      <c r="G1391" s="549"/>
      <c r="H1391" s="550"/>
      <c r="I1391" s="551"/>
      <c r="J1391" s="551"/>
      <c r="K1391" s="511"/>
      <c r="L1391" s="549"/>
      <c r="M1391" s="549"/>
      <c r="N1391" s="550"/>
      <c r="O1391" s="549"/>
    </row>
    <row r="1392" spans="1:15" x14ac:dyDescent="0.2">
      <c r="A1392" s="549"/>
      <c r="B1392" s="549"/>
      <c r="C1392" s="549"/>
      <c r="D1392" s="549"/>
      <c r="E1392" s="549"/>
      <c r="F1392" s="549"/>
      <c r="G1392" s="549"/>
      <c r="H1392" s="550"/>
      <c r="I1392" s="551"/>
      <c r="J1392" s="551"/>
      <c r="K1392" s="511"/>
      <c r="L1392" s="549"/>
      <c r="M1392" s="549"/>
      <c r="N1392" s="550"/>
      <c r="O1392" s="549"/>
    </row>
    <row r="1393" spans="1:15" x14ac:dyDescent="0.2">
      <c r="A1393" s="549"/>
      <c r="B1393" s="549"/>
      <c r="C1393" s="549"/>
      <c r="D1393" s="549"/>
      <c r="E1393" s="549"/>
      <c r="F1393" s="549"/>
      <c r="G1393" s="549"/>
      <c r="H1393" s="550"/>
      <c r="I1393" s="551"/>
      <c r="J1393" s="551"/>
      <c r="K1393" s="511"/>
      <c r="L1393" s="549"/>
      <c r="M1393" s="549"/>
      <c r="N1393" s="550"/>
      <c r="O1393" s="549"/>
    </row>
    <row r="1394" spans="1:15" x14ac:dyDescent="0.2">
      <c r="A1394" s="549"/>
      <c r="B1394" s="549"/>
      <c r="C1394" s="549"/>
      <c r="D1394" s="549"/>
      <c r="E1394" s="549"/>
      <c r="F1394" s="549"/>
      <c r="G1394" s="549"/>
      <c r="H1394" s="550"/>
      <c r="I1394" s="551"/>
      <c r="J1394" s="551"/>
      <c r="K1394" s="511"/>
      <c r="L1394" s="549"/>
      <c r="M1394" s="549"/>
      <c r="N1394" s="550"/>
      <c r="O1394" s="549"/>
    </row>
    <row r="1395" spans="1:15" x14ac:dyDescent="0.2">
      <c r="A1395" s="549"/>
      <c r="B1395" s="549"/>
      <c r="C1395" s="549"/>
      <c r="D1395" s="549"/>
      <c r="E1395" s="549"/>
      <c r="F1395" s="549"/>
      <c r="G1395" s="549"/>
      <c r="H1395" s="550"/>
      <c r="I1395" s="551"/>
      <c r="J1395" s="551"/>
      <c r="K1395" s="511"/>
      <c r="L1395" s="549"/>
      <c r="M1395" s="549"/>
      <c r="N1395" s="550"/>
      <c r="O1395" s="549"/>
    </row>
    <row r="1396" spans="1:15" x14ac:dyDescent="0.2">
      <c r="A1396" s="549"/>
      <c r="B1396" s="549"/>
      <c r="C1396" s="549"/>
      <c r="D1396" s="549"/>
      <c r="E1396" s="549"/>
      <c r="F1396" s="549"/>
      <c r="G1396" s="549"/>
      <c r="H1396" s="550"/>
      <c r="I1396" s="551"/>
      <c r="J1396" s="551"/>
      <c r="K1396" s="511"/>
      <c r="L1396" s="549"/>
      <c r="M1396" s="549"/>
      <c r="N1396" s="550"/>
      <c r="O1396" s="549"/>
    </row>
    <row r="1397" spans="1:15" x14ac:dyDescent="0.2">
      <c r="A1397" s="549"/>
      <c r="B1397" s="549"/>
      <c r="C1397" s="549"/>
      <c r="D1397" s="549"/>
      <c r="E1397" s="549"/>
      <c r="F1397" s="549"/>
      <c r="G1397" s="549"/>
      <c r="H1397" s="550"/>
      <c r="I1397" s="551"/>
      <c r="J1397" s="551"/>
      <c r="K1397" s="511"/>
      <c r="L1397" s="549"/>
      <c r="M1397" s="549"/>
      <c r="N1397" s="550"/>
      <c r="O1397" s="549"/>
    </row>
    <row r="1398" spans="1:15" x14ac:dyDescent="0.2">
      <c r="A1398" s="549"/>
      <c r="B1398" s="549"/>
      <c r="C1398" s="549"/>
      <c r="D1398" s="549"/>
      <c r="E1398" s="549"/>
      <c r="F1398" s="549"/>
      <c r="G1398" s="549"/>
      <c r="H1398" s="550"/>
      <c r="I1398" s="551"/>
      <c r="J1398" s="551"/>
      <c r="K1398" s="511"/>
      <c r="L1398" s="549"/>
      <c r="M1398" s="549"/>
      <c r="N1398" s="550"/>
      <c r="O1398" s="549"/>
    </row>
    <row r="1399" spans="1:15" x14ac:dyDescent="0.2">
      <c r="A1399" s="549"/>
      <c r="B1399" s="549"/>
      <c r="C1399" s="549"/>
      <c r="D1399" s="549"/>
      <c r="E1399" s="549"/>
      <c r="F1399" s="549"/>
      <c r="G1399" s="549"/>
      <c r="H1399" s="550"/>
      <c r="I1399" s="551"/>
      <c r="J1399" s="551"/>
      <c r="K1399" s="511"/>
      <c r="L1399" s="549"/>
      <c r="M1399" s="549"/>
      <c r="N1399" s="550"/>
      <c r="O1399" s="549"/>
    </row>
    <row r="1400" spans="1:15" x14ac:dyDescent="0.2">
      <c r="A1400" s="549"/>
      <c r="B1400" s="549"/>
      <c r="C1400" s="549"/>
      <c r="D1400" s="549"/>
      <c r="E1400" s="549"/>
      <c r="F1400" s="549"/>
      <c r="G1400" s="549"/>
      <c r="H1400" s="550"/>
      <c r="I1400" s="551"/>
      <c r="J1400" s="551"/>
      <c r="K1400" s="511"/>
      <c r="L1400" s="549"/>
      <c r="M1400" s="549"/>
      <c r="N1400" s="550"/>
      <c r="O1400" s="549"/>
    </row>
    <row r="1401" spans="1:15" x14ac:dyDescent="0.2">
      <c r="A1401" s="549"/>
      <c r="B1401" s="549"/>
      <c r="C1401" s="549"/>
      <c r="D1401" s="549"/>
      <c r="E1401" s="549"/>
      <c r="F1401" s="549"/>
      <c r="G1401" s="549"/>
      <c r="H1401" s="550"/>
      <c r="I1401" s="551"/>
      <c r="J1401" s="551"/>
      <c r="K1401" s="511"/>
      <c r="L1401" s="549"/>
      <c r="M1401" s="549"/>
      <c r="N1401" s="550"/>
      <c r="O1401" s="549"/>
    </row>
    <row r="1402" spans="1:15" x14ac:dyDescent="0.2">
      <c r="A1402" s="549"/>
      <c r="B1402" s="549"/>
      <c r="C1402" s="549"/>
      <c r="D1402" s="549"/>
      <c r="E1402" s="549"/>
      <c r="F1402" s="549"/>
      <c r="G1402" s="549"/>
      <c r="H1402" s="550"/>
      <c r="I1402" s="551"/>
      <c r="J1402" s="551"/>
      <c r="K1402" s="511"/>
      <c r="L1402" s="549"/>
      <c r="M1402" s="549"/>
      <c r="N1402" s="550"/>
      <c r="O1402" s="549"/>
    </row>
    <row r="1403" spans="1:15" x14ac:dyDescent="0.2">
      <c r="A1403" s="549"/>
      <c r="B1403" s="549"/>
      <c r="C1403" s="549"/>
      <c r="D1403" s="549"/>
      <c r="E1403" s="549"/>
      <c r="F1403" s="549"/>
      <c r="G1403" s="549"/>
      <c r="H1403" s="550"/>
      <c r="I1403" s="551"/>
      <c r="J1403" s="551"/>
      <c r="K1403" s="511"/>
      <c r="L1403" s="549"/>
      <c r="M1403" s="549"/>
      <c r="N1403" s="550"/>
      <c r="O1403" s="549"/>
    </row>
    <row r="1404" spans="1:15" x14ac:dyDescent="0.2">
      <c r="A1404" s="549"/>
      <c r="B1404" s="549"/>
      <c r="C1404" s="549"/>
      <c r="D1404" s="549"/>
      <c r="E1404" s="549"/>
      <c r="F1404" s="549"/>
      <c r="G1404" s="549"/>
      <c r="H1404" s="550"/>
      <c r="I1404" s="551"/>
      <c r="J1404" s="551"/>
      <c r="K1404" s="511"/>
      <c r="L1404" s="549"/>
      <c r="M1404" s="549"/>
      <c r="N1404" s="550"/>
      <c r="O1404" s="549"/>
    </row>
    <row r="1405" spans="1:15" x14ac:dyDescent="0.2">
      <c r="A1405" s="549"/>
      <c r="B1405" s="549"/>
      <c r="C1405" s="549"/>
      <c r="D1405" s="549"/>
      <c r="E1405" s="549"/>
      <c r="F1405" s="549"/>
      <c r="G1405" s="549"/>
      <c r="H1405" s="550"/>
      <c r="I1405" s="551"/>
      <c r="J1405" s="551"/>
      <c r="K1405" s="511"/>
      <c r="L1405" s="549"/>
      <c r="M1405" s="549"/>
      <c r="N1405" s="550"/>
      <c r="O1405" s="549"/>
    </row>
    <row r="1406" spans="1:15" x14ac:dyDescent="0.2">
      <c r="A1406" s="549"/>
      <c r="B1406" s="549"/>
      <c r="C1406" s="549"/>
      <c r="D1406" s="549"/>
      <c r="E1406" s="549"/>
      <c r="F1406" s="549"/>
      <c r="G1406" s="549"/>
      <c r="H1406" s="550"/>
      <c r="I1406" s="551"/>
      <c r="J1406" s="551"/>
      <c r="K1406" s="511"/>
      <c r="L1406" s="549"/>
      <c r="M1406" s="549"/>
      <c r="N1406" s="550"/>
      <c r="O1406" s="549"/>
    </row>
    <row r="1407" spans="1:15" x14ac:dyDescent="0.2">
      <c r="A1407" s="549"/>
      <c r="B1407" s="549"/>
      <c r="C1407" s="549"/>
      <c r="D1407" s="549"/>
      <c r="E1407" s="549"/>
      <c r="F1407" s="549"/>
      <c r="G1407" s="549"/>
      <c r="H1407" s="550"/>
      <c r="I1407" s="551"/>
      <c r="J1407" s="551"/>
      <c r="K1407" s="511"/>
      <c r="L1407" s="549"/>
      <c r="M1407" s="549"/>
      <c r="N1407" s="550"/>
      <c r="O1407" s="549"/>
    </row>
    <row r="1408" spans="1:15" x14ac:dyDescent="0.2">
      <c r="A1408" s="549"/>
      <c r="B1408" s="549"/>
      <c r="C1408" s="549"/>
      <c r="D1408" s="549"/>
      <c r="E1408" s="549"/>
      <c r="F1408" s="549"/>
      <c r="G1408" s="549"/>
      <c r="H1408" s="550"/>
      <c r="I1408" s="551"/>
      <c r="J1408" s="551"/>
      <c r="K1408" s="511"/>
      <c r="L1408" s="549"/>
      <c r="M1408" s="549"/>
      <c r="N1408" s="550"/>
      <c r="O1408" s="549"/>
    </row>
    <row r="1409" spans="1:15" x14ac:dyDescent="0.2">
      <c r="A1409" s="549"/>
      <c r="B1409" s="549"/>
      <c r="C1409" s="549"/>
      <c r="D1409" s="549"/>
      <c r="E1409" s="549"/>
      <c r="F1409" s="549"/>
      <c r="G1409" s="549"/>
      <c r="H1409" s="550"/>
      <c r="I1409" s="551"/>
      <c r="J1409" s="551"/>
      <c r="K1409" s="511"/>
      <c r="L1409" s="549"/>
      <c r="M1409" s="549"/>
      <c r="N1409" s="550"/>
      <c r="O1409" s="549"/>
    </row>
    <row r="1410" spans="1:15" x14ac:dyDescent="0.2">
      <c r="A1410" s="549"/>
      <c r="B1410" s="549"/>
      <c r="C1410" s="549"/>
      <c r="D1410" s="549"/>
      <c r="E1410" s="549"/>
      <c r="F1410" s="549"/>
      <c r="G1410" s="549"/>
      <c r="H1410" s="550"/>
      <c r="I1410" s="551"/>
      <c r="J1410" s="551"/>
      <c r="K1410" s="511"/>
      <c r="L1410" s="549"/>
      <c r="M1410" s="549"/>
      <c r="N1410" s="550"/>
      <c r="O1410" s="549"/>
    </row>
    <row r="1411" spans="1:15" x14ac:dyDescent="0.2">
      <c r="A1411" s="549"/>
      <c r="B1411" s="549"/>
      <c r="C1411" s="549"/>
      <c r="D1411" s="549"/>
      <c r="E1411" s="549"/>
      <c r="F1411" s="549"/>
      <c r="G1411" s="549"/>
      <c r="H1411" s="550"/>
      <c r="I1411" s="551"/>
      <c r="J1411" s="551"/>
      <c r="K1411" s="511"/>
      <c r="L1411" s="549"/>
      <c r="M1411" s="549"/>
      <c r="N1411" s="550"/>
      <c r="O1411" s="549"/>
    </row>
    <row r="1412" spans="1:15" x14ac:dyDescent="0.2">
      <c r="A1412" s="549"/>
      <c r="B1412" s="549"/>
      <c r="C1412" s="549"/>
      <c r="D1412" s="549"/>
      <c r="E1412" s="549"/>
      <c r="F1412" s="549"/>
      <c r="G1412" s="549"/>
      <c r="H1412" s="550"/>
      <c r="I1412" s="551"/>
      <c r="J1412" s="551"/>
      <c r="K1412" s="511"/>
      <c r="L1412" s="549"/>
      <c r="M1412" s="549"/>
      <c r="N1412" s="550"/>
      <c r="O1412" s="549"/>
    </row>
    <row r="1413" spans="1:15" x14ac:dyDescent="0.2">
      <c r="A1413" s="549"/>
      <c r="B1413" s="549"/>
      <c r="C1413" s="549"/>
      <c r="D1413" s="549"/>
      <c r="E1413" s="549"/>
      <c r="F1413" s="549"/>
      <c r="G1413" s="549"/>
      <c r="H1413" s="550"/>
      <c r="I1413" s="551"/>
      <c r="J1413" s="551"/>
      <c r="K1413" s="511"/>
      <c r="L1413" s="549"/>
      <c r="M1413" s="549"/>
      <c r="N1413" s="550"/>
      <c r="O1413" s="549"/>
    </row>
    <row r="1414" spans="1:15" x14ac:dyDescent="0.2">
      <c r="A1414" s="549"/>
      <c r="B1414" s="549"/>
      <c r="C1414" s="549"/>
      <c r="D1414" s="549"/>
      <c r="E1414" s="549"/>
      <c r="F1414" s="549"/>
      <c r="G1414" s="549"/>
      <c r="H1414" s="550"/>
      <c r="I1414" s="551"/>
      <c r="J1414" s="551"/>
      <c r="K1414" s="511"/>
      <c r="L1414" s="549"/>
      <c r="M1414" s="549"/>
      <c r="N1414" s="550"/>
      <c r="O1414" s="549"/>
    </row>
    <row r="1415" spans="1:15" x14ac:dyDescent="0.2">
      <c r="A1415" s="549"/>
      <c r="B1415" s="549"/>
      <c r="C1415" s="549"/>
      <c r="D1415" s="549"/>
      <c r="E1415" s="549"/>
      <c r="F1415" s="549"/>
      <c r="G1415" s="549"/>
      <c r="H1415" s="550"/>
      <c r="I1415" s="551"/>
      <c r="J1415" s="551"/>
      <c r="K1415" s="511"/>
      <c r="L1415" s="549"/>
      <c r="M1415" s="549"/>
      <c r="N1415" s="550"/>
      <c r="O1415" s="549"/>
    </row>
    <row r="1416" spans="1:15" x14ac:dyDescent="0.2">
      <c r="A1416" s="549"/>
      <c r="B1416" s="549"/>
      <c r="C1416" s="549"/>
      <c r="D1416" s="549"/>
      <c r="E1416" s="549"/>
      <c r="F1416" s="549"/>
      <c r="G1416" s="549"/>
      <c r="H1416" s="550"/>
      <c r="I1416" s="551"/>
      <c r="J1416" s="551"/>
      <c r="K1416" s="511"/>
      <c r="L1416" s="549"/>
      <c r="M1416" s="549"/>
      <c r="N1416" s="550"/>
      <c r="O1416" s="549"/>
    </row>
    <row r="1417" spans="1:15" x14ac:dyDescent="0.2">
      <c r="A1417" s="549"/>
      <c r="B1417" s="549"/>
      <c r="C1417" s="549"/>
      <c r="D1417" s="549"/>
      <c r="E1417" s="549"/>
      <c r="F1417" s="549"/>
      <c r="G1417" s="549"/>
      <c r="H1417" s="550"/>
      <c r="I1417" s="551"/>
      <c r="J1417" s="551"/>
      <c r="K1417" s="511"/>
      <c r="L1417" s="549"/>
      <c r="M1417" s="549"/>
      <c r="N1417" s="550"/>
      <c r="O1417" s="549"/>
    </row>
    <row r="1418" spans="1:15" x14ac:dyDescent="0.2">
      <c r="A1418" s="549"/>
      <c r="B1418" s="549"/>
      <c r="C1418" s="549"/>
      <c r="D1418" s="549"/>
      <c r="E1418" s="549"/>
      <c r="F1418" s="549"/>
      <c r="G1418" s="549"/>
      <c r="H1418" s="550"/>
      <c r="I1418" s="551"/>
      <c r="J1418" s="551"/>
      <c r="K1418" s="511"/>
      <c r="L1418" s="549"/>
      <c r="M1418" s="549"/>
      <c r="N1418" s="550"/>
      <c r="O1418" s="549"/>
    </row>
    <row r="1419" spans="1:15" x14ac:dyDescent="0.2">
      <c r="A1419" s="549"/>
      <c r="B1419" s="549"/>
      <c r="C1419" s="549"/>
      <c r="D1419" s="549"/>
      <c r="E1419" s="549"/>
      <c r="F1419" s="549"/>
      <c r="G1419" s="549"/>
      <c r="H1419" s="550"/>
      <c r="I1419" s="551"/>
      <c r="J1419" s="551"/>
      <c r="K1419" s="511"/>
      <c r="L1419" s="549"/>
      <c r="M1419" s="549"/>
      <c r="N1419" s="550"/>
      <c r="O1419" s="549"/>
    </row>
    <row r="1420" spans="1:15" x14ac:dyDescent="0.2">
      <c r="A1420" s="549"/>
      <c r="B1420" s="549"/>
      <c r="C1420" s="549"/>
      <c r="D1420" s="549"/>
      <c r="E1420" s="549"/>
      <c r="F1420" s="549"/>
      <c r="G1420" s="549"/>
      <c r="H1420" s="550"/>
      <c r="I1420" s="551"/>
      <c r="J1420" s="551"/>
      <c r="K1420" s="511"/>
      <c r="L1420" s="549"/>
      <c r="M1420" s="549"/>
      <c r="N1420" s="550"/>
      <c r="O1420" s="549"/>
    </row>
    <row r="1421" spans="1:15" x14ac:dyDescent="0.2">
      <c r="A1421" s="549"/>
      <c r="B1421" s="549"/>
      <c r="C1421" s="549"/>
      <c r="D1421" s="549"/>
      <c r="E1421" s="549"/>
      <c r="F1421" s="549"/>
      <c r="G1421" s="549"/>
      <c r="H1421" s="550"/>
      <c r="I1421" s="551"/>
      <c r="J1421" s="551"/>
      <c r="K1421" s="511"/>
      <c r="L1421" s="549"/>
      <c r="M1421" s="549"/>
      <c r="N1421" s="550"/>
      <c r="O1421" s="549"/>
    </row>
    <row r="1422" spans="1:15" x14ac:dyDescent="0.2">
      <c r="A1422" s="549"/>
      <c r="B1422" s="549"/>
      <c r="C1422" s="549"/>
      <c r="D1422" s="549"/>
      <c r="E1422" s="549"/>
      <c r="F1422" s="549"/>
      <c r="G1422" s="549"/>
      <c r="H1422" s="550"/>
      <c r="I1422" s="551"/>
      <c r="J1422" s="551"/>
      <c r="K1422" s="511"/>
      <c r="L1422" s="549"/>
      <c r="M1422" s="549"/>
      <c r="N1422" s="550"/>
      <c r="O1422" s="549"/>
    </row>
    <row r="1423" spans="1:15" x14ac:dyDescent="0.2">
      <c r="A1423" s="549"/>
      <c r="B1423" s="549"/>
      <c r="C1423" s="549"/>
      <c r="D1423" s="549"/>
      <c r="E1423" s="549"/>
      <c r="F1423" s="549"/>
      <c r="G1423" s="549"/>
      <c r="H1423" s="550"/>
      <c r="I1423" s="551"/>
      <c r="J1423" s="551"/>
      <c r="K1423" s="511"/>
      <c r="L1423" s="549"/>
      <c r="M1423" s="549"/>
      <c r="N1423" s="550"/>
      <c r="O1423" s="549"/>
    </row>
    <row r="1424" spans="1:15" x14ac:dyDescent="0.2">
      <c r="A1424" s="549"/>
      <c r="B1424" s="549"/>
      <c r="C1424" s="549"/>
      <c r="D1424" s="549"/>
      <c r="E1424" s="549"/>
      <c r="F1424" s="549"/>
      <c r="G1424" s="549"/>
      <c r="H1424" s="550"/>
      <c r="I1424" s="551"/>
      <c r="J1424" s="551"/>
      <c r="K1424" s="511"/>
      <c r="L1424" s="549"/>
      <c r="M1424" s="549"/>
      <c r="N1424" s="550"/>
      <c r="O1424" s="549"/>
    </row>
    <row r="1425" spans="1:15" x14ac:dyDescent="0.2">
      <c r="A1425" s="549"/>
      <c r="B1425" s="549"/>
      <c r="C1425" s="549"/>
      <c r="D1425" s="549"/>
      <c r="E1425" s="549"/>
      <c r="F1425" s="549"/>
      <c r="G1425" s="549"/>
      <c r="H1425" s="550"/>
      <c r="I1425" s="551"/>
      <c r="J1425" s="551"/>
      <c r="K1425" s="511"/>
      <c r="L1425" s="549"/>
      <c r="M1425" s="549"/>
      <c r="N1425" s="550"/>
      <c r="O1425" s="549"/>
    </row>
    <row r="1426" spans="1:15" x14ac:dyDescent="0.2">
      <c r="A1426" s="549"/>
      <c r="B1426" s="549"/>
      <c r="C1426" s="549"/>
      <c r="D1426" s="549"/>
      <c r="E1426" s="549"/>
      <c r="F1426" s="549"/>
      <c r="G1426" s="549"/>
      <c r="H1426" s="550"/>
      <c r="I1426" s="551"/>
      <c r="J1426" s="551"/>
      <c r="K1426" s="511"/>
      <c r="L1426" s="549"/>
      <c r="M1426" s="549"/>
      <c r="N1426" s="550"/>
      <c r="O1426" s="549"/>
    </row>
    <row r="1427" spans="1:15" x14ac:dyDescent="0.2">
      <c r="A1427" s="549"/>
      <c r="B1427" s="549"/>
      <c r="C1427" s="549"/>
      <c r="D1427" s="549"/>
      <c r="E1427" s="549"/>
      <c r="F1427" s="549"/>
      <c r="G1427" s="549"/>
      <c r="H1427" s="550"/>
      <c r="I1427" s="551"/>
      <c r="J1427" s="551"/>
      <c r="K1427" s="511"/>
      <c r="L1427" s="549"/>
      <c r="M1427" s="549"/>
      <c r="N1427" s="550"/>
      <c r="O1427" s="549"/>
    </row>
    <row r="1428" spans="1:15" x14ac:dyDescent="0.2">
      <c r="A1428" s="549"/>
      <c r="B1428" s="549"/>
      <c r="C1428" s="549"/>
      <c r="D1428" s="549"/>
      <c r="E1428" s="549"/>
      <c r="F1428" s="549"/>
      <c r="G1428" s="549"/>
      <c r="H1428" s="550"/>
      <c r="I1428" s="551"/>
      <c r="J1428" s="551"/>
      <c r="K1428" s="511"/>
      <c r="L1428" s="549"/>
      <c r="M1428" s="549"/>
      <c r="N1428" s="550"/>
      <c r="O1428" s="549"/>
    </row>
    <row r="1429" spans="1:15" x14ac:dyDescent="0.2">
      <c r="A1429" s="549"/>
      <c r="B1429" s="549"/>
      <c r="C1429" s="549"/>
      <c r="D1429" s="549"/>
      <c r="E1429" s="549"/>
      <c r="F1429" s="549"/>
      <c r="G1429" s="549"/>
      <c r="H1429" s="550"/>
      <c r="I1429" s="551"/>
      <c r="J1429" s="551"/>
      <c r="K1429" s="511"/>
      <c r="L1429" s="549"/>
      <c r="M1429" s="549"/>
      <c r="N1429" s="550"/>
      <c r="O1429" s="549"/>
    </row>
    <row r="1430" spans="1:15" x14ac:dyDescent="0.2">
      <c r="A1430" s="549"/>
      <c r="B1430" s="549"/>
      <c r="C1430" s="549"/>
      <c r="D1430" s="549"/>
      <c r="E1430" s="549"/>
      <c r="F1430" s="549"/>
      <c r="G1430" s="549"/>
      <c r="H1430" s="550"/>
      <c r="I1430" s="551"/>
      <c r="J1430" s="551"/>
      <c r="K1430" s="511"/>
      <c r="L1430" s="549"/>
      <c r="M1430" s="549"/>
      <c r="N1430" s="550"/>
      <c r="O1430" s="549"/>
    </row>
    <row r="1431" spans="1:15" x14ac:dyDescent="0.2">
      <c r="A1431" s="549"/>
      <c r="B1431" s="549"/>
      <c r="C1431" s="549"/>
      <c r="D1431" s="549"/>
      <c r="E1431" s="549"/>
      <c r="F1431" s="549"/>
      <c r="G1431" s="549"/>
      <c r="H1431" s="550"/>
      <c r="I1431" s="551"/>
      <c r="J1431" s="551"/>
      <c r="K1431" s="511"/>
      <c r="L1431" s="549"/>
      <c r="M1431" s="549"/>
      <c r="N1431" s="550"/>
      <c r="O1431" s="549"/>
    </row>
    <row r="1432" spans="1:15" x14ac:dyDescent="0.2">
      <c r="A1432" s="549"/>
      <c r="B1432" s="549"/>
      <c r="C1432" s="549"/>
      <c r="D1432" s="549"/>
      <c r="E1432" s="549"/>
      <c r="F1432" s="549"/>
      <c r="G1432" s="549"/>
      <c r="H1432" s="550"/>
      <c r="I1432" s="551"/>
      <c r="J1432" s="551"/>
      <c r="K1432" s="511"/>
      <c r="L1432" s="549"/>
      <c r="M1432" s="549"/>
      <c r="N1432" s="550"/>
      <c r="O1432" s="549"/>
    </row>
    <row r="1433" spans="1:15" x14ac:dyDescent="0.2">
      <c r="A1433" s="549"/>
      <c r="B1433" s="549"/>
      <c r="C1433" s="549"/>
      <c r="D1433" s="549"/>
      <c r="E1433" s="549"/>
      <c r="F1433" s="549"/>
      <c r="G1433" s="549"/>
      <c r="H1433" s="550"/>
      <c r="I1433" s="551"/>
      <c r="J1433" s="551"/>
      <c r="K1433" s="511"/>
      <c r="L1433" s="549"/>
      <c r="M1433" s="549"/>
      <c r="N1433" s="550"/>
      <c r="O1433" s="549"/>
    </row>
    <row r="1434" spans="1:15" x14ac:dyDescent="0.2">
      <c r="A1434" s="549"/>
      <c r="B1434" s="549"/>
      <c r="C1434" s="549"/>
      <c r="D1434" s="549"/>
      <c r="E1434" s="549"/>
      <c r="F1434" s="549"/>
      <c r="G1434" s="549"/>
      <c r="H1434" s="550"/>
      <c r="I1434" s="551"/>
      <c r="J1434" s="551"/>
      <c r="K1434" s="511"/>
      <c r="L1434" s="549"/>
      <c r="M1434" s="549"/>
      <c r="N1434" s="550"/>
      <c r="O1434" s="549"/>
    </row>
    <row r="1435" spans="1:15" x14ac:dyDescent="0.2">
      <c r="A1435" s="549"/>
      <c r="B1435" s="549"/>
      <c r="C1435" s="549"/>
      <c r="D1435" s="549"/>
      <c r="E1435" s="549"/>
      <c r="F1435" s="549"/>
      <c r="G1435" s="549"/>
      <c r="H1435" s="550"/>
      <c r="I1435" s="551"/>
      <c r="J1435" s="551"/>
      <c r="K1435" s="511"/>
      <c r="L1435" s="549"/>
      <c r="M1435" s="549"/>
      <c r="N1435" s="550"/>
      <c r="O1435" s="549"/>
    </row>
    <row r="1436" spans="1:15" x14ac:dyDescent="0.2">
      <c r="A1436" s="549"/>
      <c r="B1436" s="549"/>
      <c r="C1436" s="549"/>
      <c r="D1436" s="549"/>
      <c r="E1436" s="549"/>
      <c r="F1436" s="549"/>
      <c r="G1436" s="549"/>
      <c r="H1436" s="550"/>
      <c r="I1436" s="551"/>
      <c r="J1436" s="551"/>
      <c r="K1436" s="511"/>
      <c r="L1436" s="549"/>
      <c r="M1436" s="549"/>
      <c r="N1436" s="550"/>
      <c r="O1436" s="549"/>
    </row>
    <row r="1437" spans="1:15" x14ac:dyDescent="0.2">
      <c r="A1437" s="549"/>
      <c r="B1437" s="549"/>
      <c r="C1437" s="549"/>
      <c r="D1437" s="549"/>
      <c r="E1437" s="549"/>
      <c r="F1437" s="549"/>
      <c r="G1437" s="549"/>
      <c r="H1437" s="550"/>
      <c r="I1437" s="551"/>
      <c r="J1437" s="551"/>
      <c r="K1437" s="511"/>
      <c r="L1437" s="549"/>
      <c r="M1437" s="549"/>
      <c r="N1437" s="550"/>
      <c r="O1437" s="549"/>
    </row>
    <row r="1438" spans="1:15" x14ac:dyDescent="0.2">
      <c r="A1438" s="549"/>
      <c r="B1438" s="549"/>
      <c r="C1438" s="549"/>
      <c r="D1438" s="549"/>
      <c r="E1438" s="549"/>
      <c r="F1438" s="549"/>
      <c r="G1438" s="549"/>
      <c r="H1438" s="550"/>
      <c r="I1438" s="551"/>
      <c r="J1438" s="551"/>
      <c r="K1438" s="511"/>
      <c r="L1438" s="549"/>
      <c r="M1438" s="549"/>
      <c r="N1438" s="550"/>
      <c r="O1438" s="549"/>
    </row>
    <row r="1439" spans="1:15" x14ac:dyDescent="0.2">
      <c r="A1439" s="549"/>
      <c r="B1439" s="549"/>
      <c r="C1439" s="549"/>
      <c r="D1439" s="549"/>
      <c r="E1439" s="549"/>
      <c r="F1439" s="549"/>
      <c r="G1439" s="549"/>
      <c r="H1439" s="550"/>
      <c r="I1439" s="551"/>
      <c r="J1439" s="551"/>
      <c r="K1439" s="511"/>
      <c r="L1439" s="549"/>
      <c r="M1439" s="549"/>
      <c r="N1439" s="550"/>
      <c r="O1439" s="549"/>
    </row>
    <row r="1440" spans="1:15" x14ac:dyDescent="0.2">
      <c r="A1440" s="549"/>
      <c r="B1440" s="549"/>
      <c r="C1440" s="549"/>
      <c r="D1440" s="549"/>
      <c r="E1440" s="549"/>
      <c r="F1440" s="549"/>
      <c r="G1440" s="549"/>
      <c r="H1440" s="550"/>
      <c r="I1440" s="551"/>
      <c r="J1440" s="551"/>
      <c r="K1440" s="511"/>
      <c r="L1440" s="549"/>
      <c r="M1440" s="549"/>
      <c r="N1440" s="550"/>
      <c r="O1440" s="549"/>
    </row>
    <row r="1441" spans="1:15" x14ac:dyDescent="0.2">
      <c r="A1441" s="549"/>
      <c r="B1441" s="549"/>
      <c r="C1441" s="549"/>
      <c r="D1441" s="549"/>
      <c r="E1441" s="549"/>
      <c r="F1441" s="549"/>
      <c r="G1441" s="549"/>
      <c r="H1441" s="550"/>
      <c r="I1441" s="551"/>
      <c r="J1441" s="551"/>
      <c r="K1441" s="511"/>
      <c r="L1441" s="549"/>
      <c r="M1441" s="549"/>
      <c r="N1441" s="550"/>
      <c r="O1441" s="549"/>
    </row>
    <row r="1442" spans="1:15" x14ac:dyDescent="0.2">
      <c r="A1442" s="549"/>
      <c r="B1442" s="549"/>
      <c r="C1442" s="549"/>
      <c r="D1442" s="549"/>
      <c r="E1442" s="549"/>
      <c r="F1442" s="549"/>
      <c r="G1442" s="549"/>
      <c r="H1442" s="550"/>
      <c r="I1442" s="551"/>
      <c r="J1442" s="551"/>
      <c r="K1442" s="511"/>
      <c r="L1442" s="549"/>
      <c r="M1442" s="549"/>
      <c r="N1442" s="550"/>
      <c r="O1442" s="549"/>
    </row>
    <row r="1443" spans="1:15" x14ac:dyDescent="0.2">
      <c r="A1443" s="549"/>
      <c r="B1443" s="549"/>
      <c r="C1443" s="549"/>
      <c r="D1443" s="549"/>
      <c r="E1443" s="549"/>
      <c r="F1443" s="549"/>
      <c r="G1443" s="549"/>
      <c r="H1443" s="550"/>
      <c r="I1443" s="551"/>
      <c r="J1443" s="551"/>
      <c r="K1443" s="511"/>
      <c r="L1443" s="549"/>
      <c r="M1443" s="549"/>
      <c r="N1443" s="550"/>
      <c r="O1443" s="549"/>
    </row>
    <row r="1444" spans="1:15" x14ac:dyDescent="0.2">
      <c r="A1444" s="549"/>
      <c r="B1444" s="549"/>
      <c r="C1444" s="549"/>
      <c r="D1444" s="549"/>
      <c r="E1444" s="549"/>
      <c r="F1444" s="549"/>
      <c r="G1444" s="549"/>
      <c r="H1444" s="550"/>
      <c r="I1444" s="551"/>
      <c r="J1444" s="551"/>
      <c r="K1444" s="511"/>
      <c r="L1444" s="549"/>
      <c r="M1444" s="549"/>
      <c r="N1444" s="550"/>
      <c r="O1444" s="549"/>
    </row>
    <row r="1445" spans="1:15" x14ac:dyDescent="0.2">
      <c r="A1445" s="549"/>
      <c r="B1445" s="549"/>
      <c r="C1445" s="549"/>
      <c r="D1445" s="549"/>
      <c r="E1445" s="549"/>
      <c r="F1445" s="549"/>
      <c r="G1445" s="549"/>
      <c r="H1445" s="550"/>
      <c r="I1445" s="551"/>
      <c r="J1445" s="551"/>
      <c r="K1445" s="511"/>
      <c r="L1445" s="549"/>
      <c r="M1445" s="549"/>
      <c r="N1445" s="550"/>
      <c r="O1445" s="549"/>
    </row>
    <row r="1446" spans="1:15" x14ac:dyDescent="0.2">
      <c r="A1446" s="549"/>
      <c r="B1446" s="549"/>
      <c r="C1446" s="549"/>
      <c r="D1446" s="549"/>
      <c r="E1446" s="549"/>
      <c r="F1446" s="549"/>
      <c r="G1446" s="549"/>
      <c r="H1446" s="550"/>
      <c r="I1446" s="551"/>
      <c r="J1446" s="551"/>
      <c r="K1446" s="511"/>
      <c r="L1446" s="549"/>
      <c r="M1446" s="549"/>
      <c r="N1446" s="550"/>
      <c r="O1446" s="549"/>
    </row>
    <row r="1447" spans="1:15" x14ac:dyDescent="0.2">
      <c r="A1447" s="549"/>
      <c r="B1447" s="549"/>
      <c r="C1447" s="549"/>
      <c r="D1447" s="549"/>
      <c r="E1447" s="549"/>
      <c r="F1447" s="549"/>
      <c r="G1447" s="549"/>
      <c r="H1447" s="550"/>
      <c r="I1447" s="551"/>
      <c r="J1447" s="551"/>
      <c r="K1447" s="511"/>
      <c r="L1447" s="549"/>
      <c r="M1447" s="549"/>
      <c r="N1447" s="550"/>
      <c r="O1447" s="549"/>
    </row>
    <row r="1448" spans="1:15" x14ac:dyDescent="0.2">
      <c r="A1448" s="549"/>
      <c r="B1448" s="549"/>
      <c r="C1448" s="549"/>
      <c r="D1448" s="549"/>
      <c r="E1448" s="549"/>
      <c r="F1448" s="549"/>
      <c r="G1448" s="549"/>
      <c r="H1448" s="550"/>
      <c r="I1448" s="551"/>
      <c r="J1448" s="551"/>
      <c r="K1448" s="511"/>
      <c r="L1448" s="549"/>
      <c r="M1448" s="549"/>
      <c r="N1448" s="550"/>
      <c r="O1448" s="549"/>
    </row>
    <row r="1449" spans="1:15" x14ac:dyDescent="0.2">
      <c r="A1449" s="549"/>
      <c r="B1449" s="549"/>
      <c r="C1449" s="549"/>
      <c r="D1449" s="549"/>
      <c r="E1449" s="549"/>
      <c r="F1449" s="549"/>
      <c r="G1449" s="549"/>
      <c r="H1449" s="550"/>
      <c r="I1449" s="551"/>
      <c r="J1449" s="551"/>
      <c r="K1449" s="511"/>
      <c r="L1449" s="549"/>
      <c r="M1449" s="549"/>
      <c r="N1449" s="550"/>
      <c r="O1449" s="549"/>
    </row>
    <row r="1450" spans="1:15" x14ac:dyDescent="0.2">
      <c r="A1450" s="549"/>
      <c r="B1450" s="549"/>
      <c r="C1450" s="549"/>
      <c r="D1450" s="549"/>
      <c r="E1450" s="549"/>
      <c r="F1450" s="549"/>
      <c r="G1450" s="549"/>
      <c r="H1450" s="550"/>
      <c r="I1450" s="551"/>
      <c r="J1450" s="551"/>
      <c r="K1450" s="511"/>
      <c r="L1450" s="549"/>
      <c r="M1450" s="549"/>
      <c r="N1450" s="550"/>
      <c r="O1450" s="549"/>
    </row>
    <row r="1451" spans="1:15" x14ac:dyDescent="0.2">
      <c r="A1451" s="549"/>
      <c r="B1451" s="549"/>
      <c r="C1451" s="549"/>
      <c r="D1451" s="549"/>
      <c r="E1451" s="549"/>
      <c r="F1451" s="549"/>
      <c r="G1451" s="549"/>
      <c r="H1451" s="550"/>
      <c r="I1451" s="551"/>
      <c r="J1451" s="551"/>
      <c r="K1451" s="511"/>
      <c r="L1451" s="549"/>
      <c r="M1451" s="549"/>
      <c r="N1451" s="550"/>
      <c r="O1451" s="549"/>
    </row>
    <row r="1452" spans="1:15" x14ac:dyDescent="0.2">
      <c r="A1452" s="549"/>
      <c r="B1452" s="549"/>
      <c r="C1452" s="549"/>
      <c r="D1452" s="549"/>
      <c r="E1452" s="549"/>
      <c r="F1452" s="549"/>
      <c r="G1452" s="549"/>
      <c r="H1452" s="550"/>
      <c r="I1452" s="551"/>
      <c r="J1452" s="551"/>
      <c r="K1452" s="511"/>
      <c r="L1452" s="549"/>
      <c r="M1452" s="549"/>
      <c r="N1452" s="550"/>
      <c r="O1452" s="549"/>
    </row>
    <row r="1453" spans="1:15" x14ac:dyDescent="0.2">
      <c r="A1453" s="549"/>
      <c r="B1453" s="549"/>
      <c r="C1453" s="549"/>
      <c r="D1453" s="549"/>
      <c r="E1453" s="549"/>
      <c r="F1453" s="549"/>
      <c r="G1453" s="549"/>
      <c r="H1453" s="550"/>
      <c r="I1453" s="551"/>
      <c r="J1453" s="551"/>
      <c r="K1453" s="511"/>
      <c r="L1453" s="549"/>
      <c r="M1453" s="549"/>
      <c r="N1453" s="550"/>
      <c r="O1453" s="549"/>
    </row>
    <row r="1454" spans="1:15" x14ac:dyDescent="0.2">
      <c r="A1454" s="549"/>
      <c r="B1454" s="549"/>
      <c r="C1454" s="549"/>
      <c r="D1454" s="549"/>
      <c r="E1454" s="549"/>
      <c r="F1454" s="549"/>
      <c r="G1454" s="549"/>
      <c r="H1454" s="550"/>
      <c r="I1454" s="551"/>
      <c r="J1454" s="551"/>
      <c r="K1454" s="511"/>
      <c r="L1454" s="549"/>
      <c r="M1454" s="549"/>
      <c r="N1454" s="550"/>
      <c r="O1454" s="549"/>
    </row>
    <row r="1455" spans="1:15" x14ac:dyDescent="0.2">
      <c r="A1455" s="549"/>
      <c r="B1455" s="549"/>
      <c r="C1455" s="549"/>
      <c r="D1455" s="549"/>
      <c r="E1455" s="549"/>
      <c r="F1455" s="549"/>
      <c r="G1455" s="549"/>
      <c r="H1455" s="550"/>
      <c r="I1455" s="551"/>
      <c r="J1455" s="551"/>
      <c r="K1455" s="511"/>
      <c r="L1455" s="549"/>
      <c r="M1455" s="549"/>
      <c r="N1455" s="550"/>
      <c r="O1455" s="549"/>
    </row>
    <row r="1456" spans="1:15" x14ac:dyDescent="0.2">
      <c r="A1456" s="549"/>
      <c r="B1456" s="549"/>
      <c r="C1456" s="549"/>
      <c r="D1456" s="549"/>
      <c r="E1456" s="549"/>
      <c r="F1456" s="549"/>
      <c r="G1456" s="549"/>
      <c r="H1456" s="550"/>
      <c r="I1456" s="551"/>
      <c r="J1456" s="551"/>
      <c r="K1456" s="511"/>
      <c r="L1456" s="549"/>
      <c r="M1456" s="549"/>
      <c r="N1456" s="550"/>
      <c r="O1456" s="549"/>
    </row>
    <row r="1457" spans="1:15" x14ac:dyDescent="0.2">
      <c r="A1457" s="549"/>
      <c r="B1457" s="549"/>
      <c r="C1457" s="549"/>
      <c r="D1457" s="549"/>
      <c r="E1457" s="549"/>
      <c r="F1457" s="549"/>
      <c r="G1457" s="549"/>
      <c r="H1457" s="550"/>
      <c r="I1457" s="551"/>
      <c r="J1457" s="551"/>
      <c r="K1457" s="511"/>
      <c r="L1457" s="549"/>
      <c r="M1457" s="549"/>
      <c r="N1457" s="550"/>
      <c r="O1457" s="549"/>
    </row>
    <row r="1458" spans="1:15" x14ac:dyDescent="0.2">
      <c r="A1458" s="549"/>
      <c r="B1458" s="549"/>
      <c r="C1458" s="549"/>
      <c r="D1458" s="549"/>
      <c r="E1458" s="549"/>
      <c r="F1458" s="549"/>
      <c r="G1458" s="549"/>
      <c r="H1458" s="550"/>
      <c r="I1458" s="551"/>
      <c r="J1458" s="551"/>
      <c r="K1458" s="511"/>
      <c r="L1458" s="549"/>
      <c r="M1458" s="549"/>
      <c r="N1458" s="550"/>
      <c r="O1458" s="549"/>
    </row>
    <row r="1459" spans="1:15" x14ac:dyDescent="0.2">
      <c r="A1459" s="549"/>
      <c r="B1459" s="549"/>
      <c r="C1459" s="549"/>
      <c r="D1459" s="549"/>
      <c r="E1459" s="549"/>
      <c r="F1459" s="549"/>
      <c r="G1459" s="549"/>
      <c r="H1459" s="550"/>
      <c r="I1459" s="551"/>
      <c r="J1459" s="551"/>
      <c r="K1459" s="511"/>
      <c r="L1459" s="549"/>
      <c r="M1459" s="549"/>
      <c r="N1459" s="550"/>
      <c r="O1459" s="549"/>
    </row>
    <row r="1460" spans="1:15" x14ac:dyDescent="0.2">
      <c r="A1460" s="549"/>
      <c r="B1460" s="549"/>
      <c r="C1460" s="549"/>
      <c r="D1460" s="549"/>
      <c r="E1460" s="549"/>
      <c r="F1460" s="549"/>
      <c r="G1460" s="549"/>
      <c r="H1460" s="550"/>
      <c r="I1460" s="551"/>
      <c r="J1460" s="551"/>
      <c r="K1460" s="511"/>
      <c r="L1460" s="549"/>
      <c r="M1460" s="549"/>
      <c r="N1460" s="550"/>
      <c r="O1460" s="549"/>
    </row>
    <row r="1461" spans="1:15" x14ac:dyDescent="0.2">
      <c r="A1461" s="549"/>
      <c r="B1461" s="549"/>
      <c r="C1461" s="549"/>
      <c r="D1461" s="549"/>
      <c r="E1461" s="549"/>
      <c r="F1461" s="549"/>
      <c r="G1461" s="549"/>
      <c r="H1461" s="550"/>
      <c r="I1461" s="551"/>
      <c r="J1461" s="551"/>
      <c r="K1461" s="511"/>
      <c r="L1461" s="549"/>
      <c r="M1461" s="549"/>
      <c r="N1461" s="550"/>
      <c r="O1461" s="549"/>
    </row>
    <row r="1462" spans="1:15" x14ac:dyDescent="0.2">
      <c r="A1462" s="549"/>
      <c r="B1462" s="549"/>
      <c r="C1462" s="549"/>
      <c r="D1462" s="549"/>
      <c r="E1462" s="549"/>
      <c r="F1462" s="549"/>
      <c r="G1462" s="549"/>
      <c r="H1462" s="550"/>
      <c r="I1462" s="551"/>
      <c r="J1462" s="551"/>
      <c r="K1462" s="511"/>
      <c r="L1462" s="549"/>
      <c r="M1462" s="549"/>
      <c r="N1462" s="550"/>
      <c r="O1462" s="549"/>
    </row>
    <row r="1463" spans="1:15" x14ac:dyDescent="0.2">
      <c r="A1463" s="549"/>
      <c r="B1463" s="549"/>
      <c r="C1463" s="549"/>
      <c r="D1463" s="549"/>
      <c r="E1463" s="549"/>
      <c r="F1463" s="549"/>
      <c r="G1463" s="549"/>
      <c r="H1463" s="550"/>
      <c r="I1463" s="551"/>
      <c r="J1463" s="551"/>
      <c r="K1463" s="511"/>
      <c r="L1463" s="549"/>
      <c r="M1463" s="549"/>
      <c r="N1463" s="550"/>
      <c r="O1463" s="549"/>
    </row>
    <row r="1464" spans="1:15" x14ac:dyDescent="0.2">
      <c r="A1464" s="549"/>
      <c r="B1464" s="549"/>
      <c r="C1464" s="549"/>
      <c r="D1464" s="549"/>
      <c r="E1464" s="549"/>
      <c r="F1464" s="549"/>
      <c r="G1464" s="549"/>
      <c r="H1464" s="550"/>
      <c r="I1464" s="551"/>
      <c r="J1464" s="551"/>
      <c r="K1464" s="511"/>
      <c r="L1464" s="549"/>
      <c r="M1464" s="549"/>
      <c r="N1464" s="550"/>
      <c r="O1464" s="549"/>
    </row>
    <row r="1465" spans="1:15" x14ac:dyDescent="0.2">
      <c r="A1465" s="549"/>
      <c r="B1465" s="549"/>
      <c r="C1465" s="549"/>
      <c r="D1465" s="549"/>
      <c r="E1465" s="549"/>
      <c r="F1465" s="549"/>
      <c r="G1465" s="549"/>
      <c r="H1465" s="550"/>
      <c r="I1465" s="551"/>
      <c r="J1465" s="551"/>
      <c r="K1465" s="511"/>
      <c r="L1465" s="549"/>
      <c r="M1465" s="549"/>
      <c r="N1465" s="550"/>
      <c r="O1465" s="549"/>
    </row>
    <row r="1466" spans="1:15" x14ac:dyDescent="0.2">
      <c r="A1466" s="549"/>
      <c r="B1466" s="549"/>
      <c r="C1466" s="549"/>
      <c r="D1466" s="549"/>
      <c r="E1466" s="549"/>
      <c r="F1466" s="549"/>
      <c r="G1466" s="549"/>
      <c r="H1466" s="550"/>
      <c r="I1466" s="551"/>
      <c r="J1466" s="551"/>
      <c r="K1466" s="511"/>
      <c r="L1466" s="549"/>
      <c r="M1466" s="549"/>
      <c r="N1466" s="550"/>
      <c r="O1466" s="549"/>
    </row>
    <row r="1467" spans="1:15" x14ac:dyDescent="0.2">
      <c r="A1467" s="549"/>
      <c r="B1467" s="549"/>
      <c r="C1467" s="549"/>
      <c r="D1467" s="549"/>
      <c r="E1467" s="549"/>
      <c r="F1467" s="549"/>
      <c r="G1467" s="549"/>
      <c r="H1467" s="550"/>
      <c r="I1467" s="551"/>
      <c r="J1467" s="551"/>
      <c r="K1467" s="511"/>
      <c r="L1467" s="549"/>
      <c r="M1467" s="549"/>
      <c r="N1467" s="550"/>
      <c r="O1467" s="549"/>
    </row>
    <row r="1468" spans="1:15" x14ac:dyDescent="0.2">
      <c r="A1468" s="549"/>
      <c r="B1468" s="549"/>
      <c r="C1468" s="549"/>
      <c r="D1468" s="549"/>
      <c r="E1468" s="549"/>
      <c r="F1468" s="549"/>
      <c r="G1468" s="549"/>
      <c r="H1468" s="550"/>
      <c r="I1468" s="551"/>
      <c r="J1468" s="551"/>
      <c r="K1468" s="511"/>
      <c r="L1468" s="549"/>
      <c r="M1468" s="549"/>
      <c r="N1468" s="550"/>
      <c r="O1468" s="549"/>
    </row>
    <row r="1469" spans="1:15" x14ac:dyDescent="0.2">
      <c r="A1469" s="549"/>
      <c r="B1469" s="549"/>
      <c r="C1469" s="549"/>
      <c r="D1469" s="549"/>
      <c r="E1469" s="549"/>
      <c r="F1469" s="549"/>
      <c r="G1469" s="549"/>
      <c r="H1469" s="550"/>
      <c r="I1469" s="551"/>
      <c r="J1469" s="551"/>
      <c r="K1469" s="511"/>
      <c r="L1469" s="549"/>
      <c r="M1469" s="549"/>
      <c r="N1469" s="550"/>
      <c r="O1469" s="549"/>
    </row>
    <row r="1470" spans="1:15" x14ac:dyDescent="0.2">
      <c r="A1470" s="549"/>
      <c r="B1470" s="549"/>
      <c r="C1470" s="549"/>
      <c r="D1470" s="549"/>
      <c r="E1470" s="549"/>
      <c r="F1470" s="549"/>
      <c r="G1470" s="549"/>
      <c r="H1470" s="550"/>
      <c r="I1470" s="551"/>
      <c r="J1470" s="551"/>
      <c r="K1470" s="511"/>
      <c r="L1470" s="549"/>
      <c r="M1470" s="549"/>
      <c r="N1470" s="550"/>
      <c r="O1470" s="549"/>
    </row>
    <row r="1471" spans="1:15" x14ac:dyDescent="0.2">
      <c r="A1471" s="549"/>
      <c r="B1471" s="549"/>
      <c r="C1471" s="549"/>
      <c r="D1471" s="549"/>
      <c r="E1471" s="549"/>
      <c r="F1471" s="549"/>
      <c r="G1471" s="549"/>
      <c r="H1471" s="550"/>
      <c r="I1471" s="551"/>
      <c r="J1471" s="551"/>
      <c r="K1471" s="511"/>
      <c r="L1471" s="549"/>
      <c r="M1471" s="549"/>
      <c r="N1471" s="550"/>
      <c r="O1471" s="549"/>
    </row>
    <row r="1472" spans="1:15" x14ac:dyDescent="0.2">
      <c r="A1472" s="549"/>
      <c r="B1472" s="549"/>
      <c r="C1472" s="549"/>
      <c r="D1472" s="549"/>
      <c r="E1472" s="549"/>
      <c r="F1472" s="549"/>
      <c r="G1472" s="549"/>
      <c r="H1472" s="550"/>
      <c r="I1472" s="551"/>
      <c r="J1472" s="551"/>
      <c r="K1472" s="511"/>
      <c r="L1472" s="549"/>
      <c r="M1472" s="549"/>
      <c r="N1472" s="550"/>
      <c r="O1472" s="549"/>
    </row>
    <row r="1473" spans="1:15" x14ac:dyDescent="0.2">
      <c r="A1473" s="549"/>
      <c r="B1473" s="549"/>
      <c r="C1473" s="549"/>
      <c r="D1473" s="549"/>
      <c r="E1473" s="549"/>
      <c r="F1473" s="549"/>
      <c r="G1473" s="549"/>
      <c r="H1473" s="550"/>
      <c r="I1473" s="551"/>
      <c r="J1473" s="551"/>
      <c r="K1473" s="511"/>
      <c r="L1473" s="549"/>
      <c r="M1473" s="549"/>
      <c r="N1473" s="550"/>
      <c r="O1473" s="549"/>
    </row>
    <row r="1474" spans="1:15" x14ac:dyDescent="0.2">
      <c r="A1474" s="549"/>
      <c r="B1474" s="549"/>
      <c r="C1474" s="549"/>
      <c r="D1474" s="549"/>
      <c r="E1474" s="549"/>
      <c r="F1474" s="549"/>
      <c r="G1474" s="549"/>
      <c r="H1474" s="550"/>
      <c r="I1474" s="551"/>
      <c r="J1474" s="551"/>
      <c r="K1474" s="511"/>
      <c r="L1474" s="549"/>
      <c r="M1474" s="549"/>
      <c r="N1474" s="550"/>
      <c r="O1474" s="549"/>
    </row>
    <row r="1475" spans="1:15" x14ac:dyDescent="0.2">
      <c r="A1475" s="549"/>
      <c r="B1475" s="549"/>
      <c r="C1475" s="549"/>
      <c r="D1475" s="549"/>
      <c r="E1475" s="549"/>
      <c r="F1475" s="549"/>
      <c r="G1475" s="549"/>
      <c r="H1475" s="550"/>
      <c r="I1475" s="551"/>
      <c r="J1475" s="551"/>
      <c r="K1475" s="511"/>
      <c r="L1475" s="549"/>
      <c r="M1475" s="549"/>
      <c r="N1475" s="550"/>
      <c r="O1475" s="549"/>
    </row>
    <row r="1476" spans="1:15" x14ac:dyDescent="0.2">
      <c r="A1476" s="549"/>
      <c r="B1476" s="549"/>
      <c r="C1476" s="549"/>
      <c r="D1476" s="549"/>
      <c r="E1476" s="549"/>
      <c r="F1476" s="549"/>
      <c r="G1476" s="549"/>
      <c r="H1476" s="550"/>
      <c r="I1476" s="551"/>
      <c r="J1476" s="551"/>
      <c r="K1476" s="511"/>
      <c r="L1476" s="549"/>
      <c r="M1476" s="549"/>
      <c r="N1476" s="550"/>
      <c r="O1476" s="549"/>
    </row>
    <row r="1477" spans="1:15" x14ac:dyDescent="0.2">
      <c r="A1477" s="549"/>
      <c r="B1477" s="549"/>
      <c r="C1477" s="549"/>
      <c r="D1477" s="549"/>
      <c r="E1477" s="549"/>
      <c r="F1477" s="549"/>
      <c r="G1477" s="549"/>
      <c r="H1477" s="550"/>
      <c r="I1477" s="551"/>
      <c r="J1477" s="551"/>
      <c r="K1477" s="511"/>
      <c r="L1477" s="549"/>
      <c r="M1477" s="549"/>
      <c r="N1477" s="550"/>
      <c r="O1477" s="549"/>
    </row>
    <row r="1478" spans="1:15" x14ac:dyDescent="0.2">
      <c r="A1478" s="549"/>
      <c r="B1478" s="549"/>
      <c r="C1478" s="549"/>
      <c r="D1478" s="549"/>
      <c r="E1478" s="549"/>
      <c r="F1478" s="549"/>
      <c r="G1478" s="549"/>
      <c r="H1478" s="550"/>
      <c r="I1478" s="551"/>
      <c r="J1478" s="551"/>
      <c r="K1478" s="511"/>
      <c r="L1478" s="549"/>
      <c r="M1478" s="549"/>
      <c r="N1478" s="550"/>
      <c r="O1478" s="549"/>
    </row>
    <row r="1479" spans="1:15" x14ac:dyDescent="0.2">
      <c r="A1479" s="549"/>
      <c r="B1479" s="549"/>
      <c r="C1479" s="549"/>
      <c r="D1479" s="549"/>
      <c r="E1479" s="549"/>
      <c r="F1479" s="549"/>
      <c r="G1479" s="549"/>
      <c r="H1479" s="550"/>
      <c r="I1479" s="551"/>
      <c r="J1479" s="551"/>
      <c r="K1479" s="511"/>
      <c r="L1479" s="549"/>
      <c r="M1479" s="549"/>
      <c r="N1479" s="550"/>
      <c r="O1479" s="549"/>
    </row>
    <row r="1480" spans="1:15" x14ac:dyDescent="0.2">
      <c r="A1480" s="549"/>
      <c r="B1480" s="549"/>
      <c r="C1480" s="549"/>
      <c r="D1480" s="549"/>
      <c r="E1480" s="549"/>
      <c r="F1480" s="549"/>
      <c r="G1480" s="549"/>
      <c r="H1480" s="550"/>
      <c r="I1480" s="551"/>
      <c r="J1480" s="551"/>
      <c r="K1480" s="511"/>
      <c r="L1480" s="549"/>
      <c r="M1480" s="549"/>
      <c r="N1480" s="550"/>
      <c r="O1480" s="549"/>
    </row>
    <row r="1481" spans="1:15" x14ac:dyDescent="0.2">
      <c r="A1481" s="549"/>
      <c r="B1481" s="549"/>
      <c r="C1481" s="549"/>
      <c r="D1481" s="549"/>
      <c r="E1481" s="549"/>
      <c r="F1481" s="549"/>
      <c r="G1481" s="549"/>
      <c r="H1481" s="550"/>
      <c r="I1481" s="551"/>
      <c r="J1481" s="551"/>
      <c r="K1481" s="511"/>
      <c r="L1481" s="549"/>
      <c r="M1481" s="549"/>
      <c r="N1481" s="550"/>
      <c r="O1481" s="549"/>
    </row>
    <row r="1482" spans="1:15" x14ac:dyDescent="0.2">
      <c r="A1482" s="549"/>
      <c r="B1482" s="549"/>
      <c r="C1482" s="549"/>
      <c r="D1482" s="549"/>
      <c r="E1482" s="549"/>
      <c r="F1482" s="549"/>
      <c r="G1482" s="549"/>
      <c r="H1482" s="550"/>
      <c r="I1482" s="551"/>
      <c r="J1482" s="551"/>
      <c r="K1482" s="511"/>
      <c r="L1482" s="549"/>
      <c r="M1482" s="549"/>
      <c r="N1482" s="550"/>
      <c r="O1482" s="549"/>
    </row>
    <row r="1483" spans="1:15" x14ac:dyDescent="0.2">
      <c r="A1483" s="549"/>
      <c r="B1483" s="549"/>
      <c r="C1483" s="549"/>
      <c r="D1483" s="549"/>
      <c r="E1483" s="549"/>
      <c r="F1483" s="549"/>
      <c r="G1483" s="549"/>
      <c r="H1483" s="550"/>
      <c r="I1483" s="551"/>
      <c r="J1483" s="551"/>
      <c r="K1483" s="511"/>
      <c r="L1483" s="549"/>
      <c r="M1483" s="549"/>
      <c r="N1483" s="550"/>
      <c r="O1483" s="549"/>
    </row>
    <row r="1484" spans="1:15" x14ac:dyDescent="0.2">
      <c r="A1484" s="549"/>
      <c r="B1484" s="549"/>
      <c r="C1484" s="549"/>
      <c r="D1484" s="549"/>
      <c r="E1484" s="549"/>
      <c r="F1484" s="549"/>
      <c r="G1484" s="549"/>
      <c r="H1484" s="550"/>
      <c r="I1484" s="551"/>
      <c r="J1484" s="551"/>
      <c r="K1484" s="511"/>
      <c r="L1484" s="549"/>
      <c r="M1484" s="549"/>
      <c r="N1484" s="550"/>
      <c r="O1484" s="549"/>
    </row>
    <row r="1485" spans="1:15" x14ac:dyDescent="0.2">
      <c r="A1485" s="549"/>
      <c r="B1485" s="549"/>
      <c r="C1485" s="549"/>
      <c r="D1485" s="549"/>
      <c r="E1485" s="549"/>
      <c r="F1485" s="549"/>
      <c r="G1485" s="549"/>
      <c r="H1485" s="550"/>
      <c r="I1485" s="551"/>
      <c r="J1485" s="551"/>
      <c r="K1485" s="511"/>
      <c r="L1485" s="549"/>
      <c r="M1485" s="549"/>
      <c r="N1485" s="550"/>
      <c r="O1485" s="549"/>
    </row>
    <row r="1486" spans="1:15" x14ac:dyDescent="0.2">
      <c r="A1486" s="549"/>
      <c r="B1486" s="549"/>
      <c r="C1486" s="549"/>
      <c r="D1486" s="549"/>
      <c r="E1486" s="549"/>
      <c r="F1486" s="549"/>
      <c r="G1486" s="549"/>
      <c r="H1486" s="550"/>
      <c r="I1486" s="551"/>
      <c r="J1486" s="551"/>
      <c r="K1486" s="511"/>
      <c r="L1486" s="549"/>
      <c r="M1486" s="549"/>
      <c r="N1486" s="550"/>
      <c r="O1486" s="549"/>
    </row>
    <row r="1487" spans="1:15" x14ac:dyDescent="0.2">
      <c r="A1487" s="549"/>
      <c r="B1487" s="549"/>
      <c r="C1487" s="549"/>
      <c r="D1487" s="549"/>
      <c r="E1487" s="549"/>
      <c r="F1487" s="549"/>
      <c r="G1487" s="549"/>
      <c r="H1487" s="550"/>
      <c r="I1487" s="551"/>
      <c r="J1487" s="551"/>
      <c r="K1487" s="511"/>
      <c r="L1487" s="549"/>
      <c r="M1487" s="549"/>
      <c r="N1487" s="550"/>
      <c r="O1487" s="549"/>
    </row>
    <row r="1488" spans="1:15" x14ac:dyDescent="0.2">
      <c r="A1488" s="549"/>
      <c r="B1488" s="549"/>
      <c r="C1488" s="549"/>
      <c r="D1488" s="549"/>
      <c r="E1488" s="549"/>
      <c r="F1488" s="549"/>
      <c r="G1488" s="549"/>
      <c r="H1488" s="550"/>
      <c r="I1488" s="551"/>
      <c r="J1488" s="551"/>
      <c r="K1488" s="511"/>
      <c r="L1488" s="549"/>
      <c r="M1488" s="549"/>
      <c r="N1488" s="550"/>
      <c r="O1488" s="549"/>
    </row>
    <row r="1489" spans="1:15" x14ac:dyDescent="0.2">
      <c r="A1489" s="549"/>
      <c r="B1489" s="549"/>
      <c r="C1489" s="549"/>
      <c r="D1489" s="549"/>
      <c r="E1489" s="549"/>
      <c r="F1489" s="549"/>
      <c r="G1489" s="549"/>
      <c r="H1489" s="550"/>
      <c r="I1489" s="551"/>
      <c r="J1489" s="551"/>
      <c r="K1489" s="511"/>
      <c r="L1489" s="549"/>
      <c r="M1489" s="549"/>
      <c r="N1489" s="550"/>
      <c r="O1489" s="549"/>
    </row>
    <row r="1490" spans="1:15" x14ac:dyDescent="0.2">
      <c r="A1490" s="549"/>
      <c r="B1490" s="549"/>
      <c r="C1490" s="549"/>
      <c r="D1490" s="549"/>
      <c r="E1490" s="549"/>
      <c r="F1490" s="549"/>
      <c r="G1490" s="549"/>
      <c r="H1490" s="550"/>
      <c r="I1490" s="551"/>
      <c r="J1490" s="551"/>
      <c r="K1490" s="511"/>
      <c r="L1490" s="549"/>
      <c r="M1490" s="549"/>
      <c r="N1490" s="550"/>
      <c r="O1490" s="549"/>
    </row>
    <row r="1491" spans="1:15" x14ac:dyDescent="0.2">
      <c r="A1491" s="549"/>
      <c r="B1491" s="549"/>
      <c r="C1491" s="549"/>
      <c r="D1491" s="549"/>
      <c r="E1491" s="549"/>
      <c r="F1491" s="549"/>
      <c r="G1491" s="549"/>
      <c r="H1491" s="550"/>
      <c r="I1491" s="551"/>
      <c r="J1491" s="551"/>
      <c r="K1491" s="511"/>
      <c r="L1491" s="549"/>
      <c r="M1491" s="549"/>
      <c r="N1491" s="550"/>
      <c r="O1491" s="549"/>
    </row>
    <row r="1492" spans="1:15" x14ac:dyDescent="0.2">
      <c r="A1492" s="549"/>
      <c r="B1492" s="549"/>
      <c r="C1492" s="549"/>
      <c r="D1492" s="549"/>
      <c r="E1492" s="549"/>
      <c r="F1492" s="549"/>
      <c r="G1492" s="549"/>
      <c r="H1492" s="550"/>
      <c r="I1492" s="551"/>
      <c r="J1492" s="551"/>
      <c r="K1492" s="511"/>
      <c r="L1492" s="549"/>
      <c r="M1492" s="549"/>
      <c r="N1492" s="550"/>
      <c r="O1492" s="549"/>
    </row>
    <row r="1493" spans="1:15" x14ac:dyDescent="0.2">
      <c r="A1493" s="549"/>
      <c r="B1493" s="549"/>
      <c r="C1493" s="549"/>
      <c r="D1493" s="549"/>
      <c r="E1493" s="549"/>
      <c r="F1493" s="549"/>
      <c r="G1493" s="549"/>
      <c r="H1493" s="550"/>
      <c r="I1493" s="551"/>
      <c r="J1493" s="551"/>
      <c r="K1493" s="511"/>
      <c r="L1493" s="549"/>
      <c r="M1493" s="549"/>
      <c r="N1493" s="550"/>
      <c r="O1493" s="549"/>
    </row>
    <row r="1494" spans="1:15" x14ac:dyDescent="0.2">
      <c r="A1494" s="549"/>
      <c r="B1494" s="549"/>
      <c r="C1494" s="549"/>
      <c r="D1494" s="549"/>
      <c r="E1494" s="549"/>
      <c r="F1494" s="549"/>
      <c r="G1494" s="549"/>
      <c r="H1494" s="550"/>
      <c r="I1494" s="551"/>
      <c r="J1494" s="551"/>
      <c r="K1494" s="511"/>
      <c r="L1494" s="549"/>
      <c r="M1494" s="549"/>
      <c r="N1494" s="550"/>
      <c r="O1494" s="549"/>
    </row>
    <row r="1495" spans="1:15" x14ac:dyDescent="0.2">
      <c r="A1495" s="549"/>
      <c r="B1495" s="549"/>
      <c r="C1495" s="549"/>
      <c r="D1495" s="549"/>
      <c r="E1495" s="549"/>
      <c r="F1495" s="549"/>
      <c r="G1495" s="549"/>
      <c r="H1495" s="550"/>
      <c r="I1495" s="551"/>
      <c r="J1495" s="551"/>
      <c r="K1495" s="511"/>
      <c r="L1495" s="549"/>
      <c r="M1495" s="549"/>
      <c r="N1495" s="550"/>
      <c r="O1495" s="549"/>
    </row>
    <row r="1496" spans="1:15" x14ac:dyDescent="0.2">
      <c r="A1496" s="549"/>
      <c r="B1496" s="549"/>
      <c r="C1496" s="549"/>
      <c r="D1496" s="549"/>
      <c r="E1496" s="549"/>
      <c r="F1496" s="549"/>
      <c r="G1496" s="549"/>
      <c r="H1496" s="550"/>
      <c r="I1496" s="551"/>
      <c r="J1496" s="551"/>
      <c r="K1496" s="511"/>
      <c r="L1496" s="549"/>
      <c r="M1496" s="549"/>
      <c r="N1496" s="550"/>
      <c r="O1496" s="549"/>
    </row>
    <row r="1497" spans="1:15" x14ac:dyDescent="0.2">
      <c r="A1497" s="549"/>
      <c r="B1497" s="549"/>
      <c r="C1497" s="549"/>
      <c r="D1497" s="549"/>
      <c r="E1497" s="549"/>
      <c r="F1497" s="549"/>
      <c r="G1497" s="549"/>
      <c r="H1497" s="550"/>
      <c r="I1497" s="551"/>
      <c r="J1497" s="551"/>
      <c r="K1497" s="511"/>
      <c r="L1497" s="549"/>
      <c r="M1497" s="549"/>
      <c r="N1497" s="550"/>
      <c r="O1497" s="549"/>
    </row>
    <row r="1498" spans="1:15" x14ac:dyDescent="0.2">
      <c r="A1498" s="549"/>
      <c r="B1498" s="549"/>
      <c r="C1498" s="549"/>
      <c r="D1498" s="549"/>
      <c r="E1498" s="549"/>
      <c r="F1498" s="549"/>
      <c r="G1498" s="549"/>
      <c r="H1498" s="550"/>
      <c r="I1498" s="551"/>
      <c r="J1498" s="551"/>
      <c r="K1498" s="511"/>
      <c r="L1498" s="549"/>
      <c r="M1498" s="549"/>
      <c r="N1498" s="550"/>
      <c r="O1498" s="549"/>
    </row>
    <row r="1499" spans="1:15" x14ac:dyDescent="0.2">
      <c r="A1499" s="549"/>
      <c r="B1499" s="549"/>
      <c r="C1499" s="549"/>
      <c r="D1499" s="549"/>
      <c r="E1499" s="549"/>
      <c r="F1499" s="549"/>
      <c r="G1499" s="549"/>
      <c r="H1499" s="550"/>
      <c r="I1499" s="551"/>
      <c r="J1499" s="551"/>
      <c r="K1499" s="511"/>
      <c r="L1499" s="549"/>
      <c r="M1499" s="549"/>
      <c r="N1499" s="550"/>
      <c r="O1499" s="549"/>
    </row>
    <row r="1500" spans="1:15" x14ac:dyDescent="0.2">
      <c r="A1500" s="549"/>
      <c r="B1500" s="549"/>
      <c r="C1500" s="549"/>
      <c r="D1500" s="549"/>
      <c r="E1500" s="549"/>
      <c r="F1500" s="549"/>
      <c r="G1500" s="549"/>
      <c r="H1500" s="550"/>
      <c r="I1500" s="551"/>
      <c r="J1500" s="551"/>
      <c r="K1500" s="511"/>
      <c r="L1500" s="549"/>
      <c r="M1500" s="549"/>
      <c r="N1500" s="550"/>
      <c r="O1500" s="549"/>
    </row>
    <row r="1501" spans="1:15" x14ac:dyDescent="0.2">
      <c r="A1501" s="549"/>
      <c r="B1501" s="549"/>
      <c r="C1501" s="549"/>
      <c r="D1501" s="549"/>
      <c r="E1501" s="549"/>
      <c r="F1501" s="549"/>
      <c r="G1501" s="549"/>
      <c r="H1501" s="550"/>
      <c r="I1501" s="551"/>
      <c r="J1501" s="551"/>
      <c r="K1501" s="511"/>
      <c r="L1501" s="549"/>
      <c r="M1501" s="549"/>
      <c r="N1501" s="550"/>
      <c r="O1501" s="549"/>
    </row>
    <row r="1502" spans="1:15" x14ac:dyDescent="0.2">
      <c r="A1502" s="549"/>
      <c r="B1502" s="549"/>
      <c r="C1502" s="549"/>
      <c r="D1502" s="549"/>
      <c r="E1502" s="549"/>
      <c r="F1502" s="549"/>
      <c r="G1502" s="549"/>
      <c r="H1502" s="550"/>
      <c r="I1502" s="551"/>
      <c r="J1502" s="551"/>
      <c r="K1502" s="511"/>
      <c r="L1502" s="549"/>
      <c r="M1502" s="549"/>
      <c r="N1502" s="550"/>
      <c r="O1502" s="549"/>
    </row>
    <row r="1503" spans="1:15" x14ac:dyDescent="0.2">
      <c r="A1503" s="549"/>
      <c r="B1503" s="549"/>
      <c r="C1503" s="549"/>
      <c r="D1503" s="549"/>
      <c r="E1503" s="549"/>
      <c r="F1503" s="549"/>
      <c r="G1503" s="549"/>
      <c r="H1503" s="550"/>
      <c r="I1503" s="551"/>
      <c r="J1503" s="551"/>
      <c r="K1503" s="511"/>
      <c r="L1503" s="549"/>
      <c r="M1503" s="549"/>
      <c r="N1503" s="550"/>
      <c r="O1503" s="549"/>
    </row>
    <row r="1504" spans="1:15" x14ac:dyDescent="0.2">
      <c r="A1504" s="549"/>
      <c r="B1504" s="549"/>
      <c r="C1504" s="549"/>
      <c r="D1504" s="549"/>
      <c r="E1504" s="549"/>
      <c r="F1504" s="549"/>
      <c r="G1504" s="549"/>
      <c r="H1504" s="550"/>
      <c r="I1504" s="551"/>
      <c r="J1504" s="551"/>
      <c r="K1504" s="511"/>
      <c r="L1504" s="549"/>
      <c r="M1504" s="549"/>
      <c r="N1504" s="550"/>
      <c r="O1504" s="549"/>
    </row>
    <row r="1505" spans="1:15" x14ac:dyDescent="0.2">
      <c r="A1505" s="549"/>
      <c r="B1505" s="549"/>
      <c r="C1505" s="549"/>
      <c r="D1505" s="549"/>
      <c r="E1505" s="549"/>
      <c r="F1505" s="549"/>
      <c r="G1505" s="549"/>
      <c r="H1505" s="550"/>
      <c r="I1505" s="551"/>
      <c r="J1505" s="551"/>
      <c r="K1505" s="511"/>
      <c r="L1505" s="549"/>
      <c r="M1505" s="549"/>
      <c r="N1505" s="550"/>
      <c r="O1505" s="549"/>
    </row>
    <row r="1506" spans="1:15" x14ac:dyDescent="0.2">
      <c r="A1506" s="549"/>
      <c r="B1506" s="549"/>
      <c r="C1506" s="549"/>
      <c r="D1506" s="549"/>
      <c r="E1506" s="549"/>
      <c r="F1506" s="549"/>
      <c r="G1506" s="549"/>
      <c r="H1506" s="550"/>
      <c r="I1506" s="551"/>
      <c r="J1506" s="551"/>
      <c r="K1506" s="511"/>
      <c r="L1506" s="549"/>
      <c r="M1506" s="549"/>
      <c r="N1506" s="550"/>
      <c r="O1506" s="549"/>
    </row>
    <row r="1507" spans="1:15" x14ac:dyDescent="0.2">
      <c r="A1507" s="549"/>
      <c r="B1507" s="549"/>
      <c r="C1507" s="549"/>
      <c r="D1507" s="549"/>
      <c r="E1507" s="549"/>
      <c r="F1507" s="549"/>
      <c r="G1507" s="549"/>
      <c r="H1507" s="550"/>
      <c r="I1507" s="551"/>
      <c r="J1507" s="551"/>
      <c r="K1507" s="511"/>
      <c r="L1507" s="549"/>
      <c r="M1507" s="549"/>
      <c r="N1507" s="550"/>
      <c r="O1507" s="549"/>
    </row>
    <row r="1508" spans="1:15" x14ac:dyDescent="0.2">
      <c r="A1508" s="549"/>
      <c r="B1508" s="549"/>
      <c r="C1508" s="549"/>
      <c r="D1508" s="549"/>
      <c r="E1508" s="549"/>
      <c r="F1508" s="549"/>
      <c r="G1508" s="549"/>
      <c r="H1508" s="550"/>
      <c r="I1508" s="551"/>
      <c r="J1508" s="551"/>
      <c r="K1508" s="511"/>
      <c r="L1508" s="549"/>
      <c r="M1508" s="549"/>
      <c r="N1508" s="550"/>
      <c r="O1508" s="549"/>
    </row>
    <row r="1509" spans="1:15" x14ac:dyDescent="0.2">
      <c r="A1509" s="549"/>
      <c r="B1509" s="549"/>
      <c r="C1509" s="549"/>
      <c r="D1509" s="549"/>
      <c r="E1509" s="549"/>
      <c r="F1509" s="549"/>
      <c r="G1509" s="549"/>
      <c r="H1509" s="550"/>
      <c r="I1509" s="551"/>
      <c r="J1509" s="551"/>
      <c r="K1509" s="511"/>
      <c r="L1509" s="549"/>
      <c r="M1509" s="549"/>
      <c r="N1509" s="550"/>
      <c r="O1509" s="549"/>
    </row>
    <row r="1510" spans="1:15" x14ac:dyDescent="0.2">
      <c r="A1510" s="549"/>
      <c r="B1510" s="549"/>
      <c r="C1510" s="549"/>
      <c r="D1510" s="549"/>
      <c r="E1510" s="549"/>
      <c r="F1510" s="549"/>
      <c r="G1510" s="549"/>
      <c r="H1510" s="550"/>
      <c r="I1510" s="551"/>
      <c r="J1510" s="551"/>
      <c r="K1510" s="511"/>
      <c r="L1510" s="549"/>
      <c r="M1510" s="549"/>
      <c r="N1510" s="550"/>
      <c r="O1510" s="549"/>
    </row>
    <row r="1511" spans="1:15" x14ac:dyDescent="0.2">
      <c r="A1511" s="549"/>
      <c r="B1511" s="549"/>
      <c r="C1511" s="549"/>
      <c r="D1511" s="549"/>
      <c r="E1511" s="549"/>
      <c r="F1511" s="549"/>
      <c r="G1511" s="549"/>
      <c r="H1511" s="550"/>
      <c r="I1511" s="551"/>
      <c r="J1511" s="551"/>
      <c r="K1511" s="511"/>
      <c r="L1511" s="549"/>
      <c r="M1511" s="549"/>
      <c r="N1511" s="550"/>
      <c r="O1511" s="549"/>
    </row>
    <row r="1512" spans="1:15" x14ac:dyDescent="0.2">
      <c r="A1512" s="549"/>
      <c r="B1512" s="549"/>
      <c r="C1512" s="549"/>
      <c r="D1512" s="549"/>
      <c r="E1512" s="549"/>
      <c r="F1512" s="549"/>
      <c r="G1512" s="549"/>
      <c r="H1512" s="550"/>
      <c r="I1512" s="551"/>
      <c r="J1512" s="551"/>
      <c r="K1512" s="511"/>
      <c r="L1512" s="549"/>
      <c r="M1512" s="549"/>
      <c r="N1512" s="550"/>
      <c r="O1512" s="549"/>
    </row>
    <row r="1513" spans="1:15" x14ac:dyDescent="0.2">
      <c r="A1513" s="549"/>
      <c r="B1513" s="549"/>
      <c r="C1513" s="549"/>
      <c r="D1513" s="549"/>
      <c r="E1513" s="549"/>
      <c r="F1513" s="549"/>
      <c r="G1513" s="549"/>
      <c r="H1513" s="550"/>
      <c r="I1513" s="551"/>
      <c r="J1513" s="551"/>
      <c r="K1513" s="511"/>
      <c r="L1513" s="549"/>
      <c r="M1513" s="549"/>
      <c r="N1513" s="550"/>
      <c r="O1513" s="549"/>
    </row>
    <row r="1514" spans="1:15" x14ac:dyDescent="0.2">
      <c r="A1514" s="549"/>
      <c r="B1514" s="549"/>
      <c r="C1514" s="549"/>
      <c r="D1514" s="549"/>
      <c r="E1514" s="549"/>
      <c r="F1514" s="549"/>
      <c r="G1514" s="549"/>
      <c r="H1514" s="550"/>
      <c r="I1514" s="551"/>
      <c r="J1514" s="551"/>
      <c r="K1514" s="511"/>
      <c r="L1514" s="549"/>
      <c r="M1514" s="549"/>
      <c r="N1514" s="550"/>
      <c r="O1514" s="549"/>
    </row>
    <row r="1515" spans="1:15" x14ac:dyDescent="0.2">
      <c r="A1515" s="549"/>
      <c r="B1515" s="549"/>
      <c r="C1515" s="549"/>
      <c r="D1515" s="549"/>
      <c r="E1515" s="549"/>
      <c r="F1515" s="549"/>
      <c r="G1515" s="549"/>
      <c r="H1515" s="550"/>
      <c r="I1515" s="551"/>
      <c r="J1515" s="551"/>
      <c r="K1515" s="511"/>
      <c r="L1515" s="549"/>
      <c r="M1515" s="549"/>
      <c r="N1515" s="550"/>
      <c r="O1515" s="549"/>
    </row>
    <row r="1516" spans="1:15" x14ac:dyDescent="0.2">
      <c r="A1516" s="549"/>
      <c r="B1516" s="549"/>
      <c r="C1516" s="549"/>
      <c r="D1516" s="549"/>
      <c r="E1516" s="549"/>
      <c r="F1516" s="549"/>
      <c r="G1516" s="549"/>
      <c r="H1516" s="550"/>
      <c r="I1516" s="551"/>
      <c r="J1516" s="551"/>
      <c r="K1516" s="511"/>
      <c r="L1516" s="549"/>
      <c r="M1516" s="549"/>
      <c r="N1516" s="550"/>
      <c r="O1516" s="549"/>
    </row>
    <row r="1517" spans="1:15" x14ac:dyDescent="0.2">
      <c r="A1517" s="549"/>
      <c r="B1517" s="549"/>
      <c r="C1517" s="549"/>
      <c r="D1517" s="549"/>
      <c r="E1517" s="549"/>
      <c r="F1517" s="549"/>
      <c r="G1517" s="549"/>
      <c r="H1517" s="550"/>
      <c r="I1517" s="551"/>
      <c r="J1517" s="551"/>
      <c r="K1517" s="511"/>
      <c r="L1517" s="549"/>
      <c r="M1517" s="549"/>
      <c r="N1517" s="550"/>
      <c r="O1517" s="549"/>
    </row>
    <row r="1518" spans="1:15" x14ac:dyDescent="0.2">
      <c r="A1518" s="549"/>
      <c r="B1518" s="549"/>
      <c r="C1518" s="549"/>
      <c r="D1518" s="549"/>
      <c r="E1518" s="549"/>
      <c r="F1518" s="549"/>
      <c r="G1518" s="549"/>
      <c r="H1518" s="550"/>
      <c r="I1518" s="551"/>
      <c r="J1518" s="551"/>
      <c r="K1518" s="511"/>
      <c r="L1518" s="549"/>
      <c r="M1518" s="549"/>
      <c r="N1518" s="550"/>
      <c r="O1518" s="549"/>
    </row>
    <row r="1519" spans="1:15" x14ac:dyDescent="0.2">
      <c r="A1519" s="549"/>
      <c r="B1519" s="549"/>
      <c r="C1519" s="549"/>
      <c r="D1519" s="549"/>
      <c r="E1519" s="549"/>
      <c r="F1519" s="549"/>
      <c r="G1519" s="549"/>
      <c r="H1519" s="550"/>
      <c r="I1519" s="551"/>
      <c r="J1519" s="551"/>
      <c r="K1519" s="511"/>
      <c r="L1519" s="549"/>
      <c r="M1519" s="549"/>
      <c r="N1519" s="550"/>
      <c r="O1519" s="549"/>
    </row>
    <row r="1520" spans="1:15" x14ac:dyDescent="0.2">
      <c r="A1520" s="549"/>
      <c r="B1520" s="549"/>
      <c r="C1520" s="549"/>
      <c r="D1520" s="549"/>
      <c r="E1520" s="549"/>
      <c r="F1520" s="549"/>
      <c r="G1520" s="549"/>
      <c r="H1520" s="550"/>
      <c r="I1520" s="551"/>
      <c r="J1520" s="551"/>
      <c r="K1520" s="511"/>
      <c r="L1520" s="549"/>
      <c r="M1520" s="549"/>
      <c r="N1520" s="550"/>
      <c r="O1520" s="549"/>
    </row>
    <row r="1521" spans="1:15" x14ac:dyDescent="0.2">
      <c r="A1521" s="549"/>
      <c r="B1521" s="549"/>
      <c r="C1521" s="549"/>
      <c r="D1521" s="549"/>
      <c r="E1521" s="549"/>
      <c r="F1521" s="549"/>
      <c r="G1521" s="549"/>
      <c r="H1521" s="550"/>
      <c r="I1521" s="551"/>
      <c r="J1521" s="551"/>
      <c r="K1521" s="511"/>
      <c r="L1521" s="549"/>
      <c r="M1521" s="549"/>
      <c r="N1521" s="550"/>
      <c r="O1521" s="549"/>
    </row>
    <row r="1522" spans="1:15" x14ac:dyDescent="0.2">
      <c r="A1522" s="549"/>
      <c r="B1522" s="549"/>
      <c r="C1522" s="549"/>
      <c r="D1522" s="549"/>
      <c r="E1522" s="549"/>
      <c r="F1522" s="549"/>
      <c r="G1522" s="549"/>
      <c r="H1522" s="550"/>
      <c r="I1522" s="551"/>
      <c r="J1522" s="551"/>
      <c r="K1522" s="511"/>
      <c r="L1522" s="549"/>
      <c r="M1522" s="549"/>
      <c r="N1522" s="550"/>
      <c r="O1522" s="549"/>
    </row>
    <row r="1523" spans="1:15" x14ac:dyDescent="0.2">
      <c r="A1523" s="549"/>
      <c r="B1523" s="549"/>
      <c r="C1523" s="549"/>
      <c r="D1523" s="549"/>
      <c r="E1523" s="549"/>
      <c r="F1523" s="549"/>
      <c r="G1523" s="549"/>
      <c r="H1523" s="550"/>
      <c r="I1523" s="551"/>
      <c r="J1523" s="551"/>
      <c r="K1523" s="511"/>
      <c r="L1523" s="549"/>
      <c r="M1523" s="549"/>
      <c r="N1523" s="550"/>
      <c r="O1523" s="549"/>
    </row>
    <row r="1524" spans="1:15" x14ac:dyDescent="0.2">
      <c r="A1524" s="549"/>
      <c r="B1524" s="549"/>
      <c r="C1524" s="549"/>
      <c r="D1524" s="549"/>
      <c r="E1524" s="549"/>
      <c r="F1524" s="549"/>
      <c r="G1524" s="549"/>
      <c r="H1524" s="550"/>
      <c r="I1524" s="551"/>
      <c r="J1524" s="551"/>
      <c r="K1524" s="511"/>
      <c r="L1524" s="549"/>
      <c r="M1524" s="549"/>
      <c r="N1524" s="550"/>
      <c r="O1524" s="549"/>
    </row>
    <row r="1525" spans="1:15" x14ac:dyDescent="0.2">
      <c r="A1525" s="549"/>
      <c r="B1525" s="549"/>
      <c r="C1525" s="549"/>
      <c r="D1525" s="549"/>
      <c r="E1525" s="549"/>
      <c r="F1525" s="549"/>
      <c r="G1525" s="549"/>
      <c r="H1525" s="550"/>
      <c r="I1525" s="551"/>
      <c r="J1525" s="551"/>
      <c r="K1525" s="511"/>
      <c r="L1525" s="549"/>
      <c r="M1525" s="549"/>
      <c r="N1525" s="550"/>
      <c r="O1525" s="549"/>
    </row>
    <row r="1526" spans="1:15" x14ac:dyDescent="0.2">
      <c r="A1526" s="549"/>
      <c r="B1526" s="549"/>
      <c r="C1526" s="549"/>
      <c r="D1526" s="549"/>
      <c r="E1526" s="549"/>
      <c r="F1526" s="549"/>
      <c r="G1526" s="549"/>
      <c r="H1526" s="550"/>
      <c r="I1526" s="551"/>
      <c r="J1526" s="551"/>
      <c r="K1526" s="511"/>
      <c r="L1526" s="549"/>
      <c r="M1526" s="549"/>
      <c r="N1526" s="550"/>
      <c r="O1526" s="549"/>
    </row>
    <row r="1527" spans="1:15" x14ac:dyDescent="0.2">
      <c r="A1527" s="549"/>
      <c r="B1527" s="549"/>
      <c r="C1527" s="549"/>
      <c r="D1527" s="549"/>
      <c r="E1527" s="549"/>
      <c r="F1527" s="549"/>
      <c r="G1527" s="549"/>
      <c r="H1527" s="550"/>
      <c r="I1527" s="551"/>
      <c r="J1527" s="551"/>
      <c r="K1527" s="511"/>
      <c r="L1527" s="549"/>
      <c r="M1527" s="549"/>
      <c r="N1527" s="550"/>
      <c r="O1527" s="549"/>
    </row>
    <row r="1528" spans="1:15" x14ac:dyDescent="0.2">
      <c r="A1528" s="549"/>
      <c r="B1528" s="549"/>
      <c r="C1528" s="549"/>
      <c r="D1528" s="549"/>
      <c r="E1528" s="549"/>
      <c r="F1528" s="549"/>
      <c r="G1528" s="549"/>
      <c r="H1528" s="550"/>
      <c r="I1528" s="551"/>
      <c r="J1528" s="551"/>
      <c r="K1528" s="511"/>
      <c r="L1528" s="549"/>
      <c r="M1528" s="549"/>
      <c r="N1528" s="550"/>
      <c r="O1528" s="549"/>
    </row>
    <row r="1529" spans="1:15" x14ac:dyDescent="0.2">
      <c r="A1529" s="549"/>
      <c r="B1529" s="549"/>
      <c r="C1529" s="549"/>
      <c r="D1529" s="549"/>
      <c r="E1529" s="549"/>
      <c r="F1529" s="549"/>
      <c r="G1529" s="549"/>
      <c r="H1529" s="550"/>
      <c r="I1529" s="551"/>
      <c r="J1529" s="551"/>
      <c r="K1529" s="511"/>
      <c r="L1529" s="549"/>
      <c r="M1529" s="549"/>
      <c r="N1529" s="550"/>
      <c r="O1529" s="549"/>
    </row>
    <row r="1530" spans="1:15" x14ac:dyDescent="0.2">
      <c r="A1530" s="549"/>
      <c r="B1530" s="549"/>
      <c r="C1530" s="549"/>
      <c r="D1530" s="549"/>
      <c r="E1530" s="549"/>
      <c r="F1530" s="549"/>
      <c r="G1530" s="549"/>
      <c r="H1530" s="550"/>
      <c r="I1530" s="551"/>
      <c r="J1530" s="551"/>
      <c r="K1530" s="511"/>
      <c r="L1530" s="549"/>
      <c r="M1530" s="549"/>
      <c r="N1530" s="550"/>
      <c r="O1530" s="549"/>
    </row>
    <row r="1531" spans="1:15" x14ac:dyDescent="0.2">
      <c r="A1531" s="549"/>
      <c r="B1531" s="549"/>
      <c r="C1531" s="549"/>
      <c r="D1531" s="549"/>
      <c r="E1531" s="549"/>
      <c r="F1531" s="549"/>
      <c r="G1531" s="549"/>
      <c r="H1531" s="550"/>
      <c r="I1531" s="551"/>
      <c r="J1531" s="551"/>
      <c r="K1531" s="511"/>
      <c r="L1531" s="549"/>
      <c r="M1531" s="549"/>
      <c r="N1531" s="550"/>
      <c r="O1531" s="549"/>
    </row>
    <row r="1532" spans="1:15" x14ac:dyDescent="0.2">
      <c r="A1532" s="549"/>
      <c r="B1532" s="549"/>
      <c r="C1532" s="549"/>
      <c r="D1532" s="549"/>
      <c r="E1532" s="549"/>
      <c r="F1532" s="549"/>
      <c r="G1532" s="549"/>
      <c r="H1532" s="550"/>
      <c r="I1532" s="551"/>
      <c r="J1532" s="551"/>
      <c r="K1532" s="511"/>
      <c r="L1532" s="549"/>
      <c r="M1532" s="549"/>
      <c r="N1532" s="550"/>
      <c r="O1532" s="549"/>
    </row>
    <row r="1533" spans="1:15" x14ac:dyDescent="0.2">
      <c r="A1533" s="549"/>
      <c r="B1533" s="549"/>
      <c r="C1533" s="549"/>
      <c r="D1533" s="549"/>
      <c r="E1533" s="549"/>
      <c r="F1533" s="549"/>
      <c r="G1533" s="549"/>
      <c r="H1533" s="550"/>
      <c r="I1533" s="551"/>
      <c r="J1533" s="551"/>
      <c r="K1533" s="511"/>
      <c r="L1533" s="549"/>
      <c r="M1533" s="549"/>
      <c r="N1533" s="550"/>
      <c r="O1533" s="549"/>
    </row>
    <row r="1534" spans="1:15" x14ac:dyDescent="0.2">
      <c r="A1534" s="549"/>
      <c r="B1534" s="549"/>
      <c r="C1534" s="549"/>
      <c r="D1534" s="549"/>
      <c r="E1534" s="549"/>
      <c r="F1534" s="549"/>
      <c r="G1534" s="549"/>
      <c r="H1534" s="550"/>
      <c r="I1534" s="551"/>
      <c r="J1534" s="551"/>
      <c r="K1534" s="511"/>
      <c r="L1534" s="549"/>
      <c r="M1534" s="549"/>
      <c r="N1534" s="550"/>
      <c r="O1534" s="549"/>
    </row>
    <row r="1535" spans="1:15" x14ac:dyDescent="0.2">
      <c r="A1535" s="549"/>
      <c r="B1535" s="549"/>
      <c r="C1535" s="549"/>
      <c r="D1535" s="549"/>
      <c r="E1535" s="549"/>
      <c r="F1535" s="549"/>
      <c r="G1535" s="549"/>
      <c r="H1535" s="550"/>
      <c r="I1535" s="551"/>
      <c r="J1535" s="551"/>
      <c r="K1535" s="511"/>
      <c r="L1535" s="549"/>
      <c r="M1535" s="549"/>
      <c r="N1535" s="550"/>
      <c r="O1535" s="549"/>
    </row>
    <row r="1536" spans="1:15" x14ac:dyDescent="0.2">
      <c r="A1536" s="549"/>
      <c r="B1536" s="549"/>
      <c r="C1536" s="549"/>
      <c r="D1536" s="549"/>
      <c r="E1536" s="549"/>
      <c r="F1536" s="549"/>
      <c r="G1536" s="549"/>
      <c r="H1536" s="550"/>
      <c r="I1536" s="551"/>
      <c r="J1536" s="551"/>
      <c r="K1536" s="511"/>
      <c r="L1536" s="549"/>
      <c r="M1536" s="549"/>
      <c r="N1536" s="550"/>
      <c r="O1536" s="549"/>
    </row>
    <row r="1537" spans="1:15" x14ac:dyDescent="0.2">
      <c r="A1537" s="549"/>
      <c r="B1537" s="549"/>
      <c r="C1537" s="549"/>
      <c r="D1537" s="549"/>
      <c r="E1537" s="549"/>
      <c r="F1537" s="549"/>
      <c r="G1537" s="549"/>
      <c r="H1537" s="550"/>
      <c r="I1537" s="551"/>
      <c r="J1537" s="551"/>
      <c r="K1537" s="511"/>
      <c r="L1537" s="549"/>
      <c r="M1537" s="549"/>
      <c r="N1537" s="550"/>
      <c r="O1537" s="549"/>
    </row>
    <row r="1538" spans="1:15" x14ac:dyDescent="0.2">
      <c r="A1538" s="549"/>
      <c r="B1538" s="549"/>
      <c r="C1538" s="549"/>
      <c r="D1538" s="549"/>
      <c r="E1538" s="549"/>
      <c r="F1538" s="549"/>
      <c r="G1538" s="549"/>
      <c r="H1538" s="550"/>
      <c r="I1538" s="551"/>
      <c r="J1538" s="551"/>
      <c r="K1538" s="511"/>
      <c r="L1538" s="549"/>
      <c r="M1538" s="549"/>
      <c r="N1538" s="550"/>
      <c r="O1538" s="549"/>
    </row>
    <row r="1539" spans="1:15" x14ac:dyDescent="0.2">
      <c r="A1539" s="549"/>
      <c r="B1539" s="549"/>
      <c r="C1539" s="549"/>
      <c r="D1539" s="549"/>
      <c r="E1539" s="549"/>
      <c r="F1539" s="549"/>
      <c r="G1539" s="549"/>
      <c r="H1539" s="550"/>
      <c r="I1539" s="551"/>
      <c r="J1539" s="551"/>
      <c r="K1539" s="511"/>
      <c r="L1539" s="549"/>
      <c r="M1539" s="549"/>
      <c r="N1539" s="550"/>
      <c r="O1539" s="549"/>
    </row>
    <row r="1540" spans="1:15" x14ac:dyDescent="0.2">
      <c r="A1540" s="549"/>
      <c r="B1540" s="549"/>
      <c r="C1540" s="549"/>
      <c r="D1540" s="549"/>
      <c r="E1540" s="549"/>
      <c r="F1540" s="549"/>
      <c r="G1540" s="549"/>
      <c r="H1540" s="550"/>
      <c r="I1540" s="551"/>
      <c r="J1540" s="551"/>
      <c r="K1540" s="511"/>
      <c r="L1540" s="549"/>
      <c r="M1540" s="549"/>
      <c r="N1540" s="550"/>
      <c r="O1540" s="549"/>
    </row>
    <row r="1541" spans="1:15" x14ac:dyDescent="0.2">
      <c r="A1541" s="549"/>
      <c r="B1541" s="549"/>
      <c r="C1541" s="549"/>
      <c r="D1541" s="549"/>
      <c r="E1541" s="549"/>
      <c r="F1541" s="549"/>
      <c r="G1541" s="549"/>
      <c r="H1541" s="550"/>
      <c r="I1541" s="551"/>
      <c r="J1541" s="551"/>
      <c r="K1541" s="511"/>
      <c r="L1541" s="549"/>
      <c r="M1541" s="549"/>
      <c r="N1541" s="550"/>
      <c r="O1541" s="549"/>
    </row>
    <row r="1542" spans="1:15" x14ac:dyDescent="0.2">
      <c r="A1542" s="549"/>
      <c r="B1542" s="549"/>
      <c r="C1542" s="549"/>
      <c r="D1542" s="549"/>
      <c r="E1542" s="549"/>
      <c r="F1542" s="549"/>
      <c r="G1542" s="549"/>
      <c r="H1542" s="550"/>
      <c r="I1542" s="551"/>
      <c r="J1542" s="551"/>
      <c r="K1542" s="511"/>
      <c r="L1542" s="549"/>
      <c r="M1542" s="549"/>
      <c r="N1542" s="550"/>
      <c r="O1542" s="549"/>
    </row>
    <row r="1543" spans="1:15" x14ac:dyDescent="0.2">
      <c r="A1543" s="549"/>
      <c r="B1543" s="549"/>
      <c r="C1543" s="549"/>
      <c r="D1543" s="549"/>
      <c r="E1543" s="549"/>
      <c r="F1543" s="549"/>
      <c r="G1543" s="549"/>
      <c r="H1543" s="550"/>
      <c r="I1543" s="551"/>
      <c r="J1543" s="551"/>
      <c r="K1543" s="511"/>
      <c r="L1543" s="549"/>
      <c r="M1543" s="549"/>
      <c r="N1543" s="550"/>
      <c r="O1543" s="549"/>
    </row>
    <row r="1544" spans="1:15" x14ac:dyDescent="0.2">
      <c r="A1544" s="549"/>
      <c r="B1544" s="549"/>
      <c r="C1544" s="549"/>
      <c r="D1544" s="549"/>
      <c r="E1544" s="549"/>
      <c r="F1544" s="549"/>
      <c r="G1544" s="549"/>
      <c r="H1544" s="550"/>
      <c r="I1544" s="551"/>
      <c r="J1544" s="551"/>
      <c r="K1544" s="511"/>
      <c r="L1544" s="549"/>
      <c r="M1544" s="549"/>
      <c r="N1544" s="550"/>
      <c r="O1544" s="549"/>
    </row>
    <row r="1545" spans="1:15" x14ac:dyDescent="0.2">
      <c r="A1545" s="549"/>
      <c r="B1545" s="549"/>
      <c r="C1545" s="549"/>
      <c r="D1545" s="549"/>
      <c r="E1545" s="549"/>
      <c r="F1545" s="549"/>
      <c r="G1545" s="549"/>
      <c r="H1545" s="550"/>
      <c r="I1545" s="551"/>
      <c r="J1545" s="551"/>
      <c r="K1545" s="511"/>
      <c r="L1545" s="549"/>
      <c r="M1545" s="549"/>
      <c r="N1545" s="550"/>
      <c r="O1545" s="549"/>
    </row>
    <row r="1546" spans="1:15" x14ac:dyDescent="0.2">
      <c r="A1546" s="549"/>
      <c r="B1546" s="549"/>
      <c r="C1546" s="549"/>
      <c r="D1546" s="549"/>
      <c r="E1546" s="549"/>
      <c r="F1546" s="549"/>
      <c r="G1546" s="549"/>
      <c r="H1546" s="550"/>
      <c r="I1546" s="551"/>
      <c r="J1546" s="551"/>
      <c r="K1546" s="511"/>
      <c r="L1546" s="549"/>
      <c r="M1546" s="549"/>
      <c r="N1546" s="550"/>
      <c r="O1546" s="549"/>
    </row>
    <row r="1547" spans="1:15" x14ac:dyDescent="0.2">
      <c r="A1547" s="549"/>
      <c r="B1547" s="549"/>
      <c r="C1547" s="549"/>
      <c r="D1547" s="549"/>
      <c r="E1547" s="549"/>
      <c r="F1547" s="549"/>
      <c r="G1547" s="549"/>
      <c r="H1547" s="550"/>
      <c r="I1547" s="551"/>
      <c r="J1547" s="551"/>
      <c r="K1547" s="511"/>
      <c r="L1547" s="549"/>
      <c r="M1547" s="549"/>
      <c r="N1547" s="550"/>
      <c r="O1547" s="549"/>
    </row>
    <row r="1548" spans="1:15" x14ac:dyDescent="0.2">
      <c r="A1548" s="549"/>
      <c r="B1548" s="549"/>
      <c r="C1548" s="549"/>
      <c r="D1548" s="549"/>
      <c r="E1548" s="549"/>
      <c r="F1548" s="549"/>
      <c r="G1548" s="549"/>
      <c r="H1548" s="550"/>
      <c r="I1548" s="551"/>
      <c r="J1548" s="551"/>
      <c r="K1548" s="511"/>
      <c r="L1548" s="549"/>
      <c r="M1548" s="549"/>
      <c r="N1548" s="550"/>
      <c r="O1548" s="549"/>
    </row>
    <row r="1549" spans="1:15" x14ac:dyDescent="0.2">
      <c r="A1549" s="549"/>
      <c r="B1549" s="549"/>
      <c r="C1549" s="549"/>
      <c r="D1549" s="549"/>
      <c r="E1549" s="549"/>
      <c r="F1549" s="549"/>
      <c r="G1549" s="549"/>
      <c r="H1549" s="550"/>
      <c r="I1549" s="551"/>
      <c r="J1549" s="551"/>
      <c r="K1549" s="511"/>
      <c r="L1549" s="549"/>
      <c r="M1549" s="549"/>
      <c r="N1549" s="550"/>
      <c r="O1549" s="549"/>
    </row>
    <row r="1550" spans="1:15" x14ac:dyDescent="0.2">
      <c r="A1550" s="549"/>
      <c r="B1550" s="549"/>
      <c r="C1550" s="549"/>
      <c r="D1550" s="549"/>
      <c r="E1550" s="549"/>
      <c r="F1550" s="549"/>
      <c r="G1550" s="549"/>
      <c r="H1550" s="550"/>
      <c r="I1550" s="551"/>
      <c r="J1550" s="551"/>
      <c r="K1550" s="511"/>
      <c r="L1550" s="549"/>
      <c r="M1550" s="549"/>
      <c r="N1550" s="550"/>
      <c r="O1550" s="549"/>
    </row>
    <row r="1551" spans="1:15" x14ac:dyDescent="0.2">
      <c r="A1551" s="549"/>
      <c r="B1551" s="549"/>
      <c r="C1551" s="549"/>
      <c r="D1551" s="549"/>
      <c r="E1551" s="549"/>
      <c r="F1551" s="549"/>
      <c r="G1551" s="549"/>
      <c r="H1551" s="550"/>
      <c r="I1551" s="551"/>
      <c r="J1551" s="551"/>
      <c r="K1551" s="511"/>
      <c r="L1551" s="549"/>
      <c r="M1551" s="549"/>
      <c r="N1551" s="550"/>
      <c r="O1551" s="549"/>
    </row>
    <row r="1552" spans="1:15" x14ac:dyDescent="0.2">
      <c r="A1552" s="549"/>
      <c r="B1552" s="549"/>
      <c r="C1552" s="549"/>
      <c r="D1552" s="549"/>
      <c r="E1552" s="549"/>
      <c r="F1552" s="549"/>
      <c r="G1552" s="549"/>
      <c r="H1552" s="550"/>
      <c r="I1552" s="551"/>
      <c r="J1552" s="551"/>
      <c r="K1552" s="511"/>
      <c r="L1552" s="549"/>
      <c r="M1552" s="549"/>
      <c r="N1552" s="550"/>
      <c r="O1552" s="549"/>
    </row>
    <row r="1553" spans="1:15" x14ac:dyDescent="0.2">
      <c r="A1553" s="549"/>
      <c r="B1553" s="549"/>
      <c r="C1553" s="549"/>
      <c r="D1553" s="549"/>
      <c r="E1553" s="549"/>
      <c r="F1553" s="549"/>
      <c r="G1553" s="549"/>
      <c r="H1553" s="550"/>
      <c r="I1553" s="551"/>
      <c r="J1553" s="551"/>
      <c r="K1553" s="511"/>
      <c r="L1553" s="549"/>
      <c r="M1553" s="549"/>
      <c r="N1553" s="550"/>
      <c r="O1553" s="549"/>
    </row>
    <row r="1554" spans="1:15" x14ac:dyDescent="0.2">
      <c r="A1554" s="549"/>
      <c r="B1554" s="549"/>
      <c r="C1554" s="549"/>
      <c r="D1554" s="549"/>
      <c r="E1554" s="549"/>
      <c r="F1554" s="549"/>
      <c r="G1554" s="549"/>
      <c r="H1554" s="550"/>
      <c r="I1554" s="551"/>
      <c r="J1554" s="551"/>
      <c r="K1554" s="511"/>
      <c r="L1554" s="549"/>
      <c r="M1554" s="549"/>
      <c r="N1554" s="550"/>
      <c r="O1554" s="549"/>
    </row>
    <row r="1555" spans="1:15" x14ac:dyDescent="0.2">
      <c r="A1555" s="549"/>
      <c r="B1555" s="549"/>
      <c r="C1555" s="549"/>
      <c r="D1555" s="549"/>
      <c r="E1555" s="549"/>
      <c r="F1555" s="549"/>
      <c r="G1555" s="549"/>
      <c r="H1555" s="550"/>
      <c r="I1555" s="551"/>
      <c r="J1555" s="551"/>
      <c r="K1555" s="511"/>
      <c r="L1555" s="549"/>
      <c r="M1555" s="549"/>
      <c r="N1555" s="550"/>
      <c r="O1555" s="549"/>
    </row>
    <row r="1556" spans="1:15" x14ac:dyDescent="0.2">
      <c r="A1556" s="549"/>
      <c r="B1556" s="549"/>
      <c r="C1556" s="549"/>
      <c r="D1556" s="549"/>
      <c r="E1556" s="549"/>
      <c r="F1556" s="549"/>
      <c r="G1556" s="549"/>
      <c r="H1556" s="550"/>
      <c r="I1556" s="551"/>
      <c r="J1556" s="551"/>
      <c r="K1556" s="511"/>
      <c r="L1556" s="549"/>
      <c r="M1556" s="549"/>
      <c r="N1556" s="550"/>
      <c r="O1556" s="549"/>
    </row>
    <row r="1557" spans="1:15" x14ac:dyDescent="0.2">
      <c r="A1557" s="549"/>
      <c r="B1557" s="549"/>
      <c r="C1557" s="549"/>
      <c r="D1557" s="549"/>
      <c r="E1557" s="549"/>
      <c r="F1557" s="549"/>
      <c r="G1557" s="549"/>
      <c r="H1557" s="550"/>
      <c r="I1557" s="551"/>
      <c r="J1557" s="551"/>
      <c r="K1557" s="511"/>
      <c r="L1557" s="549"/>
      <c r="M1557" s="549"/>
      <c r="N1557" s="550"/>
      <c r="O1557" s="549"/>
    </row>
    <row r="1558" spans="1:15" x14ac:dyDescent="0.2">
      <c r="A1558" s="549"/>
      <c r="B1558" s="549"/>
      <c r="C1558" s="549"/>
      <c r="D1558" s="549"/>
      <c r="E1558" s="549"/>
      <c r="F1558" s="549"/>
      <c r="G1558" s="549"/>
      <c r="H1558" s="550"/>
      <c r="I1558" s="551"/>
      <c r="J1558" s="551"/>
      <c r="K1558" s="511"/>
      <c r="L1558" s="549"/>
      <c r="M1558" s="549"/>
      <c r="N1558" s="550"/>
      <c r="O1558" s="549"/>
    </row>
    <row r="1559" spans="1:15" x14ac:dyDescent="0.2">
      <c r="A1559" s="549"/>
      <c r="B1559" s="549"/>
      <c r="C1559" s="549"/>
      <c r="D1559" s="549"/>
      <c r="E1559" s="549"/>
      <c r="F1559" s="549"/>
      <c r="G1559" s="549"/>
      <c r="H1559" s="550"/>
      <c r="I1559" s="551"/>
      <c r="J1559" s="551"/>
      <c r="K1559" s="511"/>
      <c r="L1559" s="549"/>
      <c r="M1559" s="549"/>
      <c r="N1559" s="550"/>
      <c r="O1559" s="549"/>
    </row>
    <row r="1560" spans="1:15" x14ac:dyDescent="0.2">
      <c r="A1560" s="549"/>
      <c r="B1560" s="549"/>
      <c r="C1560" s="549"/>
      <c r="D1560" s="549"/>
      <c r="E1560" s="549"/>
      <c r="F1560" s="549"/>
      <c r="G1560" s="549"/>
      <c r="H1560" s="550"/>
      <c r="I1560" s="551"/>
      <c r="J1560" s="551"/>
      <c r="K1560" s="511"/>
      <c r="L1560" s="549"/>
      <c r="M1560" s="549"/>
      <c r="N1560" s="550"/>
      <c r="O1560" s="549"/>
    </row>
    <row r="1561" spans="1:15" x14ac:dyDescent="0.2">
      <c r="A1561" s="549"/>
      <c r="B1561" s="549"/>
      <c r="C1561" s="549"/>
      <c r="D1561" s="549"/>
      <c r="E1561" s="549"/>
      <c r="F1561" s="549"/>
      <c r="G1561" s="549"/>
      <c r="H1561" s="550"/>
      <c r="I1561" s="551"/>
      <c r="J1561" s="551"/>
      <c r="K1561" s="511"/>
      <c r="L1561" s="549"/>
      <c r="M1561" s="549"/>
      <c r="N1561" s="550"/>
      <c r="O1561" s="549"/>
    </row>
    <row r="1562" spans="1:15" x14ac:dyDescent="0.2">
      <c r="A1562" s="549"/>
      <c r="B1562" s="549"/>
      <c r="C1562" s="549"/>
      <c r="D1562" s="549"/>
      <c r="E1562" s="549"/>
      <c r="F1562" s="549"/>
      <c r="G1562" s="549"/>
      <c r="H1562" s="550"/>
      <c r="I1562" s="551"/>
      <c r="J1562" s="551"/>
      <c r="K1562" s="511"/>
      <c r="L1562" s="549"/>
      <c r="M1562" s="549"/>
      <c r="N1562" s="550"/>
      <c r="O1562" s="549"/>
    </row>
    <row r="1563" spans="1:15" x14ac:dyDescent="0.2">
      <c r="A1563" s="549"/>
      <c r="B1563" s="549"/>
      <c r="C1563" s="549"/>
      <c r="D1563" s="549"/>
      <c r="E1563" s="549"/>
      <c r="F1563" s="549"/>
      <c r="G1563" s="549"/>
      <c r="H1563" s="550"/>
      <c r="I1563" s="551"/>
      <c r="J1563" s="551"/>
      <c r="K1563" s="511"/>
      <c r="L1563" s="549"/>
      <c r="M1563" s="549"/>
      <c r="N1563" s="550"/>
      <c r="O1563" s="549"/>
    </row>
    <row r="1564" spans="1:15" x14ac:dyDescent="0.2">
      <c r="A1564" s="549"/>
      <c r="B1564" s="549"/>
      <c r="C1564" s="549"/>
      <c r="D1564" s="549"/>
      <c r="E1564" s="549"/>
      <c r="F1564" s="549"/>
      <c r="G1564" s="549"/>
      <c r="H1564" s="550"/>
      <c r="I1564" s="551"/>
      <c r="J1564" s="551"/>
      <c r="K1564" s="511"/>
      <c r="L1564" s="549"/>
      <c r="M1564" s="549"/>
      <c r="N1564" s="550"/>
      <c r="O1564" s="549"/>
    </row>
    <row r="1565" spans="1:15" x14ac:dyDescent="0.2">
      <c r="A1565" s="549"/>
      <c r="B1565" s="549"/>
      <c r="C1565" s="549"/>
      <c r="D1565" s="549"/>
      <c r="E1565" s="549"/>
      <c r="F1565" s="549"/>
      <c r="G1565" s="549"/>
      <c r="H1565" s="550"/>
      <c r="I1565" s="551"/>
      <c r="J1565" s="551"/>
      <c r="K1565" s="511"/>
      <c r="L1565" s="549"/>
      <c r="M1565" s="549"/>
      <c r="N1565" s="550"/>
      <c r="O1565" s="549"/>
    </row>
    <row r="1566" spans="1:15" x14ac:dyDescent="0.2">
      <c r="A1566" s="549"/>
      <c r="B1566" s="549"/>
      <c r="C1566" s="549"/>
      <c r="D1566" s="549"/>
      <c r="E1566" s="549"/>
      <c r="F1566" s="549"/>
      <c r="G1566" s="549"/>
      <c r="H1566" s="550"/>
      <c r="I1566" s="551"/>
      <c r="J1566" s="551"/>
      <c r="K1566" s="511"/>
      <c r="L1566" s="549"/>
      <c r="M1566" s="549"/>
      <c r="N1566" s="550"/>
      <c r="O1566" s="549"/>
    </row>
    <row r="1567" spans="1:15" x14ac:dyDescent="0.2">
      <c r="A1567" s="549"/>
      <c r="B1567" s="549"/>
      <c r="C1567" s="549"/>
      <c r="D1567" s="549"/>
      <c r="E1567" s="549"/>
      <c r="F1567" s="549"/>
      <c r="G1567" s="549"/>
      <c r="H1567" s="550"/>
      <c r="I1567" s="551"/>
      <c r="J1567" s="551"/>
      <c r="K1567" s="511"/>
      <c r="L1567" s="549"/>
      <c r="M1567" s="549"/>
      <c r="N1567" s="550"/>
      <c r="O1567" s="549"/>
    </row>
    <row r="1568" spans="1:15" x14ac:dyDescent="0.2">
      <c r="A1568" s="549"/>
      <c r="B1568" s="549"/>
      <c r="C1568" s="549"/>
      <c r="D1568" s="549"/>
      <c r="E1568" s="549"/>
      <c r="F1568" s="549"/>
      <c r="G1568" s="549"/>
      <c r="H1568" s="550"/>
      <c r="I1568" s="551"/>
      <c r="J1568" s="551"/>
      <c r="K1568" s="511"/>
      <c r="L1568" s="549"/>
      <c r="M1568" s="549"/>
      <c r="N1568" s="550"/>
      <c r="O1568" s="549"/>
    </row>
    <row r="1569" spans="1:15" x14ac:dyDescent="0.2">
      <c r="A1569" s="549"/>
      <c r="B1569" s="549"/>
      <c r="C1569" s="549"/>
      <c r="D1569" s="549"/>
      <c r="E1569" s="549"/>
      <c r="F1569" s="549"/>
      <c r="G1569" s="549"/>
      <c r="H1569" s="550"/>
      <c r="I1569" s="551"/>
      <c r="J1569" s="551"/>
      <c r="K1569" s="511"/>
      <c r="L1569" s="549"/>
      <c r="M1569" s="549"/>
      <c r="N1569" s="550"/>
      <c r="O1569" s="549"/>
    </row>
    <row r="1570" spans="1:15" x14ac:dyDescent="0.2">
      <c r="A1570" s="549"/>
      <c r="B1570" s="549"/>
      <c r="C1570" s="549"/>
      <c r="D1570" s="549"/>
      <c r="E1570" s="549"/>
      <c r="F1570" s="549"/>
      <c r="G1570" s="549"/>
      <c r="H1570" s="550"/>
      <c r="I1570" s="551"/>
      <c r="J1570" s="551"/>
      <c r="K1570" s="511"/>
      <c r="L1570" s="549"/>
      <c r="M1570" s="549"/>
      <c r="N1570" s="550"/>
      <c r="O1570" s="549"/>
    </row>
    <row r="1571" spans="1:15" x14ac:dyDescent="0.2">
      <c r="A1571" s="549"/>
      <c r="B1571" s="549"/>
      <c r="C1571" s="549"/>
      <c r="D1571" s="549"/>
      <c r="E1571" s="549"/>
      <c r="F1571" s="549"/>
      <c r="G1571" s="549"/>
      <c r="H1571" s="550"/>
      <c r="I1571" s="551"/>
      <c r="J1571" s="551"/>
      <c r="K1571" s="511"/>
      <c r="L1571" s="549"/>
      <c r="M1571" s="549"/>
      <c r="N1571" s="550"/>
      <c r="O1571" s="549"/>
    </row>
    <row r="1572" spans="1:15" x14ac:dyDescent="0.2">
      <c r="A1572" s="549"/>
      <c r="B1572" s="549"/>
      <c r="C1572" s="549"/>
      <c r="D1572" s="549"/>
      <c r="E1572" s="549"/>
      <c r="F1572" s="549"/>
      <c r="G1572" s="549"/>
      <c r="H1572" s="550"/>
      <c r="I1572" s="551"/>
      <c r="J1572" s="551"/>
      <c r="K1572" s="511"/>
      <c r="L1572" s="549"/>
      <c r="M1572" s="549"/>
      <c r="N1572" s="550"/>
      <c r="O1572" s="549"/>
    </row>
    <row r="1573" spans="1:15" x14ac:dyDescent="0.2">
      <c r="A1573" s="549"/>
      <c r="B1573" s="549"/>
      <c r="C1573" s="549"/>
      <c r="D1573" s="549"/>
      <c r="E1573" s="549"/>
      <c r="F1573" s="549"/>
      <c r="G1573" s="549"/>
      <c r="H1573" s="550"/>
      <c r="I1573" s="551"/>
      <c r="J1573" s="551"/>
      <c r="K1573" s="511"/>
      <c r="L1573" s="549"/>
      <c r="M1573" s="549"/>
      <c r="N1573" s="550"/>
      <c r="O1573" s="549"/>
    </row>
    <row r="1574" spans="1:15" x14ac:dyDescent="0.2">
      <c r="A1574" s="549"/>
      <c r="B1574" s="549"/>
      <c r="C1574" s="549"/>
      <c r="D1574" s="549"/>
      <c r="E1574" s="549"/>
      <c r="F1574" s="549"/>
      <c r="G1574" s="549"/>
      <c r="H1574" s="550"/>
      <c r="I1574" s="551"/>
      <c r="J1574" s="551"/>
      <c r="K1574" s="511"/>
      <c r="L1574" s="549"/>
      <c r="M1574" s="549"/>
      <c r="N1574" s="550"/>
      <c r="O1574" s="549"/>
    </row>
    <row r="1575" spans="1:15" x14ac:dyDescent="0.2">
      <c r="A1575" s="549"/>
      <c r="B1575" s="549"/>
      <c r="C1575" s="549"/>
      <c r="D1575" s="549"/>
      <c r="E1575" s="549"/>
      <c r="F1575" s="549"/>
      <c r="G1575" s="549"/>
      <c r="H1575" s="550"/>
      <c r="I1575" s="551"/>
      <c r="J1575" s="551"/>
      <c r="K1575" s="511"/>
      <c r="L1575" s="549"/>
      <c r="M1575" s="549"/>
      <c r="N1575" s="550"/>
      <c r="O1575" s="549"/>
    </row>
    <row r="1576" spans="1:15" x14ac:dyDescent="0.2">
      <c r="A1576" s="549"/>
      <c r="B1576" s="549"/>
      <c r="C1576" s="549"/>
      <c r="D1576" s="549"/>
      <c r="E1576" s="549"/>
      <c r="F1576" s="549"/>
      <c r="G1576" s="549"/>
      <c r="H1576" s="550"/>
      <c r="I1576" s="551"/>
      <c r="J1576" s="551"/>
      <c r="K1576" s="511"/>
      <c r="L1576" s="549"/>
      <c r="M1576" s="549"/>
      <c r="N1576" s="550"/>
      <c r="O1576" s="549"/>
    </row>
    <row r="1577" spans="1:15" x14ac:dyDescent="0.2">
      <c r="A1577" s="549"/>
      <c r="B1577" s="549"/>
      <c r="C1577" s="549"/>
      <c r="D1577" s="549"/>
      <c r="E1577" s="549"/>
      <c r="F1577" s="549"/>
      <c r="G1577" s="549"/>
      <c r="H1577" s="550"/>
      <c r="I1577" s="551"/>
      <c r="J1577" s="551"/>
      <c r="K1577" s="511"/>
      <c r="L1577" s="549"/>
      <c r="M1577" s="549"/>
      <c r="N1577" s="550"/>
      <c r="O1577" s="549"/>
    </row>
    <row r="1578" spans="1:15" x14ac:dyDescent="0.2">
      <c r="A1578" s="549"/>
      <c r="B1578" s="549"/>
      <c r="C1578" s="549"/>
      <c r="D1578" s="549"/>
      <c r="E1578" s="549"/>
      <c r="F1578" s="549"/>
      <c r="G1578" s="549"/>
      <c r="H1578" s="550"/>
      <c r="I1578" s="551"/>
      <c r="J1578" s="551"/>
      <c r="K1578" s="511"/>
      <c r="L1578" s="549"/>
      <c r="M1578" s="549"/>
      <c r="N1578" s="550"/>
      <c r="O1578" s="549"/>
    </row>
    <row r="1579" spans="1:15" x14ac:dyDescent="0.2">
      <c r="A1579" s="549"/>
      <c r="B1579" s="549"/>
      <c r="C1579" s="549"/>
      <c r="D1579" s="549"/>
      <c r="E1579" s="549"/>
      <c r="F1579" s="549"/>
      <c r="G1579" s="549"/>
      <c r="H1579" s="550"/>
      <c r="I1579" s="551"/>
      <c r="J1579" s="551"/>
      <c r="K1579" s="511"/>
      <c r="L1579" s="549"/>
      <c r="M1579" s="549"/>
      <c r="N1579" s="550"/>
      <c r="O1579" s="549"/>
    </row>
    <row r="1580" spans="1:15" x14ac:dyDescent="0.2">
      <c r="A1580" s="549"/>
      <c r="B1580" s="549"/>
      <c r="C1580" s="549"/>
      <c r="D1580" s="549"/>
      <c r="E1580" s="549"/>
      <c r="F1580" s="549"/>
      <c r="G1580" s="549"/>
      <c r="H1580" s="550"/>
      <c r="I1580" s="551"/>
      <c r="J1580" s="551"/>
      <c r="K1580" s="511"/>
      <c r="L1580" s="549"/>
      <c r="M1580" s="549"/>
      <c r="N1580" s="550"/>
      <c r="O1580" s="549"/>
    </row>
    <row r="1581" spans="1:15" x14ac:dyDescent="0.2">
      <c r="A1581" s="549"/>
      <c r="B1581" s="549"/>
      <c r="C1581" s="549"/>
      <c r="D1581" s="549"/>
      <c r="E1581" s="549"/>
      <c r="F1581" s="549"/>
      <c r="G1581" s="549"/>
      <c r="H1581" s="550"/>
      <c r="I1581" s="551"/>
      <c r="J1581" s="551"/>
      <c r="K1581" s="511"/>
      <c r="L1581" s="549"/>
      <c r="M1581" s="549"/>
      <c r="N1581" s="550"/>
      <c r="O1581" s="549"/>
    </row>
    <row r="1582" spans="1:15" x14ac:dyDescent="0.2">
      <c r="A1582" s="549"/>
      <c r="B1582" s="549"/>
      <c r="C1582" s="549"/>
      <c r="D1582" s="549"/>
      <c r="E1582" s="549"/>
      <c r="F1582" s="549"/>
      <c r="G1582" s="549"/>
      <c r="H1582" s="550"/>
      <c r="I1582" s="551"/>
      <c r="J1582" s="551"/>
      <c r="K1582" s="511"/>
      <c r="L1582" s="549"/>
      <c r="M1582" s="549"/>
      <c r="N1582" s="550"/>
      <c r="O1582" s="549"/>
    </row>
    <row r="1583" spans="1:15" x14ac:dyDescent="0.2">
      <c r="A1583" s="549"/>
      <c r="B1583" s="549"/>
      <c r="C1583" s="549"/>
      <c r="D1583" s="549"/>
      <c r="E1583" s="549"/>
      <c r="F1583" s="549"/>
      <c r="G1583" s="549"/>
      <c r="H1583" s="550"/>
      <c r="I1583" s="551"/>
      <c r="J1583" s="551"/>
      <c r="K1583" s="511"/>
      <c r="L1583" s="549"/>
      <c r="M1583" s="549"/>
      <c r="N1583" s="550"/>
      <c r="O1583" s="549"/>
    </row>
    <row r="1584" spans="1:15" x14ac:dyDescent="0.2">
      <c r="A1584" s="549"/>
      <c r="B1584" s="549"/>
      <c r="C1584" s="549"/>
      <c r="D1584" s="549"/>
      <c r="E1584" s="549"/>
      <c r="F1584" s="549"/>
      <c r="G1584" s="549"/>
      <c r="H1584" s="550"/>
      <c r="I1584" s="551"/>
      <c r="J1584" s="551"/>
      <c r="K1584" s="511"/>
      <c r="L1584" s="549"/>
      <c r="M1584" s="549"/>
      <c r="N1584" s="550"/>
      <c r="O1584" s="549"/>
    </row>
    <row r="1585" spans="1:15" x14ac:dyDescent="0.2">
      <c r="A1585" s="549"/>
      <c r="B1585" s="549"/>
      <c r="C1585" s="549"/>
      <c r="D1585" s="549"/>
      <c r="E1585" s="549"/>
      <c r="F1585" s="549"/>
      <c r="G1585" s="549"/>
      <c r="H1585" s="550"/>
      <c r="I1585" s="551"/>
      <c r="J1585" s="551"/>
      <c r="K1585" s="511"/>
      <c r="L1585" s="549"/>
      <c r="M1585" s="549"/>
      <c r="N1585" s="550"/>
      <c r="O1585" s="549"/>
    </row>
    <row r="1586" spans="1:15" x14ac:dyDescent="0.2">
      <c r="A1586" s="549"/>
      <c r="B1586" s="549"/>
      <c r="C1586" s="549"/>
      <c r="D1586" s="549"/>
      <c r="E1586" s="549"/>
      <c r="F1586" s="549"/>
      <c r="G1586" s="549"/>
      <c r="H1586" s="550"/>
      <c r="I1586" s="551"/>
      <c r="J1586" s="551"/>
      <c r="K1586" s="511"/>
      <c r="L1586" s="549"/>
      <c r="M1586" s="549"/>
      <c r="N1586" s="550"/>
      <c r="O1586" s="549"/>
    </row>
    <row r="1587" spans="1:15" x14ac:dyDescent="0.2">
      <c r="A1587" s="549"/>
      <c r="B1587" s="549"/>
      <c r="C1587" s="549"/>
      <c r="D1587" s="549"/>
      <c r="E1587" s="549"/>
      <c r="F1587" s="549"/>
      <c r="G1587" s="549"/>
      <c r="H1587" s="550"/>
      <c r="I1587" s="551"/>
      <c r="J1587" s="551"/>
      <c r="K1587" s="511"/>
      <c r="L1587" s="549"/>
      <c r="M1587" s="549"/>
      <c r="N1587" s="550"/>
      <c r="O1587" s="549"/>
    </row>
    <row r="1588" spans="1:15" x14ac:dyDescent="0.2">
      <c r="A1588" s="549"/>
      <c r="B1588" s="549"/>
      <c r="C1588" s="549"/>
      <c r="D1588" s="549"/>
      <c r="E1588" s="549"/>
      <c r="F1588" s="549"/>
      <c r="G1588" s="549"/>
      <c r="H1588" s="550"/>
      <c r="I1588" s="551"/>
      <c r="J1588" s="551"/>
      <c r="K1588" s="511"/>
      <c r="L1588" s="549"/>
      <c r="M1588" s="549"/>
      <c r="N1588" s="550"/>
      <c r="O1588" s="549"/>
    </row>
    <row r="1589" spans="1:15" x14ac:dyDescent="0.2">
      <c r="A1589" s="549"/>
      <c r="B1589" s="549"/>
      <c r="C1589" s="549"/>
      <c r="D1589" s="549"/>
      <c r="E1589" s="549"/>
      <c r="F1589" s="549"/>
      <c r="G1589" s="549"/>
      <c r="H1589" s="550"/>
      <c r="I1589" s="551"/>
      <c r="J1589" s="551"/>
      <c r="K1589" s="511"/>
      <c r="L1589" s="549"/>
      <c r="M1589" s="549"/>
      <c r="N1589" s="550"/>
      <c r="O1589" s="549"/>
    </row>
    <row r="1590" spans="1:15" x14ac:dyDescent="0.2">
      <c r="A1590" s="549"/>
      <c r="B1590" s="549"/>
      <c r="C1590" s="549"/>
      <c r="D1590" s="549"/>
      <c r="E1590" s="549"/>
      <c r="F1590" s="549"/>
      <c r="G1590" s="549"/>
      <c r="H1590" s="550"/>
      <c r="I1590" s="551"/>
      <c r="J1590" s="551"/>
      <c r="K1590" s="511"/>
      <c r="L1590" s="549"/>
      <c r="M1590" s="549"/>
      <c r="N1590" s="550"/>
      <c r="O1590" s="549"/>
    </row>
    <row r="1591" spans="1:15" x14ac:dyDescent="0.2">
      <c r="A1591" s="549"/>
      <c r="B1591" s="549"/>
      <c r="C1591" s="549"/>
      <c r="D1591" s="549"/>
      <c r="E1591" s="549"/>
      <c r="F1591" s="549"/>
      <c r="G1591" s="549"/>
      <c r="H1591" s="550"/>
      <c r="I1591" s="551"/>
      <c r="J1591" s="551"/>
      <c r="K1591" s="511"/>
      <c r="L1591" s="549"/>
      <c r="M1591" s="549"/>
      <c r="N1591" s="550"/>
      <c r="O1591" s="549"/>
    </row>
    <row r="1592" spans="1:15" x14ac:dyDescent="0.2">
      <c r="A1592" s="549"/>
      <c r="B1592" s="549"/>
      <c r="C1592" s="549"/>
      <c r="D1592" s="549"/>
      <c r="E1592" s="549"/>
      <c r="F1592" s="549"/>
      <c r="G1592" s="549"/>
      <c r="H1592" s="550"/>
      <c r="I1592" s="551"/>
      <c r="J1592" s="551"/>
      <c r="K1592" s="511"/>
      <c r="L1592" s="549"/>
      <c r="M1592" s="549"/>
      <c r="N1592" s="550"/>
      <c r="O1592" s="549"/>
    </row>
    <row r="1593" spans="1:15" x14ac:dyDescent="0.2">
      <c r="A1593" s="549"/>
      <c r="B1593" s="549"/>
      <c r="C1593" s="549"/>
      <c r="D1593" s="549"/>
      <c r="E1593" s="549"/>
      <c r="F1593" s="549"/>
      <c r="G1593" s="549"/>
      <c r="H1593" s="550"/>
      <c r="I1593" s="551"/>
      <c r="J1593" s="551"/>
      <c r="K1593" s="511"/>
      <c r="L1593" s="549"/>
      <c r="M1593" s="549"/>
      <c r="N1593" s="550"/>
      <c r="O1593" s="549"/>
    </row>
    <row r="1594" spans="1:15" x14ac:dyDescent="0.2">
      <c r="A1594" s="549"/>
      <c r="B1594" s="549"/>
      <c r="C1594" s="549"/>
      <c r="D1594" s="549"/>
      <c r="E1594" s="549"/>
      <c r="F1594" s="549"/>
      <c r="G1594" s="549"/>
      <c r="H1594" s="550"/>
      <c r="I1594" s="551"/>
      <c r="J1594" s="551"/>
      <c r="K1594" s="511"/>
      <c r="L1594" s="549"/>
      <c r="M1594" s="549"/>
      <c r="N1594" s="550"/>
      <c r="O1594" s="549"/>
    </row>
    <row r="1595" spans="1:15" x14ac:dyDescent="0.2">
      <c r="A1595" s="549"/>
      <c r="B1595" s="549"/>
      <c r="C1595" s="549"/>
      <c r="D1595" s="549"/>
      <c r="E1595" s="549"/>
      <c r="F1595" s="549"/>
      <c r="G1595" s="549"/>
      <c r="H1595" s="550"/>
      <c r="I1595" s="551"/>
      <c r="J1595" s="551"/>
      <c r="K1595" s="511"/>
      <c r="L1595" s="549"/>
      <c r="M1595" s="549"/>
      <c r="N1595" s="550"/>
      <c r="O1595" s="549"/>
    </row>
    <row r="1596" spans="1:15" x14ac:dyDescent="0.2">
      <c r="A1596" s="549"/>
      <c r="B1596" s="549"/>
      <c r="C1596" s="549"/>
      <c r="D1596" s="549"/>
      <c r="E1596" s="549"/>
      <c r="F1596" s="549"/>
      <c r="G1596" s="549"/>
      <c r="H1596" s="550"/>
      <c r="I1596" s="551"/>
      <c r="J1596" s="551"/>
      <c r="K1596" s="511"/>
      <c r="L1596" s="549"/>
      <c r="M1596" s="549"/>
      <c r="N1596" s="550"/>
      <c r="O1596" s="549"/>
    </row>
    <row r="1597" spans="1:15" x14ac:dyDescent="0.2">
      <c r="A1597" s="549"/>
      <c r="B1597" s="549"/>
      <c r="C1597" s="549"/>
      <c r="D1597" s="549"/>
      <c r="E1597" s="549"/>
      <c r="F1597" s="549"/>
      <c r="G1597" s="549"/>
      <c r="H1597" s="550"/>
      <c r="I1597" s="551"/>
      <c r="J1597" s="551"/>
      <c r="K1597" s="511"/>
      <c r="L1597" s="549"/>
      <c r="M1597" s="549"/>
      <c r="N1597" s="550"/>
      <c r="O1597" s="549"/>
    </row>
    <row r="1598" spans="1:15" x14ac:dyDescent="0.2">
      <c r="A1598" s="549"/>
      <c r="B1598" s="549"/>
      <c r="C1598" s="549"/>
      <c r="D1598" s="549"/>
      <c r="E1598" s="549"/>
      <c r="F1598" s="549"/>
      <c r="G1598" s="549"/>
      <c r="H1598" s="550"/>
      <c r="I1598" s="551"/>
      <c r="J1598" s="551"/>
      <c r="K1598" s="511"/>
      <c r="L1598" s="549"/>
      <c r="M1598" s="549"/>
      <c r="N1598" s="550"/>
      <c r="O1598" s="549"/>
    </row>
    <row r="1599" spans="1:15" x14ac:dyDescent="0.2">
      <c r="A1599" s="549"/>
      <c r="B1599" s="549"/>
      <c r="C1599" s="549"/>
      <c r="D1599" s="549"/>
      <c r="E1599" s="549"/>
      <c r="F1599" s="549"/>
      <c r="G1599" s="549"/>
      <c r="H1599" s="550"/>
      <c r="I1599" s="551"/>
      <c r="J1599" s="551"/>
      <c r="K1599" s="511"/>
      <c r="L1599" s="549"/>
      <c r="M1599" s="549"/>
      <c r="N1599" s="550"/>
      <c r="O1599" s="549"/>
    </row>
    <row r="1600" spans="1:15" x14ac:dyDescent="0.2">
      <c r="A1600" s="549"/>
      <c r="B1600" s="549"/>
      <c r="C1600" s="549"/>
      <c r="D1600" s="549"/>
      <c r="E1600" s="549"/>
      <c r="F1600" s="549"/>
      <c r="G1600" s="549"/>
      <c r="H1600" s="550"/>
      <c r="I1600" s="551"/>
      <c r="J1600" s="551"/>
      <c r="K1600" s="511"/>
      <c r="L1600" s="549"/>
      <c r="M1600" s="549"/>
      <c r="N1600" s="550"/>
      <c r="O1600" s="549"/>
    </row>
    <row r="1601" spans="1:15" x14ac:dyDescent="0.2">
      <c r="A1601" s="549"/>
      <c r="B1601" s="549"/>
      <c r="C1601" s="549"/>
      <c r="D1601" s="549"/>
      <c r="E1601" s="549"/>
      <c r="F1601" s="549"/>
      <c r="G1601" s="549"/>
      <c r="H1601" s="550"/>
      <c r="I1601" s="551"/>
      <c r="J1601" s="551"/>
      <c r="K1601" s="511"/>
      <c r="L1601" s="549"/>
      <c r="M1601" s="549"/>
      <c r="N1601" s="550"/>
      <c r="O1601" s="549"/>
    </row>
    <row r="1602" spans="1:15" x14ac:dyDescent="0.2">
      <c r="A1602" s="549"/>
      <c r="B1602" s="549"/>
      <c r="C1602" s="549"/>
      <c r="D1602" s="549"/>
      <c r="E1602" s="549"/>
      <c r="F1602" s="549"/>
      <c r="G1602" s="549"/>
      <c r="H1602" s="550"/>
      <c r="I1602" s="551"/>
      <c r="J1602" s="551"/>
      <c r="K1602" s="511"/>
      <c r="L1602" s="549"/>
      <c r="M1602" s="549"/>
      <c r="N1602" s="550"/>
      <c r="O1602" s="549"/>
    </row>
    <row r="1603" spans="1:15" x14ac:dyDescent="0.2">
      <c r="A1603" s="549"/>
      <c r="B1603" s="549"/>
      <c r="C1603" s="549"/>
      <c r="D1603" s="549"/>
      <c r="E1603" s="549"/>
      <c r="F1603" s="549"/>
      <c r="G1603" s="549"/>
      <c r="H1603" s="550"/>
      <c r="I1603" s="551"/>
      <c r="J1603" s="551"/>
      <c r="K1603" s="511"/>
      <c r="L1603" s="549"/>
      <c r="M1603" s="549"/>
      <c r="N1603" s="550"/>
      <c r="O1603" s="549"/>
    </row>
    <row r="1604" spans="1:15" x14ac:dyDescent="0.2">
      <c r="A1604" s="549"/>
      <c r="B1604" s="549"/>
      <c r="C1604" s="549"/>
      <c r="D1604" s="549"/>
      <c r="E1604" s="549"/>
      <c r="F1604" s="549"/>
      <c r="G1604" s="549"/>
      <c r="H1604" s="550"/>
      <c r="I1604" s="551"/>
      <c r="J1604" s="551"/>
      <c r="K1604" s="511"/>
      <c r="L1604" s="549"/>
      <c r="M1604" s="549"/>
      <c r="N1604" s="550"/>
      <c r="O1604" s="549"/>
    </row>
    <row r="1605" spans="1:15" x14ac:dyDescent="0.2">
      <c r="A1605" s="549"/>
      <c r="B1605" s="549"/>
      <c r="C1605" s="549"/>
      <c r="D1605" s="549"/>
      <c r="E1605" s="549"/>
      <c r="F1605" s="549"/>
      <c r="G1605" s="549"/>
      <c r="H1605" s="550"/>
      <c r="I1605" s="551"/>
      <c r="J1605" s="551"/>
      <c r="K1605" s="511"/>
      <c r="L1605" s="549"/>
      <c r="M1605" s="549"/>
      <c r="N1605" s="550"/>
      <c r="O1605" s="549"/>
    </row>
    <row r="1606" spans="1:15" x14ac:dyDescent="0.2">
      <c r="A1606" s="549"/>
      <c r="B1606" s="549"/>
      <c r="C1606" s="549"/>
      <c r="D1606" s="549"/>
      <c r="E1606" s="549"/>
      <c r="F1606" s="549"/>
      <c r="G1606" s="549"/>
      <c r="H1606" s="550"/>
      <c r="I1606" s="551"/>
      <c r="J1606" s="551"/>
      <c r="K1606" s="511"/>
      <c r="L1606" s="549"/>
      <c r="M1606" s="549"/>
      <c r="N1606" s="550"/>
      <c r="O1606" s="549"/>
    </row>
    <row r="1607" spans="1:15" x14ac:dyDescent="0.2">
      <c r="A1607" s="549"/>
      <c r="B1607" s="549"/>
      <c r="C1607" s="549"/>
      <c r="D1607" s="549"/>
      <c r="E1607" s="549"/>
      <c r="F1607" s="549"/>
      <c r="G1607" s="549"/>
      <c r="H1607" s="550"/>
      <c r="I1607" s="551"/>
      <c r="J1607" s="551"/>
      <c r="K1607" s="511"/>
      <c r="L1607" s="549"/>
      <c r="M1607" s="549"/>
      <c r="N1607" s="550"/>
      <c r="O1607" s="549"/>
    </row>
    <row r="1608" spans="1:15" x14ac:dyDescent="0.2">
      <c r="A1608" s="549"/>
      <c r="B1608" s="549"/>
      <c r="C1608" s="549"/>
      <c r="D1608" s="549"/>
      <c r="E1608" s="549"/>
      <c r="F1608" s="549"/>
      <c r="G1608" s="549"/>
      <c r="H1608" s="550"/>
      <c r="I1608" s="551"/>
      <c r="J1608" s="551"/>
      <c r="K1608" s="511"/>
      <c r="L1608" s="549"/>
      <c r="M1608" s="549"/>
      <c r="N1608" s="550"/>
      <c r="O1608" s="549"/>
    </row>
    <row r="1609" spans="1:15" x14ac:dyDescent="0.2">
      <c r="A1609" s="549"/>
      <c r="B1609" s="549"/>
      <c r="C1609" s="549"/>
      <c r="D1609" s="549"/>
      <c r="E1609" s="549"/>
      <c r="F1609" s="549"/>
      <c r="G1609" s="549"/>
      <c r="H1609" s="550"/>
      <c r="I1609" s="551"/>
      <c r="J1609" s="551"/>
      <c r="K1609" s="511"/>
      <c r="L1609" s="549"/>
      <c r="M1609" s="549"/>
      <c r="N1609" s="550"/>
      <c r="O1609" s="549"/>
    </row>
    <row r="1610" spans="1:15" x14ac:dyDescent="0.2">
      <c r="A1610" s="549"/>
      <c r="B1610" s="549"/>
      <c r="C1610" s="549"/>
      <c r="D1610" s="549"/>
      <c r="E1610" s="549"/>
      <c r="F1610" s="549"/>
      <c r="G1610" s="549"/>
      <c r="H1610" s="550"/>
      <c r="I1610" s="551"/>
      <c r="J1610" s="551"/>
      <c r="K1610" s="511"/>
      <c r="L1610" s="549"/>
      <c r="M1610" s="549"/>
      <c r="N1610" s="550"/>
      <c r="O1610" s="549"/>
    </row>
    <row r="1611" spans="1:15" x14ac:dyDescent="0.2">
      <c r="A1611" s="549"/>
      <c r="B1611" s="549"/>
      <c r="C1611" s="549"/>
      <c r="D1611" s="549"/>
      <c r="E1611" s="549"/>
      <c r="F1611" s="549"/>
      <c r="G1611" s="549"/>
      <c r="H1611" s="550"/>
      <c r="I1611" s="551"/>
      <c r="J1611" s="551"/>
      <c r="K1611" s="511"/>
      <c r="L1611" s="549"/>
      <c r="M1611" s="549"/>
      <c r="N1611" s="550"/>
      <c r="O1611" s="549"/>
    </row>
    <row r="1612" spans="1:15" x14ac:dyDescent="0.2">
      <c r="A1612" s="549"/>
      <c r="B1612" s="549"/>
      <c r="C1612" s="549"/>
      <c r="D1612" s="549"/>
      <c r="E1612" s="549"/>
      <c r="F1612" s="549"/>
      <c r="G1612" s="549"/>
      <c r="H1612" s="550"/>
      <c r="I1612" s="551"/>
      <c r="J1612" s="551"/>
      <c r="K1612" s="511"/>
      <c r="L1612" s="549"/>
      <c r="M1612" s="549"/>
      <c r="N1612" s="550"/>
      <c r="O1612" s="549"/>
    </row>
    <row r="1613" spans="1:15" x14ac:dyDescent="0.2">
      <c r="A1613" s="549"/>
      <c r="B1613" s="549"/>
      <c r="C1613" s="549"/>
      <c r="D1613" s="549"/>
      <c r="E1613" s="549"/>
      <c r="F1613" s="549"/>
      <c r="G1613" s="549"/>
      <c r="H1613" s="550"/>
      <c r="I1613" s="551"/>
      <c r="J1613" s="551"/>
      <c r="K1613" s="511"/>
      <c r="L1613" s="549"/>
      <c r="M1613" s="549"/>
      <c r="N1613" s="550"/>
      <c r="O1613" s="549"/>
    </row>
    <row r="1614" spans="1:15" x14ac:dyDescent="0.2">
      <c r="A1614" s="549"/>
      <c r="B1614" s="549"/>
      <c r="C1614" s="549"/>
      <c r="D1614" s="549"/>
      <c r="E1614" s="549"/>
      <c r="F1614" s="549"/>
      <c r="G1614" s="549"/>
      <c r="H1614" s="550"/>
      <c r="I1614" s="551"/>
      <c r="J1614" s="551"/>
      <c r="K1614" s="511"/>
      <c r="L1614" s="549"/>
      <c r="M1614" s="549"/>
      <c r="N1614" s="550"/>
      <c r="O1614" s="549"/>
    </row>
    <row r="1615" spans="1:15" x14ac:dyDescent="0.2">
      <c r="A1615" s="549"/>
      <c r="B1615" s="549"/>
      <c r="C1615" s="549"/>
      <c r="D1615" s="549"/>
      <c r="E1615" s="549"/>
      <c r="F1615" s="549"/>
      <c r="G1615" s="549"/>
      <c r="H1615" s="550"/>
      <c r="I1615" s="551"/>
      <c r="J1615" s="551"/>
      <c r="K1615" s="511"/>
      <c r="L1615" s="549"/>
      <c r="M1615" s="549"/>
      <c r="N1615" s="550"/>
      <c r="O1615" s="549"/>
    </row>
    <row r="1616" spans="1:15" x14ac:dyDescent="0.2">
      <c r="A1616" s="549"/>
      <c r="B1616" s="549"/>
      <c r="C1616" s="549"/>
      <c r="D1616" s="549"/>
      <c r="E1616" s="549"/>
      <c r="F1616" s="549"/>
      <c r="G1616" s="549"/>
      <c r="H1616" s="550"/>
      <c r="I1616" s="551"/>
      <c r="J1616" s="551"/>
      <c r="K1616" s="511"/>
      <c r="L1616" s="549"/>
      <c r="M1616" s="549"/>
      <c r="N1616" s="550"/>
      <c r="O1616" s="549"/>
    </row>
    <row r="1617" spans="1:15" x14ac:dyDescent="0.2">
      <c r="A1617" s="549"/>
      <c r="B1617" s="549"/>
      <c r="C1617" s="549"/>
      <c r="D1617" s="549"/>
      <c r="E1617" s="549"/>
      <c r="F1617" s="549"/>
      <c r="G1617" s="549"/>
      <c r="H1617" s="550"/>
      <c r="I1617" s="551"/>
      <c r="J1617" s="551"/>
      <c r="K1617" s="511"/>
      <c r="L1617" s="549"/>
      <c r="M1617" s="549"/>
      <c r="N1617" s="550"/>
      <c r="O1617" s="549"/>
    </row>
    <row r="1618" spans="1:15" x14ac:dyDescent="0.2">
      <c r="A1618" s="549"/>
      <c r="B1618" s="549"/>
      <c r="C1618" s="549"/>
      <c r="D1618" s="549"/>
      <c r="E1618" s="549"/>
      <c r="F1618" s="549"/>
      <c r="G1618" s="549"/>
      <c r="H1618" s="550"/>
      <c r="I1618" s="551"/>
      <c r="J1618" s="551"/>
      <c r="K1618" s="511"/>
      <c r="L1618" s="549"/>
      <c r="M1618" s="549"/>
      <c r="N1618" s="550"/>
      <c r="O1618" s="549"/>
    </row>
    <row r="1619" spans="1:15" x14ac:dyDescent="0.2">
      <c r="A1619" s="549"/>
      <c r="B1619" s="549"/>
      <c r="C1619" s="549"/>
      <c r="D1619" s="549"/>
      <c r="E1619" s="549"/>
      <c r="F1619" s="549"/>
      <c r="G1619" s="549"/>
      <c r="H1619" s="550"/>
      <c r="I1619" s="551"/>
      <c r="J1619" s="551"/>
      <c r="K1619" s="511"/>
      <c r="L1619" s="549"/>
      <c r="M1619" s="549"/>
      <c r="N1619" s="550"/>
      <c r="O1619" s="549"/>
    </row>
    <row r="1620" spans="1:15" x14ac:dyDescent="0.2">
      <c r="A1620" s="549"/>
      <c r="B1620" s="549"/>
      <c r="C1620" s="549"/>
      <c r="D1620" s="549"/>
      <c r="E1620" s="549"/>
      <c r="F1620" s="549"/>
      <c r="G1620" s="549"/>
      <c r="H1620" s="550"/>
      <c r="I1620" s="551"/>
      <c r="J1620" s="551"/>
      <c r="K1620" s="511"/>
      <c r="L1620" s="549"/>
      <c r="M1620" s="549"/>
      <c r="N1620" s="550"/>
      <c r="O1620" s="549"/>
    </row>
    <row r="1621" spans="1:15" x14ac:dyDescent="0.2">
      <c r="A1621" s="549"/>
      <c r="B1621" s="549"/>
      <c r="C1621" s="549"/>
      <c r="D1621" s="549"/>
      <c r="E1621" s="549"/>
      <c r="F1621" s="549"/>
      <c r="G1621" s="549"/>
      <c r="H1621" s="550"/>
      <c r="I1621" s="551"/>
      <c r="J1621" s="551"/>
      <c r="K1621" s="511"/>
      <c r="L1621" s="549"/>
      <c r="M1621" s="549"/>
      <c r="N1621" s="550"/>
      <c r="O1621" s="549"/>
    </row>
    <row r="1622" spans="1:15" x14ac:dyDescent="0.2">
      <c r="A1622" s="549"/>
      <c r="B1622" s="549"/>
      <c r="C1622" s="549"/>
      <c r="D1622" s="549"/>
      <c r="E1622" s="549"/>
      <c r="F1622" s="549"/>
      <c r="G1622" s="549"/>
      <c r="H1622" s="550"/>
      <c r="I1622" s="551"/>
      <c r="J1622" s="551"/>
      <c r="K1622" s="511"/>
      <c r="L1622" s="549"/>
      <c r="M1622" s="549"/>
      <c r="N1622" s="550"/>
      <c r="O1622" s="549"/>
    </row>
    <row r="1623" spans="1:15" x14ac:dyDescent="0.2">
      <c r="A1623" s="549"/>
      <c r="B1623" s="549"/>
      <c r="C1623" s="549"/>
      <c r="D1623" s="549"/>
      <c r="E1623" s="549"/>
      <c r="F1623" s="549"/>
      <c r="G1623" s="549"/>
      <c r="H1623" s="550"/>
      <c r="I1623" s="551"/>
      <c r="J1623" s="551"/>
      <c r="K1623" s="511"/>
      <c r="L1623" s="549"/>
      <c r="M1623" s="549"/>
      <c r="N1623" s="550"/>
      <c r="O1623" s="549"/>
    </row>
    <row r="1624" spans="1:15" x14ac:dyDescent="0.2">
      <c r="A1624" s="549"/>
      <c r="B1624" s="549"/>
      <c r="C1624" s="549"/>
      <c r="D1624" s="549"/>
      <c r="E1624" s="549"/>
      <c r="F1624" s="549"/>
      <c r="G1624" s="549"/>
      <c r="H1624" s="550"/>
      <c r="I1624" s="551"/>
      <c r="J1624" s="551"/>
      <c r="K1624" s="511"/>
      <c r="L1624" s="549"/>
      <c r="M1624" s="549"/>
      <c r="N1624" s="550"/>
      <c r="O1624" s="549"/>
    </row>
    <row r="1625" spans="1:15" x14ac:dyDescent="0.2">
      <c r="A1625" s="549"/>
      <c r="B1625" s="549"/>
      <c r="C1625" s="549"/>
      <c r="D1625" s="549"/>
      <c r="E1625" s="549"/>
      <c r="F1625" s="549"/>
      <c r="G1625" s="549"/>
      <c r="H1625" s="550"/>
      <c r="I1625" s="551"/>
      <c r="J1625" s="551"/>
      <c r="K1625" s="511"/>
      <c r="L1625" s="549"/>
      <c r="M1625" s="549"/>
      <c r="N1625" s="550"/>
      <c r="O1625" s="549"/>
    </row>
    <row r="1626" spans="1:15" x14ac:dyDescent="0.2">
      <c r="A1626" s="549"/>
      <c r="B1626" s="549"/>
      <c r="C1626" s="549"/>
      <c r="D1626" s="549"/>
      <c r="E1626" s="549"/>
      <c r="F1626" s="549"/>
      <c r="G1626" s="549"/>
      <c r="H1626" s="550"/>
      <c r="I1626" s="551"/>
      <c r="J1626" s="551"/>
      <c r="K1626" s="511"/>
      <c r="L1626" s="549"/>
      <c r="M1626" s="549"/>
      <c r="N1626" s="550"/>
      <c r="O1626" s="549"/>
    </row>
    <row r="1627" spans="1:15" x14ac:dyDescent="0.2">
      <c r="A1627" s="549"/>
      <c r="B1627" s="549"/>
      <c r="C1627" s="549"/>
      <c r="D1627" s="549"/>
      <c r="E1627" s="549"/>
      <c r="F1627" s="549"/>
      <c r="G1627" s="549"/>
      <c r="H1627" s="550"/>
      <c r="I1627" s="551"/>
      <c r="J1627" s="551"/>
      <c r="K1627" s="511"/>
      <c r="L1627" s="549"/>
      <c r="M1627" s="549"/>
      <c r="N1627" s="550"/>
      <c r="O1627" s="549"/>
    </row>
    <row r="1628" spans="1:15" x14ac:dyDescent="0.2">
      <c r="A1628" s="549"/>
      <c r="B1628" s="549"/>
      <c r="C1628" s="549"/>
      <c r="D1628" s="549"/>
      <c r="E1628" s="549"/>
      <c r="F1628" s="549"/>
      <c r="G1628" s="549"/>
      <c r="H1628" s="550"/>
      <c r="I1628" s="551"/>
      <c r="J1628" s="551"/>
      <c r="K1628" s="511"/>
      <c r="L1628" s="549"/>
      <c r="M1628" s="549"/>
      <c r="N1628" s="550"/>
      <c r="O1628" s="549"/>
    </row>
    <row r="1629" spans="1:15" x14ac:dyDescent="0.2">
      <c r="A1629" s="549"/>
      <c r="B1629" s="549"/>
      <c r="C1629" s="549"/>
      <c r="D1629" s="549"/>
      <c r="E1629" s="549"/>
      <c r="F1629" s="549"/>
      <c r="G1629" s="549"/>
      <c r="H1629" s="550"/>
      <c r="I1629" s="551"/>
      <c r="J1629" s="551"/>
      <c r="K1629" s="511"/>
      <c r="L1629" s="549"/>
      <c r="M1629" s="549"/>
      <c r="N1629" s="550"/>
      <c r="O1629" s="549"/>
    </row>
    <row r="1630" spans="1:15" x14ac:dyDescent="0.2">
      <c r="A1630" s="549"/>
      <c r="B1630" s="549"/>
      <c r="C1630" s="549"/>
      <c r="D1630" s="549"/>
      <c r="E1630" s="549"/>
      <c r="F1630" s="549"/>
      <c r="G1630" s="549"/>
      <c r="H1630" s="550"/>
      <c r="I1630" s="551"/>
      <c r="J1630" s="551"/>
      <c r="K1630" s="511"/>
      <c r="L1630" s="549"/>
      <c r="M1630" s="549"/>
      <c r="N1630" s="550"/>
      <c r="O1630" s="549"/>
    </row>
    <row r="1631" spans="1:15" x14ac:dyDescent="0.2">
      <c r="A1631" s="549"/>
      <c r="B1631" s="549"/>
      <c r="C1631" s="549"/>
      <c r="D1631" s="549"/>
      <c r="E1631" s="549"/>
      <c r="F1631" s="549"/>
      <c r="G1631" s="549"/>
      <c r="H1631" s="550"/>
      <c r="I1631" s="551"/>
      <c r="J1631" s="551"/>
      <c r="K1631" s="511"/>
      <c r="L1631" s="549"/>
      <c r="M1631" s="549"/>
      <c r="N1631" s="550"/>
      <c r="O1631" s="549"/>
    </row>
    <row r="1632" spans="1:15" x14ac:dyDescent="0.2">
      <c r="A1632" s="549"/>
      <c r="B1632" s="549"/>
      <c r="C1632" s="549"/>
      <c r="D1632" s="549"/>
      <c r="E1632" s="549"/>
      <c r="F1632" s="549"/>
      <c r="G1632" s="549"/>
      <c r="H1632" s="550"/>
      <c r="I1632" s="551"/>
      <c r="J1632" s="551"/>
      <c r="K1632" s="511"/>
      <c r="L1632" s="549"/>
      <c r="M1632" s="549"/>
      <c r="N1632" s="550"/>
      <c r="O1632" s="549"/>
    </row>
    <row r="1633" spans="1:15" x14ac:dyDescent="0.2">
      <c r="A1633" s="549"/>
      <c r="B1633" s="549"/>
      <c r="C1633" s="549"/>
      <c r="D1633" s="549"/>
      <c r="E1633" s="549"/>
      <c r="F1633" s="549"/>
      <c r="G1633" s="549"/>
      <c r="H1633" s="550"/>
      <c r="I1633" s="551"/>
      <c r="J1633" s="551"/>
      <c r="K1633" s="511"/>
      <c r="L1633" s="549"/>
      <c r="M1633" s="549"/>
      <c r="N1633" s="550"/>
      <c r="O1633" s="549"/>
    </row>
    <row r="1634" spans="1:15" x14ac:dyDescent="0.2">
      <c r="A1634" s="549"/>
      <c r="B1634" s="549"/>
      <c r="C1634" s="549"/>
      <c r="D1634" s="549"/>
      <c r="E1634" s="549"/>
      <c r="F1634" s="549"/>
      <c r="G1634" s="549"/>
      <c r="H1634" s="550"/>
      <c r="I1634" s="551"/>
      <c r="J1634" s="551"/>
      <c r="K1634" s="511"/>
      <c r="L1634" s="549"/>
      <c r="M1634" s="549"/>
      <c r="N1634" s="550"/>
      <c r="O1634" s="549"/>
    </row>
    <row r="1635" spans="1:15" x14ac:dyDescent="0.2">
      <c r="A1635" s="549"/>
      <c r="B1635" s="549"/>
      <c r="C1635" s="549"/>
      <c r="D1635" s="549"/>
      <c r="E1635" s="549"/>
      <c r="F1635" s="549"/>
      <c r="G1635" s="549"/>
      <c r="H1635" s="550"/>
      <c r="I1635" s="551"/>
      <c r="J1635" s="551"/>
      <c r="K1635" s="511"/>
      <c r="L1635" s="549"/>
      <c r="M1635" s="549"/>
      <c r="N1635" s="550"/>
      <c r="O1635" s="549"/>
    </row>
    <row r="1636" spans="1:15" x14ac:dyDescent="0.2">
      <c r="A1636" s="549"/>
      <c r="B1636" s="549"/>
      <c r="C1636" s="549"/>
      <c r="D1636" s="549"/>
      <c r="E1636" s="549"/>
      <c r="F1636" s="549"/>
      <c r="G1636" s="549"/>
      <c r="H1636" s="550"/>
      <c r="I1636" s="551"/>
      <c r="J1636" s="551"/>
      <c r="K1636" s="511"/>
      <c r="L1636" s="549"/>
      <c r="M1636" s="549"/>
      <c r="N1636" s="550"/>
      <c r="O1636" s="549"/>
    </row>
    <row r="1637" spans="1:15" x14ac:dyDescent="0.2">
      <c r="A1637" s="549"/>
      <c r="B1637" s="549"/>
      <c r="C1637" s="549"/>
      <c r="D1637" s="549"/>
      <c r="E1637" s="549"/>
      <c r="F1637" s="549"/>
      <c r="G1637" s="549"/>
      <c r="H1637" s="550"/>
      <c r="I1637" s="551"/>
      <c r="J1637" s="551"/>
      <c r="K1637" s="511"/>
      <c r="L1637" s="549"/>
      <c r="M1637" s="549"/>
      <c r="N1637" s="550"/>
      <c r="O1637" s="549"/>
    </row>
    <row r="1638" spans="1:15" x14ac:dyDescent="0.2">
      <c r="A1638" s="549"/>
      <c r="B1638" s="549"/>
      <c r="C1638" s="549"/>
      <c r="D1638" s="549"/>
      <c r="E1638" s="549"/>
      <c r="F1638" s="549"/>
      <c r="G1638" s="549"/>
      <c r="H1638" s="550"/>
      <c r="I1638" s="551"/>
      <c r="J1638" s="551"/>
      <c r="K1638" s="511"/>
      <c r="L1638" s="549"/>
      <c r="M1638" s="549"/>
      <c r="N1638" s="550"/>
      <c r="O1638" s="549"/>
    </row>
    <row r="1639" spans="1:15" x14ac:dyDescent="0.2">
      <c r="A1639" s="549"/>
      <c r="B1639" s="549"/>
      <c r="C1639" s="549"/>
      <c r="D1639" s="549"/>
      <c r="E1639" s="549"/>
      <c r="F1639" s="549"/>
      <c r="G1639" s="549"/>
      <c r="H1639" s="550"/>
      <c r="I1639" s="551"/>
      <c r="J1639" s="551"/>
      <c r="K1639" s="511"/>
      <c r="L1639" s="549"/>
      <c r="M1639" s="549"/>
      <c r="N1639" s="550"/>
      <c r="O1639" s="549"/>
    </row>
    <row r="1640" spans="1:15" x14ac:dyDescent="0.2">
      <c r="A1640" s="549"/>
      <c r="B1640" s="549"/>
      <c r="C1640" s="549"/>
      <c r="D1640" s="549"/>
      <c r="E1640" s="549"/>
      <c r="F1640" s="549"/>
      <c r="G1640" s="549"/>
      <c r="H1640" s="550"/>
      <c r="I1640" s="551"/>
      <c r="J1640" s="551"/>
      <c r="K1640" s="511"/>
      <c r="L1640" s="549"/>
      <c r="M1640" s="549"/>
      <c r="N1640" s="550"/>
      <c r="O1640" s="549"/>
    </row>
    <row r="1641" spans="1:15" x14ac:dyDescent="0.2">
      <c r="A1641" s="549"/>
      <c r="B1641" s="549"/>
      <c r="C1641" s="549"/>
      <c r="D1641" s="549"/>
      <c r="E1641" s="549"/>
      <c r="F1641" s="549"/>
      <c r="G1641" s="549"/>
      <c r="H1641" s="550"/>
      <c r="I1641" s="551"/>
      <c r="J1641" s="551"/>
      <c r="K1641" s="511"/>
      <c r="L1641" s="549"/>
      <c r="M1641" s="549"/>
      <c r="N1641" s="550"/>
      <c r="O1641" s="549"/>
    </row>
    <row r="1642" spans="1:15" x14ac:dyDescent="0.2">
      <c r="A1642" s="549"/>
      <c r="B1642" s="549"/>
      <c r="C1642" s="549"/>
      <c r="D1642" s="549"/>
      <c r="E1642" s="549"/>
      <c r="F1642" s="549"/>
      <c r="G1642" s="549"/>
      <c r="H1642" s="550"/>
      <c r="I1642" s="551"/>
      <c r="J1642" s="551"/>
      <c r="K1642" s="511"/>
      <c r="L1642" s="549"/>
      <c r="M1642" s="549"/>
      <c r="N1642" s="550"/>
      <c r="O1642" s="549"/>
    </row>
    <row r="1643" spans="1:15" x14ac:dyDescent="0.2">
      <c r="A1643" s="549"/>
      <c r="B1643" s="549"/>
      <c r="C1643" s="549"/>
      <c r="D1643" s="549"/>
      <c r="E1643" s="549"/>
      <c r="F1643" s="549"/>
      <c r="G1643" s="549"/>
      <c r="H1643" s="550"/>
      <c r="I1643" s="551"/>
      <c r="J1643" s="551"/>
      <c r="K1643" s="511"/>
      <c r="L1643" s="549"/>
      <c r="M1643" s="549"/>
      <c r="N1643" s="550"/>
      <c r="O1643" s="549"/>
    </row>
    <row r="1644" spans="1:15" x14ac:dyDescent="0.2">
      <c r="A1644" s="549"/>
      <c r="B1644" s="549"/>
      <c r="C1644" s="549"/>
      <c r="D1644" s="549"/>
      <c r="E1644" s="549"/>
      <c r="F1644" s="549"/>
      <c r="G1644" s="549"/>
      <c r="H1644" s="550"/>
      <c r="I1644" s="551"/>
      <c r="J1644" s="551"/>
      <c r="K1644" s="511"/>
      <c r="L1644" s="549"/>
      <c r="M1644" s="549"/>
      <c r="N1644" s="550"/>
      <c r="O1644" s="549"/>
    </row>
    <row r="1645" spans="1:15" x14ac:dyDescent="0.2">
      <c r="A1645" s="549"/>
      <c r="B1645" s="549"/>
      <c r="C1645" s="549"/>
      <c r="D1645" s="549"/>
      <c r="E1645" s="549"/>
      <c r="F1645" s="549"/>
      <c r="G1645" s="549"/>
      <c r="H1645" s="550"/>
      <c r="I1645" s="551"/>
      <c r="J1645" s="551"/>
      <c r="K1645" s="511"/>
      <c r="L1645" s="549"/>
      <c r="M1645" s="549"/>
      <c r="N1645" s="550"/>
      <c r="O1645" s="549"/>
    </row>
    <row r="1646" spans="1:15" x14ac:dyDescent="0.2">
      <c r="A1646" s="549"/>
      <c r="B1646" s="549"/>
      <c r="C1646" s="549"/>
      <c r="D1646" s="549"/>
      <c r="E1646" s="549"/>
      <c r="F1646" s="549"/>
      <c r="G1646" s="549"/>
      <c r="H1646" s="550"/>
      <c r="I1646" s="551"/>
      <c r="J1646" s="551"/>
      <c r="K1646" s="511"/>
      <c r="L1646" s="549"/>
      <c r="M1646" s="549"/>
      <c r="N1646" s="550"/>
      <c r="O1646" s="549"/>
    </row>
    <row r="1647" spans="1:15" x14ac:dyDescent="0.2">
      <c r="A1647" s="549"/>
      <c r="B1647" s="549"/>
      <c r="C1647" s="549"/>
      <c r="D1647" s="549"/>
      <c r="E1647" s="549"/>
      <c r="F1647" s="549"/>
      <c r="G1647" s="549"/>
      <c r="H1647" s="550"/>
      <c r="I1647" s="551"/>
      <c r="J1647" s="551"/>
      <c r="K1647" s="511"/>
      <c r="L1647" s="549"/>
      <c r="M1647" s="549"/>
      <c r="N1647" s="550"/>
      <c r="O1647" s="549"/>
    </row>
    <row r="1648" spans="1:15" x14ac:dyDescent="0.2">
      <c r="A1648" s="549"/>
      <c r="B1648" s="549"/>
      <c r="C1648" s="549"/>
      <c r="D1648" s="549"/>
      <c r="E1648" s="549"/>
      <c r="F1648" s="549"/>
      <c r="G1648" s="549"/>
      <c r="H1648" s="550"/>
      <c r="I1648" s="551"/>
      <c r="J1648" s="551"/>
      <c r="K1648" s="511"/>
      <c r="L1648" s="549"/>
      <c r="M1648" s="549"/>
      <c r="N1648" s="550"/>
      <c r="O1648" s="549"/>
    </row>
    <row r="1649" spans="1:15" x14ac:dyDescent="0.2">
      <c r="A1649" s="549"/>
      <c r="B1649" s="549"/>
      <c r="C1649" s="549"/>
      <c r="D1649" s="549"/>
      <c r="E1649" s="549"/>
      <c r="F1649" s="549"/>
      <c r="G1649" s="549"/>
      <c r="H1649" s="550"/>
      <c r="I1649" s="551"/>
      <c r="J1649" s="551"/>
      <c r="K1649" s="511"/>
      <c r="L1649" s="549"/>
      <c r="M1649" s="549"/>
      <c r="N1649" s="550"/>
      <c r="O1649" s="549"/>
    </row>
    <row r="1650" spans="1:15" x14ac:dyDescent="0.2">
      <c r="A1650" s="549"/>
      <c r="B1650" s="549"/>
      <c r="C1650" s="549"/>
      <c r="D1650" s="549"/>
      <c r="E1650" s="549"/>
      <c r="F1650" s="549"/>
      <c r="G1650" s="549"/>
      <c r="H1650" s="550"/>
      <c r="I1650" s="551"/>
      <c r="J1650" s="551"/>
      <c r="K1650" s="511"/>
      <c r="L1650" s="549"/>
      <c r="M1650" s="549"/>
      <c r="N1650" s="550"/>
      <c r="O1650" s="549"/>
    </row>
    <row r="1651" spans="1:15" x14ac:dyDescent="0.2">
      <c r="A1651" s="549"/>
      <c r="B1651" s="549"/>
      <c r="C1651" s="549"/>
      <c r="D1651" s="549"/>
      <c r="E1651" s="549"/>
      <c r="F1651" s="549"/>
      <c r="G1651" s="549"/>
      <c r="H1651" s="550"/>
      <c r="I1651" s="551"/>
      <c r="J1651" s="551"/>
      <c r="K1651" s="511"/>
      <c r="L1651" s="549"/>
      <c r="M1651" s="549"/>
      <c r="N1651" s="550"/>
      <c r="O1651" s="549"/>
    </row>
    <row r="1652" spans="1:15" x14ac:dyDescent="0.2">
      <c r="A1652" s="549"/>
      <c r="B1652" s="549"/>
      <c r="C1652" s="549"/>
      <c r="D1652" s="549"/>
      <c r="E1652" s="549"/>
      <c r="F1652" s="549"/>
      <c r="G1652" s="549"/>
      <c r="H1652" s="550"/>
      <c r="I1652" s="551"/>
      <c r="J1652" s="551"/>
      <c r="K1652" s="511"/>
      <c r="L1652" s="549"/>
      <c r="M1652" s="549"/>
      <c r="N1652" s="550"/>
      <c r="O1652" s="549"/>
    </row>
    <row r="1653" spans="1:15" x14ac:dyDescent="0.2">
      <c r="A1653" s="549"/>
      <c r="B1653" s="549"/>
      <c r="C1653" s="549"/>
      <c r="D1653" s="549"/>
      <c r="E1653" s="549"/>
      <c r="F1653" s="549"/>
      <c r="G1653" s="549"/>
      <c r="H1653" s="550"/>
      <c r="I1653" s="551"/>
      <c r="J1653" s="551"/>
      <c r="K1653" s="511"/>
      <c r="L1653" s="549"/>
      <c r="M1653" s="549"/>
      <c r="N1653" s="550"/>
      <c r="O1653" s="549"/>
    </row>
    <row r="1654" spans="1:15" x14ac:dyDescent="0.2">
      <c r="A1654" s="549"/>
      <c r="B1654" s="549"/>
      <c r="C1654" s="549"/>
      <c r="D1654" s="549"/>
      <c r="E1654" s="549"/>
      <c r="F1654" s="549"/>
      <c r="G1654" s="549"/>
      <c r="H1654" s="550"/>
      <c r="I1654" s="551"/>
      <c r="J1654" s="551"/>
      <c r="K1654" s="511"/>
      <c r="L1654" s="549"/>
      <c r="M1654" s="549"/>
      <c r="N1654" s="550"/>
      <c r="O1654" s="549"/>
    </row>
    <row r="1655" spans="1:15" x14ac:dyDescent="0.2">
      <c r="A1655" s="549"/>
      <c r="B1655" s="549"/>
      <c r="C1655" s="549"/>
      <c r="D1655" s="549"/>
      <c r="E1655" s="549"/>
      <c r="F1655" s="549"/>
      <c r="G1655" s="549"/>
      <c r="H1655" s="550"/>
      <c r="I1655" s="551"/>
      <c r="J1655" s="551"/>
      <c r="K1655" s="511"/>
      <c r="L1655" s="549"/>
      <c r="M1655" s="549"/>
      <c r="N1655" s="550"/>
      <c r="O1655" s="549"/>
    </row>
    <row r="1656" spans="1:15" x14ac:dyDescent="0.2">
      <c r="A1656" s="549"/>
      <c r="B1656" s="549"/>
      <c r="C1656" s="549"/>
      <c r="D1656" s="549"/>
      <c r="E1656" s="549"/>
      <c r="F1656" s="549"/>
      <c r="G1656" s="549"/>
      <c r="H1656" s="550"/>
      <c r="I1656" s="551"/>
      <c r="J1656" s="551"/>
      <c r="K1656" s="511"/>
      <c r="L1656" s="549"/>
      <c r="M1656" s="549"/>
      <c r="N1656" s="550"/>
      <c r="O1656" s="549"/>
    </row>
    <row r="1657" spans="1:15" x14ac:dyDescent="0.2">
      <c r="A1657" s="549"/>
      <c r="B1657" s="549"/>
      <c r="C1657" s="549"/>
      <c r="D1657" s="549"/>
      <c r="E1657" s="549"/>
      <c r="F1657" s="549"/>
      <c r="G1657" s="549"/>
      <c r="H1657" s="550"/>
      <c r="I1657" s="551"/>
      <c r="J1657" s="551"/>
      <c r="K1657" s="511"/>
      <c r="L1657" s="549"/>
      <c r="M1657" s="549"/>
      <c r="N1657" s="550"/>
      <c r="O1657" s="549"/>
    </row>
    <row r="1658" spans="1:15" x14ac:dyDescent="0.2">
      <c r="A1658" s="549"/>
      <c r="B1658" s="549"/>
      <c r="C1658" s="549"/>
      <c r="D1658" s="549"/>
      <c r="E1658" s="549"/>
      <c r="F1658" s="549"/>
      <c r="G1658" s="549"/>
      <c r="H1658" s="550"/>
      <c r="I1658" s="551"/>
      <c r="J1658" s="551"/>
      <c r="K1658" s="511"/>
      <c r="L1658" s="549"/>
      <c r="M1658" s="549"/>
      <c r="N1658" s="550"/>
      <c r="O1658" s="549"/>
    </row>
    <row r="1659" spans="1:15" x14ac:dyDescent="0.2">
      <c r="A1659" s="549"/>
      <c r="B1659" s="549"/>
      <c r="C1659" s="549"/>
      <c r="D1659" s="549"/>
      <c r="E1659" s="549"/>
      <c r="F1659" s="549"/>
      <c r="G1659" s="549"/>
      <c r="H1659" s="550"/>
      <c r="I1659" s="551"/>
      <c r="J1659" s="551"/>
      <c r="K1659" s="511"/>
      <c r="L1659" s="549"/>
      <c r="M1659" s="549"/>
      <c r="N1659" s="550"/>
      <c r="O1659" s="549"/>
    </row>
    <row r="1660" spans="1:15" x14ac:dyDescent="0.2">
      <c r="A1660" s="549"/>
      <c r="B1660" s="549"/>
      <c r="C1660" s="549"/>
      <c r="D1660" s="549"/>
      <c r="E1660" s="549"/>
      <c r="F1660" s="549"/>
      <c r="G1660" s="549"/>
      <c r="H1660" s="550"/>
      <c r="I1660" s="551"/>
      <c r="J1660" s="551"/>
      <c r="K1660" s="511"/>
      <c r="L1660" s="549"/>
      <c r="M1660" s="549"/>
      <c r="N1660" s="550"/>
      <c r="O1660" s="549"/>
    </row>
    <row r="1661" spans="1:15" x14ac:dyDescent="0.2">
      <c r="A1661" s="549"/>
      <c r="B1661" s="549"/>
      <c r="C1661" s="549"/>
      <c r="D1661" s="549"/>
      <c r="E1661" s="549"/>
      <c r="F1661" s="549"/>
      <c r="G1661" s="549"/>
      <c r="H1661" s="550"/>
      <c r="I1661" s="551"/>
      <c r="J1661" s="551"/>
      <c r="K1661" s="511"/>
      <c r="L1661" s="549"/>
      <c r="M1661" s="549"/>
      <c r="N1661" s="550"/>
      <c r="O1661" s="549"/>
    </row>
    <row r="1662" spans="1:15" x14ac:dyDescent="0.2">
      <c r="A1662" s="549"/>
      <c r="B1662" s="549"/>
      <c r="C1662" s="549"/>
      <c r="D1662" s="549"/>
      <c r="E1662" s="549"/>
      <c r="F1662" s="549"/>
      <c r="G1662" s="549"/>
      <c r="H1662" s="550"/>
      <c r="I1662" s="551"/>
      <c r="J1662" s="551"/>
      <c r="K1662" s="511"/>
      <c r="L1662" s="549"/>
      <c r="M1662" s="549"/>
      <c r="N1662" s="550"/>
      <c r="O1662" s="549"/>
    </row>
    <row r="1663" spans="1:15" x14ac:dyDescent="0.2">
      <c r="A1663" s="549"/>
      <c r="B1663" s="549"/>
      <c r="C1663" s="549"/>
      <c r="D1663" s="549"/>
      <c r="E1663" s="549"/>
      <c r="F1663" s="549"/>
      <c r="G1663" s="549"/>
      <c r="H1663" s="550"/>
      <c r="I1663" s="551"/>
      <c r="J1663" s="551"/>
      <c r="K1663" s="511"/>
      <c r="L1663" s="549"/>
      <c r="M1663" s="549"/>
      <c r="N1663" s="550"/>
      <c r="O1663" s="549"/>
    </row>
    <row r="1664" spans="1:15" x14ac:dyDescent="0.2">
      <c r="A1664" s="549"/>
      <c r="B1664" s="549"/>
      <c r="C1664" s="549"/>
      <c r="D1664" s="549"/>
      <c r="E1664" s="549"/>
      <c r="F1664" s="549"/>
      <c r="G1664" s="549"/>
      <c r="H1664" s="550"/>
      <c r="I1664" s="551"/>
      <c r="J1664" s="551"/>
      <c r="K1664" s="511"/>
      <c r="L1664" s="549"/>
      <c r="M1664" s="549"/>
      <c r="N1664" s="550"/>
      <c r="O1664" s="549"/>
    </row>
    <row r="1665" spans="1:15" x14ac:dyDescent="0.2">
      <c r="A1665" s="549"/>
      <c r="B1665" s="549"/>
      <c r="C1665" s="549"/>
      <c r="D1665" s="549"/>
      <c r="E1665" s="549"/>
      <c r="F1665" s="549"/>
      <c r="G1665" s="549"/>
      <c r="H1665" s="550"/>
      <c r="I1665" s="551"/>
      <c r="J1665" s="551"/>
      <c r="K1665" s="511"/>
      <c r="L1665" s="549"/>
      <c r="M1665" s="549"/>
      <c r="N1665" s="550"/>
      <c r="O1665" s="549"/>
    </row>
    <row r="1666" spans="1:15" x14ac:dyDescent="0.2">
      <c r="A1666" s="549"/>
      <c r="B1666" s="549"/>
      <c r="C1666" s="549"/>
      <c r="D1666" s="549"/>
      <c r="E1666" s="549"/>
      <c r="F1666" s="549"/>
      <c r="G1666" s="549"/>
      <c r="H1666" s="550"/>
      <c r="I1666" s="551"/>
      <c r="J1666" s="551"/>
      <c r="K1666" s="511"/>
      <c r="L1666" s="549"/>
      <c r="M1666" s="549"/>
      <c r="N1666" s="550"/>
      <c r="O1666" s="549"/>
    </row>
    <row r="1667" spans="1:15" x14ac:dyDescent="0.2">
      <c r="A1667" s="549"/>
      <c r="B1667" s="549"/>
      <c r="C1667" s="549"/>
      <c r="D1667" s="549"/>
      <c r="E1667" s="549"/>
      <c r="F1667" s="549"/>
      <c r="G1667" s="549"/>
      <c r="H1667" s="550"/>
      <c r="I1667" s="551"/>
      <c r="J1667" s="551"/>
      <c r="K1667" s="511"/>
      <c r="L1667" s="549"/>
      <c r="M1667" s="549"/>
      <c r="N1667" s="550"/>
      <c r="O1667" s="549"/>
    </row>
    <row r="1668" spans="1:15" x14ac:dyDescent="0.2">
      <c r="A1668" s="549"/>
      <c r="B1668" s="549"/>
      <c r="C1668" s="549"/>
      <c r="D1668" s="549"/>
      <c r="E1668" s="549"/>
      <c r="F1668" s="549"/>
      <c r="G1668" s="549"/>
      <c r="H1668" s="550"/>
      <c r="I1668" s="551"/>
      <c r="J1668" s="551"/>
      <c r="K1668" s="511"/>
      <c r="L1668" s="549"/>
      <c r="M1668" s="549"/>
      <c r="N1668" s="550"/>
      <c r="O1668" s="549"/>
    </row>
    <row r="1669" spans="1:15" x14ac:dyDescent="0.2">
      <c r="A1669" s="549"/>
      <c r="B1669" s="549"/>
      <c r="C1669" s="549"/>
      <c r="D1669" s="549"/>
      <c r="E1669" s="549"/>
      <c r="F1669" s="549"/>
      <c r="G1669" s="549"/>
      <c r="H1669" s="550"/>
      <c r="I1669" s="551"/>
      <c r="J1669" s="551"/>
      <c r="K1669" s="511"/>
      <c r="L1669" s="549"/>
      <c r="M1669" s="549"/>
      <c r="N1669" s="550"/>
      <c r="O1669" s="549"/>
    </row>
    <row r="1670" spans="1:15" x14ac:dyDescent="0.2">
      <c r="A1670" s="549"/>
      <c r="B1670" s="549"/>
      <c r="C1670" s="549"/>
      <c r="D1670" s="549"/>
      <c r="E1670" s="549"/>
      <c r="F1670" s="549"/>
      <c r="G1670" s="549"/>
      <c r="H1670" s="550"/>
      <c r="I1670" s="551"/>
      <c r="J1670" s="551"/>
      <c r="K1670" s="511"/>
      <c r="L1670" s="549"/>
      <c r="M1670" s="549"/>
      <c r="N1670" s="550"/>
      <c r="O1670" s="549"/>
    </row>
    <row r="1671" spans="1:15" x14ac:dyDescent="0.2">
      <c r="A1671" s="549"/>
      <c r="B1671" s="549"/>
      <c r="C1671" s="549"/>
      <c r="D1671" s="549"/>
      <c r="E1671" s="549"/>
      <c r="F1671" s="549"/>
      <c r="G1671" s="549"/>
      <c r="H1671" s="550"/>
      <c r="I1671" s="551"/>
      <c r="J1671" s="551"/>
      <c r="K1671" s="511"/>
      <c r="L1671" s="549"/>
      <c r="M1671" s="549"/>
      <c r="N1671" s="550"/>
      <c r="O1671" s="549"/>
    </row>
    <row r="1672" spans="1:15" x14ac:dyDescent="0.2">
      <c r="A1672" s="549"/>
      <c r="B1672" s="549"/>
      <c r="C1672" s="549"/>
      <c r="D1672" s="549"/>
      <c r="E1672" s="549"/>
      <c r="F1672" s="549"/>
      <c r="G1672" s="549"/>
      <c r="H1672" s="550"/>
      <c r="I1672" s="551"/>
      <c r="J1672" s="551"/>
      <c r="K1672" s="511"/>
      <c r="L1672" s="549"/>
      <c r="M1672" s="549"/>
      <c r="N1672" s="550"/>
      <c r="O1672" s="549"/>
    </row>
    <row r="1673" spans="1:15" x14ac:dyDescent="0.2">
      <c r="A1673" s="549"/>
      <c r="B1673" s="549"/>
      <c r="C1673" s="549"/>
      <c r="D1673" s="549"/>
      <c r="E1673" s="549"/>
      <c r="F1673" s="549"/>
      <c r="G1673" s="549"/>
      <c r="H1673" s="550"/>
      <c r="I1673" s="551"/>
      <c r="J1673" s="551"/>
      <c r="K1673" s="511"/>
      <c r="L1673" s="549"/>
      <c r="M1673" s="549"/>
      <c r="N1673" s="550"/>
      <c r="O1673" s="549"/>
    </row>
    <row r="1674" spans="1:15" x14ac:dyDescent="0.2">
      <c r="A1674" s="549"/>
      <c r="B1674" s="549"/>
      <c r="C1674" s="549"/>
      <c r="D1674" s="549"/>
      <c r="E1674" s="549"/>
      <c r="F1674" s="549"/>
      <c r="G1674" s="549"/>
      <c r="H1674" s="550"/>
      <c r="I1674" s="551"/>
      <c r="J1674" s="551"/>
      <c r="K1674" s="511"/>
      <c r="L1674" s="549"/>
      <c r="M1674" s="549"/>
      <c r="N1674" s="550"/>
      <c r="O1674" s="549"/>
    </row>
    <row r="1675" spans="1:15" x14ac:dyDescent="0.2">
      <c r="A1675" s="549"/>
      <c r="B1675" s="549"/>
      <c r="C1675" s="549"/>
      <c r="D1675" s="549"/>
      <c r="E1675" s="549"/>
      <c r="F1675" s="549"/>
      <c r="G1675" s="549"/>
      <c r="H1675" s="550"/>
      <c r="I1675" s="551"/>
      <c r="J1675" s="551"/>
      <c r="K1675" s="511"/>
      <c r="L1675" s="549"/>
      <c r="M1675" s="549"/>
      <c r="N1675" s="550"/>
      <c r="O1675" s="549"/>
    </row>
    <row r="1676" spans="1:15" x14ac:dyDescent="0.2">
      <c r="A1676" s="549"/>
      <c r="B1676" s="549"/>
      <c r="C1676" s="549"/>
      <c r="D1676" s="549"/>
      <c r="E1676" s="549"/>
      <c r="F1676" s="549"/>
      <c r="G1676" s="549"/>
      <c r="H1676" s="550"/>
      <c r="I1676" s="551"/>
      <c r="J1676" s="551"/>
      <c r="K1676" s="511"/>
      <c r="L1676" s="549"/>
      <c r="M1676" s="549"/>
      <c r="N1676" s="550"/>
      <c r="O1676" s="549"/>
    </row>
    <row r="1677" spans="1:15" x14ac:dyDescent="0.2">
      <c r="A1677" s="549"/>
      <c r="B1677" s="549"/>
      <c r="C1677" s="549"/>
      <c r="D1677" s="549"/>
      <c r="E1677" s="549"/>
      <c r="F1677" s="549"/>
      <c r="G1677" s="549"/>
      <c r="H1677" s="550"/>
      <c r="I1677" s="551"/>
      <c r="J1677" s="551"/>
      <c r="K1677" s="511"/>
      <c r="L1677" s="549"/>
      <c r="M1677" s="549"/>
      <c r="N1677" s="550"/>
      <c r="O1677" s="549"/>
    </row>
    <row r="1678" spans="1:15" x14ac:dyDescent="0.2">
      <c r="A1678" s="549"/>
      <c r="B1678" s="549"/>
      <c r="C1678" s="549"/>
      <c r="D1678" s="549"/>
      <c r="E1678" s="549"/>
      <c r="F1678" s="549"/>
      <c r="G1678" s="549"/>
      <c r="H1678" s="550"/>
      <c r="I1678" s="551"/>
      <c r="J1678" s="551"/>
      <c r="K1678" s="511"/>
      <c r="L1678" s="549"/>
      <c r="M1678" s="549"/>
      <c r="N1678" s="550"/>
      <c r="O1678" s="549"/>
    </row>
    <row r="1679" spans="1:15" x14ac:dyDescent="0.2">
      <c r="A1679" s="549"/>
      <c r="B1679" s="549"/>
      <c r="C1679" s="549"/>
      <c r="D1679" s="549"/>
      <c r="E1679" s="549"/>
      <c r="F1679" s="549"/>
      <c r="G1679" s="549"/>
      <c r="H1679" s="550"/>
      <c r="I1679" s="551"/>
      <c r="J1679" s="551"/>
      <c r="K1679" s="511"/>
      <c r="L1679" s="549"/>
      <c r="M1679" s="549"/>
      <c r="N1679" s="550"/>
      <c r="O1679" s="549"/>
    </row>
    <row r="1680" spans="1:15" x14ac:dyDescent="0.2">
      <c r="A1680" s="549"/>
      <c r="B1680" s="549"/>
      <c r="C1680" s="549"/>
      <c r="D1680" s="549"/>
      <c r="E1680" s="549"/>
      <c r="F1680" s="549"/>
      <c r="G1680" s="549"/>
      <c r="H1680" s="550"/>
      <c r="I1680" s="551"/>
      <c r="J1680" s="551"/>
      <c r="K1680" s="511"/>
      <c r="L1680" s="549"/>
      <c r="M1680" s="549"/>
      <c r="N1680" s="550"/>
      <c r="O1680" s="549"/>
    </row>
    <row r="1681" spans="1:15" x14ac:dyDescent="0.2">
      <c r="A1681" s="549"/>
      <c r="B1681" s="549"/>
      <c r="C1681" s="549"/>
      <c r="D1681" s="549"/>
      <c r="E1681" s="549"/>
      <c r="F1681" s="549"/>
      <c r="G1681" s="549"/>
      <c r="H1681" s="550"/>
      <c r="I1681" s="551"/>
      <c r="J1681" s="551"/>
      <c r="K1681" s="511"/>
      <c r="L1681" s="549"/>
      <c r="M1681" s="549"/>
      <c r="N1681" s="550"/>
      <c r="O1681" s="549"/>
    </row>
    <row r="1682" spans="1:15" x14ac:dyDescent="0.2">
      <c r="A1682" s="549"/>
      <c r="B1682" s="549"/>
      <c r="C1682" s="549"/>
      <c r="D1682" s="549"/>
      <c r="E1682" s="549"/>
      <c r="F1682" s="549"/>
      <c r="G1682" s="549"/>
      <c r="H1682" s="550"/>
      <c r="I1682" s="551"/>
      <c r="J1682" s="551"/>
      <c r="K1682" s="511"/>
      <c r="L1682" s="549"/>
      <c r="M1682" s="549"/>
      <c r="N1682" s="550"/>
      <c r="O1682" s="549"/>
    </row>
    <row r="1683" spans="1:15" x14ac:dyDescent="0.2">
      <c r="A1683" s="549"/>
      <c r="B1683" s="549"/>
      <c r="C1683" s="549"/>
      <c r="D1683" s="549"/>
      <c r="E1683" s="549"/>
      <c r="F1683" s="549"/>
      <c r="G1683" s="549"/>
      <c r="H1683" s="550"/>
      <c r="I1683" s="551"/>
      <c r="J1683" s="551"/>
      <c r="K1683" s="511"/>
      <c r="L1683" s="549"/>
      <c r="M1683" s="549"/>
      <c r="N1683" s="550"/>
      <c r="O1683" s="549"/>
    </row>
    <row r="1684" spans="1:15" x14ac:dyDescent="0.2">
      <c r="A1684" s="549"/>
      <c r="B1684" s="549"/>
      <c r="C1684" s="549"/>
      <c r="D1684" s="549"/>
      <c r="E1684" s="549"/>
      <c r="F1684" s="549"/>
      <c r="G1684" s="549"/>
      <c r="H1684" s="550"/>
      <c r="I1684" s="551"/>
      <c r="J1684" s="551"/>
      <c r="K1684" s="511"/>
      <c r="L1684" s="549"/>
      <c r="M1684" s="549"/>
      <c r="N1684" s="550"/>
      <c r="O1684" s="549"/>
    </row>
    <row r="1685" spans="1:15" x14ac:dyDescent="0.2">
      <c r="A1685" s="549"/>
      <c r="B1685" s="549"/>
      <c r="C1685" s="549"/>
      <c r="D1685" s="549"/>
      <c r="E1685" s="549"/>
      <c r="F1685" s="549"/>
      <c r="G1685" s="549"/>
      <c r="H1685" s="550"/>
      <c r="I1685" s="551"/>
      <c r="J1685" s="551"/>
      <c r="K1685" s="511"/>
      <c r="L1685" s="549"/>
      <c r="M1685" s="549"/>
      <c r="N1685" s="550"/>
      <c r="O1685" s="549"/>
    </row>
    <row r="1686" spans="1:15" x14ac:dyDescent="0.2">
      <c r="A1686" s="549"/>
      <c r="B1686" s="549"/>
      <c r="C1686" s="549"/>
      <c r="D1686" s="549"/>
      <c r="E1686" s="549"/>
      <c r="F1686" s="549"/>
      <c r="G1686" s="549"/>
      <c r="H1686" s="550"/>
      <c r="I1686" s="551"/>
      <c r="J1686" s="551"/>
      <c r="K1686" s="511"/>
      <c r="L1686" s="549"/>
      <c r="M1686" s="549"/>
      <c r="N1686" s="550"/>
      <c r="O1686" s="549"/>
    </row>
    <row r="1687" spans="1:15" x14ac:dyDescent="0.2">
      <c r="A1687" s="549"/>
      <c r="B1687" s="549"/>
      <c r="C1687" s="549"/>
      <c r="D1687" s="549"/>
      <c r="E1687" s="549"/>
      <c r="F1687" s="549"/>
      <c r="G1687" s="549"/>
      <c r="H1687" s="550"/>
      <c r="I1687" s="551"/>
      <c r="J1687" s="551"/>
      <c r="K1687" s="511"/>
      <c r="L1687" s="549"/>
      <c r="M1687" s="549"/>
      <c r="N1687" s="550"/>
      <c r="O1687" s="549"/>
    </row>
    <row r="1688" spans="1:15" x14ac:dyDescent="0.2">
      <c r="A1688" s="549"/>
      <c r="B1688" s="549"/>
      <c r="C1688" s="549"/>
      <c r="D1688" s="549"/>
      <c r="E1688" s="549"/>
      <c r="F1688" s="549"/>
      <c r="G1688" s="549"/>
      <c r="H1688" s="550"/>
      <c r="I1688" s="551"/>
      <c r="J1688" s="551"/>
      <c r="K1688" s="511"/>
      <c r="L1688" s="549"/>
      <c r="M1688" s="549"/>
      <c r="N1688" s="550"/>
      <c r="O1688" s="549"/>
    </row>
    <row r="1689" spans="1:15" x14ac:dyDescent="0.2">
      <c r="A1689" s="549"/>
      <c r="B1689" s="549"/>
      <c r="C1689" s="549"/>
      <c r="D1689" s="549"/>
      <c r="E1689" s="549"/>
      <c r="F1689" s="549"/>
      <c r="G1689" s="549"/>
      <c r="H1689" s="550"/>
      <c r="I1689" s="551"/>
      <c r="J1689" s="551"/>
      <c r="K1689" s="511"/>
      <c r="L1689" s="549"/>
      <c r="M1689" s="549"/>
      <c r="N1689" s="550"/>
      <c r="O1689" s="549"/>
    </row>
    <row r="1690" spans="1:15" x14ac:dyDescent="0.2">
      <c r="A1690" s="549"/>
      <c r="B1690" s="549"/>
      <c r="C1690" s="549"/>
      <c r="D1690" s="549"/>
      <c r="E1690" s="549"/>
      <c r="F1690" s="549"/>
      <c r="G1690" s="549"/>
      <c r="H1690" s="550"/>
      <c r="I1690" s="551"/>
      <c r="J1690" s="551"/>
      <c r="K1690" s="511"/>
      <c r="L1690" s="549"/>
      <c r="M1690" s="549"/>
      <c r="N1690" s="550"/>
      <c r="O1690" s="549"/>
    </row>
    <row r="1691" spans="1:15" x14ac:dyDescent="0.2">
      <c r="A1691" s="549"/>
      <c r="B1691" s="549"/>
      <c r="C1691" s="549"/>
      <c r="D1691" s="549"/>
      <c r="E1691" s="549"/>
      <c r="F1691" s="549"/>
      <c r="G1691" s="549"/>
      <c r="H1691" s="550"/>
      <c r="I1691" s="551"/>
      <c r="J1691" s="551"/>
      <c r="K1691" s="511"/>
      <c r="L1691" s="549"/>
      <c r="M1691" s="549"/>
      <c r="N1691" s="550"/>
      <c r="O1691" s="549"/>
    </row>
    <row r="1692" spans="1:15" x14ac:dyDescent="0.2">
      <c r="A1692" s="549"/>
      <c r="B1692" s="549"/>
      <c r="C1692" s="549"/>
      <c r="D1692" s="549"/>
      <c r="E1692" s="549"/>
      <c r="F1692" s="549"/>
      <c r="G1692" s="549"/>
      <c r="H1692" s="550"/>
      <c r="I1692" s="551"/>
      <c r="J1692" s="551"/>
      <c r="K1692" s="511"/>
      <c r="L1692" s="549"/>
      <c r="M1692" s="549"/>
      <c r="N1692" s="550"/>
      <c r="O1692" s="549"/>
    </row>
    <row r="1693" spans="1:15" x14ac:dyDescent="0.2">
      <c r="A1693" s="549"/>
      <c r="B1693" s="549"/>
      <c r="C1693" s="549"/>
      <c r="D1693" s="549"/>
      <c r="E1693" s="549"/>
      <c r="F1693" s="549"/>
      <c r="G1693" s="549"/>
      <c r="H1693" s="550"/>
      <c r="I1693" s="551"/>
      <c r="J1693" s="551"/>
      <c r="K1693" s="511"/>
      <c r="L1693" s="549"/>
      <c r="M1693" s="549"/>
      <c r="N1693" s="550"/>
      <c r="O1693" s="549"/>
    </row>
    <row r="1694" spans="1:15" x14ac:dyDescent="0.2">
      <c r="A1694" s="549"/>
      <c r="B1694" s="549"/>
      <c r="C1694" s="549"/>
      <c r="D1694" s="549"/>
      <c r="E1694" s="549"/>
      <c r="F1694" s="549"/>
      <c r="G1694" s="549"/>
      <c r="H1694" s="550"/>
      <c r="I1694" s="551"/>
      <c r="J1694" s="551"/>
      <c r="K1694" s="511"/>
      <c r="L1694" s="549"/>
      <c r="M1694" s="549"/>
      <c r="N1694" s="550"/>
      <c r="O1694" s="549"/>
    </row>
    <row r="1695" spans="1:15" x14ac:dyDescent="0.2">
      <c r="A1695" s="549"/>
      <c r="B1695" s="549"/>
      <c r="C1695" s="549"/>
      <c r="D1695" s="549"/>
      <c r="E1695" s="549"/>
      <c r="F1695" s="549"/>
      <c r="G1695" s="549"/>
      <c r="H1695" s="550"/>
      <c r="I1695" s="551"/>
      <c r="J1695" s="551"/>
      <c r="K1695" s="511"/>
      <c r="L1695" s="549"/>
      <c r="M1695" s="549"/>
      <c r="N1695" s="550"/>
      <c r="O1695" s="549"/>
    </row>
    <row r="1696" spans="1:15" x14ac:dyDescent="0.2">
      <c r="A1696" s="549"/>
      <c r="B1696" s="549"/>
      <c r="C1696" s="549"/>
      <c r="D1696" s="549"/>
      <c r="E1696" s="549"/>
      <c r="F1696" s="549"/>
      <c r="G1696" s="549"/>
      <c r="H1696" s="550"/>
      <c r="I1696" s="551"/>
      <c r="J1696" s="551"/>
      <c r="K1696" s="511"/>
      <c r="L1696" s="549"/>
      <c r="M1696" s="549"/>
      <c r="N1696" s="550"/>
      <c r="O1696" s="549"/>
    </row>
    <row r="1697" spans="1:15" x14ac:dyDescent="0.2">
      <c r="A1697" s="549"/>
      <c r="B1697" s="549"/>
      <c r="C1697" s="549"/>
      <c r="D1697" s="549"/>
      <c r="E1697" s="549"/>
      <c r="F1697" s="549"/>
      <c r="G1697" s="549"/>
      <c r="H1697" s="550"/>
      <c r="I1697" s="551"/>
      <c r="J1697" s="551"/>
      <c r="K1697" s="511"/>
      <c r="L1697" s="549"/>
      <c r="M1697" s="549"/>
      <c r="N1697" s="550"/>
      <c r="O1697" s="549"/>
    </row>
    <row r="1698" spans="1:15" x14ac:dyDescent="0.2">
      <c r="A1698" s="549"/>
      <c r="B1698" s="549"/>
      <c r="C1698" s="549"/>
      <c r="D1698" s="549"/>
      <c r="E1698" s="549"/>
      <c r="F1698" s="549"/>
      <c r="G1698" s="549"/>
      <c r="H1698" s="550"/>
      <c r="I1698" s="551"/>
      <c r="J1698" s="551"/>
      <c r="K1698" s="511"/>
      <c r="L1698" s="549"/>
      <c r="M1698" s="549"/>
      <c r="N1698" s="550"/>
      <c r="O1698" s="549"/>
    </row>
    <row r="1699" spans="1:15" x14ac:dyDescent="0.2">
      <c r="A1699" s="549"/>
      <c r="B1699" s="549"/>
      <c r="C1699" s="549"/>
      <c r="D1699" s="549"/>
      <c r="E1699" s="549"/>
      <c r="F1699" s="549"/>
      <c r="G1699" s="549"/>
      <c r="H1699" s="550"/>
      <c r="I1699" s="551"/>
      <c r="J1699" s="551"/>
      <c r="K1699" s="511"/>
      <c r="L1699" s="549"/>
      <c r="M1699" s="549"/>
      <c r="N1699" s="550"/>
      <c r="O1699" s="549"/>
    </row>
    <row r="1700" spans="1:15" x14ac:dyDescent="0.2">
      <c r="A1700" s="549"/>
      <c r="B1700" s="549"/>
      <c r="C1700" s="549"/>
      <c r="D1700" s="549"/>
      <c r="E1700" s="549"/>
      <c r="F1700" s="549"/>
      <c r="G1700" s="549"/>
      <c r="H1700" s="550"/>
      <c r="I1700" s="551"/>
      <c r="J1700" s="551"/>
      <c r="K1700" s="511"/>
      <c r="L1700" s="549"/>
      <c r="M1700" s="549"/>
      <c r="N1700" s="550"/>
      <c r="O1700" s="549"/>
    </row>
    <row r="1701" spans="1:15" x14ac:dyDescent="0.2">
      <c r="A1701" s="549"/>
      <c r="B1701" s="549"/>
      <c r="C1701" s="549"/>
      <c r="D1701" s="549"/>
      <c r="E1701" s="549"/>
      <c r="F1701" s="549"/>
      <c r="G1701" s="549"/>
      <c r="H1701" s="550"/>
      <c r="I1701" s="551"/>
      <c r="J1701" s="551"/>
      <c r="K1701" s="511"/>
      <c r="L1701" s="549"/>
      <c r="M1701" s="549"/>
      <c r="N1701" s="550"/>
      <c r="O1701" s="549"/>
    </row>
    <row r="1702" spans="1:15" x14ac:dyDescent="0.2">
      <c r="A1702" s="549"/>
      <c r="B1702" s="549"/>
      <c r="C1702" s="549"/>
      <c r="D1702" s="549"/>
      <c r="E1702" s="549"/>
      <c r="F1702" s="549"/>
      <c r="G1702" s="549"/>
      <c r="H1702" s="550"/>
      <c r="I1702" s="551"/>
      <c r="J1702" s="551"/>
      <c r="K1702" s="511"/>
      <c r="L1702" s="549"/>
      <c r="M1702" s="549"/>
      <c r="N1702" s="550"/>
      <c r="O1702" s="549"/>
    </row>
    <row r="1703" spans="1:15" x14ac:dyDescent="0.2">
      <c r="A1703" s="549"/>
      <c r="B1703" s="549"/>
      <c r="C1703" s="549"/>
      <c r="D1703" s="549"/>
      <c r="E1703" s="549"/>
      <c r="F1703" s="549"/>
      <c r="G1703" s="549"/>
      <c r="H1703" s="550"/>
      <c r="I1703" s="551"/>
      <c r="J1703" s="551"/>
      <c r="K1703" s="511"/>
      <c r="L1703" s="549"/>
      <c r="M1703" s="549"/>
      <c r="N1703" s="550"/>
      <c r="O1703" s="549"/>
    </row>
    <row r="1704" spans="1:15" x14ac:dyDescent="0.2">
      <c r="A1704" s="549"/>
      <c r="B1704" s="549"/>
      <c r="C1704" s="549"/>
      <c r="D1704" s="549"/>
      <c r="E1704" s="549"/>
      <c r="F1704" s="549"/>
      <c r="G1704" s="549"/>
      <c r="H1704" s="550"/>
      <c r="I1704" s="551"/>
      <c r="J1704" s="551"/>
      <c r="K1704" s="511"/>
      <c r="L1704" s="549"/>
      <c r="M1704" s="549"/>
      <c r="N1704" s="550"/>
      <c r="O1704" s="549"/>
    </row>
    <row r="1705" spans="1:15" x14ac:dyDescent="0.2">
      <c r="A1705" s="549"/>
      <c r="B1705" s="549"/>
      <c r="C1705" s="549"/>
      <c r="D1705" s="549"/>
      <c r="E1705" s="549"/>
      <c r="F1705" s="549"/>
      <c r="G1705" s="549"/>
      <c r="H1705" s="550"/>
      <c r="I1705" s="551"/>
      <c r="J1705" s="551"/>
      <c r="K1705" s="511"/>
      <c r="L1705" s="549"/>
      <c r="M1705" s="549"/>
      <c r="N1705" s="550"/>
      <c r="O1705" s="549"/>
    </row>
    <row r="1706" spans="1:15" x14ac:dyDescent="0.2">
      <c r="A1706" s="549"/>
      <c r="B1706" s="549"/>
      <c r="C1706" s="549"/>
      <c r="D1706" s="549"/>
      <c r="E1706" s="549"/>
      <c r="F1706" s="549"/>
      <c r="G1706" s="549"/>
      <c r="H1706" s="550"/>
      <c r="I1706" s="551"/>
      <c r="J1706" s="551"/>
      <c r="K1706" s="511"/>
      <c r="L1706" s="549"/>
      <c r="M1706" s="549"/>
      <c r="N1706" s="550"/>
      <c r="O1706" s="549"/>
    </row>
    <row r="1707" spans="1:15" x14ac:dyDescent="0.2">
      <c r="A1707" s="549"/>
      <c r="B1707" s="549"/>
      <c r="C1707" s="549"/>
      <c r="D1707" s="549"/>
      <c r="E1707" s="549"/>
      <c r="F1707" s="549"/>
      <c r="G1707" s="549"/>
      <c r="H1707" s="550"/>
      <c r="I1707" s="551"/>
      <c r="J1707" s="551"/>
      <c r="K1707" s="511"/>
      <c r="L1707" s="549"/>
      <c r="M1707" s="549"/>
      <c r="N1707" s="550"/>
      <c r="O1707" s="549"/>
    </row>
    <row r="1708" spans="1:15" x14ac:dyDescent="0.2">
      <c r="A1708" s="549"/>
      <c r="B1708" s="549"/>
      <c r="C1708" s="549"/>
      <c r="D1708" s="549"/>
      <c r="E1708" s="549"/>
      <c r="F1708" s="549"/>
      <c r="G1708" s="549"/>
      <c r="H1708" s="550"/>
      <c r="I1708" s="551"/>
      <c r="J1708" s="551"/>
      <c r="K1708" s="511"/>
      <c r="L1708" s="549"/>
      <c r="M1708" s="549"/>
      <c r="N1708" s="550"/>
      <c r="O1708" s="549"/>
    </row>
    <row r="1709" spans="1:15" x14ac:dyDescent="0.2">
      <c r="A1709" s="549"/>
      <c r="B1709" s="549"/>
      <c r="C1709" s="549"/>
      <c r="D1709" s="549"/>
      <c r="E1709" s="549"/>
      <c r="F1709" s="549"/>
      <c r="G1709" s="549"/>
      <c r="H1709" s="550"/>
      <c r="I1709" s="551"/>
      <c r="J1709" s="551"/>
      <c r="K1709" s="511"/>
      <c r="L1709" s="549"/>
      <c r="M1709" s="549"/>
      <c r="N1709" s="550"/>
      <c r="O1709" s="549"/>
    </row>
    <row r="1710" spans="1:15" x14ac:dyDescent="0.2">
      <c r="A1710" s="549"/>
      <c r="B1710" s="549"/>
      <c r="C1710" s="549"/>
      <c r="D1710" s="549"/>
      <c r="E1710" s="549"/>
      <c r="F1710" s="549"/>
      <c r="G1710" s="549"/>
      <c r="H1710" s="550"/>
      <c r="I1710" s="551"/>
      <c r="J1710" s="551"/>
      <c r="K1710" s="511"/>
      <c r="L1710" s="549"/>
      <c r="M1710" s="549"/>
      <c r="N1710" s="550"/>
      <c r="O1710" s="549"/>
    </row>
    <row r="1711" spans="1:15" x14ac:dyDescent="0.2">
      <c r="A1711" s="549"/>
      <c r="B1711" s="549"/>
      <c r="C1711" s="549"/>
      <c r="D1711" s="549"/>
      <c r="E1711" s="549"/>
      <c r="F1711" s="549"/>
      <c r="G1711" s="549"/>
      <c r="H1711" s="550"/>
      <c r="I1711" s="551"/>
      <c r="J1711" s="551"/>
      <c r="K1711" s="511"/>
      <c r="L1711" s="549"/>
      <c r="M1711" s="549"/>
      <c r="N1711" s="550"/>
      <c r="O1711" s="549"/>
    </row>
    <row r="1712" spans="1:15" x14ac:dyDescent="0.2">
      <c r="A1712" s="549"/>
      <c r="B1712" s="549"/>
      <c r="C1712" s="549"/>
      <c r="D1712" s="549"/>
      <c r="E1712" s="549"/>
      <c r="F1712" s="549"/>
      <c r="G1712" s="549"/>
      <c r="H1712" s="550"/>
      <c r="I1712" s="551"/>
      <c r="J1712" s="551"/>
      <c r="K1712" s="511"/>
      <c r="L1712" s="549"/>
      <c r="M1712" s="549"/>
      <c r="N1712" s="550"/>
      <c r="O1712" s="549"/>
    </row>
    <row r="1713" spans="1:15" x14ac:dyDescent="0.2">
      <c r="A1713" s="549"/>
      <c r="B1713" s="549"/>
      <c r="C1713" s="549"/>
      <c r="D1713" s="549"/>
      <c r="E1713" s="549"/>
      <c r="F1713" s="549"/>
      <c r="G1713" s="549"/>
      <c r="H1713" s="550"/>
      <c r="I1713" s="551"/>
      <c r="J1713" s="551"/>
      <c r="K1713" s="511"/>
      <c r="L1713" s="549"/>
      <c r="M1713" s="549"/>
      <c r="N1713" s="550"/>
      <c r="O1713" s="549"/>
    </row>
    <row r="1714" spans="1:15" x14ac:dyDescent="0.2">
      <c r="A1714" s="549"/>
      <c r="B1714" s="549"/>
      <c r="C1714" s="549"/>
      <c r="D1714" s="549"/>
      <c r="E1714" s="549"/>
      <c r="F1714" s="549"/>
      <c r="G1714" s="549"/>
      <c r="H1714" s="550"/>
      <c r="I1714" s="551"/>
      <c r="J1714" s="551"/>
      <c r="K1714" s="511"/>
      <c r="L1714" s="549"/>
      <c r="M1714" s="549"/>
      <c r="N1714" s="550"/>
      <c r="O1714" s="549"/>
    </row>
    <row r="1715" spans="1:15" x14ac:dyDescent="0.2">
      <c r="A1715" s="549"/>
      <c r="B1715" s="549"/>
      <c r="C1715" s="549"/>
      <c r="D1715" s="549"/>
      <c r="E1715" s="549"/>
      <c r="F1715" s="549"/>
      <c r="G1715" s="549"/>
      <c r="H1715" s="550"/>
      <c r="I1715" s="551"/>
      <c r="J1715" s="551"/>
      <c r="K1715" s="511"/>
      <c r="L1715" s="549"/>
      <c r="M1715" s="549"/>
      <c r="N1715" s="550"/>
      <c r="O1715" s="549"/>
    </row>
    <row r="1716" spans="1:15" x14ac:dyDescent="0.2">
      <c r="A1716" s="549"/>
      <c r="B1716" s="549"/>
      <c r="C1716" s="549"/>
      <c r="D1716" s="549"/>
      <c r="E1716" s="549"/>
      <c r="F1716" s="549"/>
      <c r="G1716" s="549"/>
      <c r="H1716" s="550"/>
      <c r="I1716" s="551"/>
      <c r="J1716" s="551"/>
      <c r="K1716" s="511"/>
      <c r="L1716" s="549"/>
      <c r="M1716" s="549"/>
      <c r="N1716" s="550"/>
      <c r="O1716" s="549"/>
    </row>
    <row r="1717" spans="1:15" x14ac:dyDescent="0.2">
      <c r="A1717" s="549"/>
      <c r="B1717" s="549"/>
      <c r="C1717" s="549"/>
      <c r="D1717" s="549"/>
      <c r="E1717" s="549"/>
      <c r="F1717" s="549"/>
      <c r="G1717" s="549"/>
      <c r="H1717" s="550"/>
      <c r="I1717" s="551"/>
      <c r="J1717" s="551"/>
      <c r="K1717" s="511"/>
      <c r="L1717" s="549"/>
      <c r="M1717" s="549"/>
      <c r="N1717" s="550"/>
      <c r="O1717" s="549"/>
    </row>
    <row r="1718" spans="1:15" x14ac:dyDescent="0.2">
      <c r="A1718" s="549"/>
      <c r="B1718" s="549"/>
      <c r="C1718" s="549"/>
      <c r="D1718" s="549"/>
      <c r="E1718" s="549"/>
      <c r="F1718" s="549"/>
      <c r="G1718" s="549"/>
      <c r="H1718" s="550"/>
      <c r="I1718" s="551"/>
      <c r="J1718" s="551"/>
      <c r="K1718" s="511"/>
      <c r="L1718" s="549"/>
      <c r="M1718" s="549"/>
      <c r="N1718" s="550"/>
      <c r="O1718" s="549"/>
    </row>
    <row r="1719" spans="1:15" x14ac:dyDescent="0.2">
      <c r="A1719" s="549"/>
      <c r="B1719" s="549"/>
      <c r="C1719" s="549"/>
      <c r="D1719" s="549"/>
      <c r="E1719" s="549"/>
      <c r="F1719" s="549"/>
      <c r="G1719" s="549"/>
      <c r="H1719" s="550"/>
      <c r="I1719" s="551"/>
      <c r="J1719" s="551"/>
      <c r="K1719" s="511"/>
      <c r="L1719" s="549"/>
      <c r="M1719" s="549"/>
      <c r="N1719" s="550"/>
      <c r="O1719" s="549"/>
    </row>
    <row r="1720" spans="1:15" x14ac:dyDescent="0.2">
      <c r="A1720" s="549"/>
      <c r="B1720" s="549"/>
      <c r="C1720" s="549"/>
      <c r="D1720" s="549"/>
      <c r="E1720" s="549"/>
      <c r="F1720" s="549"/>
      <c r="G1720" s="549"/>
      <c r="H1720" s="550"/>
      <c r="I1720" s="551"/>
      <c r="J1720" s="551"/>
      <c r="K1720" s="511"/>
      <c r="L1720" s="549"/>
      <c r="M1720" s="549"/>
      <c r="N1720" s="550"/>
      <c r="O1720" s="549"/>
    </row>
    <row r="1721" spans="1:15" x14ac:dyDescent="0.2">
      <c r="A1721" s="549"/>
      <c r="B1721" s="549"/>
      <c r="C1721" s="549"/>
      <c r="D1721" s="549"/>
      <c r="E1721" s="549"/>
      <c r="F1721" s="549"/>
      <c r="G1721" s="549"/>
      <c r="H1721" s="550"/>
      <c r="I1721" s="551"/>
      <c r="J1721" s="551"/>
      <c r="K1721" s="511"/>
      <c r="L1721" s="549"/>
      <c r="M1721" s="549"/>
      <c r="N1721" s="550"/>
      <c r="O1721" s="549"/>
    </row>
    <row r="1722" spans="1:15" x14ac:dyDescent="0.2">
      <c r="A1722" s="549"/>
      <c r="B1722" s="549"/>
      <c r="C1722" s="549"/>
      <c r="D1722" s="549"/>
      <c r="E1722" s="549"/>
      <c r="F1722" s="549"/>
      <c r="G1722" s="549"/>
      <c r="H1722" s="550"/>
      <c r="I1722" s="551"/>
      <c r="J1722" s="551"/>
      <c r="K1722" s="511"/>
      <c r="L1722" s="549"/>
      <c r="M1722" s="549"/>
      <c r="N1722" s="550"/>
      <c r="O1722" s="549"/>
    </row>
    <row r="1723" spans="1:15" x14ac:dyDescent="0.2">
      <c r="A1723" s="549"/>
      <c r="B1723" s="549"/>
      <c r="C1723" s="549"/>
      <c r="D1723" s="549"/>
      <c r="E1723" s="549"/>
      <c r="F1723" s="549"/>
      <c r="G1723" s="549"/>
      <c r="H1723" s="550"/>
      <c r="I1723" s="551"/>
      <c r="J1723" s="551"/>
      <c r="K1723" s="511"/>
      <c r="L1723" s="549"/>
      <c r="M1723" s="549"/>
      <c r="N1723" s="550"/>
      <c r="O1723" s="549"/>
    </row>
    <row r="1724" spans="1:15" x14ac:dyDescent="0.2">
      <c r="A1724" s="549"/>
      <c r="B1724" s="549"/>
      <c r="C1724" s="549"/>
      <c r="D1724" s="549"/>
      <c r="E1724" s="549"/>
      <c r="F1724" s="549"/>
      <c r="G1724" s="549"/>
      <c r="H1724" s="550"/>
      <c r="I1724" s="551"/>
      <c r="J1724" s="551"/>
      <c r="K1724" s="511"/>
      <c r="L1724" s="549"/>
      <c r="M1724" s="549"/>
      <c r="N1724" s="550"/>
      <c r="O1724" s="549"/>
    </row>
    <row r="1725" spans="1:15" x14ac:dyDescent="0.2">
      <c r="A1725" s="549"/>
      <c r="B1725" s="549"/>
      <c r="C1725" s="549"/>
      <c r="D1725" s="549"/>
      <c r="E1725" s="549"/>
      <c r="F1725" s="549"/>
      <c r="G1725" s="549"/>
      <c r="H1725" s="550"/>
      <c r="I1725" s="551"/>
      <c r="J1725" s="551"/>
      <c r="K1725" s="511"/>
      <c r="L1725" s="549"/>
      <c r="M1725" s="549"/>
      <c r="N1725" s="550"/>
      <c r="O1725" s="549"/>
    </row>
    <row r="1726" spans="1:15" x14ac:dyDescent="0.2">
      <c r="A1726" s="549"/>
      <c r="B1726" s="549"/>
      <c r="C1726" s="549"/>
      <c r="D1726" s="549"/>
      <c r="E1726" s="549"/>
      <c r="F1726" s="549"/>
      <c r="G1726" s="549"/>
      <c r="H1726" s="550"/>
      <c r="I1726" s="551"/>
      <c r="J1726" s="551"/>
      <c r="K1726" s="511"/>
      <c r="L1726" s="549"/>
      <c r="M1726" s="549"/>
      <c r="N1726" s="550"/>
      <c r="O1726" s="549"/>
    </row>
    <row r="1727" spans="1:15" x14ac:dyDescent="0.2">
      <c r="A1727" s="549"/>
      <c r="B1727" s="549"/>
      <c r="C1727" s="549"/>
      <c r="D1727" s="549"/>
      <c r="E1727" s="549"/>
      <c r="F1727" s="549"/>
      <c r="G1727" s="549"/>
      <c r="H1727" s="550"/>
      <c r="I1727" s="551"/>
      <c r="J1727" s="551"/>
      <c r="K1727" s="511"/>
      <c r="L1727" s="549"/>
      <c r="M1727" s="549"/>
      <c r="N1727" s="550"/>
      <c r="O1727" s="549"/>
    </row>
    <row r="1728" spans="1:15" x14ac:dyDescent="0.2">
      <c r="A1728" s="549"/>
      <c r="B1728" s="549"/>
      <c r="C1728" s="549"/>
      <c r="D1728" s="549"/>
      <c r="E1728" s="549"/>
      <c r="F1728" s="549"/>
      <c r="G1728" s="549"/>
      <c r="H1728" s="550"/>
      <c r="I1728" s="551"/>
      <c r="J1728" s="551"/>
      <c r="K1728" s="511"/>
      <c r="L1728" s="549"/>
      <c r="M1728" s="549"/>
      <c r="N1728" s="550"/>
      <c r="O1728" s="549"/>
    </row>
    <row r="1729" spans="1:15" x14ac:dyDescent="0.2">
      <c r="A1729" s="549"/>
      <c r="B1729" s="549"/>
      <c r="C1729" s="549"/>
      <c r="D1729" s="549"/>
      <c r="E1729" s="549"/>
      <c r="F1729" s="549"/>
      <c r="G1729" s="549"/>
      <c r="H1729" s="550"/>
      <c r="I1729" s="551"/>
      <c r="J1729" s="551"/>
      <c r="K1729" s="511"/>
      <c r="L1729" s="549"/>
      <c r="M1729" s="549"/>
      <c r="N1729" s="550"/>
      <c r="O1729" s="549"/>
    </row>
    <row r="1730" spans="1:15" x14ac:dyDescent="0.2">
      <c r="A1730" s="549"/>
      <c r="B1730" s="549"/>
      <c r="C1730" s="549"/>
      <c r="D1730" s="549"/>
      <c r="E1730" s="549"/>
      <c r="F1730" s="549"/>
      <c r="G1730" s="549"/>
      <c r="H1730" s="550"/>
      <c r="I1730" s="551"/>
      <c r="J1730" s="551"/>
      <c r="K1730" s="511"/>
      <c r="L1730" s="549"/>
      <c r="M1730" s="549"/>
      <c r="N1730" s="550"/>
      <c r="O1730" s="549"/>
    </row>
    <row r="1731" spans="1:15" x14ac:dyDescent="0.2">
      <c r="A1731" s="549"/>
      <c r="B1731" s="549"/>
      <c r="C1731" s="549"/>
      <c r="D1731" s="549"/>
      <c r="E1731" s="549"/>
      <c r="F1731" s="549"/>
      <c r="G1731" s="549"/>
      <c r="H1731" s="550"/>
      <c r="I1731" s="551"/>
      <c r="J1731" s="551"/>
      <c r="K1731" s="511"/>
      <c r="L1731" s="549"/>
      <c r="M1731" s="549"/>
      <c r="N1731" s="550"/>
      <c r="O1731" s="549"/>
    </row>
    <row r="1732" spans="1:15" x14ac:dyDescent="0.2">
      <c r="A1732" s="549"/>
      <c r="B1732" s="549"/>
      <c r="C1732" s="549"/>
      <c r="D1732" s="549"/>
      <c r="E1732" s="549"/>
      <c r="F1732" s="549"/>
      <c r="G1732" s="549"/>
      <c r="H1732" s="550"/>
      <c r="I1732" s="551"/>
      <c r="J1732" s="551"/>
      <c r="K1732" s="511"/>
      <c r="L1732" s="549"/>
      <c r="M1732" s="549"/>
      <c r="N1732" s="550"/>
      <c r="O1732" s="549"/>
    </row>
    <row r="1733" spans="1:15" x14ac:dyDescent="0.2">
      <c r="A1733" s="549"/>
      <c r="B1733" s="549"/>
      <c r="C1733" s="549"/>
      <c r="D1733" s="549"/>
      <c r="E1733" s="549"/>
      <c r="F1733" s="549"/>
      <c r="G1733" s="549"/>
      <c r="H1733" s="550"/>
      <c r="I1733" s="551"/>
      <c r="J1733" s="551"/>
      <c r="K1733" s="511"/>
      <c r="L1733" s="549"/>
      <c r="M1733" s="549"/>
      <c r="N1733" s="550"/>
      <c r="O1733" s="549"/>
    </row>
    <row r="1734" spans="1:15" x14ac:dyDescent="0.2">
      <c r="A1734" s="549"/>
      <c r="B1734" s="549"/>
      <c r="C1734" s="549"/>
      <c r="D1734" s="549"/>
      <c r="E1734" s="549"/>
      <c r="F1734" s="549"/>
      <c r="G1734" s="549"/>
      <c r="H1734" s="550"/>
      <c r="I1734" s="551"/>
      <c r="J1734" s="551"/>
      <c r="K1734" s="511"/>
      <c r="L1734" s="549"/>
      <c r="M1734" s="549"/>
      <c r="N1734" s="550"/>
      <c r="O1734" s="549"/>
    </row>
    <row r="1735" spans="1:15" x14ac:dyDescent="0.2">
      <c r="A1735" s="549"/>
      <c r="B1735" s="549"/>
      <c r="C1735" s="549"/>
      <c r="D1735" s="549"/>
      <c r="E1735" s="549"/>
      <c r="F1735" s="549"/>
      <c r="G1735" s="549"/>
      <c r="H1735" s="550"/>
      <c r="I1735" s="551"/>
      <c r="J1735" s="551"/>
      <c r="K1735" s="511"/>
      <c r="L1735" s="549"/>
      <c r="M1735" s="549"/>
      <c r="N1735" s="550"/>
      <c r="O1735" s="549"/>
    </row>
    <row r="1736" spans="1:15" x14ac:dyDescent="0.2">
      <c r="A1736" s="549"/>
      <c r="B1736" s="549"/>
      <c r="C1736" s="549"/>
      <c r="D1736" s="549"/>
      <c r="E1736" s="549"/>
      <c r="F1736" s="549"/>
      <c r="G1736" s="549"/>
      <c r="H1736" s="550"/>
      <c r="I1736" s="551"/>
      <c r="J1736" s="551"/>
      <c r="K1736" s="511"/>
      <c r="L1736" s="549"/>
      <c r="M1736" s="549"/>
      <c r="N1736" s="550"/>
      <c r="O1736" s="549"/>
    </row>
    <row r="1737" spans="1:15" x14ac:dyDescent="0.2">
      <c r="A1737" s="549"/>
      <c r="B1737" s="549"/>
      <c r="C1737" s="549"/>
      <c r="D1737" s="549"/>
      <c r="E1737" s="549"/>
      <c r="F1737" s="549"/>
      <c r="G1737" s="549"/>
      <c r="H1737" s="550"/>
      <c r="I1737" s="551"/>
      <c r="J1737" s="551"/>
      <c r="K1737" s="511"/>
      <c r="L1737" s="549"/>
      <c r="M1737" s="549"/>
      <c r="N1737" s="550"/>
      <c r="O1737" s="549"/>
    </row>
    <row r="1738" spans="1:15" x14ac:dyDescent="0.2">
      <c r="A1738" s="549"/>
      <c r="B1738" s="549"/>
      <c r="C1738" s="549"/>
      <c r="D1738" s="549"/>
      <c r="E1738" s="549"/>
      <c r="F1738" s="549"/>
      <c r="G1738" s="549"/>
      <c r="H1738" s="550"/>
      <c r="I1738" s="551"/>
      <c r="J1738" s="551"/>
      <c r="K1738" s="511"/>
      <c r="L1738" s="549"/>
      <c r="M1738" s="549"/>
      <c r="N1738" s="550"/>
      <c r="O1738" s="549"/>
    </row>
    <row r="1739" spans="1:15" x14ac:dyDescent="0.2">
      <c r="A1739" s="549"/>
      <c r="B1739" s="549"/>
      <c r="C1739" s="549"/>
      <c r="D1739" s="549"/>
      <c r="E1739" s="549"/>
      <c r="F1739" s="549"/>
      <c r="G1739" s="549"/>
      <c r="H1739" s="550"/>
      <c r="I1739" s="551"/>
      <c r="J1739" s="551"/>
      <c r="K1739" s="511"/>
      <c r="L1739" s="549"/>
      <c r="M1739" s="549"/>
      <c r="N1739" s="550"/>
      <c r="O1739" s="549"/>
    </row>
    <row r="1740" spans="1:15" x14ac:dyDescent="0.2">
      <c r="A1740" s="549"/>
      <c r="B1740" s="549"/>
      <c r="C1740" s="549"/>
      <c r="D1740" s="549"/>
      <c r="E1740" s="549"/>
      <c r="F1740" s="549"/>
      <c r="G1740" s="549"/>
      <c r="H1740" s="550"/>
      <c r="I1740" s="551"/>
      <c r="J1740" s="551"/>
      <c r="K1740" s="511"/>
      <c r="L1740" s="549"/>
      <c r="M1740" s="549"/>
      <c r="N1740" s="550"/>
      <c r="O1740" s="549"/>
    </row>
    <row r="1741" spans="1:15" x14ac:dyDescent="0.2">
      <c r="A1741" s="549"/>
      <c r="B1741" s="549"/>
      <c r="C1741" s="549"/>
      <c r="D1741" s="549"/>
      <c r="E1741" s="549"/>
      <c r="F1741" s="549"/>
      <c r="G1741" s="549"/>
      <c r="H1741" s="550"/>
      <c r="I1741" s="551"/>
      <c r="J1741" s="551"/>
      <c r="K1741" s="511"/>
      <c r="L1741" s="549"/>
      <c r="M1741" s="549"/>
      <c r="N1741" s="550"/>
      <c r="O1741" s="549"/>
    </row>
    <row r="1742" spans="1:15" x14ac:dyDescent="0.2">
      <c r="A1742" s="549"/>
      <c r="B1742" s="549"/>
      <c r="C1742" s="549"/>
      <c r="D1742" s="549"/>
      <c r="E1742" s="549"/>
      <c r="F1742" s="549"/>
      <c r="G1742" s="549"/>
      <c r="H1742" s="550"/>
      <c r="I1742" s="551"/>
      <c r="J1742" s="551"/>
      <c r="K1742" s="511"/>
      <c r="L1742" s="549"/>
      <c r="M1742" s="549"/>
      <c r="N1742" s="550"/>
      <c r="O1742" s="549"/>
    </row>
    <row r="1743" spans="1:15" x14ac:dyDescent="0.2">
      <c r="A1743" s="549"/>
      <c r="B1743" s="549"/>
      <c r="C1743" s="549"/>
      <c r="D1743" s="549"/>
      <c r="E1743" s="549"/>
      <c r="F1743" s="549"/>
      <c r="G1743" s="549"/>
      <c r="H1743" s="550"/>
      <c r="I1743" s="551"/>
      <c r="J1743" s="551"/>
      <c r="K1743" s="511"/>
      <c r="L1743" s="549"/>
      <c r="M1743" s="549"/>
      <c r="N1743" s="550"/>
      <c r="O1743" s="549"/>
    </row>
    <row r="1744" spans="1:15" x14ac:dyDescent="0.2">
      <c r="A1744" s="549"/>
      <c r="B1744" s="549"/>
      <c r="C1744" s="549"/>
      <c r="D1744" s="549"/>
      <c r="E1744" s="549"/>
      <c r="F1744" s="549"/>
      <c r="G1744" s="549"/>
      <c r="H1744" s="550"/>
      <c r="I1744" s="551"/>
      <c r="J1744" s="551"/>
      <c r="K1744" s="511"/>
      <c r="L1744" s="549"/>
      <c r="M1744" s="549"/>
      <c r="N1744" s="550"/>
      <c r="O1744" s="549"/>
    </row>
    <row r="1745" spans="1:15" x14ac:dyDescent="0.2">
      <c r="A1745" s="549"/>
      <c r="B1745" s="549"/>
      <c r="C1745" s="549"/>
      <c r="D1745" s="549"/>
      <c r="E1745" s="549"/>
      <c r="F1745" s="549"/>
      <c r="G1745" s="549"/>
      <c r="H1745" s="550"/>
      <c r="I1745" s="551"/>
      <c r="J1745" s="551"/>
      <c r="K1745" s="511"/>
      <c r="L1745" s="549"/>
      <c r="M1745" s="549"/>
      <c r="N1745" s="550"/>
      <c r="O1745" s="549"/>
    </row>
    <row r="1746" spans="1:15" x14ac:dyDescent="0.2">
      <c r="A1746" s="549"/>
      <c r="B1746" s="549"/>
      <c r="C1746" s="549"/>
      <c r="D1746" s="549"/>
      <c r="E1746" s="549"/>
      <c r="F1746" s="549"/>
      <c r="G1746" s="549"/>
      <c r="H1746" s="550"/>
      <c r="I1746" s="551"/>
      <c r="J1746" s="551"/>
      <c r="K1746" s="511"/>
      <c r="L1746" s="549"/>
      <c r="M1746" s="549"/>
      <c r="N1746" s="550"/>
      <c r="O1746" s="549"/>
    </row>
    <row r="1747" spans="1:15" x14ac:dyDescent="0.2">
      <c r="A1747" s="549"/>
      <c r="B1747" s="549"/>
      <c r="C1747" s="549"/>
      <c r="D1747" s="549"/>
      <c r="E1747" s="549"/>
      <c r="F1747" s="549"/>
      <c r="G1747" s="549"/>
      <c r="H1747" s="550"/>
      <c r="I1747" s="551"/>
      <c r="J1747" s="551"/>
      <c r="K1747" s="511"/>
      <c r="L1747" s="549"/>
      <c r="M1747" s="549"/>
      <c r="N1747" s="550"/>
      <c r="O1747" s="549"/>
    </row>
    <row r="1748" spans="1:15" x14ac:dyDescent="0.2">
      <c r="A1748" s="549"/>
      <c r="B1748" s="549"/>
      <c r="C1748" s="549"/>
      <c r="D1748" s="549"/>
      <c r="E1748" s="549"/>
      <c r="F1748" s="549"/>
      <c r="G1748" s="549"/>
      <c r="H1748" s="550"/>
      <c r="I1748" s="551"/>
      <c r="J1748" s="551"/>
      <c r="K1748" s="511"/>
      <c r="L1748" s="549"/>
      <c r="M1748" s="549"/>
      <c r="N1748" s="550"/>
      <c r="O1748" s="549"/>
    </row>
    <row r="1749" spans="1:15" x14ac:dyDescent="0.2">
      <c r="A1749" s="549"/>
      <c r="B1749" s="549"/>
      <c r="C1749" s="549"/>
      <c r="D1749" s="549"/>
      <c r="E1749" s="549"/>
      <c r="F1749" s="549"/>
      <c r="G1749" s="549"/>
      <c r="H1749" s="550"/>
      <c r="I1749" s="551"/>
      <c r="J1749" s="551"/>
      <c r="K1749" s="511"/>
      <c r="L1749" s="549"/>
      <c r="M1749" s="549"/>
      <c r="N1749" s="550"/>
      <c r="O1749" s="549"/>
    </row>
    <row r="1750" spans="1:15" x14ac:dyDescent="0.2">
      <c r="A1750" s="549"/>
      <c r="B1750" s="549"/>
      <c r="C1750" s="549"/>
      <c r="D1750" s="549"/>
      <c r="E1750" s="549"/>
      <c r="F1750" s="549"/>
      <c r="G1750" s="549"/>
      <c r="H1750" s="550"/>
      <c r="I1750" s="551"/>
      <c r="J1750" s="551"/>
      <c r="K1750" s="511"/>
      <c r="L1750" s="549"/>
      <c r="M1750" s="549"/>
      <c r="N1750" s="550"/>
      <c r="O1750" s="549"/>
    </row>
    <row r="1751" spans="1:15" x14ac:dyDescent="0.2">
      <c r="A1751" s="549"/>
      <c r="B1751" s="549"/>
      <c r="C1751" s="549"/>
      <c r="D1751" s="549"/>
      <c r="E1751" s="549"/>
      <c r="F1751" s="549"/>
      <c r="G1751" s="549"/>
      <c r="H1751" s="550"/>
      <c r="I1751" s="551"/>
      <c r="J1751" s="551"/>
      <c r="K1751" s="511"/>
      <c r="L1751" s="549"/>
      <c r="M1751" s="549"/>
      <c r="N1751" s="550"/>
      <c r="O1751" s="549"/>
    </row>
    <row r="1752" spans="1:15" x14ac:dyDescent="0.2">
      <c r="A1752" s="549"/>
      <c r="B1752" s="549"/>
      <c r="C1752" s="549"/>
      <c r="D1752" s="549"/>
      <c r="E1752" s="549"/>
      <c r="F1752" s="549"/>
      <c r="G1752" s="549"/>
      <c r="H1752" s="550"/>
      <c r="I1752" s="551"/>
      <c r="J1752" s="551"/>
      <c r="K1752" s="511"/>
      <c r="L1752" s="549"/>
      <c r="M1752" s="549"/>
      <c r="N1752" s="550"/>
      <c r="O1752" s="549"/>
    </row>
    <row r="1753" spans="1:15" x14ac:dyDescent="0.2">
      <c r="A1753" s="549"/>
      <c r="B1753" s="549"/>
      <c r="C1753" s="549"/>
      <c r="D1753" s="549"/>
      <c r="E1753" s="549"/>
      <c r="F1753" s="549"/>
      <c r="G1753" s="549"/>
      <c r="H1753" s="550"/>
      <c r="I1753" s="551"/>
      <c r="J1753" s="551"/>
      <c r="K1753" s="511"/>
      <c r="L1753" s="549"/>
      <c r="M1753" s="549"/>
      <c r="N1753" s="550"/>
      <c r="O1753" s="549"/>
    </row>
    <row r="1754" spans="1:15" x14ac:dyDescent="0.2">
      <c r="A1754" s="549"/>
      <c r="B1754" s="549"/>
      <c r="C1754" s="549"/>
      <c r="D1754" s="549"/>
      <c r="E1754" s="549"/>
      <c r="F1754" s="549"/>
      <c r="G1754" s="549"/>
      <c r="H1754" s="550"/>
      <c r="I1754" s="551"/>
      <c r="J1754" s="551"/>
      <c r="K1754" s="511"/>
      <c r="L1754" s="549"/>
      <c r="M1754" s="549"/>
      <c r="N1754" s="550"/>
      <c r="O1754" s="549"/>
    </row>
    <row r="1755" spans="1:15" x14ac:dyDescent="0.2">
      <c r="A1755" s="549"/>
      <c r="B1755" s="549"/>
      <c r="C1755" s="549"/>
      <c r="D1755" s="549"/>
      <c r="E1755" s="549"/>
      <c r="F1755" s="549"/>
      <c r="G1755" s="549"/>
      <c r="H1755" s="550"/>
      <c r="I1755" s="551"/>
      <c r="J1755" s="551"/>
      <c r="K1755" s="511"/>
      <c r="L1755" s="549"/>
      <c r="M1755" s="549"/>
      <c r="N1755" s="550"/>
      <c r="O1755" s="549"/>
    </row>
    <row r="1756" spans="1:15" x14ac:dyDescent="0.2">
      <c r="A1756" s="549"/>
      <c r="B1756" s="549"/>
      <c r="C1756" s="549"/>
      <c r="D1756" s="549"/>
      <c r="E1756" s="549"/>
      <c r="F1756" s="549"/>
      <c r="G1756" s="549"/>
      <c r="H1756" s="550"/>
      <c r="I1756" s="551"/>
      <c r="J1756" s="551"/>
      <c r="K1756" s="511"/>
      <c r="L1756" s="549"/>
      <c r="M1756" s="549"/>
      <c r="N1756" s="550"/>
      <c r="O1756" s="549"/>
    </row>
    <row r="1757" spans="1:15" x14ac:dyDescent="0.2">
      <c r="A1757" s="549"/>
      <c r="B1757" s="549"/>
      <c r="C1757" s="549"/>
      <c r="D1757" s="549"/>
      <c r="E1757" s="549"/>
      <c r="F1757" s="549"/>
      <c r="G1757" s="549"/>
      <c r="H1757" s="550"/>
      <c r="I1757" s="551"/>
      <c r="J1757" s="551"/>
      <c r="K1757" s="511"/>
      <c r="L1757" s="549"/>
      <c r="M1757" s="549"/>
      <c r="N1757" s="550"/>
      <c r="O1757" s="549"/>
    </row>
    <row r="1758" spans="1:15" x14ac:dyDescent="0.2">
      <c r="A1758" s="549"/>
      <c r="B1758" s="549"/>
      <c r="C1758" s="549"/>
      <c r="D1758" s="549"/>
      <c r="E1758" s="549"/>
      <c r="F1758" s="549"/>
      <c r="G1758" s="549"/>
      <c r="H1758" s="550"/>
      <c r="I1758" s="551"/>
      <c r="J1758" s="551"/>
      <c r="K1758" s="511"/>
      <c r="L1758" s="549"/>
      <c r="M1758" s="549"/>
      <c r="N1758" s="550"/>
      <c r="O1758" s="549"/>
    </row>
    <row r="1759" spans="1:15" x14ac:dyDescent="0.2">
      <c r="A1759" s="549"/>
      <c r="B1759" s="549"/>
      <c r="C1759" s="549"/>
      <c r="D1759" s="549"/>
      <c r="E1759" s="549"/>
      <c r="F1759" s="549"/>
      <c r="G1759" s="549"/>
      <c r="H1759" s="550"/>
      <c r="I1759" s="551"/>
      <c r="J1759" s="551"/>
      <c r="K1759" s="511"/>
      <c r="L1759" s="549"/>
      <c r="M1759" s="549"/>
      <c r="N1759" s="550"/>
      <c r="O1759" s="549"/>
    </row>
    <row r="1760" spans="1:15" x14ac:dyDescent="0.2">
      <c r="A1760" s="549"/>
      <c r="B1760" s="549"/>
      <c r="C1760" s="549"/>
      <c r="D1760" s="549"/>
      <c r="E1760" s="549"/>
      <c r="F1760" s="549"/>
      <c r="G1760" s="549"/>
      <c r="H1760" s="550"/>
      <c r="I1760" s="551"/>
      <c r="J1760" s="551"/>
      <c r="K1760" s="511"/>
      <c r="L1760" s="549"/>
      <c r="M1760" s="549"/>
      <c r="N1760" s="550"/>
      <c r="O1760" s="549"/>
    </row>
    <row r="1761" spans="1:15" x14ac:dyDescent="0.2">
      <c r="A1761" s="549"/>
      <c r="B1761" s="549"/>
      <c r="C1761" s="549"/>
      <c r="D1761" s="549"/>
      <c r="E1761" s="549"/>
      <c r="F1761" s="549"/>
      <c r="G1761" s="549"/>
      <c r="H1761" s="550"/>
      <c r="I1761" s="551"/>
      <c r="J1761" s="551"/>
      <c r="K1761" s="511"/>
      <c r="L1761" s="549"/>
      <c r="M1761" s="549"/>
      <c r="N1761" s="550"/>
      <c r="O1761" s="549"/>
    </row>
    <row r="1762" spans="1:15" x14ac:dyDescent="0.2">
      <c r="A1762" s="549"/>
      <c r="B1762" s="549"/>
      <c r="C1762" s="549"/>
      <c r="D1762" s="549"/>
      <c r="E1762" s="549"/>
      <c r="F1762" s="549"/>
      <c r="G1762" s="549"/>
      <c r="H1762" s="550"/>
      <c r="I1762" s="551"/>
      <c r="J1762" s="551"/>
      <c r="K1762" s="511"/>
      <c r="L1762" s="549"/>
      <c r="M1762" s="549"/>
      <c r="N1762" s="550"/>
      <c r="O1762" s="549"/>
    </row>
    <row r="1763" spans="1:15" x14ac:dyDescent="0.2">
      <c r="A1763" s="549"/>
      <c r="B1763" s="549"/>
      <c r="C1763" s="549"/>
      <c r="D1763" s="549"/>
      <c r="E1763" s="549"/>
      <c r="F1763" s="549"/>
      <c r="G1763" s="549"/>
      <c r="H1763" s="550"/>
      <c r="I1763" s="551"/>
      <c r="J1763" s="551"/>
      <c r="K1763" s="511"/>
      <c r="L1763" s="549"/>
      <c r="M1763" s="549"/>
      <c r="N1763" s="550"/>
      <c r="O1763" s="549"/>
    </row>
    <row r="1764" spans="1:15" x14ac:dyDescent="0.2">
      <c r="A1764" s="549"/>
      <c r="B1764" s="549"/>
      <c r="C1764" s="549"/>
      <c r="D1764" s="549"/>
      <c r="E1764" s="549"/>
      <c r="F1764" s="549"/>
      <c r="G1764" s="549"/>
      <c r="H1764" s="550"/>
      <c r="I1764" s="551"/>
      <c r="J1764" s="551"/>
      <c r="K1764" s="511"/>
      <c r="L1764" s="549"/>
      <c r="M1764" s="549"/>
      <c r="N1764" s="550"/>
      <c r="O1764" s="549"/>
    </row>
    <row r="1765" spans="1:15" x14ac:dyDescent="0.2">
      <c r="A1765" s="549"/>
      <c r="B1765" s="549"/>
      <c r="C1765" s="549"/>
      <c r="D1765" s="549"/>
      <c r="E1765" s="549"/>
      <c r="F1765" s="549"/>
      <c r="G1765" s="549"/>
      <c r="H1765" s="550"/>
      <c r="I1765" s="551"/>
      <c r="J1765" s="551"/>
      <c r="K1765" s="511"/>
      <c r="L1765" s="549"/>
      <c r="M1765" s="549"/>
      <c r="N1765" s="550"/>
      <c r="O1765" s="549"/>
    </row>
    <row r="1766" spans="1:15" x14ac:dyDescent="0.2">
      <c r="A1766" s="549"/>
      <c r="B1766" s="549"/>
      <c r="C1766" s="549"/>
      <c r="D1766" s="549"/>
      <c r="E1766" s="549"/>
      <c r="F1766" s="549"/>
      <c r="G1766" s="549"/>
      <c r="H1766" s="550"/>
      <c r="I1766" s="551"/>
      <c r="J1766" s="551"/>
      <c r="K1766" s="511"/>
      <c r="L1766" s="549"/>
      <c r="M1766" s="549"/>
      <c r="N1766" s="550"/>
      <c r="O1766" s="549"/>
    </row>
    <row r="1767" spans="1:15" x14ac:dyDescent="0.2">
      <c r="A1767" s="549"/>
      <c r="B1767" s="549"/>
      <c r="C1767" s="549"/>
      <c r="D1767" s="549"/>
      <c r="E1767" s="549"/>
      <c r="F1767" s="549"/>
      <c r="G1767" s="549"/>
      <c r="H1767" s="550"/>
      <c r="I1767" s="551"/>
      <c r="J1767" s="551"/>
      <c r="K1767" s="511"/>
      <c r="L1767" s="549"/>
      <c r="M1767" s="549"/>
      <c r="N1767" s="550"/>
      <c r="O1767" s="549"/>
    </row>
    <row r="1768" spans="1:15" x14ac:dyDescent="0.2">
      <c r="A1768" s="549"/>
      <c r="B1768" s="549"/>
      <c r="C1768" s="549"/>
      <c r="D1768" s="549"/>
      <c r="E1768" s="549"/>
      <c r="F1768" s="549"/>
      <c r="G1768" s="549"/>
      <c r="H1768" s="550"/>
      <c r="I1768" s="551"/>
      <c r="J1768" s="551"/>
      <c r="K1768" s="511"/>
      <c r="L1768" s="549"/>
      <c r="M1768" s="549"/>
      <c r="N1768" s="550"/>
      <c r="O1768" s="549"/>
    </row>
    <row r="1769" spans="1:15" x14ac:dyDescent="0.2">
      <c r="A1769" s="549"/>
      <c r="B1769" s="549"/>
      <c r="C1769" s="549"/>
      <c r="D1769" s="549"/>
      <c r="E1769" s="549"/>
      <c r="F1769" s="549"/>
      <c r="G1769" s="549"/>
      <c r="H1769" s="550"/>
      <c r="I1769" s="551"/>
      <c r="J1769" s="551"/>
      <c r="K1769" s="511"/>
      <c r="L1769" s="549"/>
      <c r="M1769" s="549"/>
      <c r="N1769" s="550"/>
      <c r="O1769" s="549"/>
    </row>
    <row r="1770" spans="1:15" x14ac:dyDescent="0.2">
      <c r="A1770" s="549"/>
      <c r="B1770" s="549"/>
      <c r="C1770" s="549"/>
      <c r="D1770" s="549"/>
      <c r="E1770" s="549"/>
      <c r="F1770" s="549"/>
      <c r="G1770" s="549"/>
      <c r="H1770" s="550"/>
      <c r="I1770" s="551"/>
      <c r="J1770" s="551"/>
      <c r="K1770" s="511"/>
      <c r="L1770" s="549"/>
      <c r="M1770" s="549"/>
      <c r="N1770" s="550"/>
      <c r="O1770" s="549"/>
    </row>
    <row r="1771" spans="1:15" x14ac:dyDescent="0.2">
      <c r="A1771" s="549"/>
      <c r="B1771" s="549"/>
      <c r="C1771" s="549"/>
      <c r="D1771" s="549"/>
      <c r="E1771" s="549"/>
      <c r="F1771" s="549"/>
      <c r="G1771" s="549"/>
      <c r="H1771" s="550"/>
      <c r="I1771" s="551"/>
      <c r="J1771" s="551"/>
      <c r="K1771" s="511"/>
      <c r="L1771" s="549"/>
      <c r="M1771" s="549"/>
      <c r="N1771" s="550"/>
      <c r="O1771" s="549"/>
    </row>
    <row r="1772" spans="1:15" x14ac:dyDescent="0.2">
      <c r="A1772" s="549"/>
      <c r="B1772" s="549"/>
      <c r="C1772" s="549"/>
      <c r="D1772" s="549"/>
      <c r="E1772" s="549"/>
      <c r="F1772" s="549"/>
      <c r="G1772" s="549"/>
      <c r="H1772" s="550"/>
      <c r="I1772" s="551"/>
      <c r="J1772" s="551"/>
      <c r="K1772" s="511"/>
      <c r="L1772" s="549"/>
      <c r="M1772" s="549"/>
      <c r="N1772" s="550"/>
      <c r="O1772" s="549"/>
    </row>
    <row r="1773" spans="1:15" x14ac:dyDescent="0.2">
      <c r="A1773" s="549"/>
      <c r="B1773" s="549"/>
      <c r="C1773" s="549"/>
      <c r="D1773" s="549"/>
      <c r="E1773" s="549"/>
      <c r="F1773" s="549"/>
      <c r="G1773" s="549"/>
      <c r="H1773" s="550"/>
      <c r="I1773" s="551"/>
      <c r="J1773" s="551"/>
      <c r="K1773" s="511"/>
      <c r="L1773" s="549"/>
      <c r="M1773" s="549"/>
      <c r="N1773" s="550"/>
      <c r="O1773" s="549"/>
    </row>
    <row r="1774" spans="1:15" x14ac:dyDescent="0.2">
      <c r="A1774" s="549"/>
      <c r="B1774" s="549"/>
      <c r="C1774" s="549"/>
      <c r="D1774" s="549"/>
      <c r="E1774" s="549"/>
      <c r="F1774" s="549"/>
      <c r="G1774" s="549"/>
      <c r="H1774" s="550"/>
      <c r="I1774" s="551"/>
      <c r="J1774" s="551"/>
      <c r="K1774" s="511"/>
      <c r="L1774" s="549"/>
      <c r="M1774" s="549"/>
      <c r="N1774" s="550"/>
      <c r="O1774" s="549"/>
    </row>
    <row r="1775" spans="1:15" x14ac:dyDescent="0.2">
      <c r="A1775" s="549"/>
      <c r="B1775" s="549"/>
      <c r="C1775" s="549"/>
      <c r="D1775" s="549"/>
      <c r="E1775" s="549"/>
      <c r="F1775" s="549"/>
      <c r="G1775" s="549"/>
      <c r="H1775" s="550"/>
      <c r="I1775" s="551"/>
      <c r="J1775" s="551"/>
      <c r="K1775" s="511"/>
      <c r="L1775" s="549"/>
      <c r="M1775" s="549"/>
      <c r="N1775" s="550"/>
      <c r="O1775" s="549"/>
    </row>
    <row r="1776" spans="1:15" x14ac:dyDescent="0.2">
      <c r="A1776" s="549"/>
      <c r="B1776" s="549"/>
      <c r="C1776" s="549"/>
      <c r="D1776" s="549"/>
      <c r="E1776" s="549"/>
      <c r="F1776" s="549"/>
      <c r="G1776" s="549"/>
      <c r="H1776" s="550"/>
      <c r="I1776" s="551"/>
      <c r="J1776" s="551"/>
      <c r="K1776" s="511"/>
      <c r="L1776" s="549"/>
      <c r="M1776" s="549"/>
      <c r="N1776" s="550"/>
      <c r="O1776" s="549"/>
    </row>
    <row r="1777" spans="1:15" x14ac:dyDescent="0.2">
      <c r="A1777" s="549"/>
      <c r="B1777" s="549"/>
      <c r="C1777" s="549"/>
      <c r="D1777" s="549"/>
      <c r="E1777" s="549"/>
      <c r="F1777" s="549"/>
      <c r="G1777" s="549"/>
      <c r="H1777" s="550"/>
      <c r="I1777" s="551"/>
      <c r="J1777" s="551"/>
      <c r="K1777" s="511"/>
      <c r="L1777" s="549"/>
      <c r="M1777" s="549"/>
      <c r="N1777" s="550"/>
      <c r="O1777" s="549"/>
    </row>
    <row r="1778" spans="1:15" x14ac:dyDescent="0.2">
      <c r="A1778" s="549"/>
      <c r="B1778" s="549"/>
      <c r="C1778" s="549"/>
      <c r="D1778" s="549"/>
      <c r="E1778" s="549"/>
      <c r="F1778" s="549"/>
      <c r="G1778" s="549"/>
      <c r="H1778" s="550"/>
      <c r="I1778" s="551"/>
      <c r="J1778" s="551"/>
      <c r="K1778" s="511"/>
      <c r="L1778" s="549"/>
      <c r="M1778" s="549"/>
      <c r="N1778" s="550"/>
      <c r="O1778" s="549"/>
    </row>
    <row r="1779" spans="1:15" x14ac:dyDescent="0.2">
      <c r="A1779" s="549"/>
      <c r="B1779" s="549"/>
      <c r="C1779" s="549"/>
      <c r="D1779" s="549"/>
      <c r="E1779" s="549"/>
      <c r="F1779" s="549"/>
      <c r="G1779" s="549"/>
      <c r="H1779" s="550"/>
      <c r="I1779" s="551"/>
      <c r="J1779" s="551"/>
      <c r="K1779" s="511"/>
      <c r="L1779" s="549"/>
      <c r="M1779" s="549"/>
      <c r="N1779" s="550"/>
      <c r="O1779" s="549"/>
    </row>
    <row r="1780" spans="1:15" x14ac:dyDescent="0.2">
      <c r="A1780" s="549"/>
      <c r="B1780" s="549"/>
      <c r="C1780" s="549"/>
      <c r="D1780" s="549"/>
      <c r="E1780" s="549"/>
      <c r="F1780" s="549"/>
      <c r="G1780" s="549"/>
      <c r="H1780" s="550"/>
      <c r="I1780" s="551"/>
      <c r="J1780" s="551"/>
      <c r="K1780" s="511"/>
      <c r="L1780" s="549"/>
      <c r="M1780" s="549"/>
      <c r="N1780" s="550"/>
      <c r="O1780" s="549"/>
    </row>
    <row r="1781" spans="1:15" x14ac:dyDescent="0.2">
      <c r="A1781" s="549"/>
      <c r="B1781" s="549"/>
      <c r="C1781" s="549"/>
      <c r="D1781" s="549"/>
      <c r="E1781" s="549"/>
      <c r="F1781" s="549"/>
      <c r="G1781" s="549"/>
      <c r="H1781" s="550"/>
      <c r="I1781" s="551"/>
      <c r="J1781" s="551"/>
      <c r="K1781" s="511"/>
      <c r="L1781" s="549"/>
      <c r="M1781" s="549"/>
      <c r="N1781" s="550"/>
      <c r="O1781" s="549"/>
    </row>
    <row r="1782" spans="1:15" x14ac:dyDescent="0.2">
      <c r="A1782" s="549"/>
      <c r="B1782" s="549"/>
      <c r="C1782" s="549"/>
      <c r="D1782" s="549"/>
      <c r="E1782" s="549"/>
      <c r="F1782" s="549"/>
      <c r="G1782" s="549"/>
      <c r="H1782" s="550"/>
      <c r="I1782" s="551"/>
      <c r="J1782" s="551"/>
      <c r="K1782" s="511"/>
      <c r="L1782" s="549"/>
      <c r="M1782" s="549"/>
      <c r="N1782" s="550"/>
      <c r="O1782" s="549"/>
    </row>
    <row r="1783" spans="1:15" x14ac:dyDescent="0.2">
      <c r="A1783" s="549"/>
      <c r="B1783" s="549"/>
      <c r="C1783" s="549"/>
      <c r="D1783" s="549"/>
      <c r="E1783" s="549"/>
      <c r="F1783" s="549"/>
      <c r="G1783" s="549"/>
      <c r="H1783" s="550"/>
      <c r="I1783" s="551"/>
      <c r="J1783" s="551"/>
      <c r="K1783" s="511"/>
      <c r="L1783" s="549"/>
      <c r="M1783" s="549"/>
      <c r="N1783" s="550"/>
      <c r="O1783" s="549"/>
    </row>
    <row r="1784" spans="1:15" x14ac:dyDescent="0.2">
      <c r="A1784" s="549"/>
      <c r="B1784" s="549"/>
      <c r="C1784" s="549"/>
      <c r="D1784" s="549"/>
      <c r="E1784" s="549"/>
      <c r="F1784" s="549"/>
      <c r="G1784" s="549"/>
      <c r="H1784" s="550"/>
      <c r="I1784" s="551"/>
      <c r="J1784" s="551"/>
      <c r="K1784" s="511"/>
      <c r="L1784" s="549"/>
      <c r="M1784" s="549"/>
      <c r="N1784" s="550"/>
      <c r="O1784" s="549"/>
    </row>
    <row r="1785" spans="1:15" x14ac:dyDescent="0.2">
      <c r="A1785" s="549"/>
      <c r="B1785" s="549"/>
      <c r="C1785" s="549"/>
      <c r="D1785" s="549"/>
      <c r="E1785" s="549"/>
      <c r="F1785" s="549"/>
      <c r="G1785" s="549"/>
      <c r="H1785" s="550"/>
      <c r="I1785" s="551"/>
      <c r="J1785" s="551"/>
      <c r="K1785" s="511"/>
      <c r="L1785" s="549"/>
      <c r="M1785" s="549"/>
      <c r="N1785" s="550"/>
      <c r="O1785" s="549"/>
    </row>
    <row r="1786" spans="1:15" x14ac:dyDescent="0.2">
      <c r="A1786" s="549"/>
      <c r="B1786" s="549"/>
      <c r="C1786" s="549"/>
      <c r="D1786" s="549"/>
      <c r="E1786" s="549"/>
      <c r="F1786" s="549"/>
      <c r="G1786" s="549"/>
      <c r="H1786" s="550"/>
      <c r="I1786" s="551"/>
      <c r="J1786" s="551"/>
      <c r="K1786" s="511"/>
      <c r="L1786" s="549"/>
      <c r="M1786" s="549"/>
      <c r="N1786" s="550"/>
      <c r="O1786" s="549"/>
    </row>
    <row r="1787" spans="1:15" x14ac:dyDescent="0.2">
      <c r="A1787" s="549"/>
      <c r="B1787" s="549"/>
      <c r="C1787" s="549"/>
      <c r="D1787" s="549"/>
      <c r="E1787" s="549"/>
      <c r="F1787" s="549"/>
      <c r="G1787" s="549"/>
      <c r="H1787" s="550"/>
      <c r="I1787" s="551"/>
      <c r="J1787" s="551"/>
      <c r="K1787" s="511"/>
      <c r="L1787" s="549"/>
      <c r="M1787" s="549"/>
      <c r="N1787" s="550"/>
      <c r="O1787" s="549"/>
    </row>
    <row r="1788" spans="1:15" x14ac:dyDescent="0.2">
      <c r="A1788" s="549"/>
      <c r="B1788" s="549"/>
      <c r="C1788" s="549"/>
      <c r="D1788" s="549"/>
      <c r="E1788" s="549"/>
      <c r="F1788" s="549"/>
      <c r="G1788" s="549"/>
      <c r="H1788" s="550"/>
      <c r="I1788" s="551"/>
      <c r="J1788" s="551"/>
      <c r="K1788" s="511"/>
      <c r="L1788" s="549"/>
      <c r="M1788" s="549"/>
      <c r="N1788" s="550"/>
      <c r="O1788" s="549"/>
    </row>
    <row r="1789" spans="1:15" x14ac:dyDescent="0.2">
      <c r="A1789" s="549"/>
      <c r="B1789" s="549"/>
      <c r="C1789" s="549"/>
      <c r="D1789" s="549"/>
      <c r="E1789" s="549"/>
      <c r="F1789" s="549"/>
      <c r="G1789" s="549"/>
      <c r="H1789" s="550"/>
      <c r="I1789" s="551"/>
      <c r="J1789" s="551"/>
      <c r="K1789" s="511"/>
      <c r="L1789" s="549"/>
      <c r="M1789" s="549"/>
      <c r="N1789" s="550"/>
      <c r="O1789" s="549"/>
    </row>
    <row r="1790" spans="1:15" x14ac:dyDescent="0.2">
      <c r="A1790" s="549"/>
      <c r="B1790" s="549"/>
      <c r="C1790" s="549"/>
      <c r="D1790" s="549"/>
      <c r="E1790" s="549"/>
      <c r="F1790" s="549"/>
      <c r="G1790" s="549"/>
      <c r="H1790" s="550"/>
      <c r="I1790" s="551"/>
      <c r="J1790" s="551"/>
      <c r="K1790" s="511"/>
      <c r="L1790" s="549"/>
      <c r="M1790" s="549"/>
      <c r="N1790" s="550"/>
      <c r="O1790" s="549"/>
    </row>
    <row r="1791" spans="1:15" x14ac:dyDescent="0.2">
      <c r="A1791" s="549"/>
      <c r="B1791" s="549"/>
      <c r="C1791" s="549"/>
      <c r="D1791" s="549"/>
      <c r="E1791" s="549"/>
      <c r="F1791" s="549"/>
      <c r="G1791" s="549"/>
      <c r="H1791" s="550"/>
      <c r="I1791" s="551"/>
      <c r="J1791" s="551"/>
      <c r="K1791" s="511"/>
      <c r="L1791" s="549"/>
      <c r="M1791" s="549"/>
      <c r="N1791" s="550"/>
      <c r="O1791" s="549"/>
    </row>
    <row r="1792" spans="1:15" x14ac:dyDescent="0.2">
      <c r="A1792" s="549"/>
      <c r="B1792" s="549"/>
      <c r="C1792" s="549"/>
      <c r="D1792" s="549"/>
      <c r="E1792" s="549"/>
      <c r="F1792" s="549"/>
      <c r="G1792" s="549"/>
      <c r="H1792" s="550"/>
      <c r="I1792" s="551"/>
      <c r="J1792" s="551"/>
      <c r="K1792" s="511"/>
      <c r="L1792" s="549"/>
      <c r="M1792" s="549"/>
      <c r="N1792" s="550"/>
      <c r="O1792" s="549"/>
    </row>
    <row r="1793" spans="1:15" x14ac:dyDescent="0.2">
      <c r="A1793" s="549"/>
      <c r="B1793" s="549"/>
      <c r="C1793" s="549"/>
      <c r="D1793" s="549"/>
      <c r="E1793" s="549"/>
      <c r="F1793" s="549"/>
      <c r="G1793" s="549"/>
      <c r="H1793" s="550"/>
      <c r="I1793" s="551"/>
      <c r="J1793" s="551"/>
      <c r="K1793" s="511"/>
      <c r="L1793" s="549"/>
      <c r="M1793" s="549"/>
      <c r="N1793" s="550"/>
      <c r="O1793" s="549"/>
    </row>
    <row r="1794" spans="1:15" x14ac:dyDescent="0.2">
      <c r="A1794" s="549"/>
      <c r="B1794" s="549"/>
      <c r="C1794" s="549"/>
      <c r="D1794" s="549"/>
      <c r="E1794" s="549"/>
      <c r="F1794" s="549"/>
      <c r="G1794" s="549"/>
      <c r="H1794" s="550"/>
      <c r="I1794" s="551"/>
      <c r="J1794" s="551"/>
      <c r="K1794" s="511"/>
      <c r="L1794" s="549"/>
      <c r="M1794" s="549"/>
      <c r="N1794" s="550"/>
      <c r="O1794" s="549"/>
    </row>
    <row r="1795" spans="1:15" x14ac:dyDescent="0.2">
      <c r="A1795" s="549"/>
      <c r="B1795" s="549"/>
      <c r="C1795" s="549"/>
      <c r="D1795" s="549"/>
      <c r="E1795" s="549"/>
      <c r="F1795" s="549"/>
      <c r="G1795" s="549"/>
      <c r="H1795" s="550"/>
      <c r="I1795" s="551"/>
      <c r="J1795" s="551"/>
      <c r="K1795" s="511"/>
      <c r="L1795" s="549"/>
      <c r="M1795" s="549"/>
      <c r="N1795" s="550"/>
      <c r="O1795" s="549"/>
    </row>
    <row r="1796" spans="1:15" x14ac:dyDescent="0.2">
      <c r="A1796" s="549"/>
      <c r="B1796" s="549"/>
      <c r="C1796" s="549"/>
      <c r="D1796" s="549"/>
      <c r="E1796" s="549"/>
      <c r="F1796" s="549"/>
      <c r="G1796" s="549"/>
      <c r="H1796" s="550"/>
      <c r="I1796" s="551"/>
      <c r="J1796" s="551"/>
      <c r="K1796" s="511"/>
      <c r="L1796" s="549"/>
      <c r="M1796" s="549"/>
      <c r="N1796" s="550"/>
      <c r="O1796" s="549"/>
    </row>
    <row r="1797" spans="1:15" x14ac:dyDescent="0.2">
      <c r="A1797" s="549"/>
      <c r="B1797" s="549"/>
      <c r="C1797" s="549"/>
      <c r="D1797" s="549"/>
      <c r="E1797" s="549"/>
      <c r="F1797" s="549"/>
      <c r="G1797" s="549"/>
      <c r="H1797" s="550"/>
      <c r="I1797" s="551"/>
      <c r="J1797" s="551"/>
      <c r="K1797" s="511"/>
      <c r="L1797" s="549"/>
      <c r="M1797" s="549"/>
      <c r="N1797" s="550"/>
      <c r="O1797" s="549"/>
    </row>
    <row r="1798" spans="1:15" x14ac:dyDescent="0.2">
      <c r="A1798" s="549"/>
      <c r="B1798" s="549"/>
      <c r="C1798" s="549"/>
      <c r="D1798" s="549"/>
      <c r="E1798" s="549"/>
      <c r="F1798" s="549"/>
      <c r="G1798" s="549"/>
      <c r="H1798" s="550"/>
      <c r="I1798" s="551"/>
      <c r="J1798" s="551"/>
      <c r="K1798" s="511"/>
      <c r="L1798" s="549"/>
      <c r="M1798" s="549"/>
      <c r="N1798" s="550"/>
      <c r="O1798" s="549"/>
    </row>
    <row r="1799" spans="1:15" x14ac:dyDescent="0.2">
      <c r="A1799" s="549"/>
      <c r="B1799" s="549"/>
      <c r="C1799" s="549"/>
      <c r="D1799" s="549"/>
      <c r="E1799" s="549"/>
      <c r="F1799" s="549"/>
      <c r="G1799" s="549"/>
      <c r="H1799" s="550"/>
      <c r="I1799" s="551"/>
      <c r="J1799" s="551"/>
      <c r="K1799" s="511"/>
      <c r="L1799" s="549"/>
      <c r="M1799" s="549"/>
      <c r="N1799" s="550"/>
      <c r="O1799" s="549"/>
    </row>
    <row r="1800" spans="1:15" x14ac:dyDescent="0.2">
      <c r="A1800" s="549"/>
      <c r="B1800" s="549"/>
      <c r="C1800" s="549"/>
      <c r="D1800" s="549"/>
      <c r="E1800" s="549"/>
      <c r="F1800" s="549"/>
      <c r="G1800" s="549"/>
      <c r="H1800" s="550"/>
      <c r="I1800" s="551"/>
      <c r="J1800" s="551"/>
      <c r="K1800" s="511"/>
      <c r="L1800" s="549"/>
      <c r="M1800" s="549"/>
      <c r="N1800" s="550"/>
      <c r="O1800" s="549"/>
    </row>
    <row r="1801" spans="1:15" x14ac:dyDescent="0.2">
      <c r="A1801" s="549"/>
      <c r="B1801" s="549"/>
      <c r="C1801" s="549"/>
      <c r="D1801" s="549"/>
      <c r="E1801" s="549"/>
      <c r="F1801" s="549"/>
      <c r="G1801" s="549"/>
      <c r="H1801" s="550"/>
      <c r="I1801" s="551"/>
      <c r="J1801" s="551"/>
      <c r="K1801" s="511"/>
      <c r="L1801" s="549"/>
      <c r="M1801" s="549"/>
      <c r="N1801" s="550"/>
      <c r="O1801" s="549"/>
    </row>
    <row r="1802" spans="1:15" x14ac:dyDescent="0.2">
      <c r="A1802" s="549"/>
      <c r="B1802" s="549"/>
      <c r="C1802" s="549"/>
      <c r="D1802" s="549"/>
      <c r="E1802" s="549"/>
      <c r="F1802" s="549"/>
      <c r="G1802" s="549"/>
      <c r="H1802" s="550"/>
      <c r="I1802" s="551"/>
      <c r="J1802" s="551"/>
      <c r="K1802" s="511"/>
      <c r="L1802" s="549"/>
      <c r="M1802" s="549"/>
      <c r="N1802" s="550"/>
      <c r="O1802" s="549"/>
    </row>
    <row r="1803" spans="1:15" x14ac:dyDescent="0.2">
      <c r="A1803" s="549"/>
      <c r="B1803" s="549"/>
      <c r="C1803" s="549"/>
      <c r="D1803" s="549"/>
      <c r="E1803" s="549"/>
      <c r="F1803" s="549"/>
      <c r="G1803" s="549"/>
      <c r="H1803" s="550"/>
      <c r="I1803" s="551"/>
      <c r="J1803" s="551"/>
      <c r="K1803" s="511"/>
      <c r="L1803" s="549"/>
      <c r="M1803" s="549"/>
      <c r="N1803" s="550"/>
      <c r="O1803" s="549"/>
    </row>
    <row r="1804" spans="1:15" x14ac:dyDescent="0.2">
      <c r="A1804" s="549"/>
      <c r="B1804" s="549"/>
      <c r="C1804" s="549"/>
      <c r="D1804" s="549"/>
      <c r="E1804" s="549"/>
      <c r="F1804" s="549"/>
      <c r="G1804" s="549"/>
      <c r="H1804" s="550"/>
      <c r="I1804" s="551"/>
      <c r="J1804" s="551"/>
      <c r="K1804" s="511"/>
      <c r="L1804" s="549"/>
      <c r="M1804" s="549"/>
      <c r="N1804" s="550"/>
      <c r="O1804" s="549"/>
    </row>
    <row r="1805" spans="1:15" x14ac:dyDescent="0.2">
      <c r="A1805" s="549"/>
      <c r="B1805" s="549"/>
      <c r="C1805" s="549"/>
      <c r="D1805" s="549"/>
      <c r="E1805" s="549"/>
      <c r="F1805" s="549"/>
      <c r="G1805" s="549"/>
      <c r="H1805" s="550"/>
      <c r="I1805" s="551"/>
      <c r="J1805" s="551"/>
      <c r="K1805" s="511"/>
      <c r="L1805" s="549"/>
      <c r="M1805" s="549"/>
      <c r="N1805" s="550"/>
      <c r="O1805" s="549"/>
    </row>
    <row r="1806" spans="1:15" x14ac:dyDescent="0.2">
      <c r="A1806" s="549"/>
      <c r="B1806" s="549"/>
      <c r="C1806" s="549"/>
      <c r="D1806" s="549"/>
      <c r="E1806" s="549"/>
      <c r="F1806" s="549"/>
      <c r="G1806" s="549"/>
      <c r="H1806" s="550"/>
      <c r="I1806" s="551"/>
      <c r="J1806" s="551"/>
      <c r="K1806" s="511"/>
      <c r="L1806" s="549"/>
      <c r="M1806" s="549"/>
      <c r="N1806" s="550"/>
      <c r="O1806" s="549"/>
    </row>
    <row r="1807" spans="1:15" x14ac:dyDescent="0.2">
      <c r="A1807" s="549"/>
      <c r="B1807" s="549"/>
      <c r="C1807" s="549"/>
      <c r="D1807" s="549"/>
      <c r="E1807" s="549"/>
      <c r="F1807" s="549"/>
      <c r="G1807" s="549"/>
      <c r="H1807" s="550"/>
      <c r="I1807" s="551"/>
      <c r="J1807" s="551"/>
      <c r="K1807" s="511"/>
      <c r="L1807" s="549"/>
      <c r="M1807" s="549"/>
      <c r="N1807" s="550"/>
      <c r="O1807" s="549"/>
    </row>
    <row r="1808" spans="1:15" x14ac:dyDescent="0.2">
      <c r="A1808" s="549"/>
      <c r="B1808" s="549"/>
      <c r="C1808" s="549"/>
      <c r="D1808" s="549"/>
      <c r="E1808" s="549"/>
      <c r="F1808" s="549"/>
      <c r="G1808" s="549"/>
      <c r="H1808" s="550"/>
      <c r="I1808" s="551"/>
      <c r="J1808" s="551"/>
      <c r="K1808" s="511"/>
      <c r="L1808" s="549"/>
      <c r="M1808" s="549"/>
      <c r="N1808" s="550"/>
      <c r="O1808" s="549"/>
    </row>
    <row r="1809" spans="1:15" x14ac:dyDescent="0.2">
      <c r="A1809" s="549"/>
      <c r="B1809" s="549"/>
      <c r="C1809" s="549"/>
      <c r="D1809" s="549"/>
      <c r="E1809" s="549"/>
      <c r="F1809" s="549"/>
      <c r="G1809" s="549"/>
      <c r="H1809" s="550"/>
      <c r="I1809" s="551"/>
      <c r="J1809" s="551"/>
      <c r="K1809" s="511"/>
      <c r="L1809" s="549"/>
      <c r="M1809" s="549"/>
      <c r="N1809" s="550"/>
      <c r="O1809" s="549"/>
    </row>
    <row r="1810" spans="1:15" x14ac:dyDescent="0.2">
      <c r="A1810" s="549"/>
      <c r="B1810" s="549"/>
      <c r="C1810" s="549"/>
      <c r="D1810" s="549"/>
      <c r="E1810" s="549"/>
      <c r="F1810" s="549"/>
      <c r="G1810" s="549"/>
      <c r="H1810" s="550"/>
      <c r="I1810" s="551"/>
      <c r="J1810" s="551"/>
      <c r="K1810" s="511"/>
      <c r="L1810" s="549"/>
      <c r="M1810" s="549"/>
      <c r="N1810" s="550"/>
      <c r="O1810" s="549"/>
    </row>
    <row r="1811" spans="1:15" x14ac:dyDescent="0.2">
      <c r="A1811" s="549"/>
      <c r="B1811" s="549"/>
      <c r="C1811" s="549"/>
      <c r="D1811" s="549"/>
      <c r="E1811" s="549"/>
      <c r="F1811" s="549"/>
      <c r="G1811" s="549"/>
      <c r="H1811" s="550"/>
      <c r="I1811" s="551"/>
      <c r="J1811" s="551"/>
      <c r="K1811" s="511"/>
      <c r="L1811" s="549"/>
      <c r="M1811" s="549"/>
      <c r="N1811" s="550"/>
      <c r="O1811" s="549"/>
    </row>
    <row r="1812" spans="1:15" x14ac:dyDescent="0.2">
      <c r="A1812" s="549"/>
      <c r="B1812" s="549"/>
      <c r="C1812" s="549"/>
      <c r="D1812" s="549"/>
      <c r="E1812" s="549"/>
      <c r="F1812" s="549"/>
      <c r="G1812" s="549"/>
      <c r="H1812" s="550"/>
      <c r="I1812" s="551"/>
      <c r="J1812" s="551"/>
      <c r="K1812" s="511"/>
      <c r="L1812" s="549"/>
      <c r="M1812" s="549"/>
      <c r="N1812" s="550"/>
      <c r="O1812" s="549"/>
    </row>
    <row r="1813" spans="1:15" x14ac:dyDescent="0.2">
      <c r="A1813" s="549"/>
      <c r="B1813" s="549"/>
      <c r="C1813" s="549"/>
      <c r="D1813" s="549"/>
      <c r="E1813" s="549"/>
      <c r="F1813" s="549"/>
      <c r="G1813" s="549"/>
      <c r="H1813" s="550"/>
      <c r="I1813" s="551"/>
      <c r="J1813" s="551"/>
      <c r="K1813" s="511"/>
      <c r="L1813" s="549"/>
      <c r="M1813" s="549"/>
      <c r="N1813" s="550"/>
      <c r="O1813" s="549"/>
    </row>
    <row r="1814" spans="1:15" x14ac:dyDescent="0.2">
      <c r="A1814" s="549"/>
      <c r="B1814" s="549"/>
      <c r="C1814" s="549"/>
      <c r="D1814" s="549"/>
      <c r="E1814" s="549"/>
      <c r="F1814" s="549"/>
      <c r="G1814" s="549"/>
      <c r="H1814" s="550"/>
      <c r="I1814" s="551"/>
      <c r="J1814" s="551"/>
      <c r="K1814" s="511"/>
      <c r="L1814" s="549"/>
      <c r="M1814" s="549"/>
      <c r="N1814" s="550"/>
      <c r="O1814" s="549"/>
    </row>
    <row r="1815" spans="1:15" x14ac:dyDescent="0.2">
      <c r="A1815" s="549"/>
      <c r="B1815" s="549"/>
      <c r="C1815" s="549"/>
      <c r="D1815" s="549"/>
      <c r="E1815" s="549"/>
      <c r="F1815" s="549"/>
      <c r="G1815" s="549"/>
      <c r="H1815" s="550"/>
      <c r="I1815" s="551"/>
      <c r="J1815" s="551"/>
      <c r="K1815" s="511"/>
      <c r="L1815" s="549"/>
      <c r="M1815" s="549"/>
      <c r="N1815" s="550"/>
      <c r="O1815" s="549"/>
    </row>
    <row r="1816" spans="1:15" x14ac:dyDescent="0.2">
      <c r="A1816" s="549"/>
      <c r="B1816" s="549"/>
      <c r="C1816" s="549"/>
      <c r="D1816" s="549"/>
      <c r="E1816" s="549"/>
      <c r="F1816" s="549"/>
      <c r="G1816" s="549"/>
      <c r="H1816" s="550"/>
      <c r="I1816" s="551"/>
      <c r="J1816" s="551"/>
      <c r="K1816" s="511"/>
      <c r="L1816" s="549"/>
      <c r="M1816" s="549"/>
      <c r="N1816" s="550"/>
      <c r="O1816" s="549"/>
    </row>
    <row r="1817" spans="1:15" x14ac:dyDescent="0.2">
      <c r="A1817" s="549"/>
      <c r="B1817" s="549"/>
      <c r="C1817" s="549"/>
      <c r="D1817" s="549"/>
      <c r="E1817" s="549"/>
      <c r="F1817" s="549"/>
      <c r="G1817" s="549"/>
      <c r="H1817" s="550"/>
      <c r="I1817" s="551"/>
      <c r="J1817" s="551"/>
      <c r="K1817" s="511"/>
      <c r="L1817" s="549"/>
      <c r="M1817" s="549"/>
      <c r="N1817" s="550"/>
      <c r="O1817" s="549"/>
    </row>
    <row r="1818" spans="1:15" x14ac:dyDescent="0.2">
      <c r="A1818" s="549"/>
      <c r="B1818" s="549"/>
      <c r="C1818" s="549"/>
      <c r="D1818" s="549"/>
      <c r="E1818" s="549"/>
      <c r="F1818" s="549"/>
      <c r="G1818" s="549"/>
      <c r="H1818" s="550"/>
      <c r="I1818" s="551"/>
      <c r="J1818" s="551"/>
      <c r="K1818" s="511"/>
      <c r="L1818" s="549"/>
      <c r="M1818" s="549"/>
      <c r="N1818" s="550"/>
      <c r="O1818" s="549"/>
    </row>
    <row r="1819" spans="1:15" x14ac:dyDescent="0.2">
      <c r="A1819" s="549"/>
      <c r="B1819" s="549"/>
      <c r="C1819" s="549"/>
      <c r="D1819" s="549"/>
      <c r="E1819" s="549"/>
      <c r="F1819" s="549"/>
      <c r="G1819" s="549"/>
      <c r="H1819" s="550"/>
      <c r="I1819" s="551"/>
      <c r="J1819" s="551"/>
      <c r="K1819" s="511"/>
      <c r="L1819" s="549"/>
      <c r="M1819" s="549"/>
      <c r="N1819" s="550"/>
      <c r="O1819" s="549"/>
    </row>
    <row r="1820" spans="1:15" x14ac:dyDescent="0.2">
      <c r="A1820" s="549"/>
      <c r="B1820" s="549"/>
      <c r="C1820" s="549"/>
      <c r="D1820" s="549"/>
      <c r="E1820" s="549"/>
      <c r="F1820" s="549"/>
      <c r="G1820" s="549"/>
      <c r="H1820" s="550"/>
      <c r="I1820" s="551"/>
      <c r="J1820" s="551"/>
      <c r="K1820" s="511"/>
      <c r="L1820" s="549"/>
      <c r="M1820" s="549"/>
      <c r="N1820" s="550"/>
      <c r="O1820" s="549"/>
    </row>
    <row r="1821" spans="1:15" x14ac:dyDescent="0.2">
      <c r="A1821" s="549"/>
      <c r="B1821" s="549"/>
      <c r="C1821" s="549"/>
      <c r="D1821" s="549"/>
      <c r="E1821" s="549"/>
      <c r="F1821" s="549"/>
      <c r="G1821" s="549"/>
      <c r="H1821" s="550"/>
      <c r="I1821" s="551"/>
      <c r="J1821" s="551"/>
      <c r="K1821" s="511"/>
      <c r="L1821" s="549"/>
      <c r="M1821" s="549"/>
      <c r="N1821" s="550"/>
      <c r="O1821" s="549"/>
    </row>
    <row r="1822" spans="1:15" x14ac:dyDescent="0.2">
      <c r="A1822" s="549"/>
      <c r="B1822" s="549"/>
      <c r="C1822" s="549"/>
      <c r="D1822" s="549"/>
      <c r="E1822" s="549"/>
      <c r="F1822" s="549"/>
      <c r="G1822" s="549"/>
      <c r="H1822" s="550"/>
      <c r="I1822" s="551"/>
      <c r="J1822" s="551"/>
      <c r="K1822" s="511"/>
      <c r="L1822" s="549"/>
      <c r="M1822" s="549"/>
      <c r="N1822" s="550"/>
      <c r="O1822" s="549"/>
    </row>
    <row r="1823" spans="1:15" x14ac:dyDescent="0.2">
      <c r="A1823" s="549"/>
      <c r="B1823" s="549"/>
      <c r="C1823" s="549"/>
      <c r="D1823" s="549"/>
      <c r="E1823" s="549"/>
      <c r="F1823" s="549"/>
      <c r="G1823" s="549"/>
      <c r="H1823" s="550"/>
      <c r="I1823" s="551"/>
      <c r="J1823" s="551"/>
      <c r="K1823" s="511"/>
      <c r="L1823" s="549"/>
      <c r="M1823" s="549"/>
      <c r="N1823" s="550"/>
      <c r="O1823" s="549"/>
    </row>
    <row r="1824" spans="1:15" x14ac:dyDescent="0.2">
      <c r="A1824" s="549"/>
      <c r="B1824" s="549"/>
      <c r="C1824" s="549"/>
      <c r="D1824" s="549"/>
      <c r="E1824" s="549"/>
      <c r="F1824" s="549"/>
      <c r="G1824" s="549"/>
      <c r="H1824" s="550"/>
      <c r="I1824" s="551"/>
      <c r="J1824" s="551"/>
      <c r="K1824" s="511"/>
      <c r="L1824" s="549"/>
      <c r="M1824" s="549"/>
      <c r="N1824" s="550"/>
      <c r="O1824" s="549"/>
    </row>
    <row r="1825" spans="1:15" x14ac:dyDescent="0.2">
      <c r="A1825" s="549"/>
      <c r="B1825" s="549"/>
      <c r="C1825" s="549"/>
      <c r="D1825" s="549"/>
      <c r="E1825" s="549"/>
      <c r="F1825" s="549"/>
      <c r="G1825" s="549"/>
      <c r="H1825" s="550"/>
      <c r="I1825" s="551"/>
      <c r="J1825" s="551"/>
      <c r="K1825" s="511"/>
      <c r="L1825" s="549"/>
      <c r="M1825" s="549"/>
      <c r="N1825" s="550"/>
      <c r="O1825" s="549"/>
    </row>
    <row r="1826" spans="1:15" x14ac:dyDescent="0.2">
      <c r="A1826" s="549"/>
      <c r="B1826" s="549"/>
      <c r="C1826" s="549"/>
      <c r="D1826" s="549"/>
      <c r="E1826" s="549"/>
      <c r="F1826" s="549"/>
      <c r="G1826" s="549"/>
      <c r="H1826" s="550"/>
      <c r="I1826" s="551"/>
      <c r="J1826" s="551"/>
      <c r="K1826" s="511"/>
      <c r="L1826" s="549"/>
      <c r="M1826" s="549"/>
      <c r="N1826" s="550"/>
      <c r="O1826" s="549"/>
    </row>
    <row r="1827" spans="1:15" x14ac:dyDescent="0.2">
      <c r="A1827" s="549"/>
      <c r="B1827" s="549"/>
      <c r="C1827" s="549"/>
      <c r="D1827" s="549"/>
      <c r="E1827" s="549"/>
      <c r="F1827" s="549"/>
      <c r="G1827" s="549"/>
      <c r="H1827" s="550"/>
      <c r="I1827" s="551"/>
      <c r="J1827" s="551"/>
      <c r="K1827" s="511"/>
      <c r="L1827" s="549"/>
      <c r="M1827" s="549"/>
      <c r="N1827" s="550"/>
      <c r="O1827" s="549"/>
    </row>
    <row r="1828" spans="1:15" x14ac:dyDescent="0.2">
      <c r="A1828" s="549"/>
      <c r="B1828" s="549"/>
      <c r="C1828" s="549"/>
      <c r="D1828" s="549"/>
      <c r="E1828" s="549"/>
      <c r="F1828" s="549"/>
      <c r="G1828" s="549"/>
      <c r="H1828" s="550"/>
      <c r="I1828" s="551"/>
      <c r="J1828" s="551"/>
      <c r="K1828" s="511"/>
      <c r="L1828" s="549"/>
      <c r="M1828" s="549"/>
      <c r="N1828" s="550"/>
      <c r="O1828" s="549"/>
    </row>
    <row r="1829" spans="1:15" x14ac:dyDescent="0.2">
      <c r="A1829" s="549"/>
      <c r="B1829" s="549"/>
      <c r="C1829" s="549"/>
      <c r="D1829" s="549"/>
      <c r="E1829" s="549"/>
      <c r="F1829" s="549"/>
      <c r="G1829" s="549"/>
      <c r="H1829" s="550"/>
      <c r="I1829" s="551"/>
      <c r="J1829" s="551"/>
      <c r="K1829" s="511"/>
      <c r="L1829" s="549"/>
      <c r="M1829" s="549"/>
      <c r="N1829" s="550"/>
      <c r="O1829" s="549"/>
    </row>
    <row r="1830" spans="1:15" x14ac:dyDescent="0.2">
      <c r="A1830" s="549"/>
      <c r="B1830" s="549"/>
      <c r="C1830" s="549"/>
      <c r="D1830" s="549"/>
      <c r="E1830" s="549"/>
      <c r="F1830" s="549"/>
      <c r="G1830" s="549"/>
      <c r="H1830" s="550"/>
      <c r="I1830" s="551"/>
      <c r="J1830" s="551"/>
      <c r="K1830" s="511"/>
      <c r="L1830" s="549"/>
      <c r="M1830" s="549"/>
      <c r="N1830" s="550"/>
      <c r="O1830" s="549"/>
    </row>
    <row r="1831" spans="1:15" x14ac:dyDescent="0.2">
      <c r="A1831" s="549"/>
      <c r="B1831" s="549"/>
      <c r="C1831" s="549"/>
      <c r="D1831" s="549"/>
      <c r="E1831" s="549"/>
      <c r="F1831" s="549"/>
      <c r="G1831" s="549"/>
      <c r="H1831" s="550"/>
      <c r="I1831" s="551"/>
      <c r="J1831" s="551"/>
      <c r="K1831" s="511"/>
      <c r="L1831" s="549"/>
      <c r="M1831" s="549"/>
      <c r="N1831" s="550"/>
      <c r="O1831" s="549"/>
    </row>
    <row r="1832" spans="1:15" x14ac:dyDescent="0.2">
      <c r="A1832" s="549"/>
      <c r="B1832" s="549"/>
      <c r="C1832" s="549"/>
      <c r="D1832" s="549"/>
      <c r="E1832" s="549"/>
      <c r="F1832" s="549"/>
      <c r="G1832" s="549"/>
      <c r="H1832" s="550"/>
      <c r="I1832" s="551"/>
      <c r="J1832" s="551"/>
      <c r="K1832" s="511"/>
      <c r="L1832" s="549"/>
      <c r="M1832" s="549"/>
      <c r="N1832" s="550"/>
      <c r="O1832" s="549"/>
    </row>
    <row r="1833" spans="1:15" x14ac:dyDescent="0.2">
      <c r="A1833" s="549"/>
      <c r="B1833" s="549"/>
      <c r="C1833" s="549"/>
      <c r="D1833" s="549"/>
      <c r="E1833" s="549"/>
      <c r="F1833" s="549"/>
      <c r="G1833" s="549"/>
      <c r="H1833" s="550"/>
      <c r="I1833" s="551"/>
      <c r="J1833" s="551"/>
      <c r="K1833" s="511"/>
      <c r="L1833" s="549"/>
      <c r="M1833" s="549"/>
      <c r="N1833" s="550"/>
      <c r="O1833" s="549"/>
    </row>
    <row r="1834" spans="1:15" x14ac:dyDescent="0.2">
      <c r="A1834" s="549"/>
      <c r="B1834" s="549"/>
      <c r="C1834" s="549"/>
      <c r="D1834" s="549"/>
      <c r="E1834" s="549"/>
      <c r="F1834" s="549"/>
      <c r="G1834" s="549"/>
      <c r="H1834" s="550"/>
      <c r="I1834" s="551"/>
      <c r="J1834" s="551"/>
      <c r="K1834" s="511"/>
      <c r="L1834" s="549"/>
      <c r="M1834" s="549"/>
      <c r="N1834" s="550"/>
      <c r="O1834" s="549"/>
    </row>
    <row r="1835" spans="1:15" x14ac:dyDescent="0.2">
      <c r="A1835" s="549"/>
      <c r="B1835" s="549"/>
      <c r="C1835" s="549"/>
      <c r="D1835" s="549"/>
      <c r="E1835" s="549"/>
      <c r="F1835" s="549"/>
      <c r="G1835" s="549"/>
      <c r="H1835" s="550"/>
      <c r="I1835" s="551"/>
      <c r="J1835" s="551"/>
      <c r="K1835" s="511"/>
      <c r="L1835" s="549"/>
      <c r="M1835" s="549"/>
      <c r="N1835" s="550"/>
      <c r="O1835" s="549"/>
    </row>
    <row r="1836" spans="1:15" x14ac:dyDescent="0.2">
      <c r="A1836" s="549"/>
      <c r="B1836" s="549"/>
      <c r="C1836" s="549"/>
      <c r="D1836" s="549"/>
      <c r="E1836" s="549"/>
      <c r="F1836" s="549"/>
      <c r="G1836" s="549"/>
      <c r="H1836" s="550"/>
      <c r="I1836" s="551"/>
      <c r="J1836" s="551"/>
      <c r="K1836" s="511"/>
      <c r="L1836" s="549"/>
      <c r="M1836" s="549"/>
      <c r="N1836" s="550"/>
      <c r="O1836" s="549"/>
    </row>
    <row r="1837" spans="1:15" x14ac:dyDescent="0.2">
      <c r="A1837" s="549"/>
      <c r="B1837" s="549"/>
      <c r="C1837" s="549"/>
      <c r="D1837" s="549"/>
      <c r="E1837" s="549"/>
      <c r="F1837" s="549"/>
      <c r="G1837" s="549"/>
      <c r="H1837" s="550"/>
      <c r="I1837" s="551"/>
      <c r="J1837" s="551"/>
      <c r="K1837" s="511"/>
      <c r="L1837" s="549"/>
      <c r="M1837" s="549"/>
      <c r="N1837" s="550"/>
      <c r="O1837" s="549"/>
    </row>
    <row r="1838" spans="1:15" x14ac:dyDescent="0.2">
      <c r="A1838" s="549"/>
      <c r="B1838" s="549"/>
      <c r="C1838" s="549"/>
      <c r="D1838" s="549"/>
      <c r="E1838" s="549"/>
      <c r="F1838" s="549"/>
      <c r="G1838" s="549"/>
      <c r="H1838" s="550"/>
      <c r="I1838" s="551"/>
      <c r="J1838" s="551"/>
      <c r="K1838" s="511"/>
      <c r="L1838" s="549"/>
      <c r="M1838" s="549"/>
      <c r="N1838" s="550"/>
      <c r="O1838" s="549"/>
    </row>
    <row r="1839" spans="1:15" x14ac:dyDescent="0.2">
      <c r="A1839" s="549"/>
      <c r="B1839" s="549"/>
      <c r="C1839" s="549"/>
      <c r="D1839" s="549"/>
      <c r="E1839" s="549"/>
      <c r="F1839" s="549"/>
      <c r="G1839" s="549"/>
      <c r="H1839" s="550"/>
      <c r="I1839" s="551"/>
      <c r="J1839" s="551"/>
      <c r="K1839" s="511"/>
      <c r="L1839" s="549"/>
      <c r="M1839" s="549"/>
      <c r="N1839" s="550"/>
      <c r="O1839" s="549"/>
    </row>
    <row r="1840" spans="1:15" x14ac:dyDescent="0.2">
      <c r="A1840" s="549"/>
      <c r="B1840" s="549"/>
      <c r="C1840" s="549"/>
      <c r="D1840" s="549"/>
      <c r="E1840" s="549"/>
      <c r="F1840" s="549"/>
      <c r="G1840" s="549"/>
      <c r="H1840" s="550"/>
      <c r="I1840" s="551"/>
      <c r="J1840" s="551"/>
      <c r="K1840" s="511"/>
      <c r="L1840" s="549"/>
      <c r="M1840" s="549"/>
      <c r="N1840" s="550"/>
      <c r="O1840" s="549"/>
    </row>
    <row r="1841" spans="1:15" x14ac:dyDescent="0.2">
      <c r="A1841" s="549"/>
      <c r="B1841" s="549"/>
      <c r="C1841" s="549"/>
      <c r="D1841" s="549"/>
      <c r="E1841" s="549"/>
      <c r="F1841" s="549"/>
      <c r="G1841" s="549"/>
      <c r="H1841" s="550"/>
      <c r="I1841" s="551"/>
      <c r="J1841" s="551"/>
      <c r="K1841" s="511"/>
      <c r="L1841" s="549"/>
      <c r="M1841" s="549"/>
      <c r="N1841" s="550"/>
      <c r="O1841" s="549"/>
    </row>
    <row r="1842" spans="1:15" x14ac:dyDescent="0.2">
      <c r="A1842" s="549"/>
      <c r="B1842" s="549"/>
      <c r="C1842" s="549"/>
      <c r="D1842" s="549"/>
      <c r="E1842" s="549"/>
      <c r="F1842" s="549"/>
      <c r="G1842" s="549"/>
      <c r="H1842" s="550"/>
      <c r="I1842" s="551"/>
      <c r="J1842" s="551"/>
      <c r="K1842" s="511"/>
      <c r="L1842" s="549"/>
      <c r="M1842" s="549"/>
      <c r="N1842" s="550"/>
      <c r="O1842" s="549"/>
    </row>
    <row r="1843" spans="1:15" x14ac:dyDescent="0.2">
      <c r="A1843" s="549"/>
      <c r="B1843" s="549"/>
      <c r="C1843" s="549"/>
      <c r="D1843" s="549"/>
      <c r="E1843" s="549"/>
      <c r="F1843" s="549"/>
      <c r="G1843" s="549"/>
      <c r="H1843" s="550"/>
      <c r="I1843" s="551"/>
      <c r="J1843" s="551"/>
      <c r="K1843" s="511"/>
      <c r="L1843" s="549"/>
      <c r="M1843" s="549"/>
      <c r="N1843" s="550"/>
      <c r="O1843" s="549"/>
    </row>
    <row r="1844" spans="1:15" x14ac:dyDescent="0.2">
      <c r="A1844" s="549"/>
      <c r="B1844" s="549"/>
      <c r="C1844" s="549"/>
      <c r="D1844" s="549"/>
      <c r="E1844" s="549"/>
      <c r="F1844" s="549"/>
      <c r="G1844" s="549"/>
      <c r="H1844" s="550"/>
      <c r="I1844" s="551"/>
      <c r="J1844" s="551"/>
      <c r="K1844" s="511"/>
      <c r="L1844" s="549"/>
      <c r="M1844" s="549"/>
      <c r="N1844" s="550"/>
      <c r="O1844" s="549"/>
    </row>
    <row r="1845" spans="1:15" x14ac:dyDescent="0.2">
      <c r="A1845" s="549"/>
      <c r="B1845" s="549"/>
      <c r="C1845" s="549"/>
      <c r="D1845" s="549"/>
      <c r="E1845" s="549"/>
      <c r="F1845" s="549"/>
      <c r="G1845" s="549"/>
      <c r="H1845" s="550"/>
      <c r="I1845" s="551"/>
      <c r="J1845" s="551"/>
      <c r="K1845" s="511"/>
      <c r="L1845" s="549"/>
      <c r="M1845" s="549"/>
      <c r="N1845" s="550"/>
      <c r="O1845" s="549"/>
    </row>
    <row r="1846" spans="1:15" x14ac:dyDescent="0.2">
      <c r="A1846" s="549"/>
      <c r="B1846" s="549"/>
      <c r="C1846" s="549"/>
      <c r="D1846" s="549"/>
      <c r="E1846" s="549"/>
      <c r="F1846" s="549"/>
      <c r="G1846" s="549"/>
      <c r="H1846" s="550"/>
      <c r="I1846" s="551"/>
      <c r="J1846" s="551"/>
      <c r="K1846" s="511"/>
      <c r="L1846" s="549"/>
      <c r="M1846" s="549"/>
      <c r="N1846" s="550"/>
      <c r="O1846" s="549"/>
    </row>
    <row r="1847" spans="1:15" x14ac:dyDescent="0.2">
      <c r="A1847" s="549"/>
      <c r="B1847" s="549"/>
      <c r="C1847" s="549"/>
      <c r="D1847" s="549"/>
      <c r="E1847" s="549"/>
      <c r="F1847" s="549"/>
      <c r="G1847" s="549"/>
      <c r="H1847" s="550"/>
      <c r="I1847" s="551"/>
      <c r="J1847" s="551"/>
      <c r="K1847" s="511"/>
      <c r="L1847" s="549"/>
      <c r="M1847" s="549"/>
      <c r="N1847" s="550"/>
      <c r="O1847" s="549"/>
    </row>
    <row r="1848" spans="1:15" x14ac:dyDescent="0.2">
      <c r="A1848" s="549"/>
      <c r="B1848" s="549"/>
      <c r="C1848" s="549"/>
      <c r="D1848" s="549"/>
      <c r="E1848" s="549"/>
      <c r="F1848" s="549"/>
      <c r="G1848" s="549"/>
      <c r="H1848" s="550"/>
      <c r="I1848" s="551"/>
      <c r="J1848" s="551"/>
      <c r="K1848" s="511"/>
      <c r="L1848" s="549"/>
      <c r="M1848" s="549"/>
      <c r="N1848" s="550"/>
      <c r="O1848" s="549"/>
    </row>
    <row r="1849" spans="1:15" x14ac:dyDescent="0.2">
      <c r="A1849" s="549"/>
      <c r="B1849" s="549"/>
      <c r="C1849" s="549"/>
      <c r="D1849" s="549"/>
      <c r="E1849" s="549"/>
      <c r="F1849" s="549"/>
      <c r="G1849" s="549"/>
      <c r="H1849" s="550"/>
      <c r="I1849" s="551"/>
      <c r="J1849" s="551"/>
      <c r="K1849" s="511"/>
      <c r="L1849" s="549"/>
      <c r="M1849" s="549"/>
      <c r="N1849" s="550"/>
      <c r="O1849" s="549"/>
    </row>
    <row r="1850" spans="1:15" x14ac:dyDescent="0.2">
      <c r="A1850" s="549"/>
      <c r="B1850" s="549"/>
      <c r="C1850" s="549"/>
      <c r="D1850" s="549"/>
      <c r="E1850" s="549"/>
      <c r="F1850" s="549"/>
      <c r="G1850" s="549"/>
      <c r="H1850" s="550"/>
      <c r="I1850" s="551"/>
      <c r="J1850" s="551"/>
      <c r="K1850" s="511"/>
      <c r="L1850" s="549"/>
      <c r="M1850" s="549"/>
      <c r="N1850" s="550"/>
      <c r="O1850" s="549"/>
    </row>
    <row r="1851" spans="1:15" x14ac:dyDescent="0.2">
      <c r="A1851" s="549"/>
      <c r="B1851" s="549"/>
      <c r="C1851" s="549"/>
      <c r="D1851" s="549"/>
      <c r="E1851" s="549"/>
      <c r="F1851" s="549"/>
      <c r="G1851" s="549"/>
      <c r="H1851" s="550"/>
      <c r="I1851" s="551"/>
      <c r="J1851" s="551"/>
      <c r="K1851" s="511"/>
      <c r="L1851" s="549"/>
      <c r="M1851" s="549"/>
      <c r="N1851" s="550"/>
      <c r="O1851" s="549"/>
    </row>
    <row r="1852" spans="1:15" x14ac:dyDescent="0.2">
      <c r="A1852" s="549"/>
      <c r="B1852" s="549"/>
      <c r="C1852" s="549"/>
      <c r="D1852" s="549"/>
      <c r="E1852" s="549"/>
      <c r="F1852" s="549"/>
      <c r="G1852" s="549"/>
      <c r="H1852" s="550"/>
      <c r="I1852" s="551"/>
      <c r="J1852" s="551"/>
      <c r="K1852" s="511"/>
      <c r="L1852" s="549"/>
      <c r="M1852" s="549"/>
      <c r="N1852" s="550"/>
      <c r="O1852" s="549"/>
    </row>
    <row r="1853" spans="1:15" x14ac:dyDescent="0.2">
      <c r="A1853" s="549"/>
      <c r="B1853" s="549"/>
      <c r="C1853" s="549"/>
      <c r="D1853" s="549"/>
      <c r="E1853" s="549"/>
      <c r="F1853" s="549"/>
      <c r="G1853" s="549"/>
      <c r="H1853" s="550"/>
      <c r="I1853" s="551"/>
      <c r="J1853" s="551"/>
      <c r="K1853" s="511"/>
      <c r="L1853" s="549"/>
      <c r="M1853" s="549"/>
      <c r="N1853" s="550"/>
      <c r="O1853" s="549"/>
    </row>
    <row r="1854" spans="1:15" x14ac:dyDescent="0.2">
      <c r="A1854" s="549"/>
      <c r="B1854" s="549"/>
      <c r="C1854" s="549"/>
      <c r="D1854" s="549"/>
      <c r="E1854" s="549"/>
      <c r="F1854" s="549"/>
      <c r="G1854" s="549"/>
      <c r="H1854" s="550"/>
      <c r="I1854" s="551"/>
      <c r="J1854" s="551"/>
      <c r="K1854" s="511"/>
      <c r="L1854" s="549"/>
      <c r="M1854" s="549"/>
      <c r="N1854" s="550"/>
      <c r="O1854" s="549"/>
    </row>
    <row r="1855" spans="1:15" x14ac:dyDescent="0.2">
      <c r="A1855" s="549"/>
      <c r="B1855" s="549"/>
      <c r="C1855" s="549"/>
      <c r="D1855" s="549"/>
      <c r="E1855" s="549"/>
      <c r="F1855" s="549"/>
      <c r="G1855" s="549"/>
      <c r="H1855" s="550"/>
      <c r="I1855" s="551"/>
      <c r="J1855" s="551"/>
      <c r="K1855" s="511"/>
      <c r="L1855" s="549"/>
      <c r="M1855" s="549"/>
      <c r="N1855" s="550"/>
      <c r="O1855" s="549"/>
    </row>
    <row r="1856" spans="1:15" x14ac:dyDescent="0.2">
      <c r="A1856" s="549"/>
      <c r="B1856" s="549"/>
      <c r="C1856" s="549"/>
      <c r="D1856" s="549"/>
      <c r="E1856" s="549"/>
      <c r="F1856" s="549"/>
      <c r="G1856" s="549"/>
      <c r="H1856" s="550"/>
      <c r="I1856" s="551"/>
      <c r="J1856" s="551"/>
      <c r="K1856" s="511"/>
      <c r="L1856" s="549"/>
      <c r="M1856" s="549"/>
      <c r="N1856" s="550"/>
      <c r="O1856" s="549"/>
    </row>
    <row r="1857" spans="1:15" x14ac:dyDescent="0.2">
      <c r="A1857" s="549"/>
      <c r="B1857" s="549"/>
      <c r="C1857" s="549"/>
      <c r="D1857" s="549"/>
      <c r="E1857" s="549"/>
      <c r="F1857" s="549"/>
      <c r="G1857" s="549"/>
      <c r="H1857" s="550"/>
      <c r="I1857" s="551"/>
      <c r="J1857" s="551"/>
      <c r="K1857" s="511"/>
      <c r="L1857" s="549"/>
      <c r="M1857" s="549"/>
      <c r="N1857" s="550"/>
      <c r="O1857" s="549"/>
    </row>
    <row r="1858" spans="1:15" x14ac:dyDescent="0.2">
      <c r="A1858" s="549"/>
      <c r="B1858" s="549"/>
      <c r="C1858" s="549"/>
      <c r="D1858" s="549"/>
      <c r="E1858" s="549"/>
      <c r="F1858" s="549"/>
      <c r="G1858" s="549"/>
      <c r="H1858" s="550"/>
      <c r="I1858" s="551"/>
      <c r="J1858" s="551"/>
      <c r="K1858" s="511"/>
      <c r="L1858" s="549"/>
      <c r="M1858" s="549"/>
      <c r="N1858" s="550"/>
      <c r="O1858" s="549"/>
    </row>
    <row r="1859" spans="1:15" x14ac:dyDescent="0.2">
      <c r="A1859" s="549"/>
      <c r="B1859" s="549"/>
      <c r="C1859" s="549"/>
      <c r="D1859" s="549"/>
      <c r="E1859" s="549"/>
      <c r="F1859" s="549"/>
      <c r="G1859" s="549"/>
      <c r="H1859" s="550"/>
      <c r="I1859" s="551"/>
      <c r="J1859" s="551"/>
      <c r="K1859" s="511"/>
      <c r="L1859" s="549"/>
      <c r="M1859" s="549"/>
      <c r="N1859" s="550"/>
      <c r="O1859" s="549"/>
    </row>
    <row r="1860" spans="1:15" x14ac:dyDescent="0.2">
      <c r="A1860" s="549"/>
      <c r="B1860" s="549"/>
      <c r="C1860" s="549"/>
      <c r="D1860" s="549"/>
      <c r="E1860" s="549"/>
      <c r="F1860" s="549"/>
      <c r="G1860" s="549"/>
      <c r="H1860" s="550"/>
      <c r="I1860" s="551"/>
      <c r="J1860" s="551"/>
      <c r="K1860" s="511"/>
      <c r="L1860" s="549"/>
      <c r="M1860" s="549"/>
      <c r="N1860" s="550"/>
      <c r="O1860" s="549"/>
    </row>
    <row r="1861" spans="1:15" x14ac:dyDescent="0.2">
      <c r="A1861" s="549"/>
      <c r="B1861" s="549"/>
      <c r="C1861" s="549"/>
      <c r="D1861" s="549"/>
      <c r="E1861" s="549"/>
      <c r="F1861" s="549"/>
      <c r="G1861" s="549"/>
      <c r="H1861" s="550"/>
      <c r="I1861" s="551"/>
      <c r="J1861" s="551"/>
      <c r="K1861" s="511"/>
      <c r="L1861" s="549"/>
      <c r="M1861" s="549"/>
      <c r="N1861" s="550"/>
      <c r="O1861" s="549"/>
    </row>
    <row r="1862" spans="1:15" x14ac:dyDescent="0.2">
      <c r="A1862" s="549"/>
      <c r="B1862" s="549"/>
      <c r="C1862" s="549"/>
      <c r="D1862" s="549"/>
      <c r="E1862" s="549"/>
      <c r="F1862" s="549"/>
      <c r="G1862" s="549"/>
      <c r="H1862" s="550"/>
      <c r="I1862" s="551"/>
      <c r="J1862" s="551"/>
      <c r="K1862" s="511"/>
      <c r="L1862" s="549"/>
      <c r="M1862" s="549"/>
      <c r="N1862" s="550"/>
      <c r="O1862" s="549"/>
    </row>
    <row r="1863" spans="1:15" x14ac:dyDescent="0.2">
      <c r="A1863" s="549"/>
      <c r="B1863" s="549"/>
      <c r="C1863" s="549"/>
      <c r="D1863" s="549"/>
      <c r="E1863" s="549"/>
      <c r="F1863" s="549"/>
      <c r="G1863" s="549"/>
      <c r="H1863" s="550"/>
      <c r="I1863" s="551"/>
      <c r="J1863" s="551"/>
      <c r="K1863" s="511"/>
      <c r="L1863" s="549"/>
      <c r="M1863" s="549"/>
      <c r="N1863" s="550"/>
      <c r="O1863" s="549"/>
    </row>
    <row r="1864" spans="1:15" x14ac:dyDescent="0.2">
      <c r="A1864" s="549"/>
      <c r="B1864" s="549"/>
      <c r="C1864" s="549"/>
      <c r="D1864" s="549"/>
      <c r="E1864" s="549"/>
      <c r="F1864" s="549"/>
      <c r="G1864" s="549"/>
      <c r="H1864" s="550"/>
      <c r="I1864" s="551"/>
      <c r="J1864" s="551"/>
      <c r="K1864" s="511"/>
      <c r="L1864" s="549"/>
      <c r="M1864" s="549"/>
      <c r="N1864" s="550"/>
      <c r="O1864" s="549"/>
    </row>
    <row r="1865" spans="1:15" x14ac:dyDescent="0.2">
      <c r="A1865" s="549"/>
      <c r="B1865" s="549"/>
      <c r="C1865" s="549"/>
      <c r="D1865" s="549"/>
      <c r="E1865" s="549"/>
      <c r="F1865" s="549"/>
      <c r="G1865" s="549"/>
      <c r="H1865" s="550"/>
      <c r="I1865" s="551"/>
      <c r="J1865" s="551"/>
      <c r="K1865" s="511"/>
      <c r="L1865" s="549"/>
      <c r="M1865" s="549"/>
      <c r="N1865" s="550"/>
      <c r="O1865" s="549"/>
    </row>
    <row r="1866" spans="1:15" x14ac:dyDescent="0.2">
      <c r="A1866" s="549"/>
      <c r="B1866" s="549"/>
      <c r="C1866" s="549"/>
      <c r="D1866" s="549"/>
      <c r="E1866" s="549"/>
      <c r="F1866" s="549"/>
      <c r="G1866" s="549"/>
      <c r="H1866" s="550"/>
      <c r="I1866" s="551"/>
      <c r="J1866" s="551"/>
      <c r="K1866" s="511"/>
      <c r="L1866" s="549"/>
      <c r="M1866" s="549"/>
      <c r="N1866" s="550"/>
      <c r="O1866" s="549"/>
    </row>
    <row r="1867" spans="1:15" x14ac:dyDescent="0.2">
      <c r="A1867" s="549"/>
      <c r="B1867" s="549"/>
      <c r="C1867" s="549"/>
      <c r="D1867" s="549"/>
      <c r="E1867" s="549"/>
      <c r="F1867" s="549"/>
      <c r="G1867" s="549"/>
      <c r="H1867" s="550"/>
      <c r="I1867" s="551"/>
      <c r="J1867" s="551"/>
      <c r="K1867" s="511"/>
      <c r="L1867" s="549"/>
      <c r="M1867" s="549"/>
      <c r="N1867" s="550"/>
      <c r="O1867" s="549"/>
    </row>
    <row r="1868" spans="1:15" x14ac:dyDescent="0.2">
      <c r="A1868" s="549"/>
      <c r="B1868" s="549"/>
      <c r="C1868" s="549"/>
      <c r="D1868" s="549"/>
      <c r="E1868" s="549"/>
      <c r="F1868" s="549"/>
      <c r="G1868" s="549"/>
      <c r="H1868" s="550"/>
      <c r="I1868" s="551"/>
      <c r="J1868" s="551"/>
      <c r="K1868" s="511"/>
      <c r="L1868" s="549"/>
      <c r="M1868" s="549"/>
      <c r="N1868" s="550"/>
      <c r="O1868" s="549"/>
    </row>
    <row r="1869" spans="1:15" x14ac:dyDescent="0.2">
      <c r="A1869" s="549"/>
      <c r="B1869" s="549"/>
      <c r="C1869" s="549"/>
      <c r="D1869" s="549"/>
      <c r="E1869" s="549"/>
      <c r="F1869" s="549"/>
      <c r="G1869" s="549"/>
      <c r="H1869" s="550"/>
      <c r="I1869" s="551"/>
      <c r="J1869" s="551"/>
      <c r="K1869" s="511"/>
      <c r="L1869" s="549"/>
      <c r="M1869" s="549"/>
      <c r="N1869" s="550"/>
      <c r="O1869" s="549"/>
    </row>
    <row r="1870" spans="1:15" x14ac:dyDescent="0.2">
      <c r="A1870" s="549"/>
      <c r="B1870" s="549"/>
      <c r="C1870" s="549"/>
      <c r="D1870" s="549"/>
      <c r="E1870" s="549"/>
      <c r="F1870" s="549"/>
      <c r="G1870" s="549"/>
      <c r="H1870" s="550"/>
      <c r="I1870" s="551"/>
      <c r="J1870" s="551"/>
      <c r="K1870" s="511"/>
      <c r="L1870" s="549"/>
      <c r="M1870" s="549"/>
      <c r="N1870" s="550"/>
      <c r="O1870" s="549"/>
    </row>
    <row r="1871" spans="1:15" x14ac:dyDescent="0.2">
      <c r="A1871" s="549"/>
      <c r="B1871" s="549"/>
      <c r="C1871" s="549"/>
      <c r="D1871" s="549"/>
      <c r="E1871" s="549"/>
      <c r="F1871" s="549"/>
      <c r="G1871" s="549"/>
      <c r="H1871" s="550"/>
      <c r="I1871" s="551"/>
      <c r="J1871" s="551"/>
      <c r="K1871" s="511"/>
      <c r="L1871" s="549"/>
      <c r="M1871" s="549"/>
      <c r="N1871" s="550"/>
      <c r="O1871" s="549"/>
    </row>
    <row r="1872" spans="1:15" x14ac:dyDescent="0.2">
      <c r="A1872" s="549"/>
      <c r="B1872" s="549"/>
      <c r="C1872" s="549"/>
      <c r="D1872" s="549"/>
      <c r="E1872" s="549"/>
      <c r="F1872" s="549"/>
      <c r="G1872" s="549"/>
      <c r="H1872" s="550"/>
      <c r="I1872" s="551"/>
      <c r="J1872" s="551"/>
      <c r="K1872" s="511"/>
      <c r="L1872" s="549"/>
      <c r="M1872" s="549"/>
      <c r="N1872" s="550"/>
      <c r="O1872" s="549"/>
    </row>
    <row r="1873" spans="1:15" x14ac:dyDescent="0.2">
      <c r="A1873" s="549"/>
      <c r="B1873" s="549"/>
      <c r="C1873" s="549"/>
      <c r="D1873" s="549"/>
      <c r="E1873" s="549"/>
      <c r="F1873" s="549"/>
      <c r="G1873" s="549"/>
      <c r="H1873" s="550"/>
      <c r="I1873" s="551"/>
      <c r="J1873" s="551"/>
      <c r="K1873" s="511"/>
      <c r="L1873" s="549"/>
      <c r="M1873" s="549"/>
      <c r="N1873" s="550"/>
      <c r="O1873" s="549"/>
    </row>
    <row r="1874" spans="1:15" x14ac:dyDescent="0.2">
      <c r="A1874" s="549"/>
      <c r="B1874" s="549"/>
      <c r="C1874" s="549"/>
      <c r="D1874" s="549"/>
      <c r="E1874" s="549"/>
      <c r="F1874" s="549"/>
      <c r="G1874" s="549"/>
      <c r="H1874" s="550"/>
      <c r="I1874" s="551"/>
      <c r="J1874" s="551"/>
      <c r="K1874" s="511"/>
      <c r="L1874" s="549"/>
      <c r="M1874" s="549"/>
      <c r="N1874" s="550"/>
      <c r="O1874" s="549"/>
    </row>
    <row r="1875" spans="1:15" x14ac:dyDescent="0.2">
      <c r="A1875" s="549"/>
      <c r="B1875" s="549"/>
      <c r="C1875" s="549"/>
      <c r="D1875" s="549"/>
      <c r="E1875" s="549"/>
      <c r="F1875" s="549"/>
      <c r="G1875" s="549"/>
      <c r="H1875" s="550"/>
      <c r="I1875" s="551"/>
      <c r="J1875" s="551"/>
      <c r="K1875" s="511"/>
      <c r="L1875" s="549"/>
      <c r="M1875" s="549"/>
      <c r="N1875" s="550"/>
      <c r="O1875" s="549"/>
    </row>
    <row r="1876" spans="1:15" x14ac:dyDescent="0.2">
      <c r="A1876" s="549"/>
      <c r="B1876" s="549"/>
      <c r="C1876" s="549"/>
      <c r="D1876" s="549"/>
      <c r="E1876" s="549"/>
      <c r="F1876" s="549"/>
      <c r="G1876" s="549"/>
      <c r="H1876" s="550"/>
      <c r="I1876" s="551"/>
      <c r="J1876" s="551"/>
      <c r="K1876" s="511"/>
      <c r="L1876" s="549"/>
      <c r="M1876" s="549"/>
      <c r="N1876" s="550"/>
      <c r="O1876" s="549"/>
    </row>
    <row r="1877" spans="1:15" x14ac:dyDescent="0.2">
      <c r="A1877" s="549"/>
      <c r="B1877" s="549"/>
      <c r="C1877" s="549"/>
      <c r="D1877" s="549"/>
      <c r="E1877" s="549"/>
      <c r="F1877" s="549"/>
      <c r="G1877" s="549"/>
      <c r="H1877" s="550"/>
      <c r="I1877" s="551"/>
      <c r="J1877" s="551"/>
      <c r="K1877" s="511"/>
      <c r="L1877" s="549"/>
      <c r="M1877" s="549"/>
      <c r="N1877" s="550"/>
      <c r="O1877" s="549"/>
    </row>
    <row r="1878" spans="1:15" x14ac:dyDescent="0.2">
      <c r="A1878" s="549"/>
      <c r="B1878" s="549"/>
      <c r="C1878" s="549"/>
      <c r="D1878" s="549"/>
      <c r="E1878" s="549"/>
      <c r="F1878" s="549"/>
      <c r="G1878" s="549"/>
      <c r="H1878" s="550"/>
      <c r="I1878" s="551"/>
      <c r="J1878" s="551"/>
      <c r="K1878" s="511"/>
      <c r="L1878" s="549"/>
      <c r="M1878" s="549"/>
      <c r="N1878" s="550"/>
      <c r="O1878" s="549"/>
    </row>
    <row r="1879" spans="1:15" x14ac:dyDescent="0.2">
      <c r="A1879" s="549"/>
      <c r="B1879" s="549"/>
      <c r="C1879" s="549"/>
      <c r="D1879" s="549"/>
      <c r="E1879" s="549"/>
      <c r="F1879" s="549"/>
      <c r="G1879" s="549"/>
      <c r="H1879" s="550"/>
      <c r="I1879" s="551"/>
      <c r="J1879" s="551"/>
      <c r="K1879" s="511"/>
      <c r="L1879" s="549"/>
      <c r="M1879" s="549"/>
      <c r="N1879" s="550"/>
      <c r="O1879" s="549"/>
    </row>
    <row r="1880" spans="1:15" x14ac:dyDescent="0.2">
      <c r="A1880" s="549"/>
      <c r="B1880" s="549"/>
      <c r="C1880" s="549"/>
      <c r="D1880" s="549"/>
      <c r="E1880" s="549"/>
      <c r="F1880" s="549"/>
      <c r="G1880" s="549"/>
      <c r="H1880" s="550"/>
      <c r="I1880" s="551"/>
      <c r="J1880" s="551"/>
      <c r="K1880" s="511"/>
      <c r="L1880" s="549"/>
      <c r="M1880" s="549"/>
      <c r="N1880" s="550"/>
      <c r="O1880" s="549"/>
    </row>
    <row r="1881" spans="1:15" x14ac:dyDescent="0.2">
      <c r="A1881" s="549"/>
      <c r="B1881" s="549"/>
      <c r="C1881" s="549"/>
      <c r="D1881" s="549"/>
      <c r="E1881" s="549"/>
      <c r="F1881" s="549"/>
      <c r="G1881" s="549"/>
      <c r="H1881" s="550"/>
      <c r="I1881" s="551"/>
      <c r="J1881" s="551"/>
      <c r="K1881" s="511"/>
      <c r="L1881" s="549"/>
      <c r="M1881" s="549"/>
      <c r="N1881" s="550"/>
      <c r="O1881" s="549"/>
    </row>
    <row r="1882" spans="1:15" x14ac:dyDescent="0.2">
      <c r="A1882" s="549"/>
      <c r="B1882" s="549"/>
      <c r="C1882" s="549"/>
      <c r="D1882" s="549"/>
      <c r="E1882" s="549"/>
      <c r="F1882" s="549"/>
      <c r="G1882" s="549"/>
      <c r="H1882" s="550"/>
      <c r="I1882" s="551"/>
      <c r="J1882" s="551"/>
      <c r="K1882" s="511"/>
      <c r="L1882" s="549"/>
      <c r="M1882" s="549"/>
      <c r="N1882" s="550"/>
      <c r="O1882" s="549"/>
    </row>
    <row r="1883" spans="1:15" x14ac:dyDescent="0.2">
      <c r="A1883" s="549"/>
      <c r="B1883" s="549"/>
      <c r="C1883" s="549"/>
      <c r="D1883" s="549"/>
      <c r="E1883" s="549"/>
      <c r="F1883" s="549"/>
      <c r="G1883" s="549"/>
      <c r="H1883" s="550"/>
      <c r="I1883" s="551"/>
      <c r="J1883" s="551"/>
      <c r="K1883" s="511"/>
      <c r="L1883" s="549"/>
      <c r="M1883" s="549"/>
      <c r="N1883" s="550"/>
      <c r="O1883" s="549"/>
    </row>
    <row r="1884" spans="1:15" x14ac:dyDescent="0.2">
      <c r="A1884" s="549"/>
      <c r="B1884" s="549"/>
      <c r="C1884" s="549"/>
      <c r="D1884" s="549"/>
      <c r="E1884" s="549"/>
      <c r="F1884" s="549"/>
      <c r="G1884" s="549"/>
      <c r="H1884" s="550"/>
      <c r="I1884" s="551"/>
      <c r="J1884" s="551"/>
      <c r="K1884" s="511"/>
      <c r="L1884" s="549"/>
      <c r="M1884" s="549"/>
      <c r="N1884" s="550"/>
      <c r="O1884" s="549"/>
    </row>
    <row r="1885" spans="1:15" x14ac:dyDescent="0.2">
      <c r="A1885" s="549"/>
      <c r="B1885" s="549"/>
      <c r="C1885" s="549"/>
      <c r="D1885" s="549"/>
      <c r="E1885" s="549"/>
      <c r="F1885" s="549"/>
      <c r="G1885" s="549"/>
      <c r="H1885" s="550"/>
      <c r="I1885" s="551"/>
      <c r="J1885" s="551"/>
      <c r="K1885" s="511"/>
      <c r="L1885" s="549"/>
      <c r="M1885" s="549"/>
      <c r="N1885" s="550"/>
      <c r="O1885" s="549"/>
    </row>
    <row r="1886" spans="1:15" x14ac:dyDescent="0.2">
      <c r="A1886" s="549"/>
      <c r="B1886" s="549"/>
      <c r="C1886" s="549"/>
      <c r="D1886" s="549"/>
      <c r="E1886" s="549"/>
      <c r="F1886" s="549"/>
      <c r="G1886" s="549"/>
      <c r="H1886" s="550"/>
      <c r="I1886" s="551"/>
      <c r="J1886" s="551"/>
      <c r="K1886" s="511"/>
      <c r="L1886" s="549"/>
      <c r="M1886" s="549"/>
      <c r="N1886" s="550"/>
      <c r="O1886" s="549"/>
    </row>
    <row r="1887" spans="1:15" x14ac:dyDescent="0.2">
      <c r="A1887" s="549"/>
      <c r="B1887" s="549"/>
      <c r="C1887" s="549"/>
      <c r="D1887" s="549"/>
      <c r="E1887" s="549"/>
      <c r="F1887" s="549"/>
      <c r="G1887" s="549"/>
      <c r="H1887" s="550"/>
      <c r="I1887" s="551"/>
      <c r="J1887" s="551"/>
      <c r="K1887" s="511"/>
      <c r="L1887" s="549"/>
      <c r="M1887" s="549"/>
      <c r="N1887" s="550"/>
      <c r="O1887" s="549"/>
    </row>
    <row r="1888" spans="1:15" x14ac:dyDescent="0.2">
      <c r="A1888" s="549"/>
      <c r="B1888" s="549"/>
      <c r="C1888" s="549"/>
      <c r="D1888" s="549"/>
      <c r="E1888" s="549"/>
      <c r="F1888" s="549"/>
      <c r="G1888" s="549"/>
      <c r="H1888" s="550"/>
      <c r="I1888" s="551"/>
      <c r="J1888" s="551"/>
      <c r="K1888" s="511"/>
      <c r="L1888" s="549"/>
      <c r="M1888" s="549"/>
      <c r="N1888" s="550"/>
      <c r="O1888" s="549"/>
    </row>
    <row r="1889" spans="1:15" x14ac:dyDescent="0.2">
      <c r="A1889" s="549"/>
      <c r="B1889" s="549"/>
      <c r="C1889" s="549"/>
      <c r="D1889" s="549"/>
      <c r="E1889" s="549"/>
      <c r="F1889" s="549"/>
      <c r="G1889" s="549"/>
      <c r="H1889" s="550"/>
      <c r="I1889" s="551"/>
      <c r="J1889" s="551"/>
      <c r="K1889" s="511"/>
      <c r="L1889" s="549"/>
      <c r="M1889" s="549"/>
      <c r="N1889" s="550"/>
      <c r="O1889" s="549"/>
    </row>
    <row r="1890" spans="1:15" x14ac:dyDescent="0.2">
      <c r="A1890" s="549"/>
      <c r="B1890" s="549"/>
      <c r="C1890" s="549"/>
      <c r="D1890" s="549"/>
      <c r="E1890" s="549"/>
      <c r="F1890" s="549"/>
      <c r="G1890" s="549"/>
      <c r="H1890" s="550"/>
      <c r="I1890" s="551"/>
      <c r="J1890" s="551"/>
      <c r="K1890" s="511"/>
      <c r="L1890" s="549"/>
      <c r="M1890" s="549"/>
      <c r="N1890" s="550"/>
      <c r="O1890" s="549"/>
    </row>
    <row r="1891" spans="1:15" x14ac:dyDescent="0.2">
      <c r="A1891" s="549"/>
      <c r="B1891" s="549"/>
      <c r="C1891" s="549"/>
      <c r="D1891" s="549"/>
      <c r="E1891" s="549"/>
      <c r="F1891" s="549"/>
      <c r="G1891" s="549"/>
      <c r="H1891" s="550"/>
      <c r="I1891" s="551"/>
      <c r="J1891" s="551"/>
      <c r="K1891" s="511"/>
      <c r="L1891" s="549"/>
      <c r="M1891" s="549"/>
      <c r="N1891" s="550"/>
      <c r="O1891" s="549"/>
    </row>
    <row r="1892" spans="1:15" x14ac:dyDescent="0.2">
      <c r="A1892" s="549"/>
      <c r="B1892" s="549"/>
      <c r="C1892" s="549"/>
      <c r="D1892" s="549"/>
      <c r="E1892" s="549"/>
      <c r="F1892" s="549"/>
      <c r="G1892" s="549"/>
      <c r="H1892" s="550"/>
      <c r="I1892" s="551"/>
      <c r="J1892" s="551"/>
      <c r="K1892" s="511"/>
      <c r="L1892" s="549"/>
      <c r="M1892" s="549"/>
      <c r="N1892" s="550"/>
      <c r="O1892" s="549"/>
    </row>
    <row r="1893" spans="1:15" x14ac:dyDescent="0.2">
      <c r="A1893" s="549"/>
      <c r="B1893" s="549"/>
      <c r="C1893" s="549"/>
      <c r="D1893" s="549"/>
      <c r="E1893" s="549"/>
      <c r="F1893" s="549"/>
      <c r="G1893" s="549"/>
      <c r="H1893" s="550"/>
      <c r="I1893" s="551"/>
      <c r="J1893" s="551"/>
      <c r="K1893" s="511"/>
      <c r="L1893" s="549"/>
      <c r="M1893" s="549"/>
      <c r="N1893" s="550"/>
      <c r="O1893" s="549"/>
    </row>
    <row r="1894" spans="1:15" x14ac:dyDescent="0.2">
      <c r="A1894" s="549"/>
      <c r="B1894" s="549"/>
      <c r="C1894" s="549"/>
      <c r="D1894" s="549"/>
      <c r="E1894" s="549"/>
      <c r="F1894" s="549"/>
      <c r="G1894" s="549"/>
      <c r="H1894" s="550"/>
      <c r="I1894" s="551"/>
      <c r="J1894" s="551"/>
      <c r="K1894" s="511"/>
      <c r="L1894" s="549"/>
      <c r="M1894" s="549"/>
      <c r="N1894" s="550"/>
      <c r="O1894" s="549"/>
    </row>
    <row r="1895" spans="1:15" x14ac:dyDescent="0.2">
      <c r="A1895" s="549"/>
      <c r="B1895" s="549"/>
      <c r="C1895" s="549"/>
      <c r="D1895" s="549"/>
      <c r="E1895" s="549"/>
      <c r="F1895" s="549"/>
      <c r="G1895" s="549"/>
      <c r="H1895" s="550"/>
      <c r="I1895" s="551"/>
      <c r="J1895" s="551"/>
      <c r="K1895" s="511"/>
      <c r="L1895" s="549"/>
      <c r="M1895" s="549"/>
      <c r="N1895" s="550"/>
      <c r="O1895" s="549"/>
    </row>
    <row r="1896" spans="1:15" x14ac:dyDescent="0.2">
      <c r="A1896" s="549"/>
      <c r="B1896" s="549"/>
      <c r="C1896" s="549"/>
      <c r="D1896" s="549"/>
      <c r="E1896" s="549"/>
      <c r="F1896" s="549"/>
      <c r="G1896" s="549"/>
      <c r="H1896" s="550"/>
      <c r="I1896" s="551"/>
      <c r="J1896" s="551"/>
      <c r="K1896" s="511"/>
      <c r="L1896" s="549"/>
      <c r="M1896" s="549"/>
      <c r="N1896" s="550"/>
      <c r="O1896" s="549"/>
    </row>
    <row r="1897" spans="1:15" x14ac:dyDescent="0.2">
      <c r="A1897" s="549"/>
      <c r="B1897" s="549"/>
      <c r="C1897" s="549"/>
      <c r="D1897" s="549"/>
      <c r="E1897" s="549"/>
      <c r="F1897" s="549"/>
      <c r="G1897" s="549"/>
      <c r="H1897" s="550"/>
      <c r="I1897" s="551"/>
      <c r="J1897" s="551"/>
      <c r="K1897" s="511"/>
      <c r="L1897" s="549"/>
      <c r="M1897" s="549"/>
      <c r="N1897" s="550"/>
      <c r="O1897" s="549"/>
    </row>
    <row r="1898" spans="1:15" x14ac:dyDescent="0.2">
      <c r="A1898" s="549"/>
      <c r="B1898" s="549"/>
      <c r="C1898" s="549"/>
      <c r="D1898" s="549"/>
      <c r="E1898" s="549"/>
      <c r="F1898" s="549"/>
      <c r="G1898" s="549"/>
      <c r="H1898" s="550"/>
      <c r="I1898" s="551"/>
      <c r="J1898" s="551"/>
      <c r="K1898" s="511"/>
      <c r="L1898" s="549"/>
      <c r="M1898" s="549"/>
      <c r="N1898" s="550"/>
      <c r="O1898" s="549"/>
    </row>
    <row r="1899" spans="1:15" x14ac:dyDescent="0.2">
      <c r="A1899" s="549"/>
      <c r="B1899" s="549"/>
      <c r="C1899" s="549"/>
      <c r="D1899" s="549"/>
      <c r="E1899" s="549"/>
      <c r="F1899" s="549"/>
      <c r="G1899" s="549"/>
      <c r="H1899" s="550"/>
      <c r="I1899" s="551"/>
      <c r="J1899" s="551"/>
      <c r="K1899" s="511"/>
      <c r="L1899" s="549"/>
      <c r="M1899" s="549"/>
      <c r="N1899" s="550"/>
      <c r="O1899" s="549"/>
    </row>
    <row r="1900" spans="1:15" x14ac:dyDescent="0.2">
      <c r="A1900" s="549"/>
      <c r="B1900" s="549"/>
      <c r="C1900" s="549"/>
      <c r="D1900" s="549"/>
      <c r="E1900" s="549"/>
      <c r="F1900" s="549"/>
      <c r="G1900" s="549"/>
      <c r="H1900" s="550"/>
      <c r="I1900" s="551"/>
      <c r="J1900" s="551"/>
      <c r="K1900" s="511"/>
      <c r="L1900" s="549"/>
      <c r="M1900" s="549"/>
      <c r="N1900" s="550"/>
      <c r="O1900" s="549"/>
    </row>
    <row r="1901" spans="1:15" x14ac:dyDescent="0.2">
      <c r="A1901" s="549"/>
      <c r="B1901" s="549"/>
      <c r="C1901" s="549"/>
      <c r="D1901" s="549"/>
      <c r="E1901" s="549"/>
      <c r="F1901" s="549"/>
      <c r="G1901" s="549"/>
      <c r="H1901" s="550"/>
      <c r="I1901" s="551"/>
      <c r="J1901" s="551"/>
      <c r="K1901" s="511"/>
      <c r="L1901" s="549"/>
      <c r="M1901" s="549"/>
      <c r="N1901" s="550"/>
      <c r="O1901" s="549"/>
    </row>
    <row r="1902" spans="1:15" x14ac:dyDescent="0.2">
      <c r="A1902" s="549"/>
      <c r="B1902" s="549"/>
      <c r="C1902" s="549"/>
      <c r="D1902" s="549"/>
      <c r="E1902" s="549"/>
      <c r="F1902" s="549"/>
      <c r="G1902" s="549"/>
      <c r="H1902" s="550"/>
      <c r="I1902" s="551"/>
      <c r="J1902" s="551"/>
      <c r="K1902" s="511"/>
      <c r="L1902" s="549"/>
      <c r="M1902" s="549"/>
      <c r="N1902" s="550"/>
      <c r="O1902" s="549"/>
    </row>
    <row r="1903" spans="1:15" x14ac:dyDescent="0.2">
      <c r="A1903" s="549"/>
      <c r="B1903" s="549"/>
      <c r="C1903" s="549"/>
      <c r="D1903" s="549"/>
      <c r="E1903" s="549"/>
      <c r="F1903" s="549"/>
      <c r="G1903" s="549"/>
      <c r="H1903" s="550"/>
      <c r="I1903" s="551"/>
      <c r="J1903" s="551"/>
      <c r="K1903" s="511"/>
      <c r="L1903" s="549"/>
      <c r="M1903" s="549"/>
      <c r="N1903" s="550"/>
      <c r="O1903" s="549"/>
    </row>
    <row r="1904" spans="1:15" x14ac:dyDescent="0.2">
      <c r="A1904" s="549"/>
      <c r="B1904" s="549"/>
      <c r="C1904" s="549"/>
      <c r="D1904" s="549"/>
      <c r="E1904" s="549"/>
      <c r="F1904" s="549"/>
      <c r="G1904" s="549"/>
      <c r="H1904" s="550"/>
      <c r="I1904" s="551"/>
      <c r="J1904" s="551"/>
      <c r="K1904" s="511"/>
      <c r="L1904" s="549"/>
      <c r="M1904" s="549"/>
      <c r="N1904" s="550"/>
      <c r="O1904" s="549"/>
    </row>
    <row r="1905" spans="1:15" x14ac:dyDescent="0.2">
      <c r="A1905" s="549"/>
      <c r="B1905" s="549"/>
      <c r="C1905" s="549"/>
      <c r="D1905" s="549"/>
      <c r="E1905" s="549"/>
      <c r="F1905" s="549"/>
      <c r="G1905" s="549"/>
      <c r="H1905" s="550"/>
      <c r="I1905" s="551"/>
      <c r="J1905" s="551"/>
      <c r="K1905" s="511"/>
      <c r="L1905" s="549"/>
      <c r="M1905" s="549"/>
      <c r="N1905" s="550"/>
      <c r="O1905" s="549"/>
    </row>
    <row r="1906" spans="1:15" x14ac:dyDescent="0.2">
      <c r="A1906" s="549"/>
      <c r="B1906" s="549"/>
      <c r="C1906" s="549"/>
      <c r="D1906" s="549"/>
      <c r="E1906" s="549"/>
      <c r="F1906" s="549"/>
      <c r="G1906" s="549"/>
      <c r="H1906" s="550"/>
      <c r="I1906" s="551"/>
      <c r="J1906" s="551"/>
      <c r="K1906" s="511"/>
      <c r="L1906" s="549"/>
      <c r="M1906" s="549"/>
      <c r="N1906" s="550"/>
      <c r="O1906" s="549"/>
    </row>
    <row r="1907" spans="1:15" x14ac:dyDescent="0.2">
      <c r="A1907" s="549"/>
      <c r="B1907" s="549"/>
      <c r="C1907" s="549"/>
      <c r="D1907" s="549"/>
      <c r="E1907" s="549"/>
      <c r="F1907" s="549"/>
      <c r="G1907" s="549"/>
      <c r="H1907" s="550"/>
      <c r="I1907" s="551"/>
      <c r="J1907" s="551"/>
      <c r="K1907" s="511"/>
      <c r="L1907" s="549"/>
      <c r="M1907" s="549"/>
      <c r="N1907" s="550"/>
      <c r="O1907" s="549"/>
    </row>
    <row r="1908" spans="1:15" x14ac:dyDescent="0.2">
      <c r="A1908" s="549"/>
      <c r="B1908" s="549"/>
      <c r="C1908" s="549"/>
      <c r="D1908" s="549"/>
      <c r="E1908" s="549"/>
      <c r="F1908" s="549"/>
      <c r="G1908" s="549"/>
      <c r="H1908" s="550"/>
      <c r="I1908" s="551"/>
      <c r="J1908" s="551"/>
      <c r="K1908" s="511"/>
      <c r="L1908" s="549"/>
      <c r="M1908" s="549"/>
      <c r="N1908" s="550"/>
      <c r="O1908" s="549"/>
    </row>
    <row r="1909" spans="1:15" x14ac:dyDescent="0.2">
      <c r="A1909" s="549"/>
      <c r="B1909" s="549"/>
      <c r="C1909" s="549"/>
      <c r="D1909" s="549"/>
      <c r="E1909" s="549"/>
      <c r="F1909" s="549"/>
      <c r="G1909" s="549"/>
      <c r="H1909" s="550"/>
      <c r="I1909" s="551"/>
      <c r="J1909" s="551"/>
      <c r="K1909" s="511"/>
      <c r="L1909" s="549"/>
      <c r="M1909" s="549"/>
      <c r="N1909" s="550"/>
      <c r="O1909" s="549"/>
    </row>
    <row r="1910" spans="1:15" x14ac:dyDescent="0.2">
      <c r="A1910" s="549"/>
      <c r="B1910" s="549"/>
      <c r="C1910" s="549"/>
      <c r="D1910" s="549"/>
      <c r="E1910" s="549"/>
      <c r="F1910" s="549"/>
      <c r="G1910" s="549"/>
      <c r="H1910" s="550"/>
      <c r="I1910" s="551"/>
      <c r="J1910" s="551"/>
      <c r="K1910" s="511"/>
      <c r="L1910" s="549"/>
      <c r="M1910" s="549"/>
      <c r="N1910" s="550"/>
      <c r="O1910" s="549"/>
    </row>
    <row r="1911" spans="1:15" x14ac:dyDescent="0.2">
      <c r="A1911" s="549"/>
      <c r="B1911" s="549"/>
      <c r="C1911" s="549"/>
      <c r="D1911" s="549"/>
      <c r="E1911" s="549"/>
      <c r="F1911" s="549"/>
      <c r="G1911" s="549"/>
      <c r="H1911" s="550"/>
      <c r="I1911" s="551"/>
      <c r="J1911" s="551"/>
      <c r="K1911" s="511"/>
      <c r="L1911" s="549"/>
      <c r="M1911" s="549"/>
      <c r="N1911" s="550"/>
      <c r="O1911" s="549"/>
    </row>
    <row r="1912" spans="1:15" x14ac:dyDescent="0.2">
      <c r="A1912" s="549"/>
      <c r="B1912" s="549"/>
      <c r="C1912" s="549"/>
      <c r="D1912" s="549"/>
      <c r="E1912" s="549"/>
      <c r="F1912" s="549"/>
      <c r="G1912" s="549"/>
      <c r="H1912" s="550"/>
      <c r="I1912" s="551"/>
      <c r="J1912" s="551"/>
      <c r="K1912" s="511"/>
      <c r="L1912" s="549"/>
      <c r="M1912" s="549"/>
      <c r="N1912" s="550"/>
      <c r="O1912" s="549"/>
    </row>
    <row r="1913" spans="1:15" x14ac:dyDescent="0.2">
      <c r="A1913" s="549"/>
      <c r="B1913" s="549"/>
      <c r="C1913" s="549"/>
      <c r="D1913" s="549"/>
      <c r="E1913" s="549"/>
      <c r="F1913" s="549"/>
      <c r="G1913" s="549"/>
      <c r="H1913" s="550"/>
      <c r="I1913" s="551"/>
      <c r="J1913" s="551"/>
      <c r="K1913" s="511"/>
      <c r="L1913" s="549"/>
      <c r="M1913" s="549"/>
      <c r="N1913" s="550"/>
      <c r="O1913" s="549"/>
    </row>
    <row r="1914" spans="1:15" x14ac:dyDescent="0.2">
      <c r="A1914" s="549"/>
      <c r="B1914" s="549"/>
      <c r="C1914" s="549"/>
      <c r="D1914" s="549"/>
      <c r="E1914" s="549"/>
      <c r="F1914" s="549"/>
      <c r="G1914" s="549"/>
      <c r="H1914" s="550"/>
      <c r="I1914" s="551"/>
      <c r="J1914" s="551"/>
      <c r="K1914" s="511"/>
      <c r="L1914" s="549"/>
      <c r="M1914" s="549"/>
      <c r="N1914" s="550"/>
      <c r="O1914" s="549"/>
    </row>
    <row r="1915" spans="1:15" x14ac:dyDescent="0.2">
      <c r="A1915" s="549"/>
      <c r="B1915" s="549"/>
      <c r="C1915" s="549"/>
      <c r="D1915" s="549"/>
      <c r="E1915" s="549"/>
      <c r="F1915" s="549"/>
      <c r="G1915" s="549"/>
      <c r="H1915" s="550"/>
      <c r="I1915" s="551"/>
      <c r="J1915" s="551"/>
      <c r="K1915" s="511"/>
      <c r="L1915" s="549"/>
      <c r="M1915" s="549"/>
      <c r="N1915" s="550"/>
      <c r="O1915" s="549"/>
    </row>
    <row r="1916" spans="1:15" x14ac:dyDescent="0.2">
      <c r="A1916" s="549"/>
      <c r="B1916" s="549"/>
      <c r="C1916" s="549"/>
      <c r="D1916" s="549"/>
      <c r="E1916" s="549"/>
      <c r="F1916" s="549"/>
      <c r="G1916" s="549"/>
      <c r="H1916" s="550"/>
      <c r="I1916" s="551"/>
      <c r="J1916" s="551"/>
      <c r="K1916" s="511"/>
      <c r="L1916" s="549"/>
      <c r="M1916" s="549"/>
      <c r="N1916" s="550"/>
      <c r="O1916" s="549"/>
    </row>
    <row r="1917" spans="1:15" x14ac:dyDescent="0.2">
      <c r="A1917" s="549"/>
      <c r="B1917" s="549"/>
      <c r="C1917" s="549"/>
      <c r="D1917" s="549"/>
      <c r="E1917" s="549"/>
      <c r="F1917" s="549"/>
      <c r="G1917" s="549"/>
      <c r="H1917" s="550"/>
      <c r="I1917" s="551"/>
      <c r="J1917" s="551"/>
      <c r="K1917" s="511"/>
      <c r="L1917" s="549"/>
      <c r="M1917" s="549"/>
      <c r="N1917" s="550"/>
      <c r="O1917" s="549"/>
    </row>
    <row r="1918" spans="1:15" x14ac:dyDescent="0.2">
      <c r="A1918" s="549"/>
      <c r="B1918" s="549"/>
      <c r="C1918" s="549"/>
      <c r="D1918" s="549"/>
      <c r="E1918" s="549"/>
      <c r="F1918" s="549"/>
      <c r="G1918" s="549"/>
      <c r="H1918" s="550"/>
      <c r="I1918" s="551"/>
      <c r="J1918" s="551"/>
      <c r="K1918" s="511"/>
      <c r="L1918" s="549"/>
      <c r="M1918" s="549"/>
      <c r="N1918" s="550"/>
      <c r="O1918" s="549"/>
    </row>
    <row r="1919" spans="1:15" x14ac:dyDescent="0.2">
      <c r="A1919" s="549"/>
      <c r="B1919" s="549"/>
      <c r="C1919" s="549"/>
      <c r="D1919" s="549"/>
      <c r="E1919" s="549"/>
      <c r="F1919" s="549"/>
      <c r="G1919" s="549"/>
      <c r="H1919" s="550"/>
      <c r="I1919" s="551"/>
      <c r="J1919" s="551"/>
      <c r="K1919" s="511"/>
      <c r="L1919" s="549"/>
      <c r="M1919" s="549"/>
      <c r="N1919" s="550"/>
      <c r="O1919" s="549"/>
    </row>
    <row r="1920" spans="1:15" x14ac:dyDescent="0.2">
      <c r="A1920" s="549"/>
      <c r="B1920" s="549"/>
      <c r="C1920" s="549"/>
      <c r="D1920" s="549"/>
      <c r="E1920" s="549"/>
      <c r="F1920" s="549"/>
      <c r="G1920" s="549"/>
      <c r="H1920" s="550"/>
      <c r="I1920" s="551"/>
      <c r="J1920" s="551"/>
      <c r="K1920" s="511"/>
      <c r="L1920" s="549"/>
      <c r="M1920" s="549"/>
      <c r="N1920" s="550"/>
      <c r="O1920" s="549"/>
    </row>
    <row r="1921" spans="1:15" x14ac:dyDescent="0.2">
      <c r="A1921" s="549"/>
      <c r="B1921" s="549"/>
      <c r="C1921" s="549"/>
      <c r="D1921" s="549"/>
      <c r="E1921" s="549"/>
      <c r="F1921" s="549"/>
      <c r="G1921" s="549"/>
      <c r="H1921" s="550"/>
      <c r="I1921" s="551"/>
      <c r="J1921" s="551"/>
      <c r="K1921" s="511"/>
      <c r="L1921" s="549"/>
      <c r="M1921" s="549"/>
      <c r="N1921" s="550"/>
      <c r="O1921" s="549"/>
    </row>
    <row r="1922" spans="1:15" x14ac:dyDescent="0.2">
      <c r="A1922" s="549"/>
      <c r="B1922" s="549"/>
      <c r="C1922" s="549"/>
      <c r="D1922" s="549"/>
      <c r="E1922" s="549"/>
      <c r="F1922" s="549"/>
      <c r="G1922" s="549"/>
      <c r="H1922" s="550"/>
      <c r="I1922" s="551"/>
      <c r="J1922" s="551"/>
      <c r="K1922" s="511"/>
      <c r="L1922" s="549"/>
      <c r="M1922" s="549"/>
      <c r="N1922" s="550"/>
      <c r="O1922" s="549"/>
    </row>
    <row r="1923" spans="1:15" x14ac:dyDescent="0.2">
      <c r="A1923" s="549"/>
      <c r="B1923" s="549"/>
      <c r="C1923" s="549"/>
      <c r="D1923" s="549"/>
      <c r="E1923" s="549"/>
      <c r="F1923" s="549"/>
      <c r="G1923" s="549"/>
      <c r="H1923" s="550"/>
      <c r="I1923" s="551"/>
      <c r="J1923" s="551"/>
      <c r="K1923" s="511"/>
      <c r="L1923" s="549"/>
      <c r="M1923" s="549"/>
      <c r="N1923" s="550"/>
      <c r="O1923" s="549"/>
    </row>
    <row r="1924" spans="1:15" x14ac:dyDescent="0.2">
      <c r="A1924" s="549"/>
      <c r="B1924" s="549"/>
      <c r="C1924" s="549"/>
      <c r="D1924" s="549"/>
      <c r="E1924" s="549"/>
      <c r="F1924" s="549"/>
      <c r="G1924" s="549"/>
      <c r="H1924" s="550"/>
      <c r="I1924" s="551"/>
      <c r="J1924" s="551"/>
      <c r="K1924" s="511"/>
      <c r="L1924" s="549"/>
      <c r="M1924" s="549"/>
      <c r="N1924" s="550"/>
      <c r="O1924" s="549"/>
    </row>
    <row r="1925" spans="1:15" x14ac:dyDescent="0.2">
      <c r="A1925" s="549"/>
      <c r="B1925" s="549"/>
      <c r="C1925" s="549"/>
      <c r="D1925" s="549"/>
      <c r="E1925" s="549"/>
      <c r="F1925" s="549"/>
      <c r="G1925" s="549"/>
      <c r="H1925" s="550"/>
      <c r="I1925" s="551"/>
      <c r="J1925" s="551"/>
      <c r="K1925" s="511"/>
      <c r="L1925" s="549"/>
      <c r="M1925" s="549"/>
      <c r="N1925" s="550"/>
      <c r="O1925" s="549"/>
    </row>
    <row r="1926" spans="1:15" x14ac:dyDescent="0.2">
      <c r="A1926" s="549"/>
      <c r="B1926" s="549"/>
      <c r="C1926" s="549"/>
      <c r="D1926" s="549"/>
      <c r="E1926" s="549"/>
      <c r="F1926" s="549"/>
      <c r="G1926" s="549"/>
      <c r="H1926" s="550"/>
      <c r="I1926" s="551"/>
      <c r="J1926" s="551"/>
      <c r="K1926" s="511"/>
      <c r="L1926" s="549"/>
      <c r="M1926" s="549"/>
      <c r="N1926" s="550"/>
      <c r="O1926" s="549"/>
    </row>
    <row r="1927" spans="1:15" x14ac:dyDescent="0.2">
      <c r="A1927" s="549"/>
      <c r="B1927" s="549"/>
      <c r="C1927" s="549"/>
      <c r="D1927" s="549"/>
      <c r="E1927" s="549"/>
      <c r="F1927" s="549"/>
      <c r="G1927" s="549"/>
      <c r="H1927" s="550"/>
      <c r="I1927" s="551"/>
      <c r="J1927" s="551"/>
      <c r="K1927" s="511"/>
      <c r="L1927" s="549"/>
      <c r="M1927" s="549"/>
      <c r="N1927" s="550"/>
      <c r="O1927" s="549"/>
    </row>
    <row r="1928" spans="1:15" x14ac:dyDescent="0.2">
      <c r="A1928" s="549"/>
      <c r="B1928" s="549"/>
      <c r="C1928" s="549"/>
      <c r="D1928" s="549"/>
      <c r="E1928" s="549"/>
      <c r="F1928" s="549"/>
      <c r="G1928" s="549"/>
      <c r="H1928" s="550"/>
      <c r="I1928" s="551"/>
      <c r="J1928" s="551"/>
      <c r="K1928" s="511"/>
      <c r="L1928" s="549"/>
      <c r="M1928" s="549"/>
      <c r="N1928" s="550"/>
      <c r="O1928" s="549"/>
    </row>
    <row r="1929" spans="1:15" x14ac:dyDescent="0.2">
      <c r="A1929" s="549"/>
      <c r="B1929" s="549"/>
      <c r="C1929" s="549"/>
      <c r="D1929" s="549"/>
      <c r="E1929" s="549"/>
      <c r="F1929" s="549"/>
      <c r="G1929" s="549"/>
      <c r="H1929" s="550"/>
      <c r="I1929" s="551"/>
      <c r="J1929" s="551"/>
      <c r="K1929" s="511"/>
      <c r="L1929" s="549"/>
      <c r="M1929" s="549"/>
      <c r="N1929" s="550"/>
      <c r="O1929" s="549"/>
    </row>
    <row r="1930" spans="1:15" x14ac:dyDescent="0.2">
      <c r="A1930" s="549"/>
      <c r="B1930" s="549"/>
      <c r="C1930" s="549"/>
      <c r="D1930" s="549"/>
      <c r="E1930" s="549"/>
      <c r="F1930" s="549"/>
      <c r="G1930" s="549"/>
      <c r="H1930" s="550"/>
      <c r="I1930" s="551"/>
      <c r="J1930" s="551"/>
      <c r="K1930" s="511"/>
      <c r="L1930" s="549"/>
      <c r="M1930" s="549"/>
      <c r="N1930" s="550"/>
      <c r="O1930" s="549"/>
    </row>
    <row r="1931" spans="1:15" x14ac:dyDescent="0.2">
      <c r="A1931" s="549"/>
      <c r="B1931" s="549"/>
      <c r="C1931" s="549"/>
      <c r="D1931" s="549"/>
      <c r="E1931" s="549"/>
      <c r="F1931" s="549"/>
      <c r="G1931" s="549"/>
      <c r="H1931" s="550"/>
      <c r="I1931" s="551"/>
      <c r="J1931" s="551"/>
      <c r="K1931" s="511"/>
      <c r="L1931" s="549"/>
      <c r="M1931" s="549"/>
      <c r="N1931" s="550"/>
      <c r="O1931" s="549"/>
    </row>
    <row r="1932" spans="1:15" x14ac:dyDescent="0.2">
      <c r="A1932" s="549"/>
      <c r="B1932" s="549"/>
      <c r="C1932" s="549"/>
      <c r="D1932" s="549"/>
      <c r="E1932" s="549"/>
      <c r="F1932" s="549"/>
      <c r="G1932" s="549"/>
      <c r="H1932" s="550"/>
      <c r="I1932" s="551"/>
      <c r="J1932" s="551"/>
      <c r="K1932" s="511"/>
      <c r="L1932" s="549"/>
      <c r="M1932" s="549"/>
      <c r="N1932" s="550"/>
      <c r="O1932" s="549"/>
    </row>
    <row r="1933" spans="1:15" x14ac:dyDescent="0.2">
      <c r="A1933" s="549"/>
      <c r="B1933" s="549"/>
      <c r="C1933" s="549"/>
      <c r="D1933" s="549"/>
      <c r="E1933" s="549"/>
      <c r="F1933" s="549"/>
      <c r="G1933" s="549"/>
      <c r="H1933" s="550"/>
      <c r="I1933" s="551"/>
      <c r="J1933" s="551"/>
      <c r="K1933" s="511"/>
      <c r="L1933" s="549"/>
      <c r="M1933" s="549"/>
      <c r="N1933" s="550"/>
      <c r="O1933" s="549"/>
    </row>
    <row r="1934" spans="1:15" x14ac:dyDescent="0.2">
      <c r="A1934" s="549"/>
      <c r="B1934" s="549"/>
      <c r="C1934" s="549"/>
      <c r="D1934" s="549"/>
      <c r="E1934" s="549"/>
      <c r="F1934" s="549"/>
      <c r="G1934" s="549"/>
      <c r="H1934" s="550"/>
      <c r="I1934" s="551"/>
      <c r="J1934" s="551"/>
      <c r="K1934" s="511"/>
      <c r="L1934" s="549"/>
      <c r="M1934" s="549"/>
      <c r="N1934" s="550"/>
      <c r="O1934" s="549"/>
    </row>
    <row r="1935" spans="1:15" x14ac:dyDescent="0.2">
      <c r="A1935" s="549"/>
      <c r="B1935" s="549"/>
      <c r="C1935" s="549"/>
      <c r="D1935" s="549"/>
      <c r="E1935" s="549"/>
      <c r="F1935" s="549"/>
      <c r="G1935" s="549"/>
      <c r="H1935" s="550"/>
      <c r="I1935" s="551"/>
      <c r="J1935" s="551"/>
      <c r="K1935" s="511"/>
      <c r="L1935" s="549"/>
      <c r="M1935" s="549"/>
      <c r="N1935" s="550"/>
      <c r="O1935" s="549"/>
    </row>
    <row r="1936" spans="1:15" x14ac:dyDescent="0.2">
      <c r="A1936" s="549"/>
      <c r="B1936" s="549"/>
      <c r="C1936" s="549"/>
      <c r="D1936" s="549"/>
      <c r="E1936" s="549"/>
      <c r="F1936" s="549"/>
      <c r="G1936" s="549"/>
      <c r="H1936" s="550"/>
      <c r="I1936" s="551"/>
      <c r="J1936" s="551"/>
      <c r="K1936" s="511"/>
      <c r="L1936" s="549"/>
      <c r="M1936" s="549"/>
      <c r="N1936" s="550"/>
      <c r="O1936" s="549"/>
    </row>
    <row r="1937" spans="1:15" x14ac:dyDescent="0.2">
      <c r="A1937" s="549"/>
      <c r="B1937" s="549"/>
      <c r="C1937" s="549"/>
      <c r="D1937" s="549"/>
      <c r="E1937" s="549"/>
      <c r="F1937" s="549"/>
      <c r="G1937" s="549"/>
      <c r="H1937" s="550"/>
      <c r="I1937" s="551"/>
      <c r="J1937" s="551"/>
      <c r="K1937" s="511"/>
      <c r="L1937" s="549"/>
      <c r="M1937" s="549"/>
      <c r="N1937" s="550"/>
      <c r="O1937" s="549"/>
    </row>
    <row r="1938" spans="1:15" x14ac:dyDescent="0.2">
      <c r="A1938" s="549"/>
      <c r="B1938" s="549"/>
      <c r="C1938" s="549"/>
      <c r="D1938" s="549"/>
      <c r="E1938" s="549"/>
      <c r="F1938" s="549"/>
      <c r="G1938" s="549"/>
      <c r="H1938" s="550"/>
      <c r="I1938" s="551"/>
      <c r="J1938" s="551"/>
      <c r="K1938" s="511"/>
      <c r="L1938" s="549"/>
      <c r="M1938" s="549"/>
      <c r="N1938" s="550"/>
      <c r="O1938" s="549"/>
    </row>
    <row r="1939" spans="1:15" x14ac:dyDescent="0.2">
      <c r="A1939" s="549"/>
      <c r="B1939" s="549"/>
      <c r="C1939" s="549"/>
      <c r="D1939" s="549"/>
      <c r="E1939" s="549"/>
      <c r="F1939" s="549"/>
      <c r="G1939" s="549"/>
      <c r="H1939" s="550"/>
      <c r="I1939" s="551"/>
      <c r="J1939" s="551"/>
      <c r="K1939" s="511"/>
      <c r="L1939" s="549"/>
      <c r="M1939" s="549"/>
      <c r="N1939" s="550"/>
      <c r="O1939" s="549"/>
    </row>
    <row r="1940" spans="1:15" x14ac:dyDescent="0.2">
      <c r="A1940" s="549"/>
      <c r="B1940" s="549"/>
      <c r="C1940" s="549"/>
      <c r="D1940" s="549"/>
      <c r="E1940" s="549"/>
      <c r="F1940" s="549"/>
      <c r="G1940" s="549"/>
      <c r="H1940" s="550"/>
      <c r="I1940" s="551"/>
      <c r="J1940" s="551"/>
      <c r="K1940" s="511"/>
      <c r="L1940" s="549"/>
      <c r="M1940" s="549"/>
      <c r="N1940" s="550"/>
      <c r="O1940" s="549"/>
    </row>
    <row r="1941" spans="1:15" x14ac:dyDescent="0.2">
      <c r="A1941" s="549"/>
      <c r="B1941" s="549"/>
      <c r="C1941" s="549"/>
      <c r="D1941" s="549"/>
      <c r="E1941" s="549"/>
      <c r="F1941" s="549"/>
      <c r="G1941" s="549"/>
      <c r="H1941" s="550"/>
      <c r="I1941" s="551"/>
      <c r="J1941" s="551"/>
      <c r="K1941" s="511"/>
      <c r="L1941" s="549"/>
      <c r="M1941" s="549"/>
      <c r="N1941" s="550"/>
      <c r="O1941" s="549"/>
    </row>
    <row r="1942" spans="1:15" x14ac:dyDescent="0.2">
      <c r="A1942" s="549"/>
      <c r="B1942" s="549"/>
      <c r="C1942" s="549"/>
      <c r="D1942" s="549"/>
      <c r="E1942" s="549"/>
      <c r="F1942" s="549"/>
      <c r="G1942" s="549"/>
      <c r="H1942" s="550"/>
      <c r="I1942" s="551"/>
      <c r="J1942" s="551"/>
      <c r="K1942" s="511"/>
      <c r="L1942" s="549"/>
      <c r="M1942" s="549"/>
      <c r="N1942" s="550"/>
      <c r="O1942" s="549"/>
    </row>
    <row r="1943" spans="1:15" x14ac:dyDescent="0.2">
      <c r="A1943" s="549"/>
      <c r="B1943" s="549"/>
      <c r="C1943" s="549"/>
      <c r="D1943" s="549"/>
      <c r="E1943" s="549"/>
      <c r="F1943" s="549"/>
      <c r="G1943" s="549"/>
      <c r="H1943" s="550"/>
      <c r="I1943" s="551"/>
      <c r="J1943" s="551"/>
      <c r="K1943" s="511"/>
      <c r="L1943" s="549"/>
      <c r="M1943" s="549"/>
      <c r="N1943" s="550"/>
      <c r="O1943" s="549"/>
    </row>
    <row r="1944" spans="1:15" x14ac:dyDescent="0.2">
      <c r="A1944" s="549"/>
      <c r="B1944" s="549"/>
      <c r="C1944" s="549"/>
      <c r="D1944" s="549"/>
      <c r="E1944" s="549"/>
      <c r="F1944" s="549"/>
      <c r="G1944" s="549"/>
      <c r="H1944" s="550"/>
      <c r="I1944" s="551"/>
      <c r="J1944" s="551"/>
      <c r="K1944" s="511"/>
      <c r="L1944" s="549"/>
      <c r="M1944" s="549"/>
      <c r="N1944" s="550"/>
      <c r="O1944" s="549"/>
    </row>
    <row r="1945" spans="1:15" x14ac:dyDescent="0.2">
      <c r="A1945" s="549"/>
      <c r="B1945" s="549"/>
      <c r="C1945" s="549"/>
      <c r="D1945" s="549"/>
      <c r="E1945" s="549"/>
      <c r="F1945" s="549"/>
      <c r="G1945" s="549"/>
      <c r="H1945" s="550"/>
      <c r="I1945" s="551"/>
      <c r="J1945" s="551"/>
      <c r="K1945" s="511"/>
      <c r="L1945" s="549"/>
      <c r="M1945" s="549"/>
      <c r="N1945" s="550"/>
      <c r="O1945" s="549"/>
    </row>
    <row r="1946" spans="1:15" x14ac:dyDescent="0.2">
      <c r="A1946" s="549"/>
      <c r="B1946" s="549"/>
      <c r="C1946" s="549"/>
      <c r="D1946" s="549"/>
      <c r="E1946" s="549"/>
      <c r="F1946" s="549"/>
      <c r="G1946" s="549"/>
      <c r="H1946" s="550"/>
      <c r="I1946" s="551"/>
      <c r="J1946" s="551"/>
      <c r="K1946" s="511"/>
      <c r="L1946" s="549"/>
      <c r="M1946" s="549"/>
      <c r="N1946" s="550"/>
      <c r="O1946" s="549"/>
    </row>
    <row r="1947" spans="1:15" x14ac:dyDescent="0.2">
      <c r="A1947" s="549"/>
      <c r="B1947" s="549"/>
      <c r="C1947" s="549"/>
      <c r="D1947" s="549"/>
      <c r="E1947" s="549"/>
      <c r="F1947" s="549"/>
      <c r="G1947" s="549"/>
      <c r="H1947" s="550"/>
      <c r="I1947" s="551"/>
      <c r="J1947" s="551"/>
      <c r="K1947" s="511"/>
      <c r="L1947" s="549"/>
      <c r="M1947" s="549"/>
      <c r="N1947" s="550"/>
      <c r="O1947" s="549"/>
    </row>
    <row r="1948" spans="1:15" x14ac:dyDescent="0.2">
      <c r="A1948" s="549"/>
      <c r="B1948" s="549"/>
      <c r="C1948" s="549"/>
      <c r="D1948" s="549"/>
      <c r="E1948" s="549"/>
      <c r="F1948" s="549"/>
      <c r="G1948" s="549"/>
      <c r="H1948" s="550"/>
      <c r="I1948" s="551"/>
      <c r="J1948" s="551"/>
      <c r="K1948" s="511"/>
      <c r="L1948" s="549"/>
      <c r="M1948" s="549"/>
      <c r="N1948" s="550"/>
      <c r="O1948" s="549"/>
    </row>
    <row r="1949" spans="1:15" x14ac:dyDescent="0.2">
      <c r="A1949" s="549"/>
      <c r="B1949" s="549"/>
      <c r="C1949" s="549"/>
      <c r="D1949" s="549"/>
      <c r="E1949" s="549"/>
      <c r="F1949" s="549"/>
      <c r="G1949" s="549"/>
      <c r="H1949" s="550"/>
      <c r="I1949" s="551"/>
      <c r="J1949" s="551"/>
      <c r="K1949" s="511"/>
      <c r="L1949" s="549"/>
      <c r="M1949" s="549"/>
      <c r="N1949" s="550"/>
      <c r="O1949" s="549"/>
    </row>
    <row r="1950" spans="1:15" x14ac:dyDescent="0.2">
      <c r="A1950" s="549"/>
      <c r="B1950" s="549"/>
      <c r="C1950" s="549"/>
      <c r="D1950" s="549"/>
      <c r="E1950" s="549"/>
      <c r="F1950" s="549"/>
      <c r="G1950" s="549"/>
      <c r="H1950" s="550"/>
      <c r="I1950" s="551"/>
      <c r="J1950" s="551"/>
      <c r="K1950" s="511"/>
      <c r="L1950" s="549"/>
      <c r="M1950" s="549"/>
      <c r="N1950" s="550"/>
      <c r="O1950" s="549"/>
    </row>
    <row r="1951" spans="1:15" x14ac:dyDescent="0.2">
      <c r="A1951" s="549"/>
      <c r="B1951" s="549"/>
      <c r="C1951" s="549"/>
      <c r="D1951" s="549"/>
      <c r="E1951" s="549"/>
      <c r="F1951" s="549"/>
      <c r="G1951" s="549"/>
      <c r="H1951" s="550"/>
      <c r="I1951" s="551"/>
      <c r="J1951" s="551"/>
      <c r="K1951" s="511"/>
      <c r="L1951" s="549"/>
      <c r="M1951" s="549"/>
      <c r="N1951" s="550"/>
      <c r="O1951" s="549"/>
    </row>
    <row r="1952" spans="1:15" x14ac:dyDescent="0.2">
      <c r="A1952" s="549"/>
      <c r="B1952" s="549"/>
      <c r="C1952" s="549"/>
      <c r="D1952" s="549"/>
      <c r="E1952" s="549"/>
      <c r="F1952" s="549"/>
      <c r="G1952" s="549"/>
      <c r="H1952" s="550"/>
      <c r="I1952" s="551"/>
      <c r="J1952" s="551"/>
      <c r="K1952" s="511"/>
      <c r="L1952" s="549"/>
      <c r="M1952" s="549"/>
      <c r="N1952" s="550"/>
      <c r="O1952" s="549"/>
    </row>
    <row r="1953" spans="1:15" x14ac:dyDescent="0.2">
      <c r="A1953" s="549"/>
      <c r="B1953" s="549"/>
      <c r="C1953" s="549"/>
      <c r="D1953" s="549"/>
      <c r="E1953" s="549"/>
      <c r="F1953" s="549"/>
      <c r="G1953" s="549"/>
      <c r="H1953" s="550"/>
      <c r="I1953" s="551"/>
      <c r="J1953" s="551"/>
      <c r="K1953" s="511"/>
      <c r="L1953" s="549"/>
      <c r="M1953" s="549"/>
      <c r="N1953" s="550"/>
      <c r="O1953" s="549"/>
    </row>
    <row r="1954" spans="1:15" x14ac:dyDescent="0.2">
      <c r="A1954" s="549"/>
      <c r="B1954" s="549"/>
      <c r="C1954" s="549"/>
      <c r="D1954" s="549"/>
      <c r="E1954" s="549"/>
      <c r="F1954" s="549"/>
      <c r="G1954" s="549"/>
      <c r="H1954" s="550"/>
      <c r="I1954" s="551"/>
      <c r="J1954" s="551"/>
      <c r="K1954" s="511"/>
      <c r="L1954" s="549"/>
      <c r="M1954" s="549"/>
      <c r="N1954" s="550"/>
      <c r="O1954" s="549"/>
    </row>
    <row r="1955" spans="1:15" x14ac:dyDescent="0.2">
      <c r="A1955" s="549"/>
      <c r="B1955" s="549"/>
      <c r="C1955" s="549"/>
      <c r="D1955" s="549"/>
      <c r="E1955" s="549"/>
      <c r="F1955" s="549"/>
      <c r="G1955" s="549"/>
      <c r="H1955" s="550"/>
      <c r="I1955" s="551"/>
      <c r="J1955" s="551"/>
      <c r="K1955" s="511"/>
      <c r="L1955" s="549"/>
      <c r="M1955" s="549"/>
      <c r="N1955" s="550"/>
      <c r="O1955" s="549"/>
    </row>
    <row r="1956" spans="1:15" x14ac:dyDescent="0.2">
      <c r="A1956" s="549"/>
      <c r="B1956" s="549"/>
      <c r="C1956" s="549"/>
      <c r="D1956" s="549"/>
      <c r="E1956" s="549"/>
      <c r="F1956" s="549"/>
      <c r="G1956" s="549"/>
      <c r="H1956" s="550"/>
      <c r="I1956" s="551"/>
      <c r="J1956" s="551"/>
      <c r="K1956" s="511"/>
      <c r="L1956" s="549"/>
      <c r="M1956" s="549"/>
      <c r="N1956" s="550"/>
      <c r="O1956" s="549"/>
    </row>
    <row r="1957" spans="1:15" x14ac:dyDescent="0.2">
      <c r="A1957" s="549"/>
      <c r="B1957" s="549"/>
      <c r="C1957" s="549"/>
      <c r="D1957" s="549"/>
      <c r="E1957" s="549"/>
      <c r="F1957" s="549"/>
      <c r="G1957" s="549"/>
      <c r="H1957" s="550"/>
      <c r="I1957" s="551"/>
      <c r="J1957" s="551"/>
      <c r="K1957" s="511"/>
      <c r="L1957" s="549"/>
      <c r="M1957" s="549"/>
      <c r="N1957" s="550"/>
      <c r="O1957" s="549"/>
    </row>
    <row r="1958" spans="1:15" x14ac:dyDescent="0.2">
      <c r="A1958" s="549"/>
      <c r="B1958" s="549"/>
      <c r="C1958" s="549"/>
      <c r="D1958" s="549"/>
      <c r="E1958" s="549"/>
      <c r="F1958" s="549"/>
      <c r="G1958" s="549"/>
      <c r="H1958" s="550"/>
      <c r="I1958" s="551"/>
      <c r="J1958" s="551"/>
      <c r="K1958" s="511"/>
      <c r="L1958" s="549"/>
      <c r="M1958" s="549"/>
      <c r="N1958" s="550"/>
      <c r="O1958" s="549"/>
    </row>
    <row r="1959" spans="1:15" x14ac:dyDescent="0.2">
      <c r="A1959" s="549"/>
      <c r="B1959" s="549"/>
      <c r="C1959" s="549"/>
      <c r="D1959" s="549"/>
      <c r="E1959" s="549"/>
      <c r="F1959" s="549"/>
      <c r="G1959" s="549"/>
      <c r="H1959" s="550"/>
      <c r="I1959" s="551"/>
      <c r="J1959" s="551"/>
      <c r="K1959" s="511"/>
      <c r="L1959" s="549"/>
      <c r="M1959" s="549"/>
      <c r="N1959" s="550"/>
      <c r="O1959" s="549"/>
    </row>
    <row r="1960" spans="1:15" x14ac:dyDescent="0.2">
      <c r="A1960" s="549"/>
      <c r="B1960" s="549"/>
      <c r="C1960" s="549"/>
      <c r="D1960" s="549"/>
      <c r="E1960" s="549"/>
      <c r="F1960" s="549"/>
      <c r="G1960" s="549"/>
      <c r="H1960" s="550"/>
      <c r="I1960" s="551"/>
      <c r="J1960" s="551"/>
      <c r="K1960" s="511"/>
      <c r="L1960" s="549"/>
      <c r="M1960" s="549"/>
      <c r="N1960" s="550"/>
      <c r="O1960" s="549"/>
    </row>
    <row r="1961" spans="1:15" x14ac:dyDescent="0.2">
      <c r="A1961" s="549"/>
      <c r="B1961" s="549"/>
      <c r="C1961" s="549"/>
      <c r="D1961" s="549"/>
      <c r="E1961" s="549"/>
      <c r="F1961" s="549"/>
      <c r="G1961" s="549"/>
      <c r="H1961" s="550"/>
      <c r="I1961" s="551"/>
      <c r="J1961" s="551"/>
      <c r="K1961" s="511"/>
      <c r="L1961" s="549"/>
      <c r="M1961" s="549"/>
      <c r="N1961" s="550"/>
      <c r="O1961" s="549"/>
    </row>
    <row r="1962" spans="1:15" x14ac:dyDescent="0.2">
      <c r="A1962" s="549"/>
      <c r="B1962" s="549"/>
      <c r="C1962" s="549"/>
      <c r="D1962" s="549"/>
      <c r="E1962" s="549"/>
      <c r="F1962" s="549"/>
      <c r="G1962" s="549"/>
      <c r="H1962" s="550"/>
      <c r="I1962" s="551"/>
      <c r="J1962" s="551"/>
      <c r="K1962" s="511"/>
      <c r="L1962" s="549"/>
      <c r="M1962" s="549"/>
      <c r="N1962" s="550"/>
      <c r="O1962" s="549"/>
    </row>
    <row r="1963" spans="1:15" x14ac:dyDescent="0.2">
      <c r="A1963" s="549"/>
      <c r="B1963" s="549"/>
      <c r="C1963" s="549"/>
      <c r="D1963" s="549"/>
      <c r="E1963" s="549"/>
      <c r="F1963" s="549"/>
      <c r="G1963" s="549"/>
      <c r="H1963" s="550"/>
      <c r="I1963" s="551"/>
      <c r="J1963" s="551"/>
      <c r="K1963" s="511"/>
      <c r="L1963" s="549"/>
      <c r="M1963" s="549"/>
      <c r="N1963" s="550"/>
      <c r="O1963" s="549"/>
    </row>
    <row r="1964" spans="1:15" x14ac:dyDescent="0.2">
      <c r="A1964" s="549"/>
      <c r="B1964" s="549"/>
      <c r="C1964" s="549"/>
      <c r="D1964" s="549"/>
      <c r="E1964" s="549"/>
      <c r="F1964" s="549"/>
      <c r="G1964" s="549"/>
      <c r="H1964" s="550"/>
      <c r="I1964" s="551"/>
      <c r="J1964" s="551"/>
      <c r="K1964" s="511"/>
      <c r="L1964" s="549"/>
      <c r="M1964" s="549"/>
      <c r="N1964" s="550"/>
      <c r="O1964" s="549"/>
    </row>
    <row r="1965" spans="1:15" x14ac:dyDescent="0.2">
      <c r="A1965" s="549"/>
      <c r="B1965" s="549"/>
      <c r="C1965" s="549"/>
      <c r="D1965" s="549"/>
      <c r="E1965" s="549"/>
      <c r="F1965" s="549"/>
      <c r="G1965" s="549"/>
      <c r="H1965" s="550"/>
      <c r="I1965" s="551"/>
      <c r="J1965" s="551"/>
      <c r="K1965" s="511"/>
      <c r="L1965" s="549"/>
      <c r="M1965" s="549"/>
      <c r="N1965" s="550"/>
      <c r="O1965" s="549"/>
    </row>
    <row r="1966" spans="1:15" x14ac:dyDescent="0.2">
      <c r="A1966" s="549"/>
      <c r="B1966" s="549"/>
      <c r="C1966" s="549"/>
      <c r="D1966" s="549"/>
      <c r="E1966" s="549"/>
      <c r="F1966" s="549"/>
      <c r="G1966" s="549"/>
      <c r="H1966" s="550"/>
      <c r="I1966" s="551"/>
      <c r="J1966" s="551"/>
      <c r="K1966" s="511"/>
      <c r="L1966" s="549"/>
      <c r="M1966" s="549"/>
      <c r="N1966" s="550"/>
      <c r="O1966" s="549"/>
    </row>
    <row r="1967" spans="1:15" x14ac:dyDescent="0.2">
      <c r="A1967" s="549"/>
      <c r="B1967" s="549"/>
      <c r="C1967" s="549"/>
      <c r="D1967" s="549"/>
      <c r="E1967" s="549"/>
      <c r="F1967" s="549"/>
      <c r="G1967" s="549"/>
      <c r="H1967" s="550"/>
      <c r="I1967" s="551"/>
      <c r="J1967" s="551"/>
      <c r="K1967" s="511"/>
      <c r="L1967" s="549"/>
      <c r="M1967" s="549"/>
      <c r="N1967" s="550"/>
      <c r="O1967" s="549"/>
    </row>
    <row r="1968" spans="1:15" x14ac:dyDescent="0.2">
      <c r="A1968" s="549"/>
      <c r="B1968" s="549"/>
      <c r="C1968" s="549"/>
      <c r="D1968" s="549"/>
      <c r="E1968" s="549"/>
      <c r="F1968" s="549"/>
      <c r="G1968" s="549"/>
      <c r="H1968" s="550"/>
      <c r="I1968" s="551"/>
      <c r="J1968" s="551"/>
      <c r="K1968" s="511"/>
      <c r="L1968" s="549"/>
      <c r="M1968" s="549"/>
      <c r="N1968" s="550"/>
      <c r="O1968" s="549"/>
    </row>
    <row r="1969" spans="1:15" x14ac:dyDescent="0.2">
      <c r="A1969" s="549"/>
      <c r="B1969" s="549"/>
      <c r="C1969" s="549"/>
      <c r="D1969" s="549"/>
      <c r="E1969" s="549"/>
      <c r="F1969" s="549"/>
      <c r="G1969" s="549"/>
      <c r="H1969" s="550"/>
      <c r="I1969" s="551"/>
      <c r="J1969" s="551"/>
      <c r="K1969" s="511"/>
      <c r="L1969" s="549"/>
      <c r="M1969" s="549"/>
      <c r="N1969" s="550"/>
      <c r="O1969" s="549"/>
    </row>
    <row r="1970" spans="1:15" x14ac:dyDescent="0.2">
      <c r="A1970" s="549"/>
      <c r="B1970" s="549"/>
      <c r="C1970" s="549"/>
      <c r="D1970" s="549"/>
      <c r="E1970" s="549"/>
      <c r="F1970" s="549"/>
      <c r="G1970" s="549"/>
      <c r="H1970" s="550"/>
      <c r="I1970" s="551"/>
      <c r="J1970" s="551"/>
      <c r="K1970" s="511"/>
      <c r="L1970" s="549"/>
      <c r="M1970" s="549"/>
      <c r="N1970" s="550"/>
      <c r="O1970" s="549"/>
    </row>
    <row r="1971" spans="1:15" x14ac:dyDescent="0.2">
      <c r="A1971" s="549"/>
      <c r="B1971" s="549"/>
      <c r="C1971" s="549"/>
      <c r="D1971" s="549"/>
      <c r="E1971" s="549"/>
      <c r="F1971" s="549"/>
      <c r="G1971" s="549"/>
      <c r="H1971" s="550"/>
      <c r="I1971" s="551"/>
      <c r="J1971" s="551"/>
      <c r="K1971" s="511"/>
      <c r="L1971" s="549"/>
      <c r="M1971" s="549"/>
      <c r="N1971" s="550"/>
      <c r="O1971" s="549"/>
    </row>
    <row r="1972" spans="1:15" x14ac:dyDescent="0.2">
      <c r="A1972" s="549"/>
      <c r="B1972" s="549"/>
      <c r="C1972" s="549"/>
      <c r="D1972" s="549"/>
      <c r="E1972" s="549"/>
      <c r="F1972" s="549"/>
      <c r="G1972" s="549"/>
      <c r="H1972" s="550"/>
      <c r="I1972" s="551"/>
      <c r="J1972" s="551"/>
      <c r="K1972" s="511"/>
      <c r="L1972" s="549"/>
      <c r="M1972" s="549"/>
      <c r="N1972" s="550"/>
      <c r="O1972" s="549"/>
    </row>
    <row r="1973" spans="1:15" x14ac:dyDescent="0.2">
      <c r="A1973" s="549"/>
      <c r="B1973" s="549"/>
      <c r="C1973" s="549"/>
      <c r="D1973" s="549"/>
      <c r="E1973" s="549"/>
      <c r="F1973" s="549"/>
      <c r="G1973" s="549"/>
      <c r="H1973" s="550"/>
      <c r="I1973" s="551"/>
      <c r="J1973" s="551"/>
      <c r="K1973" s="511"/>
      <c r="L1973" s="549"/>
      <c r="M1973" s="549"/>
      <c r="N1973" s="550"/>
      <c r="O1973" s="549"/>
    </row>
    <row r="1974" spans="1:15" x14ac:dyDescent="0.2">
      <c r="A1974" s="549"/>
      <c r="B1974" s="549"/>
      <c r="C1974" s="549"/>
      <c r="D1974" s="549"/>
      <c r="E1974" s="549"/>
      <c r="F1974" s="549"/>
      <c r="G1974" s="549"/>
      <c r="H1974" s="550"/>
      <c r="I1974" s="551"/>
      <c r="J1974" s="551"/>
      <c r="K1974" s="511"/>
      <c r="L1974" s="549"/>
      <c r="M1974" s="549"/>
      <c r="N1974" s="550"/>
      <c r="O1974" s="549"/>
    </row>
    <row r="1975" spans="1:15" x14ac:dyDescent="0.2">
      <c r="A1975" s="549"/>
      <c r="B1975" s="549"/>
      <c r="C1975" s="549"/>
      <c r="D1975" s="549"/>
      <c r="E1975" s="549"/>
      <c r="F1975" s="549"/>
      <c r="G1975" s="549"/>
      <c r="H1975" s="550"/>
      <c r="I1975" s="551"/>
      <c r="J1975" s="551"/>
      <c r="K1975" s="511"/>
      <c r="L1975" s="549"/>
      <c r="M1975" s="549"/>
      <c r="N1975" s="550"/>
      <c r="O1975" s="549"/>
    </row>
    <row r="1976" spans="1:15" x14ac:dyDescent="0.2">
      <c r="A1976" s="549"/>
      <c r="B1976" s="549"/>
      <c r="C1976" s="549"/>
      <c r="D1976" s="549"/>
      <c r="E1976" s="549"/>
      <c r="F1976" s="549"/>
      <c r="G1976" s="549"/>
      <c r="H1976" s="550"/>
      <c r="I1976" s="551"/>
      <c r="J1976" s="551"/>
      <c r="K1976" s="511"/>
      <c r="L1976" s="549"/>
      <c r="M1976" s="549"/>
      <c r="N1976" s="550"/>
      <c r="O1976" s="549"/>
    </row>
    <row r="1977" spans="1:15" x14ac:dyDescent="0.2">
      <c r="A1977" s="549"/>
      <c r="B1977" s="549"/>
      <c r="C1977" s="549"/>
      <c r="D1977" s="549"/>
      <c r="E1977" s="549"/>
      <c r="F1977" s="549"/>
      <c r="G1977" s="549"/>
      <c r="H1977" s="550"/>
      <c r="I1977" s="551"/>
      <c r="J1977" s="551"/>
      <c r="K1977" s="511"/>
      <c r="L1977" s="549"/>
      <c r="M1977" s="549"/>
      <c r="N1977" s="550"/>
      <c r="O1977" s="549"/>
    </row>
    <row r="1978" spans="1:15" x14ac:dyDescent="0.2">
      <c r="A1978" s="549"/>
      <c r="B1978" s="549"/>
      <c r="C1978" s="549"/>
      <c r="D1978" s="549"/>
      <c r="E1978" s="549"/>
      <c r="F1978" s="549"/>
      <c r="G1978" s="549"/>
      <c r="H1978" s="550"/>
      <c r="I1978" s="551"/>
      <c r="J1978" s="551"/>
      <c r="K1978" s="511"/>
      <c r="L1978" s="549"/>
      <c r="M1978" s="549"/>
      <c r="N1978" s="550"/>
      <c r="O1978" s="549"/>
    </row>
    <row r="1979" spans="1:15" x14ac:dyDescent="0.2">
      <c r="A1979" s="549"/>
      <c r="B1979" s="549"/>
      <c r="C1979" s="549"/>
      <c r="D1979" s="549"/>
      <c r="E1979" s="549"/>
      <c r="F1979" s="549"/>
      <c r="G1979" s="549"/>
      <c r="H1979" s="550"/>
      <c r="I1979" s="551"/>
      <c r="J1979" s="551"/>
      <c r="K1979" s="511"/>
      <c r="L1979" s="549"/>
      <c r="M1979" s="549"/>
      <c r="N1979" s="550"/>
      <c r="O1979" s="549"/>
    </row>
    <row r="1980" spans="1:15" x14ac:dyDescent="0.2">
      <c r="A1980" s="549"/>
      <c r="B1980" s="549"/>
      <c r="C1980" s="549"/>
      <c r="D1980" s="549"/>
      <c r="E1980" s="549"/>
      <c r="F1980" s="549"/>
      <c r="G1980" s="549"/>
      <c r="H1980" s="550"/>
      <c r="I1980" s="551"/>
      <c r="J1980" s="551"/>
      <c r="K1980" s="511"/>
      <c r="L1980" s="549"/>
      <c r="M1980" s="549"/>
      <c r="N1980" s="550"/>
      <c r="O1980" s="549"/>
    </row>
    <row r="1981" spans="1:15" x14ac:dyDescent="0.2">
      <c r="A1981" s="549"/>
      <c r="B1981" s="549"/>
      <c r="C1981" s="549"/>
      <c r="D1981" s="549"/>
      <c r="E1981" s="549"/>
      <c r="F1981" s="549"/>
      <c r="G1981" s="549"/>
      <c r="H1981" s="550"/>
      <c r="I1981" s="551"/>
      <c r="J1981" s="551"/>
      <c r="K1981" s="511"/>
      <c r="L1981" s="549"/>
      <c r="M1981" s="549"/>
      <c r="N1981" s="550"/>
      <c r="O1981" s="549"/>
    </row>
    <row r="1982" spans="1:15" x14ac:dyDescent="0.2">
      <c r="A1982" s="549"/>
      <c r="B1982" s="549"/>
      <c r="C1982" s="549"/>
      <c r="D1982" s="549"/>
      <c r="E1982" s="549"/>
      <c r="F1982" s="549"/>
      <c r="G1982" s="549"/>
      <c r="H1982" s="550"/>
      <c r="I1982" s="551"/>
      <c r="J1982" s="551"/>
      <c r="K1982" s="511"/>
      <c r="L1982" s="549"/>
      <c r="M1982" s="549"/>
      <c r="N1982" s="550"/>
      <c r="O1982" s="549"/>
    </row>
    <row r="1983" spans="1:15" x14ac:dyDescent="0.2">
      <c r="A1983" s="549"/>
      <c r="B1983" s="549"/>
      <c r="C1983" s="549"/>
      <c r="D1983" s="549"/>
      <c r="E1983" s="549"/>
      <c r="F1983" s="549"/>
      <c r="G1983" s="549"/>
      <c r="H1983" s="550"/>
      <c r="I1983" s="551"/>
      <c r="J1983" s="551"/>
      <c r="K1983" s="511"/>
      <c r="L1983" s="549"/>
      <c r="M1983" s="549"/>
      <c r="N1983" s="550"/>
      <c r="O1983" s="549"/>
    </row>
    <row r="1984" spans="1:15" x14ac:dyDescent="0.2">
      <c r="A1984" s="549"/>
      <c r="B1984" s="549"/>
      <c r="C1984" s="549"/>
      <c r="D1984" s="549"/>
      <c r="E1984" s="549"/>
      <c r="F1984" s="549"/>
      <c r="G1984" s="549"/>
      <c r="H1984" s="550"/>
      <c r="I1984" s="551"/>
      <c r="J1984" s="551"/>
      <c r="K1984" s="511"/>
      <c r="L1984" s="549"/>
      <c r="M1984" s="549"/>
      <c r="N1984" s="550"/>
      <c r="O1984" s="549"/>
    </row>
    <row r="1985" spans="1:15" x14ac:dyDescent="0.2">
      <c r="A1985" s="549"/>
      <c r="B1985" s="549"/>
      <c r="C1985" s="549"/>
      <c r="D1985" s="549"/>
      <c r="E1985" s="549"/>
      <c r="F1985" s="549"/>
      <c r="G1985" s="549"/>
      <c r="H1985" s="550"/>
      <c r="I1985" s="551"/>
      <c r="J1985" s="551"/>
      <c r="K1985" s="511"/>
      <c r="L1985" s="549"/>
      <c r="M1985" s="549"/>
      <c r="N1985" s="550"/>
      <c r="O1985" s="549"/>
    </row>
    <row r="1986" spans="1:15" x14ac:dyDescent="0.2">
      <c r="A1986" s="549"/>
      <c r="B1986" s="549"/>
      <c r="C1986" s="549"/>
      <c r="D1986" s="549"/>
      <c r="E1986" s="549"/>
      <c r="F1986" s="549"/>
      <c r="G1986" s="549"/>
      <c r="H1986" s="550"/>
      <c r="I1986" s="551"/>
      <c r="J1986" s="551"/>
      <c r="K1986" s="511"/>
      <c r="L1986" s="549"/>
      <c r="M1986" s="549"/>
      <c r="N1986" s="550"/>
      <c r="O1986" s="549"/>
    </row>
    <row r="1987" spans="1:15" x14ac:dyDescent="0.2">
      <c r="A1987" s="549"/>
      <c r="B1987" s="549"/>
      <c r="C1987" s="549"/>
      <c r="D1987" s="549"/>
      <c r="E1987" s="549"/>
      <c r="F1987" s="549"/>
      <c r="G1987" s="549"/>
      <c r="H1987" s="550"/>
      <c r="I1987" s="551"/>
      <c r="J1987" s="551"/>
      <c r="K1987" s="511"/>
      <c r="L1987" s="549"/>
      <c r="M1987" s="549"/>
      <c r="N1987" s="550"/>
      <c r="O1987" s="549"/>
    </row>
    <row r="1988" spans="1:15" x14ac:dyDescent="0.2">
      <c r="A1988" s="549"/>
      <c r="B1988" s="549"/>
      <c r="C1988" s="549"/>
      <c r="D1988" s="549"/>
      <c r="E1988" s="549"/>
      <c r="F1988" s="549"/>
      <c r="G1988" s="549"/>
      <c r="H1988" s="550"/>
      <c r="I1988" s="551"/>
      <c r="J1988" s="551"/>
      <c r="K1988" s="511"/>
      <c r="L1988" s="549"/>
      <c r="M1988" s="549"/>
      <c r="N1988" s="550"/>
      <c r="O1988" s="549"/>
    </row>
    <row r="1989" spans="1:15" x14ac:dyDescent="0.2">
      <c r="A1989" s="549"/>
      <c r="B1989" s="549"/>
      <c r="C1989" s="549"/>
      <c r="D1989" s="549"/>
      <c r="E1989" s="549"/>
      <c r="F1989" s="549"/>
      <c r="G1989" s="549"/>
      <c r="H1989" s="550"/>
      <c r="I1989" s="551"/>
      <c r="J1989" s="551"/>
      <c r="K1989" s="511"/>
      <c r="L1989" s="549"/>
      <c r="M1989" s="549"/>
      <c r="N1989" s="550"/>
      <c r="O1989" s="549"/>
    </row>
    <row r="1990" spans="1:15" x14ac:dyDescent="0.2">
      <c r="A1990" s="549"/>
      <c r="B1990" s="549"/>
      <c r="C1990" s="549"/>
      <c r="D1990" s="549"/>
      <c r="E1990" s="549"/>
      <c r="F1990" s="549"/>
      <c r="G1990" s="549"/>
      <c r="H1990" s="550"/>
      <c r="I1990" s="551"/>
      <c r="J1990" s="551"/>
      <c r="K1990" s="511"/>
      <c r="L1990" s="549"/>
      <c r="M1990" s="549"/>
      <c r="N1990" s="550"/>
      <c r="O1990" s="549"/>
    </row>
    <row r="1991" spans="1:15" x14ac:dyDescent="0.2">
      <c r="A1991" s="549"/>
      <c r="B1991" s="549"/>
      <c r="C1991" s="549"/>
      <c r="D1991" s="549"/>
      <c r="E1991" s="549"/>
      <c r="F1991" s="549"/>
      <c r="G1991" s="549"/>
      <c r="H1991" s="550"/>
      <c r="I1991" s="551"/>
      <c r="J1991" s="551"/>
      <c r="K1991" s="511"/>
      <c r="L1991" s="549"/>
      <c r="M1991" s="549"/>
      <c r="N1991" s="550"/>
      <c r="O1991" s="549"/>
    </row>
    <row r="1992" spans="1:15" x14ac:dyDescent="0.2">
      <c r="A1992" s="549"/>
      <c r="B1992" s="549"/>
      <c r="C1992" s="549"/>
      <c r="D1992" s="549"/>
      <c r="E1992" s="549"/>
      <c r="F1992" s="549"/>
      <c r="G1992" s="549"/>
      <c r="H1992" s="550"/>
      <c r="I1992" s="551"/>
      <c r="J1992" s="551"/>
      <c r="K1992" s="511"/>
      <c r="L1992" s="549"/>
      <c r="M1992" s="549"/>
      <c r="N1992" s="550"/>
      <c r="O1992" s="549"/>
    </row>
    <row r="1993" spans="1:15" x14ac:dyDescent="0.2">
      <c r="A1993" s="549"/>
      <c r="B1993" s="549"/>
      <c r="C1993" s="549"/>
      <c r="D1993" s="549"/>
      <c r="E1993" s="549"/>
      <c r="F1993" s="549"/>
      <c r="G1993" s="549"/>
      <c r="H1993" s="550"/>
      <c r="I1993" s="551"/>
      <c r="J1993" s="551"/>
      <c r="K1993" s="511"/>
      <c r="L1993" s="549"/>
      <c r="M1993" s="549"/>
      <c r="N1993" s="550"/>
      <c r="O1993" s="549"/>
    </row>
    <row r="1994" spans="1:15" x14ac:dyDescent="0.2">
      <c r="A1994" s="549"/>
      <c r="B1994" s="549"/>
      <c r="C1994" s="549"/>
      <c r="D1994" s="549"/>
      <c r="E1994" s="549"/>
      <c r="F1994" s="549"/>
      <c r="G1994" s="549"/>
      <c r="H1994" s="550"/>
      <c r="I1994" s="551"/>
      <c r="J1994" s="551"/>
      <c r="K1994" s="511"/>
      <c r="L1994" s="549"/>
      <c r="M1994" s="549"/>
      <c r="N1994" s="550"/>
      <c r="O1994" s="549"/>
    </row>
    <row r="1995" spans="1:15" x14ac:dyDescent="0.2">
      <c r="A1995" s="549"/>
      <c r="B1995" s="549"/>
      <c r="C1995" s="549"/>
      <c r="D1995" s="549"/>
      <c r="E1995" s="549"/>
      <c r="F1995" s="549"/>
      <c r="G1995" s="549"/>
      <c r="H1995" s="550"/>
      <c r="I1995" s="551"/>
      <c r="J1995" s="551"/>
      <c r="K1995" s="511"/>
      <c r="L1995" s="549"/>
      <c r="M1995" s="549"/>
      <c r="N1995" s="550"/>
      <c r="O1995" s="549"/>
    </row>
    <row r="1996" spans="1:15" x14ac:dyDescent="0.2">
      <c r="A1996" s="549"/>
      <c r="B1996" s="549"/>
      <c r="C1996" s="549"/>
      <c r="D1996" s="549"/>
      <c r="E1996" s="549"/>
      <c r="F1996" s="549"/>
      <c r="G1996" s="549"/>
      <c r="H1996" s="550"/>
      <c r="I1996" s="551"/>
      <c r="J1996" s="551"/>
      <c r="K1996" s="511"/>
      <c r="L1996" s="549"/>
      <c r="M1996" s="549"/>
      <c r="N1996" s="550"/>
      <c r="O1996" s="549"/>
    </row>
    <row r="1997" spans="1:15" x14ac:dyDescent="0.2">
      <c r="A1997" s="549"/>
      <c r="B1997" s="549"/>
      <c r="C1997" s="549"/>
      <c r="D1997" s="549"/>
      <c r="E1997" s="549"/>
      <c r="F1997" s="549"/>
      <c r="G1997" s="549"/>
      <c r="H1997" s="550"/>
      <c r="I1997" s="551"/>
      <c r="J1997" s="551"/>
      <c r="K1997" s="511"/>
      <c r="L1997" s="549"/>
      <c r="M1997" s="549"/>
      <c r="N1997" s="550"/>
      <c r="O1997" s="549"/>
    </row>
    <row r="1998" spans="1:15" x14ac:dyDescent="0.2">
      <c r="A1998" s="549"/>
      <c r="B1998" s="549"/>
      <c r="C1998" s="549"/>
      <c r="D1998" s="549"/>
      <c r="E1998" s="549"/>
      <c r="F1998" s="549"/>
      <c r="G1998" s="549"/>
      <c r="H1998" s="550"/>
      <c r="I1998" s="551"/>
      <c r="J1998" s="551"/>
      <c r="K1998" s="511"/>
      <c r="L1998" s="549"/>
      <c r="M1998" s="549"/>
      <c r="N1998" s="550"/>
      <c r="O1998" s="549"/>
    </row>
    <row r="1999" spans="1:15" x14ac:dyDescent="0.2">
      <c r="A1999" s="549"/>
      <c r="B1999" s="549"/>
      <c r="C1999" s="549"/>
      <c r="D1999" s="549"/>
      <c r="E1999" s="549"/>
      <c r="F1999" s="549"/>
      <c r="G1999" s="549"/>
      <c r="H1999" s="550"/>
      <c r="I1999" s="551"/>
      <c r="J1999" s="551"/>
      <c r="K1999" s="511"/>
      <c r="L1999" s="549"/>
      <c r="M1999" s="549"/>
      <c r="N1999" s="550"/>
      <c r="O1999" s="549"/>
    </row>
    <row r="2000" spans="1:15" x14ac:dyDescent="0.2">
      <c r="A2000" s="549"/>
      <c r="B2000" s="549"/>
      <c r="C2000" s="549"/>
      <c r="D2000" s="549"/>
      <c r="E2000" s="549"/>
      <c r="F2000" s="549"/>
      <c r="G2000" s="549"/>
      <c r="H2000" s="550"/>
      <c r="I2000" s="551"/>
      <c r="J2000" s="551"/>
      <c r="K2000" s="511"/>
      <c r="L2000" s="549"/>
      <c r="M2000" s="549"/>
      <c r="N2000" s="550"/>
      <c r="O2000" s="549"/>
    </row>
    <row r="2001" spans="1:15" x14ac:dyDescent="0.2">
      <c r="A2001" s="549"/>
      <c r="B2001" s="549"/>
      <c r="C2001" s="549"/>
      <c r="D2001" s="549"/>
      <c r="E2001" s="549"/>
      <c r="F2001" s="549"/>
      <c r="G2001" s="549"/>
      <c r="H2001" s="550"/>
      <c r="I2001" s="551"/>
      <c r="J2001" s="551"/>
      <c r="K2001" s="511"/>
      <c r="L2001" s="549"/>
      <c r="M2001" s="549"/>
      <c r="N2001" s="550"/>
      <c r="O2001" s="549"/>
    </row>
    <row r="2002" spans="1:15" x14ac:dyDescent="0.2">
      <c r="A2002" s="549"/>
      <c r="B2002" s="549"/>
      <c r="C2002" s="549"/>
      <c r="D2002" s="549"/>
      <c r="E2002" s="549"/>
      <c r="F2002" s="549"/>
      <c r="G2002" s="549"/>
      <c r="H2002" s="550"/>
      <c r="I2002" s="551"/>
      <c r="J2002" s="551"/>
      <c r="K2002" s="511"/>
      <c r="L2002" s="549"/>
      <c r="M2002" s="549"/>
      <c r="N2002" s="550"/>
      <c r="O2002" s="549"/>
    </row>
    <row r="2003" spans="1:15" x14ac:dyDescent="0.2">
      <c r="A2003" s="549"/>
      <c r="B2003" s="549"/>
      <c r="C2003" s="549"/>
      <c r="D2003" s="549"/>
      <c r="E2003" s="549"/>
      <c r="F2003" s="549"/>
      <c r="G2003" s="549"/>
      <c r="H2003" s="550"/>
      <c r="I2003" s="551"/>
      <c r="J2003" s="551"/>
      <c r="K2003" s="511"/>
      <c r="L2003" s="549"/>
      <c r="M2003" s="549"/>
      <c r="N2003" s="550"/>
      <c r="O2003" s="549"/>
    </row>
    <row r="2004" spans="1:15" x14ac:dyDescent="0.2">
      <c r="A2004" s="549"/>
      <c r="B2004" s="549"/>
      <c r="C2004" s="549"/>
      <c r="D2004" s="549"/>
      <c r="E2004" s="549"/>
      <c r="F2004" s="549"/>
      <c r="G2004" s="549"/>
      <c r="H2004" s="550"/>
      <c r="I2004" s="551"/>
      <c r="J2004" s="551"/>
      <c r="K2004" s="511"/>
      <c r="L2004" s="549"/>
      <c r="M2004" s="549"/>
      <c r="N2004" s="550"/>
      <c r="O2004" s="549"/>
    </row>
    <row r="2005" spans="1:15" x14ac:dyDescent="0.2">
      <c r="A2005" s="549"/>
      <c r="B2005" s="549"/>
      <c r="C2005" s="549"/>
      <c r="D2005" s="549"/>
      <c r="E2005" s="549"/>
      <c r="F2005" s="549"/>
      <c r="G2005" s="549"/>
      <c r="H2005" s="550"/>
      <c r="I2005" s="551"/>
      <c r="J2005" s="551"/>
      <c r="K2005" s="511"/>
      <c r="L2005" s="549"/>
      <c r="M2005" s="549"/>
      <c r="N2005" s="550"/>
      <c r="O2005" s="549"/>
    </row>
    <row r="2006" spans="1:15" x14ac:dyDescent="0.2">
      <c r="A2006" s="549"/>
      <c r="B2006" s="549"/>
      <c r="C2006" s="549"/>
      <c r="D2006" s="549"/>
      <c r="E2006" s="549"/>
      <c r="F2006" s="549"/>
      <c r="G2006" s="549"/>
      <c r="H2006" s="550"/>
      <c r="I2006" s="551"/>
      <c r="J2006" s="551"/>
      <c r="K2006" s="511"/>
      <c r="L2006" s="549"/>
      <c r="M2006" s="549"/>
      <c r="N2006" s="550"/>
      <c r="O2006" s="549"/>
    </row>
    <row r="2007" spans="1:15" x14ac:dyDescent="0.2">
      <c r="A2007" s="549"/>
      <c r="B2007" s="549"/>
      <c r="C2007" s="549"/>
      <c r="D2007" s="549"/>
      <c r="E2007" s="549"/>
      <c r="F2007" s="549"/>
      <c r="G2007" s="549"/>
      <c r="H2007" s="550"/>
      <c r="I2007" s="551"/>
      <c r="J2007" s="551"/>
      <c r="K2007" s="511"/>
      <c r="L2007" s="549"/>
      <c r="M2007" s="549"/>
      <c r="N2007" s="550"/>
      <c r="O2007" s="549"/>
    </row>
    <row r="2008" spans="1:15" x14ac:dyDescent="0.2">
      <c r="A2008" s="549"/>
      <c r="B2008" s="549"/>
      <c r="C2008" s="549"/>
      <c r="D2008" s="549"/>
      <c r="E2008" s="549"/>
      <c r="F2008" s="549"/>
      <c r="G2008" s="549"/>
      <c r="H2008" s="550"/>
      <c r="I2008" s="551"/>
      <c r="J2008" s="551"/>
      <c r="K2008" s="511"/>
      <c r="L2008" s="549"/>
      <c r="M2008" s="549"/>
      <c r="N2008" s="550"/>
      <c r="O2008" s="549"/>
    </row>
    <row r="2009" spans="1:15" x14ac:dyDescent="0.2">
      <c r="A2009" s="549"/>
      <c r="B2009" s="549"/>
      <c r="C2009" s="549"/>
      <c r="D2009" s="549"/>
      <c r="E2009" s="549"/>
      <c r="F2009" s="549"/>
      <c r="G2009" s="549"/>
      <c r="H2009" s="550"/>
      <c r="I2009" s="551"/>
      <c r="J2009" s="551"/>
      <c r="K2009" s="511"/>
      <c r="L2009" s="549"/>
      <c r="M2009" s="549"/>
      <c r="N2009" s="550"/>
      <c r="O2009" s="549"/>
    </row>
    <row r="2010" spans="1:15" x14ac:dyDescent="0.2">
      <c r="A2010" s="549"/>
      <c r="B2010" s="549"/>
      <c r="C2010" s="549"/>
      <c r="D2010" s="549"/>
      <c r="E2010" s="549"/>
      <c r="F2010" s="549"/>
      <c r="G2010" s="549"/>
      <c r="H2010" s="550"/>
      <c r="I2010" s="551"/>
      <c r="J2010" s="551"/>
      <c r="K2010" s="511"/>
      <c r="L2010" s="549"/>
      <c r="M2010" s="549"/>
      <c r="N2010" s="550"/>
      <c r="O2010" s="549"/>
    </row>
    <row r="2011" spans="1:15" x14ac:dyDescent="0.2">
      <c r="A2011" s="549"/>
      <c r="B2011" s="549"/>
      <c r="C2011" s="549"/>
      <c r="D2011" s="549"/>
      <c r="E2011" s="549"/>
      <c r="F2011" s="549"/>
      <c r="G2011" s="549"/>
      <c r="H2011" s="550"/>
      <c r="I2011" s="551"/>
      <c r="J2011" s="551"/>
      <c r="K2011" s="511"/>
      <c r="L2011" s="549"/>
      <c r="M2011" s="549"/>
      <c r="N2011" s="550"/>
      <c r="O2011" s="549"/>
    </row>
    <row r="2012" spans="1:15" x14ac:dyDescent="0.2">
      <c r="A2012" s="549"/>
      <c r="B2012" s="549"/>
      <c r="C2012" s="549"/>
      <c r="D2012" s="549"/>
      <c r="E2012" s="549"/>
      <c r="F2012" s="549"/>
      <c r="G2012" s="549"/>
      <c r="H2012" s="550"/>
      <c r="I2012" s="551"/>
      <c r="J2012" s="551"/>
      <c r="K2012" s="511"/>
      <c r="L2012" s="549"/>
      <c r="M2012" s="549"/>
      <c r="N2012" s="550"/>
      <c r="O2012" s="549"/>
    </row>
    <row r="2013" spans="1:15" x14ac:dyDescent="0.2">
      <c r="A2013" s="549"/>
      <c r="B2013" s="549"/>
      <c r="C2013" s="549"/>
      <c r="D2013" s="549"/>
      <c r="E2013" s="549"/>
      <c r="F2013" s="549"/>
      <c r="G2013" s="549"/>
      <c r="H2013" s="550"/>
      <c r="I2013" s="551"/>
      <c r="J2013" s="551"/>
      <c r="K2013" s="511"/>
      <c r="L2013" s="549"/>
      <c r="M2013" s="549"/>
      <c r="N2013" s="550"/>
      <c r="O2013" s="549"/>
    </row>
    <row r="2014" spans="1:15" x14ac:dyDescent="0.2">
      <c r="A2014" s="549"/>
      <c r="B2014" s="549"/>
      <c r="C2014" s="549"/>
      <c r="D2014" s="549"/>
      <c r="E2014" s="549"/>
      <c r="F2014" s="549"/>
      <c r="G2014" s="549"/>
      <c r="H2014" s="550"/>
      <c r="I2014" s="551"/>
      <c r="J2014" s="551"/>
      <c r="K2014" s="511"/>
      <c r="L2014" s="549"/>
      <c r="M2014" s="549"/>
      <c r="N2014" s="550"/>
      <c r="O2014" s="549"/>
    </row>
    <row r="2015" spans="1:15" x14ac:dyDescent="0.2">
      <c r="A2015" s="549"/>
      <c r="B2015" s="549"/>
      <c r="C2015" s="549"/>
      <c r="D2015" s="549"/>
      <c r="E2015" s="549"/>
      <c r="F2015" s="549"/>
      <c r="G2015" s="549"/>
      <c r="H2015" s="550"/>
      <c r="I2015" s="551"/>
      <c r="J2015" s="551"/>
      <c r="K2015" s="511"/>
      <c r="L2015" s="549"/>
      <c r="M2015" s="549"/>
      <c r="N2015" s="550"/>
      <c r="O2015" s="549"/>
    </row>
    <row r="2016" spans="1:15" x14ac:dyDescent="0.2">
      <c r="A2016" s="549"/>
      <c r="B2016" s="549"/>
      <c r="C2016" s="549"/>
      <c r="D2016" s="549"/>
      <c r="E2016" s="549"/>
      <c r="F2016" s="549"/>
      <c r="G2016" s="549"/>
      <c r="H2016" s="550"/>
      <c r="I2016" s="551"/>
      <c r="J2016" s="551"/>
      <c r="K2016" s="511"/>
      <c r="L2016" s="549"/>
      <c r="M2016" s="549"/>
      <c r="N2016" s="550"/>
      <c r="O2016" s="549"/>
    </row>
    <row r="2017" spans="1:15" x14ac:dyDescent="0.2">
      <c r="A2017" s="549"/>
      <c r="B2017" s="549"/>
      <c r="C2017" s="549"/>
      <c r="D2017" s="549"/>
      <c r="E2017" s="549"/>
      <c r="F2017" s="549"/>
      <c r="G2017" s="549"/>
      <c r="H2017" s="550"/>
      <c r="I2017" s="551"/>
      <c r="J2017" s="551"/>
      <c r="K2017" s="511"/>
      <c r="L2017" s="549"/>
      <c r="M2017" s="549"/>
      <c r="N2017" s="550"/>
      <c r="O2017" s="549"/>
    </row>
    <row r="2018" spans="1:15" x14ac:dyDescent="0.2">
      <c r="A2018" s="549"/>
      <c r="B2018" s="549"/>
      <c r="C2018" s="549"/>
      <c r="D2018" s="549"/>
      <c r="E2018" s="549"/>
      <c r="F2018" s="549"/>
      <c r="G2018" s="549"/>
      <c r="H2018" s="550"/>
      <c r="I2018" s="551"/>
      <c r="J2018" s="551"/>
      <c r="K2018" s="511"/>
      <c r="L2018" s="549"/>
      <c r="M2018" s="549"/>
      <c r="N2018" s="550"/>
      <c r="O2018" s="549"/>
    </row>
    <row r="2019" spans="1:15" x14ac:dyDescent="0.2">
      <c r="A2019" s="549"/>
      <c r="B2019" s="549"/>
      <c r="C2019" s="549"/>
      <c r="D2019" s="549"/>
      <c r="E2019" s="549"/>
      <c r="F2019" s="549"/>
      <c r="G2019" s="549"/>
      <c r="H2019" s="550"/>
      <c r="I2019" s="551"/>
      <c r="J2019" s="551"/>
      <c r="K2019" s="511"/>
      <c r="L2019" s="549"/>
      <c r="M2019" s="549"/>
      <c r="N2019" s="550"/>
      <c r="O2019" s="549"/>
    </row>
    <row r="2020" spans="1:15" x14ac:dyDescent="0.2">
      <c r="A2020" s="549"/>
      <c r="B2020" s="549"/>
      <c r="C2020" s="549"/>
      <c r="D2020" s="549"/>
      <c r="E2020" s="549"/>
      <c r="F2020" s="549"/>
      <c r="G2020" s="549"/>
      <c r="H2020" s="550"/>
      <c r="I2020" s="551"/>
      <c r="J2020" s="551"/>
      <c r="K2020" s="511"/>
      <c r="L2020" s="549"/>
      <c r="M2020" s="549"/>
      <c r="N2020" s="550"/>
      <c r="O2020" s="549"/>
    </row>
    <row r="2021" spans="1:15" x14ac:dyDescent="0.2">
      <c r="A2021" s="549"/>
      <c r="B2021" s="549"/>
      <c r="C2021" s="549"/>
      <c r="D2021" s="549"/>
      <c r="E2021" s="549"/>
      <c r="F2021" s="549"/>
      <c r="G2021" s="549"/>
      <c r="H2021" s="550"/>
      <c r="I2021" s="551"/>
      <c r="J2021" s="551"/>
      <c r="K2021" s="511"/>
      <c r="L2021" s="549"/>
      <c r="M2021" s="549"/>
      <c r="N2021" s="550"/>
      <c r="O2021" s="549"/>
    </row>
    <row r="2022" spans="1:15" x14ac:dyDescent="0.2">
      <c r="A2022" s="549"/>
      <c r="B2022" s="549"/>
      <c r="C2022" s="549"/>
      <c r="D2022" s="549"/>
      <c r="E2022" s="549"/>
      <c r="F2022" s="549"/>
      <c r="G2022" s="549"/>
      <c r="H2022" s="550"/>
      <c r="I2022" s="551"/>
      <c r="J2022" s="551"/>
      <c r="K2022" s="511"/>
      <c r="L2022" s="549"/>
      <c r="M2022" s="549"/>
      <c r="N2022" s="550"/>
      <c r="O2022" s="549"/>
    </row>
    <row r="2023" spans="1:15" x14ac:dyDescent="0.2">
      <c r="A2023" s="549"/>
      <c r="B2023" s="549"/>
      <c r="C2023" s="549"/>
      <c r="D2023" s="549"/>
      <c r="E2023" s="549"/>
      <c r="F2023" s="549"/>
      <c r="G2023" s="549"/>
      <c r="H2023" s="550"/>
      <c r="I2023" s="551"/>
      <c r="J2023" s="551"/>
      <c r="K2023" s="511"/>
      <c r="L2023" s="549"/>
      <c r="M2023" s="549"/>
      <c r="N2023" s="550"/>
      <c r="O2023" s="549"/>
    </row>
    <row r="2024" spans="1:15" x14ac:dyDescent="0.2">
      <c r="A2024" s="549"/>
      <c r="B2024" s="549"/>
      <c r="C2024" s="549"/>
      <c r="D2024" s="549"/>
      <c r="E2024" s="549"/>
      <c r="F2024" s="549"/>
      <c r="G2024" s="549"/>
      <c r="H2024" s="550"/>
      <c r="I2024" s="551"/>
      <c r="J2024" s="551"/>
      <c r="K2024" s="511"/>
      <c r="L2024" s="549"/>
      <c r="M2024" s="549"/>
      <c r="N2024" s="550"/>
      <c r="O2024" s="549"/>
    </row>
    <row r="2025" spans="1:15" x14ac:dyDescent="0.2">
      <c r="A2025" s="549"/>
      <c r="B2025" s="549"/>
      <c r="C2025" s="549"/>
      <c r="D2025" s="549"/>
      <c r="E2025" s="549"/>
      <c r="F2025" s="549"/>
      <c r="G2025" s="549"/>
      <c r="H2025" s="550"/>
      <c r="I2025" s="551"/>
      <c r="J2025" s="551"/>
      <c r="K2025" s="511"/>
      <c r="L2025" s="549"/>
      <c r="M2025" s="549"/>
      <c r="N2025" s="550"/>
      <c r="O2025" s="549"/>
    </row>
    <row r="2026" spans="1:15" x14ac:dyDescent="0.2">
      <c r="A2026" s="549"/>
      <c r="B2026" s="549"/>
      <c r="C2026" s="549"/>
      <c r="D2026" s="549"/>
      <c r="E2026" s="549"/>
      <c r="F2026" s="549"/>
      <c r="G2026" s="549"/>
      <c r="H2026" s="550"/>
      <c r="I2026" s="551"/>
      <c r="J2026" s="551"/>
      <c r="K2026" s="511"/>
      <c r="L2026" s="549"/>
      <c r="M2026" s="549"/>
      <c r="N2026" s="550"/>
      <c r="O2026" s="549"/>
    </row>
    <row r="2027" spans="1:15" x14ac:dyDescent="0.2">
      <c r="A2027" s="549"/>
      <c r="B2027" s="549"/>
      <c r="C2027" s="549"/>
      <c r="D2027" s="549"/>
      <c r="E2027" s="549"/>
      <c r="F2027" s="549"/>
      <c r="G2027" s="549"/>
      <c r="H2027" s="550"/>
      <c r="I2027" s="551"/>
      <c r="J2027" s="551"/>
      <c r="K2027" s="511"/>
      <c r="L2027" s="549"/>
      <c r="M2027" s="549"/>
      <c r="N2027" s="550"/>
      <c r="O2027" s="549"/>
    </row>
    <row r="2028" spans="1:15" x14ac:dyDescent="0.2">
      <c r="A2028" s="549"/>
      <c r="B2028" s="549"/>
      <c r="C2028" s="549"/>
      <c r="D2028" s="549"/>
      <c r="E2028" s="549"/>
      <c r="F2028" s="549"/>
      <c r="G2028" s="549"/>
      <c r="H2028" s="550"/>
      <c r="I2028" s="551"/>
      <c r="J2028" s="551"/>
      <c r="K2028" s="511"/>
      <c r="L2028" s="549"/>
      <c r="M2028" s="549"/>
      <c r="N2028" s="550"/>
      <c r="O2028" s="549"/>
    </row>
    <row r="2029" spans="1:15" x14ac:dyDescent="0.2">
      <c r="A2029" s="549"/>
      <c r="B2029" s="549"/>
      <c r="C2029" s="549"/>
      <c r="D2029" s="549"/>
      <c r="E2029" s="549"/>
      <c r="F2029" s="549"/>
      <c r="G2029" s="549"/>
      <c r="H2029" s="550"/>
      <c r="I2029" s="551"/>
      <c r="J2029" s="551"/>
      <c r="K2029" s="511"/>
      <c r="L2029" s="549"/>
      <c r="M2029" s="549"/>
      <c r="N2029" s="550"/>
      <c r="O2029" s="549"/>
    </row>
    <row r="2030" spans="1:15" x14ac:dyDescent="0.2">
      <c r="A2030" s="549"/>
      <c r="B2030" s="549"/>
      <c r="C2030" s="549"/>
      <c r="D2030" s="549"/>
      <c r="E2030" s="549"/>
      <c r="F2030" s="549"/>
      <c r="G2030" s="549"/>
      <c r="H2030" s="550"/>
      <c r="I2030" s="551"/>
      <c r="J2030" s="551"/>
      <c r="K2030" s="511"/>
      <c r="L2030" s="549"/>
      <c r="M2030" s="549"/>
      <c r="N2030" s="550"/>
      <c r="O2030" s="549"/>
    </row>
    <row r="2031" spans="1:15" x14ac:dyDescent="0.2">
      <c r="A2031" s="549"/>
      <c r="B2031" s="549"/>
      <c r="C2031" s="549"/>
      <c r="D2031" s="549"/>
      <c r="E2031" s="549"/>
      <c r="F2031" s="549"/>
      <c r="G2031" s="549"/>
      <c r="H2031" s="550"/>
      <c r="I2031" s="551"/>
      <c r="J2031" s="551"/>
      <c r="K2031" s="511"/>
      <c r="L2031" s="549"/>
      <c r="M2031" s="549"/>
      <c r="N2031" s="550"/>
      <c r="O2031" s="549"/>
    </row>
    <row r="2032" spans="1:15" x14ac:dyDescent="0.2">
      <c r="A2032" s="549"/>
      <c r="B2032" s="549"/>
      <c r="C2032" s="549"/>
      <c r="D2032" s="549"/>
      <c r="E2032" s="549"/>
      <c r="F2032" s="549"/>
      <c r="G2032" s="549"/>
      <c r="H2032" s="550"/>
      <c r="I2032" s="551"/>
      <c r="J2032" s="551"/>
      <c r="K2032" s="511"/>
      <c r="L2032" s="549"/>
      <c r="M2032" s="549"/>
      <c r="N2032" s="550"/>
      <c r="O2032" s="549"/>
    </row>
    <row r="2033" spans="1:15" x14ac:dyDescent="0.2">
      <c r="A2033" s="549"/>
      <c r="B2033" s="549"/>
      <c r="C2033" s="549"/>
      <c r="D2033" s="549"/>
      <c r="E2033" s="549"/>
      <c r="F2033" s="549"/>
      <c r="G2033" s="549"/>
      <c r="H2033" s="550"/>
      <c r="I2033" s="551"/>
      <c r="J2033" s="551"/>
      <c r="K2033" s="511"/>
      <c r="L2033" s="549"/>
      <c r="M2033" s="549"/>
      <c r="N2033" s="550"/>
      <c r="O2033" s="549"/>
    </row>
    <row r="2034" spans="1:15" x14ac:dyDescent="0.2">
      <c r="A2034" s="549"/>
      <c r="B2034" s="549"/>
      <c r="C2034" s="549"/>
      <c r="D2034" s="549"/>
      <c r="E2034" s="549"/>
      <c r="F2034" s="549"/>
      <c r="G2034" s="549"/>
      <c r="H2034" s="550"/>
      <c r="I2034" s="551"/>
      <c r="J2034" s="551"/>
      <c r="K2034" s="511"/>
      <c r="L2034" s="549"/>
      <c r="M2034" s="549"/>
      <c r="N2034" s="550"/>
      <c r="O2034" s="549"/>
    </row>
    <row r="2035" spans="1:15" x14ac:dyDescent="0.2">
      <c r="A2035" s="549"/>
      <c r="B2035" s="549"/>
      <c r="C2035" s="549"/>
      <c r="D2035" s="549"/>
      <c r="E2035" s="549"/>
      <c r="F2035" s="549"/>
      <c r="G2035" s="549"/>
      <c r="H2035" s="550"/>
      <c r="I2035" s="551"/>
      <c r="J2035" s="551"/>
      <c r="K2035" s="511"/>
      <c r="L2035" s="549"/>
      <c r="M2035" s="549"/>
      <c r="N2035" s="550"/>
      <c r="O2035" s="549"/>
    </row>
    <row r="2036" spans="1:15" x14ac:dyDescent="0.2">
      <c r="A2036" s="549"/>
      <c r="B2036" s="549"/>
      <c r="C2036" s="549"/>
      <c r="D2036" s="549"/>
      <c r="E2036" s="549"/>
      <c r="F2036" s="549"/>
      <c r="G2036" s="549"/>
      <c r="H2036" s="550"/>
      <c r="I2036" s="551"/>
      <c r="J2036" s="551"/>
      <c r="K2036" s="511"/>
      <c r="L2036" s="549"/>
      <c r="M2036" s="549"/>
      <c r="N2036" s="550"/>
      <c r="O2036" s="549"/>
    </row>
    <row r="2037" spans="1:15" x14ac:dyDescent="0.2">
      <c r="A2037" s="549"/>
      <c r="B2037" s="549"/>
      <c r="C2037" s="549"/>
      <c r="D2037" s="549"/>
      <c r="E2037" s="549"/>
      <c r="F2037" s="549"/>
      <c r="G2037" s="549"/>
      <c r="H2037" s="550"/>
      <c r="I2037" s="551"/>
      <c r="J2037" s="551"/>
      <c r="K2037" s="511"/>
      <c r="L2037" s="549"/>
      <c r="M2037" s="549"/>
      <c r="N2037" s="550"/>
      <c r="O2037" s="549"/>
    </row>
    <row r="2038" spans="1:15" x14ac:dyDescent="0.2">
      <c r="A2038" s="549"/>
      <c r="B2038" s="549"/>
      <c r="C2038" s="549"/>
      <c r="D2038" s="549"/>
      <c r="E2038" s="549"/>
      <c r="F2038" s="549"/>
      <c r="G2038" s="549"/>
      <c r="H2038" s="550"/>
      <c r="I2038" s="551"/>
      <c r="J2038" s="551"/>
      <c r="K2038" s="511"/>
      <c r="L2038" s="549"/>
      <c r="M2038" s="549"/>
      <c r="N2038" s="550"/>
      <c r="O2038" s="549"/>
    </row>
    <row r="2039" spans="1:15" x14ac:dyDescent="0.2">
      <c r="A2039" s="549"/>
      <c r="B2039" s="549"/>
      <c r="C2039" s="549"/>
      <c r="D2039" s="549"/>
      <c r="E2039" s="549"/>
      <c r="F2039" s="549"/>
      <c r="G2039" s="549"/>
      <c r="H2039" s="550"/>
      <c r="I2039" s="551"/>
      <c r="J2039" s="551"/>
      <c r="K2039" s="511"/>
      <c r="L2039" s="549"/>
      <c r="M2039" s="549"/>
      <c r="N2039" s="550"/>
      <c r="O2039" s="549"/>
    </row>
    <row r="2040" spans="1:15" x14ac:dyDescent="0.2">
      <c r="A2040" s="549"/>
      <c r="B2040" s="549"/>
      <c r="C2040" s="549"/>
      <c r="D2040" s="549"/>
      <c r="E2040" s="549"/>
      <c r="F2040" s="549"/>
      <c r="G2040" s="549"/>
      <c r="H2040" s="550"/>
      <c r="I2040" s="551"/>
      <c r="J2040" s="551"/>
      <c r="K2040" s="511"/>
      <c r="L2040" s="549"/>
      <c r="M2040" s="549"/>
      <c r="N2040" s="550"/>
      <c r="O2040" s="549"/>
    </row>
    <row r="2041" spans="1:15" x14ac:dyDescent="0.2">
      <c r="A2041" s="549"/>
      <c r="B2041" s="549"/>
      <c r="C2041" s="549"/>
      <c r="D2041" s="549"/>
      <c r="E2041" s="549"/>
      <c r="F2041" s="549"/>
      <c r="G2041" s="549"/>
      <c r="H2041" s="550"/>
      <c r="I2041" s="551"/>
      <c r="J2041" s="551"/>
      <c r="K2041" s="511"/>
      <c r="L2041" s="549"/>
      <c r="M2041" s="549"/>
      <c r="N2041" s="550"/>
      <c r="O2041" s="549"/>
    </row>
    <row r="2042" spans="1:15" x14ac:dyDescent="0.2">
      <c r="A2042" s="549"/>
      <c r="B2042" s="549"/>
      <c r="C2042" s="549"/>
      <c r="D2042" s="549"/>
      <c r="E2042" s="549"/>
      <c r="F2042" s="549"/>
      <c r="G2042" s="549"/>
      <c r="H2042" s="550"/>
      <c r="I2042" s="551"/>
      <c r="J2042" s="551"/>
      <c r="K2042" s="511"/>
      <c r="L2042" s="549"/>
      <c r="M2042" s="549"/>
      <c r="N2042" s="550"/>
      <c r="O2042" s="549"/>
    </row>
    <row r="2043" spans="1:15" x14ac:dyDescent="0.2">
      <c r="A2043" s="549"/>
      <c r="B2043" s="549"/>
      <c r="C2043" s="549"/>
      <c r="D2043" s="549"/>
      <c r="E2043" s="549"/>
      <c r="F2043" s="549"/>
      <c r="G2043" s="549"/>
      <c r="H2043" s="550"/>
      <c r="I2043" s="551"/>
      <c r="J2043" s="551"/>
      <c r="K2043" s="511"/>
      <c r="L2043" s="549"/>
      <c r="M2043" s="549"/>
      <c r="N2043" s="550"/>
      <c r="O2043" s="549"/>
    </row>
    <row r="2044" spans="1:15" x14ac:dyDescent="0.2">
      <c r="A2044" s="549"/>
      <c r="B2044" s="549"/>
      <c r="C2044" s="549"/>
      <c r="D2044" s="549"/>
      <c r="E2044" s="549"/>
      <c r="F2044" s="549"/>
      <c r="G2044" s="549"/>
      <c r="H2044" s="550"/>
      <c r="I2044" s="551"/>
      <c r="J2044" s="551"/>
      <c r="K2044" s="511"/>
      <c r="L2044" s="549"/>
      <c r="M2044" s="549"/>
      <c r="N2044" s="550"/>
      <c r="O2044" s="549"/>
    </row>
    <row r="2045" spans="1:15" x14ac:dyDescent="0.2">
      <c r="A2045" s="549"/>
      <c r="B2045" s="549"/>
      <c r="C2045" s="549"/>
      <c r="D2045" s="549"/>
      <c r="E2045" s="549"/>
      <c r="F2045" s="549"/>
      <c r="G2045" s="549"/>
      <c r="H2045" s="550"/>
      <c r="I2045" s="551"/>
      <c r="J2045" s="551"/>
      <c r="K2045" s="511"/>
      <c r="L2045" s="549"/>
      <c r="M2045" s="549"/>
      <c r="N2045" s="550"/>
      <c r="O2045" s="549"/>
    </row>
    <row r="2046" spans="1:15" x14ac:dyDescent="0.2">
      <c r="A2046" s="549"/>
      <c r="B2046" s="549"/>
      <c r="C2046" s="549"/>
      <c r="D2046" s="549"/>
      <c r="E2046" s="549"/>
      <c r="F2046" s="549"/>
      <c r="G2046" s="549"/>
      <c r="H2046" s="550"/>
      <c r="I2046" s="551"/>
      <c r="J2046" s="551"/>
      <c r="K2046" s="511"/>
      <c r="L2046" s="549"/>
      <c r="M2046" s="549"/>
      <c r="N2046" s="550"/>
      <c r="O2046" s="549"/>
    </row>
    <row r="2047" spans="1:15" x14ac:dyDescent="0.2">
      <c r="A2047" s="549"/>
      <c r="B2047" s="549"/>
      <c r="C2047" s="549"/>
      <c r="D2047" s="549"/>
      <c r="E2047" s="549"/>
      <c r="F2047" s="549"/>
      <c r="G2047" s="549"/>
      <c r="H2047" s="550"/>
      <c r="I2047" s="551"/>
      <c r="J2047" s="551"/>
      <c r="K2047" s="511"/>
      <c r="L2047" s="549"/>
      <c r="M2047" s="549"/>
      <c r="N2047" s="550"/>
      <c r="O2047" s="549"/>
    </row>
    <row r="2048" spans="1:15" x14ac:dyDescent="0.2">
      <c r="A2048" s="549"/>
      <c r="B2048" s="549"/>
      <c r="C2048" s="549"/>
      <c r="D2048" s="549"/>
      <c r="E2048" s="549"/>
      <c r="F2048" s="549"/>
      <c r="G2048" s="549"/>
      <c r="H2048" s="550"/>
      <c r="I2048" s="551"/>
      <c r="J2048" s="551"/>
      <c r="K2048" s="511"/>
      <c r="L2048" s="549"/>
      <c r="M2048" s="549"/>
      <c r="N2048" s="550"/>
      <c r="O2048" s="549"/>
    </row>
    <row r="2049" spans="1:15" x14ac:dyDescent="0.2">
      <c r="A2049" s="549"/>
      <c r="B2049" s="549"/>
      <c r="C2049" s="549"/>
      <c r="D2049" s="549"/>
      <c r="E2049" s="549"/>
      <c r="F2049" s="549"/>
      <c r="G2049" s="549"/>
      <c r="H2049" s="550"/>
      <c r="I2049" s="551"/>
      <c r="J2049" s="551"/>
      <c r="K2049" s="511"/>
      <c r="L2049" s="549"/>
      <c r="M2049" s="549"/>
      <c r="N2049" s="550"/>
      <c r="O2049" s="549"/>
    </row>
    <row r="2050" spans="1:15" x14ac:dyDescent="0.2">
      <c r="A2050" s="549"/>
      <c r="B2050" s="549"/>
      <c r="C2050" s="549"/>
      <c r="D2050" s="549"/>
      <c r="E2050" s="549"/>
      <c r="F2050" s="549"/>
      <c r="G2050" s="549"/>
      <c r="H2050" s="550"/>
      <c r="I2050" s="551"/>
      <c r="J2050" s="551"/>
      <c r="K2050" s="511"/>
      <c r="L2050" s="549"/>
      <c r="M2050" s="549"/>
      <c r="N2050" s="550"/>
      <c r="O2050" s="549"/>
    </row>
    <row r="2051" spans="1:15" x14ac:dyDescent="0.2">
      <c r="A2051" s="549"/>
      <c r="B2051" s="549"/>
      <c r="C2051" s="549"/>
      <c r="D2051" s="549"/>
      <c r="E2051" s="549"/>
      <c r="F2051" s="549"/>
      <c r="G2051" s="549"/>
      <c r="H2051" s="550"/>
      <c r="I2051" s="551"/>
      <c r="J2051" s="551"/>
      <c r="K2051" s="511"/>
      <c r="L2051" s="549"/>
      <c r="M2051" s="549"/>
      <c r="N2051" s="550"/>
      <c r="O2051" s="549"/>
    </row>
    <row r="2052" spans="1:15" x14ac:dyDescent="0.2">
      <c r="A2052" s="549"/>
      <c r="B2052" s="549"/>
      <c r="C2052" s="549"/>
      <c r="D2052" s="549"/>
      <c r="E2052" s="549"/>
      <c r="F2052" s="549"/>
      <c r="G2052" s="549"/>
      <c r="H2052" s="550"/>
      <c r="I2052" s="551"/>
      <c r="J2052" s="551"/>
      <c r="K2052" s="511"/>
      <c r="L2052" s="549"/>
      <c r="M2052" s="549"/>
      <c r="N2052" s="550"/>
      <c r="O2052" s="549"/>
    </row>
  </sheetData>
  <sortState ref="A2:M2052">
    <sortCondition ref="C2:C205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6"/>
  <dimension ref="A1:M9"/>
  <sheetViews>
    <sheetView workbookViewId="0">
      <selection activeCell="A2" sqref="A2:XFD8"/>
    </sheetView>
  </sheetViews>
  <sheetFormatPr defaultColWidth="11.42578125" defaultRowHeight="12.75" x14ac:dyDescent="0.2"/>
  <cols>
    <col min="1" max="1" width="8.28515625" customWidth="1"/>
    <col min="2" max="2" width="11.7109375" customWidth="1"/>
    <col min="6" max="7" width="11.42578125" style="101"/>
    <col min="8" max="8" width="16.140625" customWidth="1"/>
    <col min="9" max="9" width="11.42578125" style="363"/>
    <col min="11" max="11" width="22" customWidth="1"/>
  </cols>
  <sheetData>
    <row r="1" spans="1:13" x14ac:dyDescent="0.2">
      <c r="A1" s="335" t="s">
        <v>888</v>
      </c>
      <c r="B1" s="335" t="s">
        <v>0</v>
      </c>
      <c r="C1" s="335" t="s">
        <v>889</v>
      </c>
      <c r="D1" s="335" t="s">
        <v>1</v>
      </c>
      <c r="E1" s="335" t="s">
        <v>31</v>
      </c>
      <c r="F1" s="335" t="s">
        <v>32</v>
      </c>
      <c r="G1" s="335" t="s">
        <v>40</v>
      </c>
      <c r="H1" s="335" t="s">
        <v>33</v>
      </c>
      <c r="I1" s="633" t="s">
        <v>2</v>
      </c>
      <c r="J1" s="335" t="s">
        <v>36</v>
      </c>
      <c r="K1" s="335" t="s">
        <v>3</v>
      </c>
      <c r="L1" s="335" t="s">
        <v>34</v>
      </c>
      <c r="M1" s="335" t="s">
        <v>35</v>
      </c>
    </row>
    <row r="2" spans="1:13" x14ac:dyDescent="0.2">
      <c r="A2" s="639" t="s">
        <v>890</v>
      </c>
      <c r="B2" s="639" t="s">
        <v>282</v>
      </c>
      <c r="C2" s="639" t="s">
        <v>892</v>
      </c>
      <c r="D2" s="639" t="s">
        <v>175</v>
      </c>
      <c r="E2" s="639" t="s">
        <v>176</v>
      </c>
      <c r="F2" s="639" t="s">
        <v>177</v>
      </c>
      <c r="G2" s="639" t="s">
        <v>399</v>
      </c>
      <c r="H2" s="640">
        <v>42027</v>
      </c>
      <c r="I2" s="511">
        <f>162.33*-1</f>
        <v>-162.33000000000001</v>
      </c>
      <c r="J2" s="639"/>
      <c r="K2" s="639" t="s">
        <v>231</v>
      </c>
      <c r="L2" s="640">
        <v>42031</v>
      </c>
      <c r="M2" s="639" t="s">
        <v>4</v>
      </c>
    </row>
    <row r="3" spans="1:13" x14ac:dyDescent="0.2">
      <c r="A3" s="639" t="s">
        <v>890</v>
      </c>
      <c r="B3" s="639" t="s">
        <v>282</v>
      </c>
      <c r="C3" s="639" t="s">
        <v>892</v>
      </c>
      <c r="D3" s="639" t="s">
        <v>175</v>
      </c>
      <c r="E3" s="639" t="s">
        <v>176</v>
      </c>
      <c r="F3" s="639" t="s">
        <v>177</v>
      </c>
      <c r="G3" s="639" t="s">
        <v>398</v>
      </c>
      <c r="H3" s="640">
        <v>42027</v>
      </c>
      <c r="I3" s="511">
        <f>1073.44*-1</f>
        <v>-1073.44</v>
      </c>
      <c r="J3" s="639"/>
      <c r="K3" s="639" t="s">
        <v>231</v>
      </c>
      <c r="L3" s="640">
        <v>42031</v>
      </c>
      <c r="M3" s="639" t="s">
        <v>4</v>
      </c>
    </row>
    <row r="4" spans="1:13" x14ac:dyDescent="0.2">
      <c r="A4" s="639" t="s">
        <v>890</v>
      </c>
      <c r="B4" s="639" t="s">
        <v>282</v>
      </c>
      <c r="C4" s="639" t="s">
        <v>892</v>
      </c>
      <c r="D4" s="639" t="s">
        <v>175</v>
      </c>
      <c r="E4" s="639" t="s">
        <v>176</v>
      </c>
      <c r="F4" s="639" t="s">
        <v>177</v>
      </c>
      <c r="G4" s="639" t="s">
        <v>397</v>
      </c>
      <c r="H4" s="640">
        <v>42027</v>
      </c>
      <c r="I4" s="511">
        <f>1997*-1</f>
        <v>-1997</v>
      </c>
      <c r="J4" s="639"/>
      <c r="K4" s="639" t="s">
        <v>231</v>
      </c>
      <c r="L4" s="640">
        <v>42031</v>
      </c>
      <c r="M4" s="639" t="s">
        <v>4</v>
      </c>
    </row>
    <row r="5" spans="1:13" x14ac:dyDescent="0.2">
      <c r="A5" s="639" t="s">
        <v>890</v>
      </c>
      <c r="B5" s="639" t="s">
        <v>282</v>
      </c>
      <c r="C5" s="639" t="s">
        <v>892</v>
      </c>
      <c r="D5" s="639" t="s">
        <v>175</v>
      </c>
      <c r="E5" s="639" t="s">
        <v>176</v>
      </c>
      <c r="F5" s="639" t="s">
        <v>177</v>
      </c>
      <c r="G5" s="639" t="s">
        <v>396</v>
      </c>
      <c r="H5" s="640">
        <v>42027</v>
      </c>
      <c r="I5" s="511">
        <f>588.68*-1</f>
        <v>-588.67999999999995</v>
      </c>
      <c r="J5" s="639"/>
      <c r="K5" s="639" t="s">
        <v>231</v>
      </c>
      <c r="L5" s="640">
        <v>42031</v>
      </c>
      <c r="M5" s="639" t="s">
        <v>4</v>
      </c>
    </row>
    <row r="6" spans="1:13" x14ac:dyDescent="0.2">
      <c r="A6" s="639" t="s">
        <v>890</v>
      </c>
      <c r="B6" s="639" t="s">
        <v>282</v>
      </c>
      <c r="C6" s="639" t="s">
        <v>892</v>
      </c>
      <c r="D6" s="639" t="s">
        <v>175</v>
      </c>
      <c r="E6" s="639" t="s">
        <v>176</v>
      </c>
      <c r="F6" s="639" t="s">
        <v>177</v>
      </c>
      <c r="G6" s="639" t="s">
        <v>395</v>
      </c>
      <c r="H6" s="640">
        <v>42027</v>
      </c>
      <c r="I6" s="511">
        <f>2566.93*-1</f>
        <v>-2566.9299999999998</v>
      </c>
      <c r="J6" s="639"/>
      <c r="K6" s="639" t="s">
        <v>231</v>
      </c>
      <c r="L6" s="640">
        <v>42031</v>
      </c>
      <c r="M6" s="639" t="s">
        <v>4</v>
      </c>
    </row>
    <row r="7" spans="1:13" x14ac:dyDescent="0.2">
      <c r="A7" s="639" t="s">
        <v>890</v>
      </c>
      <c r="B7" s="639" t="s">
        <v>89</v>
      </c>
      <c r="C7" s="639" t="s">
        <v>891</v>
      </c>
      <c r="D7" s="639" t="s">
        <v>265</v>
      </c>
      <c r="E7" s="639" t="s">
        <v>266</v>
      </c>
      <c r="F7" s="639" t="s">
        <v>267</v>
      </c>
      <c r="G7" s="639" t="s">
        <v>278</v>
      </c>
      <c r="H7" s="640">
        <v>42004</v>
      </c>
      <c r="I7" s="511">
        <v>222.75</v>
      </c>
      <c r="J7" s="639"/>
      <c r="K7" s="639" t="s">
        <v>275</v>
      </c>
      <c r="L7" s="640">
        <v>42023</v>
      </c>
      <c r="M7" s="639" t="s">
        <v>4</v>
      </c>
    </row>
    <row r="8" spans="1:13" x14ac:dyDescent="0.2">
      <c r="A8" s="639" t="s">
        <v>890</v>
      </c>
      <c r="B8" s="639" t="s">
        <v>89</v>
      </c>
      <c r="C8" s="639" t="s">
        <v>891</v>
      </c>
      <c r="D8" s="639" t="s">
        <v>90</v>
      </c>
      <c r="E8" s="639" t="s">
        <v>91</v>
      </c>
      <c r="F8" s="639" t="s">
        <v>92</v>
      </c>
      <c r="G8" s="639" t="s">
        <v>276</v>
      </c>
      <c r="H8" s="640">
        <v>42004</v>
      </c>
      <c r="I8" s="511">
        <v>440.54</v>
      </c>
      <c r="J8" s="639" t="s">
        <v>277</v>
      </c>
      <c r="K8" s="639" t="s">
        <v>275</v>
      </c>
      <c r="L8" s="640">
        <v>42016</v>
      </c>
      <c r="M8" s="639" t="s">
        <v>4</v>
      </c>
    </row>
    <row r="9" spans="1:13" x14ac:dyDescent="0.2">
      <c r="I9" s="363">
        <f>SUM(I2:I8)</f>
        <v>-5725.0899999999992</v>
      </c>
    </row>
  </sheetData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5"/>
  <sheetViews>
    <sheetView topLeftCell="A47" workbookViewId="0">
      <selection activeCell="I75" sqref="I75"/>
    </sheetView>
  </sheetViews>
  <sheetFormatPr defaultColWidth="9.140625" defaultRowHeight="12.75" x14ac:dyDescent="0.2"/>
  <cols>
    <col min="1" max="1" width="15.5703125" customWidth="1"/>
    <col min="8" max="8" width="14.7109375" customWidth="1"/>
    <col min="9" max="9" width="12" style="363" customWidth="1"/>
    <col min="10" max="10" width="23" customWidth="1"/>
    <col min="11" max="11" width="19.140625" customWidth="1"/>
    <col min="12" max="12" width="22.42578125" customWidth="1"/>
  </cols>
  <sheetData>
    <row r="1" spans="1:13" s="705" customFormat="1" x14ac:dyDescent="0.2">
      <c r="A1" s="396" t="s">
        <v>888</v>
      </c>
      <c r="B1" s="396" t="s">
        <v>0</v>
      </c>
      <c r="C1" s="396" t="s">
        <v>889</v>
      </c>
      <c r="D1" s="396" t="s">
        <v>1</v>
      </c>
      <c r="E1" s="396" t="s">
        <v>31</v>
      </c>
      <c r="F1" s="396" t="s">
        <v>32</v>
      </c>
      <c r="G1" s="396" t="s">
        <v>40</v>
      </c>
      <c r="H1" s="396" t="s">
        <v>33</v>
      </c>
      <c r="I1" s="357" t="s">
        <v>2</v>
      </c>
      <c r="J1" s="396" t="s">
        <v>36</v>
      </c>
      <c r="K1" s="396" t="s">
        <v>3</v>
      </c>
      <c r="L1" s="396" t="s">
        <v>34</v>
      </c>
      <c r="M1" s="396" t="s">
        <v>35</v>
      </c>
    </row>
    <row r="2" spans="1:13" s="705" customFormat="1" x14ac:dyDescent="0.2">
      <c r="A2" s="702" t="s">
        <v>890</v>
      </c>
      <c r="B2" s="702" t="s">
        <v>900</v>
      </c>
      <c r="C2" s="702" t="s">
        <v>892</v>
      </c>
      <c r="D2" s="702" t="s">
        <v>348</v>
      </c>
      <c r="E2" s="702" t="s">
        <v>349</v>
      </c>
      <c r="F2" s="702" t="s">
        <v>350</v>
      </c>
      <c r="G2" s="702" t="s">
        <v>7240</v>
      </c>
      <c r="H2" s="703">
        <v>42509</v>
      </c>
      <c r="I2" s="511">
        <f>39.18*-1</f>
        <v>-39.18</v>
      </c>
      <c r="J2" s="702" t="s">
        <v>7241</v>
      </c>
      <c r="K2" s="702" t="s">
        <v>3847</v>
      </c>
      <c r="L2" s="703">
        <v>42536</v>
      </c>
      <c r="M2" s="702" t="s">
        <v>4</v>
      </c>
    </row>
    <row r="3" spans="1:13" s="705" customFormat="1" x14ac:dyDescent="0.2">
      <c r="A3" s="702" t="s">
        <v>890</v>
      </c>
      <c r="B3" s="702" t="s">
        <v>900</v>
      </c>
      <c r="C3" s="702" t="s">
        <v>892</v>
      </c>
      <c r="D3" s="702" t="s">
        <v>6107</v>
      </c>
      <c r="E3" s="702" t="s">
        <v>6108</v>
      </c>
      <c r="F3" s="702" t="s">
        <v>6109</v>
      </c>
      <c r="G3" s="702" t="s">
        <v>7245</v>
      </c>
      <c r="H3" s="703">
        <v>42524</v>
      </c>
      <c r="I3" s="511">
        <f>51.75*-1</f>
        <v>-51.75</v>
      </c>
      <c r="J3" s="702"/>
      <c r="K3" s="702" t="s">
        <v>406</v>
      </c>
      <c r="L3" s="703">
        <v>42537</v>
      </c>
      <c r="M3" s="702" t="s">
        <v>4</v>
      </c>
    </row>
    <row r="4" spans="1:13" s="705" customFormat="1" x14ac:dyDescent="0.2">
      <c r="A4" s="702" t="s">
        <v>890</v>
      </c>
      <c r="B4" s="702" t="s">
        <v>900</v>
      </c>
      <c r="C4" s="702" t="s">
        <v>892</v>
      </c>
      <c r="D4" s="702" t="s">
        <v>6237</v>
      </c>
      <c r="E4" s="702" t="s">
        <v>6238</v>
      </c>
      <c r="F4" s="702" t="s">
        <v>6239</v>
      </c>
      <c r="G4" s="702" t="s">
        <v>7248</v>
      </c>
      <c r="H4" s="703">
        <v>42541</v>
      </c>
      <c r="I4" s="511">
        <f>411.4*-1</f>
        <v>-411.4</v>
      </c>
      <c r="J4" s="702"/>
      <c r="K4" s="702" t="s">
        <v>6241</v>
      </c>
      <c r="L4" s="703">
        <v>42541</v>
      </c>
      <c r="M4" s="702" t="s">
        <v>4</v>
      </c>
    </row>
    <row r="5" spans="1:13" s="705" customFormat="1" x14ac:dyDescent="0.2">
      <c r="A5" s="702" t="s">
        <v>890</v>
      </c>
      <c r="B5" s="702" t="s">
        <v>900</v>
      </c>
      <c r="C5" s="702" t="s">
        <v>892</v>
      </c>
      <c r="D5" s="702" t="s">
        <v>6237</v>
      </c>
      <c r="E5" s="702" t="s">
        <v>6238</v>
      </c>
      <c r="F5" s="702" t="s">
        <v>6239</v>
      </c>
      <c r="G5" s="702" t="s">
        <v>7251</v>
      </c>
      <c r="H5" s="703">
        <v>42538</v>
      </c>
      <c r="I5" s="511">
        <f>264.99*-1</f>
        <v>-264.99</v>
      </c>
      <c r="J5" s="702"/>
      <c r="K5" s="702" t="s">
        <v>6241</v>
      </c>
      <c r="L5" s="703">
        <v>42541</v>
      </c>
      <c r="M5" s="702" t="s">
        <v>4</v>
      </c>
    </row>
    <row r="6" spans="1:13" s="705" customFormat="1" x14ac:dyDescent="0.2">
      <c r="A6" s="702" t="s">
        <v>890</v>
      </c>
      <c r="B6" s="702" t="s">
        <v>900</v>
      </c>
      <c r="C6" s="702" t="s">
        <v>892</v>
      </c>
      <c r="D6" s="702" t="s">
        <v>90</v>
      </c>
      <c r="E6" s="702" t="s">
        <v>91</v>
      </c>
      <c r="F6" s="702" t="s">
        <v>92</v>
      </c>
      <c r="G6" s="702" t="s">
        <v>7267</v>
      </c>
      <c r="H6" s="703">
        <v>42530</v>
      </c>
      <c r="I6" s="511">
        <f>52.27*-1</f>
        <v>-52.27</v>
      </c>
      <c r="J6" s="702" t="s">
        <v>7268</v>
      </c>
      <c r="K6" s="702" t="s">
        <v>4301</v>
      </c>
      <c r="L6" s="703">
        <v>42534</v>
      </c>
      <c r="M6" s="702" t="s">
        <v>4</v>
      </c>
    </row>
    <row r="7" spans="1:13" s="705" customFormat="1" x14ac:dyDescent="0.2">
      <c r="A7" s="702" t="s">
        <v>896</v>
      </c>
      <c r="B7" s="702" t="s">
        <v>900</v>
      </c>
      <c r="C7" s="702" t="s">
        <v>891</v>
      </c>
      <c r="D7" s="702" t="s">
        <v>1368</v>
      </c>
      <c r="E7" s="702" t="s">
        <v>1369</v>
      </c>
      <c r="F7" s="702" t="s">
        <v>1370</v>
      </c>
      <c r="G7" s="702" t="s">
        <v>7142</v>
      </c>
      <c r="H7" s="703">
        <v>42529</v>
      </c>
      <c r="I7" s="511">
        <v>5827.51</v>
      </c>
      <c r="J7" s="702"/>
      <c r="K7" s="702" t="s">
        <v>261</v>
      </c>
      <c r="L7" s="703">
        <v>42536</v>
      </c>
      <c r="M7" s="702" t="s">
        <v>4</v>
      </c>
    </row>
    <row r="8" spans="1:13" s="705" customFormat="1" x14ac:dyDescent="0.2">
      <c r="A8" s="702" t="s">
        <v>896</v>
      </c>
      <c r="B8" s="702" t="s">
        <v>900</v>
      </c>
      <c r="C8" s="702" t="s">
        <v>891</v>
      </c>
      <c r="D8" s="702" t="s">
        <v>3376</v>
      </c>
      <c r="E8" s="702" t="s">
        <v>3377</v>
      </c>
      <c r="F8" s="702" t="s">
        <v>3378</v>
      </c>
      <c r="G8" s="702" t="s">
        <v>7143</v>
      </c>
      <c r="H8" s="703">
        <v>42535</v>
      </c>
      <c r="I8" s="511">
        <v>13748.63</v>
      </c>
      <c r="J8" s="702" t="s">
        <v>7144</v>
      </c>
      <c r="K8" s="702" t="s">
        <v>132</v>
      </c>
      <c r="L8" s="703">
        <v>42538</v>
      </c>
      <c r="M8" s="702" t="s">
        <v>4</v>
      </c>
    </row>
    <row r="9" spans="1:13" s="705" customFormat="1" x14ac:dyDescent="0.2">
      <c r="A9" s="702" t="s">
        <v>896</v>
      </c>
      <c r="B9" s="702" t="s">
        <v>900</v>
      </c>
      <c r="C9" s="702" t="s">
        <v>891</v>
      </c>
      <c r="D9" s="702" t="s">
        <v>94</v>
      </c>
      <c r="E9" s="702" t="s">
        <v>95</v>
      </c>
      <c r="F9" s="702" t="s">
        <v>96</v>
      </c>
      <c r="G9" s="702" t="s">
        <v>7145</v>
      </c>
      <c r="H9" s="703">
        <v>42548</v>
      </c>
      <c r="I9" s="511">
        <v>112.23</v>
      </c>
      <c r="J9" s="702" t="s">
        <v>7146</v>
      </c>
      <c r="K9" s="702" t="s">
        <v>466</v>
      </c>
      <c r="L9" s="703">
        <v>42548</v>
      </c>
      <c r="M9" s="702" t="s">
        <v>4</v>
      </c>
    </row>
    <row r="10" spans="1:13" s="705" customFormat="1" x14ac:dyDescent="0.2">
      <c r="A10" s="702" t="s">
        <v>896</v>
      </c>
      <c r="B10" s="702" t="s">
        <v>900</v>
      </c>
      <c r="C10" s="702" t="s">
        <v>891</v>
      </c>
      <c r="D10" s="702" t="s">
        <v>94</v>
      </c>
      <c r="E10" s="702" t="s">
        <v>95</v>
      </c>
      <c r="F10" s="702" t="s">
        <v>96</v>
      </c>
      <c r="G10" s="702" t="s">
        <v>7147</v>
      </c>
      <c r="H10" s="703">
        <v>42543</v>
      </c>
      <c r="I10" s="511">
        <v>131.88999999999999</v>
      </c>
      <c r="J10" s="702" t="s">
        <v>7148</v>
      </c>
      <c r="K10" s="702" t="s">
        <v>97</v>
      </c>
      <c r="L10" s="703">
        <v>42543</v>
      </c>
      <c r="M10" s="702" t="s">
        <v>4</v>
      </c>
    </row>
    <row r="11" spans="1:13" s="705" customFormat="1" x14ac:dyDescent="0.2">
      <c r="A11" s="702" t="s">
        <v>896</v>
      </c>
      <c r="B11" s="702" t="s">
        <v>900</v>
      </c>
      <c r="C11" s="702" t="s">
        <v>891</v>
      </c>
      <c r="D11" s="702" t="s">
        <v>94</v>
      </c>
      <c r="E11" s="702" t="s">
        <v>95</v>
      </c>
      <c r="F11" s="702" t="s">
        <v>96</v>
      </c>
      <c r="G11" s="702" t="s">
        <v>7149</v>
      </c>
      <c r="H11" s="703">
        <v>42524</v>
      </c>
      <c r="I11" s="511">
        <v>53.54</v>
      </c>
      <c r="J11" s="702"/>
      <c r="K11" s="702" t="s">
        <v>97</v>
      </c>
      <c r="L11" s="703">
        <v>42524</v>
      </c>
      <c r="M11" s="702" t="s">
        <v>4</v>
      </c>
    </row>
    <row r="12" spans="1:13" s="705" customFormat="1" x14ac:dyDescent="0.2">
      <c r="A12" s="702" t="s">
        <v>896</v>
      </c>
      <c r="B12" s="702" t="s">
        <v>900</v>
      </c>
      <c r="C12" s="702" t="s">
        <v>891</v>
      </c>
      <c r="D12" s="702" t="s">
        <v>208</v>
      </c>
      <c r="E12" s="702" t="s">
        <v>3295</v>
      </c>
      <c r="F12" s="702" t="s">
        <v>210</v>
      </c>
      <c r="G12" s="702" t="s">
        <v>7150</v>
      </c>
      <c r="H12" s="703">
        <v>42535</v>
      </c>
      <c r="I12" s="511">
        <v>387.73</v>
      </c>
      <c r="J12" s="702" t="s">
        <v>7151</v>
      </c>
      <c r="K12" s="702" t="s">
        <v>261</v>
      </c>
      <c r="L12" s="703">
        <v>42544</v>
      </c>
      <c r="M12" s="702" t="s">
        <v>4</v>
      </c>
    </row>
    <row r="13" spans="1:13" s="705" customFormat="1" x14ac:dyDescent="0.2">
      <c r="A13" s="702" t="s">
        <v>896</v>
      </c>
      <c r="B13" s="702" t="s">
        <v>900</v>
      </c>
      <c r="C13" s="702" t="s">
        <v>891</v>
      </c>
      <c r="D13" s="702" t="s">
        <v>149</v>
      </c>
      <c r="E13" s="702" t="s">
        <v>150</v>
      </c>
      <c r="F13" s="702" t="s">
        <v>151</v>
      </c>
      <c r="G13" s="702" t="s">
        <v>7152</v>
      </c>
      <c r="H13" s="703">
        <v>42530</v>
      </c>
      <c r="I13" s="511">
        <v>332.93</v>
      </c>
      <c r="J13" s="702" t="s">
        <v>7153</v>
      </c>
      <c r="K13" s="702" t="s">
        <v>304</v>
      </c>
      <c r="L13" s="703">
        <v>42534</v>
      </c>
      <c r="M13" s="702" t="s">
        <v>4</v>
      </c>
    </row>
    <row r="14" spans="1:13" s="705" customFormat="1" x14ac:dyDescent="0.2">
      <c r="A14" s="702" t="s">
        <v>896</v>
      </c>
      <c r="B14" s="702" t="s">
        <v>900</v>
      </c>
      <c r="C14" s="702" t="s">
        <v>891</v>
      </c>
      <c r="D14" s="702" t="s">
        <v>105</v>
      </c>
      <c r="E14" s="702" t="s">
        <v>106</v>
      </c>
      <c r="F14" s="702" t="s">
        <v>107</v>
      </c>
      <c r="G14" s="702" t="s">
        <v>7154</v>
      </c>
      <c r="H14" s="703">
        <v>42545</v>
      </c>
      <c r="I14" s="511">
        <v>866.84</v>
      </c>
      <c r="J14" s="702" t="s">
        <v>7155</v>
      </c>
      <c r="K14" s="702" t="s">
        <v>97</v>
      </c>
      <c r="L14" s="703">
        <v>42546</v>
      </c>
      <c r="M14" s="702" t="s">
        <v>4</v>
      </c>
    </row>
    <row r="15" spans="1:13" s="705" customFormat="1" x14ac:dyDescent="0.2">
      <c r="A15" s="702" t="s">
        <v>896</v>
      </c>
      <c r="B15" s="702" t="s">
        <v>900</v>
      </c>
      <c r="C15" s="702" t="s">
        <v>891</v>
      </c>
      <c r="D15" s="702" t="s">
        <v>105</v>
      </c>
      <c r="E15" s="702" t="s">
        <v>106</v>
      </c>
      <c r="F15" s="702" t="s">
        <v>107</v>
      </c>
      <c r="G15" s="702" t="s">
        <v>7156</v>
      </c>
      <c r="H15" s="703">
        <v>42523</v>
      </c>
      <c r="I15" s="511">
        <v>594.72</v>
      </c>
      <c r="J15" s="702" t="s">
        <v>7157</v>
      </c>
      <c r="K15" s="702" t="s">
        <v>299</v>
      </c>
      <c r="L15" s="703">
        <v>42538</v>
      </c>
      <c r="M15" s="702" t="s">
        <v>4</v>
      </c>
    </row>
    <row r="16" spans="1:13" s="705" customFormat="1" x14ac:dyDescent="0.2">
      <c r="A16" s="702" t="s">
        <v>896</v>
      </c>
      <c r="B16" s="702" t="s">
        <v>900</v>
      </c>
      <c r="C16" s="702" t="s">
        <v>891</v>
      </c>
      <c r="D16" s="702" t="s">
        <v>105</v>
      </c>
      <c r="E16" s="702" t="s">
        <v>106</v>
      </c>
      <c r="F16" s="702" t="s">
        <v>107</v>
      </c>
      <c r="G16" s="702" t="s">
        <v>7158</v>
      </c>
      <c r="H16" s="703">
        <v>42509</v>
      </c>
      <c r="I16" s="511">
        <v>477.95</v>
      </c>
      <c r="J16" s="702" t="s">
        <v>5988</v>
      </c>
      <c r="K16" s="702" t="s">
        <v>299</v>
      </c>
      <c r="L16" s="703">
        <v>42538</v>
      </c>
      <c r="M16" s="702" t="s">
        <v>4</v>
      </c>
    </row>
    <row r="17" spans="1:13" s="705" customFormat="1" x14ac:dyDescent="0.2">
      <c r="A17" s="702" t="s">
        <v>896</v>
      </c>
      <c r="B17" s="702" t="s">
        <v>900</v>
      </c>
      <c r="C17" s="702" t="s">
        <v>891</v>
      </c>
      <c r="D17" s="702" t="s">
        <v>105</v>
      </c>
      <c r="E17" s="702" t="s">
        <v>106</v>
      </c>
      <c r="F17" s="702" t="s">
        <v>107</v>
      </c>
      <c r="G17" s="702" t="s">
        <v>7159</v>
      </c>
      <c r="H17" s="703">
        <v>42465</v>
      </c>
      <c r="I17" s="511">
        <v>363</v>
      </c>
      <c r="J17" s="702" t="s">
        <v>7160</v>
      </c>
      <c r="K17" s="702" t="s">
        <v>135</v>
      </c>
      <c r="L17" s="703">
        <v>42538</v>
      </c>
      <c r="M17" s="702" t="s">
        <v>4</v>
      </c>
    </row>
    <row r="18" spans="1:13" s="705" customFormat="1" x14ac:dyDescent="0.2">
      <c r="A18" s="702" t="s">
        <v>896</v>
      </c>
      <c r="B18" s="702" t="s">
        <v>900</v>
      </c>
      <c r="C18" s="702" t="s">
        <v>891</v>
      </c>
      <c r="D18" s="702" t="s">
        <v>105</v>
      </c>
      <c r="E18" s="702" t="s">
        <v>106</v>
      </c>
      <c r="F18" s="702" t="s">
        <v>107</v>
      </c>
      <c r="G18" s="702" t="s">
        <v>7161</v>
      </c>
      <c r="H18" s="703">
        <v>42439</v>
      </c>
      <c r="I18" s="511">
        <v>542.08000000000004</v>
      </c>
      <c r="J18" s="702" t="s">
        <v>7162</v>
      </c>
      <c r="K18" s="702" t="s">
        <v>135</v>
      </c>
      <c r="L18" s="703">
        <v>42538</v>
      </c>
      <c r="M18" s="702" t="s">
        <v>4</v>
      </c>
    </row>
    <row r="19" spans="1:13" s="705" customFormat="1" x14ac:dyDescent="0.2">
      <c r="A19" s="702" t="s">
        <v>896</v>
      </c>
      <c r="B19" s="702" t="s">
        <v>900</v>
      </c>
      <c r="C19" s="702" t="s">
        <v>891</v>
      </c>
      <c r="D19" s="702" t="s">
        <v>345</v>
      </c>
      <c r="E19" s="702" t="s">
        <v>346</v>
      </c>
      <c r="F19" s="702" t="s">
        <v>347</v>
      </c>
      <c r="G19" s="702" t="s">
        <v>7163</v>
      </c>
      <c r="H19" s="703">
        <v>42529</v>
      </c>
      <c r="I19" s="511">
        <v>1096.05</v>
      </c>
      <c r="J19" s="702" t="s">
        <v>7164</v>
      </c>
      <c r="K19" s="702" t="s">
        <v>4605</v>
      </c>
      <c r="L19" s="703">
        <v>42535</v>
      </c>
      <c r="M19" s="702" t="s">
        <v>4</v>
      </c>
    </row>
    <row r="20" spans="1:13" s="705" customFormat="1" x14ac:dyDescent="0.2">
      <c r="A20" s="702" t="s">
        <v>896</v>
      </c>
      <c r="B20" s="702" t="s">
        <v>900</v>
      </c>
      <c r="C20" s="702" t="s">
        <v>891</v>
      </c>
      <c r="D20" s="702" t="s">
        <v>164</v>
      </c>
      <c r="E20" s="702" t="s">
        <v>165</v>
      </c>
      <c r="F20" s="702" t="s">
        <v>166</v>
      </c>
      <c r="G20" s="702" t="s">
        <v>7165</v>
      </c>
      <c r="H20" s="703">
        <v>42508</v>
      </c>
      <c r="I20" s="511">
        <v>32.26</v>
      </c>
      <c r="J20" s="702" t="s">
        <v>7166</v>
      </c>
      <c r="K20" s="702" t="s">
        <v>87</v>
      </c>
      <c r="L20" s="703">
        <v>42527</v>
      </c>
      <c r="M20" s="702" t="s">
        <v>4</v>
      </c>
    </row>
    <row r="21" spans="1:13" s="705" customFormat="1" x14ac:dyDescent="0.2">
      <c r="A21" s="702" t="s">
        <v>896</v>
      </c>
      <c r="B21" s="702" t="s">
        <v>900</v>
      </c>
      <c r="C21" s="702" t="s">
        <v>891</v>
      </c>
      <c r="D21" s="702" t="s">
        <v>2382</v>
      </c>
      <c r="E21" s="702" t="s">
        <v>2383</v>
      </c>
      <c r="F21" s="702" t="s">
        <v>2384</v>
      </c>
      <c r="G21" s="702" t="s">
        <v>7167</v>
      </c>
      <c r="H21" s="703">
        <v>42521</v>
      </c>
      <c r="I21" s="511">
        <v>36.85</v>
      </c>
      <c r="J21" s="702" t="s">
        <v>7168</v>
      </c>
      <c r="K21" s="702" t="s">
        <v>434</v>
      </c>
      <c r="L21" s="703">
        <v>42522</v>
      </c>
      <c r="M21" s="702" t="s">
        <v>4</v>
      </c>
    </row>
    <row r="22" spans="1:13" s="705" customFormat="1" x14ac:dyDescent="0.2">
      <c r="A22" s="702" t="s">
        <v>896</v>
      </c>
      <c r="B22" s="702" t="s">
        <v>900</v>
      </c>
      <c r="C22" s="702" t="s">
        <v>891</v>
      </c>
      <c r="D22" s="702" t="s">
        <v>2382</v>
      </c>
      <c r="E22" s="702" t="s">
        <v>2383</v>
      </c>
      <c r="F22" s="702" t="s">
        <v>2384</v>
      </c>
      <c r="G22" s="702" t="s">
        <v>7169</v>
      </c>
      <c r="H22" s="703">
        <v>42520</v>
      </c>
      <c r="I22" s="511">
        <v>36.85</v>
      </c>
      <c r="J22" s="702" t="s">
        <v>7170</v>
      </c>
      <c r="K22" s="702" t="s">
        <v>434</v>
      </c>
      <c r="L22" s="703">
        <v>42522</v>
      </c>
      <c r="M22" s="702" t="s">
        <v>4</v>
      </c>
    </row>
    <row r="23" spans="1:13" s="705" customFormat="1" x14ac:dyDescent="0.2">
      <c r="A23" s="702" t="s">
        <v>896</v>
      </c>
      <c r="B23" s="702" t="s">
        <v>900</v>
      </c>
      <c r="C23" s="702" t="s">
        <v>891</v>
      </c>
      <c r="D23" s="702" t="s">
        <v>4404</v>
      </c>
      <c r="E23" s="702" t="s">
        <v>4405</v>
      </c>
      <c r="F23" s="702" t="s">
        <v>4406</v>
      </c>
      <c r="G23" s="702" t="s">
        <v>7171</v>
      </c>
      <c r="H23" s="703">
        <v>42537</v>
      </c>
      <c r="I23" s="511">
        <v>266.79000000000002</v>
      </c>
      <c r="J23" s="702"/>
      <c r="K23" s="702" t="s">
        <v>1595</v>
      </c>
      <c r="L23" s="703">
        <v>42537</v>
      </c>
      <c r="M23" s="702" t="s">
        <v>4</v>
      </c>
    </row>
    <row r="24" spans="1:13" s="705" customFormat="1" x14ac:dyDescent="0.2">
      <c r="A24" s="702" t="s">
        <v>896</v>
      </c>
      <c r="B24" s="702" t="s">
        <v>900</v>
      </c>
      <c r="C24" s="702" t="s">
        <v>891</v>
      </c>
      <c r="D24" s="702" t="s">
        <v>488</v>
      </c>
      <c r="E24" s="702" t="s">
        <v>489</v>
      </c>
      <c r="F24" s="702" t="s">
        <v>490</v>
      </c>
      <c r="G24" s="702" t="s">
        <v>7172</v>
      </c>
      <c r="H24" s="703">
        <v>42550</v>
      </c>
      <c r="I24" s="511">
        <v>376.31</v>
      </c>
      <c r="J24" s="702" t="s">
        <v>7173</v>
      </c>
      <c r="K24" s="702" t="s">
        <v>322</v>
      </c>
      <c r="L24" s="703">
        <v>42550</v>
      </c>
      <c r="M24" s="702" t="s">
        <v>4</v>
      </c>
    </row>
    <row r="25" spans="1:13" s="705" customFormat="1" x14ac:dyDescent="0.2">
      <c r="A25" s="702" t="s">
        <v>896</v>
      </c>
      <c r="B25" s="702" t="s">
        <v>900</v>
      </c>
      <c r="C25" s="702" t="s">
        <v>891</v>
      </c>
      <c r="D25" s="702" t="s">
        <v>271</v>
      </c>
      <c r="E25" s="702" t="s">
        <v>272</v>
      </c>
      <c r="F25" s="702" t="s">
        <v>273</v>
      </c>
      <c r="G25" s="702" t="s">
        <v>7174</v>
      </c>
      <c r="H25" s="703">
        <v>42523</v>
      </c>
      <c r="I25" s="511">
        <v>396.58</v>
      </c>
      <c r="J25" s="702" t="s">
        <v>7175</v>
      </c>
      <c r="K25" s="702" t="s">
        <v>87</v>
      </c>
      <c r="L25" s="703">
        <v>42527</v>
      </c>
      <c r="M25" s="702" t="s">
        <v>4</v>
      </c>
    </row>
    <row r="26" spans="1:13" s="705" customFormat="1" x14ac:dyDescent="0.2">
      <c r="A26" s="702" t="s">
        <v>890</v>
      </c>
      <c r="B26" s="702" t="s">
        <v>900</v>
      </c>
      <c r="C26" s="702" t="s">
        <v>891</v>
      </c>
      <c r="D26" s="702" t="s">
        <v>4600</v>
      </c>
      <c r="E26" s="702" t="s">
        <v>4601</v>
      </c>
      <c r="F26" s="702" t="s">
        <v>4602</v>
      </c>
      <c r="G26" s="702" t="s">
        <v>7176</v>
      </c>
      <c r="H26" s="703">
        <v>42542</v>
      </c>
      <c r="I26" s="511">
        <v>1174</v>
      </c>
      <c r="J26" s="702" t="s">
        <v>7177</v>
      </c>
      <c r="K26" s="702" t="s">
        <v>4605</v>
      </c>
      <c r="L26" s="703">
        <v>42548</v>
      </c>
      <c r="M26" s="702" t="s">
        <v>4</v>
      </c>
    </row>
    <row r="27" spans="1:13" s="705" customFormat="1" x14ac:dyDescent="0.2">
      <c r="A27" s="702" t="s">
        <v>890</v>
      </c>
      <c r="B27" s="702" t="s">
        <v>900</v>
      </c>
      <c r="C27" s="702" t="s">
        <v>891</v>
      </c>
      <c r="D27" s="702" t="s">
        <v>7178</v>
      </c>
      <c r="E27" s="702" t="s">
        <v>7179</v>
      </c>
      <c r="F27" s="702" t="s">
        <v>7180</v>
      </c>
      <c r="G27" s="702" t="s">
        <v>7181</v>
      </c>
      <c r="H27" s="703">
        <v>42511</v>
      </c>
      <c r="I27" s="511">
        <v>14.39</v>
      </c>
      <c r="J27" s="702"/>
      <c r="K27" s="702" t="s">
        <v>357</v>
      </c>
      <c r="L27" s="703">
        <v>42548</v>
      </c>
      <c r="M27" s="702" t="s">
        <v>4</v>
      </c>
    </row>
    <row r="28" spans="1:13" s="705" customFormat="1" x14ac:dyDescent="0.2">
      <c r="A28" s="702" t="s">
        <v>890</v>
      </c>
      <c r="B28" s="702" t="s">
        <v>900</v>
      </c>
      <c r="C28" s="702" t="s">
        <v>891</v>
      </c>
      <c r="D28" s="702" t="s">
        <v>7182</v>
      </c>
      <c r="E28" s="702" t="s">
        <v>7183</v>
      </c>
      <c r="F28" s="702" t="s">
        <v>7184</v>
      </c>
      <c r="G28" s="702" t="s">
        <v>7185</v>
      </c>
      <c r="H28" s="703">
        <v>42540</v>
      </c>
      <c r="I28" s="511">
        <v>246.23</v>
      </c>
      <c r="J28" s="702"/>
      <c r="K28" s="702" t="s">
        <v>6598</v>
      </c>
      <c r="L28" s="703">
        <v>42542</v>
      </c>
      <c r="M28" s="702" t="s">
        <v>4</v>
      </c>
    </row>
    <row r="29" spans="1:13" s="705" customFormat="1" x14ac:dyDescent="0.2">
      <c r="A29" s="702" t="s">
        <v>890</v>
      </c>
      <c r="B29" s="702" t="s">
        <v>900</v>
      </c>
      <c r="C29" s="702" t="s">
        <v>891</v>
      </c>
      <c r="D29" s="702" t="s">
        <v>7186</v>
      </c>
      <c r="E29" s="702" t="s">
        <v>7187</v>
      </c>
      <c r="F29" s="702" t="s">
        <v>7188</v>
      </c>
      <c r="G29" s="702" t="s">
        <v>7189</v>
      </c>
      <c r="H29" s="703">
        <v>42521</v>
      </c>
      <c r="I29" s="511">
        <v>0.44</v>
      </c>
      <c r="J29" s="702"/>
      <c r="K29" s="702" t="s">
        <v>4301</v>
      </c>
      <c r="L29" s="703">
        <v>42531</v>
      </c>
      <c r="M29" s="702" t="s">
        <v>4</v>
      </c>
    </row>
    <row r="30" spans="1:13" s="705" customFormat="1" x14ac:dyDescent="0.2">
      <c r="A30" s="702" t="s">
        <v>890</v>
      </c>
      <c r="B30" s="702" t="s">
        <v>900</v>
      </c>
      <c r="C30" s="702" t="s">
        <v>891</v>
      </c>
      <c r="D30" s="702" t="s">
        <v>7190</v>
      </c>
      <c r="E30" s="702" t="s">
        <v>7191</v>
      </c>
      <c r="F30" s="702"/>
      <c r="G30" s="702" t="s">
        <v>7192</v>
      </c>
      <c r="H30" s="703">
        <v>42537</v>
      </c>
      <c r="I30" s="511">
        <v>90</v>
      </c>
      <c r="J30" s="702"/>
      <c r="K30" s="702" t="s">
        <v>4852</v>
      </c>
      <c r="L30" s="703">
        <v>42541</v>
      </c>
      <c r="M30" s="702" t="s">
        <v>4</v>
      </c>
    </row>
    <row r="31" spans="1:13" s="705" customFormat="1" x14ac:dyDescent="0.2">
      <c r="A31" s="702" t="s">
        <v>890</v>
      </c>
      <c r="B31" s="702" t="s">
        <v>900</v>
      </c>
      <c r="C31" s="702" t="s">
        <v>891</v>
      </c>
      <c r="D31" s="702" t="s">
        <v>4935</v>
      </c>
      <c r="E31" s="702" t="s">
        <v>4936</v>
      </c>
      <c r="F31" s="702" t="s">
        <v>4937</v>
      </c>
      <c r="G31" s="702" t="s">
        <v>7193</v>
      </c>
      <c r="H31" s="703">
        <v>42529</v>
      </c>
      <c r="I31" s="511">
        <v>215</v>
      </c>
      <c r="J31" s="702"/>
      <c r="K31" s="702" t="s">
        <v>87</v>
      </c>
      <c r="L31" s="703">
        <v>42531</v>
      </c>
      <c r="M31" s="702" t="s">
        <v>4</v>
      </c>
    </row>
    <row r="32" spans="1:13" s="705" customFormat="1" x14ac:dyDescent="0.2">
      <c r="A32" s="702" t="s">
        <v>890</v>
      </c>
      <c r="B32" s="702" t="s">
        <v>900</v>
      </c>
      <c r="C32" s="702" t="s">
        <v>891</v>
      </c>
      <c r="D32" s="702" t="s">
        <v>7194</v>
      </c>
      <c r="E32" s="702" t="s">
        <v>7195</v>
      </c>
      <c r="F32" s="702" t="s">
        <v>7196</v>
      </c>
      <c r="G32" s="702" t="s">
        <v>7197</v>
      </c>
      <c r="H32" s="703">
        <v>42521</v>
      </c>
      <c r="I32" s="511">
        <v>12202.76</v>
      </c>
      <c r="J32" s="702"/>
      <c r="K32" s="702" t="s">
        <v>1558</v>
      </c>
      <c r="L32" s="703">
        <v>42528</v>
      </c>
      <c r="M32" s="702" t="s">
        <v>4</v>
      </c>
    </row>
    <row r="33" spans="1:13" s="705" customFormat="1" x14ac:dyDescent="0.2">
      <c r="A33" s="702" t="s">
        <v>890</v>
      </c>
      <c r="B33" s="702" t="s">
        <v>900</v>
      </c>
      <c r="C33" s="702" t="s">
        <v>891</v>
      </c>
      <c r="D33" s="702" t="s">
        <v>5009</v>
      </c>
      <c r="E33" s="702" t="s">
        <v>5010</v>
      </c>
      <c r="F33" s="702" t="s">
        <v>5011</v>
      </c>
      <c r="G33" s="702" t="s">
        <v>7198</v>
      </c>
      <c r="H33" s="703">
        <v>42525</v>
      </c>
      <c r="I33" s="511">
        <v>197.91</v>
      </c>
      <c r="J33" s="702"/>
      <c r="K33" s="702" t="s">
        <v>4383</v>
      </c>
      <c r="L33" s="703">
        <v>42538</v>
      </c>
      <c r="M33" s="702" t="s">
        <v>4</v>
      </c>
    </row>
    <row r="34" spans="1:13" s="705" customFormat="1" x14ac:dyDescent="0.2">
      <c r="A34" s="702" t="s">
        <v>890</v>
      </c>
      <c r="B34" s="702" t="s">
        <v>900</v>
      </c>
      <c r="C34" s="702" t="s">
        <v>891</v>
      </c>
      <c r="D34" s="702" t="s">
        <v>7199</v>
      </c>
      <c r="E34" s="702" t="s">
        <v>7200</v>
      </c>
      <c r="F34" s="702" t="s">
        <v>7201</v>
      </c>
      <c r="G34" s="702" t="s">
        <v>7202</v>
      </c>
      <c r="H34" s="703">
        <v>42548</v>
      </c>
      <c r="I34" s="511">
        <v>130</v>
      </c>
      <c r="J34" s="702"/>
      <c r="K34" s="702" t="s">
        <v>365</v>
      </c>
      <c r="L34" s="703">
        <v>42549</v>
      </c>
      <c r="M34" s="702" t="s">
        <v>4</v>
      </c>
    </row>
    <row r="35" spans="1:13" s="705" customFormat="1" x14ac:dyDescent="0.2">
      <c r="A35" s="702" t="s">
        <v>890</v>
      </c>
      <c r="B35" s="702" t="s">
        <v>900</v>
      </c>
      <c r="C35" s="702" t="s">
        <v>891</v>
      </c>
      <c r="D35" s="702" t="s">
        <v>5035</v>
      </c>
      <c r="E35" s="702" t="s">
        <v>5036</v>
      </c>
      <c r="F35" s="702" t="s">
        <v>5037</v>
      </c>
      <c r="G35" s="702" t="s">
        <v>7203</v>
      </c>
      <c r="H35" s="703">
        <v>42548</v>
      </c>
      <c r="I35" s="511">
        <v>175</v>
      </c>
      <c r="J35" s="702"/>
      <c r="K35" s="702" t="s">
        <v>365</v>
      </c>
      <c r="L35" s="703">
        <v>42549</v>
      </c>
      <c r="M35" s="702" t="s">
        <v>4</v>
      </c>
    </row>
    <row r="36" spans="1:13" s="705" customFormat="1" x14ac:dyDescent="0.2">
      <c r="A36" s="702" t="s">
        <v>890</v>
      </c>
      <c r="B36" s="702" t="s">
        <v>900</v>
      </c>
      <c r="C36" s="702" t="s">
        <v>891</v>
      </c>
      <c r="D36" s="702" t="s">
        <v>7204</v>
      </c>
      <c r="E36" s="702" t="s">
        <v>7205</v>
      </c>
      <c r="F36" s="702" t="s">
        <v>7206</v>
      </c>
      <c r="G36" s="702" t="s">
        <v>7207</v>
      </c>
      <c r="H36" s="703">
        <v>42528</v>
      </c>
      <c r="I36" s="511">
        <v>147.19999999999999</v>
      </c>
      <c r="J36" s="702"/>
      <c r="K36" s="702" t="s">
        <v>5638</v>
      </c>
      <c r="L36" s="703">
        <v>42542</v>
      </c>
      <c r="M36" s="702" t="s">
        <v>4</v>
      </c>
    </row>
    <row r="37" spans="1:13" s="705" customFormat="1" x14ac:dyDescent="0.2">
      <c r="A37" s="702" t="s">
        <v>890</v>
      </c>
      <c r="B37" s="702" t="s">
        <v>900</v>
      </c>
      <c r="C37" s="702" t="s">
        <v>891</v>
      </c>
      <c r="D37" s="702" t="s">
        <v>215</v>
      </c>
      <c r="E37" s="702" t="s">
        <v>216</v>
      </c>
      <c r="F37" s="702" t="s">
        <v>217</v>
      </c>
      <c r="G37" s="702" t="s">
        <v>7208</v>
      </c>
      <c r="H37" s="703">
        <v>42473</v>
      </c>
      <c r="I37" s="511">
        <v>1222.32</v>
      </c>
      <c r="J37" s="702" t="s">
        <v>7209</v>
      </c>
      <c r="K37" s="702" t="s">
        <v>535</v>
      </c>
      <c r="L37" s="703">
        <v>42529</v>
      </c>
      <c r="M37" s="702" t="s">
        <v>4</v>
      </c>
    </row>
    <row r="38" spans="1:13" s="705" customFormat="1" x14ac:dyDescent="0.2">
      <c r="A38" s="702" t="s">
        <v>890</v>
      </c>
      <c r="B38" s="702" t="s">
        <v>900</v>
      </c>
      <c r="C38" s="702" t="s">
        <v>891</v>
      </c>
      <c r="D38" s="702" t="s">
        <v>525</v>
      </c>
      <c r="E38" s="702" t="s">
        <v>526</v>
      </c>
      <c r="F38" s="702" t="s">
        <v>527</v>
      </c>
      <c r="G38" s="702" t="s">
        <v>7210</v>
      </c>
      <c r="H38" s="703">
        <v>42535</v>
      </c>
      <c r="I38" s="511">
        <v>106.12</v>
      </c>
      <c r="J38" s="702"/>
      <c r="K38" s="702" t="s">
        <v>87</v>
      </c>
      <c r="L38" s="703">
        <v>42541</v>
      </c>
      <c r="M38" s="702" t="s">
        <v>4</v>
      </c>
    </row>
    <row r="39" spans="1:13" s="705" customFormat="1" x14ac:dyDescent="0.2">
      <c r="A39" s="702" t="s">
        <v>890</v>
      </c>
      <c r="B39" s="702" t="s">
        <v>900</v>
      </c>
      <c r="C39" s="702" t="s">
        <v>891</v>
      </c>
      <c r="D39" s="702" t="s">
        <v>7211</v>
      </c>
      <c r="E39" s="702" t="s">
        <v>7212</v>
      </c>
      <c r="F39" s="702"/>
      <c r="G39" s="702" t="s">
        <v>7213</v>
      </c>
      <c r="H39" s="703">
        <v>42542</v>
      </c>
      <c r="I39" s="511">
        <v>510.46</v>
      </c>
      <c r="J39" s="702"/>
      <c r="K39" s="702" t="s">
        <v>245</v>
      </c>
      <c r="L39" s="703">
        <v>42550</v>
      </c>
      <c r="M39" s="702" t="s">
        <v>4</v>
      </c>
    </row>
    <row r="40" spans="1:13" s="705" customFormat="1" x14ac:dyDescent="0.2">
      <c r="A40" s="702" t="s">
        <v>890</v>
      </c>
      <c r="B40" s="702" t="s">
        <v>900</v>
      </c>
      <c r="C40" s="702" t="s">
        <v>891</v>
      </c>
      <c r="D40" s="702" t="s">
        <v>7214</v>
      </c>
      <c r="E40" s="702" t="s">
        <v>7215</v>
      </c>
      <c r="F40" s="702"/>
      <c r="G40" s="702" t="s">
        <v>7216</v>
      </c>
      <c r="H40" s="703">
        <v>42536</v>
      </c>
      <c r="I40" s="511">
        <v>400</v>
      </c>
      <c r="J40" s="702"/>
      <c r="K40" s="702" t="s">
        <v>423</v>
      </c>
      <c r="L40" s="703">
        <v>42541</v>
      </c>
      <c r="M40" s="702" t="s">
        <v>4</v>
      </c>
    </row>
    <row r="41" spans="1:13" s="705" customFormat="1" x14ac:dyDescent="0.2">
      <c r="A41" s="702" t="s">
        <v>890</v>
      </c>
      <c r="B41" s="702" t="s">
        <v>900</v>
      </c>
      <c r="C41" s="702" t="s">
        <v>891</v>
      </c>
      <c r="D41" s="702" t="s">
        <v>5197</v>
      </c>
      <c r="E41" s="702" t="s">
        <v>5198</v>
      </c>
      <c r="F41" s="702"/>
      <c r="G41" s="702" t="s">
        <v>7217</v>
      </c>
      <c r="H41" s="703">
        <v>42544</v>
      </c>
      <c r="I41" s="511">
        <v>580</v>
      </c>
      <c r="J41" s="702"/>
      <c r="K41" s="702" t="s">
        <v>356</v>
      </c>
      <c r="L41" s="703">
        <v>42549</v>
      </c>
      <c r="M41" s="702" t="s">
        <v>4</v>
      </c>
    </row>
    <row r="42" spans="1:13" s="705" customFormat="1" x14ac:dyDescent="0.2">
      <c r="A42" s="702" t="s">
        <v>890</v>
      </c>
      <c r="B42" s="702" t="s">
        <v>900</v>
      </c>
      <c r="C42" s="702" t="s">
        <v>891</v>
      </c>
      <c r="D42" s="702" t="s">
        <v>7218</v>
      </c>
      <c r="E42" s="702" t="s">
        <v>7219</v>
      </c>
      <c r="F42" s="702"/>
      <c r="G42" s="702" t="s">
        <v>7220</v>
      </c>
      <c r="H42" s="703">
        <v>42521</v>
      </c>
      <c r="I42" s="511">
        <v>3990</v>
      </c>
      <c r="J42" s="702"/>
      <c r="K42" s="702" t="s">
        <v>378</v>
      </c>
      <c r="L42" s="703">
        <v>42542</v>
      </c>
      <c r="M42" s="702" t="s">
        <v>4</v>
      </c>
    </row>
    <row r="43" spans="1:13" s="705" customFormat="1" x14ac:dyDescent="0.2">
      <c r="A43" s="702" t="s">
        <v>890</v>
      </c>
      <c r="B43" s="702" t="s">
        <v>900</v>
      </c>
      <c r="C43" s="702" t="s">
        <v>891</v>
      </c>
      <c r="D43" s="702" t="s">
        <v>5391</v>
      </c>
      <c r="E43" s="702" t="s">
        <v>5392</v>
      </c>
      <c r="F43" s="702" t="s">
        <v>5393</v>
      </c>
      <c r="G43" s="702" t="s">
        <v>7221</v>
      </c>
      <c r="H43" s="703">
        <v>42529</v>
      </c>
      <c r="I43" s="511">
        <v>399.96</v>
      </c>
      <c r="J43" s="702"/>
      <c r="K43" s="702" t="s">
        <v>365</v>
      </c>
      <c r="L43" s="703">
        <v>42536</v>
      </c>
      <c r="M43" s="702" t="s">
        <v>4</v>
      </c>
    </row>
    <row r="44" spans="1:13" s="705" customFormat="1" x14ac:dyDescent="0.2">
      <c r="A44" s="702" t="s">
        <v>890</v>
      </c>
      <c r="B44" s="702" t="s">
        <v>900</v>
      </c>
      <c r="C44" s="702" t="s">
        <v>891</v>
      </c>
      <c r="D44" s="702" t="s">
        <v>7222</v>
      </c>
      <c r="E44" s="702" t="s">
        <v>7223</v>
      </c>
      <c r="F44" s="702" t="s">
        <v>7224</v>
      </c>
      <c r="G44" s="702" t="s">
        <v>7225</v>
      </c>
      <c r="H44" s="703">
        <v>42520</v>
      </c>
      <c r="I44" s="511">
        <v>470.5</v>
      </c>
      <c r="J44" s="702"/>
      <c r="K44" s="702" t="s">
        <v>556</v>
      </c>
      <c r="L44" s="703">
        <v>42550</v>
      </c>
      <c r="M44" s="702" t="s">
        <v>4</v>
      </c>
    </row>
    <row r="45" spans="1:13" s="705" customFormat="1" x14ac:dyDescent="0.2">
      <c r="A45" s="702" t="s">
        <v>890</v>
      </c>
      <c r="B45" s="702" t="s">
        <v>900</v>
      </c>
      <c r="C45" s="702" t="s">
        <v>891</v>
      </c>
      <c r="D45" s="702" t="s">
        <v>5594</v>
      </c>
      <c r="E45" s="702" t="s">
        <v>5595</v>
      </c>
      <c r="F45" s="702" t="s">
        <v>5596</v>
      </c>
      <c r="G45" s="702" t="s">
        <v>7226</v>
      </c>
      <c r="H45" s="703">
        <v>42528</v>
      </c>
      <c r="I45" s="511">
        <v>50</v>
      </c>
      <c r="J45" s="702" t="s">
        <v>7227</v>
      </c>
      <c r="K45" s="702" t="s">
        <v>3358</v>
      </c>
      <c r="L45" s="703">
        <v>42548</v>
      </c>
      <c r="M45" s="702" t="s">
        <v>4</v>
      </c>
    </row>
    <row r="46" spans="1:13" s="705" customFormat="1" x14ac:dyDescent="0.2">
      <c r="A46" s="702" t="s">
        <v>890</v>
      </c>
      <c r="B46" s="702" t="s">
        <v>900</v>
      </c>
      <c r="C46" s="702" t="s">
        <v>891</v>
      </c>
      <c r="D46" s="702" t="s">
        <v>98</v>
      </c>
      <c r="E46" s="702" t="s">
        <v>99</v>
      </c>
      <c r="F46" s="702" t="s">
        <v>100</v>
      </c>
      <c r="G46" s="702" t="s">
        <v>7228</v>
      </c>
      <c r="H46" s="703">
        <v>42522</v>
      </c>
      <c r="I46" s="511">
        <v>204</v>
      </c>
      <c r="J46" s="702"/>
      <c r="K46" s="702" t="s">
        <v>365</v>
      </c>
      <c r="L46" s="703">
        <v>42523</v>
      </c>
      <c r="M46" s="702" t="s">
        <v>4</v>
      </c>
    </row>
    <row r="47" spans="1:13" s="705" customFormat="1" x14ac:dyDescent="0.2">
      <c r="A47" s="702" t="s">
        <v>890</v>
      </c>
      <c r="B47" s="702" t="s">
        <v>900</v>
      </c>
      <c r="C47" s="702" t="s">
        <v>891</v>
      </c>
      <c r="D47" s="702" t="s">
        <v>7229</v>
      </c>
      <c r="E47" s="702" t="s">
        <v>7230</v>
      </c>
      <c r="F47" s="702" t="s">
        <v>7231</v>
      </c>
      <c r="G47" s="702" t="s">
        <v>7232</v>
      </c>
      <c r="H47" s="703">
        <v>42521</v>
      </c>
      <c r="I47" s="511">
        <v>135.63</v>
      </c>
      <c r="J47" s="702"/>
      <c r="K47" s="702" t="s">
        <v>3358</v>
      </c>
      <c r="L47" s="703">
        <v>42537</v>
      </c>
      <c r="M47" s="702" t="s">
        <v>4</v>
      </c>
    </row>
    <row r="48" spans="1:13" s="705" customFormat="1" x14ac:dyDescent="0.2">
      <c r="A48" s="702" t="s">
        <v>890</v>
      </c>
      <c r="B48" s="702" t="s">
        <v>900</v>
      </c>
      <c r="C48" s="702" t="s">
        <v>891</v>
      </c>
      <c r="D48" s="702" t="s">
        <v>5772</v>
      </c>
      <c r="E48" s="702" t="s">
        <v>5773</v>
      </c>
      <c r="F48" s="702" t="s">
        <v>5774</v>
      </c>
      <c r="G48" s="702" t="s">
        <v>7233</v>
      </c>
      <c r="H48" s="703">
        <v>42530</v>
      </c>
      <c r="I48" s="511">
        <v>469.48</v>
      </c>
      <c r="J48" s="702" t="s">
        <v>7234</v>
      </c>
      <c r="K48" s="702" t="s">
        <v>7235</v>
      </c>
      <c r="L48" s="703">
        <v>42536</v>
      </c>
      <c r="M48" s="702" t="s">
        <v>4</v>
      </c>
    </row>
    <row r="49" spans="1:13" s="705" customFormat="1" x14ac:dyDescent="0.2">
      <c r="A49" s="702" t="s">
        <v>890</v>
      </c>
      <c r="B49" s="702" t="s">
        <v>900</v>
      </c>
      <c r="C49" s="702" t="s">
        <v>891</v>
      </c>
      <c r="D49" s="702" t="s">
        <v>183</v>
      </c>
      <c r="E49" s="702" t="s">
        <v>184</v>
      </c>
      <c r="F49" s="702" t="s">
        <v>185</v>
      </c>
      <c r="G49" s="702" t="s">
        <v>7236</v>
      </c>
      <c r="H49" s="703">
        <v>42550</v>
      </c>
      <c r="I49" s="511">
        <v>374.62</v>
      </c>
      <c r="J49" s="702" t="s">
        <v>5928</v>
      </c>
      <c r="K49" s="702" t="s">
        <v>97</v>
      </c>
      <c r="L49" s="703">
        <v>42550</v>
      </c>
      <c r="M49" s="702" t="s">
        <v>4</v>
      </c>
    </row>
    <row r="50" spans="1:13" s="705" customFormat="1" x14ac:dyDescent="0.2">
      <c r="A50" s="702" t="s">
        <v>890</v>
      </c>
      <c r="B50" s="702" t="s">
        <v>900</v>
      </c>
      <c r="C50" s="702" t="s">
        <v>891</v>
      </c>
      <c r="D50" s="702" t="s">
        <v>201</v>
      </c>
      <c r="E50" s="702" t="s">
        <v>202</v>
      </c>
      <c r="F50" s="702" t="s">
        <v>203</v>
      </c>
      <c r="G50" s="702" t="s">
        <v>7237</v>
      </c>
      <c r="H50" s="703">
        <v>42521</v>
      </c>
      <c r="I50" s="511">
        <v>45.75</v>
      </c>
      <c r="J50" s="702"/>
      <c r="K50" s="702" t="s">
        <v>132</v>
      </c>
      <c r="L50" s="703">
        <v>42523</v>
      </c>
      <c r="M50" s="702" t="s">
        <v>4</v>
      </c>
    </row>
    <row r="51" spans="1:13" s="705" customFormat="1" x14ac:dyDescent="0.2">
      <c r="A51" s="702" t="s">
        <v>890</v>
      </c>
      <c r="B51" s="702" t="s">
        <v>900</v>
      </c>
      <c r="C51" s="702" t="s">
        <v>891</v>
      </c>
      <c r="D51" s="702" t="s">
        <v>352</v>
      </c>
      <c r="E51" s="702" t="s">
        <v>353</v>
      </c>
      <c r="F51" s="702" t="s">
        <v>354</v>
      </c>
      <c r="G51" s="702" t="s">
        <v>7238</v>
      </c>
      <c r="H51" s="703">
        <v>42543</v>
      </c>
      <c r="I51" s="511">
        <v>58.81</v>
      </c>
      <c r="J51" s="702" t="s">
        <v>7239</v>
      </c>
      <c r="K51" s="702" t="s">
        <v>418</v>
      </c>
      <c r="L51" s="703">
        <v>42544</v>
      </c>
      <c r="M51" s="702" t="s">
        <v>4</v>
      </c>
    </row>
    <row r="52" spans="1:13" s="705" customFormat="1" x14ac:dyDescent="0.2">
      <c r="A52" s="702" t="s">
        <v>890</v>
      </c>
      <c r="B52" s="702" t="s">
        <v>900</v>
      </c>
      <c r="C52" s="702" t="s">
        <v>891</v>
      </c>
      <c r="D52" s="702" t="s">
        <v>348</v>
      </c>
      <c r="E52" s="702" t="s">
        <v>349</v>
      </c>
      <c r="F52" s="702" t="s">
        <v>350</v>
      </c>
      <c r="G52" s="702" t="s">
        <v>7242</v>
      </c>
      <c r="H52" s="703">
        <v>42480</v>
      </c>
      <c r="I52" s="511">
        <v>153.4</v>
      </c>
      <c r="J52" s="702"/>
      <c r="K52" s="702" t="s">
        <v>6598</v>
      </c>
      <c r="L52" s="703">
        <v>42534</v>
      </c>
      <c r="M52" s="702" t="s">
        <v>4</v>
      </c>
    </row>
    <row r="53" spans="1:13" s="705" customFormat="1" x14ac:dyDescent="0.2">
      <c r="A53" s="702" t="s">
        <v>890</v>
      </c>
      <c r="B53" s="702" t="s">
        <v>900</v>
      </c>
      <c r="C53" s="702" t="s">
        <v>891</v>
      </c>
      <c r="D53" s="702" t="s">
        <v>503</v>
      </c>
      <c r="E53" s="702" t="s">
        <v>504</v>
      </c>
      <c r="F53" s="702" t="s">
        <v>505</v>
      </c>
      <c r="G53" s="702" t="s">
        <v>7243</v>
      </c>
      <c r="H53" s="703">
        <v>42545</v>
      </c>
      <c r="I53" s="511">
        <v>199.65</v>
      </c>
      <c r="J53" s="702" t="s">
        <v>7244</v>
      </c>
      <c r="K53" s="702" t="s">
        <v>466</v>
      </c>
      <c r="L53" s="703">
        <v>42548</v>
      </c>
      <c r="M53" s="702" t="s">
        <v>4</v>
      </c>
    </row>
    <row r="54" spans="1:13" s="705" customFormat="1" x14ac:dyDescent="0.2">
      <c r="A54" s="702" t="s">
        <v>890</v>
      </c>
      <c r="B54" s="702" t="s">
        <v>900</v>
      </c>
      <c r="C54" s="702" t="s">
        <v>891</v>
      </c>
      <c r="D54" s="702" t="s">
        <v>384</v>
      </c>
      <c r="E54" s="702" t="s">
        <v>385</v>
      </c>
      <c r="F54" s="702" t="s">
        <v>386</v>
      </c>
      <c r="G54" s="702" t="s">
        <v>7246</v>
      </c>
      <c r="H54" s="703">
        <v>42524</v>
      </c>
      <c r="I54" s="511">
        <v>142.78</v>
      </c>
      <c r="J54" s="702" t="s">
        <v>7247</v>
      </c>
      <c r="K54" s="702" t="s">
        <v>299</v>
      </c>
      <c r="L54" s="703">
        <v>42529</v>
      </c>
      <c r="M54" s="702" t="s">
        <v>4</v>
      </c>
    </row>
    <row r="55" spans="1:13" s="705" customFormat="1" x14ac:dyDescent="0.2">
      <c r="A55" s="702" t="s">
        <v>890</v>
      </c>
      <c r="B55" s="702" t="s">
        <v>900</v>
      </c>
      <c r="C55" s="702" t="s">
        <v>891</v>
      </c>
      <c r="D55" s="702" t="s">
        <v>6237</v>
      </c>
      <c r="E55" s="702" t="s">
        <v>6238</v>
      </c>
      <c r="F55" s="702" t="s">
        <v>6239</v>
      </c>
      <c r="G55" s="702" t="s">
        <v>7249</v>
      </c>
      <c r="H55" s="703">
        <v>42538</v>
      </c>
      <c r="I55" s="511">
        <v>264.99</v>
      </c>
      <c r="J55" s="702" t="s">
        <v>7250</v>
      </c>
      <c r="K55" s="702" t="s">
        <v>6241</v>
      </c>
      <c r="L55" s="703">
        <v>42541</v>
      </c>
      <c r="M55" s="702" t="s">
        <v>4</v>
      </c>
    </row>
    <row r="56" spans="1:13" s="705" customFormat="1" x14ac:dyDescent="0.2">
      <c r="A56" s="702" t="s">
        <v>890</v>
      </c>
      <c r="B56" s="702" t="s">
        <v>900</v>
      </c>
      <c r="C56" s="702" t="s">
        <v>891</v>
      </c>
      <c r="D56" s="702" t="s">
        <v>6237</v>
      </c>
      <c r="E56" s="702" t="s">
        <v>6238</v>
      </c>
      <c r="F56" s="702" t="s">
        <v>6239</v>
      </c>
      <c r="G56" s="702" t="s">
        <v>7252</v>
      </c>
      <c r="H56" s="703">
        <v>42522</v>
      </c>
      <c r="I56" s="511">
        <v>290.39999999999998</v>
      </c>
      <c r="J56" s="702"/>
      <c r="K56" s="702" t="s">
        <v>6241</v>
      </c>
      <c r="L56" s="703">
        <v>42530</v>
      </c>
      <c r="M56" s="702" t="s">
        <v>4</v>
      </c>
    </row>
    <row r="57" spans="1:13" s="705" customFormat="1" x14ac:dyDescent="0.2">
      <c r="A57" s="702" t="s">
        <v>890</v>
      </c>
      <c r="B57" s="702" t="s">
        <v>900</v>
      </c>
      <c r="C57" s="702" t="s">
        <v>891</v>
      </c>
      <c r="D57" s="702" t="s">
        <v>6237</v>
      </c>
      <c r="E57" s="702" t="s">
        <v>6238</v>
      </c>
      <c r="F57" s="702" t="s">
        <v>6239</v>
      </c>
      <c r="G57" s="702" t="s">
        <v>7253</v>
      </c>
      <c r="H57" s="703">
        <v>42522</v>
      </c>
      <c r="I57" s="511">
        <v>411.4</v>
      </c>
      <c r="J57" s="702" t="s">
        <v>7250</v>
      </c>
      <c r="K57" s="702" t="s">
        <v>6241</v>
      </c>
      <c r="L57" s="703">
        <v>42522</v>
      </c>
      <c r="M57" s="702" t="s">
        <v>4</v>
      </c>
    </row>
    <row r="58" spans="1:13" s="705" customFormat="1" x14ac:dyDescent="0.2">
      <c r="A58" s="702" t="s">
        <v>890</v>
      </c>
      <c r="B58" s="702" t="s">
        <v>900</v>
      </c>
      <c r="C58" s="702" t="s">
        <v>891</v>
      </c>
      <c r="D58" s="702" t="s">
        <v>139</v>
      </c>
      <c r="E58" s="702" t="s">
        <v>140</v>
      </c>
      <c r="F58" s="702" t="s">
        <v>141</v>
      </c>
      <c r="G58" s="702" t="s">
        <v>7254</v>
      </c>
      <c r="H58" s="703">
        <v>42541</v>
      </c>
      <c r="I58" s="511">
        <v>112.53</v>
      </c>
      <c r="J58" s="702" t="s">
        <v>7255</v>
      </c>
      <c r="K58" s="702" t="s">
        <v>5319</v>
      </c>
      <c r="L58" s="703">
        <v>42542</v>
      </c>
      <c r="M58" s="702" t="s">
        <v>4</v>
      </c>
    </row>
    <row r="59" spans="1:13" s="705" customFormat="1" x14ac:dyDescent="0.2">
      <c r="A59" s="702" t="s">
        <v>890</v>
      </c>
      <c r="B59" s="702" t="s">
        <v>900</v>
      </c>
      <c r="C59" s="702" t="s">
        <v>891</v>
      </c>
      <c r="D59" s="702" t="s">
        <v>136</v>
      </c>
      <c r="E59" s="702" t="s">
        <v>137</v>
      </c>
      <c r="F59" s="702" t="s">
        <v>138</v>
      </c>
      <c r="G59" s="702" t="s">
        <v>7256</v>
      </c>
      <c r="H59" s="703">
        <v>42523</v>
      </c>
      <c r="I59" s="511">
        <v>1306.8</v>
      </c>
      <c r="J59" s="702" t="s">
        <v>7257</v>
      </c>
      <c r="K59" s="702" t="s">
        <v>1963</v>
      </c>
      <c r="L59" s="703">
        <v>42529</v>
      </c>
      <c r="M59" s="702" t="s">
        <v>4</v>
      </c>
    </row>
    <row r="60" spans="1:13" s="705" customFormat="1" x14ac:dyDescent="0.2">
      <c r="A60" s="702" t="s">
        <v>890</v>
      </c>
      <c r="B60" s="702" t="s">
        <v>900</v>
      </c>
      <c r="C60" s="702" t="s">
        <v>891</v>
      </c>
      <c r="D60" s="702" t="s">
        <v>319</v>
      </c>
      <c r="E60" s="702" t="s">
        <v>320</v>
      </c>
      <c r="F60" s="702" t="s">
        <v>321</v>
      </c>
      <c r="G60" s="702" t="s">
        <v>7258</v>
      </c>
      <c r="H60" s="703">
        <v>42521</v>
      </c>
      <c r="I60" s="511">
        <v>42.1</v>
      </c>
      <c r="J60" s="702" t="s">
        <v>7259</v>
      </c>
      <c r="K60" s="702" t="s">
        <v>299</v>
      </c>
      <c r="L60" s="703">
        <v>42522</v>
      </c>
      <c r="M60" s="702" t="s">
        <v>4</v>
      </c>
    </row>
    <row r="61" spans="1:13" s="705" customFormat="1" x14ac:dyDescent="0.2">
      <c r="A61" s="702" t="s">
        <v>890</v>
      </c>
      <c r="B61" s="702" t="s">
        <v>900</v>
      </c>
      <c r="C61" s="702" t="s">
        <v>891</v>
      </c>
      <c r="D61" s="702" t="s">
        <v>307</v>
      </c>
      <c r="E61" s="702" t="s">
        <v>308</v>
      </c>
      <c r="F61" s="702" t="s">
        <v>309</v>
      </c>
      <c r="G61" s="702" t="s">
        <v>7260</v>
      </c>
      <c r="H61" s="703">
        <v>42538</v>
      </c>
      <c r="I61" s="511">
        <v>194.04</v>
      </c>
      <c r="J61" s="702" t="s">
        <v>7261</v>
      </c>
      <c r="K61" s="702" t="s">
        <v>418</v>
      </c>
      <c r="L61" s="703">
        <v>42538</v>
      </c>
      <c r="M61" s="702" t="s">
        <v>4</v>
      </c>
    </row>
    <row r="62" spans="1:13" s="705" customFormat="1" x14ac:dyDescent="0.2">
      <c r="A62" s="702" t="s">
        <v>890</v>
      </c>
      <c r="B62" s="702" t="s">
        <v>900</v>
      </c>
      <c r="C62" s="702" t="s">
        <v>891</v>
      </c>
      <c r="D62" s="702" t="s">
        <v>307</v>
      </c>
      <c r="E62" s="702" t="s">
        <v>308</v>
      </c>
      <c r="F62" s="702" t="s">
        <v>309</v>
      </c>
      <c r="G62" s="702" t="s">
        <v>7262</v>
      </c>
      <c r="H62" s="703">
        <v>42520</v>
      </c>
      <c r="I62" s="511">
        <v>111.32</v>
      </c>
      <c r="J62" s="702" t="s">
        <v>6508</v>
      </c>
      <c r="K62" s="702" t="s">
        <v>299</v>
      </c>
      <c r="L62" s="703">
        <v>42529</v>
      </c>
      <c r="M62" s="702" t="s">
        <v>4</v>
      </c>
    </row>
    <row r="63" spans="1:13" s="705" customFormat="1" x14ac:dyDescent="0.2">
      <c r="A63" s="702" t="s">
        <v>890</v>
      </c>
      <c r="B63" s="702" t="s">
        <v>900</v>
      </c>
      <c r="C63" s="702" t="s">
        <v>891</v>
      </c>
      <c r="D63" s="702" t="s">
        <v>307</v>
      </c>
      <c r="E63" s="702" t="s">
        <v>308</v>
      </c>
      <c r="F63" s="702" t="s">
        <v>309</v>
      </c>
      <c r="G63" s="702" t="s">
        <v>7263</v>
      </c>
      <c r="H63" s="703">
        <v>42520</v>
      </c>
      <c r="I63" s="511">
        <v>234.14</v>
      </c>
      <c r="J63" s="702" t="s">
        <v>7264</v>
      </c>
      <c r="K63" s="702" t="s">
        <v>418</v>
      </c>
      <c r="L63" s="703">
        <v>42529</v>
      </c>
      <c r="M63" s="702" t="s">
        <v>4</v>
      </c>
    </row>
    <row r="64" spans="1:13" s="705" customFormat="1" x14ac:dyDescent="0.2">
      <c r="A64" s="702" t="s">
        <v>890</v>
      </c>
      <c r="B64" s="702" t="s">
        <v>900</v>
      </c>
      <c r="C64" s="702" t="s">
        <v>891</v>
      </c>
      <c r="D64" s="702" t="s">
        <v>6566</v>
      </c>
      <c r="E64" s="702" t="s">
        <v>6567</v>
      </c>
      <c r="F64" s="702" t="s">
        <v>6568</v>
      </c>
      <c r="G64" s="702" t="s">
        <v>7265</v>
      </c>
      <c r="H64" s="703">
        <v>42549</v>
      </c>
      <c r="I64" s="511">
        <v>52.03</v>
      </c>
      <c r="J64" s="702" t="s">
        <v>7266</v>
      </c>
      <c r="K64" s="702" t="s">
        <v>145</v>
      </c>
      <c r="L64" s="703">
        <v>42550</v>
      </c>
      <c r="M64" s="702" t="s">
        <v>4</v>
      </c>
    </row>
    <row r="65" spans="1:13" s="705" customFormat="1" x14ac:dyDescent="0.2">
      <c r="A65" s="702" t="s">
        <v>890</v>
      </c>
      <c r="B65" s="702" t="s">
        <v>900</v>
      </c>
      <c r="C65" s="702" t="s">
        <v>891</v>
      </c>
      <c r="D65" s="702" t="s">
        <v>255</v>
      </c>
      <c r="E65" s="702" t="s">
        <v>256</v>
      </c>
      <c r="F65" s="702" t="s">
        <v>257</v>
      </c>
      <c r="G65" s="702" t="s">
        <v>7269</v>
      </c>
      <c r="H65" s="703">
        <v>42542</v>
      </c>
      <c r="I65" s="511">
        <v>123.15</v>
      </c>
      <c r="J65" s="702"/>
      <c r="K65" s="702" t="s">
        <v>7270</v>
      </c>
      <c r="L65" s="703">
        <v>42543</v>
      </c>
      <c r="M65" s="702" t="s">
        <v>4</v>
      </c>
    </row>
    <row r="66" spans="1:13" s="705" customFormat="1" x14ac:dyDescent="0.2">
      <c r="A66" s="702" t="s">
        <v>890</v>
      </c>
      <c r="B66" s="702" t="s">
        <v>900</v>
      </c>
      <c r="C66" s="702" t="s">
        <v>891</v>
      </c>
      <c r="D66" s="702" t="s">
        <v>255</v>
      </c>
      <c r="E66" s="702" t="s">
        <v>256</v>
      </c>
      <c r="F66" s="702" t="s">
        <v>257</v>
      </c>
      <c r="G66" s="702" t="s">
        <v>7271</v>
      </c>
      <c r="H66" s="703">
        <v>42534</v>
      </c>
      <c r="I66" s="511">
        <v>14.8</v>
      </c>
      <c r="J66" s="702"/>
      <c r="K66" s="702" t="s">
        <v>1648</v>
      </c>
      <c r="L66" s="703">
        <v>42543</v>
      </c>
      <c r="M66" s="702" t="s">
        <v>4</v>
      </c>
    </row>
    <row r="67" spans="1:13" s="705" customFormat="1" x14ac:dyDescent="0.2">
      <c r="A67" s="702" t="s">
        <v>890</v>
      </c>
      <c r="B67" s="702" t="s">
        <v>900</v>
      </c>
      <c r="C67" s="702" t="s">
        <v>891</v>
      </c>
      <c r="D67" s="702" t="s">
        <v>983</v>
      </c>
      <c r="E67" s="702" t="s">
        <v>984</v>
      </c>
      <c r="F67" s="702" t="s">
        <v>985</v>
      </c>
      <c r="G67" s="702" t="s">
        <v>7272</v>
      </c>
      <c r="H67" s="703">
        <v>42537</v>
      </c>
      <c r="I67" s="511">
        <v>365.84</v>
      </c>
      <c r="J67" s="702" t="s">
        <v>7273</v>
      </c>
      <c r="K67" s="702" t="s">
        <v>7274</v>
      </c>
      <c r="L67" s="703">
        <v>42538</v>
      </c>
      <c r="M67" s="702" t="s">
        <v>4</v>
      </c>
    </row>
    <row r="68" spans="1:13" s="705" customFormat="1" x14ac:dyDescent="0.2">
      <c r="A68" s="702" t="s">
        <v>890</v>
      </c>
      <c r="B68" s="702" t="s">
        <v>900</v>
      </c>
      <c r="C68" s="702" t="s">
        <v>891</v>
      </c>
      <c r="D68" s="702" t="s">
        <v>68</v>
      </c>
      <c r="E68" s="702" t="s">
        <v>69</v>
      </c>
      <c r="F68" s="702" t="s">
        <v>70</v>
      </c>
      <c r="G68" s="702" t="s">
        <v>7275</v>
      </c>
      <c r="H68" s="703">
        <v>42537</v>
      </c>
      <c r="I68" s="511">
        <v>343.18</v>
      </c>
      <c r="J68" s="702"/>
      <c r="K68" s="702" t="s">
        <v>545</v>
      </c>
      <c r="L68" s="703">
        <v>42541</v>
      </c>
      <c r="M68" s="702" t="s">
        <v>4</v>
      </c>
    </row>
    <row r="69" spans="1:13" s="705" customFormat="1" x14ac:dyDescent="0.2">
      <c r="A69" s="702" t="s">
        <v>890</v>
      </c>
      <c r="B69" s="702" t="s">
        <v>900</v>
      </c>
      <c r="C69" s="702" t="s">
        <v>891</v>
      </c>
      <c r="D69" s="702" t="s">
        <v>175</v>
      </c>
      <c r="E69" s="702" t="s">
        <v>176</v>
      </c>
      <c r="F69" s="702" t="s">
        <v>177</v>
      </c>
      <c r="G69" s="702" t="s">
        <v>7276</v>
      </c>
      <c r="H69" s="703">
        <v>42549</v>
      </c>
      <c r="I69" s="511">
        <v>539.47</v>
      </c>
      <c r="J69" s="702" t="s">
        <v>7277</v>
      </c>
      <c r="K69" s="702" t="s">
        <v>466</v>
      </c>
      <c r="L69" s="703">
        <v>42549</v>
      </c>
      <c r="M69" s="702" t="s">
        <v>4</v>
      </c>
    </row>
    <row r="70" spans="1:13" s="705" customFormat="1" x14ac:dyDescent="0.2">
      <c r="A70" s="702" t="s">
        <v>890</v>
      </c>
      <c r="B70" s="702" t="s">
        <v>900</v>
      </c>
      <c r="C70" s="702" t="s">
        <v>891</v>
      </c>
      <c r="D70" s="702" t="s">
        <v>175</v>
      </c>
      <c r="E70" s="702" t="s">
        <v>176</v>
      </c>
      <c r="F70" s="702" t="s">
        <v>177</v>
      </c>
      <c r="G70" s="702" t="s">
        <v>7278</v>
      </c>
      <c r="H70" s="703">
        <v>42549</v>
      </c>
      <c r="I70" s="511">
        <v>132.77000000000001</v>
      </c>
      <c r="J70" s="702"/>
      <c r="K70" s="702" t="s">
        <v>145</v>
      </c>
      <c r="L70" s="703">
        <v>42549</v>
      </c>
      <c r="M70" s="702" t="s">
        <v>4</v>
      </c>
    </row>
    <row r="71" spans="1:13" s="705" customFormat="1" x14ac:dyDescent="0.2">
      <c r="A71" s="702" t="s">
        <v>890</v>
      </c>
      <c r="B71" s="702" t="s">
        <v>900</v>
      </c>
      <c r="C71" s="702" t="s">
        <v>891</v>
      </c>
      <c r="D71" s="702" t="s">
        <v>175</v>
      </c>
      <c r="E71" s="702" t="s">
        <v>176</v>
      </c>
      <c r="F71" s="702" t="s">
        <v>177</v>
      </c>
      <c r="G71" s="702" t="s">
        <v>7279</v>
      </c>
      <c r="H71" s="703">
        <v>42549</v>
      </c>
      <c r="I71" s="511">
        <v>182.2</v>
      </c>
      <c r="J71" s="702"/>
      <c r="K71" s="702" t="s">
        <v>145</v>
      </c>
      <c r="L71" s="703">
        <v>42549</v>
      </c>
      <c r="M71" s="702" t="s">
        <v>4</v>
      </c>
    </row>
    <row r="72" spans="1:13" s="705" customFormat="1" x14ac:dyDescent="0.2">
      <c r="A72" s="702" t="s">
        <v>890</v>
      </c>
      <c r="B72" s="702" t="s">
        <v>900</v>
      </c>
      <c r="C72" s="702" t="s">
        <v>891</v>
      </c>
      <c r="D72" s="702" t="s">
        <v>481</v>
      </c>
      <c r="E72" s="702" t="s">
        <v>482</v>
      </c>
      <c r="F72" s="702" t="s">
        <v>483</v>
      </c>
      <c r="G72" s="702" t="s">
        <v>7280</v>
      </c>
      <c r="H72" s="703">
        <v>42533</v>
      </c>
      <c r="I72" s="511">
        <v>228</v>
      </c>
      <c r="J72" s="702"/>
      <c r="K72" s="702" t="s">
        <v>365</v>
      </c>
      <c r="L72" s="703">
        <v>42537</v>
      </c>
      <c r="M72" s="702" t="s">
        <v>4</v>
      </c>
    </row>
    <row r="73" spans="1:13" s="705" customFormat="1" x14ac:dyDescent="0.2">
      <c r="A73" s="702" t="s">
        <v>890</v>
      </c>
      <c r="B73" s="702" t="s">
        <v>900</v>
      </c>
      <c r="C73" s="702" t="s">
        <v>891</v>
      </c>
      <c r="D73" s="702" t="s">
        <v>481</v>
      </c>
      <c r="E73" s="702" t="s">
        <v>482</v>
      </c>
      <c r="F73" s="702" t="s">
        <v>483</v>
      </c>
      <c r="G73" s="702" t="s">
        <v>7281</v>
      </c>
      <c r="H73" s="703">
        <v>42527</v>
      </c>
      <c r="I73" s="511">
        <v>343.99</v>
      </c>
      <c r="J73" s="702"/>
      <c r="K73" s="702" t="s">
        <v>365</v>
      </c>
      <c r="L73" s="703">
        <v>42535</v>
      </c>
      <c r="M73" s="702" t="s">
        <v>4</v>
      </c>
    </row>
    <row r="74" spans="1:13" s="705" customFormat="1" x14ac:dyDescent="0.2">
      <c r="A74" s="702" t="s">
        <v>890</v>
      </c>
      <c r="B74" s="702" t="s">
        <v>900</v>
      </c>
      <c r="C74" s="702" t="s">
        <v>891</v>
      </c>
      <c r="D74" s="702" t="s">
        <v>481</v>
      </c>
      <c r="E74" s="702" t="s">
        <v>482</v>
      </c>
      <c r="F74" s="702" t="s">
        <v>483</v>
      </c>
      <c r="G74" s="702" t="s">
        <v>7282</v>
      </c>
      <c r="H74" s="703">
        <v>42527</v>
      </c>
      <c r="I74" s="511">
        <v>215</v>
      </c>
      <c r="J74" s="702"/>
      <c r="K74" s="702" t="s">
        <v>365</v>
      </c>
      <c r="L74" s="703">
        <v>42535</v>
      </c>
      <c r="M74" s="702" t="s">
        <v>4</v>
      </c>
    </row>
    <row r="75" spans="1:13" x14ac:dyDescent="0.2">
      <c r="I75" s="512">
        <f>SUM(I2:I74)</f>
        <v>54475.71</v>
      </c>
    </row>
  </sheetData>
  <sortState ref="A2:M74">
    <sortCondition ref="C2:C74"/>
  </sortState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workbookViewId="0">
      <selection activeCell="A2" sqref="A2:XFD12"/>
    </sheetView>
  </sheetViews>
  <sheetFormatPr defaultColWidth="9.140625" defaultRowHeight="12.75" x14ac:dyDescent="0.2"/>
  <cols>
    <col min="1" max="1" width="11.5703125" customWidth="1"/>
    <col min="6" max="6" width="10.140625" bestFit="1" customWidth="1"/>
    <col min="7" max="7" width="13.5703125" customWidth="1"/>
    <col min="8" max="8" width="12.5703125" customWidth="1"/>
    <col min="9" max="9" width="12.140625" style="363" customWidth="1"/>
    <col min="10" max="10" width="14.42578125" customWidth="1"/>
    <col min="11" max="11" width="12.28515625" customWidth="1"/>
    <col min="12" max="12" width="13" customWidth="1"/>
  </cols>
  <sheetData>
    <row r="1" spans="1:13" x14ac:dyDescent="0.2">
      <c r="A1" s="427" t="s">
        <v>888</v>
      </c>
      <c r="B1" s="427" t="s">
        <v>0</v>
      </c>
      <c r="C1" s="427" t="s">
        <v>889</v>
      </c>
      <c r="D1" s="427" t="s">
        <v>1</v>
      </c>
      <c r="E1" s="427" t="s">
        <v>31</v>
      </c>
      <c r="F1" s="427" t="s">
        <v>32</v>
      </c>
      <c r="G1" s="427" t="s">
        <v>40</v>
      </c>
      <c r="H1" s="427" t="s">
        <v>33</v>
      </c>
      <c r="I1" s="508" t="s">
        <v>2</v>
      </c>
      <c r="J1" s="427" t="s">
        <v>36</v>
      </c>
      <c r="K1" s="427" t="s">
        <v>3</v>
      </c>
      <c r="L1" s="427" t="s">
        <v>34</v>
      </c>
      <c r="M1" s="427" t="s">
        <v>35</v>
      </c>
    </row>
    <row r="2" spans="1:13" x14ac:dyDescent="0.2">
      <c r="A2" s="680" t="s">
        <v>896</v>
      </c>
      <c r="B2" s="680" t="s">
        <v>282</v>
      </c>
      <c r="C2" s="680" t="s">
        <v>891</v>
      </c>
      <c r="D2" s="680" t="s">
        <v>80</v>
      </c>
      <c r="E2" s="680" t="s">
        <v>81</v>
      </c>
      <c r="F2" s="680" t="s">
        <v>82</v>
      </c>
      <c r="G2" s="680" t="s">
        <v>826</v>
      </c>
      <c r="H2" s="681">
        <v>42349</v>
      </c>
      <c r="I2" s="682">
        <v>860.99</v>
      </c>
      <c r="J2" s="680" t="s">
        <v>827</v>
      </c>
      <c r="K2" s="680" t="s">
        <v>88</v>
      </c>
      <c r="L2" s="681">
        <v>42349</v>
      </c>
      <c r="M2" s="680" t="s">
        <v>4</v>
      </c>
    </row>
    <row r="3" spans="1:13" x14ac:dyDescent="0.2">
      <c r="A3" s="680" t="s">
        <v>896</v>
      </c>
      <c r="B3" s="680" t="s">
        <v>282</v>
      </c>
      <c r="C3" s="680" t="s">
        <v>891</v>
      </c>
      <c r="D3" s="680" t="s">
        <v>149</v>
      </c>
      <c r="E3" s="680" t="s">
        <v>150</v>
      </c>
      <c r="F3" s="680" t="s">
        <v>151</v>
      </c>
      <c r="G3" s="680" t="s">
        <v>828</v>
      </c>
      <c r="H3" s="681">
        <v>42345</v>
      </c>
      <c r="I3" s="682">
        <v>108.54</v>
      </c>
      <c r="J3" s="680"/>
      <c r="K3" s="680" t="s">
        <v>218</v>
      </c>
      <c r="L3" s="681">
        <v>42346</v>
      </c>
      <c r="M3" s="680" t="s">
        <v>4</v>
      </c>
    </row>
    <row r="4" spans="1:13" x14ac:dyDescent="0.2">
      <c r="A4" s="680" t="s">
        <v>896</v>
      </c>
      <c r="B4" s="680" t="s">
        <v>282</v>
      </c>
      <c r="C4" s="680" t="s">
        <v>891</v>
      </c>
      <c r="D4" s="680" t="s">
        <v>149</v>
      </c>
      <c r="E4" s="680" t="s">
        <v>150</v>
      </c>
      <c r="F4" s="680" t="s">
        <v>151</v>
      </c>
      <c r="G4" s="680" t="s">
        <v>829</v>
      </c>
      <c r="H4" s="681">
        <v>42345</v>
      </c>
      <c r="I4" s="682">
        <v>108.54</v>
      </c>
      <c r="J4" s="680"/>
      <c r="K4" s="680" t="s">
        <v>218</v>
      </c>
      <c r="L4" s="681">
        <v>42346</v>
      </c>
      <c r="M4" s="680" t="s">
        <v>4</v>
      </c>
    </row>
    <row r="5" spans="1:13" x14ac:dyDescent="0.2">
      <c r="A5" s="680" t="s">
        <v>896</v>
      </c>
      <c r="B5" s="680" t="s">
        <v>282</v>
      </c>
      <c r="C5" s="680" t="s">
        <v>891</v>
      </c>
      <c r="D5" s="680" t="s">
        <v>337</v>
      </c>
      <c r="E5" s="680" t="s">
        <v>338</v>
      </c>
      <c r="F5" s="680" t="s">
        <v>339</v>
      </c>
      <c r="G5" s="680" t="s">
        <v>3365</v>
      </c>
      <c r="H5" s="681">
        <v>42359</v>
      </c>
      <c r="I5" s="682">
        <v>406.56</v>
      </c>
      <c r="J5" s="680"/>
      <c r="K5" s="680" t="s">
        <v>135</v>
      </c>
      <c r="L5" s="681">
        <v>42360</v>
      </c>
      <c r="M5" s="680" t="s">
        <v>4</v>
      </c>
    </row>
    <row r="6" spans="1:13" x14ac:dyDescent="0.2">
      <c r="A6" s="680" t="s">
        <v>890</v>
      </c>
      <c r="B6" s="680" t="s">
        <v>282</v>
      </c>
      <c r="C6" s="680" t="s">
        <v>891</v>
      </c>
      <c r="D6" s="680" t="s">
        <v>629</v>
      </c>
      <c r="E6" s="680" t="s">
        <v>630</v>
      </c>
      <c r="F6" s="680" t="s">
        <v>631</v>
      </c>
      <c r="G6" s="680" t="s">
        <v>1338</v>
      </c>
      <c r="H6" s="681">
        <v>42353</v>
      </c>
      <c r="I6" s="682">
        <v>1260</v>
      </c>
      <c r="J6" s="680" t="s">
        <v>1339</v>
      </c>
      <c r="K6" s="680" t="s">
        <v>802</v>
      </c>
      <c r="L6" s="681">
        <v>42356</v>
      </c>
      <c r="M6" s="680" t="s">
        <v>4</v>
      </c>
    </row>
    <row r="7" spans="1:13" x14ac:dyDescent="0.2">
      <c r="A7" s="680" t="s">
        <v>890</v>
      </c>
      <c r="B7" s="680" t="s">
        <v>282</v>
      </c>
      <c r="C7" s="680" t="s">
        <v>891</v>
      </c>
      <c r="D7" s="680" t="s">
        <v>528</v>
      </c>
      <c r="E7" s="680" t="s">
        <v>529</v>
      </c>
      <c r="F7" s="680" t="s">
        <v>530</v>
      </c>
      <c r="G7" s="680" t="s">
        <v>1340</v>
      </c>
      <c r="H7" s="681">
        <v>42361</v>
      </c>
      <c r="I7" s="682">
        <v>500</v>
      </c>
      <c r="J7" s="680" t="s">
        <v>1341</v>
      </c>
      <c r="K7" s="680" t="s">
        <v>306</v>
      </c>
      <c r="L7" s="681">
        <v>42366</v>
      </c>
      <c r="M7" s="680" t="s">
        <v>4</v>
      </c>
    </row>
    <row r="8" spans="1:13" x14ac:dyDescent="0.2">
      <c r="A8" s="680" t="s">
        <v>890</v>
      </c>
      <c r="B8" s="680" t="s">
        <v>282</v>
      </c>
      <c r="C8" s="680" t="s">
        <v>891</v>
      </c>
      <c r="D8" s="680" t="s">
        <v>190</v>
      </c>
      <c r="E8" s="680" t="s">
        <v>191</v>
      </c>
      <c r="F8" s="680"/>
      <c r="G8" s="680" t="s">
        <v>850</v>
      </c>
      <c r="H8" s="681">
        <v>42339</v>
      </c>
      <c r="I8" s="682">
        <v>1459.78</v>
      </c>
      <c r="J8" s="680"/>
      <c r="K8" s="680" t="s">
        <v>2102</v>
      </c>
      <c r="L8" s="681">
        <v>42349</v>
      </c>
      <c r="M8" s="680" t="s">
        <v>4</v>
      </c>
    </row>
    <row r="9" spans="1:13" x14ac:dyDescent="0.2">
      <c r="A9" s="680" t="s">
        <v>890</v>
      </c>
      <c r="B9" s="680" t="s">
        <v>282</v>
      </c>
      <c r="C9" s="680" t="s">
        <v>891</v>
      </c>
      <c r="D9" s="680" t="s">
        <v>94</v>
      </c>
      <c r="E9" s="680" t="s">
        <v>95</v>
      </c>
      <c r="F9" s="680" t="s">
        <v>96</v>
      </c>
      <c r="G9" s="680" t="s">
        <v>3366</v>
      </c>
      <c r="H9" s="681">
        <v>42352</v>
      </c>
      <c r="I9" s="682">
        <v>441.47</v>
      </c>
      <c r="J9" s="680"/>
      <c r="K9" s="680" t="s">
        <v>135</v>
      </c>
      <c r="L9" s="681">
        <v>42361</v>
      </c>
      <c r="M9" s="680" t="s">
        <v>4</v>
      </c>
    </row>
    <row r="10" spans="1:13" x14ac:dyDescent="0.2">
      <c r="A10" s="680" t="s">
        <v>890</v>
      </c>
      <c r="B10" s="680" t="s">
        <v>282</v>
      </c>
      <c r="C10" s="680" t="s">
        <v>891</v>
      </c>
      <c r="D10" s="680" t="s">
        <v>352</v>
      </c>
      <c r="E10" s="680" t="s">
        <v>353</v>
      </c>
      <c r="F10" s="680" t="s">
        <v>354</v>
      </c>
      <c r="G10" s="680" t="s">
        <v>858</v>
      </c>
      <c r="H10" s="681">
        <v>42355</v>
      </c>
      <c r="I10" s="682">
        <v>296.83</v>
      </c>
      <c r="J10" s="680"/>
      <c r="K10" s="680" t="s">
        <v>305</v>
      </c>
      <c r="L10" s="681">
        <v>42355</v>
      </c>
      <c r="M10" s="680" t="s">
        <v>4</v>
      </c>
    </row>
    <row r="11" spans="1:13" x14ac:dyDescent="0.2">
      <c r="A11" s="680" t="s">
        <v>890</v>
      </c>
      <c r="B11" s="680" t="s">
        <v>282</v>
      </c>
      <c r="C11" s="680" t="s">
        <v>892</v>
      </c>
      <c r="D11" s="680" t="s">
        <v>90</v>
      </c>
      <c r="E11" s="680" t="s">
        <v>91</v>
      </c>
      <c r="F11" s="680" t="s">
        <v>92</v>
      </c>
      <c r="G11" s="680" t="s">
        <v>815</v>
      </c>
      <c r="H11" s="681">
        <v>42349</v>
      </c>
      <c r="I11" s="682">
        <v>-44.83</v>
      </c>
      <c r="J11" s="680" t="s">
        <v>816</v>
      </c>
      <c r="K11" s="680" t="s">
        <v>2101</v>
      </c>
      <c r="L11" s="681">
        <v>42353</v>
      </c>
      <c r="M11" s="680" t="s">
        <v>4</v>
      </c>
    </row>
    <row r="12" spans="1:13" x14ac:dyDescent="0.2">
      <c r="A12" s="680" t="s">
        <v>890</v>
      </c>
      <c r="B12" s="680" t="s">
        <v>89</v>
      </c>
      <c r="C12" s="680" t="s">
        <v>891</v>
      </c>
      <c r="D12" s="680" t="s">
        <v>330</v>
      </c>
      <c r="E12" s="680" t="s">
        <v>331</v>
      </c>
      <c r="F12" s="680" t="s">
        <v>332</v>
      </c>
      <c r="G12" s="680" t="s">
        <v>881</v>
      </c>
      <c r="H12" s="681">
        <v>41974</v>
      </c>
      <c r="I12" s="682">
        <v>176.87</v>
      </c>
      <c r="J12" s="680"/>
      <c r="K12" s="680" t="s">
        <v>608</v>
      </c>
      <c r="L12" s="681">
        <v>42359</v>
      </c>
      <c r="M12" s="680" t="s">
        <v>4</v>
      </c>
    </row>
    <row r="13" spans="1:13" x14ac:dyDescent="0.2">
      <c r="A13" s="680"/>
      <c r="B13" s="680"/>
      <c r="C13" s="680"/>
      <c r="D13" s="680"/>
      <c r="E13" s="680"/>
      <c r="F13" s="680"/>
      <c r="G13" s="680"/>
      <c r="H13" s="680"/>
      <c r="I13" s="683">
        <v>5574.75</v>
      </c>
      <c r="J13" s="680"/>
      <c r="K13" s="680"/>
      <c r="L13" s="680"/>
      <c r="M13" s="680"/>
    </row>
    <row r="14" spans="1:13" x14ac:dyDescent="0.2">
      <c r="A14" s="377"/>
      <c r="B14" s="377"/>
      <c r="C14" s="377"/>
      <c r="D14" s="377"/>
      <c r="E14" s="377"/>
      <c r="F14" s="377"/>
      <c r="G14" s="377"/>
      <c r="H14" s="378"/>
      <c r="I14" s="509"/>
      <c r="J14" s="377"/>
      <c r="K14" s="377"/>
      <c r="L14" s="378"/>
      <c r="M14" s="377"/>
    </row>
    <row r="15" spans="1:13" x14ac:dyDescent="0.2">
      <c r="A15" s="377"/>
      <c r="B15" s="377"/>
      <c r="C15" s="377"/>
      <c r="D15" s="377"/>
      <c r="E15" s="377"/>
      <c r="F15" s="377"/>
      <c r="G15" s="377"/>
      <c r="H15" s="378"/>
      <c r="I15" s="509"/>
      <c r="J15" s="377"/>
      <c r="K15" s="377"/>
      <c r="L15" s="378"/>
      <c r="M15" s="377"/>
    </row>
    <row r="16" spans="1:13" x14ac:dyDescent="0.2">
      <c r="A16" s="377"/>
      <c r="B16" s="377"/>
      <c r="C16" s="377"/>
      <c r="D16" s="377"/>
      <c r="E16" s="377"/>
      <c r="F16" s="377"/>
      <c r="G16" s="377"/>
      <c r="H16" s="378"/>
      <c r="I16" s="509"/>
      <c r="J16" s="377"/>
      <c r="K16" s="377"/>
      <c r="L16" s="378"/>
      <c r="M16" s="377"/>
    </row>
    <row r="17" spans="1:13" x14ac:dyDescent="0.2">
      <c r="A17" s="377"/>
      <c r="B17" s="377"/>
      <c r="C17" s="377"/>
      <c r="D17" s="377"/>
      <c r="E17" s="377"/>
      <c r="F17" s="377"/>
      <c r="G17" s="377"/>
      <c r="H17" s="378"/>
      <c r="I17" s="509"/>
      <c r="J17" s="377"/>
      <c r="K17" s="377"/>
      <c r="L17" s="378"/>
      <c r="M17" s="377"/>
    </row>
    <row r="18" spans="1:13" x14ac:dyDescent="0.2">
      <c r="A18" s="377"/>
      <c r="B18" s="377"/>
      <c r="C18" s="377"/>
      <c r="D18" s="377"/>
      <c r="E18" s="377"/>
      <c r="F18" s="377"/>
      <c r="G18" s="377"/>
      <c r="H18" s="378"/>
      <c r="I18" s="509"/>
      <c r="J18" s="377"/>
      <c r="K18" s="377"/>
      <c r="L18" s="378"/>
      <c r="M18" s="377"/>
    </row>
    <row r="19" spans="1:13" x14ac:dyDescent="0.2">
      <c r="A19" s="377"/>
      <c r="B19" s="377"/>
      <c r="C19" s="377"/>
      <c r="D19" s="377"/>
      <c r="E19" s="377"/>
      <c r="F19" s="377"/>
      <c r="G19" s="377"/>
      <c r="H19" s="378"/>
      <c r="I19" s="509"/>
      <c r="J19" s="377"/>
      <c r="K19" s="377"/>
      <c r="L19" s="378"/>
      <c r="M19" s="377"/>
    </row>
    <row r="20" spans="1:13" x14ac:dyDescent="0.2">
      <c r="A20" s="377"/>
      <c r="B20" s="377"/>
      <c r="C20" s="377"/>
      <c r="D20" s="377"/>
      <c r="E20" s="377"/>
      <c r="F20" s="377"/>
      <c r="G20" s="377"/>
      <c r="H20" s="378"/>
      <c r="I20" s="509"/>
      <c r="J20" s="377"/>
      <c r="K20" s="377"/>
      <c r="L20" s="378"/>
      <c r="M20" s="377"/>
    </row>
    <row r="21" spans="1:13" x14ac:dyDescent="0.2">
      <c r="A21" s="377"/>
      <c r="B21" s="377"/>
      <c r="C21" s="377"/>
      <c r="D21" s="377"/>
      <c r="E21" s="377"/>
      <c r="F21" s="377"/>
      <c r="G21" s="377"/>
      <c r="H21" s="378"/>
      <c r="I21" s="509"/>
      <c r="J21" s="377"/>
      <c r="K21" s="377"/>
      <c r="L21" s="378"/>
      <c r="M21" s="377"/>
    </row>
    <row r="22" spans="1:13" x14ac:dyDescent="0.2">
      <c r="A22" s="377"/>
      <c r="B22" s="377"/>
      <c r="C22" s="377"/>
      <c r="D22" s="377"/>
      <c r="E22" s="377"/>
      <c r="F22" s="377"/>
      <c r="G22" s="377"/>
      <c r="H22" s="378"/>
      <c r="I22" s="509"/>
      <c r="J22" s="377"/>
      <c r="K22" s="377"/>
      <c r="L22" s="378"/>
      <c r="M22" s="377"/>
    </row>
    <row r="23" spans="1:13" x14ac:dyDescent="0.2">
      <c r="A23" s="377"/>
      <c r="B23" s="377"/>
      <c r="C23" s="377"/>
      <c r="D23" s="377"/>
      <c r="E23" s="377"/>
      <c r="F23" s="377"/>
      <c r="G23" s="377"/>
      <c r="H23" s="378"/>
      <c r="I23" s="509"/>
      <c r="J23" s="377"/>
      <c r="K23" s="377"/>
      <c r="L23" s="378"/>
      <c r="M23" s="377"/>
    </row>
    <row r="24" spans="1:13" x14ac:dyDescent="0.2">
      <c r="A24" s="377"/>
      <c r="B24" s="377"/>
      <c r="C24" s="377"/>
      <c r="D24" s="377"/>
      <c r="E24" s="377"/>
      <c r="F24" s="377"/>
      <c r="G24" s="377"/>
      <c r="H24" s="378"/>
      <c r="I24" s="509"/>
      <c r="J24" s="377"/>
      <c r="K24" s="377"/>
      <c r="L24" s="378"/>
      <c r="M24" s="377"/>
    </row>
    <row r="25" spans="1:13" x14ac:dyDescent="0.2">
      <c r="A25" s="377"/>
      <c r="B25" s="377"/>
      <c r="C25" s="377"/>
      <c r="D25" s="377"/>
      <c r="E25" s="377"/>
      <c r="F25" s="377"/>
      <c r="G25" s="377"/>
      <c r="H25" s="378"/>
      <c r="I25" s="509"/>
      <c r="J25" s="377"/>
      <c r="K25" s="377"/>
      <c r="L25" s="378"/>
      <c r="M25" s="377"/>
    </row>
    <row r="26" spans="1:13" x14ac:dyDescent="0.2">
      <c r="A26" s="377"/>
      <c r="B26" s="377"/>
      <c r="C26" s="377"/>
      <c r="D26" s="377"/>
      <c r="E26" s="377"/>
      <c r="F26" s="377"/>
      <c r="G26" s="377"/>
      <c r="H26" s="378"/>
      <c r="I26" s="509"/>
      <c r="J26" s="377"/>
      <c r="K26" s="377"/>
      <c r="L26" s="378"/>
      <c r="M26" s="377"/>
    </row>
    <row r="27" spans="1:13" x14ac:dyDescent="0.2">
      <c r="A27" s="377"/>
      <c r="B27" s="377"/>
      <c r="C27" s="377"/>
      <c r="D27" s="377"/>
      <c r="E27" s="377"/>
      <c r="F27" s="377"/>
      <c r="G27" s="377"/>
      <c r="H27" s="378"/>
      <c r="I27" s="509"/>
      <c r="J27" s="377"/>
      <c r="K27" s="377"/>
      <c r="L27" s="378"/>
      <c r="M27" s="377"/>
    </row>
    <row r="28" spans="1:13" x14ac:dyDescent="0.2">
      <c r="A28" s="377"/>
      <c r="B28" s="377"/>
      <c r="C28" s="377"/>
      <c r="D28" s="377"/>
      <c r="E28" s="377"/>
      <c r="F28" s="377"/>
      <c r="G28" s="377"/>
      <c r="H28" s="378"/>
      <c r="I28" s="509"/>
      <c r="J28" s="377"/>
      <c r="K28" s="377"/>
      <c r="L28" s="378"/>
      <c r="M28" s="377"/>
    </row>
    <row r="29" spans="1:13" x14ac:dyDescent="0.2">
      <c r="A29" s="377"/>
      <c r="B29" s="377"/>
      <c r="C29" s="377"/>
      <c r="D29" s="377"/>
      <c r="E29" s="377"/>
      <c r="F29" s="377"/>
      <c r="G29" s="377"/>
      <c r="H29" s="378"/>
      <c r="I29" s="509"/>
      <c r="J29" s="377"/>
      <c r="K29" s="377"/>
      <c r="L29" s="378"/>
      <c r="M29" s="377"/>
    </row>
    <row r="30" spans="1:13" x14ac:dyDescent="0.2">
      <c r="A30" s="377"/>
      <c r="B30" s="377"/>
      <c r="C30" s="377"/>
      <c r="D30" s="377"/>
      <c r="E30" s="377"/>
      <c r="F30" s="377"/>
      <c r="G30" s="377"/>
      <c r="H30" s="378"/>
      <c r="I30" s="509"/>
      <c r="J30" s="377"/>
      <c r="K30" s="377"/>
      <c r="L30" s="378"/>
      <c r="M30" s="377"/>
    </row>
    <row r="31" spans="1:13" x14ac:dyDescent="0.2">
      <c r="A31" s="377"/>
      <c r="B31" s="377"/>
      <c r="C31" s="377"/>
      <c r="D31" s="377"/>
      <c r="E31" s="377"/>
      <c r="F31" s="377"/>
      <c r="G31" s="377"/>
      <c r="H31" s="378"/>
      <c r="I31" s="509"/>
      <c r="J31" s="377"/>
      <c r="K31" s="377"/>
      <c r="L31" s="378"/>
      <c r="M31" s="377"/>
    </row>
    <row r="32" spans="1:13" x14ac:dyDescent="0.2">
      <c r="A32" s="377"/>
      <c r="B32" s="377"/>
      <c r="C32" s="377"/>
      <c r="D32" s="377"/>
      <c r="E32" s="377"/>
      <c r="F32" s="377"/>
      <c r="G32" s="377"/>
      <c r="H32" s="378"/>
      <c r="I32" s="509"/>
      <c r="J32" s="377"/>
      <c r="K32" s="377"/>
      <c r="L32" s="378"/>
      <c r="M32" s="377"/>
    </row>
    <row r="33" spans="1:13" x14ac:dyDescent="0.2">
      <c r="A33" s="377"/>
      <c r="B33" s="377"/>
      <c r="C33" s="377"/>
      <c r="D33" s="377"/>
      <c r="E33" s="377"/>
      <c r="F33" s="377"/>
      <c r="G33" s="377"/>
      <c r="H33" s="378"/>
      <c r="I33" s="509"/>
      <c r="J33" s="377"/>
      <c r="K33" s="377"/>
      <c r="L33" s="378"/>
      <c r="M33" s="377"/>
    </row>
    <row r="34" spans="1:13" x14ac:dyDescent="0.2">
      <c r="A34" s="377"/>
      <c r="B34" s="377"/>
      <c r="C34" s="377"/>
      <c r="D34" s="377"/>
      <c r="E34" s="377"/>
      <c r="F34" s="377"/>
      <c r="G34" s="377"/>
      <c r="H34" s="378"/>
      <c r="I34" s="509"/>
      <c r="J34" s="377"/>
      <c r="K34" s="377"/>
      <c r="L34" s="378"/>
      <c r="M34" s="377"/>
    </row>
    <row r="35" spans="1:13" x14ac:dyDescent="0.2">
      <c r="A35" s="377"/>
      <c r="B35" s="377"/>
      <c r="C35" s="377"/>
      <c r="D35" s="377"/>
      <c r="E35" s="377"/>
      <c r="F35" s="377"/>
      <c r="G35" s="377"/>
      <c r="H35" s="378"/>
      <c r="I35" s="509"/>
      <c r="J35" s="377"/>
      <c r="K35" s="377"/>
      <c r="L35" s="378"/>
      <c r="M35" s="377"/>
    </row>
    <row r="36" spans="1:13" x14ac:dyDescent="0.2">
      <c r="A36" s="377"/>
      <c r="B36" s="377"/>
      <c r="C36" s="377"/>
      <c r="D36" s="377"/>
      <c r="E36" s="377"/>
      <c r="F36" s="377"/>
      <c r="G36" s="377"/>
      <c r="H36" s="378"/>
      <c r="I36" s="509"/>
      <c r="J36" s="377"/>
      <c r="K36" s="377"/>
      <c r="L36" s="378"/>
      <c r="M36" s="377"/>
    </row>
    <row r="37" spans="1:13" x14ac:dyDescent="0.2">
      <c r="A37" s="377"/>
      <c r="B37" s="377"/>
      <c r="C37" s="377"/>
      <c r="D37" s="377"/>
      <c r="E37" s="377"/>
      <c r="F37" s="377"/>
      <c r="G37" s="377"/>
      <c r="H37" s="378"/>
      <c r="I37" s="509"/>
      <c r="J37" s="377"/>
      <c r="K37" s="377"/>
      <c r="L37" s="378"/>
      <c r="M37" s="377"/>
    </row>
    <row r="38" spans="1:13" x14ac:dyDescent="0.2">
      <c r="A38" s="377"/>
      <c r="B38" s="377"/>
      <c r="C38" s="377"/>
      <c r="D38" s="377"/>
      <c r="E38" s="377"/>
      <c r="F38" s="377"/>
      <c r="G38" s="377"/>
      <c r="H38" s="378"/>
      <c r="I38" s="509"/>
      <c r="J38" s="377"/>
      <c r="K38" s="377"/>
      <c r="L38" s="378"/>
      <c r="M38" s="377"/>
    </row>
    <row r="39" spans="1:13" x14ac:dyDescent="0.2">
      <c r="A39" s="377"/>
      <c r="B39" s="377"/>
      <c r="C39" s="377"/>
      <c r="D39" s="377"/>
      <c r="E39" s="377"/>
      <c r="F39" s="377"/>
      <c r="G39" s="377"/>
      <c r="H39" s="378"/>
      <c r="I39" s="509"/>
      <c r="J39" s="377"/>
      <c r="K39" s="377"/>
      <c r="L39" s="378"/>
      <c r="M39" s="377"/>
    </row>
    <row r="40" spans="1:13" x14ac:dyDescent="0.2">
      <c r="A40" s="377"/>
      <c r="B40" s="377"/>
      <c r="C40" s="377"/>
      <c r="D40" s="377"/>
      <c r="E40" s="377"/>
      <c r="F40" s="377"/>
      <c r="G40" s="377"/>
      <c r="H40" s="378"/>
      <c r="I40" s="509"/>
      <c r="J40" s="377"/>
      <c r="K40" s="377"/>
      <c r="L40" s="378"/>
      <c r="M40" s="377"/>
    </row>
    <row r="41" spans="1:13" x14ac:dyDescent="0.2">
      <c r="A41" s="377"/>
      <c r="B41" s="377"/>
      <c r="C41" s="377"/>
      <c r="D41" s="377"/>
      <c r="E41" s="377"/>
      <c r="F41" s="377"/>
      <c r="G41" s="377"/>
      <c r="H41" s="378"/>
      <c r="I41" s="509"/>
      <c r="J41" s="377"/>
      <c r="K41" s="377"/>
      <c r="L41" s="378"/>
      <c r="M41" s="377"/>
    </row>
  </sheetData>
  <sortState ref="A2:M221">
    <sortCondition ref="C2:C221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27"/>
  <sheetViews>
    <sheetView topLeftCell="C1899" workbookViewId="0">
      <selection activeCell="K1927" sqref="K1927"/>
    </sheetView>
  </sheetViews>
  <sheetFormatPr defaultColWidth="9.140625" defaultRowHeight="12.75" x14ac:dyDescent="0.2"/>
  <cols>
    <col min="1" max="1" width="15" customWidth="1"/>
    <col min="3" max="3" width="5.5703125" customWidth="1"/>
    <col min="5" max="5" width="27" customWidth="1"/>
    <col min="6" max="6" width="14.5703125" customWidth="1"/>
    <col min="7" max="7" width="17.28515625" customWidth="1"/>
    <col min="8" max="8" width="16.28515625" customWidth="1"/>
    <col min="9" max="9" width="12.140625" customWidth="1"/>
    <col min="10" max="11" width="12.140625" style="362" customWidth="1"/>
    <col min="12" max="12" width="17.140625" customWidth="1"/>
    <col min="13" max="13" width="18.28515625" customWidth="1"/>
    <col min="14" max="14" width="20.42578125" customWidth="1"/>
    <col min="15" max="15" width="21.7109375" customWidth="1"/>
  </cols>
  <sheetData>
    <row r="1" spans="1:15" s="705" customFormat="1" x14ac:dyDescent="0.2">
      <c r="A1" s="396" t="s">
        <v>888</v>
      </c>
      <c r="B1" s="396" t="s">
        <v>0</v>
      </c>
      <c r="C1" s="396" t="s">
        <v>889</v>
      </c>
      <c r="D1" s="396" t="s">
        <v>1</v>
      </c>
      <c r="E1" s="396" t="s">
        <v>31</v>
      </c>
      <c r="F1" s="396" t="s">
        <v>32</v>
      </c>
      <c r="G1" s="396" t="s">
        <v>40</v>
      </c>
      <c r="H1" s="396" t="s">
        <v>33</v>
      </c>
      <c r="I1" s="396" t="s">
        <v>2</v>
      </c>
      <c r="J1" s="396"/>
      <c r="K1" s="396"/>
      <c r="L1" s="396" t="s">
        <v>36</v>
      </c>
      <c r="M1" s="396" t="s">
        <v>3</v>
      </c>
      <c r="N1" s="396" t="s">
        <v>34</v>
      </c>
      <c r="O1" s="396" t="s">
        <v>35</v>
      </c>
    </row>
    <row r="2" spans="1:15" s="705" customFormat="1" x14ac:dyDescent="0.2">
      <c r="A2" s="702" t="s">
        <v>896</v>
      </c>
      <c r="B2" s="702" t="s">
        <v>900</v>
      </c>
      <c r="C2" s="702" t="s">
        <v>892</v>
      </c>
      <c r="D2" s="702" t="s">
        <v>94</v>
      </c>
      <c r="E2" s="702" t="s">
        <v>95</v>
      </c>
      <c r="F2" s="702" t="s">
        <v>96</v>
      </c>
      <c r="G2" s="702" t="s">
        <v>3444</v>
      </c>
      <c r="H2" s="703">
        <v>42545</v>
      </c>
      <c r="I2" s="704">
        <v>692.12</v>
      </c>
      <c r="J2" s="704">
        <v>-1</v>
      </c>
      <c r="K2" s="704">
        <f>I2*J2</f>
        <v>-692.12</v>
      </c>
      <c r="L2" s="702" t="s">
        <v>3445</v>
      </c>
      <c r="M2" s="702" t="s">
        <v>419</v>
      </c>
      <c r="N2" s="703">
        <v>42548</v>
      </c>
      <c r="O2" s="702" t="s">
        <v>72</v>
      </c>
    </row>
    <row r="3" spans="1:15" s="705" customFormat="1" x14ac:dyDescent="0.2">
      <c r="A3" s="702" t="s">
        <v>896</v>
      </c>
      <c r="B3" s="702" t="s">
        <v>900</v>
      </c>
      <c r="C3" s="702" t="s">
        <v>892</v>
      </c>
      <c r="D3" s="702" t="s">
        <v>3712</v>
      </c>
      <c r="E3" s="702" t="s">
        <v>3713</v>
      </c>
      <c r="F3" s="702" t="s">
        <v>3714</v>
      </c>
      <c r="G3" s="702" t="s">
        <v>3716</v>
      </c>
      <c r="H3" s="703">
        <v>42531</v>
      </c>
      <c r="I3" s="704">
        <v>3932.5</v>
      </c>
      <c r="J3" s="704">
        <v>-1</v>
      </c>
      <c r="K3" s="704">
        <f t="shared" ref="K3:K66" si="0">I3*J3</f>
        <v>-3932.5</v>
      </c>
      <c r="L3" s="702"/>
      <c r="M3" s="702" t="s">
        <v>261</v>
      </c>
      <c r="N3" s="703">
        <v>42549</v>
      </c>
      <c r="O3" s="702" t="s">
        <v>72</v>
      </c>
    </row>
    <row r="4" spans="1:15" s="705" customFormat="1" x14ac:dyDescent="0.2">
      <c r="A4" s="702" t="s">
        <v>896</v>
      </c>
      <c r="B4" s="702" t="s">
        <v>900</v>
      </c>
      <c r="C4" s="702" t="s">
        <v>892</v>
      </c>
      <c r="D4" s="702" t="s">
        <v>265</v>
      </c>
      <c r="E4" s="702" t="s">
        <v>266</v>
      </c>
      <c r="F4" s="702" t="s">
        <v>267</v>
      </c>
      <c r="G4" s="702" t="s">
        <v>4345</v>
      </c>
      <c r="H4" s="703">
        <v>42550</v>
      </c>
      <c r="I4" s="704">
        <v>52.8</v>
      </c>
      <c r="J4" s="704">
        <v>-1</v>
      </c>
      <c r="K4" s="704">
        <f t="shared" si="0"/>
        <v>-52.8</v>
      </c>
      <c r="L4" s="702"/>
      <c r="M4" s="702" t="s">
        <v>4346</v>
      </c>
      <c r="N4" s="703">
        <v>42550</v>
      </c>
      <c r="O4" s="702" t="s">
        <v>72</v>
      </c>
    </row>
    <row r="5" spans="1:15" s="705" customFormat="1" x14ac:dyDescent="0.2">
      <c r="A5" s="702" t="s">
        <v>896</v>
      </c>
      <c r="B5" s="702" t="s">
        <v>900</v>
      </c>
      <c r="C5" s="702" t="s">
        <v>892</v>
      </c>
      <c r="D5" s="702" t="s">
        <v>265</v>
      </c>
      <c r="E5" s="702" t="s">
        <v>266</v>
      </c>
      <c r="F5" s="702" t="s">
        <v>267</v>
      </c>
      <c r="G5" s="702" t="s">
        <v>4348</v>
      </c>
      <c r="H5" s="703">
        <v>42541</v>
      </c>
      <c r="I5" s="704">
        <v>35.200000000000003</v>
      </c>
      <c r="J5" s="704">
        <v>-1</v>
      </c>
      <c r="K5" s="704">
        <f t="shared" si="0"/>
        <v>-35.200000000000003</v>
      </c>
      <c r="L5" s="702"/>
      <c r="M5" s="702" t="s">
        <v>1961</v>
      </c>
      <c r="N5" s="703">
        <v>42549</v>
      </c>
      <c r="O5" s="702" t="s">
        <v>72</v>
      </c>
    </row>
    <row r="6" spans="1:15" s="705" customFormat="1" x14ac:dyDescent="0.2">
      <c r="A6" s="702" t="s">
        <v>890</v>
      </c>
      <c r="B6" s="702" t="s">
        <v>900</v>
      </c>
      <c r="C6" s="702" t="s">
        <v>892</v>
      </c>
      <c r="D6" s="702" t="s">
        <v>478</v>
      </c>
      <c r="E6" s="702" t="s">
        <v>479</v>
      </c>
      <c r="F6" s="702" t="s">
        <v>480</v>
      </c>
      <c r="G6" s="702" t="s">
        <v>4813</v>
      </c>
      <c r="H6" s="703">
        <v>42521</v>
      </c>
      <c r="I6" s="704">
        <v>1657.7</v>
      </c>
      <c r="J6" s="704">
        <v>-1</v>
      </c>
      <c r="K6" s="704">
        <f t="shared" si="0"/>
        <v>-1657.7</v>
      </c>
      <c r="L6" s="702"/>
      <c r="M6" s="702" t="s">
        <v>299</v>
      </c>
      <c r="N6" s="703">
        <v>42529</v>
      </c>
      <c r="O6" s="702" t="s">
        <v>72</v>
      </c>
    </row>
    <row r="7" spans="1:15" s="705" customFormat="1" x14ac:dyDescent="0.2">
      <c r="A7" s="702" t="s">
        <v>890</v>
      </c>
      <c r="B7" s="702" t="s">
        <v>900</v>
      </c>
      <c r="C7" s="702" t="s">
        <v>892</v>
      </c>
      <c r="D7" s="702" t="s">
        <v>4935</v>
      </c>
      <c r="E7" s="702" t="s">
        <v>4936</v>
      </c>
      <c r="F7" s="702" t="s">
        <v>4937</v>
      </c>
      <c r="G7" s="702" t="s">
        <v>4938</v>
      </c>
      <c r="H7" s="703">
        <v>42536</v>
      </c>
      <c r="I7" s="704">
        <v>214.99</v>
      </c>
      <c r="J7" s="704">
        <v>-1</v>
      </c>
      <c r="K7" s="704">
        <f t="shared" si="0"/>
        <v>-214.99</v>
      </c>
      <c r="L7" s="702"/>
      <c r="M7" s="702" t="s">
        <v>87</v>
      </c>
      <c r="N7" s="703">
        <v>42551</v>
      </c>
      <c r="O7" s="702" t="s">
        <v>72</v>
      </c>
    </row>
    <row r="8" spans="1:15" s="705" customFormat="1" x14ac:dyDescent="0.2">
      <c r="A8" s="702" t="s">
        <v>890</v>
      </c>
      <c r="B8" s="702" t="s">
        <v>900</v>
      </c>
      <c r="C8" s="702" t="s">
        <v>892</v>
      </c>
      <c r="D8" s="702" t="s">
        <v>215</v>
      </c>
      <c r="E8" s="702" t="s">
        <v>216</v>
      </c>
      <c r="F8" s="702" t="s">
        <v>217</v>
      </c>
      <c r="G8" s="702" t="s">
        <v>5088</v>
      </c>
      <c r="H8" s="703">
        <v>42534</v>
      </c>
      <c r="I8" s="704">
        <v>97</v>
      </c>
      <c r="J8" s="704">
        <v>-1</v>
      </c>
      <c r="K8" s="704">
        <f t="shared" si="0"/>
        <v>-97</v>
      </c>
      <c r="L8" s="702"/>
      <c r="M8" s="702" t="s">
        <v>535</v>
      </c>
      <c r="N8" s="703">
        <v>42550</v>
      </c>
      <c r="O8" s="702" t="s">
        <v>72</v>
      </c>
    </row>
    <row r="9" spans="1:15" s="705" customFormat="1" x14ac:dyDescent="0.2">
      <c r="A9" s="702" t="s">
        <v>890</v>
      </c>
      <c r="B9" s="702" t="s">
        <v>900</v>
      </c>
      <c r="C9" s="702" t="s">
        <v>892</v>
      </c>
      <c r="D9" s="702" t="s">
        <v>190</v>
      </c>
      <c r="E9" s="702" t="s">
        <v>191</v>
      </c>
      <c r="F9" s="702"/>
      <c r="G9" s="702" t="s">
        <v>5246</v>
      </c>
      <c r="H9" s="703">
        <v>42535</v>
      </c>
      <c r="I9" s="704">
        <v>1459.78</v>
      </c>
      <c r="J9" s="704">
        <v>-1</v>
      </c>
      <c r="K9" s="704">
        <f t="shared" si="0"/>
        <v>-1459.78</v>
      </c>
      <c r="L9" s="702"/>
      <c r="M9" s="702" t="s">
        <v>132</v>
      </c>
      <c r="N9" s="703">
        <v>42541</v>
      </c>
      <c r="O9" s="702" t="s">
        <v>72</v>
      </c>
    </row>
    <row r="10" spans="1:15" s="705" customFormat="1" x14ac:dyDescent="0.2">
      <c r="A10" s="702" t="s">
        <v>890</v>
      </c>
      <c r="B10" s="702" t="s">
        <v>900</v>
      </c>
      <c r="C10" s="702" t="s">
        <v>892</v>
      </c>
      <c r="D10" s="702" t="s">
        <v>94</v>
      </c>
      <c r="E10" s="702" t="s">
        <v>95</v>
      </c>
      <c r="F10" s="702" t="s">
        <v>96</v>
      </c>
      <c r="G10" s="702" t="s">
        <v>5657</v>
      </c>
      <c r="H10" s="703">
        <v>42524</v>
      </c>
      <c r="I10" s="704">
        <v>792.55</v>
      </c>
      <c r="J10" s="704">
        <v>-1</v>
      </c>
      <c r="K10" s="704">
        <f t="shared" si="0"/>
        <v>-792.55</v>
      </c>
      <c r="L10" s="702" t="s">
        <v>783</v>
      </c>
      <c r="M10" s="702" t="s">
        <v>132</v>
      </c>
      <c r="N10" s="703">
        <v>42543</v>
      </c>
      <c r="O10" s="702" t="s">
        <v>72</v>
      </c>
    </row>
    <row r="11" spans="1:15" s="705" customFormat="1" x14ac:dyDescent="0.2">
      <c r="A11" s="702" t="s">
        <v>890</v>
      </c>
      <c r="B11" s="702" t="s">
        <v>900</v>
      </c>
      <c r="C11" s="702" t="s">
        <v>892</v>
      </c>
      <c r="D11" s="702" t="s">
        <v>80</v>
      </c>
      <c r="E11" s="702" t="s">
        <v>81</v>
      </c>
      <c r="F11" s="702" t="s">
        <v>82</v>
      </c>
      <c r="G11" s="702" t="s">
        <v>5841</v>
      </c>
      <c r="H11" s="703">
        <v>42521</v>
      </c>
      <c r="I11" s="704">
        <v>34.799999999999997</v>
      </c>
      <c r="J11" s="704">
        <v>-1</v>
      </c>
      <c r="K11" s="704">
        <f t="shared" si="0"/>
        <v>-34.799999999999997</v>
      </c>
      <c r="L11" s="702"/>
      <c r="M11" s="702" t="s">
        <v>2240</v>
      </c>
      <c r="N11" s="703">
        <v>42523</v>
      </c>
      <c r="O11" s="702" t="s">
        <v>72</v>
      </c>
    </row>
    <row r="12" spans="1:15" s="705" customFormat="1" x14ac:dyDescent="0.2">
      <c r="A12" s="702" t="s">
        <v>890</v>
      </c>
      <c r="B12" s="702" t="s">
        <v>900</v>
      </c>
      <c r="C12" s="702" t="s">
        <v>892</v>
      </c>
      <c r="D12" s="702" t="s">
        <v>348</v>
      </c>
      <c r="E12" s="702" t="s">
        <v>349</v>
      </c>
      <c r="F12" s="702" t="s">
        <v>350</v>
      </c>
      <c r="G12" s="702" t="s">
        <v>5989</v>
      </c>
      <c r="H12" s="703">
        <v>42490</v>
      </c>
      <c r="I12" s="704">
        <v>46.86</v>
      </c>
      <c r="J12" s="704">
        <v>-1</v>
      </c>
      <c r="K12" s="704">
        <f t="shared" si="0"/>
        <v>-46.86</v>
      </c>
      <c r="L12" s="702"/>
      <c r="M12" s="702" t="s">
        <v>2786</v>
      </c>
      <c r="N12" s="703">
        <v>42536</v>
      </c>
      <c r="O12" s="702" t="s">
        <v>72</v>
      </c>
    </row>
    <row r="13" spans="1:15" s="705" customFormat="1" x14ac:dyDescent="0.2">
      <c r="A13" s="702" t="s">
        <v>890</v>
      </c>
      <c r="B13" s="702" t="s">
        <v>900</v>
      </c>
      <c r="C13" s="702" t="s">
        <v>892</v>
      </c>
      <c r="D13" s="702" t="s">
        <v>6033</v>
      </c>
      <c r="E13" s="702" t="s">
        <v>6034</v>
      </c>
      <c r="F13" s="702" t="s">
        <v>6035</v>
      </c>
      <c r="G13" s="702" t="s">
        <v>6036</v>
      </c>
      <c r="H13" s="703">
        <v>42514</v>
      </c>
      <c r="I13" s="704">
        <v>2631.17</v>
      </c>
      <c r="J13" s="704">
        <v>-1</v>
      </c>
      <c r="K13" s="704">
        <f t="shared" si="0"/>
        <v>-2631.17</v>
      </c>
      <c r="L13" s="702" t="s">
        <v>6037</v>
      </c>
      <c r="M13" s="702" t="s">
        <v>6038</v>
      </c>
      <c r="N13" s="703">
        <v>42543</v>
      </c>
      <c r="O13" s="702" t="s">
        <v>72</v>
      </c>
    </row>
    <row r="14" spans="1:15" s="705" customFormat="1" x14ac:dyDescent="0.2">
      <c r="A14" s="702" t="s">
        <v>890</v>
      </c>
      <c r="B14" s="702" t="s">
        <v>900</v>
      </c>
      <c r="C14" s="702" t="s">
        <v>892</v>
      </c>
      <c r="D14" s="702" t="s">
        <v>139</v>
      </c>
      <c r="E14" s="702" t="s">
        <v>140</v>
      </c>
      <c r="F14" s="702" t="s">
        <v>141</v>
      </c>
      <c r="G14" s="702" t="s">
        <v>6325</v>
      </c>
      <c r="H14" s="703">
        <v>42521</v>
      </c>
      <c r="I14" s="704">
        <v>69.41</v>
      </c>
      <c r="J14" s="704">
        <v>-1</v>
      </c>
      <c r="K14" s="704">
        <f t="shared" si="0"/>
        <v>-69.41</v>
      </c>
      <c r="L14" s="702" t="s">
        <v>3283</v>
      </c>
      <c r="M14" s="702" t="s">
        <v>145</v>
      </c>
      <c r="N14" s="703">
        <v>42522</v>
      </c>
      <c r="O14" s="702" t="s">
        <v>72</v>
      </c>
    </row>
    <row r="15" spans="1:15" s="705" customFormat="1" x14ac:dyDescent="0.2">
      <c r="A15" s="702" t="s">
        <v>890</v>
      </c>
      <c r="B15" s="702" t="s">
        <v>900</v>
      </c>
      <c r="C15" s="702" t="s">
        <v>892</v>
      </c>
      <c r="D15" s="702" t="s">
        <v>164</v>
      </c>
      <c r="E15" s="702" t="s">
        <v>165</v>
      </c>
      <c r="F15" s="702" t="s">
        <v>166</v>
      </c>
      <c r="G15" s="702" t="s">
        <v>6345</v>
      </c>
      <c r="H15" s="703">
        <v>42527</v>
      </c>
      <c r="I15" s="704">
        <v>155.91</v>
      </c>
      <c r="J15" s="704">
        <v>-1</v>
      </c>
      <c r="K15" s="704">
        <f t="shared" si="0"/>
        <v>-155.91</v>
      </c>
      <c r="L15" s="702" t="s">
        <v>4280</v>
      </c>
      <c r="M15" s="702" t="s">
        <v>132</v>
      </c>
      <c r="N15" s="703">
        <v>42541</v>
      </c>
      <c r="O15" s="702" t="s">
        <v>72</v>
      </c>
    </row>
    <row r="16" spans="1:15" s="705" customFormat="1" x14ac:dyDescent="0.2">
      <c r="A16" s="702" t="s">
        <v>890</v>
      </c>
      <c r="B16" s="702" t="s">
        <v>900</v>
      </c>
      <c r="C16" s="702" t="s">
        <v>892</v>
      </c>
      <c r="D16" s="702" t="s">
        <v>126</v>
      </c>
      <c r="E16" s="702" t="s">
        <v>127</v>
      </c>
      <c r="F16" s="702" t="s">
        <v>128</v>
      </c>
      <c r="G16" s="702" t="s">
        <v>6378</v>
      </c>
      <c r="H16" s="703">
        <v>42536</v>
      </c>
      <c r="I16" s="704">
        <v>72.099999999999994</v>
      </c>
      <c r="J16" s="704">
        <v>-1</v>
      </c>
      <c r="K16" s="704">
        <f t="shared" si="0"/>
        <v>-72.099999999999994</v>
      </c>
      <c r="L16" s="702"/>
      <c r="M16" s="702" t="s">
        <v>274</v>
      </c>
      <c r="N16" s="703">
        <v>42543</v>
      </c>
      <c r="O16" s="702" t="s">
        <v>72</v>
      </c>
    </row>
    <row r="17" spans="1:15" s="705" customFormat="1" x14ac:dyDescent="0.2">
      <c r="A17" s="702" t="s">
        <v>890</v>
      </c>
      <c r="B17" s="702" t="s">
        <v>900</v>
      </c>
      <c r="C17" s="702" t="s">
        <v>892</v>
      </c>
      <c r="D17" s="702" t="s">
        <v>90</v>
      </c>
      <c r="E17" s="702" t="s">
        <v>91</v>
      </c>
      <c r="F17" s="702" t="s">
        <v>92</v>
      </c>
      <c r="G17" s="702" t="s">
        <v>6689</v>
      </c>
      <c r="H17" s="703">
        <v>42548</v>
      </c>
      <c r="I17" s="704">
        <v>25.17</v>
      </c>
      <c r="J17" s="704">
        <v>-1</v>
      </c>
      <c r="K17" s="704">
        <f t="shared" si="0"/>
        <v>-25.17</v>
      </c>
      <c r="L17" s="702" t="s">
        <v>6690</v>
      </c>
      <c r="M17" s="702" t="s">
        <v>299</v>
      </c>
      <c r="N17" s="703">
        <v>42550</v>
      </c>
      <c r="O17" s="702" t="s">
        <v>72</v>
      </c>
    </row>
    <row r="18" spans="1:15" s="705" customFormat="1" x14ac:dyDescent="0.2">
      <c r="A18" s="702" t="s">
        <v>890</v>
      </c>
      <c r="B18" s="702" t="s">
        <v>900</v>
      </c>
      <c r="C18" s="702" t="s">
        <v>892</v>
      </c>
      <c r="D18" s="702" t="s">
        <v>90</v>
      </c>
      <c r="E18" s="702" t="s">
        <v>91</v>
      </c>
      <c r="F18" s="702" t="s">
        <v>92</v>
      </c>
      <c r="G18" s="702" t="s">
        <v>6691</v>
      </c>
      <c r="H18" s="703">
        <v>42545</v>
      </c>
      <c r="I18" s="704">
        <v>8.31</v>
      </c>
      <c r="J18" s="704">
        <v>-1</v>
      </c>
      <c r="K18" s="704">
        <f t="shared" si="0"/>
        <v>-8.31</v>
      </c>
      <c r="L18" s="702" t="s">
        <v>6692</v>
      </c>
      <c r="M18" s="702" t="s">
        <v>5995</v>
      </c>
      <c r="N18" s="703">
        <v>42549</v>
      </c>
      <c r="O18" s="702" t="s">
        <v>72</v>
      </c>
    </row>
    <row r="19" spans="1:15" s="705" customFormat="1" x14ac:dyDescent="0.2">
      <c r="A19" s="702" t="s">
        <v>890</v>
      </c>
      <c r="B19" s="702" t="s">
        <v>900</v>
      </c>
      <c r="C19" s="702" t="s">
        <v>892</v>
      </c>
      <c r="D19" s="702" t="s">
        <v>90</v>
      </c>
      <c r="E19" s="702" t="s">
        <v>91</v>
      </c>
      <c r="F19" s="702" t="s">
        <v>92</v>
      </c>
      <c r="G19" s="702" t="s">
        <v>6693</v>
      </c>
      <c r="H19" s="703">
        <v>42545</v>
      </c>
      <c r="I19" s="704">
        <v>12.41</v>
      </c>
      <c r="J19" s="704">
        <v>-1</v>
      </c>
      <c r="K19" s="704">
        <f t="shared" si="0"/>
        <v>-12.41</v>
      </c>
      <c r="L19" s="702" t="s">
        <v>6694</v>
      </c>
      <c r="M19" s="702" t="s">
        <v>5995</v>
      </c>
      <c r="N19" s="703">
        <v>42549</v>
      </c>
      <c r="O19" s="702" t="s">
        <v>72</v>
      </c>
    </row>
    <row r="20" spans="1:15" s="705" customFormat="1" x14ac:dyDescent="0.2">
      <c r="A20" s="702" t="s">
        <v>890</v>
      </c>
      <c r="B20" s="702" t="s">
        <v>900</v>
      </c>
      <c r="C20" s="702" t="s">
        <v>892</v>
      </c>
      <c r="D20" s="702" t="s">
        <v>90</v>
      </c>
      <c r="E20" s="702" t="s">
        <v>91</v>
      </c>
      <c r="F20" s="702" t="s">
        <v>92</v>
      </c>
      <c r="G20" s="702" t="s">
        <v>6695</v>
      </c>
      <c r="H20" s="703">
        <v>42542</v>
      </c>
      <c r="I20" s="704">
        <v>42.35</v>
      </c>
      <c r="J20" s="704">
        <v>-1</v>
      </c>
      <c r="K20" s="704">
        <f t="shared" si="0"/>
        <v>-42.35</v>
      </c>
      <c r="L20" s="702" t="s">
        <v>6696</v>
      </c>
      <c r="M20" s="702" t="s">
        <v>3139</v>
      </c>
      <c r="N20" s="703">
        <v>42543</v>
      </c>
      <c r="O20" s="702" t="s">
        <v>72</v>
      </c>
    </row>
    <row r="21" spans="1:15" s="705" customFormat="1" x14ac:dyDescent="0.2">
      <c r="A21" s="702" t="s">
        <v>890</v>
      </c>
      <c r="B21" s="702" t="s">
        <v>900</v>
      </c>
      <c r="C21" s="702" t="s">
        <v>892</v>
      </c>
      <c r="D21" s="702" t="s">
        <v>90</v>
      </c>
      <c r="E21" s="702" t="s">
        <v>91</v>
      </c>
      <c r="F21" s="702" t="s">
        <v>92</v>
      </c>
      <c r="G21" s="702" t="s">
        <v>6697</v>
      </c>
      <c r="H21" s="703">
        <v>42537</v>
      </c>
      <c r="I21" s="704">
        <v>101.6</v>
      </c>
      <c r="J21" s="704">
        <v>-1</v>
      </c>
      <c r="K21" s="704">
        <f t="shared" si="0"/>
        <v>-101.6</v>
      </c>
      <c r="L21" s="702" t="s">
        <v>6698</v>
      </c>
      <c r="M21" s="702" t="s">
        <v>104</v>
      </c>
      <c r="N21" s="703">
        <v>42541</v>
      </c>
      <c r="O21" s="702" t="s">
        <v>72</v>
      </c>
    </row>
    <row r="22" spans="1:15" s="705" customFormat="1" x14ac:dyDescent="0.2">
      <c r="A22" s="702" t="s">
        <v>890</v>
      </c>
      <c r="B22" s="702" t="s">
        <v>900</v>
      </c>
      <c r="C22" s="702" t="s">
        <v>892</v>
      </c>
      <c r="D22" s="702" t="s">
        <v>90</v>
      </c>
      <c r="E22" s="702" t="s">
        <v>91</v>
      </c>
      <c r="F22" s="702" t="s">
        <v>92</v>
      </c>
      <c r="G22" s="702" t="s">
        <v>6699</v>
      </c>
      <c r="H22" s="703">
        <v>42536</v>
      </c>
      <c r="I22" s="704">
        <v>71.599999999999994</v>
      </c>
      <c r="J22" s="704">
        <v>-1</v>
      </c>
      <c r="K22" s="704">
        <f t="shared" si="0"/>
        <v>-71.599999999999994</v>
      </c>
      <c r="L22" s="702" t="s">
        <v>6700</v>
      </c>
      <c r="M22" s="702" t="s">
        <v>6587</v>
      </c>
      <c r="N22" s="703">
        <v>42538</v>
      </c>
      <c r="O22" s="702" t="s">
        <v>72</v>
      </c>
    </row>
    <row r="23" spans="1:15" s="705" customFormat="1" x14ac:dyDescent="0.2">
      <c r="A23" s="702" t="s">
        <v>890</v>
      </c>
      <c r="B23" s="702" t="s">
        <v>900</v>
      </c>
      <c r="C23" s="702" t="s">
        <v>892</v>
      </c>
      <c r="D23" s="702" t="s">
        <v>90</v>
      </c>
      <c r="E23" s="702" t="s">
        <v>91</v>
      </c>
      <c r="F23" s="702" t="s">
        <v>92</v>
      </c>
      <c r="G23" s="702" t="s">
        <v>6701</v>
      </c>
      <c r="H23" s="703">
        <v>42536</v>
      </c>
      <c r="I23" s="704">
        <v>20.77</v>
      </c>
      <c r="J23" s="704">
        <v>-1</v>
      </c>
      <c r="K23" s="704">
        <f t="shared" si="0"/>
        <v>-20.77</v>
      </c>
      <c r="L23" s="702" t="s">
        <v>6702</v>
      </c>
      <c r="M23" s="702" t="s">
        <v>893</v>
      </c>
      <c r="N23" s="703">
        <v>42538</v>
      </c>
      <c r="O23" s="702" t="s">
        <v>72</v>
      </c>
    </row>
    <row r="24" spans="1:15" s="705" customFormat="1" x14ac:dyDescent="0.2">
      <c r="A24" s="702" t="s">
        <v>890</v>
      </c>
      <c r="B24" s="702" t="s">
        <v>900</v>
      </c>
      <c r="C24" s="702" t="s">
        <v>892</v>
      </c>
      <c r="D24" s="702" t="s">
        <v>90</v>
      </c>
      <c r="E24" s="702" t="s">
        <v>91</v>
      </c>
      <c r="F24" s="702" t="s">
        <v>92</v>
      </c>
      <c r="G24" s="702" t="s">
        <v>6703</v>
      </c>
      <c r="H24" s="703">
        <v>42536</v>
      </c>
      <c r="I24" s="704">
        <v>56.87</v>
      </c>
      <c r="J24" s="704">
        <v>-1</v>
      </c>
      <c r="K24" s="704">
        <f t="shared" si="0"/>
        <v>-56.87</v>
      </c>
      <c r="L24" s="702" t="s">
        <v>6704</v>
      </c>
      <c r="M24" s="702" t="s">
        <v>657</v>
      </c>
      <c r="N24" s="703">
        <v>42538</v>
      </c>
      <c r="O24" s="702" t="s">
        <v>72</v>
      </c>
    </row>
    <row r="25" spans="1:15" s="705" customFormat="1" x14ac:dyDescent="0.2">
      <c r="A25" s="702" t="s">
        <v>890</v>
      </c>
      <c r="B25" s="702" t="s">
        <v>900</v>
      </c>
      <c r="C25" s="702" t="s">
        <v>892</v>
      </c>
      <c r="D25" s="702" t="s">
        <v>90</v>
      </c>
      <c r="E25" s="702" t="s">
        <v>91</v>
      </c>
      <c r="F25" s="702" t="s">
        <v>92</v>
      </c>
      <c r="G25" s="702" t="s">
        <v>6707</v>
      </c>
      <c r="H25" s="703">
        <v>42527</v>
      </c>
      <c r="I25" s="704">
        <v>221.62</v>
      </c>
      <c r="J25" s="704">
        <v>-1</v>
      </c>
      <c r="K25" s="704">
        <f t="shared" si="0"/>
        <v>-221.62</v>
      </c>
      <c r="L25" s="702" t="s">
        <v>6708</v>
      </c>
      <c r="M25" s="702" t="s">
        <v>344</v>
      </c>
      <c r="N25" s="703">
        <v>42530</v>
      </c>
      <c r="O25" s="702" t="s">
        <v>72</v>
      </c>
    </row>
    <row r="26" spans="1:15" s="705" customFormat="1" x14ac:dyDescent="0.2">
      <c r="A26" s="702" t="s">
        <v>890</v>
      </c>
      <c r="B26" s="702" t="s">
        <v>900</v>
      </c>
      <c r="C26" s="702" t="s">
        <v>892</v>
      </c>
      <c r="D26" s="702" t="s">
        <v>90</v>
      </c>
      <c r="E26" s="702" t="s">
        <v>91</v>
      </c>
      <c r="F26" s="702" t="s">
        <v>92</v>
      </c>
      <c r="G26" s="702" t="s">
        <v>6709</v>
      </c>
      <c r="H26" s="703">
        <v>42527</v>
      </c>
      <c r="I26" s="704">
        <v>10.49</v>
      </c>
      <c r="J26" s="704">
        <v>-1</v>
      </c>
      <c r="K26" s="704">
        <f t="shared" si="0"/>
        <v>-10.49</v>
      </c>
      <c r="L26" s="702" t="s">
        <v>6710</v>
      </c>
      <c r="M26" s="702" t="s">
        <v>132</v>
      </c>
      <c r="N26" s="703">
        <v>42530</v>
      </c>
      <c r="O26" s="702" t="s">
        <v>72</v>
      </c>
    </row>
    <row r="27" spans="1:15" s="705" customFormat="1" x14ac:dyDescent="0.2">
      <c r="A27" s="702" t="s">
        <v>890</v>
      </c>
      <c r="B27" s="702" t="s">
        <v>900</v>
      </c>
      <c r="C27" s="702" t="s">
        <v>892</v>
      </c>
      <c r="D27" s="702" t="s">
        <v>90</v>
      </c>
      <c r="E27" s="702" t="s">
        <v>91</v>
      </c>
      <c r="F27" s="702" t="s">
        <v>92</v>
      </c>
      <c r="G27" s="702" t="s">
        <v>6756</v>
      </c>
      <c r="H27" s="703">
        <v>42459</v>
      </c>
      <c r="I27" s="704">
        <v>73.19</v>
      </c>
      <c r="J27" s="704">
        <v>-1</v>
      </c>
      <c r="K27" s="704">
        <f t="shared" si="0"/>
        <v>-73.19</v>
      </c>
      <c r="L27" s="702"/>
      <c r="M27" s="702" t="s">
        <v>6757</v>
      </c>
      <c r="N27" s="703">
        <v>42548</v>
      </c>
      <c r="O27" s="702" t="s">
        <v>72</v>
      </c>
    </row>
    <row r="28" spans="1:15" s="705" customFormat="1" x14ac:dyDescent="0.2">
      <c r="A28" s="702" t="s">
        <v>890</v>
      </c>
      <c r="B28" s="702" t="s">
        <v>900</v>
      </c>
      <c r="C28" s="702" t="s">
        <v>892</v>
      </c>
      <c r="D28" s="702" t="s">
        <v>292</v>
      </c>
      <c r="E28" s="702" t="s">
        <v>293</v>
      </c>
      <c r="F28" s="702" t="s">
        <v>294</v>
      </c>
      <c r="G28" s="702" t="s">
        <v>6906</v>
      </c>
      <c r="H28" s="703">
        <v>42513</v>
      </c>
      <c r="I28" s="704">
        <v>18.440000000000001</v>
      </c>
      <c r="J28" s="704">
        <v>-1</v>
      </c>
      <c r="K28" s="704">
        <f t="shared" si="0"/>
        <v>-18.440000000000001</v>
      </c>
      <c r="L28" s="702"/>
      <c r="M28" s="702" t="s">
        <v>356</v>
      </c>
      <c r="N28" s="703">
        <v>42530</v>
      </c>
      <c r="O28" s="702" t="s">
        <v>72</v>
      </c>
    </row>
    <row r="29" spans="1:15" s="705" customFormat="1" x14ac:dyDescent="0.2">
      <c r="A29" s="702" t="s">
        <v>890</v>
      </c>
      <c r="B29" s="702" t="s">
        <v>900</v>
      </c>
      <c r="C29" s="702" t="s">
        <v>892</v>
      </c>
      <c r="D29" s="702" t="s">
        <v>175</v>
      </c>
      <c r="E29" s="702" t="s">
        <v>176</v>
      </c>
      <c r="F29" s="702" t="s">
        <v>177</v>
      </c>
      <c r="G29" s="702" t="s">
        <v>7112</v>
      </c>
      <c r="H29" s="703">
        <v>42541</v>
      </c>
      <c r="I29" s="704">
        <v>586.28</v>
      </c>
      <c r="J29" s="704">
        <v>-1</v>
      </c>
      <c r="K29" s="704">
        <f t="shared" si="0"/>
        <v>-586.28</v>
      </c>
      <c r="L29" s="702"/>
      <c r="M29" s="702" t="s">
        <v>231</v>
      </c>
      <c r="N29" s="703">
        <v>42541</v>
      </c>
      <c r="O29" s="702" t="s">
        <v>72</v>
      </c>
    </row>
    <row r="30" spans="1:15" s="705" customFormat="1" x14ac:dyDescent="0.2">
      <c r="A30" s="702" t="s">
        <v>896</v>
      </c>
      <c r="B30" s="702" t="s">
        <v>900</v>
      </c>
      <c r="C30" s="702" t="s">
        <v>891</v>
      </c>
      <c r="D30" s="702" t="s">
        <v>3367</v>
      </c>
      <c r="E30" s="702" t="s">
        <v>3368</v>
      </c>
      <c r="F30" s="702" t="s">
        <v>3369</v>
      </c>
      <c r="G30" s="702" t="s">
        <v>3370</v>
      </c>
      <c r="H30" s="703">
        <v>42517</v>
      </c>
      <c r="I30" s="704">
        <v>100</v>
      </c>
      <c r="J30" s="704">
        <v>1</v>
      </c>
      <c r="K30" s="704">
        <f t="shared" si="0"/>
        <v>100</v>
      </c>
      <c r="L30" s="702"/>
      <c r="M30" s="702" t="s">
        <v>3139</v>
      </c>
      <c r="N30" s="703">
        <v>42523</v>
      </c>
      <c r="O30" s="702" t="s">
        <v>72</v>
      </c>
    </row>
    <row r="31" spans="1:15" s="705" customFormat="1" x14ac:dyDescent="0.2">
      <c r="A31" s="702" t="s">
        <v>896</v>
      </c>
      <c r="B31" s="702" t="s">
        <v>900</v>
      </c>
      <c r="C31" s="702" t="s">
        <v>891</v>
      </c>
      <c r="D31" s="702" t="s">
        <v>3371</v>
      </c>
      <c r="E31" s="702" t="s">
        <v>3372</v>
      </c>
      <c r="F31" s="702" t="s">
        <v>3373</v>
      </c>
      <c r="G31" s="702" t="s">
        <v>3374</v>
      </c>
      <c r="H31" s="703">
        <v>42524</v>
      </c>
      <c r="I31" s="704">
        <v>1749.66</v>
      </c>
      <c r="J31" s="704">
        <v>1</v>
      </c>
      <c r="K31" s="704">
        <f t="shared" si="0"/>
        <v>1749.66</v>
      </c>
      <c r="L31" s="702"/>
      <c r="M31" s="702" t="s">
        <v>3375</v>
      </c>
      <c r="N31" s="703">
        <v>42524</v>
      </c>
      <c r="O31" s="702" t="s">
        <v>72</v>
      </c>
    </row>
    <row r="32" spans="1:15" s="705" customFormat="1" x14ac:dyDescent="0.2">
      <c r="A32" s="702" t="s">
        <v>896</v>
      </c>
      <c r="B32" s="702" t="s">
        <v>900</v>
      </c>
      <c r="C32" s="702" t="s">
        <v>891</v>
      </c>
      <c r="D32" s="702" t="s">
        <v>3376</v>
      </c>
      <c r="E32" s="702" t="s">
        <v>3377</v>
      </c>
      <c r="F32" s="702" t="s">
        <v>3378</v>
      </c>
      <c r="G32" s="702" t="s">
        <v>3379</v>
      </c>
      <c r="H32" s="703">
        <v>42493</v>
      </c>
      <c r="I32" s="704">
        <v>2682.18</v>
      </c>
      <c r="J32" s="704">
        <v>1</v>
      </c>
      <c r="K32" s="704">
        <f t="shared" si="0"/>
        <v>2682.18</v>
      </c>
      <c r="L32" s="702" t="s">
        <v>3380</v>
      </c>
      <c r="M32" s="702" t="s">
        <v>132</v>
      </c>
      <c r="N32" s="703">
        <v>42542</v>
      </c>
      <c r="O32" s="702" t="s">
        <v>72</v>
      </c>
    </row>
    <row r="33" spans="1:15" s="705" customFormat="1" x14ac:dyDescent="0.2">
      <c r="A33" s="702" t="s">
        <v>896</v>
      </c>
      <c r="B33" s="702" t="s">
        <v>900</v>
      </c>
      <c r="C33" s="702" t="s">
        <v>891</v>
      </c>
      <c r="D33" s="702" t="s">
        <v>3381</v>
      </c>
      <c r="E33" s="702" t="s">
        <v>3382</v>
      </c>
      <c r="F33" s="702" t="s">
        <v>3383</v>
      </c>
      <c r="G33" s="702" t="s">
        <v>3384</v>
      </c>
      <c r="H33" s="703">
        <v>42523</v>
      </c>
      <c r="I33" s="704">
        <v>380.64</v>
      </c>
      <c r="J33" s="704">
        <v>1</v>
      </c>
      <c r="K33" s="704">
        <f t="shared" si="0"/>
        <v>380.64</v>
      </c>
      <c r="L33" s="702"/>
      <c r="M33" s="702" t="s">
        <v>751</v>
      </c>
      <c r="N33" s="703">
        <v>42524</v>
      </c>
      <c r="O33" s="702" t="s">
        <v>72</v>
      </c>
    </row>
    <row r="34" spans="1:15" s="705" customFormat="1" x14ac:dyDescent="0.2">
      <c r="A34" s="702" t="s">
        <v>896</v>
      </c>
      <c r="B34" s="702" t="s">
        <v>900</v>
      </c>
      <c r="C34" s="702" t="s">
        <v>891</v>
      </c>
      <c r="D34" s="702" t="s">
        <v>453</v>
      </c>
      <c r="E34" s="702" t="s">
        <v>454</v>
      </c>
      <c r="F34" s="702" t="s">
        <v>455</v>
      </c>
      <c r="G34" s="702" t="s">
        <v>3385</v>
      </c>
      <c r="H34" s="703">
        <v>42531</v>
      </c>
      <c r="I34" s="704">
        <v>1262.8</v>
      </c>
      <c r="J34" s="704">
        <v>1</v>
      </c>
      <c r="K34" s="704">
        <f t="shared" si="0"/>
        <v>1262.8</v>
      </c>
      <c r="L34" s="702"/>
      <c r="M34" s="702" t="s">
        <v>283</v>
      </c>
      <c r="N34" s="703">
        <v>42548</v>
      </c>
      <c r="O34" s="702" t="s">
        <v>72</v>
      </c>
    </row>
    <row r="35" spans="1:15" s="705" customFormat="1" x14ac:dyDescent="0.2">
      <c r="A35" s="702" t="s">
        <v>896</v>
      </c>
      <c r="B35" s="702" t="s">
        <v>900</v>
      </c>
      <c r="C35" s="702" t="s">
        <v>891</v>
      </c>
      <c r="D35" s="702" t="s">
        <v>453</v>
      </c>
      <c r="E35" s="702" t="s">
        <v>454</v>
      </c>
      <c r="F35" s="702" t="s">
        <v>455</v>
      </c>
      <c r="G35" s="702" t="s">
        <v>3386</v>
      </c>
      <c r="H35" s="703">
        <v>42531</v>
      </c>
      <c r="I35" s="704">
        <v>552.09</v>
      </c>
      <c r="J35" s="704">
        <v>1</v>
      </c>
      <c r="K35" s="704">
        <f t="shared" si="0"/>
        <v>552.09</v>
      </c>
      <c r="L35" s="702"/>
      <c r="M35" s="702" t="s">
        <v>283</v>
      </c>
      <c r="N35" s="703">
        <v>42548</v>
      </c>
      <c r="O35" s="702" t="s">
        <v>72</v>
      </c>
    </row>
    <row r="36" spans="1:15" s="705" customFormat="1" x14ac:dyDescent="0.2">
      <c r="A36" s="702" t="s">
        <v>896</v>
      </c>
      <c r="B36" s="702" t="s">
        <v>900</v>
      </c>
      <c r="C36" s="702" t="s">
        <v>891</v>
      </c>
      <c r="D36" s="702" t="s">
        <v>453</v>
      </c>
      <c r="E36" s="702" t="s">
        <v>454</v>
      </c>
      <c r="F36" s="702" t="s">
        <v>455</v>
      </c>
      <c r="G36" s="702" t="s">
        <v>3387</v>
      </c>
      <c r="H36" s="703">
        <v>42534</v>
      </c>
      <c r="I36" s="704">
        <v>435.6</v>
      </c>
      <c r="J36" s="704">
        <v>1</v>
      </c>
      <c r="K36" s="704">
        <f t="shared" si="0"/>
        <v>435.6</v>
      </c>
      <c r="L36" s="702"/>
      <c r="M36" s="702" t="s">
        <v>419</v>
      </c>
      <c r="N36" s="703">
        <v>42548</v>
      </c>
      <c r="O36" s="702" t="s">
        <v>72</v>
      </c>
    </row>
    <row r="37" spans="1:15" s="705" customFormat="1" x14ac:dyDescent="0.2">
      <c r="A37" s="702" t="s">
        <v>896</v>
      </c>
      <c r="B37" s="702" t="s">
        <v>900</v>
      </c>
      <c r="C37" s="702" t="s">
        <v>891</v>
      </c>
      <c r="D37" s="702" t="s">
        <v>453</v>
      </c>
      <c r="E37" s="702" t="s">
        <v>454</v>
      </c>
      <c r="F37" s="702" t="s">
        <v>455</v>
      </c>
      <c r="G37" s="702" t="s">
        <v>3388</v>
      </c>
      <c r="H37" s="703">
        <v>42520</v>
      </c>
      <c r="I37" s="704">
        <v>550.32000000000005</v>
      </c>
      <c r="J37" s="704">
        <v>1</v>
      </c>
      <c r="K37" s="704">
        <f t="shared" si="0"/>
        <v>550.32000000000005</v>
      </c>
      <c r="L37" s="702"/>
      <c r="M37" s="702" t="s">
        <v>283</v>
      </c>
      <c r="N37" s="703">
        <v>42548</v>
      </c>
      <c r="O37" s="702" t="s">
        <v>72</v>
      </c>
    </row>
    <row r="38" spans="1:15" s="705" customFormat="1" x14ac:dyDescent="0.2">
      <c r="A38" s="702" t="s">
        <v>896</v>
      </c>
      <c r="B38" s="702" t="s">
        <v>900</v>
      </c>
      <c r="C38" s="702" t="s">
        <v>891</v>
      </c>
      <c r="D38" s="702" t="s">
        <v>453</v>
      </c>
      <c r="E38" s="702" t="s">
        <v>454</v>
      </c>
      <c r="F38" s="702" t="s">
        <v>455</v>
      </c>
      <c r="G38" s="702" t="s">
        <v>3389</v>
      </c>
      <c r="H38" s="703">
        <v>42502</v>
      </c>
      <c r="I38" s="704">
        <v>2750</v>
      </c>
      <c r="J38" s="704">
        <v>1</v>
      </c>
      <c r="K38" s="704">
        <f t="shared" si="0"/>
        <v>2750</v>
      </c>
      <c r="L38" s="702" t="s">
        <v>3390</v>
      </c>
      <c r="M38" s="702" t="s">
        <v>383</v>
      </c>
      <c r="N38" s="703">
        <v>42548</v>
      </c>
      <c r="O38" s="702" t="s">
        <v>72</v>
      </c>
    </row>
    <row r="39" spans="1:15" s="705" customFormat="1" x14ac:dyDescent="0.2">
      <c r="A39" s="702" t="s">
        <v>896</v>
      </c>
      <c r="B39" s="702" t="s">
        <v>900</v>
      </c>
      <c r="C39" s="702" t="s">
        <v>891</v>
      </c>
      <c r="D39" s="702" t="s">
        <v>3391</v>
      </c>
      <c r="E39" s="702" t="s">
        <v>3392</v>
      </c>
      <c r="F39" s="702" t="s">
        <v>3393</v>
      </c>
      <c r="G39" s="702" t="s">
        <v>3394</v>
      </c>
      <c r="H39" s="703">
        <v>42544</v>
      </c>
      <c r="I39" s="704">
        <v>14288</v>
      </c>
      <c r="J39" s="704">
        <v>1</v>
      </c>
      <c r="K39" s="704">
        <f t="shared" si="0"/>
        <v>14288</v>
      </c>
      <c r="L39" s="702" t="s">
        <v>3395</v>
      </c>
      <c r="M39" s="702" t="s">
        <v>3396</v>
      </c>
      <c r="N39" s="703">
        <v>42550</v>
      </c>
      <c r="O39" s="702" t="s">
        <v>72</v>
      </c>
    </row>
    <row r="40" spans="1:15" s="705" customFormat="1" x14ac:dyDescent="0.2">
      <c r="A40" s="702" t="s">
        <v>896</v>
      </c>
      <c r="B40" s="702" t="s">
        <v>900</v>
      </c>
      <c r="C40" s="702" t="s">
        <v>891</v>
      </c>
      <c r="D40" s="702" t="s">
        <v>3397</v>
      </c>
      <c r="E40" s="702" t="s">
        <v>3398</v>
      </c>
      <c r="F40" s="702" t="s">
        <v>3399</v>
      </c>
      <c r="G40" s="702" t="s">
        <v>3400</v>
      </c>
      <c r="H40" s="703">
        <v>42517</v>
      </c>
      <c r="I40" s="704">
        <v>13675.75</v>
      </c>
      <c r="J40" s="704">
        <v>1</v>
      </c>
      <c r="K40" s="704">
        <f t="shared" si="0"/>
        <v>13675.75</v>
      </c>
      <c r="L40" s="702"/>
      <c r="M40" s="702" t="s">
        <v>245</v>
      </c>
      <c r="N40" s="703">
        <v>42523</v>
      </c>
      <c r="O40" s="702" t="s">
        <v>72</v>
      </c>
    </row>
    <row r="41" spans="1:15" s="705" customFormat="1" x14ac:dyDescent="0.2">
      <c r="A41" s="702" t="s">
        <v>896</v>
      </c>
      <c r="B41" s="702" t="s">
        <v>900</v>
      </c>
      <c r="C41" s="702" t="s">
        <v>891</v>
      </c>
      <c r="D41" s="702" t="s">
        <v>237</v>
      </c>
      <c r="E41" s="702" t="s">
        <v>238</v>
      </c>
      <c r="F41" s="702" t="s">
        <v>239</v>
      </c>
      <c r="G41" s="702" t="s">
        <v>3401</v>
      </c>
      <c r="H41" s="703">
        <v>42521</v>
      </c>
      <c r="I41" s="704">
        <v>328.35</v>
      </c>
      <c r="J41" s="704">
        <v>1</v>
      </c>
      <c r="K41" s="704">
        <f t="shared" si="0"/>
        <v>328.35</v>
      </c>
      <c r="L41" s="702" t="s">
        <v>3402</v>
      </c>
      <c r="M41" s="702" t="s">
        <v>759</v>
      </c>
      <c r="N41" s="703">
        <v>42522</v>
      </c>
      <c r="O41" s="702" t="s">
        <v>72</v>
      </c>
    </row>
    <row r="42" spans="1:15" s="705" customFormat="1" x14ac:dyDescent="0.2">
      <c r="A42" s="702" t="s">
        <v>896</v>
      </c>
      <c r="B42" s="702" t="s">
        <v>900</v>
      </c>
      <c r="C42" s="702" t="s">
        <v>891</v>
      </c>
      <c r="D42" s="702" t="s">
        <v>237</v>
      </c>
      <c r="E42" s="702" t="s">
        <v>238</v>
      </c>
      <c r="F42" s="702" t="s">
        <v>239</v>
      </c>
      <c r="G42" s="702" t="s">
        <v>3403</v>
      </c>
      <c r="H42" s="703">
        <v>42541</v>
      </c>
      <c r="I42" s="704">
        <v>522.61</v>
      </c>
      <c r="J42" s="704">
        <v>1</v>
      </c>
      <c r="K42" s="704">
        <f t="shared" si="0"/>
        <v>522.61</v>
      </c>
      <c r="L42" s="702"/>
      <c r="M42" s="702" t="s">
        <v>1671</v>
      </c>
      <c r="N42" s="703">
        <v>42541</v>
      </c>
      <c r="O42" s="702" t="s">
        <v>72</v>
      </c>
    </row>
    <row r="43" spans="1:15" s="705" customFormat="1" x14ac:dyDescent="0.2">
      <c r="A43" s="702" t="s">
        <v>896</v>
      </c>
      <c r="B43" s="702" t="s">
        <v>900</v>
      </c>
      <c r="C43" s="702" t="s">
        <v>891</v>
      </c>
      <c r="D43" s="702" t="s">
        <v>3404</v>
      </c>
      <c r="E43" s="702" t="s">
        <v>3405</v>
      </c>
      <c r="F43" s="702" t="s">
        <v>3406</v>
      </c>
      <c r="G43" s="702" t="s">
        <v>3407</v>
      </c>
      <c r="H43" s="703">
        <v>42522</v>
      </c>
      <c r="I43" s="704">
        <v>84.7</v>
      </c>
      <c r="J43" s="704">
        <v>1</v>
      </c>
      <c r="K43" s="704">
        <f t="shared" si="0"/>
        <v>84.7</v>
      </c>
      <c r="L43" s="702"/>
      <c r="M43" s="702" t="s">
        <v>383</v>
      </c>
      <c r="N43" s="703">
        <v>42530</v>
      </c>
      <c r="O43" s="702" t="s">
        <v>72</v>
      </c>
    </row>
    <row r="44" spans="1:15" s="705" customFormat="1" x14ac:dyDescent="0.2">
      <c r="A44" s="702" t="s">
        <v>896</v>
      </c>
      <c r="B44" s="702" t="s">
        <v>900</v>
      </c>
      <c r="C44" s="702" t="s">
        <v>891</v>
      </c>
      <c r="D44" s="702" t="s">
        <v>3404</v>
      </c>
      <c r="E44" s="702" t="s">
        <v>3405</v>
      </c>
      <c r="F44" s="702" t="s">
        <v>3406</v>
      </c>
      <c r="G44" s="702" t="s">
        <v>3408</v>
      </c>
      <c r="H44" s="703">
        <v>42542</v>
      </c>
      <c r="I44" s="704">
        <v>473.72</v>
      </c>
      <c r="J44" s="704">
        <v>1</v>
      </c>
      <c r="K44" s="704">
        <f t="shared" si="0"/>
        <v>473.72</v>
      </c>
      <c r="L44" s="702"/>
      <c r="M44" s="702" t="s">
        <v>383</v>
      </c>
      <c r="N44" s="703">
        <v>42542</v>
      </c>
      <c r="O44" s="702" t="s">
        <v>72</v>
      </c>
    </row>
    <row r="45" spans="1:15" s="705" customFormat="1" x14ac:dyDescent="0.2">
      <c r="A45" s="702" t="s">
        <v>896</v>
      </c>
      <c r="B45" s="702" t="s">
        <v>900</v>
      </c>
      <c r="C45" s="702" t="s">
        <v>891</v>
      </c>
      <c r="D45" s="702" t="s">
        <v>3404</v>
      </c>
      <c r="E45" s="702" t="s">
        <v>3405</v>
      </c>
      <c r="F45" s="702" t="s">
        <v>3406</v>
      </c>
      <c r="G45" s="702" t="s">
        <v>3409</v>
      </c>
      <c r="H45" s="703">
        <v>42542</v>
      </c>
      <c r="I45" s="704">
        <v>169.4</v>
      </c>
      <c r="J45" s="704">
        <v>1</v>
      </c>
      <c r="K45" s="704">
        <f t="shared" si="0"/>
        <v>169.4</v>
      </c>
      <c r="L45" s="702"/>
      <c r="M45" s="702" t="s">
        <v>383</v>
      </c>
      <c r="N45" s="703">
        <v>42542</v>
      </c>
      <c r="O45" s="702" t="s">
        <v>72</v>
      </c>
    </row>
    <row r="46" spans="1:15" s="705" customFormat="1" x14ac:dyDescent="0.2">
      <c r="A46" s="702" t="s">
        <v>896</v>
      </c>
      <c r="B46" s="702" t="s">
        <v>900</v>
      </c>
      <c r="C46" s="702" t="s">
        <v>891</v>
      </c>
      <c r="D46" s="702" t="s">
        <v>3404</v>
      </c>
      <c r="E46" s="702" t="s">
        <v>3405</v>
      </c>
      <c r="F46" s="702" t="s">
        <v>3406</v>
      </c>
      <c r="G46" s="702" t="s">
        <v>3410</v>
      </c>
      <c r="H46" s="703">
        <v>42531</v>
      </c>
      <c r="I46" s="704">
        <v>42.35</v>
      </c>
      <c r="J46" s="704">
        <v>1</v>
      </c>
      <c r="K46" s="704">
        <f t="shared" si="0"/>
        <v>42.35</v>
      </c>
      <c r="L46" s="702"/>
      <c r="M46" s="702" t="s">
        <v>383</v>
      </c>
      <c r="N46" s="703">
        <v>42531</v>
      </c>
      <c r="O46" s="702" t="s">
        <v>72</v>
      </c>
    </row>
    <row r="47" spans="1:15" s="705" customFormat="1" x14ac:dyDescent="0.2">
      <c r="A47" s="702" t="s">
        <v>896</v>
      </c>
      <c r="B47" s="702" t="s">
        <v>900</v>
      </c>
      <c r="C47" s="702" t="s">
        <v>891</v>
      </c>
      <c r="D47" s="702" t="s">
        <v>3404</v>
      </c>
      <c r="E47" s="702" t="s">
        <v>3405</v>
      </c>
      <c r="F47" s="702" t="s">
        <v>3406</v>
      </c>
      <c r="G47" s="702" t="s">
        <v>3411</v>
      </c>
      <c r="H47" s="703">
        <v>42531</v>
      </c>
      <c r="I47" s="704">
        <v>338.8</v>
      </c>
      <c r="J47" s="704">
        <v>1</v>
      </c>
      <c r="K47" s="704">
        <f t="shared" si="0"/>
        <v>338.8</v>
      </c>
      <c r="L47" s="702"/>
      <c r="M47" s="702" t="s">
        <v>383</v>
      </c>
      <c r="N47" s="703">
        <v>42531</v>
      </c>
      <c r="O47" s="702" t="s">
        <v>72</v>
      </c>
    </row>
    <row r="48" spans="1:15" s="705" customFormat="1" x14ac:dyDescent="0.2">
      <c r="A48" s="702" t="s">
        <v>896</v>
      </c>
      <c r="B48" s="702" t="s">
        <v>900</v>
      </c>
      <c r="C48" s="702" t="s">
        <v>891</v>
      </c>
      <c r="D48" s="702" t="s">
        <v>3404</v>
      </c>
      <c r="E48" s="702" t="s">
        <v>3405</v>
      </c>
      <c r="F48" s="702" t="s">
        <v>3406</v>
      </c>
      <c r="G48" s="702" t="s">
        <v>3412</v>
      </c>
      <c r="H48" s="703">
        <v>42531</v>
      </c>
      <c r="I48" s="704">
        <v>677.6</v>
      </c>
      <c r="J48" s="704">
        <v>1</v>
      </c>
      <c r="K48" s="704">
        <f t="shared" si="0"/>
        <v>677.6</v>
      </c>
      <c r="L48" s="702"/>
      <c r="M48" s="702" t="s">
        <v>383</v>
      </c>
      <c r="N48" s="703">
        <v>42531</v>
      </c>
      <c r="O48" s="702" t="s">
        <v>72</v>
      </c>
    </row>
    <row r="49" spans="1:15" s="705" customFormat="1" x14ac:dyDescent="0.2">
      <c r="A49" s="702" t="s">
        <v>896</v>
      </c>
      <c r="B49" s="702" t="s">
        <v>900</v>
      </c>
      <c r="C49" s="702" t="s">
        <v>891</v>
      </c>
      <c r="D49" s="702" t="s">
        <v>2130</v>
      </c>
      <c r="E49" s="702" t="s">
        <v>2131</v>
      </c>
      <c r="F49" s="702" t="s">
        <v>2132</v>
      </c>
      <c r="G49" s="702" t="s">
        <v>3413</v>
      </c>
      <c r="H49" s="703">
        <v>42531</v>
      </c>
      <c r="I49" s="704">
        <v>783.48</v>
      </c>
      <c r="J49" s="704">
        <v>1</v>
      </c>
      <c r="K49" s="704">
        <f t="shared" si="0"/>
        <v>783.48</v>
      </c>
      <c r="L49" s="702" t="s">
        <v>3414</v>
      </c>
      <c r="M49" s="702" t="s">
        <v>132</v>
      </c>
      <c r="N49" s="703">
        <v>42534</v>
      </c>
      <c r="O49" s="702" t="s">
        <v>72</v>
      </c>
    </row>
    <row r="50" spans="1:15" s="705" customFormat="1" x14ac:dyDescent="0.2">
      <c r="A50" s="702" t="s">
        <v>896</v>
      </c>
      <c r="B50" s="702" t="s">
        <v>900</v>
      </c>
      <c r="C50" s="702" t="s">
        <v>891</v>
      </c>
      <c r="D50" s="702" t="s">
        <v>361</v>
      </c>
      <c r="E50" s="702" t="s">
        <v>362</v>
      </c>
      <c r="F50" s="702" t="s">
        <v>363</v>
      </c>
      <c r="G50" s="702" t="s">
        <v>3415</v>
      </c>
      <c r="H50" s="703">
        <v>42549</v>
      </c>
      <c r="I50" s="704">
        <v>206.67</v>
      </c>
      <c r="J50" s="704">
        <v>1</v>
      </c>
      <c r="K50" s="704">
        <f t="shared" si="0"/>
        <v>206.67</v>
      </c>
      <c r="L50" s="702" t="s">
        <v>3416</v>
      </c>
      <c r="M50" s="702" t="s">
        <v>2102</v>
      </c>
      <c r="N50" s="703">
        <v>42550</v>
      </c>
      <c r="O50" s="702" t="s">
        <v>72</v>
      </c>
    </row>
    <row r="51" spans="1:15" s="705" customFormat="1" x14ac:dyDescent="0.2">
      <c r="A51" s="702" t="s">
        <v>896</v>
      </c>
      <c r="B51" s="702" t="s">
        <v>900</v>
      </c>
      <c r="C51" s="702" t="s">
        <v>891</v>
      </c>
      <c r="D51" s="702" t="s">
        <v>361</v>
      </c>
      <c r="E51" s="702" t="s">
        <v>362</v>
      </c>
      <c r="F51" s="702" t="s">
        <v>363</v>
      </c>
      <c r="G51" s="702" t="s">
        <v>3417</v>
      </c>
      <c r="H51" s="703">
        <v>42514</v>
      </c>
      <c r="I51" s="704">
        <v>713.78</v>
      </c>
      <c r="J51" s="704">
        <v>1</v>
      </c>
      <c r="K51" s="704">
        <f t="shared" si="0"/>
        <v>713.78</v>
      </c>
      <c r="L51" s="702" t="s">
        <v>3418</v>
      </c>
      <c r="M51" s="702" t="s">
        <v>132</v>
      </c>
      <c r="N51" s="703">
        <v>42522</v>
      </c>
      <c r="O51" s="702" t="s">
        <v>72</v>
      </c>
    </row>
    <row r="52" spans="1:15" s="705" customFormat="1" x14ac:dyDescent="0.2">
      <c r="A52" s="702" t="s">
        <v>896</v>
      </c>
      <c r="B52" s="702" t="s">
        <v>900</v>
      </c>
      <c r="C52" s="702" t="s">
        <v>891</v>
      </c>
      <c r="D52" s="702" t="s">
        <v>1044</v>
      </c>
      <c r="E52" s="702" t="s">
        <v>1045</v>
      </c>
      <c r="F52" s="702" t="s">
        <v>1046</v>
      </c>
      <c r="G52" s="702" t="s">
        <v>3419</v>
      </c>
      <c r="H52" s="703">
        <v>42550</v>
      </c>
      <c r="I52" s="704">
        <v>181.5</v>
      </c>
      <c r="J52" s="704">
        <v>1</v>
      </c>
      <c r="K52" s="704">
        <f t="shared" si="0"/>
        <v>181.5</v>
      </c>
      <c r="L52" s="702" t="s">
        <v>3420</v>
      </c>
      <c r="M52" s="702" t="s">
        <v>287</v>
      </c>
      <c r="N52" s="703">
        <v>42550</v>
      </c>
      <c r="O52" s="702" t="s">
        <v>460</v>
      </c>
    </row>
    <row r="53" spans="1:15" s="705" customFormat="1" x14ac:dyDescent="0.2">
      <c r="A53" s="702" t="s">
        <v>896</v>
      </c>
      <c r="B53" s="702" t="s">
        <v>900</v>
      </c>
      <c r="C53" s="702" t="s">
        <v>891</v>
      </c>
      <c r="D53" s="702" t="s">
        <v>3421</v>
      </c>
      <c r="E53" s="702" t="s">
        <v>3422</v>
      </c>
      <c r="F53" s="702" t="s">
        <v>3423</v>
      </c>
      <c r="G53" s="702" t="s">
        <v>3424</v>
      </c>
      <c r="H53" s="703">
        <v>42503</v>
      </c>
      <c r="I53" s="704">
        <v>193.75</v>
      </c>
      <c r="J53" s="704">
        <v>1</v>
      </c>
      <c r="K53" s="704">
        <f t="shared" si="0"/>
        <v>193.75</v>
      </c>
      <c r="L53" s="702"/>
      <c r="M53" s="702" t="s">
        <v>3425</v>
      </c>
      <c r="N53" s="703">
        <v>42530</v>
      </c>
      <c r="O53" s="702" t="s">
        <v>72</v>
      </c>
    </row>
    <row r="54" spans="1:15" s="705" customFormat="1" x14ac:dyDescent="0.2">
      <c r="A54" s="702" t="s">
        <v>896</v>
      </c>
      <c r="B54" s="702" t="s">
        <v>900</v>
      </c>
      <c r="C54" s="702" t="s">
        <v>891</v>
      </c>
      <c r="D54" s="702" t="s">
        <v>1496</v>
      </c>
      <c r="E54" s="702" t="s">
        <v>1497</v>
      </c>
      <c r="F54" s="702" t="s">
        <v>1498</v>
      </c>
      <c r="G54" s="702" t="s">
        <v>3426</v>
      </c>
      <c r="H54" s="703">
        <v>42521</v>
      </c>
      <c r="I54" s="704">
        <v>331.18</v>
      </c>
      <c r="J54" s="704">
        <v>1</v>
      </c>
      <c r="K54" s="704">
        <f t="shared" si="0"/>
        <v>331.18</v>
      </c>
      <c r="L54" s="702"/>
      <c r="M54" s="702" t="s">
        <v>132</v>
      </c>
      <c r="N54" s="703">
        <v>42524</v>
      </c>
      <c r="O54" s="702" t="s">
        <v>72</v>
      </c>
    </row>
    <row r="55" spans="1:15" s="705" customFormat="1" x14ac:dyDescent="0.2">
      <c r="A55" s="702" t="s">
        <v>896</v>
      </c>
      <c r="B55" s="702" t="s">
        <v>900</v>
      </c>
      <c r="C55" s="702" t="s">
        <v>891</v>
      </c>
      <c r="D55" s="702" t="s">
        <v>516</v>
      </c>
      <c r="E55" s="702" t="s">
        <v>517</v>
      </c>
      <c r="F55" s="702" t="s">
        <v>518</v>
      </c>
      <c r="G55" s="702" t="s">
        <v>3427</v>
      </c>
      <c r="H55" s="703">
        <v>42550</v>
      </c>
      <c r="I55" s="704">
        <v>178.37</v>
      </c>
      <c r="J55" s="704">
        <v>1</v>
      </c>
      <c r="K55" s="704">
        <f t="shared" si="0"/>
        <v>178.37</v>
      </c>
      <c r="L55" s="702" t="s">
        <v>3428</v>
      </c>
      <c r="M55" s="702" t="s">
        <v>394</v>
      </c>
      <c r="N55" s="703">
        <v>42551</v>
      </c>
      <c r="O55" s="702" t="s">
        <v>72</v>
      </c>
    </row>
    <row r="56" spans="1:15" s="705" customFormat="1" x14ac:dyDescent="0.2">
      <c r="A56" s="702" t="s">
        <v>896</v>
      </c>
      <c r="B56" s="702" t="s">
        <v>900</v>
      </c>
      <c r="C56" s="702" t="s">
        <v>891</v>
      </c>
      <c r="D56" s="702" t="s">
        <v>516</v>
      </c>
      <c r="E56" s="702" t="s">
        <v>517</v>
      </c>
      <c r="F56" s="702" t="s">
        <v>518</v>
      </c>
      <c r="G56" s="702" t="s">
        <v>3429</v>
      </c>
      <c r="H56" s="703">
        <v>42550</v>
      </c>
      <c r="I56" s="704">
        <v>71.790000000000006</v>
      </c>
      <c r="J56" s="704">
        <v>1</v>
      </c>
      <c r="K56" s="704">
        <f t="shared" si="0"/>
        <v>71.790000000000006</v>
      </c>
      <c r="L56" s="702" t="s">
        <v>3430</v>
      </c>
      <c r="M56" s="702" t="s">
        <v>132</v>
      </c>
      <c r="N56" s="703">
        <v>42551</v>
      </c>
      <c r="O56" s="702" t="s">
        <v>72</v>
      </c>
    </row>
    <row r="57" spans="1:15" s="705" customFormat="1" x14ac:dyDescent="0.2">
      <c r="A57" s="702" t="s">
        <v>896</v>
      </c>
      <c r="B57" s="702" t="s">
        <v>900</v>
      </c>
      <c r="C57" s="702" t="s">
        <v>891</v>
      </c>
      <c r="D57" s="702" t="s">
        <v>516</v>
      </c>
      <c r="E57" s="702" t="s">
        <v>517</v>
      </c>
      <c r="F57" s="702" t="s">
        <v>518</v>
      </c>
      <c r="G57" s="702" t="s">
        <v>3431</v>
      </c>
      <c r="H57" s="703">
        <v>42550</v>
      </c>
      <c r="I57" s="704">
        <v>753.82</v>
      </c>
      <c r="J57" s="704">
        <v>1</v>
      </c>
      <c r="K57" s="704">
        <f t="shared" si="0"/>
        <v>753.82</v>
      </c>
      <c r="L57" s="702" t="s">
        <v>3432</v>
      </c>
      <c r="M57" s="702" t="s">
        <v>132</v>
      </c>
      <c r="N57" s="703">
        <v>42551</v>
      </c>
      <c r="O57" s="702" t="s">
        <v>72</v>
      </c>
    </row>
    <row r="58" spans="1:15" s="705" customFormat="1" x14ac:dyDescent="0.2">
      <c r="A58" s="702" t="s">
        <v>896</v>
      </c>
      <c r="B58" s="702" t="s">
        <v>900</v>
      </c>
      <c r="C58" s="702" t="s">
        <v>891</v>
      </c>
      <c r="D58" s="702" t="s">
        <v>516</v>
      </c>
      <c r="E58" s="702" t="s">
        <v>517</v>
      </c>
      <c r="F58" s="702" t="s">
        <v>518</v>
      </c>
      <c r="G58" s="702" t="s">
        <v>3433</v>
      </c>
      <c r="H58" s="703">
        <v>42550</v>
      </c>
      <c r="I58" s="704">
        <v>58.39</v>
      </c>
      <c r="J58" s="704">
        <v>1</v>
      </c>
      <c r="K58" s="704">
        <f t="shared" si="0"/>
        <v>58.39</v>
      </c>
      <c r="L58" s="702" t="s">
        <v>3434</v>
      </c>
      <c r="M58" s="702" t="s">
        <v>340</v>
      </c>
      <c r="N58" s="703">
        <v>42551</v>
      </c>
      <c r="O58" s="702" t="s">
        <v>72</v>
      </c>
    </row>
    <row r="59" spans="1:15" s="705" customFormat="1" x14ac:dyDescent="0.2">
      <c r="A59" s="702" t="s">
        <v>896</v>
      </c>
      <c r="B59" s="702" t="s">
        <v>900</v>
      </c>
      <c r="C59" s="702" t="s">
        <v>891</v>
      </c>
      <c r="D59" s="702" t="s">
        <v>516</v>
      </c>
      <c r="E59" s="702" t="s">
        <v>517</v>
      </c>
      <c r="F59" s="702" t="s">
        <v>518</v>
      </c>
      <c r="G59" s="702" t="s">
        <v>3435</v>
      </c>
      <c r="H59" s="703">
        <v>42544</v>
      </c>
      <c r="I59" s="704">
        <v>435.6</v>
      </c>
      <c r="J59" s="704">
        <v>1</v>
      </c>
      <c r="K59" s="704">
        <f t="shared" si="0"/>
        <v>435.6</v>
      </c>
      <c r="L59" s="702" t="s">
        <v>3436</v>
      </c>
      <c r="M59" s="702" t="s">
        <v>132</v>
      </c>
      <c r="N59" s="703">
        <v>42548</v>
      </c>
      <c r="O59" s="702" t="s">
        <v>72</v>
      </c>
    </row>
    <row r="60" spans="1:15" s="705" customFormat="1" x14ac:dyDescent="0.2">
      <c r="A60" s="702" t="s">
        <v>896</v>
      </c>
      <c r="B60" s="702" t="s">
        <v>900</v>
      </c>
      <c r="C60" s="702" t="s">
        <v>891</v>
      </c>
      <c r="D60" s="702" t="s">
        <v>516</v>
      </c>
      <c r="E60" s="702" t="s">
        <v>517</v>
      </c>
      <c r="F60" s="702" t="s">
        <v>518</v>
      </c>
      <c r="G60" s="702" t="s">
        <v>3437</v>
      </c>
      <c r="H60" s="703">
        <v>42537</v>
      </c>
      <c r="I60" s="704">
        <v>326.58</v>
      </c>
      <c r="J60" s="704">
        <v>1</v>
      </c>
      <c r="K60" s="704">
        <f t="shared" si="0"/>
        <v>326.58</v>
      </c>
      <c r="L60" s="702" t="s">
        <v>3438</v>
      </c>
      <c r="M60" s="702" t="s">
        <v>145</v>
      </c>
      <c r="N60" s="703">
        <v>42538</v>
      </c>
      <c r="O60" s="702" t="s">
        <v>72</v>
      </c>
    </row>
    <row r="61" spans="1:15" s="705" customFormat="1" x14ac:dyDescent="0.2">
      <c r="A61" s="702" t="s">
        <v>896</v>
      </c>
      <c r="B61" s="702" t="s">
        <v>900</v>
      </c>
      <c r="C61" s="702" t="s">
        <v>891</v>
      </c>
      <c r="D61" s="702" t="s">
        <v>516</v>
      </c>
      <c r="E61" s="702" t="s">
        <v>517</v>
      </c>
      <c r="F61" s="702" t="s">
        <v>518</v>
      </c>
      <c r="G61" s="702" t="s">
        <v>3439</v>
      </c>
      <c r="H61" s="703">
        <v>42534</v>
      </c>
      <c r="I61" s="704">
        <v>824.43</v>
      </c>
      <c r="J61" s="704">
        <v>1</v>
      </c>
      <c r="K61" s="704">
        <f t="shared" si="0"/>
        <v>824.43</v>
      </c>
      <c r="L61" s="702" t="s">
        <v>3440</v>
      </c>
      <c r="M61" s="702" t="s">
        <v>145</v>
      </c>
      <c r="N61" s="703">
        <v>42535</v>
      </c>
      <c r="O61" s="702" t="s">
        <v>72</v>
      </c>
    </row>
    <row r="62" spans="1:15" s="705" customFormat="1" x14ac:dyDescent="0.2">
      <c r="A62" s="702" t="s">
        <v>896</v>
      </c>
      <c r="B62" s="702" t="s">
        <v>900</v>
      </c>
      <c r="C62" s="702" t="s">
        <v>891</v>
      </c>
      <c r="D62" s="702" t="s">
        <v>516</v>
      </c>
      <c r="E62" s="702" t="s">
        <v>517</v>
      </c>
      <c r="F62" s="702" t="s">
        <v>518</v>
      </c>
      <c r="G62" s="702" t="s">
        <v>3441</v>
      </c>
      <c r="H62" s="703">
        <v>42530</v>
      </c>
      <c r="I62" s="704">
        <v>528.72</v>
      </c>
      <c r="J62" s="704">
        <v>1</v>
      </c>
      <c r="K62" s="704">
        <f t="shared" si="0"/>
        <v>528.72</v>
      </c>
      <c r="L62" s="702" t="s">
        <v>3442</v>
      </c>
      <c r="M62" s="702" t="s">
        <v>132</v>
      </c>
      <c r="N62" s="703">
        <v>42530</v>
      </c>
      <c r="O62" s="702" t="s">
        <v>72</v>
      </c>
    </row>
    <row r="63" spans="1:15" s="705" customFormat="1" x14ac:dyDescent="0.2">
      <c r="A63" s="702" t="s">
        <v>896</v>
      </c>
      <c r="B63" s="702" t="s">
        <v>900</v>
      </c>
      <c r="C63" s="702" t="s">
        <v>891</v>
      </c>
      <c r="D63" s="702" t="s">
        <v>516</v>
      </c>
      <c r="E63" s="702" t="s">
        <v>517</v>
      </c>
      <c r="F63" s="702" t="s">
        <v>518</v>
      </c>
      <c r="G63" s="702" t="s">
        <v>3443</v>
      </c>
      <c r="H63" s="703">
        <v>42523</v>
      </c>
      <c r="I63" s="704">
        <v>361.63</v>
      </c>
      <c r="J63" s="704">
        <v>1</v>
      </c>
      <c r="K63" s="704">
        <f t="shared" si="0"/>
        <v>361.63</v>
      </c>
      <c r="L63" s="702" t="s">
        <v>3430</v>
      </c>
      <c r="M63" s="702" t="s">
        <v>132</v>
      </c>
      <c r="N63" s="703">
        <v>42524</v>
      </c>
      <c r="O63" s="702" t="s">
        <v>72</v>
      </c>
    </row>
    <row r="64" spans="1:15" s="705" customFormat="1" x14ac:dyDescent="0.2">
      <c r="A64" s="702" t="s">
        <v>896</v>
      </c>
      <c r="B64" s="702" t="s">
        <v>900</v>
      </c>
      <c r="C64" s="702" t="s">
        <v>891</v>
      </c>
      <c r="D64" s="702" t="s">
        <v>94</v>
      </c>
      <c r="E64" s="702" t="s">
        <v>95</v>
      </c>
      <c r="F64" s="702" t="s">
        <v>96</v>
      </c>
      <c r="G64" s="702" t="s">
        <v>3446</v>
      </c>
      <c r="H64" s="703">
        <v>42551</v>
      </c>
      <c r="I64" s="704">
        <v>18.760000000000002</v>
      </c>
      <c r="J64" s="704">
        <v>1</v>
      </c>
      <c r="K64" s="704">
        <f t="shared" si="0"/>
        <v>18.760000000000002</v>
      </c>
      <c r="L64" s="702" t="s">
        <v>3447</v>
      </c>
      <c r="M64" s="702" t="s">
        <v>1510</v>
      </c>
      <c r="N64" s="703">
        <v>42551</v>
      </c>
      <c r="O64" s="702" t="s">
        <v>72</v>
      </c>
    </row>
    <row r="65" spans="1:15" s="705" customFormat="1" x14ac:dyDescent="0.2">
      <c r="A65" s="702" t="s">
        <v>896</v>
      </c>
      <c r="B65" s="702" t="s">
        <v>900</v>
      </c>
      <c r="C65" s="702" t="s">
        <v>891</v>
      </c>
      <c r="D65" s="702" t="s">
        <v>94</v>
      </c>
      <c r="E65" s="702" t="s">
        <v>95</v>
      </c>
      <c r="F65" s="702" t="s">
        <v>96</v>
      </c>
      <c r="G65" s="702" t="s">
        <v>3448</v>
      </c>
      <c r="H65" s="703">
        <v>42551</v>
      </c>
      <c r="I65" s="704">
        <v>1134.98</v>
      </c>
      <c r="J65" s="704">
        <v>1</v>
      </c>
      <c r="K65" s="704">
        <f t="shared" si="0"/>
        <v>1134.98</v>
      </c>
      <c r="L65" s="702" t="s">
        <v>3449</v>
      </c>
      <c r="M65" s="702" t="s">
        <v>423</v>
      </c>
      <c r="N65" s="703">
        <v>42551</v>
      </c>
      <c r="O65" s="702" t="s">
        <v>72</v>
      </c>
    </row>
    <row r="66" spans="1:15" s="705" customFormat="1" x14ac:dyDescent="0.2">
      <c r="A66" s="702" t="s">
        <v>896</v>
      </c>
      <c r="B66" s="702" t="s">
        <v>900</v>
      </c>
      <c r="C66" s="702" t="s">
        <v>891</v>
      </c>
      <c r="D66" s="702" t="s">
        <v>94</v>
      </c>
      <c r="E66" s="702" t="s">
        <v>95</v>
      </c>
      <c r="F66" s="702" t="s">
        <v>96</v>
      </c>
      <c r="G66" s="702" t="s">
        <v>3450</v>
      </c>
      <c r="H66" s="703">
        <v>42551</v>
      </c>
      <c r="I66" s="704">
        <v>233.26</v>
      </c>
      <c r="J66" s="704">
        <v>1</v>
      </c>
      <c r="K66" s="704">
        <f t="shared" si="0"/>
        <v>233.26</v>
      </c>
      <c r="L66" s="702" t="s">
        <v>3451</v>
      </c>
      <c r="M66" s="702" t="s">
        <v>97</v>
      </c>
      <c r="N66" s="703">
        <v>42551</v>
      </c>
      <c r="O66" s="702" t="s">
        <v>72</v>
      </c>
    </row>
    <row r="67" spans="1:15" s="705" customFormat="1" x14ac:dyDescent="0.2">
      <c r="A67" s="702" t="s">
        <v>896</v>
      </c>
      <c r="B67" s="702" t="s">
        <v>900</v>
      </c>
      <c r="C67" s="702" t="s">
        <v>891</v>
      </c>
      <c r="D67" s="702" t="s">
        <v>94</v>
      </c>
      <c r="E67" s="702" t="s">
        <v>95</v>
      </c>
      <c r="F67" s="702" t="s">
        <v>96</v>
      </c>
      <c r="G67" s="702" t="s">
        <v>3452</v>
      </c>
      <c r="H67" s="703">
        <v>42551</v>
      </c>
      <c r="I67" s="704">
        <v>19.600000000000001</v>
      </c>
      <c r="J67" s="704">
        <v>1</v>
      </c>
      <c r="K67" s="704">
        <f t="shared" ref="K67:K130" si="1">I67*J67</f>
        <v>19.600000000000001</v>
      </c>
      <c r="L67" s="702" t="s">
        <v>3453</v>
      </c>
      <c r="M67" s="702" t="s">
        <v>418</v>
      </c>
      <c r="N67" s="703">
        <v>42551</v>
      </c>
      <c r="O67" s="702" t="s">
        <v>72</v>
      </c>
    </row>
    <row r="68" spans="1:15" s="705" customFormat="1" x14ac:dyDescent="0.2">
      <c r="A68" s="702" t="s">
        <v>896</v>
      </c>
      <c r="B68" s="702" t="s">
        <v>900</v>
      </c>
      <c r="C68" s="702" t="s">
        <v>891</v>
      </c>
      <c r="D68" s="702" t="s">
        <v>94</v>
      </c>
      <c r="E68" s="702" t="s">
        <v>95</v>
      </c>
      <c r="F68" s="702" t="s">
        <v>96</v>
      </c>
      <c r="G68" s="702" t="s">
        <v>3454</v>
      </c>
      <c r="H68" s="703">
        <v>42551</v>
      </c>
      <c r="I68" s="704">
        <v>406.56</v>
      </c>
      <c r="J68" s="704">
        <v>1</v>
      </c>
      <c r="K68" s="704">
        <f t="shared" si="1"/>
        <v>406.56</v>
      </c>
      <c r="L68" s="702" t="s">
        <v>3455</v>
      </c>
      <c r="M68" s="702" t="s">
        <v>248</v>
      </c>
      <c r="N68" s="703">
        <v>42551</v>
      </c>
      <c r="O68" s="702" t="s">
        <v>72</v>
      </c>
    </row>
    <row r="69" spans="1:15" s="705" customFormat="1" x14ac:dyDescent="0.2">
      <c r="A69" s="702" t="s">
        <v>896</v>
      </c>
      <c r="B69" s="702" t="s">
        <v>900</v>
      </c>
      <c r="C69" s="702" t="s">
        <v>891</v>
      </c>
      <c r="D69" s="702" t="s">
        <v>94</v>
      </c>
      <c r="E69" s="702" t="s">
        <v>95</v>
      </c>
      <c r="F69" s="702" t="s">
        <v>96</v>
      </c>
      <c r="G69" s="702" t="s">
        <v>3456</v>
      </c>
      <c r="H69" s="703">
        <v>42551</v>
      </c>
      <c r="I69" s="704">
        <v>290.76</v>
      </c>
      <c r="J69" s="704">
        <v>1</v>
      </c>
      <c r="K69" s="704">
        <f t="shared" si="1"/>
        <v>290.76</v>
      </c>
      <c r="L69" s="702" t="s">
        <v>3457</v>
      </c>
      <c r="M69" s="702" t="s">
        <v>87</v>
      </c>
      <c r="N69" s="703">
        <v>42551</v>
      </c>
      <c r="O69" s="702" t="s">
        <v>72</v>
      </c>
    </row>
    <row r="70" spans="1:15" s="705" customFormat="1" x14ac:dyDescent="0.2">
      <c r="A70" s="702" t="s">
        <v>896</v>
      </c>
      <c r="B70" s="702" t="s">
        <v>900</v>
      </c>
      <c r="C70" s="702" t="s">
        <v>891</v>
      </c>
      <c r="D70" s="702" t="s">
        <v>94</v>
      </c>
      <c r="E70" s="702" t="s">
        <v>95</v>
      </c>
      <c r="F70" s="702" t="s">
        <v>96</v>
      </c>
      <c r="G70" s="702" t="s">
        <v>3458</v>
      </c>
      <c r="H70" s="703">
        <v>42551</v>
      </c>
      <c r="I70" s="704">
        <v>110.47</v>
      </c>
      <c r="J70" s="704">
        <v>1</v>
      </c>
      <c r="K70" s="704">
        <f t="shared" si="1"/>
        <v>110.47</v>
      </c>
      <c r="L70" s="702" t="s">
        <v>3459</v>
      </c>
      <c r="M70" s="702" t="s">
        <v>418</v>
      </c>
      <c r="N70" s="703">
        <v>42551</v>
      </c>
      <c r="O70" s="702" t="s">
        <v>72</v>
      </c>
    </row>
    <row r="71" spans="1:15" s="705" customFormat="1" x14ac:dyDescent="0.2">
      <c r="A71" s="702" t="s">
        <v>896</v>
      </c>
      <c r="B71" s="702" t="s">
        <v>900</v>
      </c>
      <c r="C71" s="702" t="s">
        <v>891</v>
      </c>
      <c r="D71" s="702" t="s">
        <v>94</v>
      </c>
      <c r="E71" s="702" t="s">
        <v>95</v>
      </c>
      <c r="F71" s="702" t="s">
        <v>96</v>
      </c>
      <c r="G71" s="702" t="s">
        <v>3460</v>
      </c>
      <c r="H71" s="703">
        <v>42551</v>
      </c>
      <c r="I71" s="704">
        <v>12.1</v>
      </c>
      <c r="J71" s="704">
        <v>1</v>
      </c>
      <c r="K71" s="704">
        <f t="shared" si="1"/>
        <v>12.1</v>
      </c>
      <c r="L71" s="702" t="s">
        <v>3461</v>
      </c>
      <c r="M71" s="702" t="s">
        <v>418</v>
      </c>
      <c r="N71" s="703">
        <v>42551</v>
      </c>
      <c r="O71" s="702" t="s">
        <v>72</v>
      </c>
    </row>
    <row r="72" spans="1:15" s="705" customFormat="1" x14ac:dyDescent="0.2">
      <c r="A72" s="702" t="s">
        <v>896</v>
      </c>
      <c r="B72" s="702" t="s">
        <v>900</v>
      </c>
      <c r="C72" s="702" t="s">
        <v>891</v>
      </c>
      <c r="D72" s="702" t="s">
        <v>94</v>
      </c>
      <c r="E72" s="702" t="s">
        <v>95</v>
      </c>
      <c r="F72" s="702" t="s">
        <v>96</v>
      </c>
      <c r="G72" s="702" t="s">
        <v>3462</v>
      </c>
      <c r="H72" s="703">
        <v>42550</v>
      </c>
      <c r="I72" s="704">
        <v>383.57</v>
      </c>
      <c r="J72" s="704">
        <v>1</v>
      </c>
      <c r="K72" s="704">
        <f t="shared" si="1"/>
        <v>383.57</v>
      </c>
      <c r="L72" s="702" t="s">
        <v>3463</v>
      </c>
      <c r="M72" s="702" t="s">
        <v>295</v>
      </c>
      <c r="N72" s="703">
        <v>42550</v>
      </c>
      <c r="O72" s="702" t="s">
        <v>72</v>
      </c>
    </row>
    <row r="73" spans="1:15" s="705" customFormat="1" x14ac:dyDescent="0.2">
      <c r="A73" s="702" t="s">
        <v>896</v>
      </c>
      <c r="B73" s="702" t="s">
        <v>900</v>
      </c>
      <c r="C73" s="702" t="s">
        <v>891</v>
      </c>
      <c r="D73" s="702" t="s">
        <v>94</v>
      </c>
      <c r="E73" s="702" t="s">
        <v>95</v>
      </c>
      <c r="F73" s="702" t="s">
        <v>96</v>
      </c>
      <c r="G73" s="702" t="s">
        <v>3464</v>
      </c>
      <c r="H73" s="703">
        <v>42550</v>
      </c>
      <c r="I73" s="704">
        <v>1127.26</v>
      </c>
      <c r="J73" s="704">
        <v>1</v>
      </c>
      <c r="K73" s="704">
        <f t="shared" si="1"/>
        <v>1127.26</v>
      </c>
      <c r="L73" s="702" t="s">
        <v>3465</v>
      </c>
      <c r="M73" s="702" t="s">
        <v>556</v>
      </c>
      <c r="N73" s="703">
        <v>42550</v>
      </c>
      <c r="O73" s="702" t="s">
        <v>72</v>
      </c>
    </row>
    <row r="74" spans="1:15" s="705" customFormat="1" x14ac:dyDescent="0.2">
      <c r="A74" s="702" t="s">
        <v>896</v>
      </c>
      <c r="B74" s="702" t="s">
        <v>900</v>
      </c>
      <c r="C74" s="702" t="s">
        <v>891</v>
      </c>
      <c r="D74" s="702" t="s">
        <v>94</v>
      </c>
      <c r="E74" s="702" t="s">
        <v>95</v>
      </c>
      <c r="F74" s="702" t="s">
        <v>96</v>
      </c>
      <c r="G74" s="702" t="s">
        <v>3466</v>
      </c>
      <c r="H74" s="703">
        <v>42550</v>
      </c>
      <c r="I74" s="704">
        <v>40.32</v>
      </c>
      <c r="J74" s="704">
        <v>1</v>
      </c>
      <c r="K74" s="704">
        <f t="shared" si="1"/>
        <v>40.32</v>
      </c>
      <c r="L74" s="702" t="s">
        <v>3467</v>
      </c>
      <c r="M74" s="702" t="s">
        <v>97</v>
      </c>
      <c r="N74" s="703">
        <v>42550</v>
      </c>
      <c r="O74" s="702" t="s">
        <v>72</v>
      </c>
    </row>
    <row r="75" spans="1:15" s="705" customFormat="1" x14ac:dyDescent="0.2">
      <c r="A75" s="702" t="s">
        <v>896</v>
      </c>
      <c r="B75" s="702" t="s">
        <v>900</v>
      </c>
      <c r="C75" s="702" t="s">
        <v>891</v>
      </c>
      <c r="D75" s="702" t="s">
        <v>94</v>
      </c>
      <c r="E75" s="702" t="s">
        <v>95</v>
      </c>
      <c r="F75" s="702" t="s">
        <v>96</v>
      </c>
      <c r="G75" s="702" t="s">
        <v>3468</v>
      </c>
      <c r="H75" s="703">
        <v>42550</v>
      </c>
      <c r="I75" s="704">
        <v>88.69</v>
      </c>
      <c r="J75" s="704">
        <v>1</v>
      </c>
      <c r="K75" s="704">
        <f t="shared" si="1"/>
        <v>88.69</v>
      </c>
      <c r="L75" s="702" t="s">
        <v>3469</v>
      </c>
      <c r="M75" s="702" t="s">
        <v>97</v>
      </c>
      <c r="N75" s="703">
        <v>42550</v>
      </c>
      <c r="O75" s="702" t="s">
        <v>72</v>
      </c>
    </row>
    <row r="76" spans="1:15" s="705" customFormat="1" x14ac:dyDescent="0.2">
      <c r="A76" s="702" t="s">
        <v>896</v>
      </c>
      <c r="B76" s="702" t="s">
        <v>900</v>
      </c>
      <c r="C76" s="702" t="s">
        <v>891</v>
      </c>
      <c r="D76" s="702" t="s">
        <v>94</v>
      </c>
      <c r="E76" s="702" t="s">
        <v>95</v>
      </c>
      <c r="F76" s="702" t="s">
        <v>96</v>
      </c>
      <c r="G76" s="702" t="s">
        <v>3470</v>
      </c>
      <c r="H76" s="703">
        <v>42550</v>
      </c>
      <c r="I76" s="704">
        <v>383.57</v>
      </c>
      <c r="J76" s="704">
        <v>1</v>
      </c>
      <c r="K76" s="704">
        <f t="shared" si="1"/>
        <v>383.57</v>
      </c>
      <c r="L76" s="702" t="s">
        <v>3463</v>
      </c>
      <c r="M76" s="702" t="s">
        <v>295</v>
      </c>
      <c r="N76" s="703">
        <v>42550</v>
      </c>
      <c r="O76" s="702" t="s">
        <v>72</v>
      </c>
    </row>
    <row r="77" spans="1:15" s="705" customFormat="1" x14ac:dyDescent="0.2">
      <c r="A77" s="702" t="s">
        <v>896</v>
      </c>
      <c r="B77" s="702" t="s">
        <v>900</v>
      </c>
      <c r="C77" s="702" t="s">
        <v>891</v>
      </c>
      <c r="D77" s="702" t="s">
        <v>94</v>
      </c>
      <c r="E77" s="702" t="s">
        <v>95</v>
      </c>
      <c r="F77" s="702" t="s">
        <v>96</v>
      </c>
      <c r="G77" s="702" t="s">
        <v>3471</v>
      </c>
      <c r="H77" s="703">
        <v>42550</v>
      </c>
      <c r="I77" s="704">
        <v>65.58</v>
      </c>
      <c r="J77" s="704">
        <v>1</v>
      </c>
      <c r="K77" s="704">
        <f t="shared" si="1"/>
        <v>65.58</v>
      </c>
      <c r="L77" s="702" t="s">
        <v>3472</v>
      </c>
      <c r="M77" s="702" t="s">
        <v>557</v>
      </c>
      <c r="N77" s="703">
        <v>42550</v>
      </c>
      <c r="O77" s="702" t="s">
        <v>72</v>
      </c>
    </row>
    <row r="78" spans="1:15" s="705" customFormat="1" x14ac:dyDescent="0.2">
      <c r="A78" s="702" t="s">
        <v>896</v>
      </c>
      <c r="B78" s="702" t="s">
        <v>900</v>
      </c>
      <c r="C78" s="702" t="s">
        <v>891</v>
      </c>
      <c r="D78" s="702" t="s">
        <v>94</v>
      </c>
      <c r="E78" s="702" t="s">
        <v>95</v>
      </c>
      <c r="F78" s="702" t="s">
        <v>96</v>
      </c>
      <c r="G78" s="702" t="s">
        <v>3473</v>
      </c>
      <c r="H78" s="703">
        <v>42550</v>
      </c>
      <c r="I78" s="704">
        <v>30.98</v>
      </c>
      <c r="J78" s="704">
        <v>1</v>
      </c>
      <c r="K78" s="704">
        <f t="shared" si="1"/>
        <v>30.98</v>
      </c>
      <c r="L78" s="702" t="s">
        <v>3474</v>
      </c>
      <c r="M78" s="702" t="s">
        <v>97</v>
      </c>
      <c r="N78" s="703">
        <v>42550</v>
      </c>
      <c r="O78" s="702" t="s">
        <v>72</v>
      </c>
    </row>
    <row r="79" spans="1:15" s="705" customFormat="1" x14ac:dyDescent="0.2">
      <c r="A79" s="702" t="s">
        <v>896</v>
      </c>
      <c r="B79" s="702" t="s">
        <v>900</v>
      </c>
      <c r="C79" s="702" t="s">
        <v>891</v>
      </c>
      <c r="D79" s="702" t="s">
        <v>94</v>
      </c>
      <c r="E79" s="702" t="s">
        <v>95</v>
      </c>
      <c r="F79" s="702" t="s">
        <v>96</v>
      </c>
      <c r="G79" s="702" t="s">
        <v>3475</v>
      </c>
      <c r="H79" s="703">
        <v>42550</v>
      </c>
      <c r="I79" s="704">
        <v>24.81</v>
      </c>
      <c r="J79" s="704">
        <v>1</v>
      </c>
      <c r="K79" s="704">
        <f t="shared" si="1"/>
        <v>24.81</v>
      </c>
      <c r="L79" s="702" t="s">
        <v>3476</v>
      </c>
      <c r="M79" s="702" t="s">
        <v>418</v>
      </c>
      <c r="N79" s="703">
        <v>42550</v>
      </c>
      <c r="O79" s="702" t="s">
        <v>72</v>
      </c>
    </row>
    <row r="80" spans="1:15" s="705" customFormat="1" x14ac:dyDescent="0.2">
      <c r="A80" s="702" t="s">
        <v>896</v>
      </c>
      <c r="B80" s="702" t="s">
        <v>900</v>
      </c>
      <c r="C80" s="702" t="s">
        <v>891</v>
      </c>
      <c r="D80" s="702" t="s">
        <v>94</v>
      </c>
      <c r="E80" s="702" t="s">
        <v>95</v>
      </c>
      <c r="F80" s="702" t="s">
        <v>96</v>
      </c>
      <c r="G80" s="702" t="s">
        <v>3477</v>
      </c>
      <c r="H80" s="703">
        <v>42550</v>
      </c>
      <c r="I80" s="704">
        <v>30.25</v>
      </c>
      <c r="J80" s="704">
        <v>1</v>
      </c>
      <c r="K80" s="704">
        <f t="shared" si="1"/>
        <v>30.25</v>
      </c>
      <c r="L80" s="702" t="s">
        <v>3478</v>
      </c>
      <c r="M80" s="702" t="s">
        <v>418</v>
      </c>
      <c r="N80" s="703">
        <v>42550</v>
      </c>
      <c r="O80" s="702" t="s">
        <v>72</v>
      </c>
    </row>
    <row r="81" spans="1:15" s="705" customFormat="1" x14ac:dyDescent="0.2">
      <c r="A81" s="702" t="s">
        <v>896</v>
      </c>
      <c r="B81" s="702" t="s">
        <v>900</v>
      </c>
      <c r="C81" s="702" t="s">
        <v>891</v>
      </c>
      <c r="D81" s="702" t="s">
        <v>94</v>
      </c>
      <c r="E81" s="702" t="s">
        <v>95</v>
      </c>
      <c r="F81" s="702" t="s">
        <v>96</v>
      </c>
      <c r="G81" s="702" t="s">
        <v>3479</v>
      </c>
      <c r="H81" s="703">
        <v>42550</v>
      </c>
      <c r="I81" s="704">
        <v>110.47</v>
      </c>
      <c r="J81" s="704">
        <v>1</v>
      </c>
      <c r="K81" s="704">
        <f t="shared" si="1"/>
        <v>110.47</v>
      </c>
      <c r="L81" s="702" t="s">
        <v>3480</v>
      </c>
      <c r="M81" s="702" t="s">
        <v>132</v>
      </c>
      <c r="N81" s="703">
        <v>42550</v>
      </c>
      <c r="O81" s="702" t="s">
        <v>72</v>
      </c>
    </row>
    <row r="82" spans="1:15" s="705" customFormat="1" x14ac:dyDescent="0.2">
      <c r="A82" s="702" t="s">
        <v>896</v>
      </c>
      <c r="B82" s="702" t="s">
        <v>900</v>
      </c>
      <c r="C82" s="702" t="s">
        <v>891</v>
      </c>
      <c r="D82" s="702" t="s">
        <v>94</v>
      </c>
      <c r="E82" s="702" t="s">
        <v>95</v>
      </c>
      <c r="F82" s="702" t="s">
        <v>96</v>
      </c>
      <c r="G82" s="702" t="s">
        <v>3481</v>
      </c>
      <c r="H82" s="703">
        <v>42550</v>
      </c>
      <c r="I82" s="704">
        <v>71.17</v>
      </c>
      <c r="J82" s="704">
        <v>1</v>
      </c>
      <c r="K82" s="704">
        <f t="shared" si="1"/>
        <v>71.17</v>
      </c>
      <c r="L82" s="702" t="s">
        <v>3482</v>
      </c>
      <c r="M82" s="702" t="s">
        <v>132</v>
      </c>
      <c r="N82" s="703">
        <v>42550</v>
      </c>
      <c r="O82" s="702" t="s">
        <v>72</v>
      </c>
    </row>
    <row r="83" spans="1:15" s="705" customFormat="1" x14ac:dyDescent="0.2">
      <c r="A83" s="702" t="s">
        <v>896</v>
      </c>
      <c r="B83" s="702" t="s">
        <v>900</v>
      </c>
      <c r="C83" s="702" t="s">
        <v>891</v>
      </c>
      <c r="D83" s="702" t="s">
        <v>94</v>
      </c>
      <c r="E83" s="702" t="s">
        <v>95</v>
      </c>
      <c r="F83" s="702" t="s">
        <v>96</v>
      </c>
      <c r="G83" s="702" t="s">
        <v>3483</v>
      </c>
      <c r="H83" s="703">
        <v>42550</v>
      </c>
      <c r="I83" s="704">
        <v>83.61</v>
      </c>
      <c r="J83" s="704">
        <v>1</v>
      </c>
      <c r="K83" s="704">
        <f t="shared" si="1"/>
        <v>83.61</v>
      </c>
      <c r="L83" s="702" t="s">
        <v>3484</v>
      </c>
      <c r="M83" s="702" t="s">
        <v>132</v>
      </c>
      <c r="N83" s="703">
        <v>42550</v>
      </c>
      <c r="O83" s="702" t="s">
        <v>72</v>
      </c>
    </row>
    <row r="84" spans="1:15" s="705" customFormat="1" x14ac:dyDescent="0.2">
      <c r="A84" s="702" t="s">
        <v>896</v>
      </c>
      <c r="B84" s="702" t="s">
        <v>900</v>
      </c>
      <c r="C84" s="702" t="s">
        <v>891</v>
      </c>
      <c r="D84" s="702" t="s">
        <v>94</v>
      </c>
      <c r="E84" s="702" t="s">
        <v>95</v>
      </c>
      <c r="F84" s="702" t="s">
        <v>96</v>
      </c>
      <c r="G84" s="702" t="s">
        <v>3485</v>
      </c>
      <c r="H84" s="703">
        <v>42550</v>
      </c>
      <c r="I84" s="704">
        <v>7.87</v>
      </c>
      <c r="J84" s="704">
        <v>1</v>
      </c>
      <c r="K84" s="704">
        <f t="shared" si="1"/>
        <v>7.87</v>
      </c>
      <c r="L84" s="702" t="s">
        <v>3486</v>
      </c>
      <c r="M84" s="702" t="s">
        <v>322</v>
      </c>
      <c r="N84" s="703">
        <v>42550</v>
      </c>
      <c r="O84" s="702" t="s">
        <v>72</v>
      </c>
    </row>
    <row r="85" spans="1:15" s="705" customFormat="1" x14ac:dyDescent="0.2">
      <c r="A85" s="702" t="s">
        <v>896</v>
      </c>
      <c r="B85" s="702" t="s">
        <v>900</v>
      </c>
      <c r="C85" s="702" t="s">
        <v>891</v>
      </c>
      <c r="D85" s="702" t="s">
        <v>94</v>
      </c>
      <c r="E85" s="702" t="s">
        <v>95</v>
      </c>
      <c r="F85" s="702" t="s">
        <v>96</v>
      </c>
      <c r="G85" s="702" t="s">
        <v>3487</v>
      </c>
      <c r="H85" s="703">
        <v>42550</v>
      </c>
      <c r="I85" s="704">
        <v>308.55</v>
      </c>
      <c r="J85" s="704">
        <v>1</v>
      </c>
      <c r="K85" s="704">
        <f t="shared" si="1"/>
        <v>308.55</v>
      </c>
      <c r="L85" s="702" t="s">
        <v>3488</v>
      </c>
      <c r="M85" s="702" t="s">
        <v>322</v>
      </c>
      <c r="N85" s="703">
        <v>42550</v>
      </c>
      <c r="O85" s="702" t="s">
        <v>72</v>
      </c>
    </row>
    <row r="86" spans="1:15" s="705" customFormat="1" x14ac:dyDescent="0.2">
      <c r="A86" s="702" t="s">
        <v>896</v>
      </c>
      <c r="B86" s="702" t="s">
        <v>900</v>
      </c>
      <c r="C86" s="702" t="s">
        <v>891</v>
      </c>
      <c r="D86" s="702" t="s">
        <v>94</v>
      </c>
      <c r="E86" s="702" t="s">
        <v>95</v>
      </c>
      <c r="F86" s="702" t="s">
        <v>96</v>
      </c>
      <c r="G86" s="702" t="s">
        <v>3489</v>
      </c>
      <c r="H86" s="703">
        <v>42550</v>
      </c>
      <c r="I86" s="704">
        <v>597.14</v>
      </c>
      <c r="J86" s="704">
        <v>1</v>
      </c>
      <c r="K86" s="704">
        <f t="shared" si="1"/>
        <v>597.14</v>
      </c>
      <c r="L86" s="702" t="s">
        <v>3490</v>
      </c>
      <c r="M86" s="702" t="s">
        <v>87</v>
      </c>
      <c r="N86" s="703">
        <v>42550</v>
      </c>
      <c r="O86" s="702" t="s">
        <v>72</v>
      </c>
    </row>
    <row r="87" spans="1:15" s="705" customFormat="1" x14ac:dyDescent="0.2">
      <c r="A87" s="702" t="s">
        <v>896</v>
      </c>
      <c r="B87" s="702" t="s">
        <v>900</v>
      </c>
      <c r="C87" s="702" t="s">
        <v>891</v>
      </c>
      <c r="D87" s="702" t="s">
        <v>94</v>
      </c>
      <c r="E87" s="702" t="s">
        <v>95</v>
      </c>
      <c r="F87" s="702" t="s">
        <v>96</v>
      </c>
      <c r="G87" s="702" t="s">
        <v>3491</v>
      </c>
      <c r="H87" s="703">
        <v>42550</v>
      </c>
      <c r="I87" s="704">
        <v>666.71</v>
      </c>
      <c r="J87" s="704">
        <v>1</v>
      </c>
      <c r="K87" s="704">
        <f t="shared" si="1"/>
        <v>666.71</v>
      </c>
      <c r="L87" s="702" t="s">
        <v>3492</v>
      </c>
      <c r="M87" s="702" t="s">
        <v>419</v>
      </c>
      <c r="N87" s="703">
        <v>42550</v>
      </c>
      <c r="O87" s="702" t="s">
        <v>72</v>
      </c>
    </row>
    <row r="88" spans="1:15" s="705" customFormat="1" x14ac:dyDescent="0.2">
      <c r="A88" s="702" t="s">
        <v>896</v>
      </c>
      <c r="B88" s="702" t="s">
        <v>900</v>
      </c>
      <c r="C88" s="702" t="s">
        <v>891</v>
      </c>
      <c r="D88" s="702" t="s">
        <v>94</v>
      </c>
      <c r="E88" s="702" t="s">
        <v>95</v>
      </c>
      <c r="F88" s="702" t="s">
        <v>96</v>
      </c>
      <c r="G88" s="702" t="s">
        <v>3493</v>
      </c>
      <c r="H88" s="703">
        <v>42550</v>
      </c>
      <c r="I88" s="704">
        <v>371.23</v>
      </c>
      <c r="J88" s="704">
        <v>1</v>
      </c>
      <c r="K88" s="704">
        <f t="shared" si="1"/>
        <v>371.23</v>
      </c>
      <c r="L88" s="702" t="s">
        <v>3494</v>
      </c>
      <c r="M88" s="702" t="s">
        <v>419</v>
      </c>
      <c r="N88" s="703">
        <v>42550</v>
      </c>
      <c r="O88" s="702" t="s">
        <v>72</v>
      </c>
    </row>
    <row r="89" spans="1:15" s="705" customFormat="1" x14ac:dyDescent="0.2">
      <c r="A89" s="702" t="s">
        <v>896</v>
      </c>
      <c r="B89" s="702" t="s">
        <v>900</v>
      </c>
      <c r="C89" s="702" t="s">
        <v>891</v>
      </c>
      <c r="D89" s="702" t="s">
        <v>94</v>
      </c>
      <c r="E89" s="702" t="s">
        <v>95</v>
      </c>
      <c r="F89" s="702" t="s">
        <v>96</v>
      </c>
      <c r="G89" s="702" t="s">
        <v>3495</v>
      </c>
      <c r="H89" s="703">
        <v>42550</v>
      </c>
      <c r="I89" s="704">
        <v>244.42</v>
      </c>
      <c r="J89" s="704">
        <v>1</v>
      </c>
      <c r="K89" s="704">
        <f t="shared" si="1"/>
        <v>244.42</v>
      </c>
      <c r="L89" s="702" t="s">
        <v>3496</v>
      </c>
      <c r="M89" s="702" t="s">
        <v>419</v>
      </c>
      <c r="N89" s="703">
        <v>42550</v>
      </c>
      <c r="O89" s="702" t="s">
        <v>72</v>
      </c>
    </row>
    <row r="90" spans="1:15" s="705" customFormat="1" x14ac:dyDescent="0.2">
      <c r="A90" s="702" t="s">
        <v>896</v>
      </c>
      <c r="B90" s="702" t="s">
        <v>900</v>
      </c>
      <c r="C90" s="702" t="s">
        <v>891</v>
      </c>
      <c r="D90" s="702" t="s">
        <v>94</v>
      </c>
      <c r="E90" s="702" t="s">
        <v>95</v>
      </c>
      <c r="F90" s="702" t="s">
        <v>96</v>
      </c>
      <c r="G90" s="702" t="s">
        <v>3497</v>
      </c>
      <c r="H90" s="703">
        <v>42550</v>
      </c>
      <c r="I90" s="704">
        <v>26.91</v>
      </c>
      <c r="J90" s="704">
        <v>1</v>
      </c>
      <c r="K90" s="704">
        <f t="shared" si="1"/>
        <v>26.91</v>
      </c>
      <c r="L90" s="702" t="s">
        <v>3498</v>
      </c>
      <c r="M90" s="702" t="s">
        <v>419</v>
      </c>
      <c r="N90" s="703">
        <v>42550</v>
      </c>
      <c r="O90" s="702" t="s">
        <v>72</v>
      </c>
    </row>
    <row r="91" spans="1:15" s="705" customFormat="1" x14ac:dyDescent="0.2">
      <c r="A91" s="702" t="s">
        <v>896</v>
      </c>
      <c r="B91" s="702" t="s">
        <v>900</v>
      </c>
      <c r="C91" s="702" t="s">
        <v>891</v>
      </c>
      <c r="D91" s="702" t="s">
        <v>94</v>
      </c>
      <c r="E91" s="702" t="s">
        <v>95</v>
      </c>
      <c r="F91" s="702" t="s">
        <v>96</v>
      </c>
      <c r="G91" s="702" t="s">
        <v>3499</v>
      </c>
      <c r="H91" s="703">
        <v>42549</v>
      </c>
      <c r="I91" s="704">
        <v>297.83</v>
      </c>
      <c r="J91" s="704">
        <v>1</v>
      </c>
      <c r="K91" s="704">
        <f t="shared" si="1"/>
        <v>297.83</v>
      </c>
      <c r="L91" s="702" t="s">
        <v>3500</v>
      </c>
      <c r="M91" s="702" t="s">
        <v>2458</v>
      </c>
      <c r="N91" s="703">
        <v>42549</v>
      </c>
      <c r="O91" s="702" t="s">
        <v>72</v>
      </c>
    </row>
    <row r="92" spans="1:15" s="705" customFormat="1" x14ac:dyDescent="0.2">
      <c r="A92" s="702" t="s">
        <v>896</v>
      </c>
      <c r="B92" s="702" t="s">
        <v>900</v>
      </c>
      <c r="C92" s="702" t="s">
        <v>891</v>
      </c>
      <c r="D92" s="702" t="s">
        <v>94</v>
      </c>
      <c r="E92" s="702" t="s">
        <v>95</v>
      </c>
      <c r="F92" s="702" t="s">
        <v>96</v>
      </c>
      <c r="G92" s="702" t="s">
        <v>3501</v>
      </c>
      <c r="H92" s="703">
        <v>42549</v>
      </c>
      <c r="I92" s="704">
        <v>76.709999999999994</v>
      </c>
      <c r="J92" s="704">
        <v>1</v>
      </c>
      <c r="K92" s="704">
        <f t="shared" si="1"/>
        <v>76.709999999999994</v>
      </c>
      <c r="L92" s="702" t="s">
        <v>3502</v>
      </c>
      <c r="M92" s="702" t="s">
        <v>274</v>
      </c>
      <c r="N92" s="703">
        <v>42549</v>
      </c>
      <c r="O92" s="702" t="s">
        <v>72</v>
      </c>
    </row>
    <row r="93" spans="1:15" s="705" customFormat="1" x14ac:dyDescent="0.2">
      <c r="A93" s="702" t="s">
        <v>896</v>
      </c>
      <c r="B93" s="702" t="s">
        <v>900</v>
      </c>
      <c r="C93" s="702" t="s">
        <v>891</v>
      </c>
      <c r="D93" s="702" t="s">
        <v>94</v>
      </c>
      <c r="E93" s="702" t="s">
        <v>95</v>
      </c>
      <c r="F93" s="702" t="s">
        <v>96</v>
      </c>
      <c r="G93" s="702" t="s">
        <v>3503</v>
      </c>
      <c r="H93" s="703">
        <v>42549</v>
      </c>
      <c r="I93" s="704">
        <v>179.79</v>
      </c>
      <c r="J93" s="704">
        <v>1</v>
      </c>
      <c r="K93" s="704">
        <f t="shared" si="1"/>
        <v>179.79</v>
      </c>
      <c r="L93" s="702" t="s">
        <v>3504</v>
      </c>
      <c r="M93" s="702" t="s">
        <v>557</v>
      </c>
      <c r="N93" s="703">
        <v>42549</v>
      </c>
      <c r="O93" s="702" t="s">
        <v>72</v>
      </c>
    </row>
    <row r="94" spans="1:15" s="705" customFormat="1" x14ac:dyDescent="0.2">
      <c r="A94" s="702" t="s">
        <v>896</v>
      </c>
      <c r="B94" s="702" t="s">
        <v>900</v>
      </c>
      <c r="C94" s="702" t="s">
        <v>891</v>
      </c>
      <c r="D94" s="702" t="s">
        <v>94</v>
      </c>
      <c r="E94" s="702" t="s">
        <v>95</v>
      </c>
      <c r="F94" s="702" t="s">
        <v>96</v>
      </c>
      <c r="G94" s="702" t="s">
        <v>3505</v>
      </c>
      <c r="H94" s="703">
        <v>42549</v>
      </c>
      <c r="I94" s="704">
        <v>245.27</v>
      </c>
      <c r="J94" s="704">
        <v>1</v>
      </c>
      <c r="K94" s="704">
        <f t="shared" si="1"/>
        <v>245.27</v>
      </c>
      <c r="L94" s="702" t="s">
        <v>3506</v>
      </c>
      <c r="M94" s="702" t="s">
        <v>418</v>
      </c>
      <c r="N94" s="703">
        <v>42549</v>
      </c>
      <c r="O94" s="702" t="s">
        <v>72</v>
      </c>
    </row>
    <row r="95" spans="1:15" s="705" customFormat="1" x14ac:dyDescent="0.2">
      <c r="A95" s="702" t="s">
        <v>896</v>
      </c>
      <c r="B95" s="702" t="s">
        <v>900</v>
      </c>
      <c r="C95" s="702" t="s">
        <v>891</v>
      </c>
      <c r="D95" s="702" t="s">
        <v>94</v>
      </c>
      <c r="E95" s="702" t="s">
        <v>95</v>
      </c>
      <c r="F95" s="702" t="s">
        <v>96</v>
      </c>
      <c r="G95" s="702" t="s">
        <v>3507</v>
      </c>
      <c r="H95" s="703">
        <v>42549</v>
      </c>
      <c r="I95" s="704">
        <v>252.65</v>
      </c>
      <c r="J95" s="704">
        <v>1</v>
      </c>
      <c r="K95" s="704">
        <f t="shared" si="1"/>
        <v>252.65</v>
      </c>
      <c r="L95" s="702" t="s">
        <v>3508</v>
      </c>
      <c r="M95" s="702" t="s">
        <v>1877</v>
      </c>
      <c r="N95" s="703">
        <v>42549</v>
      </c>
      <c r="O95" s="702" t="s">
        <v>72</v>
      </c>
    </row>
    <row r="96" spans="1:15" s="705" customFormat="1" x14ac:dyDescent="0.2">
      <c r="A96" s="702" t="s">
        <v>896</v>
      </c>
      <c r="B96" s="702" t="s">
        <v>900</v>
      </c>
      <c r="C96" s="702" t="s">
        <v>891</v>
      </c>
      <c r="D96" s="702" t="s">
        <v>94</v>
      </c>
      <c r="E96" s="702" t="s">
        <v>95</v>
      </c>
      <c r="F96" s="702" t="s">
        <v>96</v>
      </c>
      <c r="G96" s="702" t="s">
        <v>3509</v>
      </c>
      <c r="H96" s="703">
        <v>42549</v>
      </c>
      <c r="I96" s="704">
        <v>169.52</v>
      </c>
      <c r="J96" s="704">
        <v>1</v>
      </c>
      <c r="K96" s="704">
        <f t="shared" si="1"/>
        <v>169.52</v>
      </c>
      <c r="L96" s="702" t="s">
        <v>3510</v>
      </c>
      <c r="M96" s="702" t="s">
        <v>145</v>
      </c>
      <c r="N96" s="703">
        <v>42549</v>
      </c>
      <c r="O96" s="702" t="s">
        <v>72</v>
      </c>
    </row>
    <row r="97" spans="1:15" s="705" customFormat="1" x14ac:dyDescent="0.2">
      <c r="A97" s="702" t="s">
        <v>896</v>
      </c>
      <c r="B97" s="702" t="s">
        <v>900</v>
      </c>
      <c r="C97" s="702" t="s">
        <v>891</v>
      </c>
      <c r="D97" s="702" t="s">
        <v>94</v>
      </c>
      <c r="E97" s="702" t="s">
        <v>95</v>
      </c>
      <c r="F97" s="702" t="s">
        <v>96</v>
      </c>
      <c r="G97" s="702" t="s">
        <v>3511</v>
      </c>
      <c r="H97" s="703">
        <v>42549</v>
      </c>
      <c r="I97" s="704">
        <v>119.31</v>
      </c>
      <c r="J97" s="704">
        <v>1</v>
      </c>
      <c r="K97" s="704">
        <f t="shared" si="1"/>
        <v>119.31</v>
      </c>
      <c r="L97" s="702" t="s">
        <v>3512</v>
      </c>
      <c r="M97" s="702" t="s">
        <v>132</v>
      </c>
      <c r="N97" s="703">
        <v>42549</v>
      </c>
      <c r="O97" s="702" t="s">
        <v>72</v>
      </c>
    </row>
    <row r="98" spans="1:15" s="705" customFormat="1" x14ac:dyDescent="0.2">
      <c r="A98" s="702" t="s">
        <v>896</v>
      </c>
      <c r="B98" s="702" t="s">
        <v>900</v>
      </c>
      <c r="C98" s="702" t="s">
        <v>891</v>
      </c>
      <c r="D98" s="702" t="s">
        <v>94</v>
      </c>
      <c r="E98" s="702" t="s">
        <v>95</v>
      </c>
      <c r="F98" s="702" t="s">
        <v>96</v>
      </c>
      <c r="G98" s="702" t="s">
        <v>3513</v>
      </c>
      <c r="H98" s="703">
        <v>42549</v>
      </c>
      <c r="I98" s="704">
        <v>52.39</v>
      </c>
      <c r="J98" s="704">
        <v>1</v>
      </c>
      <c r="K98" s="704">
        <f t="shared" si="1"/>
        <v>52.39</v>
      </c>
      <c r="L98" s="702" t="s">
        <v>3484</v>
      </c>
      <c r="M98" s="702" t="s">
        <v>132</v>
      </c>
      <c r="N98" s="703">
        <v>42549</v>
      </c>
      <c r="O98" s="702" t="s">
        <v>72</v>
      </c>
    </row>
    <row r="99" spans="1:15" s="705" customFormat="1" x14ac:dyDescent="0.2">
      <c r="A99" s="702" t="s">
        <v>896</v>
      </c>
      <c r="B99" s="702" t="s">
        <v>900</v>
      </c>
      <c r="C99" s="702" t="s">
        <v>891</v>
      </c>
      <c r="D99" s="702" t="s">
        <v>94</v>
      </c>
      <c r="E99" s="702" t="s">
        <v>95</v>
      </c>
      <c r="F99" s="702" t="s">
        <v>96</v>
      </c>
      <c r="G99" s="702" t="s">
        <v>3514</v>
      </c>
      <c r="H99" s="703">
        <v>42549</v>
      </c>
      <c r="I99" s="704">
        <v>2411.83</v>
      </c>
      <c r="J99" s="704">
        <v>1</v>
      </c>
      <c r="K99" s="704">
        <f t="shared" si="1"/>
        <v>2411.83</v>
      </c>
      <c r="L99" s="702" t="s">
        <v>3515</v>
      </c>
      <c r="M99" s="702" t="s">
        <v>132</v>
      </c>
      <c r="N99" s="703">
        <v>42549</v>
      </c>
      <c r="O99" s="702" t="s">
        <v>72</v>
      </c>
    </row>
    <row r="100" spans="1:15" s="705" customFormat="1" x14ac:dyDescent="0.2">
      <c r="A100" s="702" t="s">
        <v>896</v>
      </c>
      <c r="B100" s="702" t="s">
        <v>900</v>
      </c>
      <c r="C100" s="702" t="s">
        <v>891</v>
      </c>
      <c r="D100" s="702" t="s">
        <v>94</v>
      </c>
      <c r="E100" s="702" t="s">
        <v>95</v>
      </c>
      <c r="F100" s="702" t="s">
        <v>96</v>
      </c>
      <c r="G100" s="702" t="s">
        <v>3516</v>
      </c>
      <c r="H100" s="703">
        <v>42549</v>
      </c>
      <c r="I100" s="704">
        <v>56.27</v>
      </c>
      <c r="J100" s="704">
        <v>1</v>
      </c>
      <c r="K100" s="704">
        <f t="shared" si="1"/>
        <v>56.27</v>
      </c>
      <c r="L100" s="702" t="s">
        <v>3517</v>
      </c>
      <c r="M100" s="702" t="s">
        <v>87</v>
      </c>
      <c r="N100" s="703">
        <v>42549</v>
      </c>
      <c r="O100" s="702" t="s">
        <v>72</v>
      </c>
    </row>
    <row r="101" spans="1:15" s="705" customFormat="1" x14ac:dyDescent="0.2">
      <c r="A101" s="702" t="s">
        <v>896</v>
      </c>
      <c r="B101" s="702" t="s">
        <v>900</v>
      </c>
      <c r="C101" s="702" t="s">
        <v>891</v>
      </c>
      <c r="D101" s="702" t="s">
        <v>94</v>
      </c>
      <c r="E101" s="702" t="s">
        <v>95</v>
      </c>
      <c r="F101" s="702" t="s">
        <v>96</v>
      </c>
      <c r="G101" s="702" t="s">
        <v>3518</v>
      </c>
      <c r="H101" s="703">
        <v>42549</v>
      </c>
      <c r="I101" s="704">
        <v>176.66</v>
      </c>
      <c r="J101" s="704">
        <v>1</v>
      </c>
      <c r="K101" s="704">
        <f t="shared" si="1"/>
        <v>176.66</v>
      </c>
      <c r="L101" s="702" t="s">
        <v>3519</v>
      </c>
      <c r="M101" s="702" t="s">
        <v>87</v>
      </c>
      <c r="N101" s="703">
        <v>42549</v>
      </c>
      <c r="O101" s="702" t="s">
        <v>72</v>
      </c>
    </row>
    <row r="102" spans="1:15" s="705" customFormat="1" x14ac:dyDescent="0.2">
      <c r="A102" s="702" t="s">
        <v>896</v>
      </c>
      <c r="B102" s="702" t="s">
        <v>900</v>
      </c>
      <c r="C102" s="702" t="s">
        <v>891</v>
      </c>
      <c r="D102" s="702" t="s">
        <v>94</v>
      </c>
      <c r="E102" s="702" t="s">
        <v>95</v>
      </c>
      <c r="F102" s="702" t="s">
        <v>96</v>
      </c>
      <c r="G102" s="702" t="s">
        <v>3520</v>
      </c>
      <c r="H102" s="703">
        <v>42549</v>
      </c>
      <c r="I102" s="704">
        <v>355.74</v>
      </c>
      <c r="J102" s="704">
        <v>1</v>
      </c>
      <c r="K102" s="704">
        <f t="shared" si="1"/>
        <v>355.74</v>
      </c>
      <c r="L102" s="702" t="s">
        <v>3521</v>
      </c>
      <c r="M102" s="702" t="s">
        <v>87</v>
      </c>
      <c r="N102" s="703">
        <v>42549</v>
      </c>
      <c r="O102" s="702" t="s">
        <v>72</v>
      </c>
    </row>
    <row r="103" spans="1:15" s="705" customFormat="1" x14ac:dyDescent="0.2">
      <c r="A103" s="702" t="s">
        <v>896</v>
      </c>
      <c r="B103" s="702" t="s">
        <v>900</v>
      </c>
      <c r="C103" s="702" t="s">
        <v>891</v>
      </c>
      <c r="D103" s="702" t="s">
        <v>94</v>
      </c>
      <c r="E103" s="702" t="s">
        <v>95</v>
      </c>
      <c r="F103" s="702" t="s">
        <v>96</v>
      </c>
      <c r="G103" s="702" t="s">
        <v>3522</v>
      </c>
      <c r="H103" s="703">
        <v>42548</v>
      </c>
      <c r="I103" s="704">
        <v>711.48</v>
      </c>
      <c r="J103" s="704">
        <v>1</v>
      </c>
      <c r="K103" s="704">
        <f t="shared" si="1"/>
        <v>711.48</v>
      </c>
      <c r="L103" s="702" t="s">
        <v>3521</v>
      </c>
      <c r="M103" s="702" t="s">
        <v>87</v>
      </c>
      <c r="N103" s="703">
        <v>42548</v>
      </c>
      <c r="O103" s="702" t="s">
        <v>72</v>
      </c>
    </row>
    <row r="104" spans="1:15" s="705" customFormat="1" x14ac:dyDescent="0.2">
      <c r="A104" s="702" t="s">
        <v>896</v>
      </c>
      <c r="B104" s="702" t="s">
        <v>900</v>
      </c>
      <c r="C104" s="702" t="s">
        <v>891</v>
      </c>
      <c r="D104" s="702" t="s">
        <v>94</v>
      </c>
      <c r="E104" s="702" t="s">
        <v>95</v>
      </c>
      <c r="F104" s="702" t="s">
        <v>96</v>
      </c>
      <c r="G104" s="702" t="s">
        <v>3523</v>
      </c>
      <c r="H104" s="703">
        <v>42548</v>
      </c>
      <c r="I104" s="704">
        <v>541.48</v>
      </c>
      <c r="J104" s="704">
        <v>1</v>
      </c>
      <c r="K104" s="704">
        <f t="shared" si="1"/>
        <v>541.48</v>
      </c>
      <c r="L104" s="702" t="s">
        <v>3524</v>
      </c>
      <c r="M104" s="702" t="s">
        <v>419</v>
      </c>
      <c r="N104" s="703">
        <v>42548</v>
      </c>
      <c r="O104" s="702" t="s">
        <v>72</v>
      </c>
    </row>
    <row r="105" spans="1:15" s="705" customFormat="1" x14ac:dyDescent="0.2">
      <c r="A105" s="702" t="s">
        <v>896</v>
      </c>
      <c r="B105" s="702" t="s">
        <v>900</v>
      </c>
      <c r="C105" s="702" t="s">
        <v>891</v>
      </c>
      <c r="D105" s="702" t="s">
        <v>94</v>
      </c>
      <c r="E105" s="702" t="s">
        <v>95</v>
      </c>
      <c r="F105" s="702" t="s">
        <v>96</v>
      </c>
      <c r="G105" s="702" t="s">
        <v>3525</v>
      </c>
      <c r="H105" s="703">
        <v>42548</v>
      </c>
      <c r="I105" s="704">
        <v>130.68</v>
      </c>
      <c r="J105" s="704">
        <v>1</v>
      </c>
      <c r="K105" s="704">
        <f t="shared" si="1"/>
        <v>130.68</v>
      </c>
      <c r="L105" s="702" t="s">
        <v>3453</v>
      </c>
      <c r="M105" s="702" t="s">
        <v>418</v>
      </c>
      <c r="N105" s="703">
        <v>42548</v>
      </c>
      <c r="O105" s="702" t="s">
        <v>72</v>
      </c>
    </row>
    <row r="106" spans="1:15" s="705" customFormat="1" x14ac:dyDescent="0.2">
      <c r="A106" s="702" t="s">
        <v>896</v>
      </c>
      <c r="B106" s="702" t="s">
        <v>900</v>
      </c>
      <c r="C106" s="702" t="s">
        <v>891</v>
      </c>
      <c r="D106" s="702" t="s">
        <v>94</v>
      </c>
      <c r="E106" s="702" t="s">
        <v>95</v>
      </c>
      <c r="F106" s="702" t="s">
        <v>96</v>
      </c>
      <c r="G106" s="702" t="s">
        <v>3526</v>
      </c>
      <c r="H106" s="703">
        <v>42548</v>
      </c>
      <c r="I106" s="704">
        <v>456.65</v>
      </c>
      <c r="J106" s="704">
        <v>1</v>
      </c>
      <c r="K106" s="704">
        <f t="shared" si="1"/>
        <v>456.65</v>
      </c>
      <c r="L106" s="702" t="s">
        <v>3527</v>
      </c>
      <c r="M106" s="702" t="s">
        <v>86</v>
      </c>
      <c r="N106" s="703">
        <v>42548</v>
      </c>
      <c r="O106" s="702" t="s">
        <v>72</v>
      </c>
    </row>
    <row r="107" spans="1:15" s="705" customFormat="1" x14ac:dyDescent="0.2">
      <c r="A107" s="702" t="s">
        <v>896</v>
      </c>
      <c r="B107" s="702" t="s">
        <v>900</v>
      </c>
      <c r="C107" s="702" t="s">
        <v>891</v>
      </c>
      <c r="D107" s="702" t="s">
        <v>94</v>
      </c>
      <c r="E107" s="702" t="s">
        <v>95</v>
      </c>
      <c r="F107" s="702" t="s">
        <v>96</v>
      </c>
      <c r="G107" s="702" t="s">
        <v>3528</v>
      </c>
      <c r="H107" s="703">
        <v>42548</v>
      </c>
      <c r="I107" s="704">
        <v>416.85</v>
      </c>
      <c r="J107" s="704">
        <v>1</v>
      </c>
      <c r="K107" s="704">
        <f t="shared" si="1"/>
        <v>416.85</v>
      </c>
      <c r="L107" s="702" t="s">
        <v>3529</v>
      </c>
      <c r="M107" s="702" t="s">
        <v>2102</v>
      </c>
      <c r="N107" s="703">
        <v>42548</v>
      </c>
      <c r="O107" s="702" t="s">
        <v>72</v>
      </c>
    </row>
    <row r="108" spans="1:15" s="705" customFormat="1" x14ac:dyDescent="0.2">
      <c r="A108" s="702" t="s">
        <v>896</v>
      </c>
      <c r="B108" s="702" t="s">
        <v>900</v>
      </c>
      <c r="C108" s="702" t="s">
        <v>891</v>
      </c>
      <c r="D108" s="702" t="s">
        <v>94</v>
      </c>
      <c r="E108" s="702" t="s">
        <v>95</v>
      </c>
      <c r="F108" s="702" t="s">
        <v>96</v>
      </c>
      <c r="G108" s="702" t="s">
        <v>3530</v>
      </c>
      <c r="H108" s="703">
        <v>42548</v>
      </c>
      <c r="I108" s="704">
        <v>163.11000000000001</v>
      </c>
      <c r="J108" s="704">
        <v>1</v>
      </c>
      <c r="K108" s="704">
        <f t="shared" si="1"/>
        <v>163.11000000000001</v>
      </c>
      <c r="L108" s="702" t="s">
        <v>3531</v>
      </c>
      <c r="M108" s="702" t="s">
        <v>340</v>
      </c>
      <c r="N108" s="703">
        <v>42548</v>
      </c>
      <c r="O108" s="702" t="s">
        <v>72</v>
      </c>
    </row>
    <row r="109" spans="1:15" s="705" customFormat="1" x14ac:dyDescent="0.2">
      <c r="A109" s="702" t="s">
        <v>896</v>
      </c>
      <c r="B109" s="702" t="s">
        <v>900</v>
      </c>
      <c r="C109" s="702" t="s">
        <v>891</v>
      </c>
      <c r="D109" s="702" t="s">
        <v>94</v>
      </c>
      <c r="E109" s="702" t="s">
        <v>95</v>
      </c>
      <c r="F109" s="702" t="s">
        <v>96</v>
      </c>
      <c r="G109" s="702" t="s">
        <v>3532</v>
      </c>
      <c r="H109" s="703">
        <v>42548</v>
      </c>
      <c r="I109" s="704">
        <v>581.53</v>
      </c>
      <c r="J109" s="704">
        <v>1</v>
      </c>
      <c r="K109" s="704">
        <f t="shared" si="1"/>
        <v>581.53</v>
      </c>
      <c r="L109" s="702" t="s">
        <v>3533</v>
      </c>
      <c r="M109" s="702" t="s">
        <v>167</v>
      </c>
      <c r="N109" s="703">
        <v>42548</v>
      </c>
      <c r="O109" s="702" t="s">
        <v>72</v>
      </c>
    </row>
    <row r="110" spans="1:15" s="705" customFormat="1" x14ac:dyDescent="0.2">
      <c r="A110" s="702" t="s">
        <v>896</v>
      </c>
      <c r="B110" s="702" t="s">
        <v>900</v>
      </c>
      <c r="C110" s="702" t="s">
        <v>891</v>
      </c>
      <c r="D110" s="702" t="s">
        <v>94</v>
      </c>
      <c r="E110" s="702" t="s">
        <v>95</v>
      </c>
      <c r="F110" s="702" t="s">
        <v>96</v>
      </c>
      <c r="G110" s="702" t="s">
        <v>3534</v>
      </c>
      <c r="H110" s="703">
        <v>42548</v>
      </c>
      <c r="I110" s="704">
        <v>860.31</v>
      </c>
      <c r="J110" s="704">
        <v>1</v>
      </c>
      <c r="K110" s="704">
        <f t="shared" si="1"/>
        <v>860.31</v>
      </c>
      <c r="L110" s="702" t="s">
        <v>3535</v>
      </c>
      <c r="M110" s="702" t="s">
        <v>2102</v>
      </c>
      <c r="N110" s="703">
        <v>42548</v>
      </c>
      <c r="O110" s="702" t="s">
        <v>72</v>
      </c>
    </row>
    <row r="111" spans="1:15" s="705" customFormat="1" x14ac:dyDescent="0.2">
      <c r="A111" s="702" t="s">
        <v>896</v>
      </c>
      <c r="B111" s="702" t="s">
        <v>900</v>
      </c>
      <c r="C111" s="702" t="s">
        <v>891</v>
      </c>
      <c r="D111" s="702" t="s">
        <v>94</v>
      </c>
      <c r="E111" s="702" t="s">
        <v>95</v>
      </c>
      <c r="F111" s="702" t="s">
        <v>96</v>
      </c>
      <c r="G111" s="702" t="s">
        <v>3536</v>
      </c>
      <c r="H111" s="703">
        <v>42545</v>
      </c>
      <c r="I111" s="704">
        <v>176.66</v>
      </c>
      <c r="J111" s="704">
        <v>1</v>
      </c>
      <c r="K111" s="704">
        <f t="shared" si="1"/>
        <v>176.66</v>
      </c>
      <c r="L111" s="702" t="s">
        <v>3537</v>
      </c>
      <c r="M111" s="702" t="s">
        <v>299</v>
      </c>
      <c r="N111" s="703">
        <v>42545</v>
      </c>
      <c r="O111" s="702" t="s">
        <v>72</v>
      </c>
    </row>
    <row r="112" spans="1:15" s="705" customFormat="1" x14ac:dyDescent="0.2">
      <c r="A112" s="702" t="s">
        <v>896</v>
      </c>
      <c r="B112" s="702" t="s">
        <v>900</v>
      </c>
      <c r="C112" s="702" t="s">
        <v>891</v>
      </c>
      <c r="D112" s="702" t="s">
        <v>94</v>
      </c>
      <c r="E112" s="702" t="s">
        <v>95</v>
      </c>
      <c r="F112" s="702" t="s">
        <v>96</v>
      </c>
      <c r="G112" s="702" t="s">
        <v>3538</v>
      </c>
      <c r="H112" s="703">
        <v>42545</v>
      </c>
      <c r="I112" s="704">
        <v>556.72</v>
      </c>
      <c r="J112" s="704">
        <v>1</v>
      </c>
      <c r="K112" s="704">
        <f t="shared" si="1"/>
        <v>556.72</v>
      </c>
      <c r="L112" s="702" t="s">
        <v>3453</v>
      </c>
      <c r="M112" s="702" t="s">
        <v>418</v>
      </c>
      <c r="N112" s="703">
        <v>42545</v>
      </c>
      <c r="O112" s="702" t="s">
        <v>72</v>
      </c>
    </row>
    <row r="113" spans="1:15" s="705" customFormat="1" x14ac:dyDescent="0.2">
      <c r="A113" s="702" t="s">
        <v>896</v>
      </c>
      <c r="B113" s="702" t="s">
        <v>900</v>
      </c>
      <c r="C113" s="702" t="s">
        <v>891</v>
      </c>
      <c r="D113" s="702" t="s">
        <v>94</v>
      </c>
      <c r="E113" s="702" t="s">
        <v>95</v>
      </c>
      <c r="F113" s="702" t="s">
        <v>96</v>
      </c>
      <c r="G113" s="702" t="s">
        <v>3539</v>
      </c>
      <c r="H113" s="703">
        <v>42544</v>
      </c>
      <c r="I113" s="704">
        <v>603.28</v>
      </c>
      <c r="J113" s="704">
        <v>1</v>
      </c>
      <c r="K113" s="704">
        <f t="shared" si="1"/>
        <v>603.28</v>
      </c>
      <c r="L113" s="702" t="s">
        <v>3540</v>
      </c>
      <c r="M113" s="702" t="s">
        <v>132</v>
      </c>
      <c r="N113" s="703">
        <v>42544</v>
      </c>
      <c r="O113" s="702" t="s">
        <v>72</v>
      </c>
    </row>
    <row r="114" spans="1:15" s="705" customFormat="1" x14ac:dyDescent="0.2">
      <c r="A114" s="702" t="s">
        <v>896</v>
      </c>
      <c r="B114" s="702" t="s">
        <v>900</v>
      </c>
      <c r="C114" s="702" t="s">
        <v>891</v>
      </c>
      <c r="D114" s="702" t="s">
        <v>94</v>
      </c>
      <c r="E114" s="702" t="s">
        <v>95</v>
      </c>
      <c r="F114" s="702" t="s">
        <v>96</v>
      </c>
      <c r="G114" s="702" t="s">
        <v>3541</v>
      </c>
      <c r="H114" s="703">
        <v>42544</v>
      </c>
      <c r="I114" s="704">
        <v>96.32</v>
      </c>
      <c r="J114" s="704">
        <v>1</v>
      </c>
      <c r="K114" s="704">
        <f t="shared" si="1"/>
        <v>96.32</v>
      </c>
      <c r="L114" s="702" t="s">
        <v>3542</v>
      </c>
      <c r="M114" s="702" t="s">
        <v>167</v>
      </c>
      <c r="N114" s="703">
        <v>42544</v>
      </c>
      <c r="O114" s="702" t="s">
        <v>72</v>
      </c>
    </row>
    <row r="115" spans="1:15" s="705" customFormat="1" x14ac:dyDescent="0.2">
      <c r="A115" s="702" t="s">
        <v>896</v>
      </c>
      <c r="B115" s="702" t="s">
        <v>900</v>
      </c>
      <c r="C115" s="702" t="s">
        <v>891</v>
      </c>
      <c r="D115" s="702" t="s">
        <v>94</v>
      </c>
      <c r="E115" s="702" t="s">
        <v>95</v>
      </c>
      <c r="F115" s="702" t="s">
        <v>96</v>
      </c>
      <c r="G115" s="702" t="s">
        <v>3543</v>
      </c>
      <c r="H115" s="703">
        <v>42544</v>
      </c>
      <c r="I115" s="704">
        <v>13.31</v>
      </c>
      <c r="J115" s="704">
        <v>1</v>
      </c>
      <c r="K115" s="704">
        <f t="shared" si="1"/>
        <v>13.31</v>
      </c>
      <c r="L115" s="702" t="s">
        <v>3544</v>
      </c>
      <c r="M115" s="702" t="s">
        <v>87</v>
      </c>
      <c r="N115" s="703">
        <v>42544</v>
      </c>
      <c r="O115" s="702" t="s">
        <v>72</v>
      </c>
    </row>
    <row r="116" spans="1:15" s="705" customFormat="1" x14ac:dyDescent="0.2">
      <c r="A116" s="702" t="s">
        <v>896</v>
      </c>
      <c r="B116" s="702" t="s">
        <v>900</v>
      </c>
      <c r="C116" s="702" t="s">
        <v>891</v>
      </c>
      <c r="D116" s="702" t="s">
        <v>94</v>
      </c>
      <c r="E116" s="702" t="s">
        <v>95</v>
      </c>
      <c r="F116" s="702" t="s">
        <v>96</v>
      </c>
      <c r="G116" s="702" t="s">
        <v>3545</v>
      </c>
      <c r="H116" s="703">
        <v>42544</v>
      </c>
      <c r="I116" s="704">
        <v>379.9</v>
      </c>
      <c r="J116" s="704">
        <v>1</v>
      </c>
      <c r="K116" s="704">
        <f t="shared" si="1"/>
        <v>379.9</v>
      </c>
      <c r="L116" s="702" t="s">
        <v>3546</v>
      </c>
      <c r="M116" s="702" t="s">
        <v>174</v>
      </c>
      <c r="N116" s="703">
        <v>42544</v>
      </c>
      <c r="O116" s="702" t="s">
        <v>72</v>
      </c>
    </row>
    <row r="117" spans="1:15" s="705" customFormat="1" x14ac:dyDescent="0.2">
      <c r="A117" s="702" t="s">
        <v>896</v>
      </c>
      <c r="B117" s="702" t="s">
        <v>900</v>
      </c>
      <c r="C117" s="702" t="s">
        <v>891</v>
      </c>
      <c r="D117" s="702" t="s">
        <v>94</v>
      </c>
      <c r="E117" s="702" t="s">
        <v>95</v>
      </c>
      <c r="F117" s="702" t="s">
        <v>96</v>
      </c>
      <c r="G117" s="702" t="s">
        <v>3547</v>
      </c>
      <c r="H117" s="703">
        <v>42543</v>
      </c>
      <c r="I117" s="704">
        <v>130.68</v>
      </c>
      <c r="J117" s="704">
        <v>1</v>
      </c>
      <c r="K117" s="704">
        <f t="shared" si="1"/>
        <v>130.68</v>
      </c>
      <c r="L117" s="702" t="s">
        <v>3548</v>
      </c>
      <c r="M117" s="702" t="s">
        <v>132</v>
      </c>
      <c r="N117" s="703">
        <v>42543</v>
      </c>
      <c r="O117" s="702" t="s">
        <v>72</v>
      </c>
    </row>
    <row r="118" spans="1:15" s="705" customFormat="1" x14ac:dyDescent="0.2">
      <c r="A118" s="702" t="s">
        <v>896</v>
      </c>
      <c r="B118" s="702" t="s">
        <v>900</v>
      </c>
      <c r="C118" s="702" t="s">
        <v>891</v>
      </c>
      <c r="D118" s="702" t="s">
        <v>94</v>
      </c>
      <c r="E118" s="702" t="s">
        <v>95</v>
      </c>
      <c r="F118" s="702" t="s">
        <v>96</v>
      </c>
      <c r="G118" s="702" t="s">
        <v>3549</v>
      </c>
      <c r="H118" s="703">
        <v>42543</v>
      </c>
      <c r="I118" s="704">
        <v>171.22</v>
      </c>
      <c r="J118" s="704">
        <v>1</v>
      </c>
      <c r="K118" s="704">
        <f t="shared" si="1"/>
        <v>171.22</v>
      </c>
      <c r="L118" s="702" t="s">
        <v>3550</v>
      </c>
      <c r="M118" s="702" t="s">
        <v>1510</v>
      </c>
      <c r="N118" s="703">
        <v>42543</v>
      </c>
      <c r="O118" s="702" t="s">
        <v>72</v>
      </c>
    </row>
    <row r="119" spans="1:15" s="705" customFormat="1" x14ac:dyDescent="0.2">
      <c r="A119" s="702" t="s">
        <v>896</v>
      </c>
      <c r="B119" s="702" t="s">
        <v>900</v>
      </c>
      <c r="C119" s="702" t="s">
        <v>891</v>
      </c>
      <c r="D119" s="702" t="s">
        <v>94</v>
      </c>
      <c r="E119" s="702" t="s">
        <v>95</v>
      </c>
      <c r="F119" s="702" t="s">
        <v>96</v>
      </c>
      <c r="G119" s="702" t="s">
        <v>3551</v>
      </c>
      <c r="H119" s="703">
        <v>42543</v>
      </c>
      <c r="I119" s="704">
        <v>483.52</v>
      </c>
      <c r="J119" s="704">
        <v>1</v>
      </c>
      <c r="K119" s="704">
        <f t="shared" si="1"/>
        <v>483.52</v>
      </c>
      <c r="L119" s="702" t="s">
        <v>3552</v>
      </c>
      <c r="M119" s="702" t="s">
        <v>87</v>
      </c>
      <c r="N119" s="703">
        <v>42543</v>
      </c>
      <c r="O119" s="702" t="s">
        <v>72</v>
      </c>
    </row>
    <row r="120" spans="1:15" s="705" customFormat="1" x14ac:dyDescent="0.2">
      <c r="A120" s="702" t="s">
        <v>896</v>
      </c>
      <c r="B120" s="702" t="s">
        <v>900</v>
      </c>
      <c r="C120" s="702" t="s">
        <v>891</v>
      </c>
      <c r="D120" s="702" t="s">
        <v>94</v>
      </c>
      <c r="E120" s="702" t="s">
        <v>95</v>
      </c>
      <c r="F120" s="702" t="s">
        <v>96</v>
      </c>
      <c r="G120" s="702" t="s">
        <v>3553</v>
      </c>
      <c r="H120" s="703">
        <v>42543</v>
      </c>
      <c r="I120" s="704">
        <v>56.87</v>
      </c>
      <c r="J120" s="704">
        <v>1</v>
      </c>
      <c r="K120" s="704">
        <f t="shared" si="1"/>
        <v>56.87</v>
      </c>
      <c r="L120" s="702" t="s">
        <v>3554</v>
      </c>
      <c r="M120" s="702" t="s">
        <v>145</v>
      </c>
      <c r="N120" s="703">
        <v>42543</v>
      </c>
      <c r="O120" s="702" t="s">
        <v>72</v>
      </c>
    </row>
    <row r="121" spans="1:15" s="705" customFormat="1" x14ac:dyDescent="0.2">
      <c r="A121" s="702" t="s">
        <v>896</v>
      </c>
      <c r="B121" s="702" t="s">
        <v>900</v>
      </c>
      <c r="C121" s="702" t="s">
        <v>891</v>
      </c>
      <c r="D121" s="702" t="s">
        <v>94</v>
      </c>
      <c r="E121" s="702" t="s">
        <v>95</v>
      </c>
      <c r="F121" s="702" t="s">
        <v>96</v>
      </c>
      <c r="G121" s="702" t="s">
        <v>3555</v>
      </c>
      <c r="H121" s="703">
        <v>42543</v>
      </c>
      <c r="I121" s="704">
        <v>422.06</v>
      </c>
      <c r="J121" s="704">
        <v>1</v>
      </c>
      <c r="K121" s="704">
        <f t="shared" si="1"/>
        <v>422.06</v>
      </c>
      <c r="L121" s="702" t="s">
        <v>3556</v>
      </c>
      <c r="M121" s="702" t="s">
        <v>97</v>
      </c>
      <c r="N121" s="703">
        <v>42543</v>
      </c>
      <c r="O121" s="702" t="s">
        <v>72</v>
      </c>
    </row>
    <row r="122" spans="1:15" s="705" customFormat="1" x14ac:dyDescent="0.2">
      <c r="A122" s="702" t="s">
        <v>896</v>
      </c>
      <c r="B122" s="702" t="s">
        <v>900</v>
      </c>
      <c r="C122" s="702" t="s">
        <v>891</v>
      </c>
      <c r="D122" s="702" t="s">
        <v>94</v>
      </c>
      <c r="E122" s="702" t="s">
        <v>95</v>
      </c>
      <c r="F122" s="702" t="s">
        <v>96</v>
      </c>
      <c r="G122" s="702" t="s">
        <v>3557</v>
      </c>
      <c r="H122" s="703">
        <v>42543</v>
      </c>
      <c r="I122" s="704">
        <v>75.58</v>
      </c>
      <c r="J122" s="704">
        <v>1</v>
      </c>
      <c r="K122" s="704">
        <f t="shared" si="1"/>
        <v>75.58</v>
      </c>
      <c r="L122" s="702" t="s">
        <v>3558</v>
      </c>
      <c r="M122" s="702" t="s">
        <v>145</v>
      </c>
      <c r="N122" s="703">
        <v>42543</v>
      </c>
      <c r="O122" s="702" t="s">
        <v>72</v>
      </c>
    </row>
    <row r="123" spans="1:15" s="705" customFormat="1" x14ac:dyDescent="0.2">
      <c r="A123" s="702" t="s">
        <v>896</v>
      </c>
      <c r="B123" s="702" t="s">
        <v>900</v>
      </c>
      <c r="C123" s="702" t="s">
        <v>891</v>
      </c>
      <c r="D123" s="702" t="s">
        <v>94</v>
      </c>
      <c r="E123" s="702" t="s">
        <v>95</v>
      </c>
      <c r="F123" s="702" t="s">
        <v>96</v>
      </c>
      <c r="G123" s="702" t="s">
        <v>3559</v>
      </c>
      <c r="H123" s="703">
        <v>42543</v>
      </c>
      <c r="I123" s="704">
        <v>2352.5500000000002</v>
      </c>
      <c r="J123" s="704">
        <v>1</v>
      </c>
      <c r="K123" s="704">
        <f t="shared" si="1"/>
        <v>2352.5500000000002</v>
      </c>
      <c r="L123" s="702" t="s">
        <v>3560</v>
      </c>
      <c r="M123" s="702" t="s">
        <v>419</v>
      </c>
      <c r="N123" s="703">
        <v>42543</v>
      </c>
      <c r="O123" s="702" t="s">
        <v>72</v>
      </c>
    </row>
    <row r="124" spans="1:15" s="705" customFormat="1" x14ac:dyDescent="0.2">
      <c r="A124" s="702" t="s">
        <v>896</v>
      </c>
      <c r="B124" s="702" t="s">
        <v>900</v>
      </c>
      <c r="C124" s="702" t="s">
        <v>891</v>
      </c>
      <c r="D124" s="702" t="s">
        <v>94</v>
      </c>
      <c r="E124" s="702" t="s">
        <v>95</v>
      </c>
      <c r="F124" s="702" t="s">
        <v>96</v>
      </c>
      <c r="G124" s="702" t="s">
        <v>3561</v>
      </c>
      <c r="H124" s="703">
        <v>42542</v>
      </c>
      <c r="I124" s="704">
        <v>384.3</v>
      </c>
      <c r="J124" s="704">
        <v>1</v>
      </c>
      <c r="K124" s="704">
        <f t="shared" si="1"/>
        <v>384.3</v>
      </c>
      <c r="L124" s="702" t="s">
        <v>3562</v>
      </c>
      <c r="M124" s="702" t="s">
        <v>418</v>
      </c>
      <c r="N124" s="703">
        <v>42542</v>
      </c>
      <c r="O124" s="702" t="s">
        <v>72</v>
      </c>
    </row>
    <row r="125" spans="1:15" s="705" customFormat="1" x14ac:dyDescent="0.2">
      <c r="A125" s="702" t="s">
        <v>896</v>
      </c>
      <c r="B125" s="702" t="s">
        <v>900</v>
      </c>
      <c r="C125" s="702" t="s">
        <v>891</v>
      </c>
      <c r="D125" s="702" t="s">
        <v>94</v>
      </c>
      <c r="E125" s="702" t="s">
        <v>95</v>
      </c>
      <c r="F125" s="702" t="s">
        <v>96</v>
      </c>
      <c r="G125" s="702" t="s">
        <v>3563</v>
      </c>
      <c r="H125" s="703">
        <v>42541</v>
      </c>
      <c r="I125" s="704">
        <v>85.06</v>
      </c>
      <c r="J125" s="704">
        <v>1</v>
      </c>
      <c r="K125" s="704">
        <f t="shared" si="1"/>
        <v>85.06</v>
      </c>
      <c r="L125" s="702" t="s">
        <v>3564</v>
      </c>
      <c r="M125" s="702" t="s">
        <v>299</v>
      </c>
      <c r="N125" s="703">
        <v>42541</v>
      </c>
      <c r="O125" s="702" t="s">
        <v>72</v>
      </c>
    </row>
    <row r="126" spans="1:15" s="705" customFormat="1" x14ac:dyDescent="0.2">
      <c r="A126" s="702" t="s">
        <v>896</v>
      </c>
      <c r="B126" s="702" t="s">
        <v>900</v>
      </c>
      <c r="C126" s="702" t="s">
        <v>891</v>
      </c>
      <c r="D126" s="702" t="s">
        <v>94</v>
      </c>
      <c r="E126" s="702" t="s">
        <v>95</v>
      </c>
      <c r="F126" s="702" t="s">
        <v>96</v>
      </c>
      <c r="G126" s="702" t="s">
        <v>3565</v>
      </c>
      <c r="H126" s="703">
        <v>42541</v>
      </c>
      <c r="I126" s="704">
        <v>6664.68</v>
      </c>
      <c r="J126" s="704">
        <v>1</v>
      </c>
      <c r="K126" s="704">
        <f t="shared" si="1"/>
        <v>6664.68</v>
      </c>
      <c r="L126" s="702" t="s">
        <v>3515</v>
      </c>
      <c r="M126" s="702" t="s">
        <v>132</v>
      </c>
      <c r="N126" s="703">
        <v>42541</v>
      </c>
      <c r="O126" s="702" t="s">
        <v>72</v>
      </c>
    </row>
    <row r="127" spans="1:15" s="705" customFormat="1" x14ac:dyDescent="0.2">
      <c r="A127" s="702" t="s">
        <v>896</v>
      </c>
      <c r="B127" s="702" t="s">
        <v>900</v>
      </c>
      <c r="C127" s="702" t="s">
        <v>891</v>
      </c>
      <c r="D127" s="702" t="s">
        <v>94</v>
      </c>
      <c r="E127" s="702" t="s">
        <v>95</v>
      </c>
      <c r="F127" s="702" t="s">
        <v>96</v>
      </c>
      <c r="G127" s="702" t="s">
        <v>3566</v>
      </c>
      <c r="H127" s="703">
        <v>42541</v>
      </c>
      <c r="I127" s="704">
        <v>255.69</v>
      </c>
      <c r="J127" s="704">
        <v>1</v>
      </c>
      <c r="K127" s="704">
        <f t="shared" si="1"/>
        <v>255.69</v>
      </c>
      <c r="L127" s="702" t="s">
        <v>3567</v>
      </c>
      <c r="M127" s="702" t="s">
        <v>549</v>
      </c>
      <c r="N127" s="703">
        <v>42541</v>
      </c>
      <c r="O127" s="702" t="s">
        <v>72</v>
      </c>
    </row>
    <row r="128" spans="1:15" s="705" customFormat="1" x14ac:dyDescent="0.2">
      <c r="A128" s="702" t="s">
        <v>896</v>
      </c>
      <c r="B128" s="702" t="s">
        <v>900</v>
      </c>
      <c r="C128" s="702" t="s">
        <v>891</v>
      </c>
      <c r="D128" s="702" t="s">
        <v>94</v>
      </c>
      <c r="E128" s="702" t="s">
        <v>95</v>
      </c>
      <c r="F128" s="702" t="s">
        <v>96</v>
      </c>
      <c r="G128" s="702" t="s">
        <v>3568</v>
      </c>
      <c r="H128" s="703">
        <v>42541</v>
      </c>
      <c r="I128" s="704">
        <v>178.72</v>
      </c>
      <c r="J128" s="704">
        <v>1</v>
      </c>
      <c r="K128" s="704">
        <f t="shared" si="1"/>
        <v>178.72</v>
      </c>
      <c r="L128" s="702" t="s">
        <v>3569</v>
      </c>
      <c r="M128" s="702" t="s">
        <v>377</v>
      </c>
      <c r="N128" s="703">
        <v>42541</v>
      </c>
      <c r="O128" s="702" t="s">
        <v>72</v>
      </c>
    </row>
    <row r="129" spans="1:15" s="705" customFormat="1" x14ac:dyDescent="0.2">
      <c r="A129" s="702" t="s">
        <v>896</v>
      </c>
      <c r="B129" s="702" t="s">
        <v>900</v>
      </c>
      <c r="C129" s="702" t="s">
        <v>891</v>
      </c>
      <c r="D129" s="702" t="s">
        <v>94</v>
      </c>
      <c r="E129" s="702" t="s">
        <v>95</v>
      </c>
      <c r="F129" s="702" t="s">
        <v>96</v>
      </c>
      <c r="G129" s="702" t="s">
        <v>3570</v>
      </c>
      <c r="H129" s="703">
        <v>42538</v>
      </c>
      <c r="I129" s="704">
        <v>86.33</v>
      </c>
      <c r="J129" s="704">
        <v>1</v>
      </c>
      <c r="K129" s="704">
        <f t="shared" si="1"/>
        <v>86.33</v>
      </c>
      <c r="L129" s="702" t="s">
        <v>3571</v>
      </c>
      <c r="M129" s="702" t="s">
        <v>377</v>
      </c>
      <c r="N129" s="703">
        <v>42538</v>
      </c>
      <c r="O129" s="702" t="s">
        <v>72</v>
      </c>
    </row>
    <row r="130" spans="1:15" s="705" customFormat="1" x14ac:dyDescent="0.2">
      <c r="A130" s="702" t="s">
        <v>896</v>
      </c>
      <c r="B130" s="702" t="s">
        <v>900</v>
      </c>
      <c r="C130" s="702" t="s">
        <v>891</v>
      </c>
      <c r="D130" s="702" t="s">
        <v>94</v>
      </c>
      <c r="E130" s="702" t="s">
        <v>95</v>
      </c>
      <c r="F130" s="702" t="s">
        <v>96</v>
      </c>
      <c r="G130" s="702" t="s">
        <v>3572</v>
      </c>
      <c r="H130" s="703">
        <v>42537</v>
      </c>
      <c r="I130" s="704">
        <v>453.63</v>
      </c>
      <c r="J130" s="704">
        <v>1</v>
      </c>
      <c r="K130" s="704">
        <f t="shared" si="1"/>
        <v>453.63</v>
      </c>
      <c r="L130" s="702" t="s">
        <v>3573</v>
      </c>
      <c r="M130" s="702" t="s">
        <v>86</v>
      </c>
      <c r="N130" s="703">
        <v>42537</v>
      </c>
      <c r="O130" s="702" t="s">
        <v>72</v>
      </c>
    </row>
    <row r="131" spans="1:15" s="705" customFormat="1" x14ac:dyDescent="0.2">
      <c r="A131" s="702" t="s">
        <v>896</v>
      </c>
      <c r="B131" s="702" t="s">
        <v>900</v>
      </c>
      <c r="C131" s="702" t="s">
        <v>891</v>
      </c>
      <c r="D131" s="702" t="s">
        <v>94</v>
      </c>
      <c r="E131" s="702" t="s">
        <v>95</v>
      </c>
      <c r="F131" s="702" t="s">
        <v>96</v>
      </c>
      <c r="G131" s="702" t="s">
        <v>3574</v>
      </c>
      <c r="H131" s="703">
        <v>42537</v>
      </c>
      <c r="I131" s="704">
        <v>151.15</v>
      </c>
      <c r="J131" s="704">
        <v>1</v>
      </c>
      <c r="K131" s="704">
        <f t="shared" ref="K131:K194" si="2">I131*J131</f>
        <v>151.15</v>
      </c>
      <c r="L131" s="702" t="s">
        <v>3575</v>
      </c>
      <c r="M131" s="702" t="s">
        <v>299</v>
      </c>
      <c r="N131" s="703">
        <v>42537</v>
      </c>
      <c r="O131" s="702" t="s">
        <v>72</v>
      </c>
    </row>
    <row r="132" spans="1:15" s="705" customFormat="1" x14ac:dyDescent="0.2">
      <c r="A132" s="702" t="s">
        <v>896</v>
      </c>
      <c r="B132" s="702" t="s">
        <v>900</v>
      </c>
      <c r="C132" s="702" t="s">
        <v>891</v>
      </c>
      <c r="D132" s="702" t="s">
        <v>94</v>
      </c>
      <c r="E132" s="702" t="s">
        <v>95</v>
      </c>
      <c r="F132" s="702" t="s">
        <v>96</v>
      </c>
      <c r="G132" s="702" t="s">
        <v>3576</v>
      </c>
      <c r="H132" s="703">
        <v>42537</v>
      </c>
      <c r="I132" s="704">
        <v>11.5</v>
      </c>
      <c r="J132" s="704">
        <v>1</v>
      </c>
      <c r="K132" s="704">
        <f t="shared" si="2"/>
        <v>11.5</v>
      </c>
      <c r="L132" s="702" t="s">
        <v>3577</v>
      </c>
      <c r="M132" s="702" t="s">
        <v>419</v>
      </c>
      <c r="N132" s="703">
        <v>42537</v>
      </c>
      <c r="O132" s="702" t="s">
        <v>72</v>
      </c>
    </row>
    <row r="133" spans="1:15" s="705" customFormat="1" x14ac:dyDescent="0.2">
      <c r="A133" s="702" t="s">
        <v>896</v>
      </c>
      <c r="B133" s="702" t="s">
        <v>900</v>
      </c>
      <c r="C133" s="702" t="s">
        <v>891</v>
      </c>
      <c r="D133" s="702" t="s">
        <v>94</v>
      </c>
      <c r="E133" s="702" t="s">
        <v>95</v>
      </c>
      <c r="F133" s="702" t="s">
        <v>96</v>
      </c>
      <c r="G133" s="702" t="s">
        <v>3578</v>
      </c>
      <c r="H133" s="703">
        <v>42536</v>
      </c>
      <c r="I133" s="704">
        <v>84.22</v>
      </c>
      <c r="J133" s="704">
        <v>1</v>
      </c>
      <c r="K133" s="704">
        <f t="shared" si="2"/>
        <v>84.22</v>
      </c>
      <c r="L133" s="702" t="s">
        <v>3579</v>
      </c>
      <c r="M133" s="702" t="s">
        <v>274</v>
      </c>
      <c r="N133" s="703">
        <v>42536</v>
      </c>
      <c r="O133" s="702" t="s">
        <v>72</v>
      </c>
    </row>
    <row r="134" spans="1:15" s="705" customFormat="1" x14ac:dyDescent="0.2">
      <c r="A134" s="702" t="s">
        <v>896</v>
      </c>
      <c r="B134" s="702" t="s">
        <v>900</v>
      </c>
      <c r="C134" s="702" t="s">
        <v>891</v>
      </c>
      <c r="D134" s="702" t="s">
        <v>94</v>
      </c>
      <c r="E134" s="702" t="s">
        <v>95</v>
      </c>
      <c r="F134" s="702" t="s">
        <v>96</v>
      </c>
      <c r="G134" s="702" t="s">
        <v>3580</v>
      </c>
      <c r="H134" s="703">
        <v>42536</v>
      </c>
      <c r="I134" s="704">
        <v>304.42</v>
      </c>
      <c r="J134" s="704">
        <v>1</v>
      </c>
      <c r="K134" s="704">
        <f t="shared" si="2"/>
        <v>304.42</v>
      </c>
      <c r="L134" s="702" t="s">
        <v>3581</v>
      </c>
      <c r="M134" s="702" t="s">
        <v>167</v>
      </c>
      <c r="N134" s="703">
        <v>42536</v>
      </c>
      <c r="O134" s="702" t="s">
        <v>72</v>
      </c>
    </row>
    <row r="135" spans="1:15" s="705" customFormat="1" x14ac:dyDescent="0.2">
      <c r="A135" s="702" t="s">
        <v>896</v>
      </c>
      <c r="B135" s="702" t="s">
        <v>900</v>
      </c>
      <c r="C135" s="702" t="s">
        <v>891</v>
      </c>
      <c r="D135" s="702" t="s">
        <v>94</v>
      </c>
      <c r="E135" s="702" t="s">
        <v>95</v>
      </c>
      <c r="F135" s="702" t="s">
        <v>96</v>
      </c>
      <c r="G135" s="702" t="s">
        <v>3582</v>
      </c>
      <c r="H135" s="703">
        <v>42536</v>
      </c>
      <c r="I135" s="704">
        <v>561.44000000000005</v>
      </c>
      <c r="J135" s="704">
        <v>1</v>
      </c>
      <c r="K135" s="704">
        <f t="shared" si="2"/>
        <v>561.44000000000005</v>
      </c>
      <c r="L135" s="702" t="s">
        <v>3583</v>
      </c>
      <c r="M135" s="702" t="s">
        <v>132</v>
      </c>
      <c r="N135" s="703">
        <v>42536</v>
      </c>
      <c r="O135" s="702" t="s">
        <v>72</v>
      </c>
    </row>
    <row r="136" spans="1:15" s="705" customFormat="1" x14ac:dyDescent="0.2">
      <c r="A136" s="702" t="s">
        <v>896</v>
      </c>
      <c r="B136" s="702" t="s">
        <v>900</v>
      </c>
      <c r="C136" s="702" t="s">
        <v>891</v>
      </c>
      <c r="D136" s="702" t="s">
        <v>94</v>
      </c>
      <c r="E136" s="702" t="s">
        <v>95</v>
      </c>
      <c r="F136" s="702" t="s">
        <v>96</v>
      </c>
      <c r="G136" s="702" t="s">
        <v>3584</v>
      </c>
      <c r="H136" s="703">
        <v>42536</v>
      </c>
      <c r="I136" s="704">
        <v>35.82</v>
      </c>
      <c r="J136" s="704">
        <v>1</v>
      </c>
      <c r="K136" s="704">
        <f t="shared" si="2"/>
        <v>35.82</v>
      </c>
      <c r="L136" s="702" t="s">
        <v>3585</v>
      </c>
      <c r="M136" s="702" t="s">
        <v>132</v>
      </c>
      <c r="N136" s="703">
        <v>42536</v>
      </c>
      <c r="O136" s="702" t="s">
        <v>72</v>
      </c>
    </row>
    <row r="137" spans="1:15" s="705" customFormat="1" x14ac:dyDescent="0.2">
      <c r="A137" s="702" t="s">
        <v>896</v>
      </c>
      <c r="B137" s="702" t="s">
        <v>900</v>
      </c>
      <c r="C137" s="702" t="s">
        <v>891</v>
      </c>
      <c r="D137" s="702" t="s">
        <v>94</v>
      </c>
      <c r="E137" s="702" t="s">
        <v>95</v>
      </c>
      <c r="F137" s="702" t="s">
        <v>96</v>
      </c>
      <c r="G137" s="702" t="s">
        <v>3586</v>
      </c>
      <c r="H137" s="703">
        <v>42536</v>
      </c>
      <c r="I137" s="704">
        <v>247.95</v>
      </c>
      <c r="J137" s="704">
        <v>1</v>
      </c>
      <c r="K137" s="704">
        <f t="shared" si="2"/>
        <v>247.95</v>
      </c>
      <c r="L137" s="702" t="s">
        <v>3587</v>
      </c>
      <c r="M137" s="702" t="s">
        <v>356</v>
      </c>
      <c r="N137" s="703">
        <v>42536</v>
      </c>
      <c r="O137" s="702" t="s">
        <v>72</v>
      </c>
    </row>
    <row r="138" spans="1:15" s="705" customFormat="1" x14ac:dyDescent="0.2">
      <c r="A138" s="702" t="s">
        <v>896</v>
      </c>
      <c r="B138" s="702" t="s">
        <v>900</v>
      </c>
      <c r="C138" s="702" t="s">
        <v>891</v>
      </c>
      <c r="D138" s="702" t="s">
        <v>94</v>
      </c>
      <c r="E138" s="702" t="s">
        <v>95</v>
      </c>
      <c r="F138" s="702" t="s">
        <v>96</v>
      </c>
      <c r="G138" s="702" t="s">
        <v>3588</v>
      </c>
      <c r="H138" s="703">
        <v>42536</v>
      </c>
      <c r="I138" s="704">
        <v>57.83</v>
      </c>
      <c r="J138" s="704">
        <v>1</v>
      </c>
      <c r="K138" s="704">
        <f t="shared" si="2"/>
        <v>57.83</v>
      </c>
      <c r="L138" s="702" t="s">
        <v>3589</v>
      </c>
      <c r="M138" s="702" t="s">
        <v>356</v>
      </c>
      <c r="N138" s="703">
        <v>42536</v>
      </c>
      <c r="O138" s="702" t="s">
        <v>72</v>
      </c>
    </row>
    <row r="139" spans="1:15" s="705" customFormat="1" x14ac:dyDescent="0.2">
      <c r="A139" s="702" t="s">
        <v>896</v>
      </c>
      <c r="B139" s="702" t="s">
        <v>900</v>
      </c>
      <c r="C139" s="702" t="s">
        <v>891</v>
      </c>
      <c r="D139" s="702" t="s">
        <v>94</v>
      </c>
      <c r="E139" s="702" t="s">
        <v>95</v>
      </c>
      <c r="F139" s="702" t="s">
        <v>96</v>
      </c>
      <c r="G139" s="702" t="s">
        <v>3590</v>
      </c>
      <c r="H139" s="703">
        <v>42535</v>
      </c>
      <c r="I139" s="704">
        <v>1897.28</v>
      </c>
      <c r="J139" s="704">
        <v>1</v>
      </c>
      <c r="K139" s="704">
        <f t="shared" si="2"/>
        <v>1897.28</v>
      </c>
      <c r="L139" s="702" t="s">
        <v>3591</v>
      </c>
      <c r="M139" s="702" t="s">
        <v>87</v>
      </c>
      <c r="N139" s="703">
        <v>42535</v>
      </c>
      <c r="O139" s="702" t="s">
        <v>72</v>
      </c>
    </row>
    <row r="140" spans="1:15" s="705" customFormat="1" x14ac:dyDescent="0.2">
      <c r="A140" s="702" t="s">
        <v>896</v>
      </c>
      <c r="B140" s="702" t="s">
        <v>900</v>
      </c>
      <c r="C140" s="702" t="s">
        <v>891</v>
      </c>
      <c r="D140" s="702" t="s">
        <v>94</v>
      </c>
      <c r="E140" s="702" t="s">
        <v>95</v>
      </c>
      <c r="F140" s="702" t="s">
        <v>96</v>
      </c>
      <c r="G140" s="702" t="s">
        <v>3592</v>
      </c>
      <c r="H140" s="703">
        <v>42535</v>
      </c>
      <c r="I140" s="704">
        <v>967.27</v>
      </c>
      <c r="J140" s="704">
        <v>1</v>
      </c>
      <c r="K140" s="704">
        <f t="shared" si="2"/>
        <v>967.27</v>
      </c>
      <c r="L140" s="702" t="s">
        <v>3593</v>
      </c>
      <c r="M140" s="702" t="s">
        <v>418</v>
      </c>
      <c r="N140" s="703">
        <v>42535</v>
      </c>
      <c r="O140" s="702" t="s">
        <v>72</v>
      </c>
    </row>
    <row r="141" spans="1:15" s="705" customFormat="1" x14ac:dyDescent="0.2">
      <c r="A141" s="702" t="s">
        <v>896</v>
      </c>
      <c r="B141" s="702" t="s">
        <v>900</v>
      </c>
      <c r="C141" s="702" t="s">
        <v>891</v>
      </c>
      <c r="D141" s="702" t="s">
        <v>94</v>
      </c>
      <c r="E141" s="702" t="s">
        <v>95</v>
      </c>
      <c r="F141" s="702" t="s">
        <v>96</v>
      </c>
      <c r="G141" s="702" t="s">
        <v>3594</v>
      </c>
      <c r="H141" s="703">
        <v>42535</v>
      </c>
      <c r="I141" s="704">
        <v>75.930000000000007</v>
      </c>
      <c r="J141" s="704">
        <v>1</v>
      </c>
      <c r="K141" s="704">
        <f t="shared" si="2"/>
        <v>75.930000000000007</v>
      </c>
      <c r="L141" s="702" t="s">
        <v>3595</v>
      </c>
      <c r="M141" s="702" t="s">
        <v>419</v>
      </c>
      <c r="N141" s="703">
        <v>42535</v>
      </c>
      <c r="O141" s="702" t="s">
        <v>72</v>
      </c>
    </row>
    <row r="142" spans="1:15" s="705" customFormat="1" x14ac:dyDescent="0.2">
      <c r="A142" s="702" t="s">
        <v>896</v>
      </c>
      <c r="B142" s="702" t="s">
        <v>900</v>
      </c>
      <c r="C142" s="702" t="s">
        <v>891</v>
      </c>
      <c r="D142" s="702" t="s">
        <v>94</v>
      </c>
      <c r="E142" s="702" t="s">
        <v>95</v>
      </c>
      <c r="F142" s="702" t="s">
        <v>96</v>
      </c>
      <c r="G142" s="702" t="s">
        <v>3596</v>
      </c>
      <c r="H142" s="703">
        <v>42535</v>
      </c>
      <c r="I142" s="704">
        <v>74.11</v>
      </c>
      <c r="J142" s="704">
        <v>1</v>
      </c>
      <c r="K142" s="704">
        <f t="shared" si="2"/>
        <v>74.11</v>
      </c>
      <c r="L142" s="702" t="s">
        <v>3597</v>
      </c>
      <c r="M142" s="702" t="s">
        <v>419</v>
      </c>
      <c r="N142" s="703">
        <v>42535</v>
      </c>
      <c r="O142" s="702" t="s">
        <v>72</v>
      </c>
    </row>
    <row r="143" spans="1:15" s="705" customFormat="1" x14ac:dyDescent="0.2">
      <c r="A143" s="702" t="s">
        <v>896</v>
      </c>
      <c r="B143" s="702" t="s">
        <v>900</v>
      </c>
      <c r="C143" s="702" t="s">
        <v>891</v>
      </c>
      <c r="D143" s="702" t="s">
        <v>94</v>
      </c>
      <c r="E143" s="702" t="s">
        <v>95</v>
      </c>
      <c r="F143" s="702" t="s">
        <v>96</v>
      </c>
      <c r="G143" s="702" t="s">
        <v>3598</v>
      </c>
      <c r="H143" s="703">
        <v>42535</v>
      </c>
      <c r="I143" s="704">
        <v>349.69</v>
      </c>
      <c r="J143" s="704">
        <v>1</v>
      </c>
      <c r="K143" s="704">
        <f t="shared" si="2"/>
        <v>349.69</v>
      </c>
      <c r="L143" s="702" t="s">
        <v>3599</v>
      </c>
      <c r="M143" s="702" t="s">
        <v>132</v>
      </c>
      <c r="N143" s="703">
        <v>42535</v>
      </c>
      <c r="O143" s="702" t="s">
        <v>72</v>
      </c>
    </row>
    <row r="144" spans="1:15" s="705" customFormat="1" x14ac:dyDescent="0.2">
      <c r="A144" s="702" t="s">
        <v>896</v>
      </c>
      <c r="B144" s="702" t="s">
        <v>900</v>
      </c>
      <c r="C144" s="702" t="s">
        <v>891</v>
      </c>
      <c r="D144" s="702" t="s">
        <v>94</v>
      </c>
      <c r="E144" s="702" t="s">
        <v>95</v>
      </c>
      <c r="F144" s="702" t="s">
        <v>96</v>
      </c>
      <c r="G144" s="702" t="s">
        <v>3600</v>
      </c>
      <c r="H144" s="703">
        <v>42535</v>
      </c>
      <c r="I144" s="704">
        <v>63.53</v>
      </c>
      <c r="J144" s="704">
        <v>1</v>
      </c>
      <c r="K144" s="704">
        <f t="shared" si="2"/>
        <v>63.53</v>
      </c>
      <c r="L144" s="702" t="s">
        <v>3585</v>
      </c>
      <c r="M144" s="702" t="s">
        <v>132</v>
      </c>
      <c r="N144" s="703">
        <v>42535</v>
      </c>
      <c r="O144" s="702" t="s">
        <v>72</v>
      </c>
    </row>
    <row r="145" spans="1:15" s="705" customFormat="1" x14ac:dyDescent="0.2">
      <c r="A145" s="702" t="s">
        <v>896</v>
      </c>
      <c r="B145" s="702" t="s">
        <v>900</v>
      </c>
      <c r="C145" s="702" t="s">
        <v>891</v>
      </c>
      <c r="D145" s="702" t="s">
        <v>94</v>
      </c>
      <c r="E145" s="702" t="s">
        <v>95</v>
      </c>
      <c r="F145" s="702" t="s">
        <v>96</v>
      </c>
      <c r="G145" s="702" t="s">
        <v>3601</v>
      </c>
      <c r="H145" s="703">
        <v>42535</v>
      </c>
      <c r="I145" s="704">
        <v>12.58</v>
      </c>
      <c r="J145" s="704">
        <v>1</v>
      </c>
      <c r="K145" s="704">
        <f t="shared" si="2"/>
        <v>12.58</v>
      </c>
      <c r="L145" s="702" t="s">
        <v>3602</v>
      </c>
      <c r="M145" s="702" t="s">
        <v>419</v>
      </c>
      <c r="N145" s="703">
        <v>42535</v>
      </c>
      <c r="O145" s="702" t="s">
        <v>72</v>
      </c>
    </row>
    <row r="146" spans="1:15" s="705" customFormat="1" x14ac:dyDescent="0.2">
      <c r="A146" s="702" t="s">
        <v>896</v>
      </c>
      <c r="B146" s="702" t="s">
        <v>900</v>
      </c>
      <c r="C146" s="702" t="s">
        <v>891</v>
      </c>
      <c r="D146" s="702" t="s">
        <v>94</v>
      </c>
      <c r="E146" s="702" t="s">
        <v>95</v>
      </c>
      <c r="F146" s="702" t="s">
        <v>96</v>
      </c>
      <c r="G146" s="702" t="s">
        <v>3603</v>
      </c>
      <c r="H146" s="703">
        <v>42535</v>
      </c>
      <c r="I146" s="704">
        <v>77.8</v>
      </c>
      <c r="J146" s="704">
        <v>1</v>
      </c>
      <c r="K146" s="704">
        <f t="shared" si="2"/>
        <v>77.8</v>
      </c>
      <c r="L146" s="702" t="s">
        <v>3604</v>
      </c>
      <c r="M146" s="702" t="s">
        <v>419</v>
      </c>
      <c r="N146" s="703">
        <v>42535</v>
      </c>
      <c r="O146" s="702" t="s">
        <v>72</v>
      </c>
    </row>
    <row r="147" spans="1:15" s="705" customFormat="1" x14ac:dyDescent="0.2">
      <c r="A147" s="702" t="s">
        <v>896</v>
      </c>
      <c r="B147" s="702" t="s">
        <v>900</v>
      </c>
      <c r="C147" s="702" t="s">
        <v>891</v>
      </c>
      <c r="D147" s="702" t="s">
        <v>94</v>
      </c>
      <c r="E147" s="702" t="s">
        <v>95</v>
      </c>
      <c r="F147" s="702" t="s">
        <v>96</v>
      </c>
      <c r="G147" s="702" t="s">
        <v>3605</v>
      </c>
      <c r="H147" s="703">
        <v>42534</v>
      </c>
      <c r="I147" s="704">
        <v>692.12</v>
      </c>
      <c r="J147" s="704">
        <v>1</v>
      </c>
      <c r="K147" s="704">
        <f t="shared" si="2"/>
        <v>692.12</v>
      </c>
      <c r="L147" s="702" t="s">
        <v>3445</v>
      </c>
      <c r="M147" s="702" t="s">
        <v>419</v>
      </c>
      <c r="N147" s="703">
        <v>42535</v>
      </c>
      <c r="O147" s="702" t="s">
        <v>72</v>
      </c>
    </row>
    <row r="148" spans="1:15" s="705" customFormat="1" x14ac:dyDescent="0.2">
      <c r="A148" s="702" t="s">
        <v>896</v>
      </c>
      <c r="B148" s="702" t="s">
        <v>900</v>
      </c>
      <c r="C148" s="702" t="s">
        <v>891</v>
      </c>
      <c r="D148" s="702" t="s">
        <v>94</v>
      </c>
      <c r="E148" s="702" t="s">
        <v>95</v>
      </c>
      <c r="F148" s="702" t="s">
        <v>96</v>
      </c>
      <c r="G148" s="702" t="s">
        <v>3606</v>
      </c>
      <c r="H148" s="703">
        <v>42534</v>
      </c>
      <c r="I148" s="704">
        <v>157.54</v>
      </c>
      <c r="J148" s="704">
        <v>1</v>
      </c>
      <c r="K148" s="704">
        <f t="shared" si="2"/>
        <v>157.54</v>
      </c>
      <c r="L148" s="702" t="s">
        <v>3607</v>
      </c>
      <c r="M148" s="702" t="s">
        <v>299</v>
      </c>
      <c r="N148" s="703">
        <v>42535</v>
      </c>
      <c r="O148" s="702" t="s">
        <v>72</v>
      </c>
    </row>
    <row r="149" spans="1:15" s="705" customFormat="1" x14ac:dyDescent="0.2">
      <c r="A149" s="702" t="s">
        <v>896</v>
      </c>
      <c r="B149" s="702" t="s">
        <v>900</v>
      </c>
      <c r="C149" s="702" t="s">
        <v>891</v>
      </c>
      <c r="D149" s="702" t="s">
        <v>94</v>
      </c>
      <c r="E149" s="702" t="s">
        <v>95</v>
      </c>
      <c r="F149" s="702" t="s">
        <v>96</v>
      </c>
      <c r="G149" s="702" t="s">
        <v>3608</v>
      </c>
      <c r="H149" s="703">
        <v>42534</v>
      </c>
      <c r="I149" s="704">
        <v>282.75</v>
      </c>
      <c r="J149" s="704">
        <v>1</v>
      </c>
      <c r="K149" s="704">
        <f t="shared" si="2"/>
        <v>282.75</v>
      </c>
      <c r="L149" s="702" t="s">
        <v>3609</v>
      </c>
      <c r="M149" s="702" t="s">
        <v>377</v>
      </c>
      <c r="N149" s="703">
        <v>42535</v>
      </c>
      <c r="O149" s="702" t="s">
        <v>72</v>
      </c>
    </row>
    <row r="150" spans="1:15" s="705" customFormat="1" x14ac:dyDescent="0.2">
      <c r="A150" s="702" t="s">
        <v>896</v>
      </c>
      <c r="B150" s="702" t="s">
        <v>900</v>
      </c>
      <c r="C150" s="702" t="s">
        <v>891</v>
      </c>
      <c r="D150" s="702" t="s">
        <v>94</v>
      </c>
      <c r="E150" s="702" t="s">
        <v>95</v>
      </c>
      <c r="F150" s="702" t="s">
        <v>96</v>
      </c>
      <c r="G150" s="702" t="s">
        <v>3610</v>
      </c>
      <c r="H150" s="703">
        <v>42534</v>
      </c>
      <c r="I150" s="704">
        <v>320.64999999999998</v>
      </c>
      <c r="J150" s="704">
        <v>1</v>
      </c>
      <c r="K150" s="704">
        <f t="shared" si="2"/>
        <v>320.64999999999998</v>
      </c>
      <c r="L150" s="702" t="s">
        <v>3611</v>
      </c>
      <c r="M150" s="702" t="s">
        <v>423</v>
      </c>
      <c r="N150" s="703">
        <v>42535</v>
      </c>
      <c r="O150" s="702" t="s">
        <v>72</v>
      </c>
    </row>
    <row r="151" spans="1:15" s="705" customFormat="1" x14ac:dyDescent="0.2">
      <c r="A151" s="702" t="s">
        <v>896</v>
      </c>
      <c r="B151" s="702" t="s">
        <v>900</v>
      </c>
      <c r="C151" s="702" t="s">
        <v>891</v>
      </c>
      <c r="D151" s="702" t="s">
        <v>94</v>
      </c>
      <c r="E151" s="702" t="s">
        <v>95</v>
      </c>
      <c r="F151" s="702" t="s">
        <v>96</v>
      </c>
      <c r="G151" s="702" t="s">
        <v>3612</v>
      </c>
      <c r="H151" s="703">
        <v>42534</v>
      </c>
      <c r="I151" s="704">
        <v>57.35</v>
      </c>
      <c r="J151" s="704">
        <v>1</v>
      </c>
      <c r="K151" s="704">
        <f t="shared" si="2"/>
        <v>57.35</v>
      </c>
      <c r="L151" s="702" t="s">
        <v>3613</v>
      </c>
      <c r="M151" s="702" t="s">
        <v>145</v>
      </c>
      <c r="N151" s="703">
        <v>42535</v>
      </c>
      <c r="O151" s="702" t="s">
        <v>72</v>
      </c>
    </row>
    <row r="152" spans="1:15" s="705" customFormat="1" x14ac:dyDescent="0.2">
      <c r="A152" s="702" t="s">
        <v>896</v>
      </c>
      <c r="B152" s="702" t="s">
        <v>900</v>
      </c>
      <c r="C152" s="702" t="s">
        <v>891</v>
      </c>
      <c r="D152" s="702" t="s">
        <v>94</v>
      </c>
      <c r="E152" s="702" t="s">
        <v>95</v>
      </c>
      <c r="F152" s="702" t="s">
        <v>96</v>
      </c>
      <c r="G152" s="702" t="s">
        <v>3614</v>
      </c>
      <c r="H152" s="703">
        <v>42530</v>
      </c>
      <c r="I152" s="704">
        <v>46.59</v>
      </c>
      <c r="J152" s="704">
        <v>1</v>
      </c>
      <c r="K152" s="704">
        <f t="shared" si="2"/>
        <v>46.59</v>
      </c>
      <c r="L152" s="702" t="s">
        <v>3615</v>
      </c>
      <c r="M152" s="702" t="s">
        <v>145</v>
      </c>
      <c r="N152" s="703">
        <v>42530</v>
      </c>
      <c r="O152" s="702" t="s">
        <v>72</v>
      </c>
    </row>
    <row r="153" spans="1:15" s="705" customFormat="1" x14ac:dyDescent="0.2">
      <c r="A153" s="702" t="s">
        <v>896</v>
      </c>
      <c r="B153" s="702" t="s">
        <v>900</v>
      </c>
      <c r="C153" s="702" t="s">
        <v>891</v>
      </c>
      <c r="D153" s="702" t="s">
        <v>94</v>
      </c>
      <c r="E153" s="702" t="s">
        <v>95</v>
      </c>
      <c r="F153" s="702" t="s">
        <v>96</v>
      </c>
      <c r="G153" s="702" t="s">
        <v>3616</v>
      </c>
      <c r="H153" s="703">
        <v>42530</v>
      </c>
      <c r="I153" s="704">
        <v>107.47</v>
      </c>
      <c r="J153" s="704">
        <v>1</v>
      </c>
      <c r="K153" s="704">
        <f t="shared" si="2"/>
        <v>107.47</v>
      </c>
      <c r="L153" s="702" t="s">
        <v>3617</v>
      </c>
      <c r="M153" s="702" t="s">
        <v>419</v>
      </c>
      <c r="N153" s="703">
        <v>42530</v>
      </c>
      <c r="O153" s="702" t="s">
        <v>72</v>
      </c>
    </row>
    <row r="154" spans="1:15" s="705" customFormat="1" x14ac:dyDescent="0.2">
      <c r="A154" s="702" t="s">
        <v>896</v>
      </c>
      <c r="B154" s="702" t="s">
        <v>900</v>
      </c>
      <c r="C154" s="702" t="s">
        <v>891</v>
      </c>
      <c r="D154" s="702" t="s">
        <v>94</v>
      </c>
      <c r="E154" s="702" t="s">
        <v>95</v>
      </c>
      <c r="F154" s="702" t="s">
        <v>96</v>
      </c>
      <c r="G154" s="702" t="s">
        <v>3618</v>
      </c>
      <c r="H154" s="703">
        <v>42530</v>
      </c>
      <c r="I154" s="704">
        <v>405.73</v>
      </c>
      <c r="J154" s="704">
        <v>1</v>
      </c>
      <c r="K154" s="704">
        <f t="shared" si="2"/>
        <v>405.73</v>
      </c>
      <c r="L154" s="702" t="s">
        <v>3619</v>
      </c>
      <c r="M154" s="702" t="s">
        <v>132</v>
      </c>
      <c r="N154" s="703">
        <v>42530</v>
      </c>
      <c r="O154" s="702" t="s">
        <v>72</v>
      </c>
    </row>
    <row r="155" spans="1:15" s="705" customFormat="1" x14ac:dyDescent="0.2">
      <c r="A155" s="702" t="s">
        <v>896</v>
      </c>
      <c r="B155" s="702" t="s">
        <v>900</v>
      </c>
      <c r="C155" s="702" t="s">
        <v>891</v>
      </c>
      <c r="D155" s="702" t="s">
        <v>94</v>
      </c>
      <c r="E155" s="702" t="s">
        <v>95</v>
      </c>
      <c r="F155" s="702" t="s">
        <v>96</v>
      </c>
      <c r="G155" s="702" t="s">
        <v>3620</v>
      </c>
      <c r="H155" s="703">
        <v>42530</v>
      </c>
      <c r="I155" s="704">
        <v>930.49</v>
      </c>
      <c r="J155" s="704">
        <v>1</v>
      </c>
      <c r="K155" s="704">
        <f t="shared" si="2"/>
        <v>930.49</v>
      </c>
      <c r="L155" s="702" t="s">
        <v>3445</v>
      </c>
      <c r="M155" s="702" t="s">
        <v>419</v>
      </c>
      <c r="N155" s="703">
        <v>42530</v>
      </c>
      <c r="O155" s="702" t="s">
        <v>72</v>
      </c>
    </row>
    <row r="156" spans="1:15" s="705" customFormat="1" x14ac:dyDescent="0.2">
      <c r="A156" s="702" t="s">
        <v>896</v>
      </c>
      <c r="B156" s="702" t="s">
        <v>900</v>
      </c>
      <c r="C156" s="702" t="s">
        <v>891</v>
      </c>
      <c r="D156" s="702" t="s">
        <v>94</v>
      </c>
      <c r="E156" s="702" t="s">
        <v>95</v>
      </c>
      <c r="F156" s="702" t="s">
        <v>96</v>
      </c>
      <c r="G156" s="702" t="s">
        <v>3621</v>
      </c>
      <c r="H156" s="703">
        <v>42530</v>
      </c>
      <c r="I156" s="704">
        <v>843.98</v>
      </c>
      <c r="J156" s="704">
        <v>1</v>
      </c>
      <c r="K156" s="704">
        <f t="shared" si="2"/>
        <v>843.98</v>
      </c>
      <c r="L156" s="702" t="s">
        <v>3622</v>
      </c>
      <c r="M156" s="702" t="s">
        <v>419</v>
      </c>
      <c r="N156" s="703">
        <v>42530</v>
      </c>
      <c r="O156" s="702" t="s">
        <v>72</v>
      </c>
    </row>
    <row r="157" spans="1:15" s="705" customFormat="1" x14ac:dyDescent="0.2">
      <c r="A157" s="702" t="s">
        <v>896</v>
      </c>
      <c r="B157" s="702" t="s">
        <v>900</v>
      </c>
      <c r="C157" s="702" t="s">
        <v>891</v>
      </c>
      <c r="D157" s="702" t="s">
        <v>94</v>
      </c>
      <c r="E157" s="702" t="s">
        <v>95</v>
      </c>
      <c r="F157" s="702" t="s">
        <v>96</v>
      </c>
      <c r="G157" s="702" t="s">
        <v>3623</v>
      </c>
      <c r="H157" s="703">
        <v>42529</v>
      </c>
      <c r="I157" s="704">
        <v>26.03</v>
      </c>
      <c r="J157" s="704">
        <v>1</v>
      </c>
      <c r="K157" s="704">
        <f t="shared" si="2"/>
        <v>26.03</v>
      </c>
      <c r="L157" s="702" t="s">
        <v>3624</v>
      </c>
      <c r="M157" s="702" t="s">
        <v>132</v>
      </c>
      <c r="N157" s="703">
        <v>42529</v>
      </c>
      <c r="O157" s="702" t="s">
        <v>72</v>
      </c>
    </row>
    <row r="158" spans="1:15" s="705" customFormat="1" x14ac:dyDescent="0.2">
      <c r="A158" s="702" t="s">
        <v>896</v>
      </c>
      <c r="B158" s="702" t="s">
        <v>900</v>
      </c>
      <c r="C158" s="702" t="s">
        <v>891</v>
      </c>
      <c r="D158" s="702" t="s">
        <v>94</v>
      </c>
      <c r="E158" s="702" t="s">
        <v>95</v>
      </c>
      <c r="F158" s="702" t="s">
        <v>96</v>
      </c>
      <c r="G158" s="702" t="s">
        <v>3625</v>
      </c>
      <c r="H158" s="703">
        <v>42528</v>
      </c>
      <c r="I158" s="704">
        <v>184.28</v>
      </c>
      <c r="J158" s="704">
        <v>1</v>
      </c>
      <c r="K158" s="704">
        <f t="shared" si="2"/>
        <v>184.28</v>
      </c>
      <c r="L158" s="702" t="s">
        <v>3626</v>
      </c>
      <c r="M158" s="702" t="s">
        <v>419</v>
      </c>
      <c r="N158" s="703">
        <v>42529</v>
      </c>
      <c r="O158" s="702" t="s">
        <v>72</v>
      </c>
    </row>
    <row r="159" spans="1:15" s="705" customFormat="1" x14ac:dyDescent="0.2">
      <c r="A159" s="702" t="s">
        <v>896</v>
      </c>
      <c r="B159" s="702" t="s">
        <v>900</v>
      </c>
      <c r="C159" s="702" t="s">
        <v>891</v>
      </c>
      <c r="D159" s="702" t="s">
        <v>94</v>
      </c>
      <c r="E159" s="702" t="s">
        <v>95</v>
      </c>
      <c r="F159" s="702" t="s">
        <v>96</v>
      </c>
      <c r="G159" s="702" t="s">
        <v>3627</v>
      </c>
      <c r="H159" s="703">
        <v>42527</v>
      </c>
      <c r="I159" s="704">
        <v>427.13</v>
      </c>
      <c r="J159" s="704">
        <v>1</v>
      </c>
      <c r="K159" s="704">
        <f t="shared" si="2"/>
        <v>427.13</v>
      </c>
      <c r="L159" s="702" t="s">
        <v>3628</v>
      </c>
      <c r="M159" s="702" t="s">
        <v>299</v>
      </c>
      <c r="N159" s="703">
        <v>42527</v>
      </c>
      <c r="O159" s="702" t="s">
        <v>72</v>
      </c>
    </row>
    <row r="160" spans="1:15" s="705" customFormat="1" x14ac:dyDescent="0.2">
      <c r="A160" s="702" t="s">
        <v>896</v>
      </c>
      <c r="B160" s="702" t="s">
        <v>900</v>
      </c>
      <c r="C160" s="702" t="s">
        <v>891</v>
      </c>
      <c r="D160" s="702" t="s">
        <v>94</v>
      </c>
      <c r="E160" s="702" t="s">
        <v>95</v>
      </c>
      <c r="F160" s="702" t="s">
        <v>96</v>
      </c>
      <c r="G160" s="702" t="s">
        <v>3629</v>
      </c>
      <c r="H160" s="703">
        <v>42524</v>
      </c>
      <c r="I160" s="704">
        <v>30.44</v>
      </c>
      <c r="J160" s="704">
        <v>1</v>
      </c>
      <c r="K160" s="704">
        <f t="shared" si="2"/>
        <v>30.44</v>
      </c>
      <c r="L160" s="702" t="s">
        <v>3630</v>
      </c>
      <c r="M160" s="702" t="s">
        <v>557</v>
      </c>
      <c r="N160" s="703">
        <v>42524</v>
      </c>
      <c r="O160" s="702" t="s">
        <v>72</v>
      </c>
    </row>
    <row r="161" spans="1:15" s="705" customFormat="1" x14ac:dyDescent="0.2">
      <c r="A161" s="702" t="s">
        <v>896</v>
      </c>
      <c r="B161" s="702" t="s">
        <v>900</v>
      </c>
      <c r="C161" s="702" t="s">
        <v>891</v>
      </c>
      <c r="D161" s="702" t="s">
        <v>94</v>
      </c>
      <c r="E161" s="702" t="s">
        <v>95</v>
      </c>
      <c r="F161" s="702" t="s">
        <v>96</v>
      </c>
      <c r="G161" s="702" t="s">
        <v>3631</v>
      </c>
      <c r="H161" s="703">
        <v>42524</v>
      </c>
      <c r="I161" s="704">
        <v>368.2</v>
      </c>
      <c r="J161" s="704">
        <v>1</v>
      </c>
      <c r="K161" s="704">
        <f t="shared" si="2"/>
        <v>368.2</v>
      </c>
      <c r="L161" s="702" t="s">
        <v>3632</v>
      </c>
      <c r="M161" s="702" t="s">
        <v>299</v>
      </c>
      <c r="N161" s="703">
        <v>42524</v>
      </c>
      <c r="O161" s="702" t="s">
        <v>72</v>
      </c>
    </row>
    <row r="162" spans="1:15" s="705" customFormat="1" x14ac:dyDescent="0.2">
      <c r="A162" s="702" t="s">
        <v>896</v>
      </c>
      <c r="B162" s="702" t="s">
        <v>900</v>
      </c>
      <c r="C162" s="702" t="s">
        <v>891</v>
      </c>
      <c r="D162" s="702" t="s">
        <v>94</v>
      </c>
      <c r="E162" s="702" t="s">
        <v>95</v>
      </c>
      <c r="F162" s="702" t="s">
        <v>96</v>
      </c>
      <c r="G162" s="702" t="s">
        <v>3633</v>
      </c>
      <c r="H162" s="703">
        <v>42524</v>
      </c>
      <c r="I162" s="704">
        <v>142.78</v>
      </c>
      <c r="J162" s="704">
        <v>1</v>
      </c>
      <c r="K162" s="704">
        <f t="shared" si="2"/>
        <v>142.78</v>
      </c>
      <c r="L162" s="702" t="s">
        <v>3634</v>
      </c>
      <c r="M162" s="702" t="s">
        <v>174</v>
      </c>
      <c r="N162" s="703">
        <v>42524</v>
      </c>
      <c r="O162" s="702" t="s">
        <v>72</v>
      </c>
    </row>
    <row r="163" spans="1:15" s="705" customFormat="1" x14ac:dyDescent="0.2">
      <c r="A163" s="702" t="s">
        <v>896</v>
      </c>
      <c r="B163" s="702" t="s">
        <v>900</v>
      </c>
      <c r="C163" s="702" t="s">
        <v>891</v>
      </c>
      <c r="D163" s="702" t="s">
        <v>94</v>
      </c>
      <c r="E163" s="702" t="s">
        <v>95</v>
      </c>
      <c r="F163" s="702" t="s">
        <v>96</v>
      </c>
      <c r="G163" s="702" t="s">
        <v>3635</v>
      </c>
      <c r="H163" s="703">
        <v>42524</v>
      </c>
      <c r="I163" s="704">
        <v>72.959999999999994</v>
      </c>
      <c r="J163" s="704">
        <v>1</v>
      </c>
      <c r="K163" s="704">
        <f t="shared" si="2"/>
        <v>72.959999999999994</v>
      </c>
      <c r="L163" s="702" t="s">
        <v>3636</v>
      </c>
      <c r="M163" s="702" t="s">
        <v>132</v>
      </c>
      <c r="N163" s="703">
        <v>42524</v>
      </c>
      <c r="O163" s="702" t="s">
        <v>72</v>
      </c>
    </row>
    <row r="164" spans="1:15" s="705" customFormat="1" x14ac:dyDescent="0.2">
      <c r="A164" s="702" t="s">
        <v>896</v>
      </c>
      <c r="B164" s="702" t="s">
        <v>900</v>
      </c>
      <c r="C164" s="702" t="s">
        <v>891</v>
      </c>
      <c r="D164" s="702" t="s">
        <v>94</v>
      </c>
      <c r="E164" s="702" t="s">
        <v>95</v>
      </c>
      <c r="F164" s="702" t="s">
        <v>96</v>
      </c>
      <c r="G164" s="702" t="s">
        <v>3637</v>
      </c>
      <c r="H164" s="703">
        <v>42524</v>
      </c>
      <c r="I164" s="704">
        <v>256.52</v>
      </c>
      <c r="J164" s="704">
        <v>1</v>
      </c>
      <c r="K164" s="704">
        <f t="shared" si="2"/>
        <v>256.52</v>
      </c>
      <c r="L164" s="702" t="s">
        <v>3638</v>
      </c>
      <c r="M164" s="702" t="s">
        <v>132</v>
      </c>
      <c r="N164" s="703">
        <v>42524</v>
      </c>
      <c r="O164" s="702" t="s">
        <v>72</v>
      </c>
    </row>
    <row r="165" spans="1:15" s="705" customFormat="1" x14ac:dyDescent="0.2">
      <c r="A165" s="702" t="s">
        <v>896</v>
      </c>
      <c r="B165" s="702" t="s">
        <v>900</v>
      </c>
      <c r="C165" s="702" t="s">
        <v>891</v>
      </c>
      <c r="D165" s="702" t="s">
        <v>94</v>
      </c>
      <c r="E165" s="702" t="s">
        <v>95</v>
      </c>
      <c r="F165" s="702" t="s">
        <v>96</v>
      </c>
      <c r="G165" s="702" t="s">
        <v>3639</v>
      </c>
      <c r="H165" s="703">
        <v>42524</v>
      </c>
      <c r="I165" s="704">
        <v>145.81</v>
      </c>
      <c r="J165" s="704">
        <v>1</v>
      </c>
      <c r="K165" s="704">
        <f t="shared" si="2"/>
        <v>145.81</v>
      </c>
      <c r="L165" s="702" t="s">
        <v>3640</v>
      </c>
      <c r="M165" s="702" t="s">
        <v>132</v>
      </c>
      <c r="N165" s="703">
        <v>42524</v>
      </c>
      <c r="O165" s="702" t="s">
        <v>72</v>
      </c>
    </row>
    <row r="166" spans="1:15" s="705" customFormat="1" x14ac:dyDescent="0.2">
      <c r="A166" s="702" t="s">
        <v>896</v>
      </c>
      <c r="B166" s="702" t="s">
        <v>900</v>
      </c>
      <c r="C166" s="702" t="s">
        <v>891</v>
      </c>
      <c r="D166" s="702" t="s">
        <v>94</v>
      </c>
      <c r="E166" s="702" t="s">
        <v>95</v>
      </c>
      <c r="F166" s="702" t="s">
        <v>96</v>
      </c>
      <c r="G166" s="702" t="s">
        <v>3641</v>
      </c>
      <c r="H166" s="703">
        <v>42523</v>
      </c>
      <c r="I166" s="704">
        <v>42.35</v>
      </c>
      <c r="J166" s="704">
        <v>1</v>
      </c>
      <c r="K166" s="704">
        <f t="shared" si="2"/>
        <v>42.35</v>
      </c>
      <c r="L166" s="702" t="s">
        <v>3642</v>
      </c>
      <c r="M166" s="702" t="s">
        <v>377</v>
      </c>
      <c r="N166" s="703">
        <v>42523</v>
      </c>
      <c r="O166" s="702" t="s">
        <v>72</v>
      </c>
    </row>
    <row r="167" spans="1:15" s="705" customFormat="1" x14ac:dyDescent="0.2">
      <c r="A167" s="702" t="s">
        <v>896</v>
      </c>
      <c r="B167" s="702" t="s">
        <v>900</v>
      </c>
      <c r="C167" s="702" t="s">
        <v>891</v>
      </c>
      <c r="D167" s="702" t="s">
        <v>94</v>
      </c>
      <c r="E167" s="702" t="s">
        <v>95</v>
      </c>
      <c r="F167" s="702" t="s">
        <v>96</v>
      </c>
      <c r="G167" s="702" t="s">
        <v>3643</v>
      </c>
      <c r="H167" s="703">
        <v>42523</v>
      </c>
      <c r="I167" s="704">
        <v>10.29</v>
      </c>
      <c r="J167" s="704">
        <v>1</v>
      </c>
      <c r="K167" s="704">
        <f t="shared" si="2"/>
        <v>10.29</v>
      </c>
      <c r="L167" s="702" t="s">
        <v>3644</v>
      </c>
      <c r="M167" s="702" t="s">
        <v>377</v>
      </c>
      <c r="N167" s="703">
        <v>42523</v>
      </c>
      <c r="O167" s="702" t="s">
        <v>72</v>
      </c>
    </row>
    <row r="168" spans="1:15" s="705" customFormat="1" x14ac:dyDescent="0.2">
      <c r="A168" s="702" t="s">
        <v>896</v>
      </c>
      <c r="B168" s="702" t="s">
        <v>900</v>
      </c>
      <c r="C168" s="702" t="s">
        <v>891</v>
      </c>
      <c r="D168" s="702" t="s">
        <v>94</v>
      </c>
      <c r="E168" s="702" t="s">
        <v>95</v>
      </c>
      <c r="F168" s="702" t="s">
        <v>96</v>
      </c>
      <c r="G168" s="702" t="s">
        <v>3645</v>
      </c>
      <c r="H168" s="703">
        <v>42523</v>
      </c>
      <c r="I168" s="704">
        <v>130.68</v>
      </c>
      <c r="J168" s="704">
        <v>1</v>
      </c>
      <c r="K168" s="704">
        <f t="shared" si="2"/>
        <v>130.68</v>
      </c>
      <c r="L168" s="702" t="s">
        <v>3646</v>
      </c>
      <c r="M168" s="702" t="s">
        <v>377</v>
      </c>
      <c r="N168" s="703">
        <v>42523</v>
      </c>
      <c r="O168" s="702" t="s">
        <v>72</v>
      </c>
    </row>
    <row r="169" spans="1:15" s="705" customFormat="1" x14ac:dyDescent="0.2">
      <c r="A169" s="702" t="s">
        <v>896</v>
      </c>
      <c r="B169" s="702" t="s">
        <v>900</v>
      </c>
      <c r="C169" s="702" t="s">
        <v>891</v>
      </c>
      <c r="D169" s="702" t="s">
        <v>94</v>
      </c>
      <c r="E169" s="702" t="s">
        <v>95</v>
      </c>
      <c r="F169" s="702" t="s">
        <v>96</v>
      </c>
      <c r="G169" s="702" t="s">
        <v>3647</v>
      </c>
      <c r="H169" s="703">
        <v>42522</v>
      </c>
      <c r="I169" s="704">
        <v>47.49</v>
      </c>
      <c r="J169" s="704">
        <v>1</v>
      </c>
      <c r="K169" s="704">
        <f t="shared" si="2"/>
        <v>47.49</v>
      </c>
      <c r="L169" s="702" t="s">
        <v>3648</v>
      </c>
      <c r="M169" s="702" t="s">
        <v>419</v>
      </c>
      <c r="N169" s="703">
        <v>42522</v>
      </c>
      <c r="O169" s="702" t="s">
        <v>72</v>
      </c>
    </row>
    <row r="170" spans="1:15" s="705" customFormat="1" x14ac:dyDescent="0.2">
      <c r="A170" s="702" t="s">
        <v>896</v>
      </c>
      <c r="B170" s="702" t="s">
        <v>900</v>
      </c>
      <c r="C170" s="702" t="s">
        <v>891</v>
      </c>
      <c r="D170" s="702" t="s">
        <v>94</v>
      </c>
      <c r="E170" s="702" t="s">
        <v>95</v>
      </c>
      <c r="F170" s="702" t="s">
        <v>96</v>
      </c>
      <c r="G170" s="702" t="s">
        <v>3649</v>
      </c>
      <c r="H170" s="703">
        <v>42521</v>
      </c>
      <c r="I170" s="704">
        <v>385.99</v>
      </c>
      <c r="J170" s="704">
        <v>1</v>
      </c>
      <c r="K170" s="704">
        <f t="shared" si="2"/>
        <v>385.99</v>
      </c>
      <c r="L170" s="702" t="s">
        <v>3650</v>
      </c>
      <c r="M170" s="702" t="s">
        <v>132</v>
      </c>
      <c r="N170" s="703">
        <v>42522</v>
      </c>
      <c r="O170" s="702" t="s">
        <v>72</v>
      </c>
    </row>
    <row r="171" spans="1:15" s="705" customFormat="1" x14ac:dyDescent="0.2">
      <c r="A171" s="702" t="s">
        <v>896</v>
      </c>
      <c r="B171" s="702" t="s">
        <v>900</v>
      </c>
      <c r="C171" s="702" t="s">
        <v>891</v>
      </c>
      <c r="D171" s="702" t="s">
        <v>94</v>
      </c>
      <c r="E171" s="702" t="s">
        <v>95</v>
      </c>
      <c r="F171" s="702" t="s">
        <v>96</v>
      </c>
      <c r="G171" s="702" t="s">
        <v>3651</v>
      </c>
      <c r="H171" s="703">
        <v>42521</v>
      </c>
      <c r="I171" s="704">
        <v>307.7</v>
      </c>
      <c r="J171" s="704">
        <v>1</v>
      </c>
      <c r="K171" s="704">
        <f t="shared" si="2"/>
        <v>307.7</v>
      </c>
      <c r="L171" s="702" t="s">
        <v>3652</v>
      </c>
      <c r="M171" s="702" t="s">
        <v>377</v>
      </c>
      <c r="N171" s="703">
        <v>42522</v>
      </c>
      <c r="O171" s="702" t="s">
        <v>72</v>
      </c>
    </row>
    <row r="172" spans="1:15" s="705" customFormat="1" x14ac:dyDescent="0.2">
      <c r="A172" s="702" t="s">
        <v>896</v>
      </c>
      <c r="B172" s="702" t="s">
        <v>900</v>
      </c>
      <c r="C172" s="702" t="s">
        <v>891</v>
      </c>
      <c r="D172" s="702" t="s">
        <v>94</v>
      </c>
      <c r="E172" s="702" t="s">
        <v>95</v>
      </c>
      <c r="F172" s="702" t="s">
        <v>96</v>
      </c>
      <c r="G172" s="702" t="s">
        <v>3653</v>
      </c>
      <c r="H172" s="703">
        <v>42521</v>
      </c>
      <c r="I172" s="704">
        <v>867.57</v>
      </c>
      <c r="J172" s="704">
        <v>1</v>
      </c>
      <c r="K172" s="704">
        <f t="shared" si="2"/>
        <v>867.57</v>
      </c>
      <c r="L172" s="702" t="s">
        <v>3654</v>
      </c>
      <c r="M172" s="702" t="s">
        <v>377</v>
      </c>
      <c r="N172" s="703">
        <v>42522</v>
      </c>
      <c r="O172" s="702" t="s">
        <v>72</v>
      </c>
    </row>
    <row r="173" spans="1:15" s="705" customFormat="1" x14ac:dyDescent="0.2">
      <c r="A173" s="702" t="s">
        <v>896</v>
      </c>
      <c r="B173" s="702" t="s">
        <v>900</v>
      </c>
      <c r="C173" s="702" t="s">
        <v>891</v>
      </c>
      <c r="D173" s="702" t="s">
        <v>1832</v>
      </c>
      <c r="E173" s="702" t="s">
        <v>1833</v>
      </c>
      <c r="F173" s="702" t="s">
        <v>1834</v>
      </c>
      <c r="G173" s="702" t="s">
        <v>2062</v>
      </c>
      <c r="H173" s="703">
        <v>42385</v>
      </c>
      <c r="I173" s="704">
        <v>5.86</v>
      </c>
      <c r="J173" s="704">
        <v>1</v>
      </c>
      <c r="K173" s="704">
        <f t="shared" si="2"/>
        <v>5.86</v>
      </c>
      <c r="L173" s="702"/>
      <c r="M173" s="702" t="s">
        <v>387</v>
      </c>
      <c r="N173" s="703">
        <v>42534</v>
      </c>
      <c r="O173" s="702" t="s">
        <v>72</v>
      </c>
    </row>
    <row r="174" spans="1:15" s="705" customFormat="1" x14ac:dyDescent="0.2">
      <c r="A174" s="702" t="s">
        <v>896</v>
      </c>
      <c r="B174" s="702" t="s">
        <v>900</v>
      </c>
      <c r="C174" s="702" t="s">
        <v>891</v>
      </c>
      <c r="D174" s="702" t="s">
        <v>3655</v>
      </c>
      <c r="E174" s="702" t="s">
        <v>3656</v>
      </c>
      <c r="F174" s="702" t="s">
        <v>3657</v>
      </c>
      <c r="G174" s="702" t="s">
        <v>3658</v>
      </c>
      <c r="H174" s="703">
        <v>42550</v>
      </c>
      <c r="I174" s="704">
        <v>16262.4</v>
      </c>
      <c r="J174" s="704">
        <v>1</v>
      </c>
      <c r="K174" s="704">
        <f t="shared" si="2"/>
        <v>16262.4</v>
      </c>
      <c r="L174" s="702" t="s">
        <v>3659</v>
      </c>
      <c r="M174" s="702" t="s">
        <v>132</v>
      </c>
      <c r="N174" s="703">
        <v>42550</v>
      </c>
      <c r="O174" s="702" t="s">
        <v>72</v>
      </c>
    </row>
    <row r="175" spans="1:15" s="705" customFormat="1" x14ac:dyDescent="0.2">
      <c r="A175" s="702" t="s">
        <v>896</v>
      </c>
      <c r="B175" s="702" t="s">
        <v>900</v>
      </c>
      <c r="C175" s="702" t="s">
        <v>891</v>
      </c>
      <c r="D175" s="702" t="s">
        <v>823</v>
      </c>
      <c r="E175" s="702" t="s">
        <v>824</v>
      </c>
      <c r="F175" s="702" t="s">
        <v>825</v>
      </c>
      <c r="G175" s="702" t="s">
        <v>3660</v>
      </c>
      <c r="H175" s="703">
        <v>42550</v>
      </c>
      <c r="I175" s="704">
        <v>1898.13</v>
      </c>
      <c r="J175" s="704">
        <v>1</v>
      </c>
      <c r="K175" s="704">
        <f t="shared" si="2"/>
        <v>1898.13</v>
      </c>
      <c r="L175" s="702"/>
      <c r="M175" s="702" t="s">
        <v>535</v>
      </c>
      <c r="N175" s="703">
        <v>42551</v>
      </c>
      <c r="O175" s="702" t="s">
        <v>72</v>
      </c>
    </row>
    <row r="176" spans="1:15" s="705" customFormat="1" x14ac:dyDescent="0.2">
      <c r="A176" s="702" t="s">
        <v>896</v>
      </c>
      <c r="B176" s="702" t="s">
        <v>900</v>
      </c>
      <c r="C176" s="702" t="s">
        <v>891</v>
      </c>
      <c r="D176" s="702" t="s">
        <v>823</v>
      </c>
      <c r="E176" s="702" t="s">
        <v>824</v>
      </c>
      <c r="F176" s="702" t="s">
        <v>825</v>
      </c>
      <c r="G176" s="702" t="s">
        <v>3661</v>
      </c>
      <c r="H176" s="703">
        <v>42521</v>
      </c>
      <c r="I176" s="704">
        <v>2854.45</v>
      </c>
      <c r="J176" s="704">
        <v>1</v>
      </c>
      <c r="K176" s="704">
        <f t="shared" si="2"/>
        <v>2854.45</v>
      </c>
      <c r="L176" s="702"/>
      <c r="M176" s="702" t="s">
        <v>288</v>
      </c>
      <c r="N176" s="703">
        <v>42528</v>
      </c>
      <c r="O176" s="702" t="s">
        <v>72</v>
      </c>
    </row>
    <row r="177" spans="1:15" s="705" customFormat="1" x14ac:dyDescent="0.2">
      <c r="A177" s="702" t="s">
        <v>896</v>
      </c>
      <c r="B177" s="702" t="s">
        <v>900</v>
      </c>
      <c r="C177" s="702" t="s">
        <v>891</v>
      </c>
      <c r="D177" s="702" t="s">
        <v>823</v>
      </c>
      <c r="E177" s="702" t="s">
        <v>824</v>
      </c>
      <c r="F177" s="702" t="s">
        <v>825</v>
      </c>
      <c r="G177" s="702" t="s">
        <v>3662</v>
      </c>
      <c r="H177" s="703">
        <v>42521</v>
      </c>
      <c r="I177" s="704">
        <v>12868.37</v>
      </c>
      <c r="J177" s="704">
        <v>1</v>
      </c>
      <c r="K177" s="704">
        <f t="shared" si="2"/>
        <v>12868.37</v>
      </c>
      <c r="L177" s="702"/>
      <c r="M177" s="702" t="s">
        <v>288</v>
      </c>
      <c r="N177" s="703">
        <v>42528</v>
      </c>
      <c r="O177" s="702" t="s">
        <v>72</v>
      </c>
    </row>
    <row r="178" spans="1:15" s="705" customFormat="1" x14ac:dyDescent="0.2">
      <c r="A178" s="702" t="s">
        <v>896</v>
      </c>
      <c r="B178" s="702" t="s">
        <v>900</v>
      </c>
      <c r="C178" s="702" t="s">
        <v>891</v>
      </c>
      <c r="D178" s="702" t="s">
        <v>358</v>
      </c>
      <c r="E178" s="702" t="s">
        <v>359</v>
      </c>
      <c r="F178" s="702" t="s">
        <v>360</v>
      </c>
      <c r="G178" s="702" t="s">
        <v>3663</v>
      </c>
      <c r="H178" s="703">
        <v>42550</v>
      </c>
      <c r="I178" s="704">
        <v>157.30000000000001</v>
      </c>
      <c r="J178" s="704">
        <v>1</v>
      </c>
      <c r="K178" s="704">
        <f t="shared" si="2"/>
        <v>157.30000000000001</v>
      </c>
      <c r="L178" s="702" t="s">
        <v>3664</v>
      </c>
      <c r="M178" s="702" t="s">
        <v>383</v>
      </c>
      <c r="N178" s="703">
        <v>42550</v>
      </c>
      <c r="O178" s="702" t="s">
        <v>72</v>
      </c>
    </row>
    <row r="179" spans="1:15" s="705" customFormat="1" x14ac:dyDescent="0.2">
      <c r="A179" s="702" t="s">
        <v>896</v>
      </c>
      <c r="B179" s="702" t="s">
        <v>900</v>
      </c>
      <c r="C179" s="702" t="s">
        <v>891</v>
      </c>
      <c r="D179" s="702" t="s">
        <v>358</v>
      </c>
      <c r="E179" s="702" t="s">
        <v>359</v>
      </c>
      <c r="F179" s="702" t="s">
        <v>360</v>
      </c>
      <c r="G179" s="702" t="s">
        <v>3665</v>
      </c>
      <c r="H179" s="703">
        <v>42550</v>
      </c>
      <c r="I179" s="704">
        <v>409.94</v>
      </c>
      <c r="J179" s="704">
        <v>1</v>
      </c>
      <c r="K179" s="704">
        <f t="shared" si="2"/>
        <v>409.94</v>
      </c>
      <c r="L179" s="702" t="s">
        <v>3666</v>
      </c>
      <c r="M179" s="702" t="s">
        <v>383</v>
      </c>
      <c r="N179" s="703">
        <v>42550</v>
      </c>
      <c r="O179" s="702" t="s">
        <v>72</v>
      </c>
    </row>
    <row r="180" spans="1:15" s="705" customFormat="1" x14ac:dyDescent="0.2">
      <c r="A180" s="702" t="s">
        <v>896</v>
      </c>
      <c r="B180" s="702" t="s">
        <v>900</v>
      </c>
      <c r="C180" s="702" t="s">
        <v>891</v>
      </c>
      <c r="D180" s="702" t="s">
        <v>358</v>
      </c>
      <c r="E180" s="702" t="s">
        <v>359</v>
      </c>
      <c r="F180" s="702" t="s">
        <v>360</v>
      </c>
      <c r="G180" s="702" t="s">
        <v>3667</v>
      </c>
      <c r="H180" s="703">
        <v>42549</v>
      </c>
      <c r="I180" s="704">
        <v>32.61</v>
      </c>
      <c r="J180" s="704">
        <v>1</v>
      </c>
      <c r="K180" s="704">
        <f t="shared" si="2"/>
        <v>32.61</v>
      </c>
      <c r="L180" s="702" t="s">
        <v>3668</v>
      </c>
      <c r="M180" s="702" t="s">
        <v>419</v>
      </c>
      <c r="N180" s="703">
        <v>42550</v>
      </c>
      <c r="O180" s="702" t="s">
        <v>72</v>
      </c>
    </row>
    <row r="181" spans="1:15" s="705" customFormat="1" x14ac:dyDescent="0.2">
      <c r="A181" s="702" t="s">
        <v>896</v>
      </c>
      <c r="B181" s="702" t="s">
        <v>900</v>
      </c>
      <c r="C181" s="702" t="s">
        <v>891</v>
      </c>
      <c r="D181" s="702" t="s">
        <v>358</v>
      </c>
      <c r="E181" s="702" t="s">
        <v>359</v>
      </c>
      <c r="F181" s="702" t="s">
        <v>360</v>
      </c>
      <c r="G181" s="702" t="s">
        <v>3669</v>
      </c>
      <c r="H181" s="703">
        <v>42549</v>
      </c>
      <c r="I181" s="704">
        <v>213.92</v>
      </c>
      <c r="J181" s="704">
        <v>1</v>
      </c>
      <c r="K181" s="704">
        <f t="shared" si="2"/>
        <v>213.92</v>
      </c>
      <c r="L181" s="702" t="s">
        <v>3670</v>
      </c>
      <c r="M181" s="702" t="s">
        <v>295</v>
      </c>
      <c r="N181" s="703">
        <v>42550</v>
      </c>
      <c r="O181" s="702" t="s">
        <v>72</v>
      </c>
    </row>
    <row r="182" spans="1:15" s="705" customFormat="1" x14ac:dyDescent="0.2">
      <c r="A182" s="702" t="s">
        <v>896</v>
      </c>
      <c r="B182" s="702" t="s">
        <v>900</v>
      </c>
      <c r="C182" s="702" t="s">
        <v>891</v>
      </c>
      <c r="D182" s="702" t="s">
        <v>358</v>
      </c>
      <c r="E182" s="702" t="s">
        <v>359</v>
      </c>
      <c r="F182" s="702" t="s">
        <v>360</v>
      </c>
      <c r="G182" s="702" t="s">
        <v>3671</v>
      </c>
      <c r="H182" s="703">
        <v>42549</v>
      </c>
      <c r="I182" s="704">
        <v>161.93</v>
      </c>
      <c r="J182" s="704">
        <v>1</v>
      </c>
      <c r="K182" s="704">
        <f t="shared" si="2"/>
        <v>161.93</v>
      </c>
      <c r="L182" s="702" t="s">
        <v>3672</v>
      </c>
      <c r="M182" s="702" t="s">
        <v>377</v>
      </c>
      <c r="N182" s="703">
        <v>42550</v>
      </c>
      <c r="O182" s="702" t="s">
        <v>72</v>
      </c>
    </row>
    <row r="183" spans="1:15" s="705" customFormat="1" x14ac:dyDescent="0.2">
      <c r="A183" s="702" t="s">
        <v>896</v>
      </c>
      <c r="B183" s="702" t="s">
        <v>900</v>
      </c>
      <c r="C183" s="702" t="s">
        <v>891</v>
      </c>
      <c r="D183" s="702" t="s">
        <v>358</v>
      </c>
      <c r="E183" s="702" t="s">
        <v>359</v>
      </c>
      <c r="F183" s="702" t="s">
        <v>360</v>
      </c>
      <c r="G183" s="702" t="s">
        <v>3673</v>
      </c>
      <c r="H183" s="703">
        <v>42549</v>
      </c>
      <c r="I183" s="704">
        <v>70.95</v>
      </c>
      <c r="J183" s="704">
        <v>1</v>
      </c>
      <c r="K183" s="704">
        <f t="shared" si="2"/>
        <v>70.95</v>
      </c>
      <c r="L183" s="702" t="s">
        <v>3674</v>
      </c>
      <c r="M183" s="702" t="s">
        <v>145</v>
      </c>
      <c r="N183" s="703">
        <v>42550</v>
      </c>
      <c r="O183" s="702" t="s">
        <v>72</v>
      </c>
    </row>
    <row r="184" spans="1:15" s="705" customFormat="1" x14ac:dyDescent="0.2">
      <c r="A184" s="702" t="s">
        <v>896</v>
      </c>
      <c r="B184" s="702" t="s">
        <v>900</v>
      </c>
      <c r="C184" s="702" t="s">
        <v>891</v>
      </c>
      <c r="D184" s="702" t="s">
        <v>358</v>
      </c>
      <c r="E184" s="702" t="s">
        <v>359</v>
      </c>
      <c r="F184" s="702" t="s">
        <v>360</v>
      </c>
      <c r="G184" s="702" t="s">
        <v>3675</v>
      </c>
      <c r="H184" s="703">
        <v>42544</v>
      </c>
      <c r="I184" s="704">
        <v>47.36</v>
      </c>
      <c r="J184" s="704">
        <v>1</v>
      </c>
      <c r="K184" s="704">
        <f t="shared" si="2"/>
        <v>47.36</v>
      </c>
      <c r="L184" s="702" t="s">
        <v>3676</v>
      </c>
      <c r="M184" s="702" t="s">
        <v>132</v>
      </c>
      <c r="N184" s="703">
        <v>42549</v>
      </c>
      <c r="O184" s="702" t="s">
        <v>72</v>
      </c>
    </row>
    <row r="185" spans="1:15" s="705" customFormat="1" x14ac:dyDescent="0.2">
      <c r="A185" s="702" t="s">
        <v>896</v>
      </c>
      <c r="B185" s="702" t="s">
        <v>900</v>
      </c>
      <c r="C185" s="702" t="s">
        <v>891</v>
      </c>
      <c r="D185" s="702" t="s">
        <v>358</v>
      </c>
      <c r="E185" s="702" t="s">
        <v>359</v>
      </c>
      <c r="F185" s="702" t="s">
        <v>360</v>
      </c>
      <c r="G185" s="702" t="s">
        <v>3677</v>
      </c>
      <c r="H185" s="703">
        <v>42544</v>
      </c>
      <c r="I185" s="704">
        <v>32.14</v>
      </c>
      <c r="J185" s="704">
        <v>1</v>
      </c>
      <c r="K185" s="704">
        <f t="shared" si="2"/>
        <v>32.14</v>
      </c>
      <c r="L185" s="702" t="s">
        <v>3678</v>
      </c>
      <c r="M185" s="702" t="s">
        <v>132</v>
      </c>
      <c r="N185" s="703">
        <v>42549</v>
      </c>
      <c r="O185" s="702" t="s">
        <v>72</v>
      </c>
    </row>
    <row r="186" spans="1:15" s="705" customFormat="1" x14ac:dyDescent="0.2">
      <c r="A186" s="702" t="s">
        <v>896</v>
      </c>
      <c r="B186" s="702" t="s">
        <v>900</v>
      </c>
      <c r="C186" s="702" t="s">
        <v>891</v>
      </c>
      <c r="D186" s="702" t="s">
        <v>358</v>
      </c>
      <c r="E186" s="702" t="s">
        <v>359</v>
      </c>
      <c r="F186" s="702" t="s">
        <v>360</v>
      </c>
      <c r="G186" s="702" t="s">
        <v>3679</v>
      </c>
      <c r="H186" s="703">
        <v>42544</v>
      </c>
      <c r="I186" s="704">
        <v>322.05</v>
      </c>
      <c r="J186" s="704">
        <v>1</v>
      </c>
      <c r="K186" s="704">
        <f t="shared" si="2"/>
        <v>322.05</v>
      </c>
      <c r="L186" s="702" t="s">
        <v>3680</v>
      </c>
      <c r="M186" s="702" t="s">
        <v>132</v>
      </c>
      <c r="N186" s="703">
        <v>42549</v>
      </c>
      <c r="O186" s="702" t="s">
        <v>72</v>
      </c>
    </row>
    <row r="187" spans="1:15" s="705" customFormat="1" x14ac:dyDescent="0.2">
      <c r="A187" s="702" t="s">
        <v>896</v>
      </c>
      <c r="B187" s="702" t="s">
        <v>900</v>
      </c>
      <c r="C187" s="702" t="s">
        <v>891</v>
      </c>
      <c r="D187" s="702" t="s">
        <v>358</v>
      </c>
      <c r="E187" s="702" t="s">
        <v>359</v>
      </c>
      <c r="F187" s="702" t="s">
        <v>360</v>
      </c>
      <c r="G187" s="702" t="s">
        <v>3681</v>
      </c>
      <c r="H187" s="703">
        <v>42544</v>
      </c>
      <c r="I187" s="704">
        <v>140.02000000000001</v>
      </c>
      <c r="J187" s="704">
        <v>1</v>
      </c>
      <c r="K187" s="704">
        <f t="shared" si="2"/>
        <v>140.02000000000001</v>
      </c>
      <c r="L187" s="702" t="s">
        <v>3682</v>
      </c>
      <c r="M187" s="702" t="s">
        <v>87</v>
      </c>
      <c r="N187" s="703">
        <v>42544</v>
      </c>
      <c r="O187" s="702" t="s">
        <v>72</v>
      </c>
    </row>
    <row r="188" spans="1:15" s="705" customFormat="1" x14ac:dyDescent="0.2">
      <c r="A188" s="702" t="s">
        <v>896</v>
      </c>
      <c r="B188" s="702" t="s">
        <v>900</v>
      </c>
      <c r="C188" s="702" t="s">
        <v>891</v>
      </c>
      <c r="D188" s="702" t="s">
        <v>358</v>
      </c>
      <c r="E188" s="702" t="s">
        <v>359</v>
      </c>
      <c r="F188" s="702" t="s">
        <v>360</v>
      </c>
      <c r="G188" s="702" t="s">
        <v>3683</v>
      </c>
      <c r="H188" s="703">
        <v>42543</v>
      </c>
      <c r="I188" s="704">
        <v>57.05</v>
      </c>
      <c r="J188" s="704">
        <v>1</v>
      </c>
      <c r="K188" s="704">
        <f t="shared" si="2"/>
        <v>57.05</v>
      </c>
      <c r="L188" s="702" t="s">
        <v>3684</v>
      </c>
      <c r="M188" s="702" t="s">
        <v>419</v>
      </c>
      <c r="N188" s="703">
        <v>42544</v>
      </c>
      <c r="O188" s="702" t="s">
        <v>72</v>
      </c>
    </row>
    <row r="189" spans="1:15" s="705" customFormat="1" x14ac:dyDescent="0.2">
      <c r="A189" s="702" t="s">
        <v>896</v>
      </c>
      <c r="B189" s="702" t="s">
        <v>900</v>
      </c>
      <c r="C189" s="702" t="s">
        <v>891</v>
      </c>
      <c r="D189" s="702" t="s">
        <v>358</v>
      </c>
      <c r="E189" s="702" t="s">
        <v>359</v>
      </c>
      <c r="F189" s="702" t="s">
        <v>360</v>
      </c>
      <c r="G189" s="702" t="s">
        <v>3685</v>
      </c>
      <c r="H189" s="703">
        <v>42543</v>
      </c>
      <c r="I189" s="704">
        <v>49.49</v>
      </c>
      <c r="J189" s="704">
        <v>1</v>
      </c>
      <c r="K189" s="704">
        <f t="shared" si="2"/>
        <v>49.49</v>
      </c>
      <c r="L189" s="702" t="s">
        <v>3686</v>
      </c>
      <c r="M189" s="702" t="s">
        <v>132</v>
      </c>
      <c r="N189" s="703">
        <v>42544</v>
      </c>
      <c r="O189" s="702" t="s">
        <v>72</v>
      </c>
    </row>
    <row r="190" spans="1:15" s="705" customFormat="1" x14ac:dyDescent="0.2">
      <c r="A190" s="702" t="s">
        <v>896</v>
      </c>
      <c r="B190" s="702" t="s">
        <v>900</v>
      </c>
      <c r="C190" s="702" t="s">
        <v>891</v>
      </c>
      <c r="D190" s="702" t="s">
        <v>358</v>
      </c>
      <c r="E190" s="702" t="s">
        <v>359</v>
      </c>
      <c r="F190" s="702" t="s">
        <v>360</v>
      </c>
      <c r="G190" s="702" t="s">
        <v>3687</v>
      </c>
      <c r="H190" s="703">
        <v>42542</v>
      </c>
      <c r="I190" s="704">
        <v>24.6</v>
      </c>
      <c r="J190" s="704">
        <v>1</v>
      </c>
      <c r="K190" s="704">
        <f t="shared" si="2"/>
        <v>24.6</v>
      </c>
      <c r="L190" s="702" t="s">
        <v>3688</v>
      </c>
      <c r="M190" s="702" t="s">
        <v>274</v>
      </c>
      <c r="N190" s="703">
        <v>42543</v>
      </c>
      <c r="O190" s="702" t="s">
        <v>72</v>
      </c>
    </row>
    <row r="191" spans="1:15" s="705" customFormat="1" x14ac:dyDescent="0.2">
      <c r="A191" s="702" t="s">
        <v>896</v>
      </c>
      <c r="B191" s="702" t="s">
        <v>900</v>
      </c>
      <c r="C191" s="702" t="s">
        <v>891</v>
      </c>
      <c r="D191" s="702" t="s">
        <v>358</v>
      </c>
      <c r="E191" s="702" t="s">
        <v>359</v>
      </c>
      <c r="F191" s="702" t="s">
        <v>360</v>
      </c>
      <c r="G191" s="702" t="s">
        <v>3689</v>
      </c>
      <c r="H191" s="703">
        <v>42541</v>
      </c>
      <c r="I191" s="704">
        <v>422.04</v>
      </c>
      <c r="J191" s="704">
        <v>1</v>
      </c>
      <c r="K191" s="704">
        <f t="shared" si="2"/>
        <v>422.04</v>
      </c>
      <c r="L191" s="702" t="s">
        <v>3690</v>
      </c>
      <c r="M191" s="702" t="s">
        <v>132</v>
      </c>
      <c r="N191" s="703">
        <v>42541</v>
      </c>
      <c r="O191" s="702" t="s">
        <v>72</v>
      </c>
    </row>
    <row r="192" spans="1:15" s="705" customFormat="1" x14ac:dyDescent="0.2">
      <c r="A192" s="702" t="s">
        <v>896</v>
      </c>
      <c r="B192" s="702" t="s">
        <v>900</v>
      </c>
      <c r="C192" s="702" t="s">
        <v>891</v>
      </c>
      <c r="D192" s="702" t="s">
        <v>358</v>
      </c>
      <c r="E192" s="702" t="s">
        <v>359</v>
      </c>
      <c r="F192" s="702" t="s">
        <v>360</v>
      </c>
      <c r="G192" s="702" t="s">
        <v>3691</v>
      </c>
      <c r="H192" s="703">
        <v>42530</v>
      </c>
      <c r="I192" s="704">
        <v>452.54</v>
      </c>
      <c r="J192" s="704">
        <v>1</v>
      </c>
      <c r="K192" s="704">
        <f t="shared" si="2"/>
        <v>452.54</v>
      </c>
      <c r="L192" s="702" t="s">
        <v>3692</v>
      </c>
      <c r="M192" s="702" t="s">
        <v>132</v>
      </c>
      <c r="N192" s="703">
        <v>42536</v>
      </c>
      <c r="O192" s="702" t="s">
        <v>72</v>
      </c>
    </row>
    <row r="193" spans="1:15" s="705" customFormat="1" x14ac:dyDescent="0.2">
      <c r="A193" s="702" t="s">
        <v>896</v>
      </c>
      <c r="B193" s="702" t="s">
        <v>900</v>
      </c>
      <c r="C193" s="702" t="s">
        <v>891</v>
      </c>
      <c r="D193" s="702" t="s">
        <v>358</v>
      </c>
      <c r="E193" s="702" t="s">
        <v>359</v>
      </c>
      <c r="F193" s="702" t="s">
        <v>360</v>
      </c>
      <c r="G193" s="702" t="s">
        <v>3693</v>
      </c>
      <c r="H193" s="703">
        <v>42529</v>
      </c>
      <c r="I193" s="704">
        <v>206</v>
      </c>
      <c r="J193" s="704">
        <v>1</v>
      </c>
      <c r="K193" s="704">
        <f t="shared" si="2"/>
        <v>206</v>
      </c>
      <c r="L193" s="702" t="s">
        <v>3694</v>
      </c>
      <c r="M193" s="702" t="s">
        <v>3695</v>
      </c>
      <c r="N193" s="703">
        <v>42529</v>
      </c>
      <c r="O193" s="702" t="s">
        <v>72</v>
      </c>
    </row>
    <row r="194" spans="1:15" s="705" customFormat="1" x14ac:dyDescent="0.2">
      <c r="A194" s="702" t="s">
        <v>896</v>
      </c>
      <c r="B194" s="702" t="s">
        <v>900</v>
      </c>
      <c r="C194" s="702" t="s">
        <v>891</v>
      </c>
      <c r="D194" s="702" t="s">
        <v>358</v>
      </c>
      <c r="E194" s="702" t="s">
        <v>359</v>
      </c>
      <c r="F194" s="702" t="s">
        <v>360</v>
      </c>
      <c r="G194" s="702" t="s">
        <v>3696</v>
      </c>
      <c r="H194" s="703">
        <v>42529</v>
      </c>
      <c r="I194" s="704">
        <v>199.92</v>
      </c>
      <c r="J194" s="704">
        <v>1</v>
      </c>
      <c r="K194" s="704">
        <f t="shared" si="2"/>
        <v>199.92</v>
      </c>
      <c r="L194" s="702" t="s">
        <v>3697</v>
      </c>
      <c r="M194" s="702" t="s">
        <v>1568</v>
      </c>
      <c r="N194" s="703">
        <v>42529</v>
      </c>
      <c r="O194" s="702" t="s">
        <v>72</v>
      </c>
    </row>
    <row r="195" spans="1:15" s="705" customFormat="1" x14ac:dyDescent="0.2">
      <c r="A195" s="702" t="s">
        <v>896</v>
      </c>
      <c r="B195" s="702" t="s">
        <v>900</v>
      </c>
      <c r="C195" s="702" t="s">
        <v>891</v>
      </c>
      <c r="D195" s="702" t="s">
        <v>358</v>
      </c>
      <c r="E195" s="702" t="s">
        <v>359</v>
      </c>
      <c r="F195" s="702" t="s">
        <v>360</v>
      </c>
      <c r="G195" s="702" t="s">
        <v>3698</v>
      </c>
      <c r="H195" s="703">
        <v>42527</v>
      </c>
      <c r="I195" s="704">
        <v>137.34</v>
      </c>
      <c r="J195" s="704">
        <v>1</v>
      </c>
      <c r="K195" s="704">
        <f t="shared" ref="K195:K258" si="3">I195*J195</f>
        <v>137.34</v>
      </c>
      <c r="L195" s="702" t="s">
        <v>3690</v>
      </c>
      <c r="M195" s="702" t="s">
        <v>132</v>
      </c>
      <c r="N195" s="703">
        <v>42527</v>
      </c>
      <c r="O195" s="702" t="s">
        <v>72</v>
      </c>
    </row>
    <row r="196" spans="1:15" s="705" customFormat="1" x14ac:dyDescent="0.2">
      <c r="A196" s="702" t="s">
        <v>896</v>
      </c>
      <c r="B196" s="702" t="s">
        <v>900</v>
      </c>
      <c r="C196" s="702" t="s">
        <v>891</v>
      </c>
      <c r="D196" s="702" t="s">
        <v>358</v>
      </c>
      <c r="E196" s="702" t="s">
        <v>359</v>
      </c>
      <c r="F196" s="702" t="s">
        <v>360</v>
      </c>
      <c r="G196" s="702" t="s">
        <v>3699</v>
      </c>
      <c r="H196" s="703">
        <v>42527</v>
      </c>
      <c r="I196" s="704">
        <v>103.77</v>
      </c>
      <c r="J196" s="704">
        <v>1</v>
      </c>
      <c r="K196" s="704">
        <f t="shared" si="3"/>
        <v>103.77</v>
      </c>
      <c r="L196" s="702" t="s">
        <v>2203</v>
      </c>
      <c r="M196" s="702" t="s">
        <v>377</v>
      </c>
      <c r="N196" s="703">
        <v>42527</v>
      </c>
      <c r="O196" s="702" t="s">
        <v>72</v>
      </c>
    </row>
    <row r="197" spans="1:15" s="705" customFormat="1" x14ac:dyDescent="0.2">
      <c r="A197" s="702" t="s">
        <v>896</v>
      </c>
      <c r="B197" s="702" t="s">
        <v>900</v>
      </c>
      <c r="C197" s="702" t="s">
        <v>891</v>
      </c>
      <c r="D197" s="702" t="s">
        <v>358</v>
      </c>
      <c r="E197" s="702" t="s">
        <v>359</v>
      </c>
      <c r="F197" s="702" t="s">
        <v>360</v>
      </c>
      <c r="G197" s="702" t="s">
        <v>3700</v>
      </c>
      <c r="H197" s="703">
        <v>42523</v>
      </c>
      <c r="I197" s="704">
        <v>23.91</v>
      </c>
      <c r="J197" s="704">
        <v>1</v>
      </c>
      <c r="K197" s="704">
        <f t="shared" si="3"/>
        <v>23.91</v>
      </c>
      <c r="L197" s="702" t="s">
        <v>3701</v>
      </c>
      <c r="M197" s="702" t="s">
        <v>377</v>
      </c>
      <c r="N197" s="703">
        <v>42524</v>
      </c>
      <c r="O197" s="702" t="s">
        <v>72</v>
      </c>
    </row>
    <row r="198" spans="1:15" s="705" customFormat="1" x14ac:dyDescent="0.2">
      <c r="A198" s="702" t="s">
        <v>896</v>
      </c>
      <c r="B198" s="702" t="s">
        <v>900</v>
      </c>
      <c r="C198" s="702" t="s">
        <v>891</v>
      </c>
      <c r="D198" s="702" t="s">
        <v>358</v>
      </c>
      <c r="E198" s="702" t="s">
        <v>359</v>
      </c>
      <c r="F198" s="702" t="s">
        <v>360</v>
      </c>
      <c r="G198" s="702" t="s">
        <v>3702</v>
      </c>
      <c r="H198" s="703">
        <v>42520</v>
      </c>
      <c r="I198" s="704">
        <v>121.87</v>
      </c>
      <c r="J198" s="704">
        <v>1</v>
      </c>
      <c r="K198" s="704">
        <f t="shared" si="3"/>
        <v>121.87</v>
      </c>
      <c r="L198" s="702" t="s">
        <v>3692</v>
      </c>
      <c r="M198" s="702" t="s">
        <v>132</v>
      </c>
      <c r="N198" s="703">
        <v>42522</v>
      </c>
      <c r="O198" s="702" t="s">
        <v>72</v>
      </c>
    </row>
    <row r="199" spans="1:15" s="705" customFormat="1" x14ac:dyDescent="0.2">
      <c r="A199" s="702" t="s">
        <v>896</v>
      </c>
      <c r="B199" s="702" t="s">
        <v>900</v>
      </c>
      <c r="C199" s="702" t="s">
        <v>891</v>
      </c>
      <c r="D199" s="702" t="s">
        <v>358</v>
      </c>
      <c r="E199" s="702" t="s">
        <v>359</v>
      </c>
      <c r="F199" s="702" t="s">
        <v>360</v>
      </c>
      <c r="G199" s="702" t="s">
        <v>3703</v>
      </c>
      <c r="H199" s="703">
        <v>42520</v>
      </c>
      <c r="I199" s="704">
        <v>146.31</v>
      </c>
      <c r="J199" s="704">
        <v>1</v>
      </c>
      <c r="K199" s="704">
        <f t="shared" si="3"/>
        <v>146.31</v>
      </c>
      <c r="L199" s="702" t="s">
        <v>2194</v>
      </c>
      <c r="M199" s="702" t="s">
        <v>132</v>
      </c>
      <c r="N199" s="703">
        <v>42522</v>
      </c>
      <c r="O199" s="702" t="s">
        <v>72</v>
      </c>
    </row>
    <row r="200" spans="1:15" s="705" customFormat="1" x14ac:dyDescent="0.2">
      <c r="A200" s="702" t="s">
        <v>896</v>
      </c>
      <c r="B200" s="702" t="s">
        <v>900</v>
      </c>
      <c r="C200" s="702" t="s">
        <v>891</v>
      </c>
      <c r="D200" s="702" t="s">
        <v>358</v>
      </c>
      <c r="E200" s="702" t="s">
        <v>359</v>
      </c>
      <c r="F200" s="702" t="s">
        <v>360</v>
      </c>
      <c r="G200" s="702" t="s">
        <v>3704</v>
      </c>
      <c r="H200" s="703">
        <v>42517</v>
      </c>
      <c r="I200" s="704">
        <v>585.97</v>
      </c>
      <c r="J200" s="704">
        <v>1</v>
      </c>
      <c r="K200" s="704">
        <f t="shared" si="3"/>
        <v>585.97</v>
      </c>
      <c r="L200" s="702" t="s">
        <v>3705</v>
      </c>
      <c r="M200" s="702" t="s">
        <v>132</v>
      </c>
      <c r="N200" s="703">
        <v>42522</v>
      </c>
      <c r="O200" s="702" t="s">
        <v>72</v>
      </c>
    </row>
    <row r="201" spans="1:15" s="705" customFormat="1" x14ac:dyDescent="0.2">
      <c r="A201" s="702" t="s">
        <v>896</v>
      </c>
      <c r="B201" s="702" t="s">
        <v>900</v>
      </c>
      <c r="C201" s="702" t="s">
        <v>891</v>
      </c>
      <c r="D201" s="702" t="s">
        <v>358</v>
      </c>
      <c r="E201" s="702" t="s">
        <v>359</v>
      </c>
      <c r="F201" s="702" t="s">
        <v>360</v>
      </c>
      <c r="G201" s="702" t="s">
        <v>3706</v>
      </c>
      <c r="H201" s="703">
        <v>42517</v>
      </c>
      <c r="I201" s="704">
        <v>284.3</v>
      </c>
      <c r="J201" s="704">
        <v>1</v>
      </c>
      <c r="K201" s="704">
        <f t="shared" si="3"/>
        <v>284.3</v>
      </c>
      <c r="L201" s="702" t="s">
        <v>3707</v>
      </c>
      <c r="M201" s="702" t="s">
        <v>377</v>
      </c>
      <c r="N201" s="703">
        <v>42522</v>
      </c>
      <c r="O201" s="702" t="s">
        <v>72</v>
      </c>
    </row>
    <row r="202" spans="1:15" s="705" customFormat="1" x14ac:dyDescent="0.2">
      <c r="A202" s="702" t="s">
        <v>896</v>
      </c>
      <c r="B202" s="702" t="s">
        <v>900</v>
      </c>
      <c r="C202" s="702" t="s">
        <v>891</v>
      </c>
      <c r="D202" s="702" t="s">
        <v>3708</v>
      </c>
      <c r="E202" s="702" t="s">
        <v>3709</v>
      </c>
      <c r="F202" s="702" t="s">
        <v>3710</v>
      </c>
      <c r="G202" s="702" t="s">
        <v>3711</v>
      </c>
      <c r="H202" s="703">
        <v>42490</v>
      </c>
      <c r="I202" s="704">
        <v>218.99</v>
      </c>
      <c r="J202" s="704">
        <v>1</v>
      </c>
      <c r="K202" s="704">
        <f t="shared" si="3"/>
        <v>218.99</v>
      </c>
      <c r="L202" s="702"/>
      <c r="M202" s="702" t="s">
        <v>261</v>
      </c>
      <c r="N202" s="703">
        <v>42544</v>
      </c>
      <c r="O202" s="702" t="s">
        <v>72</v>
      </c>
    </row>
    <row r="203" spans="1:15" s="705" customFormat="1" x14ac:dyDescent="0.2">
      <c r="A203" s="702" t="s">
        <v>896</v>
      </c>
      <c r="B203" s="702" t="s">
        <v>900</v>
      </c>
      <c r="C203" s="702" t="s">
        <v>891</v>
      </c>
      <c r="D203" s="702" t="s">
        <v>3712</v>
      </c>
      <c r="E203" s="702" t="s">
        <v>3713</v>
      </c>
      <c r="F203" s="702" t="s">
        <v>3714</v>
      </c>
      <c r="G203" s="702" t="s">
        <v>3715</v>
      </c>
      <c r="H203" s="703">
        <v>42541</v>
      </c>
      <c r="I203" s="704">
        <v>2948.77</v>
      </c>
      <c r="J203" s="704">
        <v>1</v>
      </c>
      <c r="K203" s="704">
        <f t="shared" si="3"/>
        <v>2948.77</v>
      </c>
      <c r="L203" s="702"/>
      <c r="M203" s="702" t="s">
        <v>261</v>
      </c>
      <c r="N203" s="703">
        <v>42549</v>
      </c>
      <c r="O203" s="702" t="s">
        <v>72</v>
      </c>
    </row>
    <row r="204" spans="1:15" s="705" customFormat="1" x14ac:dyDescent="0.2">
      <c r="A204" s="702" t="s">
        <v>896</v>
      </c>
      <c r="B204" s="702" t="s">
        <v>900</v>
      </c>
      <c r="C204" s="702" t="s">
        <v>891</v>
      </c>
      <c r="D204" s="702" t="s">
        <v>3712</v>
      </c>
      <c r="E204" s="702" t="s">
        <v>3713</v>
      </c>
      <c r="F204" s="702" t="s">
        <v>3714</v>
      </c>
      <c r="G204" s="702" t="s">
        <v>3407</v>
      </c>
      <c r="H204" s="703">
        <v>42531</v>
      </c>
      <c r="I204" s="704">
        <v>3932.5</v>
      </c>
      <c r="J204" s="704">
        <v>1</v>
      </c>
      <c r="K204" s="704">
        <f t="shared" si="3"/>
        <v>3932.5</v>
      </c>
      <c r="L204" s="702"/>
      <c r="M204" s="702" t="s">
        <v>261</v>
      </c>
      <c r="N204" s="703">
        <v>42535</v>
      </c>
      <c r="O204" s="702" t="s">
        <v>72</v>
      </c>
    </row>
    <row r="205" spans="1:15" s="705" customFormat="1" x14ac:dyDescent="0.2">
      <c r="A205" s="702" t="s">
        <v>896</v>
      </c>
      <c r="B205" s="702" t="s">
        <v>900</v>
      </c>
      <c r="C205" s="702" t="s">
        <v>891</v>
      </c>
      <c r="D205" s="702" t="s">
        <v>3717</v>
      </c>
      <c r="E205" s="702" t="s">
        <v>3718</v>
      </c>
      <c r="F205" s="702" t="s">
        <v>3719</v>
      </c>
      <c r="G205" s="702" t="s">
        <v>3720</v>
      </c>
      <c r="H205" s="703">
        <v>42550</v>
      </c>
      <c r="I205" s="704">
        <v>2371.6</v>
      </c>
      <c r="J205" s="704">
        <v>1</v>
      </c>
      <c r="K205" s="704">
        <f t="shared" si="3"/>
        <v>2371.6</v>
      </c>
      <c r="L205" s="702"/>
      <c r="M205" s="702" t="s">
        <v>3721</v>
      </c>
      <c r="N205" s="703">
        <v>42551</v>
      </c>
      <c r="O205" s="702" t="s">
        <v>72</v>
      </c>
    </row>
    <row r="206" spans="1:15" s="705" customFormat="1" x14ac:dyDescent="0.2">
      <c r="A206" s="702" t="s">
        <v>896</v>
      </c>
      <c r="B206" s="702" t="s">
        <v>900</v>
      </c>
      <c r="C206" s="702" t="s">
        <v>891</v>
      </c>
      <c r="D206" s="702" t="s">
        <v>83</v>
      </c>
      <c r="E206" s="702" t="s">
        <v>84</v>
      </c>
      <c r="F206" s="702" t="s">
        <v>85</v>
      </c>
      <c r="G206" s="702" t="s">
        <v>3722</v>
      </c>
      <c r="H206" s="703">
        <v>42529</v>
      </c>
      <c r="I206" s="704">
        <v>1160.27</v>
      </c>
      <c r="J206" s="704">
        <v>1</v>
      </c>
      <c r="K206" s="704">
        <f t="shared" si="3"/>
        <v>1160.27</v>
      </c>
      <c r="L206" s="702" t="s">
        <v>3723</v>
      </c>
      <c r="M206" s="702" t="s">
        <v>383</v>
      </c>
      <c r="N206" s="703">
        <v>42529</v>
      </c>
      <c r="O206" s="702" t="s">
        <v>72</v>
      </c>
    </row>
    <row r="207" spans="1:15" s="705" customFormat="1" x14ac:dyDescent="0.2">
      <c r="A207" s="702" t="s">
        <v>896</v>
      </c>
      <c r="B207" s="702" t="s">
        <v>900</v>
      </c>
      <c r="C207" s="702" t="s">
        <v>891</v>
      </c>
      <c r="D207" s="702" t="s">
        <v>83</v>
      </c>
      <c r="E207" s="702" t="s">
        <v>84</v>
      </c>
      <c r="F207" s="702" t="s">
        <v>85</v>
      </c>
      <c r="G207" s="702" t="s">
        <v>3724</v>
      </c>
      <c r="H207" s="703">
        <v>42536</v>
      </c>
      <c r="I207" s="704">
        <v>105.33</v>
      </c>
      <c r="J207" s="704">
        <v>1</v>
      </c>
      <c r="K207" s="704">
        <f t="shared" si="3"/>
        <v>105.33</v>
      </c>
      <c r="L207" s="702" t="s">
        <v>3725</v>
      </c>
      <c r="M207" s="702" t="s">
        <v>419</v>
      </c>
      <c r="N207" s="703">
        <v>42541</v>
      </c>
      <c r="O207" s="702" t="s">
        <v>72</v>
      </c>
    </row>
    <row r="208" spans="1:15" s="705" customFormat="1" x14ac:dyDescent="0.2">
      <c r="A208" s="702" t="s">
        <v>896</v>
      </c>
      <c r="B208" s="702" t="s">
        <v>900</v>
      </c>
      <c r="C208" s="702" t="s">
        <v>891</v>
      </c>
      <c r="D208" s="702" t="s">
        <v>83</v>
      </c>
      <c r="E208" s="702" t="s">
        <v>84</v>
      </c>
      <c r="F208" s="702" t="s">
        <v>85</v>
      </c>
      <c r="G208" s="702" t="s">
        <v>3726</v>
      </c>
      <c r="H208" s="703">
        <v>42536</v>
      </c>
      <c r="I208" s="704">
        <v>207.03</v>
      </c>
      <c r="J208" s="704">
        <v>1</v>
      </c>
      <c r="K208" s="704">
        <f t="shared" si="3"/>
        <v>207.03</v>
      </c>
      <c r="L208" s="702" t="s">
        <v>2736</v>
      </c>
      <c r="M208" s="702" t="s">
        <v>132</v>
      </c>
      <c r="N208" s="703">
        <v>42541</v>
      </c>
      <c r="O208" s="702" t="s">
        <v>72</v>
      </c>
    </row>
    <row r="209" spans="1:15" s="705" customFormat="1" x14ac:dyDescent="0.2">
      <c r="A209" s="702" t="s">
        <v>896</v>
      </c>
      <c r="B209" s="702" t="s">
        <v>900</v>
      </c>
      <c r="C209" s="702" t="s">
        <v>891</v>
      </c>
      <c r="D209" s="702" t="s">
        <v>83</v>
      </c>
      <c r="E209" s="702" t="s">
        <v>84</v>
      </c>
      <c r="F209" s="702" t="s">
        <v>85</v>
      </c>
      <c r="G209" s="702" t="s">
        <v>3727</v>
      </c>
      <c r="H209" s="703">
        <v>42521</v>
      </c>
      <c r="I209" s="704">
        <v>190.79</v>
      </c>
      <c r="J209" s="704">
        <v>1</v>
      </c>
      <c r="K209" s="704">
        <f t="shared" si="3"/>
        <v>190.79</v>
      </c>
      <c r="L209" s="702"/>
      <c r="M209" s="702" t="s">
        <v>283</v>
      </c>
      <c r="N209" s="703">
        <v>42527</v>
      </c>
      <c r="O209" s="702" t="s">
        <v>72</v>
      </c>
    </row>
    <row r="210" spans="1:15" s="705" customFormat="1" x14ac:dyDescent="0.2">
      <c r="A210" s="702" t="s">
        <v>896</v>
      </c>
      <c r="B210" s="702" t="s">
        <v>900</v>
      </c>
      <c r="C210" s="702" t="s">
        <v>891</v>
      </c>
      <c r="D210" s="702" t="s">
        <v>83</v>
      </c>
      <c r="E210" s="702" t="s">
        <v>84</v>
      </c>
      <c r="F210" s="702" t="s">
        <v>85</v>
      </c>
      <c r="G210" s="702" t="s">
        <v>3728</v>
      </c>
      <c r="H210" s="703">
        <v>42521</v>
      </c>
      <c r="I210" s="704">
        <v>5.23</v>
      </c>
      <c r="J210" s="704">
        <v>1</v>
      </c>
      <c r="K210" s="704">
        <f t="shared" si="3"/>
        <v>5.23</v>
      </c>
      <c r="L210" s="702"/>
      <c r="M210" s="702" t="s">
        <v>88</v>
      </c>
      <c r="N210" s="703">
        <v>42527</v>
      </c>
      <c r="O210" s="702" t="s">
        <v>72</v>
      </c>
    </row>
    <row r="211" spans="1:15" s="705" customFormat="1" x14ac:dyDescent="0.2">
      <c r="A211" s="702" t="s">
        <v>896</v>
      </c>
      <c r="B211" s="702" t="s">
        <v>900</v>
      </c>
      <c r="C211" s="702" t="s">
        <v>891</v>
      </c>
      <c r="D211" s="702" t="s">
        <v>506</v>
      </c>
      <c r="E211" s="702" t="s">
        <v>507</v>
      </c>
      <c r="F211" s="702" t="s">
        <v>508</v>
      </c>
      <c r="G211" s="702" t="s">
        <v>3729</v>
      </c>
      <c r="H211" s="703">
        <v>42523</v>
      </c>
      <c r="I211" s="704">
        <v>777.55</v>
      </c>
      <c r="J211" s="704">
        <v>1</v>
      </c>
      <c r="K211" s="704">
        <f t="shared" si="3"/>
        <v>777.55</v>
      </c>
      <c r="L211" s="702" t="s">
        <v>3730</v>
      </c>
      <c r="M211" s="702" t="s">
        <v>132</v>
      </c>
      <c r="N211" s="703">
        <v>42530</v>
      </c>
      <c r="O211" s="702" t="s">
        <v>72</v>
      </c>
    </row>
    <row r="212" spans="1:15" s="705" customFormat="1" x14ac:dyDescent="0.2">
      <c r="A212" s="702" t="s">
        <v>896</v>
      </c>
      <c r="B212" s="702" t="s">
        <v>900</v>
      </c>
      <c r="C212" s="702" t="s">
        <v>891</v>
      </c>
      <c r="D212" s="702" t="s">
        <v>80</v>
      </c>
      <c r="E212" s="702" t="s">
        <v>81</v>
      </c>
      <c r="F212" s="702" t="s">
        <v>82</v>
      </c>
      <c r="G212" s="702" t="s">
        <v>3731</v>
      </c>
      <c r="H212" s="703">
        <v>42550</v>
      </c>
      <c r="I212" s="704">
        <v>1627.9</v>
      </c>
      <c r="J212" s="704">
        <v>1</v>
      </c>
      <c r="K212" s="704">
        <f t="shared" si="3"/>
        <v>1627.9</v>
      </c>
      <c r="L212" s="702" t="s">
        <v>3732</v>
      </c>
      <c r="M212" s="702" t="s">
        <v>3733</v>
      </c>
      <c r="N212" s="703">
        <v>42551</v>
      </c>
      <c r="O212" s="702" t="s">
        <v>72</v>
      </c>
    </row>
    <row r="213" spans="1:15" s="705" customFormat="1" x14ac:dyDescent="0.2">
      <c r="A213" s="702" t="s">
        <v>896</v>
      </c>
      <c r="B213" s="702" t="s">
        <v>900</v>
      </c>
      <c r="C213" s="702" t="s">
        <v>891</v>
      </c>
      <c r="D213" s="702" t="s">
        <v>80</v>
      </c>
      <c r="E213" s="702" t="s">
        <v>81</v>
      </c>
      <c r="F213" s="702" t="s">
        <v>82</v>
      </c>
      <c r="G213" s="702" t="s">
        <v>3734</v>
      </c>
      <c r="H213" s="703">
        <v>42550</v>
      </c>
      <c r="I213" s="704">
        <v>144.11000000000001</v>
      </c>
      <c r="J213" s="704">
        <v>1</v>
      </c>
      <c r="K213" s="704">
        <f t="shared" si="3"/>
        <v>144.11000000000001</v>
      </c>
      <c r="L213" s="702" t="s">
        <v>3735</v>
      </c>
      <c r="M213" s="702" t="s">
        <v>535</v>
      </c>
      <c r="N213" s="703">
        <v>42551</v>
      </c>
      <c r="O213" s="702" t="s">
        <v>72</v>
      </c>
    </row>
    <row r="214" spans="1:15" s="705" customFormat="1" x14ac:dyDescent="0.2">
      <c r="A214" s="702" t="s">
        <v>896</v>
      </c>
      <c r="B214" s="702" t="s">
        <v>900</v>
      </c>
      <c r="C214" s="702" t="s">
        <v>891</v>
      </c>
      <c r="D214" s="702" t="s">
        <v>80</v>
      </c>
      <c r="E214" s="702" t="s">
        <v>81</v>
      </c>
      <c r="F214" s="702" t="s">
        <v>82</v>
      </c>
      <c r="G214" s="702" t="s">
        <v>3736</v>
      </c>
      <c r="H214" s="703">
        <v>42550</v>
      </c>
      <c r="I214" s="704">
        <v>117.22</v>
      </c>
      <c r="J214" s="704">
        <v>1</v>
      </c>
      <c r="K214" s="704">
        <f t="shared" si="3"/>
        <v>117.22</v>
      </c>
      <c r="L214" s="702" t="s">
        <v>3737</v>
      </c>
      <c r="M214" s="702" t="s">
        <v>2786</v>
      </c>
      <c r="N214" s="703">
        <v>42551</v>
      </c>
      <c r="O214" s="702" t="s">
        <v>72</v>
      </c>
    </row>
    <row r="215" spans="1:15" s="705" customFormat="1" x14ac:dyDescent="0.2">
      <c r="A215" s="702" t="s">
        <v>896</v>
      </c>
      <c r="B215" s="702" t="s">
        <v>900</v>
      </c>
      <c r="C215" s="702" t="s">
        <v>891</v>
      </c>
      <c r="D215" s="702" t="s">
        <v>80</v>
      </c>
      <c r="E215" s="702" t="s">
        <v>81</v>
      </c>
      <c r="F215" s="702" t="s">
        <v>82</v>
      </c>
      <c r="G215" s="702" t="s">
        <v>3738</v>
      </c>
      <c r="H215" s="703">
        <v>42549</v>
      </c>
      <c r="I215" s="704">
        <v>111.73</v>
      </c>
      <c r="J215" s="704">
        <v>1</v>
      </c>
      <c r="K215" s="704">
        <f t="shared" si="3"/>
        <v>111.73</v>
      </c>
      <c r="L215" s="702" t="s">
        <v>3739</v>
      </c>
      <c r="M215" s="702" t="s">
        <v>1761</v>
      </c>
      <c r="N215" s="703">
        <v>42551</v>
      </c>
      <c r="O215" s="702" t="s">
        <v>72</v>
      </c>
    </row>
    <row r="216" spans="1:15" s="705" customFormat="1" x14ac:dyDescent="0.2">
      <c r="A216" s="702" t="s">
        <v>896</v>
      </c>
      <c r="B216" s="702" t="s">
        <v>900</v>
      </c>
      <c r="C216" s="702" t="s">
        <v>891</v>
      </c>
      <c r="D216" s="702" t="s">
        <v>80</v>
      </c>
      <c r="E216" s="702" t="s">
        <v>81</v>
      </c>
      <c r="F216" s="702" t="s">
        <v>82</v>
      </c>
      <c r="G216" s="702" t="s">
        <v>3740</v>
      </c>
      <c r="H216" s="703">
        <v>42549</v>
      </c>
      <c r="I216" s="704">
        <v>35.04</v>
      </c>
      <c r="J216" s="704">
        <v>1</v>
      </c>
      <c r="K216" s="704">
        <f t="shared" si="3"/>
        <v>35.04</v>
      </c>
      <c r="L216" s="702" t="s">
        <v>3741</v>
      </c>
      <c r="M216" s="702" t="s">
        <v>3139</v>
      </c>
      <c r="N216" s="703">
        <v>42551</v>
      </c>
      <c r="O216" s="702" t="s">
        <v>72</v>
      </c>
    </row>
    <row r="217" spans="1:15" s="705" customFormat="1" x14ac:dyDescent="0.2">
      <c r="A217" s="702" t="s">
        <v>896</v>
      </c>
      <c r="B217" s="702" t="s">
        <v>900</v>
      </c>
      <c r="C217" s="702" t="s">
        <v>891</v>
      </c>
      <c r="D217" s="702" t="s">
        <v>80</v>
      </c>
      <c r="E217" s="702" t="s">
        <v>81</v>
      </c>
      <c r="F217" s="702" t="s">
        <v>82</v>
      </c>
      <c r="G217" s="702" t="s">
        <v>3742</v>
      </c>
      <c r="H217" s="703">
        <v>42549</v>
      </c>
      <c r="I217" s="704">
        <v>1340.68</v>
      </c>
      <c r="J217" s="704">
        <v>1</v>
      </c>
      <c r="K217" s="704">
        <f t="shared" si="3"/>
        <v>1340.68</v>
      </c>
      <c r="L217" s="702" t="s">
        <v>3743</v>
      </c>
      <c r="M217" s="702" t="s">
        <v>2458</v>
      </c>
      <c r="N217" s="703">
        <v>42551</v>
      </c>
      <c r="O217" s="702" t="s">
        <v>72</v>
      </c>
    </row>
    <row r="218" spans="1:15" s="705" customFormat="1" x14ac:dyDescent="0.2">
      <c r="A218" s="702" t="s">
        <v>896</v>
      </c>
      <c r="B218" s="702" t="s">
        <v>900</v>
      </c>
      <c r="C218" s="702" t="s">
        <v>891</v>
      </c>
      <c r="D218" s="702" t="s">
        <v>80</v>
      </c>
      <c r="E218" s="702" t="s">
        <v>81</v>
      </c>
      <c r="F218" s="702" t="s">
        <v>82</v>
      </c>
      <c r="G218" s="702" t="s">
        <v>3744</v>
      </c>
      <c r="H218" s="703">
        <v>42549</v>
      </c>
      <c r="I218" s="704">
        <v>77.52</v>
      </c>
      <c r="J218" s="704">
        <v>1</v>
      </c>
      <c r="K218" s="704">
        <f t="shared" si="3"/>
        <v>77.52</v>
      </c>
      <c r="L218" s="702" t="s">
        <v>3745</v>
      </c>
      <c r="M218" s="702" t="s">
        <v>299</v>
      </c>
      <c r="N218" s="703">
        <v>42551</v>
      </c>
      <c r="O218" s="702" t="s">
        <v>72</v>
      </c>
    </row>
    <row r="219" spans="1:15" s="705" customFormat="1" x14ac:dyDescent="0.2">
      <c r="A219" s="702" t="s">
        <v>896</v>
      </c>
      <c r="B219" s="702" t="s">
        <v>900</v>
      </c>
      <c r="C219" s="702" t="s">
        <v>891</v>
      </c>
      <c r="D219" s="702" t="s">
        <v>80</v>
      </c>
      <c r="E219" s="702" t="s">
        <v>81</v>
      </c>
      <c r="F219" s="702" t="s">
        <v>82</v>
      </c>
      <c r="G219" s="702" t="s">
        <v>3746</v>
      </c>
      <c r="H219" s="703">
        <v>42548</v>
      </c>
      <c r="I219" s="704">
        <v>33.65</v>
      </c>
      <c r="J219" s="704">
        <v>1</v>
      </c>
      <c r="K219" s="704">
        <f t="shared" si="3"/>
        <v>33.65</v>
      </c>
      <c r="L219" s="702" t="s">
        <v>3747</v>
      </c>
      <c r="M219" s="702" t="s">
        <v>1568</v>
      </c>
      <c r="N219" s="703">
        <v>42549</v>
      </c>
      <c r="O219" s="702" t="s">
        <v>72</v>
      </c>
    </row>
    <row r="220" spans="1:15" s="705" customFormat="1" x14ac:dyDescent="0.2">
      <c r="A220" s="702" t="s">
        <v>896</v>
      </c>
      <c r="B220" s="702" t="s">
        <v>900</v>
      </c>
      <c r="C220" s="702" t="s">
        <v>891</v>
      </c>
      <c r="D220" s="702" t="s">
        <v>80</v>
      </c>
      <c r="E220" s="702" t="s">
        <v>81</v>
      </c>
      <c r="F220" s="702" t="s">
        <v>82</v>
      </c>
      <c r="G220" s="702" t="s">
        <v>3748</v>
      </c>
      <c r="H220" s="703">
        <v>42548</v>
      </c>
      <c r="I220" s="704">
        <v>145.19999999999999</v>
      </c>
      <c r="J220" s="704">
        <v>1</v>
      </c>
      <c r="K220" s="704">
        <f t="shared" si="3"/>
        <v>145.19999999999999</v>
      </c>
      <c r="L220" s="702" t="s">
        <v>3749</v>
      </c>
      <c r="M220" s="702" t="s">
        <v>2458</v>
      </c>
      <c r="N220" s="703">
        <v>42549</v>
      </c>
      <c r="O220" s="702" t="s">
        <v>72</v>
      </c>
    </row>
    <row r="221" spans="1:15" s="705" customFormat="1" x14ac:dyDescent="0.2">
      <c r="A221" s="702" t="s">
        <v>896</v>
      </c>
      <c r="B221" s="702" t="s">
        <v>900</v>
      </c>
      <c r="C221" s="702" t="s">
        <v>891</v>
      </c>
      <c r="D221" s="702" t="s">
        <v>80</v>
      </c>
      <c r="E221" s="702" t="s">
        <v>81</v>
      </c>
      <c r="F221" s="702" t="s">
        <v>82</v>
      </c>
      <c r="G221" s="702" t="s">
        <v>3750</v>
      </c>
      <c r="H221" s="703">
        <v>42548</v>
      </c>
      <c r="I221" s="704">
        <v>1295.76</v>
      </c>
      <c r="J221" s="704">
        <v>1</v>
      </c>
      <c r="K221" s="704">
        <f t="shared" si="3"/>
        <v>1295.76</v>
      </c>
      <c r="L221" s="702" t="s">
        <v>3751</v>
      </c>
      <c r="M221" s="702" t="s">
        <v>3752</v>
      </c>
      <c r="N221" s="703">
        <v>42549</v>
      </c>
      <c r="O221" s="702" t="s">
        <v>72</v>
      </c>
    </row>
    <row r="222" spans="1:15" s="705" customFormat="1" x14ac:dyDescent="0.2">
      <c r="A222" s="702" t="s">
        <v>896</v>
      </c>
      <c r="B222" s="702" t="s">
        <v>900</v>
      </c>
      <c r="C222" s="702" t="s">
        <v>891</v>
      </c>
      <c r="D222" s="702" t="s">
        <v>80</v>
      </c>
      <c r="E222" s="702" t="s">
        <v>81</v>
      </c>
      <c r="F222" s="702" t="s">
        <v>82</v>
      </c>
      <c r="G222" s="702" t="s">
        <v>3753</v>
      </c>
      <c r="H222" s="703">
        <v>42548</v>
      </c>
      <c r="I222" s="704">
        <v>203.47</v>
      </c>
      <c r="J222" s="704">
        <v>1</v>
      </c>
      <c r="K222" s="704">
        <f t="shared" si="3"/>
        <v>203.47</v>
      </c>
      <c r="L222" s="702" t="s">
        <v>3754</v>
      </c>
      <c r="M222" s="702" t="s">
        <v>174</v>
      </c>
      <c r="N222" s="703">
        <v>42549</v>
      </c>
      <c r="O222" s="702" t="s">
        <v>72</v>
      </c>
    </row>
    <row r="223" spans="1:15" s="705" customFormat="1" x14ac:dyDescent="0.2">
      <c r="A223" s="702" t="s">
        <v>896</v>
      </c>
      <c r="B223" s="702" t="s">
        <v>900</v>
      </c>
      <c r="C223" s="702" t="s">
        <v>891</v>
      </c>
      <c r="D223" s="702" t="s">
        <v>80</v>
      </c>
      <c r="E223" s="702" t="s">
        <v>81</v>
      </c>
      <c r="F223" s="702" t="s">
        <v>82</v>
      </c>
      <c r="G223" s="702" t="s">
        <v>3755</v>
      </c>
      <c r="H223" s="703">
        <v>42548</v>
      </c>
      <c r="I223" s="704">
        <v>59.25</v>
      </c>
      <c r="J223" s="704">
        <v>1</v>
      </c>
      <c r="K223" s="704">
        <f t="shared" si="3"/>
        <v>59.25</v>
      </c>
      <c r="L223" s="702" t="s">
        <v>3756</v>
      </c>
      <c r="M223" s="702" t="s">
        <v>2213</v>
      </c>
      <c r="N223" s="703">
        <v>42549</v>
      </c>
      <c r="O223" s="702" t="s">
        <v>72</v>
      </c>
    </row>
    <row r="224" spans="1:15" s="705" customFormat="1" x14ac:dyDescent="0.2">
      <c r="A224" s="702" t="s">
        <v>896</v>
      </c>
      <c r="B224" s="702" t="s">
        <v>900</v>
      </c>
      <c r="C224" s="702" t="s">
        <v>891</v>
      </c>
      <c r="D224" s="702" t="s">
        <v>80</v>
      </c>
      <c r="E224" s="702" t="s">
        <v>81</v>
      </c>
      <c r="F224" s="702" t="s">
        <v>82</v>
      </c>
      <c r="G224" s="702" t="s">
        <v>3757</v>
      </c>
      <c r="H224" s="703">
        <v>42544</v>
      </c>
      <c r="I224" s="704">
        <v>234.84</v>
      </c>
      <c r="J224" s="704">
        <v>1</v>
      </c>
      <c r="K224" s="704">
        <f t="shared" si="3"/>
        <v>234.84</v>
      </c>
      <c r="L224" s="702" t="s">
        <v>3758</v>
      </c>
      <c r="M224" s="702" t="s">
        <v>3759</v>
      </c>
      <c r="N224" s="703">
        <v>42544</v>
      </c>
      <c r="O224" s="702" t="s">
        <v>72</v>
      </c>
    </row>
    <row r="225" spans="1:15" s="705" customFormat="1" x14ac:dyDescent="0.2">
      <c r="A225" s="702" t="s">
        <v>896</v>
      </c>
      <c r="B225" s="702" t="s">
        <v>900</v>
      </c>
      <c r="C225" s="702" t="s">
        <v>891</v>
      </c>
      <c r="D225" s="702" t="s">
        <v>80</v>
      </c>
      <c r="E225" s="702" t="s">
        <v>81</v>
      </c>
      <c r="F225" s="702" t="s">
        <v>82</v>
      </c>
      <c r="G225" s="702" t="s">
        <v>3760</v>
      </c>
      <c r="H225" s="703">
        <v>42544</v>
      </c>
      <c r="I225" s="704">
        <v>76.010000000000005</v>
      </c>
      <c r="J225" s="704">
        <v>1</v>
      </c>
      <c r="K225" s="704">
        <f t="shared" si="3"/>
        <v>76.010000000000005</v>
      </c>
      <c r="L225" s="702" t="s">
        <v>3761</v>
      </c>
      <c r="M225" s="702" t="s">
        <v>153</v>
      </c>
      <c r="N225" s="703">
        <v>42544</v>
      </c>
      <c r="O225" s="702" t="s">
        <v>72</v>
      </c>
    </row>
    <row r="226" spans="1:15" s="705" customFormat="1" x14ac:dyDescent="0.2">
      <c r="A226" s="702" t="s">
        <v>896</v>
      </c>
      <c r="B226" s="702" t="s">
        <v>900</v>
      </c>
      <c r="C226" s="702" t="s">
        <v>891</v>
      </c>
      <c r="D226" s="702" t="s">
        <v>80</v>
      </c>
      <c r="E226" s="702" t="s">
        <v>81</v>
      </c>
      <c r="F226" s="702" t="s">
        <v>82</v>
      </c>
      <c r="G226" s="702" t="s">
        <v>3762</v>
      </c>
      <c r="H226" s="703">
        <v>42544</v>
      </c>
      <c r="I226" s="704">
        <v>62.38</v>
      </c>
      <c r="J226" s="704">
        <v>1</v>
      </c>
      <c r="K226" s="704">
        <f t="shared" si="3"/>
        <v>62.38</v>
      </c>
      <c r="L226" s="702" t="s">
        <v>3763</v>
      </c>
      <c r="M226" s="702" t="s">
        <v>299</v>
      </c>
      <c r="N226" s="703">
        <v>42544</v>
      </c>
      <c r="O226" s="702" t="s">
        <v>72</v>
      </c>
    </row>
    <row r="227" spans="1:15" s="705" customFormat="1" x14ac:dyDescent="0.2">
      <c r="A227" s="702" t="s">
        <v>896</v>
      </c>
      <c r="B227" s="702" t="s">
        <v>900</v>
      </c>
      <c r="C227" s="702" t="s">
        <v>891</v>
      </c>
      <c r="D227" s="702" t="s">
        <v>80</v>
      </c>
      <c r="E227" s="702" t="s">
        <v>81</v>
      </c>
      <c r="F227" s="702" t="s">
        <v>82</v>
      </c>
      <c r="G227" s="702" t="s">
        <v>3764</v>
      </c>
      <c r="H227" s="703">
        <v>42543</v>
      </c>
      <c r="I227" s="704">
        <v>1015.8</v>
      </c>
      <c r="J227" s="704">
        <v>1</v>
      </c>
      <c r="K227" s="704">
        <f t="shared" si="3"/>
        <v>1015.8</v>
      </c>
      <c r="L227" s="702" t="s">
        <v>3765</v>
      </c>
      <c r="M227" s="702" t="s">
        <v>104</v>
      </c>
      <c r="N227" s="703">
        <v>42544</v>
      </c>
      <c r="O227" s="702" t="s">
        <v>72</v>
      </c>
    </row>
    <row r="228" spans="1:15" s="705" customFormat="1" x14ac:dyDescent="0.2">
      <c r="A228" s="702" t="s">
        <v>896</v>
      </c>
      <c r="B228" s="702" t="s">
        <v>900</v>
      </c>
      <c r="C228" s="702" t="s">
        <v>891</v>
      </c>
      <c r="D228" s="702" t="s">
        <v>80</v>
      </c>
      <c r="E228" s="702" t="s">
        <v>81</v>
      </c>
      <c r="F228" s="702" t="s">
        <v>82</v>
      </c>
      <c r="G228" s="702" t="s">
        <v>3766</v>
      </c>
      <c r="H228" s="703">
        <v>42542</v>
      </c>
      <c r="I228" s="704">
        <v>147.6</v>
      </c>
      <c r="J228" s="704">
        <v>1</v>
      </c>
      <c r="K228" s="704">
        <f t="shared" si="3"/>
        <v>147.6</v>
      </c>
      <c r="L228" s="702" t="s">
        <v>3767</v>
      </c>
      <c r="M228" s="702" t="s">
        <v>289</v>
      </c>
      <c r="N228" s="703">
        <v>42543</v>
      </c>
      <c r="O228" s="702" t="s">
        <v>72</v>
      </c>
    </row>
    <row r="229" spans="1:15" s="705" customFormat="1" x14ac:dyDescent="0.2">
      <c r="A229" s="702" t="s">
        <v>896</v>
      </c>
      <c r="B229" s="702" t="s">
        <v>900</v>
      </c>
      <c r="C229" s="702" t="s">
        <v>891</v>
      </c>
      <c r="D229" s="702" t="s">
        <v>80</v>
      </c>
      <c r="E229" s="702" t="s">
        <v>81</v>
      </c>
      <c r="F229" s="702" t="s">
        <v>82</v>
      </c>
      <c r="G229" s="702" t="s">
        <v>3768</v>
      </c>
      <c r="H229" s="703">
        <v>42542</v>
      </c>
      <c r="I229" s="704">
        <v>73.47</v>
      </c>
      <c r="J229" s="704">
        <v>1</v>
      </c>
      <c r="K229" s="704">
        <f t="shared" si="3"/>
        <v>73.47</v>
      </c>
      <c r="L229" s="702" t="s">
        <v>3769</v>
      </c>
      <c r="M229" s="702" t="s">
        <v>248</v>
      </c>
      <c r="N229" s="703">
        <v>42543</v>
      </c>
      <c r="O229" s="702" t="s">
        <v>72</v>
      </c>
    </row>
    <row r="230" spans="1:15" s="705" customFormat="1" x14ac:dyDescent="0.2">
      <c r="A230" s="702" t="s">
        <v>896</v>
      </c>
      <c r="B230" s="702" t="s">
        <v>900</v>
      </c>
      <c r="C230" s="702" t="s">
        <v>891</v>
      </c>
      <c r="D230" s="702" t="s">
        <v>80</v>
      </c>
      <c r="E230" s="702" t="s">
        <v>81</v>
      </c>
      <c r="F230" s="702" t="s">
        <v>82</v>
      </c>
      <c r="G230" s="702" t="s">
        <v>3770</v>
      </c>
      <c r="H230" s="703">
        <v>42541</v>
      </c>
      <c r="I230" s="704">
        <v>58.81</v>
      </c>
      <c r="J230" s="704">
        <v>1</v>
      </c>
      <c r="K230" s="704">
        <f t="shared" si="3"/>
        <v>58.81</v>
      </c>
      <c r="L230" s="702" t="s">
        <v>3771</v>
      </c>
      <c r="M230" s="702" t="s">
        <v>218</v>
      </c>
      <c r="N230" s="703">
        <v>42542</v>
      </c>
      <c r="O230" s="702" t="s">
        <v>72</v>
      </c>
    </row>
    <row r="231" spans="1:15" s="705" customFormat="1" x14ac:dyDescent="0.2">
      <c r="A231" s="702" t="s">
        <v>896</v>
      </c>
      <c r="B231" s="702" t="s">
        <v>900</v>
      </c>
      <c r="C231" s="702" t="s">
        <v>891</v>
      </c>
      <c r="D231" s="702" t="s">
        <v>80</v>
      </c>
      <c r="E231" s="702" t="s">
        <v>81</v>
      </c>
      <c r="F231" s="702" t="s">
        <v>82</v>
      </c>
      <c r="G231" s="702" t="s">
        <v>3772</v>
      </c>
      <c r="H231" s="703">
        <v>42541</v>
      </c>
      <c r="I231" s="704">
        <v>330.18</v>
      </c>
      <c r="J231" s="704">
        <v>1</v>
      </c>
      <c r="K231" s="704">
        <f t="shared" si="3"/>
        <v>330.18</v>
      </c>
      <c r="L231" s="702" t="s">
        <v>3773</v>
      </c>
      <c r="M231" s="702" t="s">
        <v>378</v>
      </c>
      <c r="N231" s="703">
        <v>42542</v>
      </c>
      <c r="O231" s="702" t="s">
        <v>72</v>
      </c>
    </row>
    <row r="232" spans="1:15" s="705" customFormat="1" x14ac:dyDescent="0.2">
      <c r="A232" s="702" t="s">
        <v>896</v>
      </c>
      <c r="B232" s="702" t="s">
        <v>900</v>
      </c>
      <c r="C232" s="702" t="s">
        <v>891</v>
      </c>
      <c r="D232" s="702" t="s">
        <v>80</v>
      </c>
      <c r="E232" s="702" t="s">
        <v>81</v>
      </c>
      <c r="F232" s="702" t="s">
        <v>82</v>
      </c>
      <c r="G232" s="702" t="s">
        <v>3774</v>
      </c>
      <c r="H232" s="703">
        <v>42541</v>
      </c>
      <c r="I232" s="704">
        <v>91.72</v>
      </c>
      <c r="J232" s="704">
        <v>1</v>
      </c>
      <c r="K232" s="704">
        <f t="shared" si="3"/>
        <v>91.72</v>
      </c>
      <c r="L232" s="702" t="s">
        <v>3775</v>
      </c>
      <c r="M232" s="702" t="s">
        <v>3358</v>
      </c>
      <c r="N232" s="703">
        <v>42542</v>
      </c>
      <c r="O232" s="702" t="s">
        <v>72</v>
      </c>
    </row>
    <row r="233" spans="1:15" s="705" customFormat="1" x14ac:dyDescent="0.2">
      <c r="A233" s="702" t="s">
        <v>896</v>
      </c>
      <c r="B233" s="702" t="s">
        <v>900</v>
      </c>
      <c r="C233" s="702" t="s">
        <v>891</v>
      </c>
      <c r="D233" s="702" t="s">
        <v>80</v>
      </c>
      <c r="E233" s="702" t="s">
        <v>81</v>
      </c>
      <c r="F233" s="702" t="s">
        <v>82</v>
      </c>
      <c r="G233" s="702" t="s">
        <v>3776</v>
      </c>
      <c r="H233" s="703">
        <v>42541</v>
      </c>
      <c r="I233" s="704">
        <v>249.26</v>
      </c>
      <c r="J233" s="704">
        <v>1</v>
      </c>
      <c r="K233" s="704">
        <f t="shared" si="3"/>
        <v>249.26</v>
      </c>
      <c r="L233" s="702" t="s">
        <v>3777</v>
      </c>
      <c r="M233" s="702" t="s">
        <v>378</v>
      </c>
      <c r="N233" s="703">
        <v>42542</v>
      </c>
      <c r="O233" s="702" t="s">
        <v>72</v>
      </c>
    </row>
    <row r="234" spans="1:15" s="705" customFormat="1" x14ac:dyDescent="0.2">
      <c r="A234" s="702" t="s">
        <v>896</v>
      </c>
      <c r="B234" s="702" t="s">
        <v>900</v>
      </c>
      <c r="C234" s="702" t="s">
        <v>891</v>
      </c>
      <c r="D234" s="702" t="s">
        <v>80</v>
      </c>
      <c r="E234" s="702" t="s">
        <v>81</v>
      </c>
      <c r="F234" s="702" t="s">
        <v>82</v>
      </c>
      <c r="G234" s="702" t="s">
        <v>3778</v>
      </c>
      <c r="H234" s="703">
        <v>42541</v>
      </c>
      <c r="I234" s="704">
        <v>136.13</v>
      </c>
      <c r="J234" s="704">
        <v>1</v>
      </c>
      <c r="K234" s="704">
        <f t="shared" si="3"/>
        <v>136.13</v>
      </c>
      <c r="L234" s="702" t="s">
        <v>3779</v>
      </c>
      <c r="M234" s="702" t="s">
        <v>3780</v>
      </c>
      <c r="N234" s="703">
        <v>42542</v>
      </c>
      <c r="O234" s="702" t="s">
        <v>72</v>
      </c>
    </row>
    <row r="235" spans="1:15" s="705" customFormat="1" x14ac:dyDescent="0.2">
      <c r="A235" s="702" t="s">
        <v>896</v>
      </c>
      <c r="B235" s="702" t="s">
        <v>900</v>
      </c>
      <c r="C235" s="702" t="s">
        <v>891</v>
      </c>
      <c r="D235" s="702" t="s">
        <v>80</v>
      </c>
      <c r="E235" s="702" t="s">
        <v>81</v>
      </c>
      <c r="F235" s="702" t="s">
        <v>82</v>
      </c>
      <c r="G235" s="702" t="s">
        <v>3781</v>
      </c>
      <c r="H235" s="703">
        <v>42541</v>
      </c>
      <c r="I235" s="704">
        <v>33.03</v>
      </c>
      <c r="J235" s="704">
        <v>1</v>
      </c>
      <c r="K235" s="704">
        <f t="shared" si="3"/>
        <v>33.03</v>
      </c>
      <c r="L235" s="702" t="s">
        <v>3782</v>
      </c>
      <c r="M235" s="702" t="s">
        <v>329</v>
      </c>
      <c r="N235" s="703">
        <v>42542</v>
      </c>
      <c r="O235" s="702" t="s">
        <v>72</v>
      </c>
    </row>
    <row r="236" spans="1:15" s="705" customFormat="1" x14ac:dyDescent="0.2">
      <c r="A236" s="702" t="s">
        <v>896</v>
      </c>
      <c r="B236" s="702" t="s">
        <v>900</v>
      </c>
      <c r="C236" s="702" t="s">
        <v>891</v>
      </c>
      <c r="D236" s="702" t="s">
        <v>80</v>
      </c>
      <c r="E236" s="702" t="s">
        <v>81</v>
      </c>
      <c r="F236" s="702" t="s">
        <v>82</v>
      </c>
      <c r="G236" s="702" t="s">
        <v>3783</v>
      </c>
      <c r="H236" s="703">
        <v>42538</v>
      </c>
      <c r="I236" s="704">
        <v>275.43</v>
      </c>
      <c r="J236" s="704">
        <v>1</v>
      </c>
      <c r="K236" s="704">
        <f t="shared" si="3"/>
        <v>275.43</v>
      </c>
      <c r="L236" s="702" t="s">
        <v>3784</v>
      </c>
      <c r="M236" s="702" t="s">
        <v>218</v>
      </c>
      <c r="N236" s="703">
        <v>42541</v>
      </c>
      <c r="O236" s="702" t="s">
        <v>72</v>
      </c>
    </row>
    <row r="237" spans="1:15" s="705" customFormat="1" x14ac:dyDescent="0.2">
      <c r="A237" s="702" t="s">
        <v>896</v>
      </c>
      <c r="B237" s="702" t="s">
        <v>900</v>
      </c>
      <c r="C237" s="702" t="s">
        <v>891</v>
      </c>
      <c r="D237" s="702" t="s">
        <v>80</v>
      </c>
      <c r="E237" s="702" t="s">
        <v>81</v>
      </c>
      <c r="F237" s="702" t="s">
        <v>82</v>
      </c>
      <c r="G237" s="702" t="s">
        <v>3785</v>
      </c>
      <c r="H237" s="703">
        <v>42537</v>
      </c>
      <c r="I237" s="704">
        <v>850.9</v>
      </c>
      <c r="J237" s="704">
        <v>1</v>
      </c>
      <c r="K237" s="704">
        <f t="shared" si="3"/>
        <v>850.9</v>
      </c>
      <c r="L237" s="702" t="s">
        <v>3786</v>
      </c>
      <c r="M237" s="702" t="s">
        <v>132</v>
      </c>
      <c r="N237" s="703">
        <v>42538</v>
      </c>
      <c r="O237" s="702" t="s">
        <v>72</v>
      </c>
    </row>
    <row r="238" spans="1:15" s="705" customFormat="1" x14ac:dyDescent="0.2">
      <c r="A238" s="702" t="s">
        <v>896</v>
      </c>
      <c r="B238" s="702" t="s">
        <v>900</v>
      </c>
      <c r="C238" s="702" t="s">
        <v>891</v>
      </c>
      <c r="D238" s="702" t="s">
        <v>80</v>
      </c>
      <c r="E238" s="702" t="s">
        <v>81</v>
      </c>
      <c r="F238" s="702" t="s">
        <v>82</v>
      </c>
      <c r="G238" s="702" t="s">
        <v>3787</v>
      </c>
      <c r="H238" s="703">
        <v>42537</v>
      </c>
      <c r="I238" s="704">
        <v>233.18</v>
      </c>
      <c r="J238" s="704">
        <v>1</v>
      </c>
      <c r="K238" s="704">
        <f t="shared" si="3"/>
        <v>233.18</v>
      </c>
      <c r="L238" s="702" t="s">
        <v>3788</v>
      </c>
      <c r="M238" s="702" t="s">
        <v>383</v>
      </c>
      <c r="N238" s="703">
        <v>42538</v>
      </c>
      <c r="O238" s="702" t="s">
        <v>72</v>
      </c>
    </row>
    <row r="239" spans="1:15" s="705" customFormat="1" x14ac:dyDescent="0.2">
      <c r="A239" s="702" t="s">
        <v>896</v>
      </c>
      <c r="B239" s="702" t="s">
        <v>900</v>
      </c>
      <c r="C239" s="702" t="s">
        <v>891</v>
      </c>
      <c r="D239" s="702" t="s">
        <v>80</v>
      </c>
      <c r="E239" s="702" t="s">
        <v>81</v>
      </c>
      <c r="F239" s="702" t="s">
        <v>82</v>
      </c>
      <c r="G239" s="702" t="s">
        <v>3789</v>
      </c>
      <c r="H239" s="703">
        <v>42535</v>
      </c>
      <c r="I239" s="704">
        <v>110.24</v>
      </c>
      <c r="J239" s="704">
        <v>1</v>
      </c>
      <c r="K239" s="704">
        <f t="shared" si="3"/>
        <v>110.24</v>
      </c>
      <c r="L239" s="702" t="s">
        <v>3790</v>
      </c>
      <c r="M239" s="702" t="s">
        <v>798</v>
      </c>
      <c r="N239" s="703">
        <v>42536</v>
      </c>
      <c r="O239" s="702" t="s">
        <v>72</v>
      </c>
    </row>
    <row r="240" spans="1:15" s="705" customFormat="1" x14ac:dyDescent="0.2">
      <c r="A240" s="702" t="s">
        <v>896</v>
      </c>
      <c r="B240" s="702" t="s">
        <v>900</v>
      </c>
      <c r="C240" s="702" t="s">
        <v>891</v>
      </c>
      <c r="D240" s="702" t="s">
        <v>80</v>
      </c>
      <c r="E240" s="702" t="s">
        <v>81</v>
      </c>
      <c r="F240" s="702" t="s">
        <v>82</v>
      </c>
      <c r="G240" s="702" t="s">
        <v>3791</v>
      </c>
      <c r="H240" s="703">
        <v>42534</v>
      </c>
      <c r="I240" s="704">
        <v>59.57</v>
      </c>
      <c r="J240" s="704">
        <v>1</v>
      </c>
      <c r="K240" s="704">
        <f t="shared" si="3"/>
        <v>59.57</v>
      </c>
      <c r="L240" s="702" t="s">
        <v>3792</v>
      </c>
      <c r="M240" s="702" t="s">
        <v>1963</v>
      </c>
      <c r="N240" s="703">
        <v>42535</v>
      </c>
      <c r="O240" s="702" t="s">
        <v>72</v>
      </c>
    </row>
    <row r="241" spans="1:15" s="705" customFormat="1" x14ac:dyDescent="0.2">
      <c r="A241" s="702" t="s">
        <v>896</v>
      </c>
      <c r="B241" s="702" t="s">
        <v>900</v>
      </c>
      <c r="C241" s="702" t="s">
        <v>891</v>
      </c>
      <c r="D241" s="702" t="s">
        <v>80</v>
      </c>
      <c r="E241" s="702" t="s">
        <v>81</v>
      </c>
      <c r="F241" s="702" t="s">
        <v>82</v>
      </c>
      <c r="G241" s="702" t="s">
        <v>3793</v>
      </c>
      <c r="H241" s="703">
        <v>42534</v>
      </c>
      <c r="I241" s="704">
        <v>12.91</v>
      </c>
      <c r="J241" s="704">
        <v>1</v>
      </c>
      <c r="K241" s="704">
        <f t="shared" si="3"/>
        <v>12.91</v>
      </c>
      <c r="L241" s="702" t="s">
        <v>3794</v>
      </c>
      <c r="M241" s="702" t="s">
        <v>104</v>
      </c>
      <c r="N241" s="703">
        <v>42535</v>
      </c>
      <c r="O241" s="702" t="s">
        <v>72</v>
      </c>
    </row>
    <row r="242" spans="1:15" s="705" customFormat="1" x14ac:dyDescent="0.2">
      <c r="A242" s="702" t="s">
        <v>896</v>
      </c>
      <c r="B242" s="702" t="s">
        <v>900</v>
      </c>
      <c r="C242" s="702" t="s">
        <v>891</v>
      </c>
      <c r="D242" s="702" t="s">
        <v>80</v>
      </c>
      <c r="E242" s="702" t="s">
        <v>81</v>
      </c>
      <c r="F242" s="702" t="s">
        <v>82</v>
      </c>
      <c r="G242" s="702" t="s">
        <v>3795</v>
      </c>
      <c r="H242" s="703">
        <v>42534</v>
      </c>
      <c r="I242" s="704">
        <v>43.56</v>
      </c>
      <c r="J242" s="704">
        <v>1</v>
      </c>
      <c r="K242" s="704">
        <f t="shared" si="3"/>
        <v>43.56</v>
      </c>
      <c r="L242" s="702" t="s">
        <v>3796</v>
      </c>
      <c r="M242" s="702" t="s">
        <v>87</v>
      </c>
      <c r="N242" s="703">
        <v>42535</v>
      </c>
      <c r="O242" s="702" t="s">
        <v>72</v>
      </c>
    </row>
    <row r="243" spans="1:15" s="705" customFormat="1" x14ac:dyDescent="0.2">
      <c r="A243" s="702" t="s">
        <v>896</v>
      </c>
      <c r="B243" s="702" t="s">
        <v>900</v>
      </c>
      <c r="C243" s="702" t="s">
        <v>891</v>
      </c>
      <c r="D243" s="702" t="s">
        <v>80</v>
      </c>
      <c r="E243" s="702" t="s">
        <v>81</v>
      </c>
      <c r="F243" s="702" t="s">
        <v>82</v>
      </c>
      <c r="G243" s="702" t="s">
        <v>3797</v>
      </c>
      <c r="H243" s="703">
        <v>42531</v>
      </c>
      <c r="I243" s="704">
        <v>130</v>
      </c>
      <c r="J243" s="704">
        <v>1</v>
      </c>
      <c r="K243" s="704">
        <f t="shared" si="3"/>
        <v>130</v>
      </c>
      <c r="L243" s="702" t="s">
        <v>3798</v>
      </c>
      <c r="M243" s="702" t="s">
        <v>2102</v>
      </c>
      <c r="N243" s="703">
        <v>42535</v>
      </c>
      <c r="O243" s="702" t="s">
        <v>72</v>
      </c>
    </row>
    <row r="244" spans="1:15" s="705" customFormat="1" x14ac:dyDescent="0.2">
      <c r="A244" s="702" t="s">
        <v>896</v>
      </c>
      <c r="B244" s="702" t="s">
        <v>900</v>
      </c>
      <c r="C244" s="702" t="s">
        <v>891</v>
      </c>
      <c r="D244" s="702" t="s">
        <v>80</v>
      </c>
      <c r="E244" s="702" t="s">
        <v>81</v>
      </c>
      <c r="F244" s="702" t="s">
        <v>82</v>
      </c>
      <c r="G244" s="702" t="s">
        <v>3799</v>
      </c>
      <c r="H244" s="703">
        <v>42528</v>
      </c>
      <c r="I244" s="704">
        <v>156.33000000000001</v>
      </c>
      <c r="J244" s="704">
        <v>1</v>
      </c>
      <c r="K244" s="704">
        <f t="shared" si="3"/>
        <v>156.33000000000001</v>
      </c>
      <c r="L244" s="702" t="s">
        <v>3800</v>
      </c>
      <c r="M244" s="702" t="s">
        <v>132</v>
      </c>
      <c r="N244" s="703">
        <v>42529</v>
      </c>
      <c r="O244" s="702" t="s">
        <v>72</v>
      </c>
    </row>
    <row r="245" spans="1:15" s="705" customFormat="1" x14ac:dyDescent="0.2">
      <c r="A245" s="702" t="s">
        <v>896</v>
      </c>
      <c r="B245" s="702" t="s">
        <v>900</v>
      </c>
      <c r="C245" s="702" t="s">
        <v>891</v>
      </c>
      <c r="D245" s="702" t="s">
        <v>80</v>
      </c>
      <c r="E245" s="702" t="s">
        <v>81</v>
      </c>
      <c r="F245" s="702" t="s">
        <v>82</v>
      </c>
      <c r="G245" s="702" t="s">
        <v>3801</v>
      </c>
      <c r="H245" s="703">
        <v>42527</v>
      </c>
      <c r="I245" s="704">
        <v>352.7</v>
      </c>
      <c r="J245" s="704">
        <v>1</v>
      </c>
      <c r="K245" s="704">
        <f t="shared" si="3"/>
        <v>352.7</v>
      </c>
      <c r="L245" s="702" t="s">
        <v>3802</v>
      </c>
      <c r="M245" s="702" t="s">
        <v>132</v>
      </c>
      <c r="N245" s="703">
        <v>42529</v>
      </c>
      <c r="O245" s="702" t="s">
        <v>72</v>
      </c>
    </row>
    <row r="246" spans="1:15" s="705" customFormat="1" x14ac:dyDescent="0.2">
      <c r="A246" s="702" t="s">
        <v>896</v>
      </c>
      <c r="B246" s="702" t="s">
        <v>900</v>
      </c>
      <c r="C246" s="702" t="s">
        <v>891</v>
      </c>
      <c r="D246" s="702" t="s">
        <v>80</v>
      </c>
      <c r="E246" s="702" t="s">
        <v>81</v>
      </c>
      <c r="F246" s="702" t="s">
        <v>82</v>
      </c>
      <c r="G246" s="702" t="s">
        <v>3803</v>
      </c>
      <c r="H246" s="703">
        <v>42527</v>
      </c>
      <c r="I246" s="704">
        <v>313.69</v>
      </c>
      <c r="J246" s="704">
        <v>1</v>
      </c>
      <c r="K246" s="704">
        <f t="shared" si="3"/>
        <v>313.69</v>
      </c>
      <c r="L246" s="702" t="s">
        <v>3794</v>
      </c>
      <c r="M246" s="702" t="s">
        <v>104</v>
      </c>
      <c r="N246" s="703">
        <v>42527</v>
      </c>
      <c r="O246" s="702" t="s">
        <v>72</v>
      </c>
    </row>
    <row r="247" spans="1:15" s="705" customFormat="1" x14ac:dyDescent="0.2">
      <c r="A247" s="702" t="s">
        <v>896</v>
      </c>
      <c r="B247" s="702" t="s">
        <v>900</v>
      </c>
      <c r="C247" s="702" t="s">
        <v>891</v>
      </c>
      <c r="D247" s="702" t="s">
        <v>80</v>
      </c>
      <c r="E247" s="702" t="s">
        <v>81</v>
      </c>
      <c r="F247" s="702" t="s">
        <v>82</v>
      </c>
      <c r="G247" s="702" t="s">
        <v>3804</v>
      </c>
      <c r="H247" s="703">
        <v>42523</v>
      </c>
      <c r="I247" s="704">
        <v>152.46</v>
      </c>
      <c r="J247" s="704">
        <v>1</v>
      </c>
      <c r="K247" s="704">
        <f t="shared" si="3"/>
        <v>152.46</v>
      </c>
      <c r="L247" s="702" t="s">
        <v>3805</v>
      </c>
      <c r="M247" s="702" t="s">
        <v>218</v>
      </c>
      <c r="N247" s="703">
        <v>42523</v>
      </c>
      <c r="O247" s="702" t="s">
        <v>72</v>
      </c>
    </row>
    <row r="248" spans="1:15" s="705" customFormat="1" x14ac:dyDescent="0.2">
      <c r="A248" s="702" t="s">
        <v>896</v>
      </c>
      <c r="B248" s="702" t="s">
        <v>900</v>
      </c>
      <c r="C248" s="702" t="s">
        <v>891</v>
      </c>
      <c r="D248" s="702" t="s">
        <v>80</v>
      </c>
      <c r="E248" s="702" t="s">
        <v>81</v>
      </c>
      <c r="F248" s="702" t="s">
        <v>82</v>
      </c>
      <c r="G248" s="702" t="s">
        <v>3806</v>
      </c>
      <c r="H248" s="703">
        <v>42523</v>
      </c>
      <c r="I248" s="704">
        <v>103.33</v>
      </c>
      <c r="J248" s="704">
        <v>1</v>
      </c>
      <c r="K248" s="704">
        <f t="shared" si="3"/>
        <v>103.33</v>
      </c>
      <c r="L248" s="702" t="s">
        <v>3807</v>
      </c>
      <c r="M248" s="702" t="s">
        <v>132</v>
      </c>
      <c r="N248" s="703">
        <v>42523</v>
      </c>
      <c r="O248" s="702" t="s">
        <v>72</v>
      </c>
    </row>
    <row r="249" spans="1:15" s="705" customFormat="1" x14ac:dyDescent="0.2">
      <c r="A249" s="702" t="s">
        <v>896</v>
      </c>
      <c r="B249" s="702" t="s">
        <v>900</v>
      </c>
      <c r="C249" s="702" t="s">
        <v>891</v>
      </c>
      <c r="D249" s="702" t="s">
        <v>80</v>
      </c>
      <c r="E249" s="702" t="s">
        <v>81</v>
      </c>
      <c r="F249" s="702" t="s">
        <v>82</v>
      </c>
      <c r="G249" s="702" t="s">
        <v>3808</v>
      </c>
      <c r="H249" s="703">
        <v>42523</v>
      </c>
      <c r="I249" s="704">
        <v>519.51</v>
      </c>
      <c r="J249" s="704">
        <v>1</v>
      </c>
      <c r="K249" s="704">
        <f t="shared" si="3"/>
        <v>519.51</v>
      </c>
      <c r="L249" s="702" t="s">
        <v>3809</v>
      </c>
      <c r="M249" s="702" t="s">
        <v>182</v>
      </c>
      <c r="N249" s="703">
        <v>42523</v>
      </c>
      <c r="O249" s="702" t="s">
        <v>460</v>
      </c>
    </row>
    <row r="250" spans="1:15" s="705" customFormat="1" x14ac:dyDescent="0.2">
      <c r="A250" s="702" t="s">
        <v>896</v>
      </c>
      <c r="B250" s="702" t="s">
        <v>900</v>
      </c>
      <c r="C250" s="702" t="s">
        <v>891</v>
      </c>
      <c r="D250" s="702" t="s">
        <v>80</v>
      </c>
      <c r="E250" s="702" t="s">
        <v>81</v>
      </c>
      <c r="F250" s="702" t="s">
        <v>82</v>
      </c>
      <c r="G250" s="702" t="s">
        <v>3810</v>
      </c>
      <c r="H250" s="703">
        <v>42520</v>
      </c>
      <c r="I250" s="704">
        <v>111.86</v>
      </c>
      <c r="J250" s="704">
        <v>1</v>
      </c>
      <c r="K250" s="704">
        <f t="shared" si="3"/>
        <v>111.86</v>
      </c>
      <c r="L250" s="702" t="s">
        <v>3811</v>
      </c>
      <c r="M250" s="702" t="s">
        <v>174</v>
      </c>
      <c r="N250" s="703">
        <v>42522</v>
      </c>
      <c r="O250" s="702" t="s">
        <v>72</v>
      </c>
    </row>
    <row r="251" spans="1:15" s="705" customFormat="1" x14ac:dyDescent="0.2">
      <c r="A251" s="702" t="s">
        <v>896</v>
      </c>
      <c r="B251" s="702" t="s">
        <v>900</v>
      </c>
      <c r="C251" s="702" t="s">
        <v>891</v>
      </c>
      <c r="D251" s="702" t="s">
        <v>80</v>
      </c>
      <c r="E251" s="702" t="s">
        <v>81</v>
      </c>
      <c r="F251" s="702" t="s">
        <v>82</v>
      </c>
      <c r="G251" s="702" t="s">
        <v>3812</v>
      </c>
      <c r="H251" s="703">
        <v>42517</v>
      </c>
      <c r="I251" s="704">
        <v>410.27</v>
      </c>
      <c r="J251" s="704">
        <v>1</v>
      </c>
      <c r="K251" s="704">
        <f t="shared" si="3"/>
        <v>410.27</v>
      </c>
      <c r="L251" s="702" t="s">
        <v>3813</v>
      </c>
      <c r="M251" s="702" t="s">
        <v>132</v>
      </c>
      <c r="N251" s="703">
        <v>42522</v>
      </c>
      <c r="O251" s="702" t="s">
        <v>72</v>
      </c>
    </row>
    <row r="252" spans="1:15" s="705" customFormat="1" x14ac:dyDescent="0.2">
      <c r="A252" s="702" t="s">
        <v>896</v>
      </c>
      <c r="B252" s="702" t="s">
        <v>900</v>
      </c>
      <c r="C252" s="702" t="s">
        <v>891</v>
      </c>
      <c r="D252" s="702" t="s">
        <v>80</v>
      </c>
      <c r="E252" s="702" t="s">
        <v>81</v>
      </c>
      <c r="F252" s="702" t="s">
        <v>82</v>
      </c>
      <c r="G252" s="702" t="s">
        <v>3814</v>
      </c>
      <c r="H252" s="703">
        <v>42517</v>
      </c>
      <c r="I252" s="704">
        <v>231.72</v>
      </c>
      <c r="J252" s="704">
        <v>1</v>
      </c>
      <c r="K252" s="704">
        <f t="shared" si="3"/>
        <v>231.72</v>
      </c>
      <c r="L252" s="702" t="s">
        <v>3815</v>
      </c>
      <c r="M252" s="702" t="s">
        <v>167</v>
      </c>
      <c r="N252" s="703">
        <v>42522</v>
      </c>
      <c r="O252" s="702" t="s">
        <v>72</v>
      </c>
    </row>
    <row r="253" spans="1:15" s="705" customFormat="1" x14ac:dyDescent="0.2">
      <c r="A253" s="702" t="s">
        <v>896</v>
      </c>
      <c r="B253" s="702" t="s">
        <v>900</v>
      </c>
      <c r="C253" s="702" t="s">
        <v>891</v>
      </c>
      <c r="D253" s="702" t="s">
        <v>80</v>
      </c>
      <c r="E253" s="702" t="s">
        <v>81</v>
      </c>
      <c r="F253" s="702" t="s">
        <v>82</v>
      </c>
      <c r="G253" s="702" t="s">
        <v>3816</v>
      </c>
      <c r="H253" s="703">
        <v>42521</v>
      </c>
      <c r="I253" s="704">
        <v>62.17</v>
      </c>
      <c r="J253" s="704">
        <v>1</v>
      </c>
      <c r="K253" s="704">
        <f t="shared" si="3"/>
        <v>62.17</v>
      </c>
      <c r="L253" s="702" t="s">
        <v>2083</v>
      </c>
      <c r="M253" s="702" t="s">
        <v>97</v>
      </c>
      <c r="N253" s="703">
        <v>42529</v>
      </c>
      <c r="O253" s="702" t="s">
        <v>72</v>
      </c>
    </row>
    <row r="254" spans="1:15" s="705" customFormat="1" x14ac:dyDescent="0.2">
      <c r="A254" s="702" t="s">
        <v>896</v>
      </c>
      <c r="B254" s="702" t="s">
        <v>900</v>
      </c>
      <c r="C254" s="702" t="s">
        <v>891</v>
      </c>
      <c r="D254" s="702" t="s">
        <v>80</v>
      </c>
      <c r="E254" s="702" t="s">
        <v>81</v>
      </c>
      <c r="F254" s="702" t="s">
        <v>82</v>
      </c>
      <c r="G254" s="702" t="s">
        <v>3817</v>
      </c>
      <c r="H254" s="703">
        <v>42521</v>
      </c>
      <c r="I254" s="704">
        <v>454.83</v>
      </c>
      <c r="J254" s="704">
        <v>1</v>
      </c>
      <c r="K254" s="704">
        <f t="shared" si="3"/>
        <v>454.83</v>
      </c>
      <c r="L254" s="702"/>
      <c r="M254" s="702" t="s">
        <v>751</v>
      </c>
      <c r="N254" s="703">
        <v>42527</v>
      </c>
      <c r="O254" s="702" t="s">
        <v>72</v>
      </c>
    </row>
    <row r="255" spans="1:15" s="705" customFormat="1" x14ac:dyDescent="0.2">
      <c r="A255" s="702" t="s">
        <v>896</v>
      </c>
      <c r="B255" s="702" t="s">
        <v>900</v>
      </c>
      <c r="C255" s="702" t="s">
        <v>891</v>
      </c>
      <c r="D255" s="702" t="s">
        <v>80</v>
      </c>
      <c r="E255" s="702" t="s">
        <v>81</v>
      </c>
      <c r="F255" s="702" t="s">
        <v>82</v>
      </c>
      <c r="G255" s="702" t="s">
        <v>3818</v>
      </c>
      <c r="H255" s="703">
        <v>42521</v>
      </c>
      <c r="I255" s="704">
        <v>294.58999999999997</v>
      </c>
      <c r="J255" s="704">
        <v>1</v>
      </c>
      <c r="K255" s="704">
        <f t="shared" si="3"/>
        <v>294.58999999999997</v>
      </c>
      <c r="L255" s="702"/>
      <c r="M255" s="702" t="s">
        <v>419</v>
      </c>
      <c r="N255" s="703">
        <v>42527</v>
      </c>
      <c r="O255" s="702" t="s">
        <v>72</v>
      </c>
    </row>
    <row r="256" spans="1:15" s="705" customFormat="1" x14ac:dyDescent="0.2">
      <c r="A256" s="702" t="s">
        <v>896</v>
      </c>
      <c r="B256" s="702" t="s">
        <v>900</v>
      </c>
      <c r="C256" s="702" t="s">
        <v>891</v>
      </c>
      <c r="D256" s="702" t="s">
        <v>80</v>
      </c>
      <c r="E256" s="702" t="s">
        <v>81</v>
      </c>
      <c r="F256" s="702" t="s">
        <v>82</v>
      </c>
      <c r="G256" s="702" t="s">
        <v>3819</v>
      </c>
      <c r="H256" s="703">
        <v>42521</v>
      </c>
      <c r="I256" s="704">
        <v>1491.92</v>
      </c>
      <c r="J256" s="704">
        <v>1</v>
      </c>
      <c r="K256" s="704">
        <f t="shared" si="3"/>
        <v>1491.92</v>
      </c>
      <c r="L256" s="702" t="s">
        <v>3820</v>
      </c>
      <c r="M256" s="702" t="s">
        <v>3821</v>
      </c>
      <c r="N256" s="703">
        <v>42522</v>
      </c>
      <c r="O256" s="702" t="s">
        <v>72</v>
      </c>
    </row>
    <row r="257" spans="1:15" s="705" customFormat="1" x14ac:dyDescent="0.2">
      <c r="A257" s="702" t="s">
        <v>896</v>
      </c>
      <c r="B257" s="702" t="s">
        <v>900</v>
      </c>
      <c r="C257" s="702" t="s">
        <v>891</v>
      </c>
      <c r="D257" s="702" t="s">
        <v>3822</v>
      </c>
      <c r="E257" s="702" t="s">
        <v>3823</v>
      </c>
      <c r="F257" s="702" t="s">
        <v>3824</v>
      </c>
      <c r="G257" s="702" t="s">
        <v>3825</v>
      </c>
      <c r="H257" s="703">
        <v>42522</v>
      </c>
      <c r="I257" s="704">
        <v>781.66</v>
      </c>
      <c r="J257" s="704">
        <v>1</v>
      </c>
      <c r="K257" s="704">
        <f t="shared" si="3"/>
        <v>781.66</v>
      </c>
      <c r="L257" s="702" t="s">
        <v>3826</v>
      </c>
      <c r="M257" s="702" t="s">
        <v>132</v>
      </c>
      <c r="N257" s="703">
        <v>42524</v>
      </c>
      <c r="O257" s="702" t="s">
        <v>72</v>
      </c>
    </row>
    <row r="258" spans="1:15" s="705" customFormat="1" x14ac:dyDescent="0.2">
      <c r="A258" s="702" t="s">
        <v>896</v>
      </c>
      <c r="B258" s="702" t="s">
        <v>900</v>
      </c>
      <c r="C258" s="702" t="s">
        <v>891</v>
      </c>
      <c r="D258" s="702" t="s">
        <v>3827</v>
      </c>
      <c r="E258" s="702" t="s">
        <v>3828</v>
      </c>
      <c r="F258" s="702" t="s">
        <v>3829</v>
      </c>
      <c r="G258" s="702" t="s">
        <v>3830</v>
      </c>
      <c r="H258" s="703">
        <v>42505</v>
      </c>
      <c r="I258" s="704">
        <v>46.89</v>
      </c>
      <c r="J258" s="704">
        <v>1</v>
      </c>
      <c r="K258" s="704">
        <f t="shared" si="3"/>
        <v>46.89</v>
      </c>
      <c r="L258" s="702" t="s">
        <v>3831</v>
      </c>
      <c r="M258" s="702" t="s">
        <v>132</v>
      </c>
      <c r="N258" s="703">
        <v>42522</v>
      </c>
      <c r="O258" s="702" t="s">
        <v>72</v>
      </c>
    </row>
    <row r="259" spans="1:15" s="705" customFormat="1" x14ac:dyDescent="0.2">
      <c r="A259" s="702" t="s">
        <v>896</v>
      </c>
      <c r="B259" s="702" t="s">
        <v>900</v>
      </c>
      <c r="C259" s="702" t="s">
        <v>891</v>
      </c>
      <c r="D259" s="702" t="s">
        <v>2244</v>
      </c>
      <c r="E259" s="702" t="s">
        <v>2245</v>
      </c>
      <c r="F259" s="702" t="s">
        <v>2246</v>
      </c>
      <c r="G259" s="702" t="s">
        <v>3832</v>
      </c>
      <c r="H259" s="703">
        <v>42538</v>
      </c>
      <c r="I259" s="704">
        <v>592.9</v>
      </c>
      <c r="J259" s="704">
        <v>1</v>
      </c>
      <c r="K259" s="704">
        <f t="shared" ref="K259:K322" si="4">I259*J259</f>
        <v>592.9</v>
      </c>
      <c r="L259" s="702" t="s">
        <v>3833</v>
      </c>
      <c r="M259" s="702" t="s">
        <v>174</v>
      </c>
      <c r="N259" s="703">
        <v>42542</v>
      </c>
      <c r="O259" s="702" t="s">
        <v>72</v>
      </c>
    </row>
    <row r="260" spans="1:15" s="705" customFormat="1" x14ac:dyDescent="0.2">
      <c r="A260" s="702" t="s">
        <v>896</v>
      </c>
      <c r="B260" s="702" t="s">
        <v>900</v>
      </c>
      <c r="C260" s="702" t="s">
        <v>891</v>
      </c>
      <c r="D260" s="702" t="s">
        <v>2244</v>
      </c>
      <c r="E260" s="702" t="s">
        <v>2245</v>
      </c>
      <c r="F260" s="702" t="s">
        <v>2246</v>
      </c>
      <c r="G260" s="702" t="s">
        <v>3834</v>
      </c>
      <c r="H260" s="703">
        <v>42531</v>
      </c>
      <c r="I260" s="704">
        <v>346.67</v>
      </c>
      <c r="J260" s="704">
        <v>1</v>
      </c>
      <c r="K260" s="704">
        <f t="shared" si="4"/>
        <v>346.67</v>
      </c>
      <c r="L260" s="702" t="s">
        <v>3835</v>
      </c>
      <c r="M260" s="702" t="s">
        <v>174</v>
      </c>
      <c r="N260" s="703">
        <v>42535</v>
      </c>
      <c r="O260" s="702" t="s">
        <v>72</v>
      </c>
    </row>
    <row r="261" spans="1:15" s="705" customFormat="1" x14ac:dyDescent="0.2">
      <c r="A261" s="702" t="s">
        <v>896</v>
      </c>
      <c r="B261" s="702" t="s">
        <v>900</v>
      </c>
      <c r="C261" s="702" t="s">
        <v>891</v>
      </c>
      <c r="D261" s="702" t="s">
        <v>2244</v>
      </c>
      <c r="E261" s="702" t="s">
        <v>2245</v>
      </c>
      <c r="F261" s="702" t="s">
        <v>2246</v>
      </c>
      <c r="G261" s="702" t="s">
        <v>3836</v>
      </c>
      <c r="H261" s="703">
        <v>42531</v>
      </c>
      <c r="I261" s="704">
        <v>304.92</v>
      </c>
      <c r="J261" s="704">
        <v>1</v>
      </c>
      <c r="K261" s="704">
        <f t="shared" si="4"/>
        <v>304.92</v>
      </c>
      <c r="L261" s="702" t="s">
        <v>3837</v>
      </c>
      <c r="M261" s="702" t="s">
        <v>132</v>
      </c>
      <c r="N261" s="703">
        <v>42535</v>
      </c>
      <c r="O261" s="702" t="s">
        <v>72</v>
      </c>
    </row>
    <row r="262" spans="1:15" s="705" customFormat="1" x14ac:dyDescent="0.2">
      <c r="A262" s="702" t="s">
        <v>896</v>
      </c>
      <c r="B262" s="702" t="s">
        <v>900</v>
      </c>
      <c r="C262" s="702" t="s">
        <v>891</v>
      </c>
      <c r="D262" s="702" t="s">
        <v>2244</v>
      </c>
      <c r="E262" s="702" t="s">
        <v>2245</v>
      </c>
      <c r="F262" s="702" t="s">
        <v>2246</v>
      </c>
      <c r="G262" s="702" t="s">
        <v>3838</v>
      </c>
      <c r="H262" s="703">
        <v>42524</v>
      </c>
      <c r="I262" s="704">
        <v>372.68</v>
      </c>
      <c r="J262" s="704">
        <v>1</v>
      </c>
      <c r="K262" s="704">
        <f t="shared" si="4"/>
        <v>372.68</v>
      </c>
      <c r="L262" s="702" t="s">
        <v>3839</v>
      </c>
      <c r="M262" s="702" t="s">
        <v>174</v>
      </c>
      <c r="N262" s="703">
        <v>42528</v>
      </c>
      <c r="O262" s="702" t="s">
        <v>72</v>
      </c>
    </row>
    <row r="263" spans="1:15" s="705" customFormat="1" x14ac:dyDescent="0.2">
      <c r="A263" s="702" t="s">
        <v>896</v>
      </c>
      <c r="B263" s="702" t="s">
        <v>900</v>
      </c>
      <c r="C263" s="702" t="s">
        <v>891</v>
      </c>
      <c r="D263" s="702" t="s">
        <v>2244</v>
      </c>
      <c r="E263" s="702" t="s">
        <v>2245</v>
      </c>
      <c r="F263" s="702" t="s">
        <v>2246</v>
      </c>
      <c r="G263" s="702" t="s">
        <v>3840</v>
      </c>
      <c r="H263" s="703">
        <v>42517</v>
      </c>
      <c r="I263" s="704">
        <v>935.03</v>
      </c>
      <c r="J263" s="704">
        <v>1</v>
      </c>
      <c r="K263" s="704">
        <f t="shared" si="4"/>
        <v>935.03</v>
      </c>
      <c r="L263" s="702" t="s">
        <v>3841</v>
      </c>
      <c r="M263" s="702" t="s">
        <v>174</v>
      </c>
      <c r="N263" s="703">
        <v>42522</v>
      </c>
      <c r="O263" s="702" t="s">
        <v>72</v>
      </c>
    </row>
    <row r="264" spans="1:15" s="705" customFormat="1" x14ac:dyDescent="0.2">
      <c r="A264" s="702" t="s">
        <v>896</v>
      </c>
      <c r="B264" s="702" t="s">
        <v>900</v>
      </c>
      <c r="C264" s="702" t="s">
        <v>891</v>
      </c>
      <c r="D264" s="702" t="s">
        <v>2244</v>
      </c>
      <c r="E264" s="702" t="s">
        <v>2245</v>
      </c>
      <c r="F264" s="702" t="s">
        <v>2246</v>
      </c>
      <c r="G264" s="702" t="s">
        <v>3842</v>
      </c>
      <c r="H264" s="703">
        <v>42517</v>
      </c>
      <c r="I264" s="704">
        <v>189.97</v>
      </c>
      <c r="J264" s="704">
        <v>1</v>
      </c>
      <c r="K264" s="704">
        <f t="shared" si="4"/>
        <v>189.97</v>
      </c>
      <c r="L264" s="702" t="s">
        <v>3843</v>
      </c>
      <c r="M264" s="702" t="s">
        <v>174</v>
      </c>
      <c r="N264" s="703">
        <v>42522</v>
      </c>
      <c r="O264" s="702" t="s">
        <v>72</v>
      </c>
    </row>
    <row r="265" spans="1:15" s="705" customFormat="1" x14ac:dyDescent="0.2">
      <c r="A265" s="702" t="s">
        <v>896</v>
      </c>
      <c r="B265" s="702" t="s">
        <v>900</v>
      </c>
      <c r="C265" s="702" t="s">
        <v>891</v>
      </c>
      <c r="D265" s="702" t="s">
        <v>76</v>
      </c>
      <c r="E265" s="702" t="s">
        <v>77</v>
      </c>
      <c r="F265" s="702" t="s">
        <v>78</v>
      </c>
      <c r="G265" s="702" t="s">
        <v>3844</v>
      </c>
      <c r="H265" s="703">
        <v>42551</v>
      </c>
      <c r="I265" s="704">
        <v>34.869999999999997</v>
      </c>
      <c r="J265" s="704">
        <v>1</v>
      </c>
      <c r="K265" s="704">
        <f t="shared" si="4"/>
        <v>34.869999999999997</v>
      </c>
      <c r="L265" s="702" t="s">
        <v>3845</v>
      </c>
      <c r="M265" s="702" t="s">
        <v>418</v>
      </c>
      <c r="N265" s="703">
        <v>42551</v>
      </c>
      <c r="O265" s="702" t="s">
        <v>72</v>
      </c>
    </row>
    <row r="266" spans="1:15" s="705" customFormat="1" x14ac:dyDescent="0.2">
      <c r="A266" s="702" t="s">
        <v>896</v>
      </c>
      <c r="B266" s="702" t="s">
        <v>900</v>
      </c>
      <c r="C266" s="702" t="s">
        <v>891</v>
      </c>
      <c r="D266" s="702" t="s">
        <v>76</v>
      </c>
      <c r="E266" s="702" t="s">
        <v>77</v>
      </c>
      <c r="F266" s="702" t="s">
        <v>78</v>
      </c>
      <c r="G266" s="702" t="s">
        <v>3846</v>
      </c>
      <c r="H266" s="703">
        <v>42544</v>
      </c>
      <c r="I266" s="704">
        <v>918.49</v>
      </c>
      <c r="J266" s="704">
        <v>1</v>
      </c>
      <c r="K266" s="704">
        <f t="shared" si="4"/>
        <v>918.49</v>
      </c>
      <c r="L266" s="702"/>
      <c r="M266" s="702" t="s">
        <v>3847</v>
      </c>
      <c r="N266" s="703">
        <v>42544</v>
      </c>
      <c r="O266" s="702" t="s">
        <v>72</v>
      </c>
    </row>
    <row r="267" spans="1:15" s="705" customFormat="1" x14ac:dyDescent="0.2">
      <c r="A267" s="702" t="s">
        <v>896</v>
      </c>
      <c r="B267" s="702" t="s">
        <v>900</v>
      </c>
      <c r="C267" s="702" t="s">
        <v>891</v>
      </c>
      <c r="D267" s="702" t="s">
        <v>3848</v>
      </c>
      <c r="E267" s="702" t="s">
        <v>3849</v>
      </c>
      <c r="F267" s="702" t="s">
        <v>3850</v>
      </c>
      <c r="G267" s="702" t="s">
        <v>3851</v>
      </c>
      <c r="H267" s="703">
        <v>42537</v>
      </c>
      <c r="I267" s="704">
        <v>77</v>
      </c>
      <c r="J267" s="704">
        <v>1</v>
      </c>
      <c r="K267" s="704">
        <f t="shared" si="4"/>
        <v>77</v>
      </c>
      <c r="L267" s="702" t="s">
        <v>3852</v>
      </c>
      <c r="M267" s="702" t="s">
        <v>299</v>
      </c>
      <c r="N267" s="703">
        <v>42542</v>
      </c>
      <c r="O267" s="702" t="s">
        <v>72</v>
      </c>
    </row>
    <row r="268" spans="1:15" s="705" customFormat="1" x14ac:dyDescent="0.2">
      <c r="A268" s="702" t="s">
        <v>896</v>
      </c>
      <c r="B268" s="702" t="s">
        <v>900</v>
      </c>
      <c r="C268" s="702" t="s">
        <v>891</v>
      </c>
      <c r="D268" s="702" t="s">
        <v>268</v>
      </c>
      <c r="E268" s="702" t="s">
        <v>269</v>
      </c>
      <c r="F268" s="702" t="s">
        <v>270</v>
      </c>
      <c r="G268" s="702" t="s">
        <v>3853</v>
      </c>
      <c r="H268" s="703">
        <v>42548</v>
      </c>
      <c r="I268" s="704">
        <v>59.56</v>
      </c>
      <c r="J268" s="704">
        <v>1</v>
      </c>
      <c r="K268" s="704">
        <f t="shared" si="4"/>
        <v>59.56</v>
      </c>
      <c r="L268" s="702" t="s">
        <v>3854</v>
      </c>
      <c r="M268" s="702" t="s">
        <v>108</v>
      </c>
      <c r="N268" s="703">
        <v>42549</v>
      </c>
      <c r="O268" s="702" t="s">
        <v>72</v>
      </c>
    </row>
    <row r="269" spans="1:15" s="705" customFormat="1" x14ac:dyDescent="0.2">
      <c r="A269" s="702" t="s">
        <v>896</v>
      </c>
      <c r="B269" s="702" t="s">
        <v>900</v>
      </c>
      <c r="C269" s="702" t="s">
        <v>891</v>
      </c>
      <c r="D269" s="702" t="s">
        <v>268</v>
      </c>
      <c r="E269" s="702" t="s">
        <v>269</v>
      </c>
      <c r="F269" s="702" t="s">
        <v>270</v>
      </c>
      <c r="G269" s="702" t="s">
        <v>3855</v>
      </c>
      <c r="H269" s="703">
        <v>42551</v>
      </c>
      <c r="I269" s="704">
        <v>63</v>
      </c>
      <c r="J269" s="704">
        <v>1</v>
      </c>
      <c r="K269" s="704">
        <f t="shared" si="4"/>
        <v>63</v>
      </c>
      <c r="L269" s="702" t="s">
        <v>3856</v>
      </c>
      <c r="M269" s="702" t="s">
        <v>132</v>
      </c>
      <c r="N269" s="703">
        <v>42551</v>
      </c>
      <c r="O269" s="702" t="s">
        <v>72</v>
      </c>
    </row>
    <row r="270" spans="1:15" s="705" customFormat="1" x14ac:dyDescent="0.2">
      <c r="A270" s="702" t="s">
        <v>896</v>
      </c>
      <c r="B270" s="702" t="s">
        <v>900</v>
      </c>
      <c r="C270" s="702" t="s">
        <v>891</v>
      </c>
      <c r="D270" s="702" t="s">
        <v>3857</v>
      </c>
      <c r="E270" s="702" t="s">
        <v>3858</v>
      </c>
      <c r="F270" s="702" t="s">
        <v>3859</v>
      </c>
      <c r="G270" s="702" t="s">
        <v>3860</v>
      </c>
      <c r="H270" s="703">
        <v>42541</v>
      </c>
      <c r="I270" s="704">
        <v>5243.47</v>
      </c>
      <c r="J270" s="704">
        <v>1</v>
      </c>
      <c r="K270" s="704">
        <f t="shared" si="4"/>
        <v>5243.47</v>
      </c>
      <c r="L270" s="702"/>
      <c r="M270" s="702" t="s">
        <v>261</v>
      </c>
      <c r="N270" s="703">
        <v>42541</v>
      </c>
      <c r="O270" s="702" t="s">
        <v>72</v>
      </c>
    </row>
    <row r="271" spans="1:15" s="705" customFormat="1" x14ac:dyDescent="0.2">
      <c r="A271" s="702" t="s">
        <v>896</v>
      </c>
      <c r="B271" s="702" t="s">
        <v>900</v>
      </c>
      <c r="C271" s="702" t="s">
        <v>891</v>
      </c>
      <c r="D271" s="702" t="s">
        <v>3857</v>
      </c>
      <c r="E271" s="702" t="s">
        <v>3858</v>
      </c>
      <c r="F271" s="702" t="s">
        <v>3859</v>
      </c>
      <c r="G271" s="702" t="s">
        <v>3861</v>
      </c>
      <c r="H271" s="703">
        <v>42535</v>
      </c>
      <c r="I271" s="704">
        <v>22679.65</v>
      </c>
      <c r="J271" s="704">
        <v>1</v>
      </c>
      <c r="K271" s="704">
        <f t="shared" si="4"/>
        <v>22679.65</v>
      </c>
      <c r="L271" s="702"/>
      <c r="M271" s="702" t="s">
        <v>261</v>
      </c>
      <c r="N271" s="703">
        <v>42535</v>
      </c>
      <c r="O271" s="702" t="s">
        <v>72</v>
      </c>
    </row>
    <row r="272" spans="1:15" s="705" customFormat="1" x14ac:dyDescent="0.2">
      <c r="A272" s="702" t="s">
        <v>896</v>
      </c>
      <c r="B272" s="702" t="s">
        <v>900</v>
      </c>
      <c r="C272" s="702" t="s">
        <v>891</v>
      </c>
      <c r="D272" s="702" t="s">
        <v>1578</v>
      </c>
      <c r="E272" s="702" t="s">
        <v>1579</v>
      </c>
      <c r="F272" s="702" t="s">
        <v>1580</v>
      </c>
      <c r="G272" s="702" t="s">
        <v>3862</v>
      </c>
      <c r="H272" s="703">
        <v>42535</v>
      </c>
      <c r="I272" s="704">
        <v>108.9</v>
      </c>
      <c r="J272" s="704">
        <v>1</v>
      </c>
      <c r="K272" s="704">
        <f t="shared" si="4"/>
        <v>108.9</v>
      </c>
      <c r="L272" s="702" t="s">
        <v>3863</v>
      </c>
      <c r="M272" s="702" t="s">
        <v>419</v>
      </c>
      <c r="N272" s="703">
        <v>42536</v>
      </c>
      <c r="O272" s="702" t="s">
        <v>72</v>
      </c>
    </row>
    <row r="273" spans="1:15" s="705" customFormat="1" x14ac:dyDescent="0.2">
      <c r="A273" s="702" t="s">
        <v>896</v>
      </c>
      <c r="B273" s="702" t="s">
        <v>900</v>
      </c>
      <c r="C273" s="702" t="s">
        <v>891</v>
      </c>
      <c r="D273" s="702" t="s">
        <v>1578</v>
      </c>
      <c r="E273" s="702" t="s">
        <v>1579</v>
      </c>
      <c r="F273" s="702" t="s">
        <v>1580</v>
      </c>
      <c r="G273" s="702" t="s">
        <v>3864</v>
      </c>
      <c r="H273" s="703">
        <v>42524</v>
      </c>
      <c r="I273" s="704">
        <v>135.52000000000001</v>
      </c>
      <c r="J273" s="704">
        <v>1</v>
      </c>
      <c r="K273" s="704">
        <f t="shared" si="4"/>
        <v>135.52000000000001</v>
      </c>
      <c r="L273" s="702" t="s">
        <v>3865</v>
      </c>
      <c r="M273" s="702" t="s">
        <v>382</v>
      </c>
      <c r="N273" s="703">
        <v>42541</v>
      </c>
      <c r="O273" s="702" t="s">
        <v>72</v>
      </c>
    </row>
    <row r="274" spans="1:15" s="705" customFormat="1" x14ac:dyDescent="0.2">
      <c r="A274" s="702" t="s">
        <v>896</v>
      </c>
      <c r="B274" s="702" t="s">
        <v>900</v>
      </c>
      <c r="C274" s="702" t="s">
        <v>891</v>
      </c>
      <c r="D274" s="702" t="s">
        <v>1578</v>
      </c>
      <c r="E274" s="702" t="s">
        <v>1579</v>
      </c>
      <c r="F274" s="702" t="s">
        <v>1580</v>
      </c>
      <c r="G274" s="702" t="s">
        <v>3866</v>
      </c>
      <c r="H274" s="703">
        <v>42524</v>
      </c>
      <c r="I274" s="704">
        <v>45.98</v>
      </c>
      <c r="J274" s="704">
        <v>1</v>
      </c>
      <c r="K274" s="704">
        <f t="shared" si="4"/>
        <v>45.98</v>
      </c>
      <c r="L274" s="702" t="s">
        <v>3867</v>
      </c>
      <c r="M274" s="702" t="s">
        <v>382</v>
      </c>
      <c r="N274" s="703">
        <v>42541</v>
      </c>
      <c r="O274" s="702" t="s">
        <v>72</v>
      </c>
    </row>
    <row r="275" spans="1:15" s="705" customFormat="1" x14ac:dyDescent="0.2">
      <c r="A275" s="702" t="s">
        <v>896</v>
      </c>
      <c r="B275" s="702" t="s">
        <v>900</v>
      </c>
      <c r="C275" s="702" t="s">
        <v>891</v>
      </c>
      <c r="D275" s="702" t="s">
        <v>3868</v>
      </c>
      <c r="E275" s="702" t="s">
        <v>3869</v>
      </c>
      <c r="F275" s="702" t="s">
        <v>3870</v>
      </c>
      <c r="G275" s="702" t="s">
        <v>3871</v>
      </c>
      <c r="H275" s="703">
        <v>42550</v>
      </c>
      <c r="I275" s="704">
        <v>85887.45</v>
      </c>
      <c r="J275" s="704">
        <v>1</v>
      </c>
      <c r="K275" s="704">
        <f t="shared" si="4"/>
        <v>85887.45</v>
      </c>
      <c r="L275" s="702"/>
      <c r="M275" s="702" t="s">
        <v>261</v>
      </c>
      <c r="N275" s="703">
        <v>42550</v>
      </c>
      <c r="O275" s="702" t="s">
        <v>72</v>
      </c>
    </row>
    <row r="276" spans="1:15" s="705" customFormat="1" x14ac:dyDescent="0.2">
      <c r="A276" s="702" t="s">
        <v>896</v>
      </c>
      <c r="B276" s="702" t="s">
        <v>900</v>
      </c>
      <c r="C276" s="702" t="s">
        <v>891</v>
      </c>
      <c r="D276" s="702" t="s">
        <v>3872</v>
      </c>
      <c r="E276" s="702" t="s">
        <v>3873</v>
      </c>
      <c r="F276" s="702" t="s">
        <v>3874</v>
      </c>
      <c r="G276" s="702" t="s">
        <v>3875</v>
      </c>
      <c r="H276" s="703">
        <v>42537</v>
      </c>
      <c r="I276" s="704">
        <v>3572.83</v>
      </c>
      <c r="J276" s="704">
        <v>1</v>
      </c>
      <c r="K276" s="704">
        <f t="shared" si="4"/>
        <v>3572.83</v>
      </c>
      <c r="L276" s="702" t="s">
        <v>3876</v>
      </c>
      <c r="M276" s="702" t="s">
        <v>545</v>
      </c>
      <c r="N276" s="703">
        <v>42541</v>
      </c>
      <c r="O276" s="702" t="s">
        <v>72</v>
      </c>
    </row>
    <row r="277" spans="1:15" s="705" customFormat="1" x14ac:dyDescent="0.2">
      <c r="A277" s="702" t="s">
        <v>896</v>
      </c>
      <c r="B277" s="702" t="s">
        <v>900</v>
      </c>
      <c r="C277" s="702" t="s">
        <v>891</v>
      </c>
      <c r="D277" s="702" t="s">
        <v>566</v>
      </c>
      <c r="E277" s="702" t="s">
        <v>567</v>
      </c>
      <c r="F277" s="702" t="s">
        <v>568</v>
      </c>
      <c r="G277" s="702" t="s">
        <v>3877</v>
      </c>
      <c r="H277" s="703">
        <v>42551</v>
      </c>
      <c r="I277" s="704">
        <v>13310</v>
      </c>
      <c r="J277" s="704">
        <v>1</v>
      </c>
      <c r="K277" s="704">
        <f t="shared" si="4"/>
        <v>13310</v>
      </c>
      <c r="L277" s="702"/>
      <c r="M277" s="702" t="s">
        <v>3878</v>
      </c>
      <c r="N277" s="703">
        <v>42551</v>
      </c>
      <c r="O277" s="702" t="s">
        <v>72</v>
      </c>
    </row>
    <row r="278" spans="1:15" s="705" customFormat="1" x14ac:dyDescent="0.2">
      <c r="A278" s="702" t="s">
        <v>896</v>
      </c>
      <c r="B278" s="702" t="s">
        <v>900</v>
      </c>
      <c r="C278" s="702" t="s">
        <v>891</v>
      </c>
      <c r="D278" s="702" t="s">
        <v>563</v>
      </c>
      <c r="E278" s="702" t="s">
        <v>564</v>
      </c>
      <c r="F278" s="702" t="s">
        <v>565</v>
      </c>
      <c r="G278" s="702" t="s">
        <v>3879</v>
      </c>
      <c r="H278" s="703">
        <v>42522</v>
      </c>
      <c r="I278" s="704">
        <v>330.22</v>
      </c>
      <c r="J278" s="704">
        <v>1</v>
      </c>
      <c r="K278" s="704">
        <f t="shared" si="4"/>
        <v>330.22</v>
      </c>
      <c r="L278" s="702"/>
      <c r="M278" s="702" t="s">
        <v>231</v>
      </c>
      <c r="N278" s="703">
        <v>42523</v>
      </c>
      <c r="O278" s="702" t="s">
        <v>72</v>
      </c>
    </row>
    <row r="279" spans="1:15" s="705" customFormat="1" x14ac:dyDescent="0.2">
      <c r="A279" s="702" t="s">
        <v>896</v>
      </c>
      <c r="B279" s="702" t="s">
        <v>900</v>
      </c>
      <c r="C279" s="702" t="s">
        <v>891</v>
      </c>
      <c r="D279" s="702" t="s">
        <v>563</v>
      </c>
      <c r="E279" s="702" t="s">
        <v>564</v>
      </c>
      <c r="F279" s="702" t="s">
        <v>565</v>
      </c>
      <c r="G279" s="702" t="s">
        <v>3880</v>
      </c>
      <c r="H279" s="703">
        <v>42522</v>
      </c>
      <c r="I279" s="704">
        <v>149.38999999999999</v>
      </c>
      <c r="J279" s="704">
        <v>1</v>
      </c>
      <c r="K279" s="704">
        <f t="shared" si="4"/>
        <v>149.38999999999999</v>
      </c>
      <c r="L279" s="702"/>
      <c r="M279" s="702" t="s">
        <v>231</v>
      </c>
      <c r="N279" s="703">
        <v>42523</v>
      </c>
      <c r="O279" s="702" t="s">
        <v>72</v>
      </c>
    </row>
    <row r="280" spans="1:15" s="705" customFormat="1" x14ac:dyDescent="0.2">
      <c r="A280" s="702" t="s">
        <v>896</v>
      </c>
      <c r="B280" s="702" t="s">
        <v>900</v>
      </c>
      <c r="C280" s="702" t="s">
        <v>891</v>
      </c>
      <c r="D280" s="702" t="s">
        <v>208</v>
      </c>
      <c r="E280" s="702" t="s">
        <v>3295</v>
      </c>
      <c r="F280" s="702" t="s">
        <v>210</v>
      </c>
      <c r="G280" s="702" t="s">
        <v>3881</v>
      </c>
      <c r="H280" s="703">
        <v>42538</v>
      </c>
      <c r="I280" s="704">
        <v>317.31</v>
      </c>
      <c r="J280" s="704">
        <v>1</v>
      </c>
      <c r="K280" s="704">
        <f t="shared" si="4"/>
        <v>317.31</v>
      </c>
      <c r="L280" s="702"/>
      <c r="M280" s="702" t="s">
        <v>174</v>
      </c>
      <c r="N280" s="703">
        <v>42544</v>
      </c>
      <c r="O280" s="702" t="s">
        <v>72</v>
      </c>
    </row>
    <row r="281" spans="1:15" s="705" customFormat="1" x14ac:dyDescent="0.2">
      <c r="A281" s="702" t="s">
        <v>896</v>
      </c>
      <c r="B281" s="702" t="s">
        <v>900</v>
      </c>
      <c r="C281" s="702" t="s">
        <v>891</v>
      </c>
      <c r="D281" s="702" t="s">
        <v>208</v>
      </c>
      <c r="E281" s="702" t="s">
        <v>3295</v>
      </c>
      <c r="F281" s="702" t="s">
        <v>210</v>
      </c>
      <c r="G281" s="702" t="s">
        <v>3882</v>
      </c>
      <c r="H281" s="703">
        <v>42538</v>
      </c>
      <c r="I281" s="704">
        <v>2500.4699999999998</v>
      </c>
      <c r="J281" s="704">
        <v>1</v>
      </c>
      <c r="K281" s="704">
        <f t="shared" si="4"/>
        <v>2500.4699999999998</v>
      </c>
      <c r="L281" s="702"/>
      <c r="M281" s="702" t="s">
        <v>132</v>
      </c>
      <c r="N281" s="703">
        <v>42544</v>
      </c>
      <c r="O281" s="702" t="s">
        <v>72</v>
      </c>
    </row>
    <row r="282" spans="1:15" s="705" customFormat="1" x14ac:dyDescent="0.2">
      <c r="A282" s="702" t="s">
        <v>896</v>
      </c>
      <c r="B282" s="702" t="s">
        <v>900</v>
      </c>
      <c r="C282" s="702" t="s">
        <v>891</v>
      </c>
      <c r="D282" s="702" t="s">
        <v>208</v>
      </c>
      <c r="E282" s="702" t="s">
        <v>3295</v>
      </c>
      <c r="F282" s="702" t="s">
        <v>210</v>
      </c>
      <c r="G282" s="702" t="s">
        <v>3883</v>
      </c>
      <c r="H282" s="703">
        <v>42538</v>
      </c>
      <c r="I282" s="704">
        <v>200.04</v>
      </c>
      <c r="J282" s="704">
        <v>1</v>
      </c>
      <c r="K282" s="704">
        <f t="shared" si="4"/>
        <v>200.04</v>
      </c>
      <c r="L282" s="702"/>
      <c r="M282" s="702" t="s">
        <v>548</v>
      </c>
      <c r="N282" s="703">
        <v>42544</v>
      </c>
      <c r="O282" s="702" t="s">
        <v>72</v>
      </c>
    </row>
    <row r="283" spans="1:15" s="705" customFormat="1" x14ac:dyDescent="0.2">
      <c r="A283" s="702" t="s">
        <v>896</v>
      </c>
      <c r="B283" s="702" t="s">
        <v>900</v>
      </c>
      <c r="C283" s="702" t="s">
        <v>891</v>
      </c>
      <c r="D283" s="702" t="s">
        <v>208</v>
      </c>
      <c r="E283" s="702" t="s">
        <v>3295</v>
      </c>
      <c r="F283" s="702" t="s">
        <v>210</v>
      </c>
      <c r="G283" s="702" t="s">
        <v>3884</v>
      </c>
      <c r="H283" s="703">
        <v>42538</v>
      </c>
      <c r="I283" s="704">
        <v>200.04</v>
      </c>
      <c r="J283" s="704">
        <v>1</v>
      </c>
      <c r="K283" s="704">
        <f t="shared" si="4"/>
        <v>200.04</v>
      </c>
      <c r="L283" s="702"/>
      <c r="M283" s="702" t="s">
        <v>548</v>
      </c>
      <c r="N283" s="703">
        <v>42544</v>
      </c>
      <c r="O283" s="702" t="s">
        <v>72</v>
      </c>
    </row>
    <row r="284" spans="1:15" s="705" customFormat="1" x14ac:dyDescent="0.2">
      <c r="A284" s="702" t="s">
        <v>896</v>
      </c>
      <c r="B284" s="702" t="s">
        <v>900</v>
      </c>
      <c r="C284" s="702" t="s">
        <v>891</v>
      </c>
      <c r="D284" s="702" t="s">
        <v>208</v>
      </c>
      <c r="E284" s="702" t="s">
        <v>3295</v>
      </c>
      <c r="F284" s="702" t="s">
        <v>210</v>
      </c>
      <c r="G284" s="702" t="s">
        <v>3885</v>
      </c>
      <c r="H284" s="703">
        <v>42538</v>
      </c>
      <c r="I284" s="704">
        <v>1733.82</v>
      </c>
      <c r="J284" s="704">
        <v>1</v>
      </c>
      <c r="K284" s="704">
        <f t="shared" si="4"/>
        <v>1733.82</v>
      </c>
      <c r="L284" s="702"/>
      <c r="M284" s="702" t="s">
        <v>383</v>
      </c>
      <c r="N284" s="703">
        <v>42544</v>
      </c>
      <c r="O284" s="702" t="s">
        <v>72</v>
      </c>
    </row>
    <row r="285" spans="1:15" s="705" customFormat="1" x14ac:dyDescent="0.2">
      <c r="A285" s="702" t="s">
        <v>896</v>
      </c>
      <c r="B285" s="702" t="s">
        <v>900</v>
      </c>
      <c r="C285" s="702" t="s">
        <v>891</v>
      </c>
      <c r="D285" s="702" t="s">
        <v>208</v>
      </c>
      <c r="E285" s="702" t="s">
        <v>3295</v>
      </c>
      <c r="F285" s="702" t="s">
        <v>210</v>
      </c>
      <c r="G285" s="702" t="s">
        <v>3886</v>
      </c>
      <c r="H285" s="703">
        <v>42538</v>
      </c>
      <c r="I285" s="704">
        <v>254.92</v>
      </c>
      <c r="J285" s="704">
        <v>1</v>
      </c>
      <c r="K285" s="704">
        <f t="shared" si="4"/>
        <v>254.92</v>
      </c>
      <c r="L285" s="702"/>
      <c r="M285" s="702" t="s">
        <v>383</v>
      </c>
      <c r="N285" s="703">
        <v>42544</v>
      </c>
      <c r="O285" s="702" t="s">
        <v>72</v>
      </c>
    </row>
    <row r="286" spans="1:15" s="705" customFormat="1" x14ac:dyDescent="0.2">
      <c r="A286" s="702" t="s">
        <v>896</v>
      </c>
      <c r="B286" s="702" t="s">
        <v>900</v>
      </c>
      <c r="C286" s="702" t="s">
        <v>891</v>
      </c>
      <c r="D286" s="702" t="s">
        <v>208</v>
      </c>
      <c r="E286" s="702" t="s">
        <v>3295</v>
      </c>
      <c r="F286" s="702" t="s">
        <v>210</v>
      </c>
      <c r="G286" s="702" t="s">
        <v>3887</v>
      </c>
      <c r="H286" s="703">
        <v>42538</v>
      </c>
      <c r="I286" s="704">
        <v>254.92</v>
      </c>
      <c r="J286" s="704">
        <v>1</v>
      </c>
      <c r="K286" s="704">
        <f t="shared" si="4"/>
        <v>254.92</v>
      </c>
      <c r="L286" s="702"/>
      <c r="M286" s="702" t="s">
        <v>383</v>
      </c>
      <c r="N286" s="703">
        <v>42544</v>
      </c>
      <c r="O286" s="702" t="s">
        <v>72</v>
      </c>
    </row>
    <row r="287" spans="1:15" s="705" customFormat="1" x14ac:dyDescent="0.2">
      <c r="A287" s="702" t="s">
        <v>896</v>
      </c>
      <c r="B287" s="702" t="s">
        <v>900</v>
      </c>
      <c r="C287" s="702" t="s">
        <v>891</v>
      </c>
      <c r="D287" s="702" t="s">
        <v>208</v>
      </c>
      <c r="E287" s="702" t="s">
        <v>3295</v>
      </c>
      <c r="F287" s="702" t="s">
        <v>210</v>
      </c>
      <c r="G287" s="702" t="s">
        <v>3888</v>
      </c>
      <c r="H287" s="703">
        <v>42538</v>
      </c>
      <c r="I287" s="704">
        <v>4503.09</v>
      </c>
      <c r="J287" s="704">
        <v>1</v>
      </c>
      <c r="K287" s="704">
        <f t="shared" si="4"/>
        <v>4503.09</v>
      </c>
      <c r="L287" s="702"/>
      <c r="M287" s="702" t="s">
        <v>548</v>
      </c>
      <c r="N287" s="703">
        <v>42544</v>
      </c>
      <c r="O287" s="702" t="s">
        <v>72</v>
      </c>
    </row>
    <row r="288" spans="1:15" s="705" customFormat="1" x14ac:dyDescent="0.2">
      <c r="A288" s="702" t="s">
        <v>896</v>
      </c>
      <c r="B288" s="702" t="s">
        <v>900</v>
      </c>
      <c r="C288" s="702" t="s">
        <v>891</v>
      </c>
      <c r="D288" s="702" t="s">
        <v>208</v>
      </c>
      <c r="E288" s="702" t="s">
        <v>3295</v>
      </c>
      <c r="F288" s="702" t="s">
        <v>210</v>
      </c>
      <c r="G288" s="702" t="s">
        <v>3889</v>
      </c>
      <c r="H288" s="703">
        <v>42538</v>
      </c>
      <c r="I288" s="704">
        <v>132.47</v>
      </c>
      <c r="J288" s="704">
        <v>1</v>
      </c>
      <c r="K288" s="704">
        <f t="shared" si="4"/>
        <v>132.47</v>
      </c>
      <c r="L288" s="702"/>
      <c r="M288" s="702" t="s">
        <v>132</v>
      </c>
      <c r="N288" s="703">
        <v>42544</v>
      </c>
      <c r="O288" s="702" t="s">
        <v>72</v>
      </c>
    </row>
    <row r="289" spans="1:15" s="705" customFormat="1" x14ac:dyDescent="0.2">
      <c r="A289" s="702" t="s">
        <v>896</v>
      </c>
      <c r="B289" s="702" t="s">
        <v>900</v>
      </c>
      <c r="C289" s="702" t="s">
        <v>891</v>
      </c>
      <c r="D289" s="702" t="s">
        <v>208</v>
      </c>
      <c r="E289" s="702" t="s">
        <v>3295</v>
      </c>
      <c r="F289" s="702" t="s">
        <v>210</v>
      </c>
      <c r="G289" s="702" t="s">
        <v>3890</v>
      </c>
      <c r="H289" s="703">
        <v>42538</v>
      </c>
      <c r="I289" s="704">
        <v>387.24</v>
      </c>
      <c r="J289" s="704">
        <v>1</v>
      </c>
      <c r="K289" s="704">
        <f t="shared" si="4"/>
        <v>387.24</v>
      </c>
      <c r="L289" s="702"/>
      <c r="M289" s="702" t="s">
        <v>383</v>
      </c>
      <c r="N289" s="703">
        <v>42544</v>
      </c>
      <c r="O289" s="702" t="s">
        <v>72</v>
      </c>
    </row>
    <row r="290" spans="1:15" s="705" customFormat="1" x14ac:dyDescent="0.2">
      <c r="A290" s="702" t="s">
        <v>896</v>
      </c>
      <c r="B290" s="702" t="s">
        <v>900</v>
      </c>
      <c r="C290" s="702" t="s">
        <v>891</v>
      </c>
      <c r="D290" s="702" t="s">
        <v>208</v>
      </c>
      <c r="E290" s="702" t="s">
        <v>3295</v>
      </c>
      <c r="F290" s="702" t="s">
        <v>210</v>
      </c>
      <c r="G290" s="702" t="s">
        <v>3891</v>
      </c>
      <c r="H290" s="703">
        <v>42538</v>
      </c>
      <c r="I290" s="704">
        <v>180.06</v>
      </c>
      <c r="J290" s="704">
        <v>1</v>
      </c>
      <c r="K290" s="704">
        <f t="shared" si="4"/>
        <v>180.06</v>
      </c>
      <c r="L290" s="702"/>
      <c r="M290" s="702" t="s">
        <v>383</v>
      </c>
      <c r="N290" s="703">
        <v>42544</v>
      </c>
      <c r="O290" s="702" t="s">
        <v>72</v>
      </c>
    </row>
    <row r="291" spans="1:15" s="705" customFormat="1" x14ac:dyDescent="0.2">
      <c r="A291" s="702" t="s">
        <v>896</v>
      </c>
      <c r="B291" s="702" t="s">
        <v>900</v>
      </c>
      <c r="C291" s="702" t="s">
        <v>891</v>
      </c>
      <c r="D291" s="702" t="s">
        <v>208</v>
      </c>
      <c r="E291" s="702" t="s">
        <v>3295</v>
      </c>
      <c r="F291" s="702" t="s">
        <v>210</v>
      </c>
      <c r="G291" s="702" t="s">
        <v>3892</v>
      </c>
      <c r="H291" s="703">
        <v>42538</v>
      </c>
      <c r="I291" s="704">
        <v>190.53</v>
      </c>
      <c r="J291" s="704">
        <v>1</v>
      </c>
      <c r="K291" s="704">
        <f t="shared" si="4"/>
        <v>190.53</v>
      </c>
      <c r="L291" s="702"/>
      <c r="M291" s="702" t="s">
        <v>383</v>
      </c>
      <c r="N291" s="703">
        <v>42544</v>
      </c>
      <c r="O291" s="702" t="s">
        <v>72</v>
      </c>
    </row>
    <row r="292" spans="1:15" s="705" customFormat="1" x14ac:dyDescent="0.2">
      <c r="A292" s="702" t="s">
        <v>896</v>
      </c>
      <c r="B292" s="702" t="s">
        <v>900</v>
      </c>
      <c r="C292" s="702" t="s">
        <v>891</v>
      </c>
      <c r="D292" s="702" t="s">
        <v>208</v>
      </c>
      <c r="E292" s="702" t="s">
        <v>3295</v>
      </c>
      <c r="F292" s="702" t="s">
        <v>210</v>
      </c>
      <c r="G292" s="702" t="s">
        <v>3893</v>
      </c>
      <c r="H292" s="703">
        <v>42538</v>
      </c>
      <c r="I292" s="704">
        <v>117.16</v>
      </c>
      <c r="J292" s="704">
        <v>1</v>
      </c>
      <c r="K292" s="704">
        <f t="shared" si="4"/>
        <v>117.16</v>
      </c>
      <c r="L292" s="702"/>
      <c r="M292" s="702" t="s">
        <v>383</v>
      </c>
      <c r="N292" s="703">
        <v>42544</v>
      </c>
      <c r="O292" s="702" t="s">
        <v>72</v>
      </c>
    </row>
    <row r="293" spans="1:15" s="705" customFormat="1" x14ac:dyDescent="0.2">
      <c r="A293" s="702" t="s">
        <v>896</v>
      </c>
      <c r="B293" s="702" t="s">
        <v>900</v>
      </c>
      <c r="C293" s="702" t="s">
        <v>891</v>
      </c>
      <c r="D293" s="702" t="s">
        <v>208</v>
      </c>
      <c r="E293" s="702" t="s">
        <v>3295</v>
      </c>
      <c r="F293" s="702" t="s">
        <v>210</v>
      </c>
      <c r="G293" s="702" t="s">
        <v>3894</v>
      </c>
      <c r="H293" s="703">
        <v>42538</v>
      </c>
      <c r="I293" s="704">
        <v>6577.6</v>
      </c>
      <c r="J293" s="704">
        <v>1</v>
      </c>
      <c r="K293" s="704">
        <f t="shared" si="4"/>
        <v>6577.6</v>
      </c>
      <c r="L293" s="702"/>
      <c r="M293" s="702" t="s">
        <v>383</v>
      </c>
      <c r="N293" s="703">
        <v>42544</v>
      </c>
      <c r="O293" s="702" t="s">
        <v>72</v>
      </c>
    </row>
    <row r="294" spans="1:15" s="705" customFormat="1" x14ac:dyDescent="0.2">
      <c r="A294" s="702" t="s">
        <v>896</v>
      </c>
      <c r="B294" s="702" t="s">
        <v>900</v>
      </c>
      <c r="C294" s="702" t="s">
        <v>891</v>
      </c>
      <c r="D294" s="702" t="s">
        <v>208</v>
      </c>
      <c r="E294" s="702" t="s">
        <v>3295</v>
      </c>
      <c r="F294" s="702" t="s">
        <v>210</v>
      </c>
      <c r="G294" s="702" t="s">
        <v>3895</v>
      </c>
      <c r="H294" s="703">
        <v>42538</v>
      </c>
      <c r="I294" s="704">
        <v>2619.7800000000002</v>
      </c>
      <c r="J294" s="704">
        <v>1</v>
      </c>
      <c r="K294" s="704">
        <f t="shared" si="4"/>
        <v>2619.7800000000002</v>
      </c>
      <c r="L294" s="702"/>
      <c r="M294" s="702" t="s">
        <v>383</v>
      </c>
      <c r="N294" s="703">
        <v>42544</v>
      </c>
      <c r="O294" s="702" t="s">
        <v>72</v>
      </c>
    </row>
    <row r="295" spans="1:15" s="705" customFormat="1" x14ac:dyDescent="0.2">
      <c r="A295" s="702" t="s">
        <v>896</v>
      </c>
      <c r="B295" s="702" t="s">
        <v>900</v>
      </c>
      <c r="C295" s="702" t="s">
        <v>891</v>
      </c>
      <c r="D295" s="702" t="s">
        <v>208</v>
      </c>
      <c r="E295" s="702" t="s">
        <v>3295</v>
      </c>
      <c r="F295" s="702" t="s">
        <v>210</v>
      </c>
      <c r="G295" s="702" t="s">
        <v>3896</v>
      </c>
      <c r="H295" s="703">
        <v>42538</v>
      </c>
      <c r="I295" s="704">
        <v>2893.74</v>
      </c>
      <c r="J295" s="704">
        <v>1</v>
      </c>
      <c r="K295" s="704">
        <f t="shared" si="4"/>
        <v>2893.74</v>
      </c>
      <c r="L295" s="702"/>
      <c r="M295" s="702" t="s">
        <v>383</v>
      </c>
      <c r="N295" s="703">
        <v>42544</v>
      </c>
      <c r="O295" s="702" t="s">
        <v>72</v>
      </c>
    </row>
    <row r="296" spans="1:15" s="705" customFormat="1" x14ac:dyDescent="0.2">
      <c r="A296" s="702" t="s">
        <v>896</v>
      </c>
      <c r="B296" s="702" t="s">
        <v>900</v>
      </c>
      <c r="C296" s="702" t="s">
        <v>891</v>
      </c>
      <c r="D296" s="702" t="s">
        <v>208</v>
      </c>
      <c r="E296" s="702" t="s">
        <v>3295</v>
      </c>
      <c r="F296" s="702" t="s">
        <v>210</v>
      </c>
      <c r="G296" s="702" t="s">
        <v>3897</v>
      </c>
      <c r="H296" s="703">
        <v>42538</v>
      </c>
      <c r="I296" s="704">
        <v>398.34</v>
      </c>
      <c r="J296" s="704">
        <v>1</v>
      </c>
      <c r="K296" s="704">
        <f t="shared" si="4"/>
        <v>398.34</v>
      </c>
      <c r="L296" s="702"/>
      <c r="M296" s="702" t="s">
        <v>383</v>
      </c>
      <c r="N296" s="703">
        <v>42544</v>
      </c>
      <c r="O296" s="702" t="s">
        <v>72</v>
      </c>
    </row>
    <row r="297" spans="1:15" s="705" customFormat="1" x14ac:dyDescent="0.2">
      <c r="A297" s="702" t="s">
        <v>896</v>
      </c>
      <c r="B297" s="702" t="s">
        <v>900</v>
      </c>
      <c r="C297" s="702" t="s">
        <v>891</v>
      </c>
      <c r="D297" s="702" t="s">
        <v>208</v>
      </c>
      <c r="E297" s="702" t="s">
        <v>3295</v>
      </c>
      <c r="F297" s="702" t="s">
        <v>210</v>
      </c>
      <c r="G297" s="702" t="s">
        <v>3898</v>
      </c>
      <c r="H297" s="703">
        <v>42538</v>
      </c>
      <c r="I297" s="704">
        <v>2178.31</v>
      </c>
      <c r="J297" s="704">
        <v>1</v>
      </c>
      <c r="K297" s="704">
        <f t="shared" si="4"/>
        <v>2178.31</v>
      </c>
      <c r="L297" s="702"/>
      <c r="M297" s="702" t="s">
        <v>383</v>
      </c>
      <c r="N297" s="703">
        <v>42544</v>
      </c>
      <c r="O297" s="702" t="s">
        <v>72</v>
      </c>
    </row>
    <row r="298" spans="1:15" s="705" customFormat="1" x14ac:dyDescent="0.2">
      <c r="A298" s="702" t="s">
        <v>896</v>
      </c>
      <c r="B298" s="702" t="s">
        <v>900</v>
      </c>
      <c r="C298" s="702" t="s">
        <v>891</v>
      </c>
      <c r="D298" s="702" t="s">
        <v>208</v>
      </c>
      <c r="E298" s="702" t="s">
        <v>3295</v>
      </c>
      <c r="F298" s="702" t="s">
        <v>210</v>
      </c>
      <c r="G298" s="702" t="s">
        <v>3899</v>
      </c>
      <c r="H298" s="703">
        <v>42538</v>
      </c>
      <c r="I298" s="704">
        <v>426.72</v>
      </c>
      <c r="J298" s="704">
        <v>1</v>
      </c>
      <c r="K298" s="704">
        <f t="shared" si="4"/>
        <v>426.72</v>
      </c>
      <c r="L298" s="702"/>
      <c r="M298" s="702" t="s">
        <v>383</v>
      </c>
      <c r="N298" s="703">
        <v>42544</v>
      </c>
      <c r="O298" s="702" t="s">
        <v>72</v>
      </c>
    </row>
    <row r="299" spans="1:15" s="705" customFormat="1" x14ac:dyDescent="0.2">
      <c r="A299" s="702" t="s">
        <v>896</v>
      </c>
      <c r="B299" s="702" t="s">
        <v>900</v>
      </c>
      <c r="C299" s="702" t="s">
        <v>891</v>
      </c>
      <c r="D299" s="702" t="s">
        <v>208</v>
      </c>
      <c r="E299" s="702" t="s">
        <v>3295</v>
      </c>
      <c r="F299" s="702" t="s">
        <v>210</v>
      </c>
      <c r="G299" s="702" t="s">
        <v>3900</v>
      </c>
      <c r="H299" s="703">
        <v>42538</v>
      </c>
      <c r="I299" s="704">
        <v>225.28</v>
      </c>
      <c r="J299" s="704">
        <v>1</v>
      </c>
      <c r="K299" s="704">
        <f t="shared" si="4"/>
        <v>225.28</v>
      </c>
      <c r="L299" s="702"/>
      <c r="M299" s="702" t="s">
        <v>377</v>
      </c>
      <c r="N299" s="703">
        <v>42544</v>
      </c>
      <c r="O299" s="702" t="s">
        <v>72</v>
      </c>
    </row>
    <row r="300" spans="1:15" s="705" customFormat="1" x14ac:dyDescent="0.2">
      <c r="A300" s="702" t="s">
        <v>896</v>
      </c>
      <c r="B300" s="702" t="s">
        <v>900</v>
      </c>
      <c r="C300" s="702" t="s">
        <v>891</v>
      </c>
      <c r="D300" s="702" t="s">
        <v>208</v>
      </c>
      <c r="E300" s="702" t="s">
        <v>3295</v>
      </c>
      <c r="F300" s="702" t="s">
        <v>210</v>
      </c>
      <c r="G300" s="702" t="s">
        <v>3901</v>
      </c>
      <c r="H300" s="703">
        <v>42538</v>
      </c>
      <c r="I300" s="704">
        <v>369</v>
      </c>
      <c r="J300" s="704">
        <v>1</v>
      </c>
      <c r="K300" s="704">
        <f t="shared" si="4"/>
        <v>369</v>
      </c>
      <c r="L300" s="702"/>
      <c r="M300" s="702" t="s">
        <v>132</v>
      </c>
      <c r="N300" s="703">
        <v>42544</v>
      </c>
      <c r="O300" s="702" t="s">
        <v>72</v>
      </c>
    </row>
    <row r="301" spans="1:15" s="705" customFormat="1" x14ac:dyDescent="0.2">
      <c r="A301" s="702" t="s">
        <v>896</v>
      </c>
      <c r="B301" s="702" t="s">
        <v>900</v>
      </c>
      <c r="C301" s="702" t="s">
        <v>891</v>
      </c>
      <c r="D301" s="702" t="s">
        <v>208</v>
      </c>
      <c r="E301" s="702" t="s">
        <v>3295</v>
      </c>
      <c r="F301" s="702" t="s">
        <v>210</v>
      </c>
      <c r="G301" s="702" t="s">
        <v>3902</v>
      </c>
      <c r="H301" s="703">
        <v>42551</v>
      </c>
      <c r="I301" s="704">
        <v>44565.81</v>
      </c>
      <c r="J301" s="704">
        <v>1</v>
      </c>
      <c r="K301" s="704">
        <f t="shared" si="4"/>
        <v>44565.81</v>
      </c>
      <c r="L301" s="702"/>
      <c r="M301" s="702" t="s">
        <v>2240</v>
      </c>
      <c r="N301" s="703">
        <v>42551</v>
      </c>
      <c r="O301" s="702" t="s">
        <v>72</v>
      </c>
    </row>
    <row r="302" spans="1:15" s="705" customFormat="1" x14ac:dyDescent="0.2">
      <c r="A302" s="702" t="s">
        <v>896</v>
      </c>
      <c r="B302" s="702" t="s">
        <v>900</v>
      </c>
      <c r="C302" s="702" t="s">
        <v>891</v>
      </c>
      <c r="D302" s="702" t="s">
        <v>208</v>
      </c>
      <c r="E302" s="702" t="s">
        <v>3295</v>
      </c>
      <c r="F302" s="702" t="s">
        <v>210</v>
      </c>
      <c r="G302" s="702" t="s">
        <v>3903</v>
      </c>
      <c r="H302" s="703">
        <v>42551</v>
      </c>
      <c r="I302" s="704">
        <v>26923.58</v>
      </c>
      <c r="J302" s="704">
        <v>1</v>
      </c>
      <c r="K302" s="704">
        <f t="shared" si="4"/>
        <v>26923.58</v>
      </c>
      <c r="L302" s="702"/>
      <c r="M302" s="702" t="s">
        <v>2240</v>
      </c>
      <c r="N302" s="703">
        <v>42551</v>
      </c>
      <c r="O302" s="702" t="s">
        <v>72</v>
      </c>
    </row>
    <row r="303" spans="1:15" s="705" customFormat="1" x14ac:dyDescent="0.2">
      <c r="A303" s="702" t="s">
        <v>896</v>
      </c>
      <c r="B303" s="702" t="s">
        <v>900</v>
      </c>
      <c r="C303" s="702" t="s">
        <v>891</v>
      </c>
      <c r="D303" s="702" t="s">
        <v>208</v>
      </c>
      <c r="E303" s="702" t="s">
        <v>3295</v>
      </c>
      <c r="F303" s="702" t="s">
        <v>210</v>
      </c>
      <c r="G303" s="702" t="s">
        <v>3904</v>
      </c>
      <c r="H303" s="703">
        <v>42551</v>
      </c>
      <c r="I303" s="704">
        <v>1035.69</v>
      </c>
      <c r="J303" s="704">
        <v>1</v>
      </c>
      <c r="K303" s="704">
        <f t="shared" si="4"/>
        <v>1035.69</v>
      </c>
      <c r="L303" s="702"/>
      <c r="M303" s="702" t="s">
        <v>2240</v>
      </c>
      <c r="N303" s="703">
        <v>42551</v>
      </c>
      <c r="O303" s="702" t="s">
        <v>72</v>
      </c>
    </row>
    <row r="304" spans="1:15" s="705" customFormat="1" x14ac:dyDescent="0.2">
      <c r="A304" s="702" t="s">
        <v>896</v>
      </c>
      <c r="B304" s="702" t="s">
        <v>900</v>
      </c>
      <c r="C304" s="702" t="s">
        <v>891</v>
      </c>
      <c r="D304" s="702" t="s">
        <v>208</v>
      </c>
      <c r="E304" s="702" t="s">
        <v>3295</v>
      </c>
      <c r="F304" s="702" t="s">
        <v>210</v>
      </c>
      <c r="G304" s="702" t="s">
        <v>3905</v>
      </c>
      <c r="H304" s="703">
        <v>42551</v>
      </c>
      <c r="I304" s="704">
        <v>18574.189999999999</v>
      </c>
      <c r="J304" s="704">
        <v>1</v>
      </c>
      <c r="K304" s="704">
        <f t="shared" si="4"/>
        <v>18574.189999999999</v>
      </c>
      <c r="L304" s="702"/>
      <c r="M304" s="702" t="s">
        <v>2240</v>
      </c>
      <c r="N304" s="703">
        <v>42551</v>
      </c>
      <c r="O304" s="702" t="s">
        <v>72</v>
      </c>
    </row>
    <row r="305" spans="1:15" s="705" customFormat="1" x14ac:dyDescent="0.2">
      <c r="A305" s="702" t="s">
        <v>896</v>
      </c>
      <c r="B305" s="702" t="s">
        <v>900</v>
      </c>
      <c r="C305" s="702" t="s">
        <v>891</v>
      </c>
      <c r="D305" s="702" t="s">
        <v>208</v>
      </c>
      <c r="E305" s="702" t="s">
        <v>3295</v>
      </c>
      <c r="F305" s="702" t="s">
        <v>210</v>
      </c>
      <c r="G305" s="702" t="s">
        <v>3906</v>
      </c>
      <c r="H305" s="703">
        <v>42537</v>
      </c>
      <c r="I305" s="704">
        <v>298.81</v>
      </c>
      <c r="J305" s="704">
        <v>1</v>
      </c>
      <c r="K305" s="704">
        <f t="shared" si="4"/>
        <v>298.81</v>
      </c>
      <c r="L305" s="702"/>
      <c r="M305" s="702" t="s">
        <v>383</v>
      </c>
      <c r="N305" s="703">
        <v>42544</v>
      </c>
      <c r="O305" s="702" t="s">
        <v>72</v>
      </c>
    </row>
    <row r="306" spans="1:15" s="705" customFormat="1" x14ac:dyDescent="0.2">
      <c r="A306" s="702" t="s">
        <v>896</v>
      </c>
      <c r="B306" s="702" t="s">
        <v>900</v>
      </c>
      <c r="C306" s="702" t="s">
        <v>891</v>
      </c>
      <c r="D306" s="702" t="s">
        <v>208</v>
      </c>
      <c r="E306" s="702" t="s">
        <v>3295</v>
      </c>
      <c r="F306" s="702" t="s">
        <v>210</v>
      </c>
      <c r="G306" s="702" t="s">
        <v>3907</v>
      </c>
      <c r="H306" s="703">
        <v>42537</v>
      </c>
      <c r="I306" s="704">
        <v>149.76</v>
      </c>
      <c r="J306" s="704">
        <v>1</v>
      </c>
      <c r="K306" s="704">
        <f t="shared" si="4"/>
        <v>149.76</v>
      </c>
      <c r="L306" s="702"/>
      <c r="M306" s="702" t="s">
        <v>383</v>
      </c>
      <c r="N306" s="703">
        <v>42544</v>
      </c>
      <c r="O306" s="702" t="s">
        <v>72</v>
      </c>
    </row>
    <row r="307" spans="1:15" s="705" customFormat="1" x14ac:dyDescent="0.2">
      <c r="A307" s="702" t="s">
        <v>896</v>
      </c>
      <c r="B307" s="702" t="s">
        <v>900</v>
      </c>
      <c r="C307" s="702" t="s">
        <v>891</v>
      </c>
      <c r="D307" s="702" t="s">
        <v>208</v>
      </c>
      <c r="E307" s="702" t="s">
        <v>3295</v>
      </c>
      <c r="F307" s="702" t="s">
        <v>210</v>
      </c>
      <c r="G307" s="702" t="s">
        <v>3908</v>
      </c>
      <c r="H307" s="703">
        <v>42537</v>
      </c>
      <c r="I307" s="704">
        <v>171.26</v>
      </c>
      <c r="J307" s="704">
        <v>1</v>
      </c>
      <c r="K307" s="704">
        <f t="shared" si="4"/>
        <v>171.26</v>
      </c>
      <c r="L307" s="702"/>
      <c r="M307" s="702" t="s">
        <v>383</v>
      </c>
      <c r="N307" s="703">
        <v>42549</v>
      </c>
      <c r="O307" s="702" t="s">
        <v>72</v>
      </c>
    </row>
    <row r="308" spans="1:15" s="705" customFormat="1" x14ac:dyDescent="0.2">
      <c r="A308" s="702" t="s">
        <v>896</v>
      </c>
      <c r="B308" s="702" t="s">
        <v>900</v>
      </c>
      <c r="C308" s="702" t="s">
        <v>891</v>
      </c>
      <c r="D308" s="702" t="s">
        <v>208</v>
      </c>
      <c r="E308" s="702" t="s">
        <v>3295</v>
      </c>
      <c r="F308" s="702" t="s">
        <v>210</v>
      </c>
      <c r="G308" s="702" t="s">
        <v>3909</v>
      </c>
      <c r="H308" s="703">
        <v>42536</v>
      </c>
      <c r="I308" s="704">
        <v>2178.31</v>
      </c>
      <c r="J308" s="704">
        <v>1</v>
      </c>
      <c r="K308" s="704">
        <f t="shared" si="4"/>
        <v>2178.31</v>
      </c>
      <c r="L308" s="702"/>
      <c r="M308" s="702" t="s">
        <v>383</v>
      </c>
      <c r="N308" s="703">
        <v>42544</v>
      </c>
      <c r="O308" s="702" t="s">
        <v>72</v>
      </c>
    </row>
    <row r="309" spans="1:15" s="705" customFormat="1" x14ac:dyDescent="0.2">
      <c r="A309" s="702" t="s">
        <v>896</v>
      </c>
      <c r="B309" s="702" t="s">
        <v>900</v>
      </c>
      <c r="C309" s="702" t="s">
        <v>891</v>
      </c>
      <c r="D309" s="702" t="s">
        <v>208</v>
      </c>
      <c r="E309" s="702" t="s">
        <v>3295</v>
      </c>
      <c r="F309" s="702" t="s">
        <v>210</v>
      </c>
      <c r="G309" s="702" t="s">
        <v>3910</v>
      </c>
      <c r="H309" s="703">
        <v>42535</v>
      </c>
      <c r="I309" s="704">
        <v>78.05</v>
      </c>
      <c r="J309" s="704">
        <v>1</v>
      </c>
      <c r="K309" s="704">
        <f t="shared" si="4"/>
        <v>78.05</v>
      </c>
      <c r="L309" s="702"/>
      <c r="M309" s="702" t="s">
        <v>548</v>
      </c>
      <c r="N309" s="703">
        <v>42544</v>
      </c>
      <c r="O309" s="702" t="s">
        <v>72</v>
      </c>
    </row>
    <row r="310" spans="1:15" s="705" customFormat="1" x14ac:dyDescent="0.2">
      <c r="A310" s="702" t="s">
        <v>896</v>
      </c>
      <c r="B310" s="702" t="s">
        <v>900</v>
      </c>
      <c r="C310" s="702" t="s">
        <v>891</v>
      </c>
      <c r="D310" s="702" t="s">
        <v>208</v>
      </c>
      <c r="E310" s="702" t="s">
        <v>3295</v>
      </c>
      <c r="F310" s="702" t="s">
        <v>210</v>
      </c>
      <c r="G310" s="702" t="s">
        <v>3911</v>
      </c>
      <c r="H310" s="703">
        <v>42534</v>
      </c>
      <c r="I310" s="704">
        <v>314.22000000000003</v>
      </c>
      <c r="J310" s="704">
        <v>1</v>
      </c>
      <c r="K310" s="704">
        <f t="shared" si="4"/>
        <v>314.22000000000003</v>
      </c>
      <c r="L310" s="702"/>
      <c r="M310" s="702" t="s">
        <v>383</v>
      </c>
      <c r="N310" s="703">
        <v>42544</v>
      </c>
      <c r="O310" s="702" t="s">
        <v>72</v>
      </c>
    </row>
    <row r="311" spans="1:15" s="705" customFormat="1" x14ac:dyDescent="0.2">
      <c r="A311" s="702" t="s">
        <v>896</v>
      </c>
      <c r="B311" s="702" t="s">
        <v>900</v>
      </c>
      <c r="C311" s="702" t="s">
        <v>891</v>
      </c>
      <c r="D311" s="702" t="s">
        <v>208</v>
      </c>
      <c r="E311" s="702" t="s">
        <v>3295</v>
      </c>
      <c r="F311" s="702" t="s">
        <v>210</v>
      </c>
      <c r="G311" s="702" t="s">
        <v>3912</v>
      </c>
      <c r="H311" s="703">
        <v>42534</v>
      </c>
      <c r="I311" s="704">
        <v>123.53</v>
      </c>
      <c r="J311" s="704">
        <v>1</v>
      </c>
      <c r="K311" s="704">
        <f t="shared" si="4"/>
        <v>123.53</v>
      </c>
      <c r="L311" s="702"/>
      <c r="M311" s="702" t="s">
        <v>383</v>
      </c>
      <c r="N311" s="703">
        <v>42544</v>
      </c>
      <c r="O311" s="702" t="s">
        <v>72</v>
      </c>
    </row>
    <row r="312" spans="1:15" s="705" customFormat="1" x14ac:dyDescent="0.2">
      <c r="A312" s="702" t="s">
        <v>896</v>
      </c>
      <c r="B312" s="702" t="s">
        <v>900</v>
      </c>
      <c r="C312" s="702" t="s">
        <v>891</v>
      </c>
      <c r="D312" s="702" t="s">
        <v>208</v>
      </c>
      <c r="E312" s="702" t="s">
        <v>3295</v>
      </c>
      <c r="F312" s="702" t="s">
        <v>210</v>
      </c>
      <c r="G312" s="702" t="s">
        <v>3913</v>
      </c>
      <c r="H312" s="703">
        <v>42534</v>
      </c>
      <c r="I312" s="704">
        <v>993.3</v>
      </c>
      <c r="J312" s="704">
        <v>1</v>
      </c>
      <c r="K312" s="704">
        <f t="shared" si="4"/>
        <v>993.3</v>
      </c>
      <c r="L312" s="702"/>
      <c r="M312" s="702" t="s">
        <v>383</v>
      </c>
      <c r="N312" s="703">
        <v>42544</v>
      </c>
      <c r="O312" s="702" t="s">
        <v>72</v>
      </c>
    </row>
    <row r="313" spans="1:15" s="705" customFormat="1" x14ac:dyDescent="0.2">
      <c r="A313" s="702" t="s">
        <v>896</v>
      </c>
      <c r="B313" s="702" t="s">
        <v>900</v>
      </c>
      <c r="C313" s="702" t="s">
        <v>891</v>
      </c>
      <c r="D313" s="702" t="s">
        <v>208</v>
      </c>
      <c r="E313" s="702" t="s">
        <v>3295</v>
      </c>
      <c r="F313" s="702" t="s">
        <v>210</v>
      </c>
      <c r="G313" s="702" t="s">
        <v>3914</v>
      </c>
      <c r="H313" s="703">
        <v>42529</v>
      </c>
      <c r="I313" s="704">
        <v>192.52</v>
      </c>
      <c r="J313" s="704">
        <v>1</v>
      </c>
      <c r="K313" s="704">
        <f t="shared" si="4"/>
        <v>192.52</v>
      </c>
      <c r="L313" s="702"/>
      <c r="M313" s="702" t="s">
        <v>383</v>
      </c>
      <c r="N313" s="703">
        <v>42530</v>
      </c>
      <c r="O313" s="702" t="s">
        <v>72</v>
      </c>
    </row>
    <row r="314" spans="1:15" s="705" customFormat="1" x14ac:dyDescent="0.2">
      <c r="A314" s="702" t="s">
        <v>896</v>
      </c>
      <c r="B314" s="702" t="s">
        <v>900</v>
      </c>
      <c r="C314" s="702" t="s">
        <v>891</v>
      </c>
      <c r="D314" s="702" t="s">
        <v>208</v>
      </c>
      <c r="E314" s="702" t="s">
        <v>3295</v>
      </c>
      <c r="F314" s="702" t="s">
        <v>210</v>
      </c>
      <c r="G314" s="702" t="s">
        <v>3915</v>
      </c>
      <c r="H314" s="703">
        <v>42529</v>
      </c>
      <c r="I314" s="704">
        <v>266.31</v>
      </c>
      <c r="J314" s="704">
        <v>1</v>
      </c>
      <c r="K314" s="704">
        <f t="shared" si="4"/>
        <v>266.31</v>
      </c>
      <c r="L314" s="702"/>
      <c r="M314" s="702" t="s">
        <v>383</v>
      </c>
      <c r="N314" s="703">
        <v>42530</v>
      </c>
      <c r="O314" s="702" t="s">
        <v>72</v>
      </c>
    </row>
    <row r="315" spans="1:15" s="705" customFormat="1" x14ac:dyDescent="0.2">
      <c r="A315" s="702" t="s">
        <v>896</v>
      </c>
      <c r="B315" s="702" t="s">
        <v>900</v>
      </c>
      <c r="C315" s="702" t="s">
        <v>891</v>
      </c>
      <c r="D315" s="702" t="s">
        <v>208</v>
      </c>
      <c r="E315" s="702" t="s">
        <v>3295</v>
      </c>
      <c r="F315" s="702" t="s">
        <v>210</v>
      </c>
      <c r="G315" s="702" t="s">
        <v>3916</v>
      </c>
      <c r="H315" s="703">
        <v>42529</v>
      </c>
      <c r="I315" s="704">
        <v>49.72</v>
      </c>
      <c r="J315" s="704">
        <v>1</v>
      </c>
      <c r="K315" s="704">
        <f t="shared" si="4"/>
        <v>49.72</v>
      </c>
      <c r="L315" s="702"/>
      <c r="M315" s="702" t="s">
        <v>383</v>
      </c>
      <c r="N315" s="703">
        <v>42530</v>
      </c>
      <c r="O315" s="702" t="s">
        <v>72</v>
      </c>
    </row>
    <row r="316" spans="1:15" s="705" customFormat="1" x14ac:dyDescent="0.2">
      <c r="A316" s="702" t="s">
        <v>896</v>
      </c>
      <c r="B316" s="702" t="s">
        <v>900</v>
      </c>
      <c r="C316" s="702" t="s">
        <v>891</v>
      </c>
      <c r="D316" s="702" t="s">
        <v>208</v>
      </c>
      <c r="E316" s="702" t="s">
        <v>3295</v>
      </c>
      <c r="F316" s="702" t="s">
        <v>210</v>
      </c>
      <c r="G316" s="702" t="s">
        <v>3917</v>
      </c>
      <c r="H316" s="703">
        <v>42529</v>
      </c>
      <c r="I316" s="704">
        <v>1256.96</v>
      </c>
      <c r="J316" s="704">
        <v>1</v>
      </c>
      <c r="K316" s="704">
        <f t="shared" si="4"/>
        <v>1256.96</v>
      </c>
      <c r="L316" s="702"/>
      <c r="M316" s="702" t="s">
        <v>383</v>
      </c>
      <c r="N316" s="703">
        <v>42530</v>
      </c>
      <c r="O316" s="702" t="s">
        <v>72</v>
      </c>
    </row>
    <row r="317" spans="1:15" s="705" customFormat="1" x14ac:dyDescent="0.2">
      <c r="A317" s="702" t="s">
        <v>896</v>
      </c>
      <c r="B317" s="702" t="s">
        <v>900</v>
      </c>
      <c r="C317" s="702" t="s">
        <v>891</v>
      </c>
      <c r="D317" s="702" t="s">
        <v>208</v>
      </c>
      <c r="E317" s="702" t="s">
        <v>3295</v>
      </c>
      <c r="F317" s="702" t="s">
        <v>210</v>
      </c>
      <c r="G317" s="702" t="s">
        <v>3918</v>
      </c>
      <c r="H317" s="703">
        <v>42529</v>
      </c>
      <c r="I317" s="704">
        <v>1256.96</v>
      </c>
      <c r="J317" s="704">
        <v>1</v>
      </c>
      <c r="K317" s="704">
        <f t="shared" si="4"/>
        <v>1256.96</v>
      </c>
      <c r="L317" s="702"/>
      <c r="M317" s="702" t="s">
        <v>383</v>
      </c>
      <c r="N317" s="703">
        <v>42530</v>
      </c>
      <c r="O317" s="702" t="s">
        <v>72</v>
      </c>
    </row>
    <row r="318" spans="1:15" s="705" customFormat="1" x14ac:dyDescent="0.2">
      <c r="A318" s="702" t="s">
        <v>896</v>
      </c>
      <c r="B318" s="702" t="s">
        <v>900</v>
      </c>
      <c r="C318" s="702" t="s">
        <v>891</v>
      </c>
      <c r="D318" s="702" t="s">
        <v>208</v>
      </c>
      <c r="E318" s="702" t="s">
        <v>3295</v>
      </c>
      <c r="F318" s="702" t="s">
        <v>210</v>
      </c>
      <c r="G318" s="702" t="s">
        <v>3919</v>
      </c>
      <c r="H318" s="703">
        <v>42522</v>
      </c>
      <c r="I318" s="704">
        <v>117.16</v>
      </c>
      <c r="J318" s="704">
        <v>1</v>
      </c>
      <c r="K318" s="704">
        <f t="shared" si="4"/>
        <v>117.16</v>
      </c>
      <c r="L318" s="702"/>
      <c r="M318" s="702" t="s">
        <v>383</v>
      </c>
      <c r="N318" s="703">
        <v>42523</v>
      </c>
      <c r="O318" s="702" t="s">
        <v>72</v>
      </c>
    </row>
    <row r="319" spans="1:15" s="705" customFormat="1" x14ac:dyDescent="0.2">
      <c r="A319" s="702" t="s">
        <v>896</v>
      </c>
      <c r="B319" s="702" t="s">
        <v>900</v>
      </c>
      <c r="C319" s="702" t="s">
        <v>891</v>
      </c>
      <c r="D319" s="702" t="s">
        <v>208</v>
      </c>
      <c r="E319" s="702" t="s">
        <v>3295</v>
      </c>
      <c r="F319" s="702" t="s">
        <v>210</v>
      </c>
      <c r="G319" s="702" t="s">
        <v>3920</v>
      </c>
      <c r="H319" s="703">
        <v>42522</v>
      </c>
      <c r="I319" s="704">
        <v>961.73</v>
      </c>
      <c r="J319" s="704">
        <v>1</v>
      </c>
      <c r="K319" s="704">
        <f t="shared" si="4"/>
        <v>961.73</v>
      </c>
      <c r="L319" s="702"/>
      <c r="M319" s="702" t="s">
        <v>383</v>
      </c>
      <c r="N319" s="703">
        <v>42523</v>
      </c>
      <c r="O319" s="702" t="s">
        <v>72</v>
      </c>
    </row>
    <row r="320" spans="1:15" s="705" customFormat="1" x14ac:dyDescent="0.2">
      <c r="A320" s="702" t="s">
        <v>896</v>
      </c>
      <c r="B320" s="702" t="s">
        <v>900</v>
      </c>
      <c r="C320" s="702" t="s">
        <v>891</v>
      </c>
      <c r="D320" s="702" t="s">
        <v>208</v>
      </c>
      <c r="E320" s="702" t="s">
        <v>3295</v>
      </c>
      <c r="F320" s="702" t="s">
        <v>210</v>
      </c>
      <c r="G320" s="702" t="s">
        <v>3921</v>
      </c>
      <c r="H320" s="703">
        <v>42522</v>
      </c>
      <c r="I320" s="704">
        <v>181.27</v>
      </c>
      <c r="J320" s="704">
        <v>1</v>
      </c>
      <c r="K320" s="704">
        <f t="shared" si="4"/>
        <v>181.27</v>
      </c>
      <c r="L320" s="702"/>
      <c r="M320" s="702" t="s">
        <v>383</v>
      </c>
      <c r="N320" s="703">
        <v>42523</v>
      </c>
      <c r="O320" s="702" t="s">
        <v>72</v>
      </c>
    </row>
    <row r="321" spans="1:15" s="705" customFormat="1" x14ac:dyDescent="0.2">
      <c r="A321" s="702" t="s">
        <v>896</v>
      </c>
      <c r="B321" s="702" t="s">
        <v>900</v>
      </c>
      <c r="C321" s="702" t="s">
        <v>891</v>
      </c>
      <c r="D321" s="702" t="s">
        <v>208</v>
      </c>
      <c r="E321" s="702" t="s">
        <v>3295</v>
      </c>
      <c r="F321" s="702" t="s">
        <v>210</v>
      </c>
      <c r="G321" s="702" t="s">
        <v>3922</v>
      </c>
      <c r="H321" s="703">
        <v>42522</v>
      </c>
      <c r="I321" s="704">
        <v>366.64</v>
      </c>
      <c r="J321" s="704">
        <v>1</v>
      </c>
      <c r="K321" s="704">
        <f t="shared" si="4"/>
        <v>366.64</v>
      </c>
      <c r="L321" s="702"/>
      <c r="M321" s="702" t="s">
        <v>383</v>
      </c>
      <c r="N321" s="703">
        <v>42523</v>
      </c>
      <c r="O321" s="702" t="s">
        <v>72</v>
      </c>
    </row>
    <row r="322" spans="1:15" s="705" customFormat="1" x14ac:dyDescent="0.2">
      <c r="A322" s="702" t="s">
        <v>896</v>
      </c>
      <c r="B322" s="702" t="s">
        <v>900</v>
      </c>
      <c r="C322" s="702" t="s">
        <v>891</v>
      </c>
      <c r="D322" s="702" t="s">
        <v>208</v>
      </c>
      <c r="E322" s="702" t="s">
        <v>3295</v>
      </c>
      <c r="F322" s="702" t="s">
        <v>210</v>
      </c>
      <c r="G322" s="702" t="s">
        <v>3923</v>
      </c>
      <c r="H322" s="703">
        <v>42521</v>
      </c>
      <c r="I322" s="704">
        <v>1511.05</v>
      </c>
      <c r="J322" s="704">
        <v>1</v>
      </c>
      <c r="K322" s="704">
        <f t="shared" si="4"/>
        <v>1511.05</v>
      </c>
      <c r="L322" s="702"/>
      <c r="M322" s="702" t="s">
        <v>288</v>
      </c>
      <c r="N322" s="703">
        <v>42523</v>
      </c>
      <c r="O322" s="702" t="s">
        <v>72</v>
      </c>
    </row>
    <row r="323" spans="1:15" s="705" customFormat="1" x14ac:dyDescent="0.2">
      <c r="A323" s="702" t="s">
        <v>896</v>
      </c>
      <c r="B323" s="702" t="s">
        <v>900</v>
      </c>
      <c r="C323" s="702" t="s">
        <v>891</v>
      </c>
      <c r="D323" s="702" t="s">
        <v>208</v>
      </c>
      <c r="E323" s="702" t="s">
        <v>3295</v>
      </c>
      <c r="F323" s="702" t="s">
        <v>210</v>
      </c>
      <c r="G323" s="702" t="s">
        <v>3924</v>
      </c>
      <c r="H323" s="703">
        <v>42521</v>
      </c>
      <c r="I323" s="704">
        <v>22282.9</v>
      </c>
      <c r="J323" s="704">
        <v>1</v>
      </c>
      <c r="K323" s="704">
        <f t="shared" ref="K323:K386" si="5">I323*J323</f>
        <v>22282.9</v>
      </c>
      <c r="L323" s="702"/>
      <c r="M323" s="702" t="s">
        <v>288</v>
      </c>
      <c r="N323" s="703">
        <v>42522</v>
      </c>
      <c r="O323" s="702" t="s">
        <v>72</v>
      </c>
    </row>
    <row r="324" spans="1:15" s="705" customFormat="1" x14ac:dyDescent="0.2">
      <c r="A324" s="702" t="s">
        <v>896</v>
      </c>
      <c r="B324" s="702" t="s">
        <v>900</v>
      </c>
      <c r="C324" s="702" t="s">
        <v>891</v>
      </c>
      <c r="D324" s="702" t="s">
        <v>208</v>
      </c>
      <c r="E324" s="702" t="s">
        <v>3295</v>
      </c>
      <c r="F324" s="702" t="s">
        <v>210</v>
      </c>
      <c r="G324" s="702" t="s">
        <v>3925</v>
      </c>
      <c r="H324" s="703">
        <v>42521</v>
      </c>
      <c r="I324" s="704">
        <v>13461.79</v>
      </c>
      <c r="J324" s="704">
        <v>1</v>
      </c>
      <c r="K324" s="704">
        <f t="shared" si="5"/>
        <v>13461.79</v>
      </c>
      <c r="L324" s="702"/>
      <c r="M324" s="702" t="s">
        <v>288</v>
      </c>
      <c r="N324" s="703">
        <v>42522</v>
      </c>
      <c r="O324" s="702" t="s">
        <v>72</v>
      </c>
    </row>
    <row r="325" spans="1:15" s="705" customFormat="1" x14ac:dyDescent="0.2">
      <c r="A325" s="702" t="s">
        <v>896</v>
      </c>
      <c r="B325" s="702" t="s">
        <v>900</v>
      </c>
      <c r="C325" s="702" t="s">
        <v>891</v>
      </c>
      <c r="D325" s="702" t="s">
        <v>208</v>
      </c>
      <c r="E325" s="702" t="s">
        <v>3295</v>
      </c>
      <c r="F325" s="702" t="s">
        <v>210</v>
      </c>
      <c r="G325" s="702" t="s">
        <v>3926</v>
      </c>
      <c r="H325" s="703">
        <v>42521</v>
      </c>
      <c r="I325" s="704">
        <v>517.84</v>
      </c>
      <c r="J325" s="704">
        <v>1</v>
      </c>
      <c r="K325" s="704">
        <f t="shared" si="5"/>
        <v>517.84</v>
      </c>
      <c r="L325" s="702"/>
      <c r="M325" s="702" t="s">
        <v>288</v>
      </c>
      <c r="N325" s="703">
        <v>42522</v>
      </c>
      <c r="O325" s="702" t="s">
        <v>72</v>
      </c>
    </row>
    <row r="326" spans="1:15" s="705" customFormat="1" x14ac:dyDescent="0.2">
      <c r="A326" s="702" t="s">
        <v>896</v>
      </c>
      <c r="B326" s="702" t="s">
        <v>900</v>
      </c>
      <c r="C326" s="702" t="s">
        <v>891</v>
      </c>
      <c r="D326" s="702" t="s">
        <v>208</v>
      </c>
      <c r="E326" s="702" t="s">
        <v>3295</v>
      </c>
      <c r="F326" s="702" t="s">
        <v>210</v>
      </c>
      <c r="G326" s="702" t="s">
        <v>3927</v>
      </c>
      <c r="H326" s="703">
        <v>42521</v>
      </c>
      <c r="I326" s="704">
        <v>9287.09</v>
      </c>
      <c r="J326" s="704">
        <v>1</v>
      </c>
      <c r="K326" s="704">
        <f t="shared" si="5"/>
        <v>9287.09</v>
      </c>
      <c r="L326" s="702"/>
      <c r="M326" s="702" t="s">
        <v>288</v>
      </c>
      <c r="N326" s="703">
        <v>42522</v>
      </c>
      <c r="O326" s="702" t="s">
        <v>72</v>
      </c>
    </row>
    <row r="327" spans="1:15" s="705" customFormat="1" x14ac:dyDescent="0.2">
      <c r="A327" s="702" t="s">
        <v>896</v>
      </c>
      <c r="B327" s="702" t="s">
        <v>900</v>
      </c>
      <c r="C327" s="702" t="s">
        <v>891</v>
      </c>
      <c r="D327" s="702" t="s">
        <v>149</v>
      </c>
      <c r="E327" s="702" t="s">
        <v>150</v>
      </c>
      <c r="F327" s="702" t="s">
        <v>151</v>
      </c>
      <c r="G327" s="702" t="s">
        <v>3928</v>
      </c>
      <c r="H327" s="703">
        <v>42530</v>
      </c>
      <c r="I327" s="704">
        <v>113.64</v>
      </c>
      <c r="J327" s="704">
        <v>1</v>
      </c>
      <c r="K327" s="704">
        <f t="shared" si="5"/>
        <v>113.64</v>
      </c>
      <c r="L327" s="702"/>
      <c r="M327" s="702" t="s">
        <v>2213</v>
      </c>
      <c r="N327" s="703">
        <v>42534</v>
      </c>
      <c r="O327" s="702" t="s">
        <v>72</v>
      </c>
    </row>
    <row r="328" spans="1:15" s="705" customFormat="1" x14ac:dyDescent="0.2">
      <c r="A328" s="702" t="s">
        <v>896</v>
      </c>
      <c r="B328" s="702" t="s">
        <v>900</v>
      </c>
      <c r="C328" s="702" t="s">
        <v>891</v>
      </c>
      <c r="D328" s="702" t="s">
        <v>149</v>
      </c>
      <c r="E328" s="702" t="s">
        <v>150</v>
      </c>
      <c r="F328" s="702" t="s">
        <v>151</v>
      </c>
      <c r="G328" s="702" t="s">
        <v>3929</v>
      </c>
      <c r="H328" s="703">
        <v>42530</v>
      </c>
      <c r="I328" s="704">
        <v>206.41</v>
      </c>
      <c r="J328" s="704">
        <v>1</v>
      </c>
      <c r="K328" s="704">
        <f t="shared" si="5"/>
        <v>206.41</v>
      </c>
      <c r="L328" s="702"/>
      <c r="M328" s="702" t="s">
        <v>304</v>
      </c>
      <c r="N328" s="703">
        <v>42534</v>
      </c>
      <c r="O328" s="702" t="s">
        <v>72</v>
      </c>
    </row>
    <row r="329" spans="1:15" s="705" customFormat="1" x14ac:dyDescent="0.2">
      <c r="A329" s="702" t="s">
        <v>896</v>
      </c>
      <c r="B329" s="702" t="s">
        <v>900</v>
      </c>
      <c r="C329" s="702" t="s">
        <v>891</v>
      </c>
      <c r="D329" s="702" t="s">
        <v>149</v>
      </c>
      <c r="E329" s="702" t="s">
        <v>150</v>
      </c>
      <c r="F329" s="702" t="s">
        <v>151</v>
      </c>
      <c r="G329" s="702" t="s">
        <v>3930</v>
      </c>
      <c r="H329" s="703">
        <v>42530</v>
      </c>
      <c r="I329" s="704">
        <v>108.54</v>
      </c>
      <c r="J329" s="704">
        <v>1</v>
      </c>
      <c r="K329" s="704">
        <f t="shared" si="5"/>
        <v>108.54</v>
      </c>
      <c r="L329" s="702"/>
      <c r="M329" s="702" t="s">
        <v>218</v>
      </c>
      <c r="N329" s="703">
        <v>42534</v>
      </c>
      <c r="O329" s="702" t="s">
        <v>72</v>
      </c>
    </row>
    <row r="330" spans="1:15" s="705" customFormat="1" x14ac:dyDescent="0.2">
      <c r="A330" s="702" t="s">
        <v>896</v>
      </c>
      <c r="B330" s="702" t="s">
        <v>900</v>
      </c>
      <c r="C330" s="702" t="s">
        <v>891</v>
      </c>
      <c r="D330" s="702" t="s">
        <v>149</v>
      </c>
      <c r="E330" s="702" t="s">
        <v>150</v>
      </c>
      <c r="F330" s="702" t="s">
        <v>151</v>
      </c>
      <c r="G330" s="702" t="s">
        <v>3931</v>
      </c>
      <c r="H330" s="703">
        <v>42530</v>
      </c>
      <c r="I330" s="704">
        <v>164.44</v>
      </c>
      <c r="J330" s="704">
        <v>1</v>
      </c>
      <c r="K330" s="704">
        <f t="shared" si="5"/>
        <v>164.44</v>
      </c>
      <c r="L330" s="702"/>
      <c r="M330" s="702" t="s">
        <v>304</v>
      </c>
      <c r="N330" s="703">
        <v>42534</v>
      </c>
      <c r="O330" s="702" t="s">
        <v>72</v>
      </c>
    </row>
    <row r="331" spans="1:15" s="705" customFormat="1" x14ac:dyDescent="0.2">
      <c r="A331" s="702" t="s">
        <v>896</v>
      </c>
      <c r="B331" s="702" t="s">
        <v>900</v>
      </c>
      <c r="C331" s="702" t="s">
        <v>891</v>
      </c>
      <c r="D331" s="702" t="s">
        <v>149</v>
      </c>
      <c r="E331" s="702" t="s">
        <v>150</v>
      </c>
      <c r="F331" s="702" t="s">
        <v>151</v>
      </c>
      <c r="G331" s="702" t="s">
        <v>3932</v>
      </c>
      <c r="H331" s="703">
        <v>42530</v>
      </c>
      <c r="I331" s="704">
        <v>164.44</v>
      </c>
      <c r="J331" s="704">
        <v>1</v>
      </c>
      <c r="K331" s="704">
        <f t="shared" si="5"/>
        <v>164.44</v>
      </c>
      <c r="L331" s="702"/>
      <c r="M331" s="702" t="s">
        <v>3933</v>
      </c>
      <c r="N331" s="703">
        <v>42534</v>
      </c>
      <c r="O331" s="702" t="s">
        <v>72</v>
      </c>
    </row>
    <row r="332" spans="1:15" s="705" customFormat="1" x14ac:dyDescent="0.2">
      <c r="A332" s="702" t="s">
        <v>896</v>
      </c>
      <c r="B332" s="702" t="s">
        <v>900</v>
      </c>
      <c r="C332" s="702" t="s">
        <v>891</v>
      </c>
      <c r="D332" s="702" t="s">
        <v>149</v>
      </c>
      <c r="E332" s="702" t="s">
        <v>150</v>
      </c>
      <c r="F332" s="702" t="s">
        <v>151</v>
      </c>
      <c r="G332" s="702" t="s">
        <v>3934</v>
      </c>
      <c r="H332" s="703">
        <v>42530</v>
      </c>
      <c r="I332" s="704">
        <v>135.28</v>
      </c>
      <c r="J332" s="704">
        <v>1</v>
      </c>
      <c r="K332" s="704">
        <f t="shared" si="5"/>
        <v>135.28</v>
      </c>
      <c r="L332" s="702"/>
      <c r="M332" s="702" t="s">
        <v>3935</v>
      </c>
      <c r="N332" s="703">
        <v>42534</v>
      </c>
      <c r="O332" s="702" t="s">
        <v>72</v>
      </c>
    </row>
    <row r="333" spans="1:15" s="705" customFormat="1" x14ac:dyDescent="0.2">
      <c r="A333" s="702" t="s">
        <v>896</v>
      </c>
      <c r="B333" s="702" t="s">
        <v>900</v>
      </c>
      <c r="C333" s="702" t="s">
        <v>891</v>
      </c>
      <c r="D333" s="702" t="s">
        <v>149</v>
      </c>
      <c r="E333" s="702" t="s">
        <v>150</v>
      </c>
      <c r="F333" s="702" t="s">
        <v>151</v>
      </c>
      <c r="G333" s="702" t="s">
        <v>3936</v>
      </c>
      <c r="H333" s="703">
        <v>42530</v>
      </c>
      <c r="I333" s="704">
        <v>40.229999999999997</v>
      </c>
      <c r="J333" s="704">
        <v>1</v>
      </c>
      <c r="K333" s="704">
        <f t="shared" si="5"/>
        <v>40.229999999999997</v>
      </c>
      <c r="L333" s="702"/>
      <c r="M333" s="702" t="s">
        <v>355</v>
      </c>
      <c r="N333" s="703">
        <v>42534</v>
      </c>
      <c r="O333" s="702" t="s">
        <v>72</v>
      </c>
    </row>
    <row r="334" spans="1:15" s="705" customFormat="1" x14ac:dyDescent="0.2">
      <c r="A334" s="702" t="s">
        <v>896</v>
      </c>
      <c r="B334" s="702" t="s">
        <v>900</v>
      </c>
      <c r="C334" s="702" t="s">
        <v>891</v>
      </c>
      <c r="D334" s="702" t="s">
        <v>149</v>
      </c>
      <c r="E334" s="702" t="s">
        <v>150</v>
      </c>
      <c r="F334" s="702" t="s">
        <v>151</v>
      </c>
      <c r="G334" s="702" t="s">
        <v>3937</v>
      </c>
      <c r="H334" s="703">
        <v>42530</v>
      </c>
      <c r="I334" s="704">
        <v>78.650000000000006</v>
      </c>
      <c r="J334" s="704">
        <v>1</v>
      </c>
      <c r="K334" s="704">
        <f t="shared" si="5"/>
        <v>78.650000000000006</v>
      </c>
      <c r="L334" s="702"/>
      <c r="M334" s="702" t="s">
        <v>303</v>
      </c>
      <c r="N334" s="703">
        <v>42534</v>
      </c>
      <c r="O334" s="702" t="s">
        <v>72</v>
      </c>
    </row>
    <row r="335" spans="1:15" s="705" customFormat="1" x14ac:dyDescent="0.2">
      <c r="A335" s="702" t="s">
        <v>896</v>
      </c>
      <c r="B335" s="702" t="s">
        <v>900</v>
      </c>
      <c r="C335" s="702" t="s">
        <v>891</v>
      </c>
      <c r="D335" s="702" t="s">
        <v>149</v>
      </c>
      <c r="E335" s="702" t="s">
        <v>150</v>
      </c>
      <c r="F335" s="702" t="s">
        <v>151</v>
      </c>
      <c r="G335" s="702" t="s">
        <v>3938</v>
      </c>
      <c r="H335" s="703">
        <v>42529</v>
      </c>
      <c r="I335" s="704">
        <v>25.05</v>
      </c>
      <c r="J335" s="704">
        <v>1</v>
      </c>
      <c r="K335" s="704">
        <f t="shared" si="5"/>
        <v>25.05</v>
      </c>
      <c r="L335" s="702"/>
      <c r="M335" s="702" t="s">
        <v>304</v>
      </c>
      <c r="N335" s="703">
        <v>42530</v>
      </c>
      <c r="O335" s="702" t="s">
        <v>72</v>
      </c>
    </row>
    <row r="336" spans="1:15" s="705" customFormat="1" x14ac:dyDescent="0.2">
      <c r="A336" s="702" t="s">
        <v>896</v>
      </c>
      <c r="B336" s="702" t="s">
        <v>900</v>
      </c>
      <c r="C336" s="702" t="s">
        <v>891</v>
      </c>
      <c r="D336" s="702" t="s">
        <v>149</v>
      </c>
      <c r="E336" s="702" t="s">
        <v>150</v>
      </c>
      <c r="F336" s="702" t="s">
        <v>151</v>
      </c>
      <c r="G336" s="702" t="s">
        <v>3939</v>
      </c>
      <c r="H336" s="703">
        <v>42529</v>
      </c>
      <c r="I336" s="704">
        <v>18.97</v>
      </c>
      <c r="J336" s="704">
        <v>1</v>
      </c>
      <c r="K336" s="704">
        <f t="shared" si="5"/>
        <v>18.97</v>
      </c>
      <c r="L336" s="702"/>
      <c r="M336" s="702" t="s">
        <v>303</v>
      </c>
      <c r="N336" s="703">
        <v>42530</v>
      </c>
      <c r="O336" s="702" t="s">
        <v>72</v>
      </c>
    </row>
    <row r="337" spans="1:15" s="705" customFormat="1" x14ac:dyDescent="0.2">
      <c r="A337" s="702" t="s">
        <v>896</v>
      </c>
      <c r="B337" s="702" t="s">
        <v>900</v>
      </c>
      <c r="C337" s="702" t="s">
        <v>891</v>
      </c>
      <c r="D337" s="702" t="s">
        <v>149</v>
      </c>
      <c r="E337" s="702" t="s">
        <v>150</v>
      </c>
      <c r="F337" s="702" t="s">
        <v>151</v>
      </c>
      <c r="G337" s="702" t="s">
        <v>3940</v>
      </c>
      <c r="H337" s="703">
        <v>42527</v>
      </c>
      <c r="I337" s="704">
        <v>49.84</v>
      </c>
      <c r="J337" s="704">
        <v>1</v>
      </c>
      <c r="K337" s="704">
        <f t="shared" si="5"/>
        <v>49.84</v>
      </c>
      <c r="L337" s="702"/>
      <c r="M337" s="702" t="s">
        <v>104</v>
      </c>
      <c r="N337" s="703">
        <v>42528</v>
      </c>
      <c r="O337" s="702" t="s">
        <v>72</v>
      </c>
    </row>
    <row r="338" spans="1:15" s="705" customFormat="1" x14ac:dyDescent="0.2">
      <c r="A338" s="702" t="s">
        <v>896</v>
      </c>
      <c r="B338" s="702" t="s">
        <v>900</v>
      </c>
      <c r="C338" s="702" t="s">
        <v>891</v>
      </c>
      <c r="D338" s="702" t="s">
        <v>149</v>
      </c>
      <c r="E338" s="702" t="s">
        <v>150</v>
      </c>
      <c r="F338" s="702" t="s">
        <v>151</v>
      </c>
      <c r="G338" s="702" t="s">
        <v>3941</v>
      </c>
      <c r="H338" s="703">
        <v>42527</v>
      </c>
      <c r="I338" s="704">
        <v>364.17</v>
      </c>
      <c r="J338" s="704">
        <v>1</v>
      </c>
      <c r="K338" s="704">
        <f t="shared" si="5"/>
        <v>364.17</v>
      </c>
      <c r="L338" s="702"/>
      <c r="M338" s="702" t="s">
        <v>218</v>
      </c>
      <c r="N338" s="703">
        <v>42528</v>
      </c>
      <c r="O338" s="702" t="s">
        <v>72</v>
      </c>
    </row>
    <row r="339" spans="1:15" s="705" customFormat="1" x14ac:dyDescent="0.2">
      <c r="A339" s="702" t="s">
        <v>896</v>
      </c>
      <c r="B339" s="702" t="s">
        <v>900</v>
      </c>
      <c r="C339" s="702" t="s">
        <v>891</v>
      </c>
      <c r="D339" s="702" t="s">
        <v>149</v>
      </c>
      <c r="E339" s="702" t="s">
        <v>150</v>
      </c>
      <c r="F339" s="702" t="s">
        <v>151</v>
      </c>
      <c r="G339" s="702" t="s">
        <v>3942</v>
      </c>
      <c r="H339" s="703">
        <v>42527</v>
      </c>
      <c r="I339" s="704">
        <v>71.61</v>
      </c>
      <c r="J339" s="704">
        <v>1</v>
      </c>
      <c r="K339" s="704">
        <f t="shared" si="5"/>
        <v>71.61</v>
      </c>
      <c r="L339" s="702"/>
      <c r="M339" s="702" t="s">
        <v>3933</v>
      </c>
      <c r="N339" s="703">
        <v>42528</v>
      </c>
      <c r="O339" s="702" t="s">
        <v>72</v>
      </c>
    </row>
    <row r="340" spans="1:15" s="705" customFormat="1" x14ac:dyDescent="0.2">
      <c r="A340" s="702" t="s">
        <v>896</v>
      </c>
      <c r="B340" s="702" t="s">
        <v>900</v>
      </c>
      <c r="C340" s="702" t="s">
        <v>891</v>
      </c>
      <c r="D340" s="702" t="s">
        <v>149</v>
      </c>
      <c r="E340" s="702" t="s">
        <v>150</v>
      </c>
      <c r="F340" s="702" t="s">
        <v>151</v>
      </c>
      <c r="G340" s="702" t="s">
        <v>3943</v>
      </c>
      <c r="H340" s="703">
        <v>42527</v>
      </c>
      <c r="I340" s="704">
        <v>37.409999999999997</v>
      </c>
      <c r="J340" s="704">
        <v>1</v>
      </c>
      <c r="K340" s="704">
        <f t="shared" si="5"/>
        <v>37.409999999999997</v>
      </c>
      <c r="L340" s="702"/>
      <c r="M340" s="702" t="s">
        <v>3935</v>
      </c>
      <c r="N340" s="703">
        <v>42528</v>
      </c>
      <c r="O340" s="702" t="s">
        <v>72</v>
      </c>
    </row>
    <row r="341" spans="1:15" s="705" customFormat="1" x14ac:dyDescent="0.2">
      <c r="A341" s="702" t="s">
        <v>896</v>
      </c>
      <c r="B341" s="702" t="s">
        <v>900</v>
      </c>
      <c r="C341" s="702" t="s">
        <v>891</v>
      </c>
      <c r="D341" s="702" t="s">
        <v>149</v>
      </c>
      <c r="E341" s="702" t="s">
        <v>150</v>
      </c>
      <c r="F341" s="702" t="s">
        <v>151</v>
      </c>
      <c r="G341" s="702" t="s">
        <v>3944</v>
      </c>
      <c r="H341" s="703">
        <v>42527</v>
      </c>
      <c r="I341" s="704">
        <v>70.39</v>
      </c>
      <c r="J341" s="704">
        <v>1</v>
      </c>
      <c r="K341" s="704">
        <f t="shared" si="5"/>
        <v>70.39</v>
      </c>
      <c r="L341" s="702"/>
      <c r="M341" s="702" t="s">
        <v>3935</v>
      </c>
      <c r="N341" s="703">
        <v>42528</v>
      </c>
      <c r="O341" s="702" t="s">
        <v>72</v>
      </c>
    </row>
    <row r="342" spans="1:15" s="705" customFormat="1" x14ac:dyDescent="0.2">
      <c r="A342" s="702" t="s">
        <v>896</v>
      </c>
      <c r="B342" s="702" t="s">
        <v>900</v>
      </c>
      <c r="C342" s="702" t="s">
        <v>891</v>
      </c>
      <c r="D342" s="702" t="s">
        <v>149</v>
      </c>
      <c r="E342" s="702" t="s">
        <v>150</v>
      </c>
      <c r="F342" s="702" t="s">
        <v>151</v>
      </c>
      <c r="G342" s="702" t="s">
        <v>3945</v>
      </c>
      <c r="H342" s="703">
        <v>42527</v>
      </c>
      <c r="I342" s="704">
        <v>81.92</v>
      </c>
      <c r="J342" s="704">
        <v>1</v>
      </c>
      <c r="K342" s="704">
        <f t="shared" si="5"/>
        <v>81.92</v>
      </c>
      <c r="L342" s="702"/>
      <c r="M342" s="702" t="s">
        <v>104</v>
      </c>
      <c r="N342" s="703">
        <v>42528</v>
      </c>
      <c r="O342" s="702" t="s">
        <v>72</v>
      </c>
    </row>
    <row r="343" spans="1:15" s="705" customFormat="1" x14ac:dyDescent="0.2">
      <c r="A343" s="702" t="s">
        <v>896</v>
      </c>
      <c r="B343" s="702" t="s">
        <v>900</v>
      </c>
      <c r="C343" s="702" t="s">
        <v>891</v>
      </c>
      <c r="D343" s="702" t="s">
        <v>149</v>
      </c>
      <c r="E343" s="702" t="s">
        <v>150</v>
      </c>
      <c r="F343" s="702" t="s">
        <v>151</v>
      </c>
      <c r="G343" s="702" t="s">
        <v>3946</v>
      </c>
      <c r="H343" s="703">
        <v>42527</v>
      </c>
      <c r="I343" s="704">
        <v>442.26</v>
      </c>
      <c r="J343" s="704">
        <v>1</v>
      </c>
      <c r="K343" s="704">
        <f t="shared" si="5"/>
        <v>442.26</v>
      </c>
      <c r="L343" s="702"/>
      <c r="M343" s="702" t="s">
        <v>304</v>
      </c>
      <c r="N343" s="703">
        <v>42528</v>
      </c>
      <c r="O343" s="702" t="s">
        <v>72</v>
      </c>
    </row>
    <row r="344" spans="1:15" s="705" customFormat="1" x14ac:dyDescent="0.2">
      <c r="A344" s="702" t="s">
        <v>896</v>
      </c>
      <c r="B344" s="702" t="s">
        <v>900</v>
      </c>
      <c r="C344" s="702" t="s">
        <v>891</v>
      </c>
      <c r="D344" s="702" t="s">
        <v>149</v>
      </c>
      <c r="E344" s="702" t="s">
        <v>150</v>
      </c>
      <c r="F344" s="702" t="s">
        <v>151</v>
      </c>
      <c r="G344" s="702" t="s">
        <v>3947</v>
      </c>
      <c r="H344" s="703">
        <v>42527</v>
      </c>
      <c r="I344" s="704">
        <v>197.85</v>
      </c>
      <c r="J344" s="704">
        <v>1</v>
      </c>
      <c r="K344" s="704">
        <f t="shared" si="5"/>
        <v>197.85</v>
      </c>
      <c r="L344" s="702"/>
      <c r="M344" s="702" t="s">
        <v>2213</v>
      </c>
      <c r="N344" s="703">
        <v>42528</v>
      </c>
      <c r="O344" s="702" t="s">
        <v>72</v>
      </c>
    </row>
    <row r="345" spans="1:15" s="705" customFormat="1" x14ac:dyDescent="0.2">
      <c r="A345" s="702" t="s">
        <v>896</v>
      </c>
      <c r="B345" s="702" t="s">
        <v>900</v>
      </c>
      <c r="C345" s="702" t="s">
        <v>891</v>
      </c>
      <c r="D345" s="702" t="s">
        <v>901</v>
      </c>
      <c r="E345" s="702" t="s">
        <v>902</v>
      </c>
      <c r="F345" s="702" t="s">
        <v>903</v>
      </c>
      <c r="G345" s="702" t="s">
        <v>3948</v>
      </c>
      <c r="H345" s="703">
        <v>42551</v>
      </c>
      <c r="I345" s="704">
        <v>20.58</v>
      </c>
      <c r="J345" s="704">
        <v>1</v>
      </c>
      <c r="K345" s="704">
        <f t="shared" si="5"/>
        <v>20.58</v>
      </c>
      <c r="L345" s="702"/>
      <c r="M345" s="702" t="s">
        <v>562</v>
      </c>
      <c r="N345" s="703">
        <v>42551</v>
      </c>
      <c r="O345" s="702" t="s">
        <v>72</v>
      </c>
    </row>
    <row r="346" spans="1:15" s="705" customFormat="1" x14ac:dyDescent="0.2">
      <c r="A346" s="702" t="s">
        <v>896</v>
      </c>
      <c r="B346" s="702" t="s">
        <v>900</v>
      </c>
      <c r="C346" s="702" t="s">
        <v>891</v>
      </c>
      <c r="D346" s="702" t="s">
        <v>901</v>
      </c>
      <c r="E346" s="702" t="s">
        <v>902</v>
      </c>
      <c r="F346" s="702" t="s">
        <v>903</v>
      </c>
      <c r="G346" s="702" t="s">
        <v>3949</v>
      </c>
      <c r="H346" s="703">
        <v>42550</v>
      </c>
      <c r="I346" s="704">
        <v>8.92</v>
      </c>
      <c r="J346" s="704">
        <v>1</v>
      </c>
      <c r="K346" s="704">
        <f t="shared" si="5"/>
        <v>8.92</v>
      </c>
      <c r="L346" s="702"/>
      <c r="M346" s="702" t="s">
        <v>3950</v>
      </c>
      <c r="N346" s="703">
        <v>42550</v>
      </c>
      <c r="O346" s="702" t="s">
        <v>72</v>
      </c>
    </row>
    <row r="347" spans="1:15" s="705" customFormat="1" x14ac:dyDescent="0.2">
      <c r="A347" s="702" t="s">
        <v>896</v>
      </c>
      <c r="B347" s="702" t="s">
        <v>900</v>
      </c>
      <c r="C347" s="702" t="s">
        <v>891</v>
      </c>
      <c r="D347" s="702" t="s">
        <v>901</v>
      </c>
      <c r="E347" s="702" t="s">
        <v>902</v>
      </c>
      <c r="F347" s="702" t="s">
        <v>903</v>
      </c>
      <c r="G347" s="702" t="s">
        <v>3951</v>
      </c>
      <c r="H347" s="703">
        <v>42550</v>
      </c>
      <c r="I347" s="704">
        <v>17.62</v>
      </c>
      <c r="J347" s="704">
        <v>1</v>
      </c>
      <c r="K347" s="704">
        <f t="shared" si="5"/>
        <v>17.62</v>
      </c>
      <c r="L347" s="702"/>
      <c r="M347" s="702" t="s">
        <v>3950</v>
      </c>
      <c r="N347" s="703">
        <v>42550</v>
      </c>
      <c r="O347" s="702" t="s">
        <v>72</v>
      </c>
    </row>
    <row r="348" spans="1:15" s="705" customFormat="1" x14ac:dyDescent="0.2">
      <c r="A348" s="702" t="s">
        <v>896</v>
      </c>
      <c r="B348" s="702" t="s">
        <v>900</v>
      </c>
      <c r="C348" s="702" t="s">
        <v>891</v>
      </c>
      <c r="D348" s="702" t="s">
        <v>901</v>
      </c>
      <c r="E348" s="702" t="s">
        <v>902</v>
      </c>
      <c r="F348" s="702" t="s">
        <v>903</v>
      </c>
      <c r="G348" s="702" t="s">
        <v>3952</v>
      </c>
      <c r="H348" s="703">
        <v>42550</v>
      </c>
      <c r="I348" s="704">
        <v>40.29</v>
      </c>
      <c r="J348" s="704">
        <v>1</v>
      </c>
      <c r="K348" s="704">
        <f t="shared" si="5"/>
        <v>40.29</v>
      </c>
      <c r="L348" s="702"/>
      <c r="M348" s="702" t="s">
        <v>3950</v>
      </c>
      <c r="N348" s="703">
        <v>42550</v>
      </c>
      <c r="O348" s="702" t="s">
        <v>72</v>
      </c>
    </row>
    <row r="349" spans="1:15" s="705" customFormat="1" x14ac:dyDescent="0.2">
      <c r="A349" s="702" t="s">
        <v>896</v>
      </c>
      <c r="B349" s="702" t="s">
        <v>900</v>
      </c>
      <c r="C349" s="702" t="s">
        <v>891</v>
      </c>
      <c r="D349" s="702" t="s">
        <v>901</v>
      </c>
      <c r="E349" s="702" t="s">
        <v>902</v>
      </c>
      <c r="F349" s="702" t="s">
        <v>903</v>
      </c>
      <c r="G349" s="702" t="s">
        <v>3953</v>
      </c>
      <c r="H349" s="703">
        <v>42550</v>
      </c>
      <c r="I349" s="704">
        <v>2853.36</v>
      </c>
      <c r="J349" s="704">
        <v>1</v>
      </c>
      <c r="K349" s="704">
        <f t="shared" si="5"/>
        <v>2853.36</v>
      </c>
      <c r="L349" s="702"/>
      <c r="M349" s="702" t="s">
        <v>562</v>
      </c>
      <c r="N349" s="703">
        <v>42550</v>
      </c>
      <c r="O349" s="702" t="s">
        <v>72</v>
      </c>
    </row>
    <row r="350" spans="1:15" s="705" customFormat="1" x14ac:dyDescent="0.2">
      <c r="A350" s="702" t="s">
        <v>896</v>
      </c>
      <c r="B350" s="702" t="s">
        <v>900</v>
      </c>
      <c r="C350" s="702" t="s">
        <v>891</v>
      </c>
      <c r="D350" s="702" t="s">
        <v>901</v>
      </c>
      <c r="E350" s="702" t="s">
        <v>902</v>
      </c>
      <c r="F350" s="702" t="s">
        <v>903</v>
      </c>
      <c r="G350" s="702" t="s">
        <v>3954</v>
      </c>
      <c r="H350" s="703">
        <v>42548</v>
      </c>
      <c r="I350" s="704">
        <v>20.58</v>
      </c>
      <c r="J350" s="704">
        <v>1</v>
      </c>
      <c r="K350" s="704">
        <f t="shared" si="5"/>
        <v>20.58</v>
      </c>
      <c r="L350" s="702"/>
      <c r="M350" s="702" t="s">
        <v>562</v>
      </c>
      <c r="N350" s="703">
        <v>42548</v>
      </c>
      <c r="O350" s="702" t="s">
        <v>72</v>
      </c>
    </row>
    <row r="351" spans="1:15" s="705" customFormat="1" x14ac:dyDescent="0.2">
      <c r="A351" s="702" t="s">
        <v>896</v>
      </c>
      <c r="B351" s="702" t="s">
        <v>900</v>
      </c>
      <c r="C351" s="702" t="s">
        <v>891</v>
      </c>
      <c r="D351" s="702" t="s">
        <v>901</v>
      </c>
      <c r="E351" s="702" t="s">
        <v>902</v>
      </c>
      <c r="F351" s="702" t="s">
        <v>903</v>
      </c>
      <c r="G351" s="702" t="s">
        <v>3955</v>
      </c>
      <c r="H351" s="703">
        <v>42548</v>
      </c>
      <c r="I351" s="704">
        <v>20.58</v>
      </c>
      <c r="J351" s="704">
        <v>1</v>
      </c>
      <c r="K351" s="704">
        <f t="shared" si="5"/>
        <v>20.58</v>
      </c>
      <c r="L351" s="702"/>
      <c r="M351" s="702" t="s">
        <v>562</v>
      </c>
      <c r="N351" s="703">
        <v>42548</v>
      </c>
      <c r="O351" s="702" t="s">
        <v>72</v>
      </c>
    </row>
    <row r="352" spans="1:15" s="705" customFormat="1" x14ac:dyDescent="0.2">
      <c r="A352" s="702" t="s">
        <v>896</v>
      </c>
      <c r="B352" s="702" t="s">
        <v>900</v>
      </c>
      <c r="C352" s="702" t="s">
        <v>891</v>
      </c>
      <c r="D352" s="702" t="s">
        <v>901</v>
      </c>
      <c r="E352" s="702" t="s">
        <v>902</v>
      </c>
      <c r="F352" s="702" t="s">
        <v>903</v>
      </c>
      <c r="G352" s="702" t="s">
        <v>3956</v>
      </c>
      <c r="H352" s="703">
        <v>42548</v>
      </c>
      <c r="I352" s="704">
        <v>20.58</v>
      </c>
      <c r="J352" s="704">
        <v>1</v>
      </c>
      <c r="K352" s="704">
        <f t="shared" si="5"/>
        <v>20.58</v>
      </c>
      <c r="L352" s="702"/>
      <c r="M352" s="702" t="s">
        <v>562</v>
      </c>
      <c r="N352" s="703">
        <v>42548</v>
      </c>
      <c r="O352" s="702" t="s">
        <v>72</v>
      </c>
    </row>
    <row r="353" spans="1:15" s="705" customFormat="1" x14ac:dyDescent="0.2">
      <c r="A353" s="702" t="s">
        <v>896</v>
      </c>
      <c r="B353" s="702" t="s">
        <v>900</v>
      </c>
      <c r="C353" s="702" t="s">
        <v>891</v>
      </c>
      <c r="D353" s="702" t="s">
        <v>901</v>
      </c>
      <c r="E353" s="702" t="s">
        <v>902</v>
      </c>
      <c r="F353" s="702" t="s">
        <v>903</v>
      </c>
      <c r="G353" s="702" t="s">
        <v>3957</v>
      </c>
      <c r="H353" s="703">
        <v>42538</v>
      </c>
      <c r="I353" s="704">
        <v>3915.25</v>
      </c>
      <c r="J353" s="704">
        <v>1</v>
      </c>
      <c r="K353" s="704">
        <f t="shared" si="5"/>
        <v>3915.25</v>
      </c>
      <c r="L353" s="702"/>
      <c r="M353" s="702" t="s">
        <v>562</v>
      </c>
      <c r="N353" s="703">
        <v>42538</v>
      </c>
      <c r="O353" s="702" t="s">
        <v>72</v>
      </c>
    </row>
    <row r="354" spans="1:15" s="705" customFormat="1" x14ac:dyDescent="0.2">
      <c r="A354" s="702" t="s">
        <v>896</v>
      </c>
      <c r="B354" s="702" t="s">
        <v>900</v>
      </c>
      <c r="C354" s="702" t="s">
        <v>891</v>
      </c>
      <c r="D354" s="702" t="s">
        <v>901</v>
      </c>
      <c r="E354" s="702" t="s">
        <v>902</v>
      </c>
      <c r="F354" s="702" t="s">
        <v>903</v>
      </c>
      <c r="G354" s="702" t="s">
        <v>3958</v>
      </c>
      <c r="H354" s="703">
        <v>42536</v>
      </c>
      <c r="I354" s="704">
        <v>20.58</v>
      </c>
      <c r="J354" s="704">
        <v>1</v>
      </c>
      <c r="K354" s="704">
        <f t="shared" si="5"/>
        <v>20.58</v>
      </c>
      <c r="L354" s="702"/>
      <c r="M354" s="702" t="s">
        <v>562</v>
      </c>
      <c r="N354" s="703">
        <v>42536</v>
      </c>
      <c r="O354" s="702" t="s">
        <v>72</v>
      </c>
    </row>
    <row r="355" spans="1:15" s="705" customFormat="1" x14ac:dyDescent="0.2">
      <c r="A355" s="702" t="s">
        <v>896</v>
      </c>
      <c r="B355" s="702" t="s">
        <v>900</v>
      </c>
      <c r="C355" s="702" t="s">
        <v>891</v>
      </c>
      <c r="D355" s="702" t="s">
        <v>901</v>
      </c>
      <c r="E355" s="702" t="s">
        <v>902</v>
      </c>
      <c r="F355" s="702" t="s">
        <v>903</v>
      </c>
      <c r="G355" s="702" t="s">
        <v>3959</v>
      </c>
      <c r="H355" s="703">
        <v>42536</v>
      </c>
      <c r="I355" s="704">
        <v>20.58</v>
      </c>
      <c r="J355" s="704">
        <v>1</v>
      </c>
      <c r="K355" s="704">
        <f t="shared" si="5"/>
        <v>20.58</v>
      </c>
      <c r="L355" s="702"/>
      <c r="M355" s="702" t="s">
        <v>562</v>
      </c>
      <c r="N355" s="703">
        <v>42536</v>
      </c>
      <c r="O355" s="702" t="s">
        <v>72</v>
      </c>
    </row>
    <row r="356" spans="1:15" s="705" customFormat="1" x14ac:dyDescent="0.2">
      <c r="A356" s="702" t="s">
        <v>896</v>
      </c>
      <c r="B356" s="702" t="s">
        <v>900</v>
      </c>
      <c r="C356" s="702" t="s">
        <v>891</v>
      </c>
      <c r="D356" s="702" t="s">
        <v>901</v>
      </c>
      <c r="E356" s="702" t="s">
        <v>902</v>
      </c>
      <c r="F356" s="702" t="s">
        <v>903</v>
      </c>
      <c r="G356" s="702" t="s">
        <v>3960</v>
      </c>
      <c r="H356" s="703">
        <v>42534</v>
      </c>
      <c r="I356" s="704">
        <v>14.45</v>
      </c>
      <c r="J356" s="704">
        <v>1</v>
      </c>
      <c r="K356" s="704">
        <f t="shared" si="5"/>
        <v>14.45</v>
      </c>
      <c r="L356" s="702"/>
      <c r="M356" s="702" t="s">
        <v>562</v>
      </c>
      <c r="N356" s="703">
        <v>42534</v>
      </c>
      <c r="O356" s="702" t="s">
        <v>72</v>
      </c>
    </row>
    <row r="357" spans="1:15" s="705" customFormat="1" x14ac:dyDescent="0.2">
      <c r="A357" s="702" t="s">
        <v>896</v>
      </c>
      <c r="B357" s="702" t="s">
        <v>900</v>
      </c>
      <c r="C357" s="702" t="s">
        <v>891</v>
      </c>
      <c r="D357" s="702" t="s">
        <v>3961</v>
      </c>
      <c r="E357" s="702" t="s">
        <v>3962</v>
      </c>
      <c r="F357" s="702" t="s">
        <v>3963</v>
      </c>
      <c r="G357" s="702" t="s">
        <v>3964</v>
      </c>
      <c r="H357" s="703">
        <v>42520</v>
      </c>
      <c r="I357" s="704">
        <v>2029.17</v>
      </c>
      <c r="J357" s="704">
        <v>1</v>
      </c>
      <c r="K357" s="704">
        <f t="shared" si="5"/>
        <v>2029.17</v>
      </c>
      <c r="L357" s="702" t="s">
        <v>3965</v>
      </c>
      <c r="M357" s="702" t="s">
        <v>132</v>
      </c>
      <c r="N357" s="703">
        <v>42523</v>
      </c>
      <c r="O357" s="702" t="s">
        <v>72</v>
      </c>
    </row>
    <row r="358" spans="1:15" s="705" customFormat="1" x14ac:dyDescent="0.2">
      <c r="A358" s="702" t="s">
        <v>896</v>
      </c>
      <c r="B358" s="702" t="s">
        <v>900</v>
      </c>
      <c r="C358" s="702" t="s">
        <v>891</v>
      </c>
      <c r="D358" s="702" t="s">
        <v>3966</v>
      </c>
      <c r="E358" s="702" t="s">
        <v>3967</v>
      </c>
      <c r="F358" s="702" t="s">
        <v>3968</v>
      </c>
      <c r="G358" s="702" t="s">
        <v>3969</v>
      </c>
      <c r="H358" s="703">
        <v>42550</v>
      </c>
      <c r="I358" s="704">
        <v>323.89999999999998</v>
      </c>
      <c r="J358" s="704">
        <v>1</v>
      </c>
      <c r="K358" s="704">
        <f t="shared" si="5"/>
        <v>323.89999999999998</v>
      </c>
      <c r="L358" s="702" t="s">
        <v>3970</v>
      </c>
      <c r="M358" s="702" t="s">
        <v>295</v>
      </c>
      <c r="N358" s="703">
        <v>42551</v>
      </c>
      <c r="O358" s="702" t="s">
        <v>72</v>
      </c>
    </row>
    <row r="359" spans="1:15" s="705" customFormat="1" x14ac:dyDescent="0.2">
      <c r="A359" s="702" t="s">
        <v>896</v>
      </c>
      <c r="B359" s="702" t="s">
        <v>900</v>
      </c>
      <c r="C359" s="702" t="s">
        <v>891</v>
      </c>
      <c r="D359" s="702" t="s">
        <v>146</v>
      </c>
      <c r="E359" s="702" t="s">
        <v>147</v>
      </c>
      <c r="F359" s="702" t="s">
        <v>148</v>
      </c>
      <c r="G359" s="702" t="s">
        <v>3971</v>
      </c>
      <c r="H359" s="703">
        <v>42551</v>
      </c>
      <c r="I359" s="704">
        <v>241.44</v>
      </c>
      <c r="J359" s="704">
        <v>1</v>
      </c>
      <c r="K359" s="704">
        <f t="shared" si="5"/>
        <v>241.44</v>
      </c>
      <c r="L359" s="702" t="s">
        <v>3972</v>
      </c>
      <c r="M359" s="702" t="s">
        <v>132</v>
      </c>
      <c r="N359" s="703">
        <v>42551</v>
      </c>
      <c r="O359" s="702" t="s">
        <v>72</v>
      </c>
    </row>
    <row r="360" spans="1:15" s="705" customFormat="1" x14ac:dyDescent="0.2">
      <c r="A360" s="702" t="s">
        <v>896</v>
      </c>
      <c r="B360" s="702" t="s">
        <v>900</v>
      </c>
      <c r="C360" s="702" t="s">
        <v>891</v>
      </c>
      <c r="D360" s="702" t="s">
        <v>146</v>
      </c>
      <c r="E360" s="702" t="s">
        <v>147</v>
      </c>
      <c r="F360" s="702" t="s">
        <v>148</v>
      </c>
      <c r="G360" s="702" t="s">
        <v>3973</v>
      </c>
      <c r="H360" s="703">
        <v>42548</v>
      </c>
      <c r="I360" s="704">
        <v>998.61</v>
      </c>
      <c r="J360" s="704">
        <v>1</v>
      </c>
      <c r="K360" s="704">
        <f t="shared" si="5"/>
        <v>998.61</v>
      </c>
      <c r="L360" s="702" t="s">
        <v>3974</v>
      </c>
      <c r="M360" s="702" t="s">
        <v>466</v>
      </c>
      <c r="N360" s="703">
        <v>42548</v>
      </c>
      <c r="O360" s="702" t="s">
        <v>72</v>
      </c>
    </row>
    <row r="361" spans="1:15" s="705" customFormat="1" x14ac:dyDescent="0.2">
      <c r="A361" s="702" t="s">
        <v>896</v>
      </c>
      <c r="B361" s="702" t="s">
        <v>900</v>
      </c>
      <c r="C361" s="702" t="s">
        <v>891</v>
      </c>
      <c r="D361" s="702" t="s">
        <v>146</v>
      </c>
      <c r="E361" s="702" t="s">
        <v>147</v>
      </c>
      <c r="F361" s="702" t="s">
        <v>148</v>
      </c>
      <c r="G361" s="702" t="s">
        <v>3975</v>
      </c>
      <c r="H361" s="703">
        <v>42545</v>
      </c>
      <c r="I361" s="704">
        <v>272.32</v>
      </c>
      <c r="J361" s="704">
        <v>1</v>
      </c>
      <c r="K361" s="704">
        <f t="shared" si="5"/>
        <v>272.32</v>
      </c>
      <c r="L361" s="702" t="s">
        <v>3976</v>
      </c>
      <c r="M361" s="702" t="s">
        <v>466</v>
      </c>
      <c r="N361" s="703">
        <v>42545</v>
      </c>
      <c r="O361" s="702" t="s">
        <v>72</v>
      </c>
    </row>
    <row r="362" spans="1:15" s="705" customFormat="1" x14ac:dyDescent="0.2">
      <c r="A362" s="702" t="s">
        <v>896</v>
      </c>
      <c r="B362" s="702" t="s">
        <v>900</v>
      </c>
      <c r="C362" s="702" t="s">
        <v>891</v>
      </c>
      <c r="D362" s="702" t="s">
        <v>146</v>
      </c>
      <c r="E362" s="702" t="s">
        <v>147</v>
      </c>
      <c r="F362" s="702" t="s">
        <v>148</v>
      </c>
      <c r="G362" s="702" t="s">
        <v>3977</v>
      </c>
      <c r="H362" s="703">
        <v>42543</v>
      </c>
      <c r="I362" s="704">
        <v>599.17999999999995</v>
      </c>
      <c r="J362" s="704">
        <v>1</v>
      </c>
      <c r="K362" s="704">
        <f t="shared" si="5"/>
        <v>599.17999999999995</v>
      </c>
      <c r="L362" s="702" t="s">
        <v>3978</v>
      </c>
      <c r="M362" s="702" t="s">
        <v>87</v>
      </c>
      <c r="N362" s="703">
        <v>42543</v>
      </c>
      <c r="O362" s="702" t="s">
        <v>72</v>
      </c>
    </row>
    <row r="363" spans="1:15" s="705" customFormat="1" x14ac:dyDescent="0.2">
      <c r="A363" s="702" t="s">
        <v>896</v>
      </c>
      <c r="B363" s="702" t="s">
        <v>900</v>
      </c>
      <c r="C363" s="702" t="s">
        <v>891</v>
      </c>
      <c r="D363" s="702" t="s">
        <v>146</v>
      </c>
      <c r="E363" s="702" t="s">
        <v>147</v>
      </c>
      <c r="F363" s="702" t="s">
        <v>148</v>
      </c>
      <c r="G363" s="702" t="s">
        <v>3979</v>
      </c>
      <c r="H363" s="703">
        <v>42531</v>
      </c>
      <c r="I363" s="704">
        <v>932.67</v>
      </c>
      <c r="J363" s="704">
        <v>1</v>
      </c>
      <c r="K363" s="704">
        <f t="shared" si="5"/>
        <v>932.67</v>
      </c>
      <c r="L363" s="702" t="s">
        <v>3980</v>
      </c>
      <c r="M363" s="702" t="s">
        <v>132</v>
      </c>
      <c r="N363" s="703">
        <v>42534</v>
      </c>
      <c r="O363" s="702" t="s">
        <v>72</v>
      </c>
    </row>
    <row r="364" spans="1:15" s="705" customFormat="1" x14ac:dyDescent="0.2">
      <c r="A364" s="702" t="s">
        <v>896</v>
      </c>
      <c r="B364" s="702" t="s">
        <v>900</v>
      </c>
      <c r="C364" s="702" t="s">
        <v>891</v>
      </c>
      <c r="D364" s="702" t="s">
        <v>146</v>
      </c>
      <c r="E364" s="702" t="s">
        <v>147</v>
      </c>
      <c r="F364" s="702" t="s">
        <v>148</v>
      </c>
      <c r="G364" s="702" t="s">
        <v>3981</v>
      </c>
      <c r="H364" s="703">
        <v>42529</v>
      </c>
      <c r="I364" s="704">
        <v>480.49</v>
      </c>
      <c r="J364" s="704">
        <v>1</v>
      </c>
      <c r="K364" s="704">
        <f t="shared" si="5"/>
        <v>480.49</v>
      </c>
      <c r="L364" s="702" t="s">
        <v>3982</v>
      </c>
      <c r="M364" s="702" t="s">
        <v>419</v>
      </c>
      <c r="N364" s="703">
        <v>42529</v>
      </c>
      <c r="O364" s="702" t="s">
        <v>72</v>
      </c>
    </row>
    <row r="365" spans="1:15" s="705" customFormat="1" x14ac:dyDescent="0.2">
      <c r="A365" s="702" t="s">
        <v>896</v>
      </c>
      <c r="B365" s="702" t="s">
        <v>900</v>
      </c>
      <c r="C365" s="702" t="s">
        <v>891</v>
      </c>
      <c r="D365" s="702" t="s">
        <v>146</v>
      </c>
      <c r="E365" s="702" t="s">
        <v>147</v>
      </c>
      <c r="F365" s="702" t="s">
        <v>148</v>
      </c>
      <c r="G365" s="702" t="s">
        <v>3983</v>
      </c>
      <c r="H365" s="703">
        <v>42528</v>
      </c>
      <c r="I365" s="704">
        <v>166.15</v>
      </c>
      <c r="J365" s="704">
        <v>1</v>
      </c>
      <c r="K365" s="704">
        <f t="shared" si="5"/>
        <v>166.15</v>
      </c>
      <c r="L365" s="702" t="s">
        <v>3984</v>
      </c>
      <c r="M365" s="702" t="s">
        <v>329</v>
      </c>
      <c r="N365" s="703">
        <v>42529</v>
      </c>
      <c r="O365" s="702" t="s">
        <v>72</v>
      </c>
    </row>
    <row r="366" spans="1:15" s="705" customFormat="1" x14ac:dyDescent="0.2">
      <c r="A366" s="702" t="s">
        <v>896</v>
      </c>
      <c r="B366" s="702" t="s">
        <v>900</v>
      </c>
      <c r="C366" s="702" t="s">
        <v>891</v>
      </c>
      <c r="D366" s="702" t="s">
        <v>105</v>
      </c>
      <c r="E366" s="702" t="s">
        <v>106</v>
      </c>
      <c r="F366" s="702" t="s">
        <v>107</v>
      </c>
      <c r="G366" s="702" t="s">
        <v>3985</v>
      </c>
      <c r="H366" s="703">
        <v>42550</v>
      </c>
      <c r="I366" s="704">
        <v>77.92</v>
      </c>
      <c r="J366" s="704">
        <v>1</v>
      </c>
      <c r="K366" s="704">
        <f t="shared" si="5"/>
        <v>77.92</v>
      </c>
      <c r="L366" s="702" t="s">
        <v>3986</v>
      </c>
      <c r="M366" s="702" t="s">
        <v>132</v>
      </c>
      <c r="N366" s="703">
        <v>42551</v>
      </c>
      <c r="O366" s="702" t="s">
        <v>72</v>
      </c>
    </row>
    <row r="367" spans="1:15" s="705" customFormat="1" x14ac:dyDescent="0.2">
      <c r="A367" s="702" t="s">
        <v>896</v>
      </c>
      <c r="B367" s="702" t="s">
        <v>900</v>
      </c>
      <c r="C367" s="702" t="s">
        <v>891</v>
      </c>
      <c r="D367" s="702" t="s">
        <v>105</v>
      </c>
      <c r="E367" s="702" t="s">
        <v>106</v>
      </c>
      <c r="F367" s="702" t="s">
        <v>107</v>
      </c>
      <c r="G367" s="702" t="s">
        <v>3987</v>
      </c>
      <c r="H367" s="703">
        <v>42550</v>
      </c>
      <c r="I367" s="704">
        <v>257.98</v>
      </c>
      <c r="J367" s="704">
        <v>1</v>
      </c>
      <c r="K367" s="704">
        <f t="shared" si="5"/>
        <v>257.98</v>
      </c>
      <c r="L367" s="702" t="s">
        <v>3988</v>
      </c>
      <c r="M367" s="702" t="s">
        <v>322</v>
      </c>
      <c r="N367" s="703">
        <v>42551</v>
      </c>
      <c r="O367" s="702" t="s">
        <v>72</v>
      </c>
    </row>
    <row r="368" spans="1:15" s="705" customFormat="1" x14ac:dyDescent="0.2">
      <c r="A368" s="702" t="s">
        <v>896</v>
      </c>
      <c r="B368" s="702" t="s">
        <v>900</v>
      </c>
      <c r="C368" s="702" t="s">
        <v>891</v>
      </c>
      <c r="D368" s="702" t="s">
        <v>105</v>
      </c>
      <c r="E368" s="702" t="s">
        <v>106</v>
      </c>
      <c r="F368" s="702" t="s">
        <v>107</v>
      </c>
      <c r="G368" s="702" t="s">
        <v>3989</v>
      </c>
      <c r="H368" s="703">
        <v>42550</v>
      </c>
      <c r="I368" s="704">
        <v>5.01</v>
      </c>
      <c r="J368" s="704">
        <v>1</v>
      </c>
      <c r="K368" s="704">
        <f t="shared" si="5"/>
        <v>5.01</v>
      </c>
      <c r="L368" s="702" t="s">
        <v>3990</v>
      </c>
      <c r="M368" s="702" t="s">
        <v>322</v>
      </c>
      <c r="N368" s="703">
        <v>42551</v>
      </c>
      <c r="O368" s="702" t="s">
        <v>72</v>
      </c>
    </row>
    <row r="369" spans="1:15" s="705" customFormat="1" x14ac:dyDescent="0.2">
      <c r="A369" s="702" t="s">
        <v>896</v>
      </c>
      <c r="B369" s="702" t="s">
        <v>900</v>
      </c>
      <c r="C369" s="702" t="s">
        <v>891</v>
      </c>
      <c r="D369" s="702" t="s">
        <v>105</v>
      </c>
      <c r="E369" s="702" t="s">
        <v>106</v>
      </c>
      <c r="F369" s="702" t="s">
        <v>107</v>
      </c>
      <c r="G369" s="702" t="s">
        <v>3991</v>
      </c>
      <c r="H369" s="703">
        <v>42550</v>
      </c>
      <c r="I369" s="704">
        <v>988.33</v>
      </c>
      <c r="J369" s="704">
        <v>1</v>
      </c>
      <c r="K369" s="704">
        <f t="shared" si="5"/>
        <v>988.33</v>
      </c>
      <c r="L369" s="702" t="s">
        <v>3992</v>
      </c>
      <c r="M369" s="702" t="s">
        <v>87</v>
      </c>
      <c r="N369" s="703">
        <v>42551</v>
      </c>
      <c r="O369" s="702" t="s">
        <v>72</v>
      </c>
    </row>
    <row r="370" spans="1:15" s="705" customFormat="1" x14ac:dyDescent="0.2">
      <c r="A370" s="702" t="s">
        <v>896</v>
      </c>
      <c r="B370" s="702" t="s">
        <v>900</v>
      </c>
      <c r="C370" s="702" t="s">
        <v>891</v>
      </c>
      <c r="D370" s="702" t="s">
        <v>105</v>
      </c>
      <c r="E370" s="702" t="s">
        <v>106</v>
      </c>
      <c r="F370" s="702" t="s">
        <v>107</v>
      </c>
      <c r="G370" s="702" t="s">
        <v>3993</v>
      </c>
      <c r="H370" s="703">
        <v>42550</v>
      </c>
      <c r="I370" s="704">
        <v>70.14</v>
      </c>
      <c r="J370" s="704">
        <v>1</v>
      </c>
      <c r="K370" s="704">
        <f t="shared" si="5"/>
        <v>70.14</v>
      </c>
      <c r="L370" s="702" t="s">
        <v>3994</v>
      </c>
      <c r="M370" s="702" t="s">
        <v>87</v>
      </c>
      <c r="N370" s="703">
        <v>42551</v>
      </c>
      <c r="O370" s="702" t="s">
        <v>72</v>
      </c>
    </row>
    <row r="371" spans="1:15" s="705" customFormat="1" x14ac:dyDescent="0.2">
      <c r="A371" s="702" t="s">
        <v>896</v>
      </c>
      <c r="B371" s="702" t="s">
        <v>900</v>
      </c>
      <c r="C371" s="702" t="s">
        <v>891</v>
      </c>
      <c r="D371" s="702" t="s">
        <v>105</v>
      </c>
      <c r="E371" s="702" t="s">
        <v>106</v>
      </c>
      <c r="F371" s="702" t="s">
        <v>107</v>
      </c>
      <c r="G371" s="702" t="s">
        <v>3995</v>
      </c>
      <c r="H371" s="703">
        <v>42549</v>
      </c>
      <c r="I371" s="704">
        <v>37.049999999999997</v>
      </c>
      <c r="J371" s="704">
        <v>1</v>
      </c>
      <c r="K371" s="704">
        <f t="shared" si="5"/>
        <v>37.049999999999997</v>
      </c>
      <c r="L371" s="702" t="s">
        <v>3996</v>
      </c>
      <c r="M371" s="702" t="s">
        <v>299</v>
      </c>
      <c r="N371" s="703">
        <v>42550</v>
      </c>
      <c r="O371" s="702" t="s">
        <v>72</v>
      </c>
    </row>
    <row r="372" spans="1:15" s="705" customFormat="1" x14ac:dyDescent="0.2">
      <c r="A372" s="702" t="s">
        <v>896</v>
      </c>
      <c r="B372" s="702" t="s">
        <v>900</v>
      </c>
      <c r="C372" s="702" t="s">
        <v>891</v>
      </c>
      <c r="D372" s="702" t="s">
        <v>105</v>
      </c>
      <c r="E372" s="702" t="s">
        <v>106</v>
      </c>
      <c r="F372" s="702" t="s">
        <v>107</v>
      </c>
      <c r="G372" s="702" t="s">
        <v>3997</v>
      </c>
      <c r="H372" s="703">
        <v>42549</v>
      </c>
      <c r="I372" s="704">
        <v>1111.58</v>
      </c>
      <c r="J372" s="704">
        <v>1</v>
      </c>
      <c r="K372" s="704">
        <f t="shared" si="5"/>
        <v>1111.58</v>
      </c>
      <c r="L372" s="702" t="s">
        <v>3998</v>
      </c>
      <c r="M372" s="702" t="s">
        <v>87</v>
      </c>
      <c r="N372" s="703">
        <v>42550</v>
      </c>
      <c r="O372" s="702" t="s">
        <v>72</v>
      </c>
    </row>
    <row r="373" spans="1:15" s="705" customFormat="1" x14ac:dyDescent="0.2">
      <c r="A373" s="702" t="s">
        <v>896</v>
      </c>
      <c r="B373" s="702" t="s">
        <v>900</v>
      </c>
      <c r="C373" s="702" t="s">
        <v>891</v>
      </c>
      <c r="D373" s="702" t="s">
        <v>105</v>
      </c>
      <c r="E373" s="702" t="s">
        <v>106</v>
      </c>
      <c r="F373" s="702" t="s">
        <v>107</v>
      </c>
      <c r="G373" s="702" t="s">
        <v>3999</v>
      </c>
      <c r="H373" s="703">
        <v>42549</v>
      </c>
      <c r="I373" s="704">
        <v>178.11</v>
      </c>
      <c r="J373" s="704">
        <v>1</v>
      </c>
      <c r="K373" s="704">
        <f t="shared" si="5"/>
        <v>178.11</v>
      </c>
      <c r="L373" s="702" t="s">
        <v>4000</v>
      </c>
      <c r="M373" s="702" t="s">
        <v>87</v>
      </c>
      <c r="N373" s="703">
        <v>42550</v>
      </c>
      <c r="O373" s="702" t="s">
        <v>72</v>
      </c>
    </row>
    <row r="374" spans="1:15" s="705" customFormat="1" x14ac:dyDescent="0.2">
      <c r="A374" s="702" t="s">
        <v>896</v>
      </c>
      <c r="B374" s="702" t="s">
        <v>900</v>
      </c>
      <c r="C374" s="702" t="s">
        <v>891</v>
      </c>
      <c r="D374" s="702" t="s">
        <v>105</v>
      </c>
      <c r="E374" s="702" t="s">
        <v>106</v>
      </c>
      <c r="F374" s="702" t="s">
        <v>107</v>
      </c>
      <c r="G374" s="702" t="s">
        <v>4001</v>
      </c>
      <c r="H374" s="703">
        <v>42549</v>
      </c>
      <c r="I374" s="704">
        <v>578.02</v>
      </c>
      <c r="J374" s="704">
        <v>1</v>
      </c>
      <c r="K374" s="704">
        <f t="shared" si="5"/>
        <v>578.02</v>
      </c>
      <c r="L374" s="702" t="s">
        <v>4002</v>
      </c>
      <c r="M374" s="702" t="s">
        <v>295</v>
      </c>
      <c r="N374" s="703">
        <v>42550</v>
      </c>
      <c r="O374" s="702" t="s">
        <v>72</v>
      </c>
    </row>
    <row r="375" spans="1:15" s="705" customFormat="1" x14ac:dyDescent="0.2">
      <c r="A375" s="702" t="s">
        <v>896</v>
      </c>
      <c r="B375" s="702" t="s">
        <v>900</v>
      </c>
      <c r="C375" s="702" t="s">
        <v>891</v>
      </c>
      <c r="D375" s="702" t="s">
        <v>105</v>
      </c>
      <c r="E375" s="702" t="s">
        <v>106</v>
      </c>
      <c r="F375" s="702" t="s">
        <v>107</v>
      </c>
      <c r="G375" s="702" t="s">
        <v>4003</v>
      </c>
      <c r="H375" s="703">
        <v>42549</v>
      </c>
      <c r="I375" s="704">
        <v>345.67</v>
      </c>
      <c r="J375" s="704">
        <v>1</v>
      </c>
      <c r="K375" s="704">
        <f t="shared" si="5"/>
        <v>345.67</v>
      </c>
      <c r="L375" s="702" t="s">
        <v>4004</v>
      </c>
      <c r="M375" s="702" t="s">
        <v>295</v>
      </c>
      <c r="N375" s="703">
        <v>42550</v>
      </c>
      <c r="O375" s="702" t="s">
        <v>72</v>
      </c>
    </row>
    <row r="376" spans="1:15" s="705" customFormat="1" x14ac:dyDescent="0.2">
      <c r="A376" s="702" t="s">
        <v>896</v>
      </c>
      <c r="B376" s="702" t="s">
        <v>900</v>
      </c>
      <c r="C376" s="702" t="s">
        <v>891</v>
      </c>
      <c r="D376" s="702" t="s">
        <v>105</v>
      </c>
      <c r="E376" s="702" t="s">
        <v>106</v>
      </c>
      <c r="F376" s="702" t="s">
        <v>107</v>
      </c>
      <c r="G376" s="702" t="s">
        <v>4005</v>
      </c>
      <c r="H376" s="703">
        <v>42548</v>
      </c>
      <c r="I376" s="704">
        <v>193.6</v>
      </c>
      <c r="J376" s="704">
        <v>1</v>
      </c>
      <c r="K376" s="704">
        <f t="shared" si="5"/>
        <v>193.6</v>
      </c>
      <c r="L376" s="702" t="s">
        <v>4006</v>
      </c>
      <c r="M376" s="702" t="s">
        <v>2102</v>
      </c>
      <c r="N376" s="703">
        <v>42549</v>
      </c>
      <c r="O376" s="702" t="s">
        <v>72</v>
      </c>
    </row>
    <row r="377" spans="1:15" s="705" customFormat="1" x14ac:dyDescent="0.2">
      <c r="A377" s="702" t="s">
        <v>896</v>
      </c>
      <c r="B377" s="702" t="s">
        <v>900</v>
      </c>
      <c r="C377" s="702" t="s">
        <v>891</v>
      </c>
      <c r="D377" s="702" t="s">
        <v>105</v>
      </c>
      <c r="E377" s="702" t="s">
        <v>106</v>
      </c>
      <c r="F377" s="702" t="s">
        <v>107</v>
      </c>
      <c r="G377" s="702" t="s">
        <v>4007</v>
      </c>
      <c r="H377" s="703">
        <v>42548</v>
      </c>
      <c r="I377" s="704">
        <v>991.72</v>
      </c>
      <c r="J377" s="704">
        <v>1</v>
      </c>
      <c r="K377" s="704">
        <f t="shared" si="5"/>
        <v>991.72</v>
      </c>
      <c r="L377" s="702" t="s">
        <v>4008</v>
      </c>
      <c r="M377" s="702" t="s">
        <v>87</v>
      </c>
      <c r="N377" s="703">
        <v>42549</v>
      </c>
      <c r="O377" s="702" t="s">
        <v>72</v>
      </c>
    </row>
    <row r="378" spans="1:15" s="705" customFormat="1" x14ac:dyDescent="0.2">
      <c r="A378" s="702" t="s">
        <v>896</v>
      </c>
      <c r="B378" s="702" t="s">
        <v>900</v>
      </c>
      <c r="C378" s="702" t="s">
        <v>891</v>
      </c>
      <c r="D378" s="702" t="s">
        <v>105</v>
      </c>
      <c r="E378" s="702" t="s">
        <v>106</v>
      </c>
      <c r="F378" s="702" t="s">
        <v>107</v>
      </c>
      <c r="G378" s="702" t="s">
        <v>4009</v>
      </c>
      <c r="H378" s="703">
        <v>42548</v>
      </c>
      <c r="I378" s="704">
        <v>492.23</v>
      </c>
      <c r="J378" s="704">
        <v>1</v>
      </c>
      <c r="K378" s="704">
        <f t="shared" si="5"/>
        <v>492.23</v>
      </c>
      <c r="L378" s="702" t="s">
        <v>4010</v>
      </c>
      <c r="M378" s="702" t="s">
        <v>132</v>
      </c>
      <c r="N378" s="703">
        <v>42549</v>
      </c>
      <c r="O378" s="702" t="s">
        <v>72</v>
      </c>
    </row>
    <row r="379" spans="1:15" s="705" customFormat="1" x14ac:dyDescent="0.2">
      <c r="A379" s="702" t="s">
        <v>896</v>
      </c>
      <c r="B379" s="702" t="s">
        <v>900</v>
      </c>
      <c r="C379" s="702" t="s">
        <v>891</v>
      </c>
      <c r="D379" s="702" t="s">
        <v>105</v>
      </c>
      <c r="E379" s="702" t="s">
        <v>106</v>
      </c>
      <c r="F379" s="702" t="s">
        <v>107</v>
      </c>
      <c r="G379" s="702" t="s">
        <v>4011</v>
      </c>
      <c r="H379" s="703">
        <v>42548</v>
      </c>
      <c r="I379" s="704">
        <v>96.11</v>
      </c>
      <c r="J379" s="704">
        <v>1</v>
      </c>
      <c r="K379" s="704">
        <f t="shared" si="5"/>
        <v>96.11</v>
      </c>
      <c r="L379" s="702" t="s">
        <v>4012</v>
      </c>
      <c r="M379" s="702" t="s">
        <v>135</v>
      </c>
      <c r="N379" s="703">
        <v>42549</v>
      </c>
      <c r="O379" s="702" t="s">
        <v>72</v>
      </c>
    </row>
    <row r="380" spans="1:15" s="705" customFormat="1" x14ac:dyDescent="0.2">
      <c r="A380" s="702" t="s">
        <v>896</v>
      </c>
      <c r="B380" s="702" t="s">
        <v>900</v>
      </c>
      <c r="C380" s="702" t="s">
        <v>891</v>
      </c>
      <c r="D380" s="702" t="s">
        <v>105</v>
      </c>
      <c r="E380" s="702" t="s">
        <v>106</v>
      </c>
      <c r="F380" s="702" t="s">
        <v>107</v>
      </c>
      <c r="G380" s="702" t="s">
        <v>4013</v>
      </c>
      <c r="H380" s="703">
        <v>42548</v>
      </c>
      <c r="I380" s="704">
        <v>206.91</v>
      </c>
      <c r="J380" s="704">
        <v>1</v>
      </c>
      <c r="K380" s="704">
        <f t="shared" si="5"/>
        <v>206.91</v>
      </c>
      <c r="L380" s="702" t="s">
        <v>4014</v>
      </c>
      <c r="M380" s="702" t="s">
        <v>2458</v>
      </c>
      <c r="N380" s="703">
        <v>42549</v>
      </c>
      <c r="O380" s="702" t="s">
        <v>72</v>
      </c>
    </row>
    <row r="381" spans="1:15" s="705" customFormat="1" x14ac:dyDescent="0.2">
      <c r="A381" s="702" t="s">
        <v>896</v>
      </c>
      <c r="B381" s="702" t="s">
        <v>900</v>
      </c>
      <c r="C381" s="702" t="s">
        <v>891</v>
      </c>
      <c r="D381" s="702" t="s">
        <v>105</v>
      </c>
      <c r="E381" s="702" t="s">
        <v>106</v>
      </c>
      <c r="F381" s="702" t="s">
        <v>107</v>
      </c>
      <c r="G381" s="702" t="s">
        <v>4015</v>
      </c>
      <c r="H381" s="703">
        <v>42548</v>
      </c>
      <c r="I381" s="704">
        <v>358.16</v>
      </c>
      <c r="J381" s="704">
        <v>1</v>
      </c>
      <c r="K381" s="704">
        <f t="shared" si="5"/>
        <v>358.16</v>
      </c>
      <c r="L381" s="702" t="s">
        <v>4016</v>
      </c>
      <c r="M381" s="702" t="s">
        <v>87</v>
      </c>
      <c r="N381" s="703">
        <v>42549</v>
      </c>
      <c r="O381" s="702" t="s">
        <v>72</v>
      </c>
    </row>
    <row r="382" spans="1:15" s="705" customFormat="1" x14ac:dyDescent="0.2">
      <c r="A382" s="702" t="s">
        <v>896</v>
      </c>
      <c r="B382" s="702" t="s">
        <v>900</v>
      </c>
      <c r="C382" s="702" t="s">
        <v>891</v>
      </c>
      <c r="D382" s="702" t="s">
        <v>105</v>
      </c>
      <c r="E382" s="702" t="s">
        <v>106</v>
      </c>
      <c r="F382" s="702" t="s">
        <v>107</v>
      </c>
      <c r="G382" s="702" t="s">
        <v>4017</v>
      </c>
      <c r="H382" s="703">
        <v>42548</v>
      </c>
      <c r="I382" s="704">
        <v>312.95</v>
      </c>
      <c r="J382" s="704">
        <v>1</v>
      </c>
      <c r="K382" s="704">
        <f t="shared" si="5"/>
        <v>312.95</v>
      </c>
      <c r="L382" s="702" t="s">
        <v>4004</v>
      </c>
      <c r="M382" s="702" t="s">
        <v>295</v>
      </c>
      <c r="N382" s="703">
        <v>42549</v>
      </c>
      <c r="O382" s="702" t="s">
        <v>72</v>
      </c>
    </row>
    <row r="383" spans="1:15" s="705" customFormat="1" x14ac:dyDescent="0.2">
      <c r="A383" s="702" t="s">
        <v>896</v>
      </c>
      <c r="B383" s="702" t="s">
        <v>900</v>
      </c>
      <c r="C383" s="702" t="s">
        <v>891</v>
      </c>
      <c r="D383" s="702" t="s">
        <v>105</v>
      </c>
      <c r="E383" s="702" t="s">
        <v>106</v>
      </c>
      <c r="F383" s="702" t="s">
        <v>107</v>
      </c>
      <c r="G383" s="702" t="s">
        <v>4018</v>
      </c>
      <c r="H383" s="703">
        <v>42545</v>
      </c>
      <c r="I383" s="704">
        <v>42.62</v>
      </c>
      <c r="J383" s="704">
        <v>1</v>
      </c>
      <c r="K383" s="704">
        <f t="shared" si="5"/>
        <v>42.62</v>
      </c>
      <c r="L383" s="702" t="s">
        <v>4019</v>
      </c>
      <c r="M383" s="702" t="s">
        <v>2102</v>
      </c>
      <c r="N383" s="703">
        <v>42546</v>
      </c>
      <c r="O383" s="702" t="s">
        <v>72</v>
      </c>
    </row>
    <row r="384" spans="1:15" s="705" customFormat="1" x14ac:dyDescent="0.2">
      <c r="A384" s="702" t="s">
        <v>896</v>
      </c>
      <c r="B384" s="702" t="s">
        <v>900</v>
      </c>
      <c r="C384" s="702" t="s">
        <v>891</v>
      </c>
      <c r="D384" s="702" t="s">
        <v>105</v>
      </c>
      <c r="E384" s="702" t="s">
        <v>106</v>
      </c>
      <c r="F384" s="702" t="s">
        <v>107</v>
      </c>
      <c r="G384" s="702" t="s">
        <v>4020</v>
      </c>
      <c r="H384" s="703">
        <v>42544</v>
      </c>
      <c r="I384" s="704">
        <v>10.58</v>
      </c>
      <c r="J384" s="704">
        <v>1</v>
      </c>
      <c r="K384" s="704">
        <f t="shared" si="5"/>
        <v>10.58</v>
      </c>
      <c r="L384" s="702" t="s">
        <v>4021</v>
      </c>
      <c r="M384" s="702" t="s">
        <v>2102</v>
      </c>
      <c r="N384" s="703">
        <v>42545</v>
      </c>
      <c r="O384" s="702" t="s">
        <v>72</v>
      </c>
    </row>
    <row r="385" spans="1:15" s="705" customFormat="1" x14ac:dyDescent="0.2">
      <c r="A385" s="702" t="s">
        <v>896</v>
      </c>
      <c r="B385" s="702" t="s">
        <v>900</v>
      </c>
      <c r="C385" s="702" t="s">
        <v>891</v>
      </c>
      <c r="D385" s="702" t="s">
        <v>105</v>
      </c>
      <c r="E385" s="702" t="s">
        <v>106</v>
      </c>
      <c r="F385" s="702" t="s">
        <v>107</v>
      </c>
      <c r="G385" s="702" t="s">
        <v>4022</v>
      </c>
      <c r="H385" s="703">
        <v>42544</v>
      </c>
      <c r="I385" s="704">
        <v>294.02999999999997</v>
      </c>
      <c r="J385" s="704">
        <v>1</v>
      </c>
      <c r="K385" s="704">
        <f t="shared" si="5"/>
        <v>294.02999999999997</v>
      </c>
      <c r="L385" s="702" t="s">
        <v>4023</v>
      </c>
      <c r="M385" s="702" t="s">
        <v>418</v>
      </c>
      <c r="N385" s="703">
        <v>42545</v>
      </c>
      <c r="O385" s="702" t="s">
        <v>72</v>
      </c>
    </row>
    <row r="386" spans="1:15" s="705" customFormat="1" x14ac:dyDescent="0.2">
      <c r="A386" s="702" t="s">
        <v>896</v>
      </c>
      <c r="B386" s="702" t="s">
        <v>900</v>
      </c>
      <c r="C386" s="702" t="s">
        <v>891</v>
      </c>
      <c r="D386" s="702" t="s">
        <v>105</v>
      </c>
      <c r="E386" s="702" t="s">
        <v>106</v>
      </c>
      <c r="F386" s="702" t="s">
        <v>107</v>
      </c>
      <c r="G386" s="702" t="s">
        <v>4024</v>
      </c>
      <c r="H386" s="703">
        <v>42544</v>
      </c>
      <c r="I386" s="704">
        <v>356.22</v>
      </c>
      <c r="J386" s="704">
        <v>1</v>
      </c>
      <c r="K386" s="704">
        <f t="shared" si="5"/>
        <v>356.22</v>
      </c>
      <c r="L386" s="702" t="s">
        <v>4000</v>
      </c>
      <c r="M386" s="702" t="s">
        <v>87</v>
      </c>
      <c r="N386" s="703">
        <v>42545</v>
      </c>
      <c r="O386" s="702" t="s">
        <v>72</v>
      </c>
    </row>
    <row r="387" spans="1:15" s="705" customFormat="1" x14ac:dyDescent="0.2">
      <c r="A387" s="702" t="s">
        <v>896</v>
      </c>
      <c r="B387" s="702" t="s">
        <v>900</v>
      </c>
      <c r="C387" s="702" t="s">
        <v>891</v>
      </c>
      <c r="D387" s="702" t="s">
        <v>105</v>
      </c>
      <c r="E387" s="702" t="s">
        <v>106</v>
      </c>
      <c r="F387" s="702" t="s">
        <v>107</v>
      </c>
      <c r="G387" s="702" t="s">
        <v>4025</v>
      </c>
      <c r="H387" s="703">
        <v>42543</v>
      </c>
      <c r="I387" s="704">
        <v>2565.1999999999998</v>
      </c>
      <c r="J387" s="704">
        <v>1</v>
      </c>
      <c r="K387" s="704">
        <f t="shared" ref="K387:K450" si="6">I387*J387</f>
        <v>2565.1999999999998</v>
      </c>
      <c r="L387" s="702" t="s">
        <v>4026</v>
      </c>
      <c r="M387" s="702" t="s">
        <v>87</v>
      </c>
      <c r="N387" s="703">
        <v>42544</v>
      </c>
      <c r="O387" s="702" t="s">
        <v>72</v>
      </c>
    </row>
    <row r="388" spans="1:15" s="705" customFormat="1" x14ac:dyDescent="0.2">
      <c r="A388" s="702" t="s">
        <v>896</v>
      </c>
      <c r="B388" s="702" t="s">
        <v>900</v>
      </c>
      <c r="C388" s="702" t="s">
        <v>891</v>
      </c>
      <c r="D388" s="702" t="s">
        <v>105</v>
      </c>
      <c r="E388" s="702" t="s">
        <v>106</v>
      </c>
      <c r="F388" s="702" t="s">
        <v>107</v>
      </c>
      <c r="G388" s="702" t="s">
        <v>4027</v>
      </c>
      <c r="H388" s="703">
        <v>42543</v>
      </c>
      <c r="I388" s="704">
        <v>436.81</v>
      </c>
      <c r="J388" s="704">
        <v>1</v>
      </c>
      <c r="K388" s="704">
        <f t="shared" si="6"/>
        <v>436.81</v>
      </c>
      <c r="L388" s="702" t="s">
        <v>4028</v>
      </c>
      <c r="M388" s="702" t="s">
        <v>377</v>
      </c>
      <c r="N388" s="703">
        <v>42544</v>
      </c>
      <c r="O388" s="702" t="s">
        <v>72</v>
      </c>
    </row>
    <row r="389" spans="1:15" s="705" customFormat="1" x14ac:dyDescent="0.2">
      <c r="A389" s="702" t="s">
        <v>896</v>
      </c>
      <c r="B389" s="702" t="s">
        <v>900</v>
      </c>
      <c r="C389" s="702" t="s">
        <v>891</v>
      </c>
      <c r="D389" s="702" t="s">
        <v>105</v>
      </c>
      <c r="E389" s="702" t="s">
        <v>106</v>
      </c>
      <c r="F389" s="702" t="s">
        <v>107</v>
      </c>
      <c r="G389" s="702" t="s">
        <v>4029</v>
      </c>
      <c r="H389" s="703">
        <v>42543</v>
      </c>
      <c r="I389" s="704">
        <v>350.9</v>
      </c>
      <c r="J389" s="704">
        <v>1</v>
      </c>
      <c r="K389" s="704">
        <f t="shared" si="6"/>
        <v>350.9</v>
      </c>
      <c r="L389" s="702" t="s">
        <v>4030</v>
      </c>
      <c r="M389" s="702" t="s">
        <v>377</v>
      </c>
      <c r="N389" s="703">
        <v>42544</v>
      </c>
      <c r="O389" s="702" t="s">
        <v>72</v>
      </c>
    </row>
    <row r="390" spans="1:15" s="705" customFormat="1" x14ac:dyDescent="0.2">
      <c r="A390" s="702" t="s">
        <v>896</v>
      </c>
      <c r="B390" s="702" t="s">
        <v>900</v>
      </c>
      <c r="C390" s="702" t="s">
        <v>891</v>
      </c>
      <c r="D390" s="702" t="s">
        <v>105</v>
      </c>
      <c r="E390" s="702" t="s">
        <v>106</v>
      </c>
      <c r="F390" s="702" t="s">
        <v>107</v>
      </c>
      <c r="G390" s="702" t="s">
        <v>4031</v>
      </c>
      <c r="H390" s="703">
        <v>42542</v>
      </c>
      <c r="I390" s="704">
        <v>605</v>
      </c>
      <c r="J390" s="704">
        <v>1</v>
      </c>
      <c r="K390" s="704">
        <f t="shared" si="6"/>
        <v>605</v>
      </c>
      <c r="L390" s="702" t="s">
        <v>4032</v>
      </c>
      <c r="M390" s="702" t="s">
        <v>299</v>
      </c>
      <c r="N390" s="703">
        <v>42543</v>
      </c>
      <c r="O390" s="702" t="s">
        <v>72</v>
      </c>
    </row>
    <row r="391" spans="1:15" s="705" customFormat="1" x14ac:dyDescent="0.2">
      <c r="A391" s="702" t="s">
        <v>896</v>
      </c>
      <c r="B391" s="702" t="s">
        <v>900</v>
      </c>
      <c r="C391" s="702" t="s">
        <v>891</v>
      </c>
      <c r="D391" s="702" t="s">
        <v>105</v>
      </c>
      <c r="E391" s="702" t="s">
        <v>106</v>
      </c>
      <c r="F391" s="702" t="s">
        <v>107</v>
      </c>
      <c r="G391" s="702" t="s">
        <v>4033</v>
      </c>
      <c r="H391" s="703">
        <v>42542</v>
      </c>
      <c r="I391" s="704">
        <v>185.13</v>
      </c>
      <c r="J391" s="704">
        <v>1</v>
      </c>
      <c r="K391" s="704">
        <f t="shared" si="6"/>
        <v>185.13</v>
      </c>
      <c r="L391" s="702" t="s">
        <v>4034</v>
      </c>
      <c r="M391" s="702" t="s">
        <v>419</v>
      </c>
      <c r="N391" s="703">
        <v>42543</v>
      </c>
      <c r="O391" s="702" t="s">
        <v>72</v>
      </c>
    </row>
    <row r="392" spans="1:15" s="705" customFormat="1" x14ac:dyDescent="0.2">
      <c r="A392" s="702" t="s">
        <v>896</v>
      </c>
      <c r="B392" s="702" t="s">
        <v>900</v>
      </c>
      <c r="C392" s="702" t="s">
        <v>891</v>
      </c>
      <c r="D392" s="702" t="s">
        <v>105</v>
      </c>
      <c r="E392" s="702" t="s">
        <v>106</v>
      </c>
      <c r="F392" s="702" t="s">
        <v>107</v>
      </c>
      <c r="G392" s="702" t="s">
        <v>4035</v>
      </c>
      <c r="H392" s="703">
        <v>42541</v>
      </c>
      <c r="I392" s="704">
        <v>104.3</v>
      </c>
      <c r="J392" s="704">
        <v>1</v>
      </c>
      <c r="K392" s="704">
        <f t="shared" si="6"/>
        <v>104.3</v>
      </c>
      <c r="L392" s="702" t="s">
        <v>4036</v>
      </c>
      <c r="M392" s="702" t="s">
        <v>419</v>
      </c>
      <c r="N392" s="703">
        <v>42542</v>
      </c>
      <c r="O392" s="702" t="s">
        <v>72</v>
      </c>
    </row>
    <row r="393" spans="1:15" s="705" customFormat="1" x14ac:dyDescent="0.2">
      <c r="A393" s="702" t="s">
        <v>896</v>
      </c>
      <c r="B393" s="702" t="s">
        <v>900</v>
      </c>
      <c r="C393" s="702" t="s">
        <v>891</v>
      </c>
      <c r="D393" s="702" t="s">
        <v>105</v>
      </c>
      <c r="E393" s="702" t="s">
        <v>106</v>
      </c>
      <c r="F393" s="702" t="s">
        <v>107</v>
      </c>
      <c r="G393" s="702" t="s">
        <v>4037</v>
      </c>
      <c r="H393" s="703">
        <v>42541</v>
      </c>
      <c r="I393" s="704">
        <v>210.54</v>
      </c>
      <c r="J393" s="704">
        <v>1</v>
      </c>
      <c r="K393" s="704">
        <f t="shared" si="6"/>
        <v>210.54</v>
      </c>
      <c r="L393" s="702" t="s">
        <v>4038</v>
      </c>
      <c r="M393" s="702" t="s">
        <v>377</v>
      </c>
      <c r="N393" s="703">
        <v>42542</v>
      </c>
      <c r="O393" s="702" t="s">
        <v>72</v>
      </c>
    </row>
    <row r="394" spans="1:15" s="705" customFormat="1" x14ac:dyDescent="0.2">
      <c r="A394" s="702" t="s">
        <v>896</v>
      </c>
      <c r="B394" s="702" t="s">
        <v>900</v>
      </c>
      <c r="C394" s="702" t="s">
        <v>891</v>
      </c>
      <c r="D394" s="702" t="s">
        <v>105</v>
      </c>
      <c r="E394" s="702" t="s">
        <v>106</v>
      </c>
      <c r="F394" s="702" t="s">
        <v>107</v>
      </c>
      <c r="G394" s="702" t="s">
        <v>4039</v>
      </c>
      <c r="H394" s="703">
        <v>42538</v>
      </c>
      <c r="I394" s="704">
        <v>110.11</v>
      </c>
      <c r="J394" s="704">
        <v>1</v>
      </c>
      <c r="K394" s="704">
        <f t="shared" si="6"/>
        <v>110.11</v>
      </c>
      <c r="L394" s="702" t="s">
        <v>4040</v>
      </c>
      <c r="M394" s="702" t="s">
        <v>87</v>
      </c>
      <c r="N394" s="703">
        <v>42539</v>
      </c>
      <c r="O394" s="702" t="s">
        <v>72</v>
      </c>
    </row>
    <row r="395" spans="1:15" s="705" customFormat="1" x14ac:dyDescent="0.2">
      <c r="A395" s="702" t="s">
        <v>896</v>
      </c>
      <c r="B395" s="702" t="s">
        <v>900</v>
      </c>
      <c r="C395" s="702" t="s">
        <v>891</v>
      </c>
      <c r="D395" s="702" t="s">
        <v>105</v>
      </c>
      <c r="E395" s="702" t="s">
        <v>106</v>
      </c>
      <c r="F395" s="702" t="s">
        <v>107</v>
      </c>
      <c r="G395" s="702" t="s">
        <v>4041</v>
      </c>
      <c r="H395" s="703">
        <v>42537</v>
      </c>
      <c r="I395" s="704">
        <v>421.08</v>
      </c>
      <c r="J395" s="704">
        <v>1</v>
      </c>
      <c r="K395" s="704">
        <f t="shared" si="6"/>
        <v>421.08</v>
      </c>
      <c r="L395" s="702" t="s">
        <v>4042</v>
      </c>
      <c r="M395" s="702" t="s">
        <v>87</v>
      </c>
      <c r="N395" s="703">
        <v>42538</v>
      </c>
      <c r="O395" s="702" t="s">
        <v>72</v>
      </c>
    </row>
    <row r="396" spans="1:15" s="705" customFormat="1" x14ac:dyDescent="0.2">
      <c r="A396" s="702" t="s">
        <v>896</v>
      </c>
      <c r="B396" s="702" t="s">
        <v>900</v>
      </c>
      <c r="C396" s="702" t="s">
        <v>891</v>
      </c>
      <c r="D396" s="702" t="s">
        <v>105</v>
      </c>
      <c r="E396" s="702" t="s">
        <v>106</v>
      </c>
      <c r="F396" s="702" t="s">
        <v>107</v>
      </c>
      <c r="G396" s="702" t="s">
        <v>4043</v>
      </c>
      <c r="H396" s="703">
        <v>42536</v>
      </c>
      <c r="I396" s="704">
        <v>325.49</v>
      </c>
      <c r="J396" s="704">
        <v>1</v>
      </c>
      <c r="K396" s="704">
        <f t="shared" si="6"/>
        <v>325.49</v>
      </c>
      <c r="L396" s="702" t="s">
        <v>4044</v>
      </c>
      <c r="M396" s="702" t="s">
        <v>135</v>
      </c>
      <c r="N396" s="703">
        <v>42538</v>
      </c>
      <c r="O396" s="702" t="s">
        <v>72</v>
      </c>
    </row>
    <row r="397" spans="1:15" s="705" customFormat="1" x14ac:dyDescent="0.2">
      <c r="A397" s="702" t="s">
        <v>896</v>
      </c>
      <c r="B397" s="702" t="s">
        <v>900</v>
      </c>
      <c r="C397" s="702" t="s">
        <v>891</v>
      </c>
      <c r="D397" s="702" t="s">
        <v>105</v>
      </c>
      <c r="E397" s="702" t="s">
        <v>106</v>
      </c>
      <c r="F397" s="702" t="s">
        <v>107</v>
      </c>
      <c r="G397" s="702" t="s">
        <v>4045</v>
      </c>
      <c r="H397" s="703">
        <v>42536</v>
      </c>
      <c r="I397" s="704">
        <v>528.77</v>
      </c>
      <c r="J397" s="704">
        <v>1</v>
      </c>
      <c r="K397" s="704">
        <f t="shared" si="6"/>
        <v>528.77</v>
      </c>
      <c r="L397" s="702" t="s">
        <v>4016</v>
      </c>
      <c r="M397" s="702" t="s">
        <v>87</v>
      </c>
      <c r="N397" s="703">
        <v>42538</v>
      </c>
      <c r="O397" s="702" t="s">
        <v>72</v>
      </c>
    </row>
    <row r="398" spans="1:15" s="705" customFormat="1" x14ac:dyDescent="0.2">
      <c r="A398" s="702" t="s">
        <v>896</v>
      </c>
      <c r="B398" s="702" t="s">
        <v>900</v>
      </c>
      <c r="C398" s="702" t="s">
        <v>891</v>
      </c>
      <c r="D398" s="702" t="s">
        <v>105</v>
      </c>
      <c r="E398" s="702" t="s">
        <v>106</v>
      </c>
      <c r="F398" s="702" t="s">
        <v>107</v>
      </c>
      <c r="G398" s="702" t="s">
        <v>4046</v>
      </c>
      <c r="H398" s="703">
        <v>42535</v>
      </c>
      <c r="I398" s="704">
        <v>477.95</v>
      </c>
      <c r="J398" s="704">
        <v>1</v>
      </c>
      <c r="K398" s="704">
        <f t="shared" si="6"/>
        <v>477.95</v>
      </c>
      <c r="L398" s="702" t="s">
        <v>4047</v>
      </c>
      <c r="M398" s="702" t="s">
        <v>87</v>
      </c>
      <c r="N398" s="703">
        <v>42538</v>
      </c>
      <c r="O398" s="702" t="s">
        <v>72</v>
      </c>
    </row>
    <row r="399" spans="1:15" s="705" customFormat="1" x14ac:dyDescent="0.2">
      <c r="A399" s="702" t="s">
        <v>896</v>
      </c>
      <c r="B399" s="702" t="s">
        <v>900</v>
      </c>
      <c r="C399" s="702" t="s">
        <v>891</v>
      </c>
      <c r="D399" s="702" t="s">
        <v>105</v>
      </c>
      <c r="E399" s="702" t="s">
        <v>106</v>
      </c>
      <c r="F399" s="702" t="s">
        <v>107</v>
      </c>
      <c r="G399" s="702" t="s">
        <v>4048</v>
      </c>
      <c r="H399" s="703">
        <v>42535</v>
      </c>
      <c r="I399" s="704">
        <v>148.83000000000001</v>
      </c>
      <c r="J399" s="704">
        <v>1</v>
      </c>
      <c r="K399" s="704">
        <f t="shared" si="6"/>
        <v>148.83000000000001</v>
      </c>
      <c r="L399" s="702" t="s">
        <v>4040</v>
      </c>
      <c r="M399" s="702" t="s">
        <v>87</v>
      </c>
      <c r="N399" s="703">
        <v>42538</v>
      </c>
      <c r="O399" s="702" t="s">
        <v>72</v>
      </c>
    </row>
    <row r="400" spans="1:15" s="705" customFormat="1" x14ac:dyDescent="0.2">
      <c r="A400" s="702" t="s">
        <v>896</v>
      </c>
      <c r="B400" s="702" t="s">
        <v>900</v>
      </c>
      <c r="C400" s="702" t="s">
        <v>891</v>
      </c>
      <c r="D400" s="702" t="s">
        <v>105</v>
      </c>
      <c r="E400" s="702" t="s">
        <v>106</v>
      </c>
      <c r="F400" s="702" t="s">
        <v>107</v>
      </c>
      <c r="G400" s="702" t="s">
        <v>4049</v>
      </c>
      <c r="H400" s="703">
        <v>42535</v>
      </c>
      <c r="I400" s="704">
        <v>543.29</v>
      </c>
      <c r="J400" s="704">
        <v>1</v>
      </c>
      <c r="K400" s="704">
        <f t="shared" si="6"/>
        <v>543.29</v>
      </c>
      <c r="L400" s="702" t="s">
        <v>4050</v>
      </c>
      <c r="M400" s="702" t="s">
        <v>299</v>
      </c>
      <c r="N400" s="703">
        <v>42538</v>
      </c>
      <c r="O400" s="702" t="s">
        <v>72</v>
      </c>
    </row>
    <row r="401" spans="1:15" s="705" customFormat="1" x14ac:dyDescent="0.2">
      <c r="A401" s="702" t="s">
        <v>896</v>
      </c>
      <c r="B401" s="702" t="s">
        <v>900</v>
      </c>
      <c r="C401" s="702" t="s">
        <v>891</v>
      </c>
      <c r="D401" s="702" t="s">
        <v>105</v>
      </c>
      <c r="E401" s="702" t="s">
        <v>106</v>
      </c>
      <c r="F401" s="702" t="s">
        <v>107</v>
      </c>
      <c r="G401" s="702" t="s">
        <v>4051</v>
      </c>
      <c r="H401" s="703">
        <v>42534</v>
      </c>
      <c r="I401" s="704">
        <v>13.39</v>
      </c>
      <c r="J401" s="704">
        <v>1</v>
      </c>
      <c r="K401" s="704">
        <f t="shared" si="6"/>
        <v>13.39</v>
      </c>
      <c r="L401" s="702" t="s">
        <v>4052</v>
      </c>
      <c r="M401" s="702" t="s">
        <v>174</v>
      </c>
      <c r="N401" s="703">
        <v>42538</v>
      </c>
      <c r="O401" s="702" t="s">
        <v>72</v>
      </c>
    </row>
    <row r="402" spans="1:15" s="705" customFormat="1" x14ac:dyDescent="0.2">
      <c r="A402" s="702" t="s">
        <v>896</v>
      </c>
      <c r="B402" s="702" t="s">
        <v>900</v>
      </c>
      <c r="C402" s="702" t="s">
        <v>891</v>
      </c>
      <c r="D402" s="702" t="s">
        <v>105</v>
      </c>
      <c r="E402" s="702" t="s">
        <v>106</v>
      </c>
      <c r="F402" s="702" t="s">
        <v>107</v>
      </c>
      <c r="G402" s="702" t="s">
        <v>4053</v>
      </c>
      <c r="H402" s="703">
        <v>42534</v>
      </c>
      <c r="I402" s="704">
        <v>101.11</v>
      </c>
      <c r="J402" s="704">
        <v>1</v>
      </c>
      <c r="K402" s="704">
        <f t="shared" si="6"/>
        <v>101.11</v>
      </c>
      <c r="L402" s="702" t="s">
        <v>4054</v>
      </c>
      <c r="M402" s="702" t="s">
        <v>377</v>
      </c>
      <c r="N402" s="703">
        <v>42535</v>
      </c>
      <c r="O402" s="702" t="s">
        <v>72</v>
      </c>
    </row>
    <row r="403" spans="1:15" s="705" customFormat="1" x14ac:dyDescent="0.2">
      <c r="A403" s="702" t="s">
        <v>896</v>
      </c>
      <c r="B403" s="702" t="s">
        <v>900</v>
      </c>
      <c r="C403" s="702" t="s">
        <v>891</v>
      </c>
      <c r="D403" s="702" t="s">
        <v>105</v>
      </c>
      <c r="E403" s="702" t="s">
        <v>106</v>
      </c>
      <c r="F403" s="702" t="s">
        <v>107</v>
      </c>
      <c r="G403" s="702" t="s">
        <v>4055</v>
      </c>
      <c r="H403" s="703">
        <v>42530</v>
      </c>
      <c r="I403" s="704">
        <v>368.54</v>
      </c>
      <c r="J403" s="704">
        <v>1</v>
      </c>
      <c r="K403" s="704">
        <f t="shared" si="6"/>
        <v>368.54</v>
      </c>
      <c r="L403" s="702" t="s">
        <v>4056</v>
      </c>
      <c r="M403" s="702" t="s">
        <v>87</v>
      </c>
      <c r="N403" s="703">
        <v>42538</v>
      </c>
      <c r="O403" s="702" t="s">
        <v>72</v>
      </c>
    </row>
    <row r="404" spans="1:15" s="705" customFormat="1" x14ac:dyDescent="0.2">
      <c r="A404" s="702" t="s">
        <v>896</v>
      </c>
      <c r="B404" s="702" t="s">
        <v>900</v>
      </c>
      <c r="C404" s="702" t="s">
        <v>891</v>
      </c>
      <c r="D404" s="702" t="s">
        <v>105</v>
      </c>
      <c r="E404" s="702" t="s">
        <v>106</v>
      </c>
      <c r="F404" s="702" t="s">
        <v>107</v>
      </c>
      <c r="G404" s="702" t="s">
        <v>4057</v>
      </c>
      <c r="H404" s="703">
        <v>42530</v>
      </c>
      <c r="I404" s="704">
        <v>47.83</v>
      </c>
      <c r="J404" s="704">
        <v>1</v>
      </c>
      <c r="K404" s="704">
        <f t="shared" si="6"/>
        <v>47.83</v>
      </c>
      <c r="L404" s="702" t="s">
        <v>4058</v>
      </c>
      <c r="M404" s="702" t="s">
        <v>377</v>
      </c>
      <c r="N404" s="703">
        <v>42531</v>
      </c>
      <c r="O404" s="702" t="s">
        <v>72</v>
      </c>
    </row>
    <row r="405" spans="1:15" s="705" customFormat="1" x14ac:dyDescent="0.2">
      <c r="A405" s="702" t="s">
        <v>896</v>
      </c>
      <c r="B405" s="702" t="s">
        <v>900</v>
      </c>
      <c r="C405" s="702" t="s">
        <v>891</v>
      </c>
      <c r="D405" s="702" t="s">
        <v>105</v>
      </c>
      <c r="E405" s="702" t="s">
        <v>106</v>
      </c>
      <c r="F405" s="702" t="s">
        <v>107</v>
      </c>
      <c r="G405" s="702" t="s">
        <v>4059</v>
      </c>
      <c r="H405" s="703">
        <v>42530</v>
      </c>
      <c r="I405" s="704">
        <v>54.12</v>
      </c>
      <c r="J405" s="704">
        <v>1</v>
      </c>
      <c r="K405" s="704">
        <f t="shared" si="6"/>
        <v>54.12</v>
      </c>
      <c r="L405" s="702" t="s">
        <v>4060</v>
      </c>
      <c r="M405" s="702" t="s">
        <v>377</v>
      </c>
      <c r="N405" s="703">
        <v>42531</v>
      </c>
      <c r="O405" s="702" t="s">
        <v>72</v>
      </c>
    </row>
    <row r="406" spans="1:15" s="705" customFormat="1" x14ac:dyDescent="0.2">
      <c r="A406" s="702" t="s">
        <v>896</v>
      </c>
      <c r="B406" s="702" t="s">
        <v>900</v>
      </c>
      <c r="C406" s="702" t="s">
        <v>891</v>
      </c>
      <c r="D406" s="702" t="s">
        <v>105</v>
      </c>
      <c r="E406" s="702" t="s">
        <v>106</v>
      </c>
      <c r="F406" s="702" t="s">
        <v>107</v>
      </c>
      <c r="G406" s="702" t="s">
        <v>4061</v>
      </c>
      <c r="H406" s="703">
        <v>42528</v>
      </c>
      <c r="I406" s="704">
        <v>2125.56</v>
      </c>
      <c r="J406" s="704">
        <v>1</v>
      </c>
      <c r="K406" s="704">
        <f t="shared" si="6"/>
        <v>2125.56</v>
      </c>
      <c r="L406" s="702" t="s">
        <v>4062</v>
      </c>
      <c r="M406" s="702" t="s">
        <v>419</v>
      </c>
      <c r="N406" s="703">
        <v>42538</v>
      </c>
      <c r="O406" s="702" t="s">
        <v>72</v>
      </c>
    </row>
    <row r="407" spans="1:15" s="705" customFormat="1" x14ac:dyDescent="0.2">
      <c r="A407" s="702" t="s">
        <v>896</v>
      </c>
      <c r="B407" s="702" t="s">
        <v>900</v>
      </c>
      <c r="C407" s="702" t="s">
        <v>891</v>
      </c>
      <c r="D407" s="702" t="s">
        <v>105</v>
      </c>
      <c r="E407" s="702" t="s">
        <v>106</v>
      </c>
      <c r="F407" s="702" t="s">
        <v>107</v>
      </c>
      <c r="G407" s="702" t="s">
        <v>4063</v>
      </c>
      <c r="H407" s="703">
        <v>42528</v>
      </c>
      <c r="I407" s="704">
        <v>431.97</v>
      </c>
      <c r="J407" s="704">
        <v>1</v>
      </c>
      <c r="K407" s="704">
        <f t="shared" si="6"/>
        <v>431.97</v>
      </c>
      <c r="L407" s="702" t="s">
        <v>4064</v>
      </c>
      <c r="M407" s="702" t="s">
        <v>299</v>
      </c>
      <c r="N407" s="703">
        <v>42538</v>
      </c>
      <c r="O407" s="702" t="s">
        <v>72</v>
      </c>
    </row>
    <row r="408" spans="1:15" s="705" customFormat="1" x14ac:dyDescent="0.2">
      <c r="A408" s="702" t="s">
        <v>896</v>
      </c>
      <c r="B408" s="702" t="s">
        <v>900</v>
      </c>
      <c r="C408" s="702" t="s">
        <v>891</v>
      </c>
      <c r="D408" s="702" t="s">
        <v>105</v>
      </c>
      <c r="E408" s="702" t="s">
        <v>106</v>
      </c>
      <c r="F408" s="702" t="s">
        <v>107</v>
      </c>
      <c r="G408" s="702" t="s">
        <v>4065</v>
      </c>
      <c r="H408" s="703">
        <v>42527</v>
      </c>
      <c r="I408" s="704">
        <v>209.68</v>
      </c>
      <c r="J408" s="704">
        <v>1</v>
      </c>
      <c r="K408" s="704">
        <f t="shared" si="6"/>
        <v>209.68</v>
      </c>
      <c r="L408" s="702" t="s">
        <v>4052</v>
      </c>
      <c r="M408" s="702" t="s">
        <v>174</v>
      </c>
      <c r="N408" s="703">
        <v>42538</v>
      </c>
      <c r="O408" s="702" t="s">
        <v>72</v>
      </c>
    </row>
    <row r="409" spans="1:15" s="705" customFormat="1" x14ac:dyDescent="0.2">
      <c r="A409" s="702" t="s">
        <v>896</v>
      </c>
      <c r="B409" s="702" t="s">
        <v>900</v>
      </c>
      <c r="C409" s="702" t="s">
        <v>891</v>
      </c>
      <c r="D409" s="702" t="s">
        <v>105</v>
      </c>
      <c r="E409" s="702" t="s">
        <v>106</v>
      </c>
      <c r="F409" s="702" t="s">
        <v>107</v>
      </c>
      <c r="G409" s="702" t="s">
        <v>4066</v>
      </c>
      <c r="H409" s="703">
        <v>42527</v>
      </c>
      <c r="I409" s="704">
        <v>308.55</v>
      </c>
      <c r="J409" s="704">
        <v>1</v>
      </c>
      <c r="K409" s="704">
        <f t="shared" si="6"/>
        <v>308.55</v>
      </c>
      <c r="L409" s="702" t="s">
        <v>4067</v>
      </c>
      <c r="M409" s="702" t="s">
        <v>299</v>
      </c>
      <c r="N409" s="703">
        <v>42538</v>
      </c>
      <c r="O409" s="702" t="s">
        <v>72</v>
      </c>
    </row>
    <row r="410" spans="1:15" s="705" customFormat="1" x14ac:dyDescent="0.2">
      <c r="A410" s="702" t="s">
        <v>896</v>
      </c>
      <c r="B410" s="702" t="s">
        <v>900</v>
      </c>
      <c r="C410" s="702" t="s">
        <v>891</v>
      </c>
      <c r="D410" s="702" t="s">
        <v>105</v>
      </c>
      <c r="E410" s="702" t="s">
        <v>106</v>
      </c>
      <c r="F410" s="702" t="s">
        <v>107</v>
      </c>
      <c r="G410" s="702" t="s">
        <v>4068</v>
      </c>
      <c r="H410" s="703">
        <v>42527</v>
      </c>
      <c r="I410" s="704">
        <v>191.65</v>
      </c>
      <c r="J410" s="704">
        <v>1</v>
      </c>
      <c r="K410" s="704">
        <f t="shared" si="6"/>
        <v>191.65</v>
      </c>
      <c r="L410" s="702" t="s">
        <v>4047</v>
      </c>
      <c r="M410" s="702" t="s">
        <v>87</v>
      </c>
      <c r="N410" s="703">
        <v>42538</v>
      </c>
      <c r="O410" s="702" t="s">
        <v>72</v>
      </c>
    </row>
    <row r="411" spans="1:15" s="705" customFormat="1" x14ac:dyDescent="0.2">
      <c r="A411" s="702" t="s">
        <v>896</v>
      </c>
      <c r="B411" s="702" t="s">
        <v>900</v>
      </c>
      <c r="C411" s="702" t="s">
        <v>891</v>
      </c>
      <c r="D411" s="702" t="s">
        <v>105</v>
      </c>
      <c r="E411" s="702" t="s">
        <v>106</v>
      </c>
      <c r="F411" s="702" t="s">
        <v>107</v>
      </c>
      <c r="G411" s="702" t="s">
        <v>4069</v>
      </c>
      <c r="H411" s="703">
        <v>42524</v>
      </c>
      <c r="I411" s="704">
        <v>388.41</v>
      </c>
      <c r="J411" s="704">
        <v>1</v>
      </c>
      <c r="K411" s="704">
        <f t="shared" si="6"/>
        <v>388.41</v>
      </c>
      <c r="L411" s="702" t="s">
        <v>4070</v>
      </c>
      <c r="M411" s="702" t="s">
        <v>299</v>
      </c>
      <c r="N411" s="703">
        <v>42538</v>
      </c>
      <c r="O411" s="702" t="s">
        <v>72</v>
      </c>
    </row>
    <row r="412" spans="1:15" s="705" customFormat="1" x14ac:dyDescent="0.2">
      <c r="A412" s="702" t="s">
        <v>896</v>
      </c>
      <c r="B412" s="702" t="s">
        <v>900</v>
      </c>
      <c r="C412" s="702" t="s">
        <v>891</v>
      </c>
      <c r="D412" s="702" t="s">
        <v>105</v>
      </c>
      <c r="E412" s="702" t="s">
        <v>106</v>
      </c>
      <c r="F412" s="702" t="s">
        <v>107</v>
      </c>
      <c r="G412" s="702" t="s">
        <v>4071</v>
      </c>
      <c r="H412" s="703">
        <v>42524</v>
      </c>
      <c r="I412" s="704">
        <v>330.33</v>
      </c>
      <c r="J412" s="704">
        <v>1</v>
      </c>
      <c r="K412" s="704">
        <f t="shared" si="6"/>
        <v>330.33</v>
      </c>
      <c r="L412" s="702" t="s">
        <v>4072</v>
      </c>
      <c r="M412" s="702" t="s">
        <v>87</v>
      </c>
      <c r="N412" s="703">
        <v>42538</v>
      </c>
      <c r="O412" s="702" t="s">
        <v>72</v>
      </c>
    </row>
    <row r="413" spans="1:15" s="705" customFormat="1" x14ac:dyDescent="0.2">
      <c r="A413" s="702" t="s">
        <v>896</v>
      </c>
      <c r="B413" s="702" t="s">
        <v>900</v>
      </c>
      <c r="C413" s="702" t="s">
        <v>891</v>
      </c>
      <c r="D413" s="702" t="s">
        <v>105</v>
      </c>
      <c r="E413" s="702" t="s">
        <v>106</v>
      </c>
      <c r="F413" s="702" t="s">
        <v>107</v>
      </c>
      <c r="G413" s="702" t="s">
        <v>4073</v>
      </c>
      <c r="H413" s="703">
        <v>42524</v>
      </c>
      <c r="I413" s="704">
        <v>383.3</v>
      </c>
      <c r="J413" s="704">
        <v>1</v>
      </c>
      <c r="K413" s="704">
        <f t="shared" si="6"/>
        <v>383.3</v>
      </c>
      <c r="L413" s="702" t="s">
        <v>4056</v>
      </c>
      <c r="M413" s="702" t="s">
        <v>87</v>
      </c>
      <c r="N413" s="703">
        <v>42538</v>
      </c>
      <c r="O413" s="702" t="s">
        <v>72</v>
      </c>
    </row>
    <row r="414" spans="1:15" s="705" customFormat="1" x14ac:dyDescent="0.2">
      <c r="A414" s="702" t="s">
        <v>896</v>
      </c>
      <c r="B414" s="702" t="s">
        <v>900</v>
      </c>
      <c r="C414" s="702" t="s">
        <v>891</v>
      </c>
      <c r="D414" s="702" t="s">
        <v>105</v>
      </c>
      <c r="E414" s="702" t="s">
        <v>106</v>
      </c>
      <c r="F414" s="702" t="s">
        <v>107</v>
      </c>
      <c r="G414" s="702" t="s">
        <v>4074</v>
      </c>
      <c r="H414" s="703">
        <v>42523</v>
      </c>
      <c r="I414" s="704">
        <v>143.99</v>
      </c>
      <c r="J414" s="704">
        <v>1</v>
      </c>
      <c r="K414" s="704">
        <f t="shared" si="6"/>
        <v>143.99</v>
      </c>
      <c r="L414" s="702" t="s">
        <v>4075</v>
      </c>
      <c r="M414" s="702" t="s">
        <v>329</v>
      </c>
      <c r="N414" s="703">
        <v>42538</v>
      </c>
      <c r="O414" s="702" t="s">
        <v>72</v>
      </c>
    </row>
    <row r="415" spans="1:15" s="705" customFormat="1" x14ac:dyDescent="0.2">
      <c r="A415" s="702" t="s">
        <v>896</v>
      </c>
      <c r="B415" s="702" t="s">
        <v>900</v>
      </c>
      <c r="C415" s="702" t="s">
        <v>891</v>
      </c>
      <c r="D415" s="702" t="s">
        <v>105</v>
      </c>
      <c r="E415" s="702" t="s">
        <v>106</v>
      </c>
      <c r="F415" s="702" t="s">
        <v>107</v>
      </c>
      <c r="G415" s="702" t="s">
        <v>4076</v>
      </c>
      <c r="H415" s="703">
        <v>42521</v>
      </c>
      <c r="I415" s="704">
        <v>659.81</v>
      </c>
      <c r="J415" s="704">
        <v>1</v>
      </c>
      <c r="K415" s="704">
        <f t="shared" si="6"/>
        <v>659.81</v>
      </c>
      <c r="L415" s="702" t="s">
        <v>4077</v>
      </c>
      <c r="M415" s="702" t="s">
        <v>132</v>
      </c>
      <c r="N415" s="703">
        <v>42538</v>
      </c>
      <c r="O415" s="702" t="s">
        <v>72</v>
      </c>
    </row>
    <row r="416" spans="1:15" s="705" customFormat="1" x14ac:dyDescent="0.2">
      <c r="A416" s="702" t="s">
        <v>896</v>
      </c>
      <c r="B416" s="702" t="s">
        <v>900</v>
      </c>
      <c r="C416" s="702" t="s">
        <v>891</v>
      </c>
      <c r="D416" s="702" t="s">
        <v>105</v>
      </c>
      <c r="E416" s="702" t="s">
        <v>106</v>
      </c>
      <c r="F416" s="702" t="s">
        <v>107</v>
      </c>
      <c r="G416" s="702" t="s">
        <v>4078</v>
      </c>
      <c r="H416" s="703">
        <v>42521</v>
      </c>
      <c r="I416" s="704">
        <v>5051.3599999999997</v>
      </c>
      <c r="J416" s="704">
        <v>1</v>
      </c>
      <c r="K416" s="704">
        <f t="shared" si="6"/>
        <v>5051.3599999999997</v>
      </c>
      <c r="L416" s="702" t="s">
        <v>4079</v>
      </c>
      <c r="M416" s="702" t="s">
        <v>377</v>
      </c>
      <c r="N416" s="703">
        <v>42522</v>
      </c>
      <c r="O416" s="702" t="s">
        <v>72</v>
      </c>
    </row>
    <row r="417" spans="1:15" s="705" customFormat="1" x14ac:dyDescent="0.2">
      <c r="A417" s="702" t="s">
        <v>896</v>
      </c>
      <c r="B417" s="702" t="s">
        <v>900</v>
      </c>
      <c r="C417" s="702" t="s">
        <v>891</v>
      </c>
      <c r="D417" s="702" t="s">
        <v>105</v>
      </c>
      <c r="E417" s="702" t="s">
        <v>106</v>
      </c>
      <c r="F417" s="702" t="s">
        <v>107</v>
      </c>
      <c r="G417" s="702" t="s">
        <v>4080</v>
      </c>
      <c r="H417" s="703">
        <v>42520</v>
      </c>
      <c r="I417" s="704">
        <v>271.04000000000002</v>
      </c>
      <c r="J417" s="704">
        <v>1</v>
      </c>
      <c r="K417" s="704">
        <f t="shared" si="6"/>
        <v>271.04000000000002</v>
      </c>
      <c r="L417" s="702" t="s">
        <v>4070</v>
      </c>
      <c r="M417" s="702" t="s">
        <v>299</v>
      </c>
      <c r="N417" s="703">
        <v>42538</v>
      </c>
      <c r="O417" s="702" t="s">
        <v>72</v>
      </c>
    </row>
    <row r="418" spans="1:15" s="705" customFormat="1" x14ac:dyDescent="0.2">
      <c r="A418" s="702" t="s">
        <v>896</v>
      </c>
      <c r="B418" s="702" t="s">
        <v>900</v>
      </c>
      <c r="C418" s="702" t="s">
        <v>891</v>
      </c>
      <c r="D418" s="702" t="s">
        <v>105</v>
      </c>
      <c r="E418" s="702" t="s">
        <v>106</v>
      </c>
      <c r="F418" s="702" t="s">
        <v>107</v>
      </c>
      <c r="G418" s="702" t="s">
        <v>4081</v>
      </c>
      <c r="H418" s="703">
        <v>42516</v>
      </c>
      <c r="I418" s="704">
        <v>56.07</v>
      </c>
      <c r="J418" s="704">
        <v>1</v>
      </c>
      <c r="K418" s="704">
        <f t="shared" si="6"/>
        <v>56.07</v>
      </c>
      <c r="L418" s="702" t="s">
        <v>2805</v>
      </c>
      <c r="M418" s="702" t="s">
        <v>132</v>
      </c>
      <c r="N418" s="703">
        <v>42538</v>
      </c>
      <c r="O418" s="702" t="s">
        <v>72</v>
      </c>
    </row>
    <row r="419" spans="1:15" s="705" customFormat="1" x14ac:dyDescent="0.2">
      <c r="A419" s="702" t="s">
        <v>896</v>
      </c>
      <c r="B419" s="702" t="s">
        <v>900</v>
      </c>
      <c r="C419" s="702" t="s">
        <v>891</v>
      </c>
      <c r="D419" s="702" t="s">
        <v>105</v>
      </c>
      <c r="E419" s="702" t="s">
        <v>106</v>
      </c>
      <c r="F419" s="702" t="s">
        <v>107</v>
      </c>
      <c r="G419" s="702" t="s">
        <v>4082</v>
      </c>
      <c r="H419" s="703">
        <v>42516</v>
      </c>
      <c r="I419" s="704">
        <v>220.22</v>
      </c>
      <c r="J419" s="704">
        <v>1</v>
      </c>
      <c r="K419" s="704">
        <f t="shared" si="6"/>
        <v>220.22</v>
      </c>
      <c r="L419" s="702" t="s">
        <v>4083</v>
      </c>
      <c r="M419" s="702" t="s">
        <v>419</v>
      </c>
      <c r="N419" s="703">
        <v>42538</v>
      </c>
      <c r="O419" s="702" t="s">
        <v>72</v>
      </c>
    </row>
    <row r="420" spans="1:15" s="705" customFormat="1" x14ac:dyDescent="0.2">
      <c r="A420" s="702" t="s">
        <v>896</v>
      </c>
      <c r="B420" s="702" t="s">
        <v>900</v>
      </c>
      <c r="C420" s="702" t="s">
        <v>891</v>
      </c>
      <c r="D420" s="702" t="s">
        <v>105</v>
      </c>
      <c r="E420" s="702" t="s">
        <v>106</v>
      </c>
      <c r="F420" s="702" t="s">
        <v>107</v>
      </c>
      <c r="G420" s="702" t="s">
        <v>4084</v>
      </c>
      <c r="H420" s="703">
        <v>42516</v>
      </c>
      <c r="I420" s="704">
        <v>383.3</v>
      </c>
      <c r="J420" s="704">
        <v>1</v>
      </c>
      <c r="K420" s="704">
        <f t="shared" si="6"/>
        <v>383.3</v>
      </c>
      <c r="L420" s="702" t="s">
        <v>4085</v>
      </c>
      <c r="M420" s="702" t="s">
        <v>299</v>
      </c>
      <c r="N420" s="703">
        <v>42538</v>
      </c>
      <c r="O420" s="702" t="s">
        <v>72</v>
      </c>
    </row>
    <row r="421" spans="1:15" s="705" customFormat="1" x14ac:dyDescent="0.2">
      <c r="A421" s="702" t="s">
        <v>896</v>
      </c>
      <c r="B421" s="702" t="s">
        <v>900</v>
      </c>
      <c r="C421" s="702" t="s">
        <v>891</v>
      </c>
      <c r="D421" s="702" t="s">
        <v>105</v>
      </c>
      <c r="E421" s="702" t="s">
        <v>106</v>
      </c>
      <c r="F421" s="702" t="s">
        <v>107</v>
      </c>
      <c r="G421" s="702" t="s">
        <v>4086</v>
      </c>
      <c r="H421" s="703">
        <v>42516</v>
      </c>
      <c r="I421" s="704">
        <v>97.1</v>
      </c>
      <c r="J421" s="704">
        <v>1</v>
      </c>
      <c r="K421" s="704">
        <f t="shared" si="6"/>
        <v>97.1</v>
      </c>
      <c r="L421" s="702" t="s">
        <v>4070</v>
      </c>
      <c r="M421" s="702" t="s">
        <v>299</v>
      </c>
      <c r="N421" s="703">
        <v>42538</v>
      </c>
      <c r="O421" s="702" t="s">
        <v>72</v>
      </c>
    </row>
    <row r="422" spans="1:15" s="705" customFormat="1" x14ac:dyDescent="0.2">
      <c r="A422" s="702" t="s">
        <v>896</v>
      </c>
      <c r="B422" s="702" t="s">
        <v>900</v>
      </c>
      <c r="C422" s="702" t="s">
        <v>891</v>
      </c>
      <c r="D422" s="702" t="s">
        <v>105</v>
      </c>
      <c r="E422" s="702" t="s">
        <v>106</v>
      </c>
      <c r="F422" s="702" t="s">
        <v>107</v>
      </c>
      <c r="G422" s="702" t="s">
        <v>4087</v>
      </c>
      <c r="H422" s="703">
        <v>42516</v>
      </c>
      <c r="I422" s="704">
        <v>98.74</v>
      </c>
      <c r="J422" s="704">
        <v>1</v>
      </c>
      <c r="K422" s="704">
        <f t="shared" si="6"/>
        <v>98.74</v>
      </c>
      <c r="L422" s="702" t="s">
        <v>4088</v>
      </c>
      <c r="M422" s="702" t="s">
        <v>418</v>
      </c>
      <c r="N422" s="703">
        <v>42538</v>
      </c>
      <c r="O422" s="702" t="s">
        <v>72</v>
      </c>
    </row>
    <row r="423" spans="1:15" s="705" customFormat="1" x14ac:dyDescent="0.2">
      <c r="A423" s="702" t="s">
        <v>896</v>
      </c>
      <c r="B423" s="702" t="s">
        <v>900</v>
      </c>
      <c r="C423" s="702" t="s">
        <v>891</v>
      </c>
      <c r="D423" s="702" t="s">
        <v>105</v>
      </c>
      <c r="E423" s="702" t="s">
        <v>106</v>
      </c>
      <c r="F423" s="702" t="s">
        <v>107</v>
      </c>
      <c r="G423" s="702" t="s">
        <v>4089</v>
      </c>
      <c r="H423" s="703">
        <v>42514</v>
      </c>
      <c r="I423" s="704">
        <v>191.65</v>
      </c>
      <c r="J423" s="704">
        <v>1</v>
      </c>
      <c r="K423" s="704">
        <f t="shared" si="6"/>
        <v>191.65</v>
      </c>
      <c r="L423" s="702" t="s">
        <v>4090</v>
      </c>
      <c r="M423" s="702" t="s">
        <v>87</v>
      </c>
      <c r="N423" s="703">
        <v>42538</v>
      </c>
      <c r="O423" s="702" t="s">
        <v>72</v>
      </c>
    </row>
    <row r="424" spans="1:15" s="705" customFormat="1" x14ac:dyDescent="0.2">
      <c r="A424" s="702" t="s">
        <v>896</v>
      </c>
      <c r="B424" s="702" t="s">
        <v>900</v>
      </c>
      <c r="C424" s="702" t="s">
        <v>891</v>
      </c>
      <c r="D424" s="702" t="s">
        <v>105</v>
      </c>
      <c r="E424" s="702" t="s">
        <v>106</v>
      </c>
      <c r="F424" s="702" t="s">
        <v>107</v>
      </c>
      <c r="G424" s="702" t="s">
        <v>4091</v>
      </c>
      <c r="H424" s="703">
        <v>42513</v>
      </c>
      <c r="I424" s="704">
        <v>549.52</v>
      </c>
      <c r="J424" s="704">
        <v>1</v>
      </c>
      <c r="K424" s="704">
        <f t="shared" si="6"/>
        <v>549.52</v>
      </c>
      <c r="L424" s="702" t="s">
        <v>4092</v>
      </c>
      <c r="M424" s="702" t="s">
        <v>738</v>
      </c>
      <c r="N424" s="703">
        <v>42538</v>
      </c>
      <c r="O424" s="702" t="s">
        <v>72</v>
      </c>
    </row>
    <row r="425" spans="1:15" s="705" customFormat="1" x14ac:dyDescent="0.2">
      <c r="A425" s="702" t="s">
        <v>896</v>
      </c>
      <c r="B425" s="702" t="s">
        <v>900</v>
      </c>
      <c r="C425" s="702" t="s">
        <v>891</v>
      </c>
      <c r="D425" s="702" t="s">
        <v>105</v>
      </c>
      <c r="E425" s="702" t="s">
        <v>106</v>
      </c>
      <c r="F425" s="702" t="s">
        <v>107</v>
      </c>
      <c r="G425" s="702" t="s">
        <v>4093</v>
      </c>
      <c r="H425" s="703">
        <v>42513</v>
      </c>
      <c r="I425" s="704">
        <v>377.52</v>
      </c>
      <c r="J425" s="704">
        <v>1</v>
      </c>
      <c r="K425" s="704">
        <f t="shared" si="6"/>
        <v>377.52</v>
      </c>
      <c r="L425" s="702" t="s">
        <v>4094</v>
      </c>
      <c r="M425" s="702" t="s">
        <v>419</v>
      </c>
      <c r="N425" s="703">
        <v>42538</v>
      </c>
      <c r="O425" s="702" t="s">
        <v>72</v>
      </c>
    </row>
    <row r="426" spans="1:15" s="705" customFormat="1" x14ac:dyDescent="0.2">
      <c r="A426" s="702" t="s">
        <v>896</v>
      </c>
      <c r="B426" s="702" t="s">
        <v>900</v>
      </c>
      <c r="C426" s="702" t="s">
        <v>891</v>
      </c>
      <c r="D426" s="702" t="s">
        <v>105</v>
      </c>
      <c r="E426" s="702" t="s">
        <v>106</v>
      </c>
      <c r="F426" s="702" t="s">
        <v>107</v>
      </c>
      <c r="G426" s="702" t="s">
        <v>4095</v>
      </c>
      <c r="H426" s="703">
        <v>42513</v>
      </c>
      <c r="I426" s="704">
        <v>105.27</v>
      </c>
      <c r="J426" s="704">
        <v>1</v>
      </c>
      <c r="K426" s="704">
        <f t="shared" si="6"/>
        <v>105.27</v>
      </c>
      <c r="L426" s="702" t="s">
        <v>4096</v>
      </c>
      <c r="M426" s="702" t="s">
        <v>377</v>
      </c>
      <c r="N426" s="703">
        <v>42531</v>
      </c>
      <c r="O426" s="702" t="s">
        <v>72</v>
      </c>
    </row>
    <row r="427" spans="1:15" s="705" customFormat="1" x14ac:dyDescent="0.2">
      <c r="A427" s="702" t="s">
        <v>896</v>
      </c>
      <c r="B427" s="702" t="s">
        <v>900</v>
      </c>
      <c r="C427" s="702" t="s">
        <v>891</v>
      </c>
      <c r="D427" s="702" t="s">
        <v>105</v>
      </c>
      <c r="E427" s="702" t="s">
        <v>106</v>
      </c>
      <c r="F427" s="702" t="s">
        <v>107</v>
      </c>
      <c r="G427" s="702" t="s">
        <v>4097</v>
      </c>
      <c r="H427" s="703">
        <v>42509</v>
      </c>
      <c r="I427" s="704">
        <v>87.27</v>
      </c>
      <c r="J427" s="704">
        <v>1</v>
      </c>
      <c r="K427" s="704">
        <f t="shared" si="6"/>
        <v>87.27</v>
      </c>
      <c r="L427" s="702" t="s">
        <v>2810</v>
      </c>
      <c r="M427" s="702" t="s">
        <v>132</v>
      </c>
      <c r="N427" s="703">
        <v>42538</v>
      </c>
      <c r="O427" s="702" t="s">
        <v>72</v>
      </c>
    </row>
    <row r="428" spans="1:15" s="705" customFormat="1" x14ac:dyDescent="0.2">
      <c r="A428" s="702" t="s">
        <v>896</v>
      </c>
      <c r="B428" s="702" t="s">
        <v>900</v>
      </c>
      <c r="C428" s="702" t="s">
        <v>891</v>
      </c>
      <c r="D428" s="702" t="s">
        <v>105</v>
      </c>
      <c r="E428" s="702" t="s">
        <v>106</v>
      </c>
      <c r="F428" s="702" t="s">
        <v>107</v>
      </c>
      <c r="G428" s="702" t="s">
        <v>4098</v>
      </c>
      <c r="H428" s="703">
        <v>42506</v>
      </c>
      <c r="I428" s="704">
        <v>420.79</v>
      </c>
      <c r="J428" s="704">
        <v>1</v>
      </c>
      <c r="K428" s="704">
        <f t="shared" si="6"/>
        <v>420.79</v>
      </c>
      <c r="L428" s="702" t="s">
        <v>4099</v>
      </c>
      <c r="M428" s="702" t="s">
        <v>387</v>
      </c>
      <c r="N428" s="703">
        <v>42538</v>
      </c>
      <c r="O428" s="702" t="s">
        <v>72</v>
      </c>
    </row>
    <row r="429" spans="1:15" s="705" customFormat="1" x14ac:dyDescent="0.2">
      <c r="A429" s="702" t="s">
        <v>896</v>
      </c>
      <c r="B429" s="702" t="s">
        <v>900</v>
      </c>
      <c r="C429" s="702" t="s">
        <v>891</v>
      </c>
      <c r="D429" s="702" t="s">
        <v>105</v>
      </c>
      <c r="E429" s="702" t="s">
        <v>106</v>
      </c>
      <c r="F429" s="702" t="s">
        <v>107</v>
      </c>
      <c r="G429" s="702" t="s">
        <v>4100</v>
      </c>
      <c r="H429" s="703">
        <v>42501</v>
      </c>
      <c r="I429" s="704">
        <v>697.69</v>
      </c>
      <c r="J429" s="704">
        <v>1</v>
      </c>
      <c r="K429" s="704">
        <f t="shared" si="6"/>
        <v>697.69</v>
      </c>
      <c r="L429" s="702" t="s">
        <v>4101</v>
      </c>
      <c r="M429" s="702" t="s">
        <v>135</v>
      </c>
      <c r="N429" s="703">
        <v>42538</v>
      </c>
      <c r="O429" s="702" t="s">
        <v>72</v>
      </c>
    </row>
    <row r="430" spans="1:15" s="705" customFormat="1" x14ac:dyDescent="0.2">
      <c r="A430" s="702" t="s">
        <v>896</v>
      </c>
      <c r="B430" s="702" t="s">
        <v>900</v>
      </c>
      <c r="C430" s="702" t="s">
        <v>891</v>
      </c>
      <c r="D430" s="702" t="s">
        <v>105</v>
      </c>
      <c r="E430" s="702" t="s">
        <v>106</v>
      </c>
      <c r="F430" s="702" t="s">
        <v>107</v>
      </c>
      <c r="G430" s="702" t="s">
        <v>4102</v>
      </c>
      <c r="H430" s="703">
        <v>42499</v>
      </c>
      <c r="I430" s="704">
        <v>2351.2199999999998</v>
      </c>
      <c r="J430" s="704">
        <v>1</v>
      </c>
      <c r="K430" s="704">
        <f t="shared" si="6"/>
        <v>2351.2199999999998</v>
      </c>
      <c r="L430" s="702" t="s">
        <v>4103</v>
      </c>
      <c r="M430" s="702" t="s">
        <v>87</v>
      </c>
      <c r="N430" s="703">
        <v>42538</v>
      </c>
      <c r="O430" s="702" t="s">
        <v>72</v>
      </c>
    </row>
    <row r="431" spans="1:15" s="705" customFormat="1" x14ac:dyDescent="0.2">
      <c r="A431" s="702" t="s">
        <v>896</v>
      </c>
      <c r="B431" s="702" t="s">
        <v>900</v>
      </c>
      <c r="C431" s="702" t="s">
        <v>891</v>
      </c>
      <c r="D431" s="702" t="s">
        <v>105</v>
      </c>
      <c r="E431" s="702" t="s">
        <v>106</v>
      </c>
      <c r="F431" s="702" t="s">
        <v>107</v>
      </c>
      <c r="G431" s="702" t="s">
        <v>4104</v>
      </c>
      <c r="H431" s="703">
        <v>42499</v>
      </c>
      <c r="I431" s="704">
        <v>38.840000000000003</v>
      </c>
      <c r="J431" s="704">
        <v>1</v>
      </c>
      <c r="K431" s="704">
        <f t="shared" si="6"/>
        <v>38.840000000000003</v>
      </c>
      <c r="L431" s="702" t="s">
        <v>4105</v>
      </c>
      <c r="M431" s="702" t="s">
        <v>87</v>
      </c>
      <c r="N431" s="703">
        <v>42538</v>
      </c>
      <c r="O431" s="702" t="s">
        <v>72</v>
      </c>
    </row>
    <row r="432" spans="1:15" s="705" customFormat="1" x14ac:dyDescent="0.2">
      <c r="A432" s="702" t="s">
        <v>896</v>
      </c>
      <c r="B432" s="702" t="s">
        <v>900</v>
      </c>
      <c r="C432" s="702" t="s">
        <v>891</v>
      </c>
      <c r="D432" s="702" t="s">
        <v>105</v>
      </c>
      <c r="E432" s="702" t="s">
        <v>106</v>
      </c>
      <c r="F432" s="702" t="s">
        <v>107</v>
      </c>
      <c r="G432" s="702" t="s">
        <v>4106</v>
      </c>
      <c r="H432" s="703">
        <v>42496</v>
      </c>
      <c r="I432" s="704">
        <v>372.37</v>
      </c>
      <c r="J432" s="704">
        <v>1</v>
      </c>
      <c r="K432" s="704">
        <f t="shared" si="6"/>
        <v>372.37</v>
      </c>
      <c r="L432" s="702" t="s">
        <v>4107</v>
      </c>
      <c r="M432" s="702" t="s">
        <v>419</v>
      </c>
      <c r="N432" s="703">
        <v>42538</v>
      </c>
      <c r="O432" s="702" t="s">
        <v>72</v>
      </c>
    </row>
    <row r="433" spans="1:15" s="705" customFormat="1" x14ac:dyDescent="0.2">
      <c r="A433" s="702" t="s">
        <v>896</v>
      </c>
      <c r="B433" s="702" t="s">
        <v>900</v>
      </c>
      <c r="C433" s="702" t="s">
        <v>891</v>
      </c>
      <c r="D433" s="702" t="s">
        <v>105</v>
      </c>
      <c r="E433" s="702" t="s">
        <v>106</v>
      </c>
      <c r="F433" s="702" t="s">
        <v>107</v>
      </c>
      <c r="G433" s="702" t="s">
        <v>4108</v>
      </c>
      <c r="H433" s="703">
        <v>42494</v>
      </c>
      <c r="I433" s="704">
        <v>991.72</v>
      </c>
      <c r="J433" s="704">
        <v>1</v>
      </c>
      <c r="K433" s="704">
        <f t="shared" si="6"/>
        <v>991.72</v>
      </c>
      <c r="L433" s="702" t="s">
        <v>4109</v>
      </c>
      <c r="M433" s="702" t="s">
        <v>418</v>
      </c>
      <c r="N433" s="703">
        <v>42538</v>
      </c>
      <c r="O433" s="702" t="s">
        <v>72</v>
      </c>
    </row>
    <row r="434" spans="1:15" s="705" customFormat="1" x14ac:dyDescent="0.2">
      <c r="A434" s="702" t="s">
        <v>896</v>
      </c>
      <c r="B434" s="702" t="s">
        <v>900</v>
      </c>
      <c r="C434" s="702" t="s">
        <v>891</v>
      </c>
      <c r="D434" s="702" t="s">
        <v>105</v>
      </c>
      <c r="E434" s="702" t="s">
        <v>106</v>
      </c>
      <c r="F434" s="702" t="s">
        <v>107</v>
      </c>
      <c r="G434" s="702" t="s">
        <v>4110</v>
      </c>
      <c r="H434" s="703">
        <v>42493</v>
      </c>
      <c r="I434" s="704">
        <v>192.33</v>
      </c>
      <c r="J434" s="704">
        <v>1</v>
      </c>
      <c r="K434" s="704">
        <f t="shared" si="6"/>
        <v>192.33</v>
      </c>
      <c r="L434" s="702" t="s">
        <v>4111</v>
      </c>
      <c r="M434" s="702" t="s">
        <v>329</v>
      </c>
      <c r="N434" s="703">
        <v>42538</v>
      </c>
      <c r="O434" s="702" t="s">
        <v>72</v>
      </c>
    </row>
    <row r="435" spans="1:15" s="705" customFormat="1" x14ac:dyDescent="0.2">
      <c r="A435" s="702" t="s">
        <v>896</v>
      </c>
      <c r="B435" s="702" t="s">
        <v>900</v>
      </c>
      <c r="C435" s="702" t="s">
        <v>891</v>
      </c>
      <c r="D435" s="702" t="s">
        <v>105</v>
      </c>
      <c r="E435" s="702" t="s">
        <v>106</v>
      </c>
      <c r="F435" s="702" t="s">
        <v>107</v>
      </c>
      <c r="G435" s="702" t="s">
        <v>4112</v>
      </c>
      <c r="H435" s="703">
        <v>42493</v>
      </c>
      <c r="I435" s="704">
        <v>2303.2399999999998</v>
      </c>
      <c r="J435" s="704">
        <v>1</v>
      </c>
      <c r="K435" s="704">
        <f t="shared" si="6"/>
        <v>2303.2399999999998</v>
      </c>
      <c r="L435" s="702" t="s">
        <v>4113</v>
      </c>
      <c r="M435" s="702" t="s">
        <v>299</v>
      </c>
      <c r="N435" s="703">
        <v>42538</v>
      </c>
      <c r="O435" s="702" t="s">
        <v>72</v>
      </c>
    </row>
    <row r="436" spans="1:15" s="705" customFormat="1" x14ac:dyDescent="0.2">
      <c r="A436" s="702" t="s">
        <v>896</v>
      </c>
      <c r="B436" s="702" t="s">
        <v>900</v>
      </c>
      <c r="C436" s="702" t="s">
        <v>891</v>
      </c>
      <c r="D436" s="702" t="s">
        <v>105</v>
      </c>
      <c r="E436" s="702" t="s">
        <v>106</v>
      </c>
      <c r="F436" s="702" t="s">
        <v>107</v>
      </c>
      <c r="G436" s="702" t="s">
        <v>4114</v>
      </c>
      <c r="H436" s="703">
        <v>42487</v>
      </c>
      <c r="I436" s="704">
        <v>977.32</v>
      </c>
      <c r="J436" s="704">
        <v>1</v>
      </c>
      <c r="K436" s="704">
        <f t="shared" si="6"/>
        <v>977.32</v>
      </c>
      <c r="L436" s="702" t="s">
        <v>4115</v>
      </c>
      <c r="M436" s="702" t="s">
        <v>329</v>
      </c>
      <c r="N436" s="703">
        <v>42538</v>
      </c>
      <c r="O436" s="702" t="s">
        <v>72</v>
      </c>
    </row>
    <row r="437" spans="1:15" s="705" customFormat="1" x14ac:dyDescent="0.2">
      <c r="A437" s="702" t="s">
        <v>896</v>
      </c>
      <c r="B437" s="702" t="s">
        <v>900</v>
      </c>
      <c r="C437" s="702" t="s">
        <v>891</v>
      </c>
      <c r="D437" s="702" t="s">
        <v>105</v>
      </c>
      <c r="E437" s="702" t="s">
        <v>106</v>
      </c>
      <c r="F437" s="702" t="s">
        <v>107</v>
      </c>
      <c r="G437" s="702" t="s">
        <v>4116</v>
      </c>
      <c r="H437" s="703">
        <v>42485</v>
      </c>
      <c r="I437" s="704">
        <v>514.37</v>
      </c>
      <c r="J437" s="704">
        <v>1</v>
      </c>
      <c r="K437" s="704">
        <f t="shared" si="6"/>
        <v>514.37</v>
      </c>
      <c r="L437" s="702" t="s">
        <v>4117</v>
      </c>
      <c r="M437" s="702" t="s">
        <v>87</v>
      </c>
      <c r="N437" s="703">
        <v>42538</v>
      </c>
      <c r="O437" s="702" t="s">
        <v>72</v>
      </c>
    </row>
    <row r="438" spans="1:15" s="705" customFormat="1" x14ac:dyDescent="0.2">
      <c r="A438" s="702" t="s">
        <v>896</v>
      </c>
      <c r="B438" s="702" t="s">
        <v>900</v>
      </c>
      <c r="C438" s="702" t="s">
        <v>891</v>
      </c>
      <c r="D438" s="702" t="s">
        <v>105</v>
      </c>
      <c r="E438" s="702" t="s">
        <v>106</v>
      </c>
      <c r="F438" s="702" t="s">
        <v>107</v>
      </c>
      <c r="G438" s="702" t="s">
        <v>4118</v>
      </c>
      <c r="H438" s="703">
        <v>42482</v>
      </c>
      <c r="I438" s="704">
        <v>477.95</v>
      </c>
      <c r="J438" s="704">
        <v>1</v>
      </c>
      <c r="K438" s="704">
        <f t="shared" si="6"/>
        <v>477.95</v>
      </c>
      <c r="L438" s="702" t="s">
        <v>4119</v>
      </c>
      <c r="M438" s="702" t="s">
        <v>299</v>
      </c>
      <c r="N438" s="703">
        <v>42538</v>
      </c>
      <c r="O438" s="702" t="s">
        <v>72</v>
      </c>
    </row>
    <row r="439" spans="1:15" s="705" customFormat="1" x14ac:dyDescent="0.2">
      <c r="A439" s="702" t="s">
        <v>896</v>
      </c>
      <c r="B439" s="702" t="s">
        <v>900</v>
      </c>
      <c r="C439" s="702" t="s">
        <v>891</v>
      </c>
      <c r="D439" s="702" t="s">
        <v>105</v>
      </c>
      <c r="E439" s="702" t="s">
        <v>106</v>
      </c>
      <c r="F439" s="702" t="s">
        <v>107</v>
      </c>
      <c r="G439" s="702" t="s">
        <v>4120</v>
      </c>
      <c r="H439" s="703">
        <v>42481</v>
      </c>
      <c r="I439" s="704">
        <v>383.3</v>
      </c>
      <c r="J439" s="704">
        <v>1</v>
      </c>
      <c r="K439" s="704">
        <f t="shared" si="6"/>
        <v>383.3</v>
      </c>
      <c r="L439" s="702" t="s">
        <v>4121</v>
      </c>
      <c r="M439" s="702" t="s">
        <v>299</v>
      </c>
      <c r="N439" s="703">
        <v>42538</v>
      </c>
      <c r="O439" s="702" t="s">
        <v>72</v>
      </c>
    </row>
    <row r="440" spans="1:15" s="705" customFormat="1" x14ac:dyDescent="0.2">
      <c r="A440" s="702" t="s">
        <v>896</v>
      </c>
      <c r="B440" s="702" t="s">
        <v>900</v>
      </c>
      <c r="C440" s="702" t="s">
        <v>891</v>
      </c>
      <c r="D440" s="702" t="s">
        <v>105</v>
      </c>
      <c r="E440" s="702" t="s">
        <v>106</v>
      </c>
      <c r="F440" s="702" t="s">
        <v>107</v>
      </c>
      <c r="G440" s="702" t="s">
        <v>4122</v>
      </c>
      <c r="H440" s="703">
        <v>42480</v>
      </c>
      <c r="I440" s="704">
        <v>630.88</v>
      </c>
      <c r="J440" s="704">
        <v>1</v>
      </c>
      <c r="K440" s="704">
        <f t="shared" si="6"/>
        <v>630.88</v>
      </c>
      <c r="L440" s="702" t="s">
        <v>1903</v>
      </c>
      <c r="M440" s="702" t="s">
        <v>299</v>
      </c>
      <c r="N440" s="703">
        <v>42538</v>
      </c>
      <c r="O440" s="702" t="s">
        <v>72</v>
      </c>
    </row>
    <row r="441" spans="1:15" s="705" customFormat="1" x14ac:dyDescent="0.2">
      <c r="A441" s="702" t="s">
        <v>896</v>
      </c>
      <c r="B441" s="702" t="s">
        <v>900</v>
      </c>
      <c r="C441" s="702" t="s">
        <v>891</v>
      </c>
      <c r="D441" s="702" t="s">
        <v>105</v>
      </c>
      <c r="E441" s="702" t="s">
        <v>106</v>
      </c>
      <c r="F441" s="702" t="s">
        <v>107</v>
      </c>
      <c r="G441" s="702" t="s">
        <v>4123</v>
      </c>
      <c r="H441" s="703">
        <v>42480</v>
      </c>
      <c r="I441" s="704">
        <v>799.69</v>
      </c>
      <c r="J441" s="704">
        <v>1</v>
      </c>
      <c r="K441" s="704">
        <f t="shared" si="6"/>
        <v>799.69</v>
      </c>
      <c r="L441" s="702" t="s">
        <v>4124</v>
      </c>
      <c r="M441" s="702" t="s">
        <v>299</v>
      </c>
      <c r="N441" s="703">
        <v>42538</v>
      </c>
      <c r="O441" s="702" t="s">
        <v>72</v>
      </c>
    </row>
    <row r="442" spans="1:15" s="705" customFormat="1" x14ac:dyDescent="0.2">
      <c r="A442" s="702" t="s">
        <v>896</v>
      </c>
      <c r="B442" s="702" t="s">
        <v>900</v>
      </c>
      <c r="C442" s="702" t="s">
        <v>891</v>
      </c>
      <c r="D442" s="702" t="s">
        <v>105</v>
      </c>
      <c r="E442" s="702" t="s">
        <v>106</v>
      </c>
      <c r="F442" s="702" t="s">
        <v>107</v>
      </c>
      <c r="G442" s="702" t="s">
        <v>4125</v>
      </c>
      <c r="H442" s="703">
        <v>42479</v>
      </c>
      <c r="I442" s="704">
        <v>191.65</v>
      </c>
      <c r="J442" s="704">
        <v>1</v>
      </c>
      <c r="K442" s="704">
        <f t="shared" si="6"/>
        <v>191.65</v>
      </c>
      <c r="L442" s="702" t="s">
        <v>4126</v>
      </c>
      <c r="M442" s="702" t="s">
        <v>87</v>
      </c>
      <c r="N442" s="703">
        <v>42549</v>
      </c>
      <c r="O442" s="702" t="s">
        <v>72</v>
      </c>
    </row>
    <row r="443" spans="1:15" s="705" customFormat="1" x14ac:dyDescent="0.2">
      <c r="A443" s="702" t="s">
        <v>896</v>
      </c>
      <c r="B443" s="702" t="s">
        <v>900</v>
      </c>
      <c r="C443" s="702" t="s">
        <v>891</v>
      </c>
      <c r="D443" s="702" t="s">
        <v>105</v>
      </c>
      <c r="E443" s="702" t="s">
        <v>106</v>
      </c>
      <c r="F443" s="702" t="s">
        <v>107</v>
      </c>
      <c r="G443" s="702" t="s">
        <v>4127</v>
      </c>
      <c r="H443" s="703">
        <v>42478</v>
      </c>
      <c r="I443" s="704">
        <v>213.44</v>
      </c>
      <c r="J443" s="704">
        <v>1</v>
      </c>
      <c r="K443" s="704">
        <f t="shared" si="6"/>
        <v>213.44</v>
      </c>
      <c r="L443" s="702" t="s">
        <v>4128</v>
      </c>
      <c r="M443" s="702" t="s">
        <v>419</v>
      </c>
      <c r="N443" s="703">
        <v>42538</v>
      </c>
      <c r="O443" s="702" t="s">
        <v>72</v>
      </c>
    </row>
    <row r="444" spans="1:15" s="705" customFormat="1" x14ac:dyDescent="0.2">
      <c r="A444" s="702" t="s">
        <v>896</v>
      </c>
      <c r="B444" s="702" t="s">
        <v>900</v>
      </c>
      <c r="C444" s="702" t="s">
        <v>891</v>
      </c>
      <c r="D444" s="702" t="s">
        <v>105</v>
      </c>
      <c r="E444" s="702" t="s">
        <v>106</v>
      </c>
      <c r="F444" s="702" t="s">
        <v>107</v>
      </c>
      <c r="G444" s="702" t="s">
        <v>4129</v>
      </c>
      <c r="H444" s="703">
        <v>42478</v>
      </c>
      <c r="I444" s="704">
        <v>191.66</v>
      </c>
      <c r="J444" s="704">
        <v>1</v>
      </c>
      <c r="K444" s="704">
        <f t="shared" si="6"/>
        <v>191.66</v>
      </c>
      <c r="L444" s="702" t="s">
        <v>4130</v>
      </c>
      <c r="M444" s="702" t="s">
        <v>419</v>
      </c>
      <c r="N444" s="703">
        <v>42538</v>
      </c>
      <c r="O444" s="702" t="s">
        <v>72</v>
      </c>
    </row>
    <row r="445" spans="1:15" s="705" customFormat="1" x14ac:dyDescent="0.2">
      <c r="A445" s="702" t="s">
        <v>896</v>
      </c>
      <c r="B445" s="702" t="s">
        <v>900</v>
      </c>
      <c r="C445" s="702" t="s">
        <v>891</v>
      </c>
      <c r="D445" s="702" t="s">
        <v>105</v>
      </c>
      <c r="E445" s="702" t="s">
        <v>106</v>
      </c>
      <c r="F445" s="702" t="s">
        <v>107</v>
      </c>
      <c r="G445" s="702" t="s">
        <v>4131</v>
      </c>
      <c r="H445" s="703">
        <v>42471</v>
      </c>
      <c r="I445" s="704">
        <v>57.78</v>
      </c>
      <c r="J445" s="704">
        <v>1</v>
      </c>
      <c r="K445" s="704">
        <f t="shared" si="6"/>
        <v>57.78</v>
      </c>
      <c r="L445" s="702" t="s">
        <v>4132</v>
      </c>
      <c r="M445" s="702" t="s">
        <v>299</v>
      </c>
      <c r="N445" s="703">
        <v>42538</v>
      </c>
      <c r="O445" s="702" t="s">
        <v>72</v>
      </c>
    </row>
    <row r="446" spans="1:15" s="705" customFormat="1" x14ac:dyDescent="0.2">
      <c r="A446" s="702" t="s">
        <v>896</v>
      </c>
      <c r="B446" s="702" t="s">
        <v>900</v>
      </c>
      <c r="C446" s="702" t="s">
        <v>891</v>
      </c>
      <c r="D446" s="702" t="s">
        <v>105</v>
      </c>
      <c r="E446" s="702" t="s">
        <v>106</v>
      </c>
      <c r="F446" s="702" t="s">
        <v>107</v>
      </c>
      <c r="G446" s="702" t="s">
        <v>4133</v>
      </c>
      <c r="H446" s="703">
        <v>42466</v>
      </c>
      <c r="I446" s="704">
        <v>431.23</v>
      </c>
      <c r="J446" s="704">
        <v>1</v>
      </c>
      <c r="K446" s="704">
        <f t="shared" si="6"/>
        <v>431.23</v>
      </c>
      <c r="L446" s="702" t="s">
        <v>4134</v>
      </c>
      <c r="M446" s="702" t="s">
        <v>299</v>
      </c>
      <c r="N446" s="703">
        <v>42538</v>
      </c>
      <c r="O446" s="702" t="s">
        <v>72</v>
      </c>
    </row>
    <row r="447" spans="1:15" s="705" customFormat="1" x14ac:dyDescent="0.2">
      <c r="A447" s="702" t="s">
        <v>896</v>
      </c>
      <c r="B447" s="702" t="s">
        <v>900</v>
      </c>
      <c r="C447" s="702" t="s">
        <v>891</v>
      </c>
      <c r="D447" s="702" t="s">
        <v>105</v>
      </c>
      <c r="E447" s="702" t="s">
        <v>106</v>
      </c>
      <c r="F447" s="702" t="s">
        <v>107</v>
      </c>
      <c r="G447" s="702" t="s">
        <v>4135</v>
      </c>
      <c r="H447" s="703">
        <v>42466</v>
      </c>
      <c r="I447" s="704">
        <v>1121.72</v>
      </c>
      <c r="J447" s="704">
        <v>1</v>
      </c>
      <c r="K447" s="704">
        <f t="shared" si="6"/>
        <v>1121.72</v>
      </c>
      <c r="L447" s="702" t="s">
        <v>4136</v>
      </c>
      <c r="M447" s="702" t="s">
        <v>299</v>
      </c>
      <c r="N447" s="703">
        <v>42538</v>
      </c>
      <c r="O447" s="702" t="s">
        <v>72</v>
      </c>
    </row>
    <row r="448" spans="1:15" s="705" customFormat="1" x14ac:dyDescent="0.2">
      <c r="A448" s="702" t="s">
        <v>896</v>
      </c>
      <c r="B448" s="702" t="s">
        <v>900</v>
      </c>
      <c r="C448" s="702" t="s">
        <v>891</v>
      </c>
      <c r="D448" s="702" t="s">
        <v>105</v>
      </c>
      <c r="E448" s="702" t="s">
        <v>106</v>
      </c>
      <c r="F448" s="702" t="s">
        <v>107</v>
      </c>
      <c r="G448" s="702" t="s">
        <v>4137</v>
      </c>
      <c r="H448" s="703">
        <v>42466</v>
      </c>
      <c r="I448" s="704">
        <v>200.86</v>
      </c>
      <c r="J448" s="704">
        <v>1</v>
      </c>
      <c r="K448" s="704">
        <f t="shared" si="6"/>
        <v>200.86</v>
      </c>
      <c r="L448" s="702" t="s">
        <v>4138</v>
      </c>
      <c r="M448" s="702" t="s">
        <v>418</v>
      </c>
      <c r="N448" s="703">
        <v>42538</v>
      </c>
      <c r="O448" s="702" t="s">
        <v>72</v>
      </c>
    </row>
    <row r="449" spans="1:15" s="705" customFormat="1" x14ac:dyDescent="0.2">
      <c r="A449" s="702" t="s">
        <v>896</v>
      </c>
      <c r="B449" s="702" t="s">
        <v>900</v>
      </c>
      <c r="C449" s="702" t="s">
        <v>891</v>
      </c>
      <c r="D449" s="702" t="s">
        <v>105</v>
      </c>
      <c r="E449" s="702" t="s">
        <v>106</v>
      </c>
      <c r="F449" s="702" t="s">
        <v>107</v>
      </c>
      <c r="G449" s="702" t="s">
        <v>4139</v>
      </c>
      <c r="H449" s="703">
        <v>42462</v>
      </c>
      <c r="I449" s="704">
        <v>871.2</v>
      </c>
      <c r="J449" s="704">
        <v>1</v>
      </c>
      <c r="K449" s="704">
        <f t="shared" si="6"/>
        <v>871.2</v>
      </c>
      <c r="L449" s="702" t="s">
        <v>4140</v>
      </c>
      <c r="M449" s="702" t="s">
        <v>1660</v>
      </c>
      <c r="N449" s="703">
        <v>42538</v>
      </c>
      <c r="O449" s="702" t="s">
        <v>72</v>
      </c>
    </row>
    <row r="450" spans="1:15" s="705" customFormat="1" x14ac:dyDescent="0.2">
      <c r="A450" s="702" t="s">
        <v>896</v>
      </c>
      <c r="B450" s="702" t="s">
        <v>900</v>
      </c>
      <c r="C450" s="702" t="s">
        <v>891</v>
      </c>
      <c r="D450" s="702" t="s">
        <v>105</v>
      </c>
      <c r="E450" s="702" t="s">
        <v>106</v>
      </c>
      <c r="F450" s="702" t="s">
        <v>107</v>
      </c>
      <c r="G450" s="702" t="s">
        <v>4141</v>
      </c>
      <c r="H450" s="703">
        <v>42416</v>
      </c>
      <c r="I450" s="704">
        <v>48.32</v>
      </c>
      <c r="J450" s="704">
        <v>1</v>
      </c>
      <c r="K450" s="704">
        <f t="shared" si="6"/>
        <v>48.32</v>
      </c>
      <c r="L450" s="702" t="s">
        <v>4142</v>
      </c>
      <c r="M450" s="702" t="s">
        <v>329</v>
      </c>
      <c r="N450" s="703">
        <v>42538</v>
      </c>
      <c r="O450" s="702" t="s">
        <v>72</v>
      </c>
    </row>
    <row r="451" spans="1:15" s="705" customFormat="1" x14ac:dyDescent="0.2">
      <c r="A451" s="702" t="s">
        <v>896</v>
      </c>
      <c r="B451" s="702" t="s">
        <v>900</v>
      </c>
      <c r="C451" s="702" t="s">
        <v>891</v>
      </c>
      <c r="D451" s="702" t="s">
        <v>345</v>
      </c>
      <c r="E451" s="702" t="s">
        <v>346</v>
      </c>
      <c r="F451" s="702" t="s">
        <v>347</v>
      </c>
      <c r="G451" s="702" t="s">
        <v>4143</v>
      </c>
      <c r="H451" s="703">
        <v>42537</v>
      </c>
      <c r="I451" s="704">
        <v>486.06</v>
      </c>
      <c r="J451" s="704">
        <v>1</v>
      </c>
      <c r="K451" s="704">
        <f t="shared" ref="K451:K514" si="7">I451*J451</f>
        <v>486.06</v>
      </c>
      <c r="L451" s="702" t="s">
        <v>4144</v>
      </c>
      <c r="M451" s="702" t="s">
        <v>548</v>
      </c>
      <c r="N451" s="703">
        <v>42542</v>
      </c>
      <c r="O451" s="702" t="s">
        <v>72</v>
      </c>
    </row>
    <row r="452" spans="1:15" s="705" customFormat="1" x14ac:dyDescent="0.2">
      <c r="A452" s="702" t="s">
        <v>896</v>
      </c>
      <c r="B452" s="702" t="s">
        <v>900</v>
      </c>
      <c r="C452" s="702" t="s">
        <v>891</v>
      </c>
      <c r="D452" s="702" t="s">
        <v>345</v>
      </c>
      <c r="E452" s="702" t="s">
        <v>346</v>
      </c>
      <c r="F452" s="702" t="s">
        <v>347</v>
      </c>
      <c r="G452" s="702" t="s">
        <v>4145</v>
      </c>
      <c r="H452" s="703">
        <v>42537</v>
      </c>
      <c r="I452" s="704">
        <v>7151.98</v>
      </c>
      <c r="J452" s="704">
        <v>1</v>
      </c>
      <c r="K452" s="704">
        <f t="shared" si="7"/>
        <v>7151.98</v>
      </c>
      <c r="L452" s="702" t="s">
        <v>4146</v>
      </c>
      <c r="M452" s="702" t="s">
        <v>4147</v>
      </c>
      <c r="N452" s="703">
        <v>42542</v>
      </c>
      <c r="O452" s="702" t="s">
        <v>72</v>
      </c>
    </row>
    <row r="453" spans="1:15" s="705" customFormat="1" x14ac:dyDescent="0.2">
      <c r="A453" s="702" t="s">
        <v>896</v>
      </c>
      <c r="B453" s="702" t="s">
        <v>900</v>
      </c>
      <c r="C453" s="702" t="s">
        <v>891</v>
      </c>
      <c r="D453" s="702" t="s">
        <v>345</v>
      </c>
      <c r="E453" s="702" t="s">
        <v>346</v>
      </c>
      <c r="F453" s="702" t="s">
        <v>347</v>
      </c>
      <c r="G453" s="702" t="s">
        <v>4148</v>
      </c>
      <c r="H453" s="703">
        <v>42523</v>
      </c>
      <c r="I453" s="704">
        <v>623.15</v>
      </c>
      <c r="J453" s="704">
        <v>1</v>
      </c>
      <c r="K453" s="704">
        <f t="shared" si="7"/>
        <v>623.15</v>
      </c>
      <c r="L453" s="702" t="s">
        <v>4149</v>
      </c>
      <c r="M453" s="702" t="s">
        <v>132</v>
      </c>
      <c r="N453" s="703">
        <v>42528</v>
      </c>
      <c r="O453" s="702" t="s">
        <v>72</v>
      </c>
    </row>
    <row r="454" spans="1:15" s="705" customFormat="1" x14ac:dyDescent="0.2">
      <c r="A454" s="702" t="s">
        <v>896</v>
      </c>
      <c r="B454" s="702" t="s">
        <v>900</v>
      </c>
      <c r="C454" s="702" t="s">
        <v>891</v>
      </c>
      <c r="D454" s="702" t="s">
        <v>345</v>
      </c>
      <c r="E454" s="702" t="s">
        <v>346</v>
      </c>
      <c r="F454" s="702" t="s">
        <v>347</v>
      </c>
      <c r="G454" s="702" t="s">
        <v>4150</v>
      </c>
      <c r="H454" s="703">
        <v>42521</v>
      </c>
      <c r="I454" s="704">
        <v>1681.85</v>
      </c>
      <c r="J454" s="704">
        <v>1</v>
      </c>
      <c r="K454" s="704">
        <f t="shared" si="7"/>
        <v>1681.85</v>
      </c>
      <c r="L454" s="702"/>
      <c r="M454" s="702" t="s">
        <v>288</v>
      </c>
      <c r="N454" s="703">
        <v>42522</v>
      </c>
      <c r="O454" s="702" t="s">
        <v>72</v>
      </c>
    </row>
    <row r="455" spans="1:15" s="705" customFormat="1" x14ac:dyDescent="0.2">
      <c r="A455" s="702" t="s">
        <v>896</v>
      </c>
      <c r="B455" s="702" t="s">
        <v>900</v>
      </c>
      <c r="C455" s="702" t="s">
        <v>891</v>
      </c>
      <c r="D455" s="702" t="s">
        <v>345</v>
      </c>
      <c r="E455" s="702" t="s">
        <v>346</v>
      </c>
      <c r="F455" s="702" t="s">
        <v>347</v>
      </c>
      <c r="G455" s="702" t="s">
        <v>4151</v>
      </c>
      <c r="H455" s="703">
        <v>42521</v>
      </c>
      <c r="I455" s="704">
        <v>59.01</v>
      </c>
      <c r="J455" s="704">
        <v>1</v>
      </c>
      <c r="K455" s="704">
        <f t="shared" si="7"/>
        <v>59.01</v>
      </c>
      <c r="L455" s="702"/>
      <c r="M455" s="702" t="s">
        <v>288</v>
      </c>
      <c r="N455" s="703">
        <v>42522</v>
      </c>
      <c r="O455" s="702" t="s">
        <v>72</v>
      </c>
    </row>
    <row r="456" spans="1:15" s="705" customFormat="1" x14ac:dyDescent="0.2">
      <c r="A456" s="702" t="s">
        <v>896</v>
      </c>
      <c r="B456" s="702" t="s">
        <v>900</v>
      </c>
      <c r="C456" s="702" t="s">
        <v>891</v>
      </c>
      <c r="D456" s="702" t="s">
        <v>345</v>
      </c>
      <c r="E456" s="702" t="s">
        <v>346</v>
      </c>
      <c r="F456" s="702" t="s">
        <v>347</v>
      </c>
      <c r="G456" s="702" t="s">
        <v>4152</v>
      </c>
      <c r="H456" s="703">
        <v>42521</v>
      </c>
      <c r="I456" s="704">
        <v>704.41</v>
      </c>
      <c r="J456" s="704">
        <v>1</v>
      </c>
      <c r="K456" s="704">
        <f t="shared" si="7"/>
        <v>704.41</v>
      </c>
      <c r="L456" s="702"/>
      <c r="M456" s="702" t="s">
        <v>288</v>
      </c>
      <c r="N456" s="703">
        <v>42522</v>
      </c>
      <c r="O456" s="702" t="s">
        <v>72</v>
      </c>
    </row>
    <row r="457" spans="1:15" s="705" customFormat="1" x14ac:dyDescent="0.2">
      <c r="A457" s="702" t="s">
        <v>896</v>
      </c>
      <c r="B457" s="702" t="s">
        <v>900</v>
      </c>
      <c r="C457" s="702" t="s">
        <v>891</v>
      </c>
      <c r="D457" s="702" t="s">
        <v>345</v>
      </c>
      <c r="E457" s="702" t="s">
        <v>346</v>
      </c>
      <c r="F457" s="702" t="s">
        <v>347</v>
      </c>
      <c r="G457" s="702" t="s">
        <v>4153</v>
      </c>
      <c r="H457" s="703">
        <v>42521</v>
      </c>
      <c r="I457" s="704">
        <v>1201.47</v>
      </c>
      <c r="J457" s="704">
        <v>1</v>
      </c>
      <c r="K457" s="704">
        <f t="shared" si="7"/>
        <v>1201.47</v>
      </c>
      <c r="L457" s="702"/>
      <c r="M457" s="702" t="s">
        <v>288</v>
      </c>
      <c r="N457" s="703">
        <v>42522</v>
      </c>
      <c r="O457" s="702" t="s">
        <v>72</v>
      </c>
    </row>
    <row r="458" spans="1:15" s="705" customFormat="1" x14ac:dyDescent="0.2">
      <c r="A458" s="702" t="s">
        <v>896</v>
      </c>
      <c r="B458" s="702" t="s">
        <v>900</v>
      </c>
      <c r="C458" s="702" t="s">
        <v>891</v>
      </c>
      <c r="D458" s="702" t="s">
        <v>345</v>
      </c>
      <c r="E458" s="702" t="s">
        <v>346</v>
      </c>
      <c r="F458" s="702" t="s">
        <v>347</v>
      </c>
      <c r="G458" s="702" t="s">
        <v>4154</v>
      </c>
      <c r="H458" s="703">
        <v>42521</v>
      </c>
      <c r="I458" s="704">
        <v>9788.6200000000008</v>
      </c>
      <c r="J458" s="704">
        <v>1</v>
      </c>
      <c r="K458" s="704">
        <f t="shared" si="7"/>
        <v>9788.6200000000008</v>
      </c>
      <c r="L458" s="702"/>
      <c r="M458" s="702" t="s">
        <v>288</v>
      </c>
      <c r="N458" s="703">
        <v>42522</v>
      </c>
      <c r="O458" s="702" t="s">
        <v>72</v>
      </c>
    </row>
    <row r="459" spans="1:15" s="705" customFormat="1" x14ac:dyDescent="0.2">
      <c r="A459" s="702" t="s">
        <v>896</v>
      </c>
      <c r="B459" s="702" t="s">
        <v>900</v>
      </c>
      <c r="C459" s="702" t="s">
        <v>891</v>
      </c>
      <c r="D459" s="702" t="s">
        <v>345</v>
      </c>
      <c r="E459" s="702" t="s">
        <v>346</v>
      </c>
      <c r="F459" s="702" t="s">
        <v>347</v>
      </c>
      <c r="G459" s="702" t="s">
        <v>4155</v>
      </c>
      <c r="H459" s="703">
        <v>42521</v>
      </c>
      <c r="I459" s="704">
        <v>17054.82</v>
      </c>
      <c r="J459" s="704">
        <v>1</v>
      </c>
      <c r="K459" s="704">
        <f t="shared" si="7"/>
        <v>17054.82</v>
      </c>
      <c r="L459" s="702"/>
      <c r="M459" s="702" t="s">
        <v>288</v>
      </c>
      <c r="N459" s="703">
        <v>42522</v>
      </c>
      <c r="O459" s="702" t="s">
        <v>72</v>
      </c>
    </row>
    <row r="460" spans="1:15" s="705" customFormat="1" x14ac:dyDescent="0.2">
      <c r="A460" s="702" t="s">
        <v>896</v>
      </c>
      <c r="B460" s="702" t="s">
        <v>900</v>
      </c>
      <c r="C460" s="702" t="s">
        <v>891</v>
      </c>
      <c r="D460" s="702" t="s">
        <v>345</v>
      </c>
      <c r="E460" s="702" t="s">
        <v>346</v>
      </c>
      <c r="F460" s="702" t="s">
        <v>347</v>
      </c>
      <c r="G460" s="702" t="s">
        <v>4156</v>
      </c>
      <c r="H460" s="703">
        <v>42521</v>
      </c>
      <c r="I460" s="704">
        <v>12043.42</v>
      </c>
      <c r="J460" s="704">
        <v>1</v>
      </c>
      <c r="K460" s="704">
        <f t="shared" si="7"/>
        <v>12043.42</v>
      </c>
      <c r="L460" s="702"/>
      <c r="M460" s="702" t="s">
        <v>288</v>
      </c>
      <c r="N460" s="703">
        <v>42522</v>
      </c>
      <c r="O460" s="702" t="s">
        <v>72</v>
      </c>
    </row>
    <row r="461" spans="1:15" s="705" customFormat="1" x14ac:dyDescent="0.2">
      <c r="A461" s="702" t="s">
        <v>896</v>
      </c>
      <c r="B461" s="702" t="s">
        <v>900</v>
      </c>
      <c r="C461" s="702" t="s">
        <v>891</v>
      </c>
      <c r="D461" s="702" t="s">
        <v>345</v>
      </c>
      <c r="E461" s="702" t="s">
        <v>346</v>
      </c>
      <c r="F461" s="702" t="s">
        <v>347</v>
      </c>
      <c r="G461" s="702" t="s">
        <v>4157</v>
      </c>
      <c r="H461" s="703">
        <v>42521</v>
      </c>
      <c r="I461" s="704">
        <v>5989.26</v>
      </c>
      <c r="J461" s="704">
        <v>1</v>
      </c>
      <c r="K461" s="704">
        <f t="shared" si="7"/>
        <v>5989.26</v>
      </c>
      <c r="L461" s="702"/>
      <c r="M461" s="702" t="s">
        <v>288</v>
      </c>
      <c r="N461" s="703">
        <v>42522</v>
      </c>
      <c r="O461" s="702" t="s">
        <v>72</v>
      </c>
    </row>
    <row r="462" spans="1:15" s="705" customFormat="1" x14ac:dyDescent="0.2">
      <c r="A462" s="702" t="s">
        <v>896</v>
      </c>
      <c r="B462" s="702" t="s">
        <v>900</v>
      </c>
      <c r="C462" s="702" t="s">
        <v>891</v>
      </c>
      <c r="D462" s="702" t="s">
        <v>345</v>
      </c>
      <c r="E462" s="702" t="s">
        <v>346</v>
      </c>
      <c r="F462" s="702" t="s">
        <v>347</v>
      </c>
      <c r="G462" s="702" t="s">
        <v>4158</v>
      </c>
      <c r="H462" s="703">
        <v>42521</v>
      </c>
      <c r="I462" s="704">
        <v>1324.04</v>
      </c>
      <c r="J462" s="704">
        <v>1</v>
      </c>
      <c r="K462" s="704">
        <f t="shared" si="7"/>
        <v>1324.04</v>
      </c>
      <c r="L462" s="702" t="s">
        <v>4159</v>
      </c>
      <c r="M462" s="702" t="s">
        <v>218</v>
      </c>
      <c r="N462" s="703">
        <v>42522</v>
      </c>
      <c r="O462" s="702" t="s">
        <v>72</v>
      </c>
    </row>
    <row r="463" spans="1:15" s="705" customFormat="1" x14ac:dyDescent="0.2">
      <c r="A463" s="702" t="s">
        <v>896</v>
      </c>
      <c r="B463" s="702" t="s">
        <v>900</v>
      </c>
      <c r="C463" s="702" t="s">
        <v>891</v>
      </c>
      <c r="D463" s="702" t="s">
        <v>345</v>
      </c>
      <c r="E463" s="702" t="s">
        <v>346</v>
      </c>
      <c r="F463" s="702" t="s">
        <v>347</v>
      </c>
      <c r="G463" s="702" t="s">
        <v>4160</v>
      </c>
      <c r="H463" s="703">
        <v>42515</v>
      </c>
      <c r="I463" s="704">
        <v>813.48</v>
      </c>
      <c r="J463" s="704">
        <v>1</v>
      </c>
      <c r="K463" s="704">
        <f t="shared" si="7"/>
        <v>813.48</v>
      </c>
      <c r="L463" s="702" t="s">
        <v>4161</v>
      </c>
      <c r="M463" s="702" t="s">
        <v>174</v>
      </c>
      <c r="N463" s="703">
        <v>42522</v>
      </c>
      <c r="O463" s="702" t="s">
        <v>72</v>
      </c>
    </row>
    <row r="464" spans="1:15" s="705" customFormat="1" x14ac:dyDescent="0.2">
      <c r="A464" s="702" t="s">
        <v>896</v>
      </c>
      <c r="B464" s="702" t="s">
        <v>900</v>
      </c>
      <c r="C464" s="702" t="s">
        <v>891</v>
      </c>
      <c r="D464" s="702" t="s">
        <v>1641</v>
      </c>
      <c r="E464" s="702" t="s">
        <v>1642</v>
      </c>
      <c r="F464" s="702" t="s">
        <v>1643</v>
      </c>
      <c r="G464" s="702" t="s">
        <v>4162</v>
      </c>
      <c r="H464" s="703">
        <v>42551</v>
      </c>
      <c r="I464" s="704">
        <v>20713.05</v>
      </c>
      <c r="J464" s="704">
        <v>1</v>
      </c>
      <c r="K464" s="704">
        <f t="shared" si="7"/>
        <v>20713.05</v>
      </c>
      <c r="L464" s="702"/>
      <c r="M464" s="702" t="s">
        <v>261</v>
      </c>
      <c r="N464" s="703">
        <v>42551</v>
      </c>
      <c r="O464" s="702" t="s">
        <v>72</v>
      </c>
    </row>
    <row r="465" spans="1:15" s="705" customFormat="1" x14ac:dyDescent="0.2">
      <c r="A465" s="702" t="s">
        <v>896</v>
      </c>
      <c r="B465" s="702" t="s">
        <v>900</v>
      </c>
      <c r="C465" s="702" t="s">
        <v>891</v>
      </c>
      <c r="D465" s="702" t="s">
        <v>1641</v>
      </c>
      <c r="E465" s="702" t="s">
        <v>1642</v>
      </c>
      <c r="F465" s="702" t="s">
        <v>1643</v>
      </c>
      <c r="G465" s="702" t="s">
        <v>4163</v>
      </c>
      <c r="H465" s="703">
        <v>42551</v>
      </c>
      <c r="I465" s="704">
        <v>28687.84</v>
      </c>
      <c r="J465" s="704">
        <v>1</v>
      </c>
      <c r="K465" s="704">
        <f t="shared" si="7"/>
        <v>28687.84</v>
      </c>
      <c r="L465" s="702"/>
      <c r="M465" s="702" t="s">
        <v>261</v>
      </c>
      <c r="N465" s="703">
        <v>42551</v>
      </c>
      <c r="O465" s="702" t="s">
        <v>72</v>
      </c>
    </row>
    <row r="466" spans="1:15" s="705" customFormat="1" x14ac:dyDescent="0.2">
      <c r="A466" s="702" t="s">
        <v>896</v>
      </c>
      <c r="B466" s="702" t="s">
        <v>900</v>
      </c>
      <c r="C466" s="702" t="s">
        <v>891</v>
      </c>
      <c r="D466" s="702" t="s">
        <v>4164</v>
      </c>
      <c r="E466" s="702" t="s">
        <v>4165</v>
      </c>
      <c r="F466" s="702" t="s">
        <v>4166</v>
      </c>
      <c r="G466" s="702" t="s">
        <v>4167</v>
      </c>
      <c r="H466" s="703">
        <v>42489</v>
      </c>
      <c r="I466" s="704">
        <v>5687.34</v>
      </c>
      <c r="J466" s="704">
        <v>1</v>
      </c>
      <c r="K466" s="704">
        <f t="shared" si="7"/>
        <v>5687.34</v>
      </c>
      <c r="L466" s="702" t="s">
        <v>4168</v>
      </c>
      <c r="M466" s="702" t="s">
        <v>88</v>
      </c>
      <c r="N466" s="703">
        <v>42550</v>
      </c>
      <c r="O466" s="702" t="s">
        <v>72</v>
      </c>
    </row>
    <row r="467" spans="1:15" s="705" customFormat="1" x14ac:dyDescent="0.2">
      <c r="A467" s="702" t="s">
        <v>896</v>
      </c>
      <c r="B467" s="702" t="s">
        <v>900</v>
      </c>
      <c r="C467" s="702" t="s">
        <v>891</v>
      </c>
      <c r="D467" s="702" t="s">
        <v>337</v>
      </c>
      <c r="E467" s="702" t="s">
        <v>338</v>
      </c>
      <c r="F467" s="702" t="s">
        <v>339</v>
      </c>
      <c r="G467" s="702" t="s">
        <v>4169</v>
      </c>
      <c r="H467" s="703">
        <v>42545</v>
      </c>
      <c r="I467" s="704">
        <v>399.66</v>
      </c>
      <c r="J467" s="704">
        <v>1</v>
      </c>
      <c r="K467" s="704">
        <f t="shared" si="7"/>
        <v>399.66</v>
      </c>
      <c r="L467" s="702" t="s">
        <v>4170</v>
      </c>
      <c r="M467" s="702" t="s">
        <v>418</v>
      </c>
      <c r="N467" s="703">
        <v>42546</v>
      </c>
      <c r="O467" s="702" t="s">
        <v>72</v>
      </c>
    </row>
    <row r="468" spans="1:15" s="705" customFormat="1" x14ac:dyDescent="0.2">
      <c r="A468" s="702" t="s">
        <v>896</v>
      </c>
      <c r="B468" s="702" t="s">
        <v>900</v>
      </c>
      <c r="C468" s="702" t="s">
        <v>891</v>
      </c>
      <c r="D468" s="702" t="s">
        <v>337</v>
      </c>
      <c r="E468" s="702" t="s">
        <v>338</v>
      </c>
      <c r="F468" s="702" t="s">
        <v>339</v>
      </c>
      <c r="G468" s="702" t="s">
        <v>4171</v>
      </c>
      <c r="H468" s="703">
        <v>42545</v>
      </c>
      <c r="I468" s="704">
        <v>592.9</v>
      </c>
      <c r="J468" s="704">
        <v>1</v>
      </c>
      <c r="K468" s="704">
        <f t="shared" si="7"/>
        <v>592.9</v>
      </c>
      <c r="L468" s="702" t="s">
        <v>4172</v>
      </c>
      <c r="M468" s="702" t="s">
        <v>329</v>
      </c>
      <c r="N468" s="703">
        <v>42546</v>
      </c>
      <c r="O468" s="702" t="s">
        <v>72</v>
      </c>
    </row>
    <row r="469" spans="1:15" s="705" customFormat="1" x14ac:dyDescent="0.2">
      <c r="A469" s="702" t="s">
        <v>896</v>
      </c>
      <c r="B469" s="702" t="s">
        <v>900</v>
      </c>
      <c r="C469" s="702" t="s">
        <v>891</v>
      </c>
      <c r="D469" s="702" t="s">
        <v>337</v>
      </c>
      <c r="E469" s="702" t="s">
        <v>338</v>
      </c>
      <c r="F469" s="702" t="s">
        <v>339</v>
      </c>
      <c r="G469" s="702" t="s">
        <v>4173</v>
      </c>
      <c r="H469" s="703">
        <v>42545</v>
      </c>
      <c r="I469" s="704">
        <v>520.54</v>
      </c>
      <c r="J469" s="704">
        <v>1</v>
      </c>
      <c r="K469" s="704">
        <f t="shared" si="7"/>
        <v>520.54</v>
      </c>
      <c r="L469" s="702" t="s">
        <v>4172</v>
      </c>
      <c r="M469" s="702" t="s">
        <v>329</v>
      </c>
      <c r="N469" s="703">
        <v>42546</v>
      </c>
      <c r="O469" s="702" t="s">
        <v>72</v>
      </c>
    </row>
    <row r="470" spans="1:15" s="705" customFormat="1" x14ac:dyDescent="0.2">
      <c r="A470" s="702" t="s">
        <v>896</v>
      </c>
      <c r="B470" s="702" t="s">
        <v>900</v>
      </c>
      <c r="C470" s="702" t="s">
        <v>891</v>
      </c>
      <c r="D470" s="702" t="s">
        <v>337</v>
      </c>
      <c r="E470" s="702" t="s">
        <v>338</v>
      </c>
      <c r="F470" s="702" t="s">
        <v>339</v>
      </c>
      <c r="G470" s="702" t="s">
        <v>4174</v>
      </c>
      <c r="H470" s="703">
        <v>42545</v>
      </c>
      <c r="I470" s="704">
        <v>592.9</v>
      </c>
      <c r="J470" s="704">
        <v>1</v>
      </c>
      <c r="K470" s="704">
        <f t="shared" si="7"/>
        <v>592.9</v>
      </c>
      <c r="L470" s="702" t="s">
        <v>4175</v>
      </c>
      <c r="M470" s="702" t="s">
        <v>87</v>
      </c>
      <c r="N470" s="703">
        <v>42546</v>
      </c>
      <c r="O470" s="702" t="s">
        <v>72</v>
      </c>
    </row>
    <row r="471" spans="1:15" s="705" customFormat="1" x14ac:dyDescent="0.2">
      <c r="A471" s="702" t="s">
        <v>896</v>
      </c>
      <c r="B471" s="702" t="s">
        <v>900</v>
      </c>
      <c r="C471" s="702" t="s">
        <v>891</v>
      </c>
      <c r="D471" s="702" t="s">
        <v>337</v>
      </c>
      <c r="E471" s="702" t="s">
        <v>338</v>
      </c>
      <c r="F471" s="702" t="s">
        <v>339</v>
      </c>
      <c r="G471" s="702" t="s">
        <v>4176</v>
      </c>
      <c r="H471" s="703">
        <v>42545</v>
      </c>
      <c r="I471" s="704">
        <v>224.33</v>
      </c>
      <c r="J471" s="704">
        <v>1</v>
      </c>
      <c r="K471" s="704">
        <f t="shared" si="7"/>
        <v>224.33</v>
      </c>
      <c r="L471" s="702" t="s">
        <v>4175</v>
      </c>
      <c r="M471" s="702" t="s">
        <v>87</v>
      </c>
      <c r="N471" s="703">
        <v>42546</v>
      </c>
      <c r="O471" s="702" t="s">
        <v>72</v>
      </c>
    </row>
    <row r="472" spans="1:15" s="705" customFormat="1" x14ac:dyDescent="0.2">
      <c r="A472" s="702" t="s">
        <v>896</v>
      </c>
      <c r="B472" s="702" t="s">
        <v>900</v>
      </c>
      <c r="C472" s="702" t="s">
        <v>891</v>
      </c>
      <c r="D472" s="702" t="s">
        <v>337</v>
      </c>
      <c r="E472" s="702" t="s">
        <v>338</v>
      </c>
      <c r="F472" s="702" t="s">
        <v>339</v>
      </c>
      <c r="G472" s="702" t="s">
        <v>4177</v>
      </c>
      <c r="H472" s="703">
        <v>42545</v>
      </c>
      <c r="I472" s="704">
        <v>592.9</v>
      </c>
      <c r="J472" s="704">
        <v>1</v>
      </c>
      <c r="K472" s="704">
        <f t="shared" si="7"/>
        <v>592.9</v>
      </c>
      <c r="L472" s="702" t="s">
        <v>4178</v>
      </c>
      <c r="M472" s="702" t="s">
        <v>97</v>
      </c>
      <c r="N472" s="703">
        <v>42546</v>
      </c>
      <c r="O472" s="702" t="s">
        <v>72</v>
      </c>
    </row>
    <row r="473" spans="1:15" s="705" customFormat="1" x14ac:dyDescent="0.2">
      <c r="A473" s="702" t="s">
        <v>896</v>
      </c>
      <c r="B473" s="702" t="s">
        <v>900</v>
      </c>
      <c r="C473" s="702" t="s">
        <v>891</v>
      </c>
      <c r="D473" s="702" t="s">
        <v>337</v>
      </c>
      <c r="E473" s="702" t="s">
        <v>338</v>
      </c>
      <c r="F473" s="702" t="s">
        <v>339</v>
      </c>
      <c r="G473" s="702" t="s">
        <v>4179</v>
      </c>
      <c r="H473" s="703">
        <v>42538</v>
      </c>
      <c r="I473" s="704">
        <v>142.41999999999999</v>
      </c>
      <c r="J473" s="704">
        <v>1</v>
      </c>
      <c r="K473" s="704">
        <f t="shared" si="7"/>
        <v>142.41999999999999</v>
      </c>
      <c r="L473" s="702" t="s">
        <v>4180</v>
      </c>
      <c r="M473" s="702" t="s">
        <v>145</v>
      </c>
      <c r="N473" s="703">
        <v>42539</v>
      </c>
      <c r="O473" s="702" t="s">
        <v>72</v>
      </c>
    </row>
    <row r="474" spans="1:15" s="705" customFormat="1" x14ac:dyDescent="0.2">
      <c r="A474" s="702" t="s">
        <v>896</v>
      </c>
      <c r="B474" s="702" t="s">
        <v>900</v>
      </c>
      <c r="C474" s="702" t="s">
        <v>891</v>
      </c>
      <c r="D474" s="702" t="s">
        <v>337</v>
      </c>
      <c r="E474" s="702" t="s">
        <v>338</v>
      </c>
      <c r="F474" s="702" t="s">
        <v>339</v>
      </c>
      <c r="G474" s="702" t="s">
        <v>4181</v>
      </c>
      <c r="H474" s="703">
        <v>42534</v>
      </c>
      <c r="I474" s="704">
        <v>142.41999999999999</v>
      </c>
      <c r="J474" s="704">
        <v>1</v>
      </c>
      <c r="K474" s="704">
        <f t="shared" si="7"/>
        <v>142.41999999999999</v>
      </c>
      <c r="L474" s="702" t="s">
        <v>4182</v>
      </c>
      <c r="M474" s="702" t="s">
        <v>299</v>
      </c>
      <c r="N474" s="703">
        <v>42535</v>
      </c>
      <c r="O474" s="702" t="s">
        <v>72</v>
      </c>
    </row>
    <row r="475" spans="1:15" s="705" customFormat="1" x14ac:dyDescent="0.2">
      <c r="A475" s="702" t="s">
        <v>896</v>
      </c>
      <c r="B475" s="702" t="s">
        <v>900</v>
      </c>
      <c r="C475" s="702" t="s">
        <v>891</v>
      </c>
      <c r="D475" s="702" t="s">
        <v>337</v>
      </c>
      <c r="E475" s="702" t="s">
        <v>338</v>
      </c>
      <c r="F475" s="702" t="s">
        <v>339</v>
      </c>
      <c r="G475" s="702" t="s">
        <v>4183</v>
      </c>
      <c r="H475" s="703">
        <v>42529</v>
      </c>
      <c r="I475" s="704">
        <v>94.5</v>
      </c>
      <c r="J475" s="704">
        <v>1</v>
      </c>
      <c r="K475" s="704">
        <f t="shared" si="7"/>
        <v>94.5</v>
      </c>
      <c r="L475" s="702" t="s">
        <v>4184</v>
      </c>
      <c r="M475" s="702" t="s">
        <v>377</v>
      </c>
      <c r="N475" s="703">
        <v>42530</v>
      </c>
      <c r="O475" s="702" t="s">
        <v>72</v>
      </c>
    </row>
    <row r="476" spans="1:15" s="705" customFormat="1" x14ac:dyDescent="0.2">
      <c r="A476" s="702" t="s">
        <v>896</v>
      </c>
      <c r="B476" s="702" t="s">
        <v>900</v>
      </c>
      <c r="C476" s="702" t="s">
        <v>891</v>
      </c>
      <c r="D476" s="702" t="s">
        <v>337</v>
      </c>
      <c r="E476" s="702" t="s">
        <v>338</v>
      </c>
      <c r="F476" s="702" t="s">
        <v>339</v>
      </c>
      <c r="G476" s="702" t="s">
        <v>4185</v>
      </c>
      <c r="H476" s="703">
        <v>42520</v>
      </c>
      <c r="I476" s="704">
        <v>381.15</v>
      </c>
      <c r="J476" s="704">
        <v>1</v>
      </c>
      <c r="K476" s="704">
        <f t="shared" si="7"/>
        <v>381.15</v>
      </c>
      <c r="L476" s="702" t="s">
        <v>4186</v>
      </c>
      <c r="M476" s="702" t="s">
        <v>299</v>
      </c>
      <c r="N476" s="703">
        <v>42522</v>
      </c>
      <c r="O476" s="702" t="s">
        <v>72</v>
      </c>
    </row>
    <row r="477" spans="1:15" s="705" customFormat="1" x14ac:dyDescent="0.2">
      <c r="A477" s="702" t="s">
        <v>896</v>
      </c>
      <c r="B477" s="702" t="s">
        <v>900</v>
      </c>
      <c r="C477" s="702" t="s">
        <v>891</v>
      </c>
      <c r="D477" s="702" t="s">
        <v>334</v>
      </c>
      <c r="E477" s="702" t="s">
        <v>335</v>
      </c>
      <c r="F477" s="702" t="s">
        <v>336</v>
      </c>
      <c r="G477" s="702" t="s">
        <v>4187</v>
      </c>
      <c r="H477" s="703">
        <v>42548</v>
      </c>
      <c r="I477" s="704">
        <v>968</v>
      </c>
      <c r="J477" s="704">
        <v>1</v>
      </c>
      <c r="K477" s="704">
        <f t="shared" si="7"/>
        <v>968</v>
      </c>
      <c r="L477" s="702" t="s">
        <v>4188</v>
      </c>
      <c r="M477" s="702" t="s">
        <v>132</v>
      </c>
      <c r="N477" s="703">
        <v>42548</v>
      </c>
      <c r="O477" s="702" t="s">
        <v>72</v>
      </c>
    </row>
    <row r="478" spans="1:15" s="705" customFormat="1" x14ac:dyDescent="0.2">
      <c r="A478" s="702" t="s">
        <v>896</v>
      </c>
      <c r="B478" s="702" t="s">
        <v>900</v>
      </c>
      <c r="C478" s="702" t="s">
        <v>891</v>
      </c>
      <c r="D478" s="702" t="s">
        <v>334</v>
      </c>
      <c r="E478" s="702" t="s">
        <v>335</v>
      </c>
      <c r="F478" s="702" t="s">
        <v>336</v>
      </c>
      <c r="G478" s="702" t="s">
        <v>4189</v>
      </c>
      <c r="H478" s="703">
        <v>42548</v>
      </c>
      <c r="I478" s="704">
        <v>240.89</v>
      </c>
      <c r="J478" s="704">
        <v>1</v>
      </c>
      <c r="K478" s="704">
        <f t="shared" si="7"/>
        <v>240.89</v>
      </c>
      <c r="L478" s="702" t="s">
        <v>4190</v>
      </c>
      <c r="M478" s="702" t="s">
        <v>2102</v>
      </c>
      <c r="N478" s="703">
        <v>42549</v>
      </c>
      <c r="O478" s="702" t="s">
        <v>72</v>
      </c>
    </row>
    <row r="479" spans="1:15" s="705" customFormat="1" x14ac:dyDescent="0.2">
      <c r="A479" s="702" t="s">
        <v>896</v>
      </c>
      <c r="B479" s="702" t="s">
        <v>900</v>
      </c>
      <c r="C479" s="702" t="s">
        <v>891</v>
      </c>
      <c r="D479" s="702" t="s">
        <v>334</v>
      </c>
      <c r="E479" s="702" t="s">
        <v>335</v>
      </c>
      <c r="F479" s="702" t="s">
        <v>336</v>
      </c>
      <c r="G479" s="702" t="s">
        <v>4191</v>
      </c>
      <c r="H479" s="703">
        <v>42548</v>
      </c>
      <c r="I479" s="704">
        <v>35.65</v>
      </c>
      <c r="J479" s="704">
        <v>1</v>
      </c>
      <c r="K479" s="704">
        <f t="shared" si="7"/>
        <v>35.65</v>
      </c>
      <c r="L479" s="702" t="s">
        <v>4192</v>
      </c>
      <c r="M479" s="702" t="s">
        <v>87</v>
      </c>
      <c r="N479" s="703">
        <v>42549</v>
      </c>
      <c r="O479" s="702" t="s">
        <v>72</v>
      </c>
    </row>
    <row r="480" spans="1:15" s="705" customFormat="1" x14ac:dyDescent="0.2">
      <c r="A480" s="702" t="s">
        <v>896</v>
      </c>
      <c r="B480" s="702" t="s">
        <v>900</v>
      </c>
      <c r="C480" s="702" t="s">
        <v>891</v>
      </c>
      <c r="D480" s="702" t="s">
        <v>334</v>
      </c>
      <c r="E480" s="702" t="s">
        <v>335</v>
      </c>
      <c r="F480" s="702" t="s">
        <v>336</v>
      </c>
      <c r="G480" s="702" t="s">
        <v>4193</v>
      </c>
      <c r="H480" s="703">
        <v>42548</v>
      </c>
      <c r="I480" s="704">
        <v>133.13999999999999</v>
      </c>
      <c r="J480" s="704">
        <v>1</v>
      </c>
      <c r="K480" s="704">
        <f t="shared" si="7"/>
        <v>133.13999999999999</v>
      </c>
      <c r="L480" s="702" t="s">
        <v>4194</v>
      </c>
      <c r="M480" s="702" t="s">
        <v>549</v>
      </c>
      <c r="N480" s="703">
        <v>42548</v>
      </c>
      <c r="O480" s="702" t="s">
        <v>72</v>
      </c>
    </row>
    <row r="481" spans="1:15" s="705" customFormat="1" x14ac:dyDescent="0.2">
      <c r="A481" s="702" t="s">
        <v>896</v>
      </c>
      <c r="B481" s="702" t="s">
        <v>900</v>
      </c>
      <c r="C481" s="702" t="s">
        <v>891</v>
      </c>
      <c r="D481" s="702" t="s">
        <v>334</v>
      </c>
      <c r="E481" s="702" t="s">
        <v>335</v>
      </c>
      <c r="F481" s="702" t="s">
        <v>336</v>
      </c>
      <c r="G481" s="702" t="s">
        <v>4195</v>
      </c>
      <c r="H481" s="703">
        <v>42541</v>
      </c>
      <c r="I481" s="704">
        <v>156.09</v>
      </c>
      <c r="J481" s="704">
        <v>1</v>
      </c>
      <c r="K481" s="704">
        <f t="shared" si="7"/>
        <v>156.09</v>
      </c>
      <c r="L481" s="702" t="s">
        <v>4196</v>
      </c>
      <c r="M481" s="702" t="s">
        <v>419</v>
      </c>
      <c r="N481" s="703">
        <v>42543</v>
      </c>
      <c r="O481" s="702" t="s">
        <v>72</v>
      </c>
    </row>
    <row r="482" spans="1:15" s="705" customFormat="1" x14ac:dyDescent="0.2">
      <c r="A482" s="702" t="s">
        <v>896</v>
      </c>
      <c r="B482" s="702" t="s">
        <v>900</v>
      </c>
      <c r="C482" s="702" t="s">
        <v>891</v>
      </c>
      <c r="D482" s="702" t="s">
        <v>334</v>
      </c>
      <c r="E482" s="702" t="s">
        <v>335</v>
      </c>
      <c r="F482" s="702" t="s">
        <v>336</v>
      </c>
      <c r="G482" s="702" t="s">
        <v>4197</v>
      </c>
      <c r="H482" s="703">
        <v>42541</v>
      </c>
      <c r="I482" s="704">
        <v>745.36</v>
      </c>
      <c r="J482" s="704">
        <v>1</v>
      </c>
      <c r="K482" s="704">
        <f t="shared" si="7"/>
        <v>745.36</v>
      </c>
      <c r="L482" s="702" t="s">
        <v>4198</v>
      </c>
      <c r="M482" s="702" t="s">
        <v>299</v>
      </c>
      <c r="N482" s="703">
        <v>42541</v>
      </c>
      <c r="O482" s="702" t="s">
        <v>72</v>
      </c>
    </row>
    <row r="483" spans="1:15" s="705" customFormat="1" x14ac:dyDescent="0.2">
      <c r="A483" s="702" t="s">
        <v>896</v>
      </c>
      <c r="B483" s="702" t="s">
        <v>900</v>
      </c>
      <c r="C483" s="702" t="s">
        <v>891</v>
      </c>
      <c r="D483" s="702" t="s">
        <v>334</v>
      </c>
      <c r="E483" s="702" t="s">
        <v>335</v>
      </c>
      <c r="F483" s="702" t="s">
        <v>336</v>
      </c>
      <c r="G483" s="702" t="s">
        <v>4199</v>
      </c>
      <c r="H483" s="703">
        <v>42541</v>
      </c>
      <c r="I483" s="704">
        <v>227.92</v>
      </c>
      <c r="J483" s="704">
        <v>1</v>
      </c>
      <c r="K483" s="704">
        <f t="shared" si="7"/>
        <v>227.92</v>
      </c>
      <c r="L483" s="702" t="s">
        <v>4200</v>
      </c>
      <c r="M483" s="702" t="s">
        <v>466</v>
      </c>
      <c r="N483" s="703">
        <v>42542</v>
      </c>
      <c r="O483" s="702" t="s">
        <v>72</v>
      </c>
    </row>
    <row r="484" spans="1:15" s="705" customFormat="1" x14ac:dyDescent="0.2">
      <c r="A484" s="702" t="s">
        <v>896</v>
      </c>
      <c r="B484" s="702" t="s">
        <v>900</v>
      </c>
      <c r="C484" s="702" t="s">
        <v>891</v>
      </c>
      <c r="D484" s="702" t="s">
        <v>334</v>
      </c>
      <c r="E484" s="702" t="s">
        <v>335</v>
      </c>
      <c r="F484" s="702" t="s">
        <v>336</v>
      </c>
      <c r="G484" s="702" t="s">
        <v>4201</v>
      </c>
      <c r="H484" s="703">
        <v>42520</v>
      </c>
      <c r="I484" s="704">
        <v>968</v>
      </c>
      <c r="J484" s="704">
        <v>1</v>
      </c>
      <c r="K484" s="704">
        <f t="shared" si="7"/>
        <v>968</v>
      </c>
      <c r="L484" s="702" t="s">
        <v>4202</v>
      </c>
      <c r="M484" s="702" t="s">
        <v>132</v>
      </c>
      <c r="N484" s="703">
        <v>42522</v>
      </c>
      <c r="O484" s="702" t="s">
        <v>72</v>
      </c>
    </row>
    <row r="485" spans="1:15" s="705" customFormat="1" x14ac:dyDescent="0.2">
      <c r="A485" s="702" t="s">
        <v>896</v>
      </c>
      <c r="B485" s="702" t="s">
        <v>900</v>
      </c>
      <c r="C485" s="702" t="s">
        <v>891</v>
      </c>
      <c r="D485" s="702" t="s">
        <v>1912</v>
      </c>
      <c r="E485" s="702" t="s">
        <v>1913</v>
      </c>
      <c r="F485" s="702" t="s">
        <v>1914</v>
      </c>
      <c r="G485" s="702" t="s">
        <v>4203</v>
      </c>
      <c r="H485" s="703">
        <v>42549</v>
      </c>
      <c r="I485" s="704">
        <v>894.32</v>
      </c>
      <c r="J485" s="704">
        <v>1</v>
      </c>
      <c r="K485" s="704">
        <f t="shared" si="7"/>
        <v>894.32</v>
      </c>
      <c r="L485" s="702" t="s">
        <v>4204</v>
      </c>
      <c r="M485" s="702" t="s">
        <v>132</v>
      </c>
      <c r="N485" s="703">
        <v>42549</v>
      </c>
      <c r="O485" s="702" t="s">
        <v>72</v>
      </c>
    </row>
    <row r="486" spans="1:15" s="705" customFormat="1" x14ac:dyDescent="0.2">
      <c r="A486" s="702" t="s">
        <v>896</v>
      </c>
      <c r="B486" s="702" t="s">
        <v>900</v>
      </c>
      <c r="C486" s="702" t="s">
        <v>891</v>
      </c>
      <c r="D486" s="702" t="s">
        <v>4205</v>
      </c>
      <c r="E486" s="702" t="s">
        <v>4206</v>
      </c>
      <c r="F486" s="702" t="s">
        <v>4207</v>
      </c>
      <c r="G486" s="702" t="s">
        <v>4208</v>
      </c>
      <c r="H486" s="703">
        <v>42535</v>
      </c>
      <c r="I486" s="704">
        <v>100481.06</v>
      </c>
      <c r="J486" s="704">
        <v>1</v>
      </c>
      <c r="K486" s="704">
        <f t="shared" si="7"/>
        <v>100481.06</v>
      </c>
      <c r="L486" s="702"/>
      <c r="M486" s="702" t="s">
        <v>261</v>
      </c>
      <c r="N486" s="703">
        <v>42535</v>
      </c>
      <c r="O486" s="702" t="s">
        <v>72</v>
      </c>
    </row>
    <row r="487" spans="1:15" s="705" customFormat="1" x14ac:dyDescent="0.2">
      <c r="A487" s="702" t="s">
        <v>896</v>
      </c>
      <c r="B487" s="702" t="s">
        <v>900</v>
      </c>
      <c r="C487" s="702" t="s">
        <v>891</v>
      </c>
      <c r="D487" s="702" t="s">
        <v>4209</v>
      </c>
      <c r="E487" s="702" t="s">
        <v>4210</v>
      </c>
      <c r="F487" s="702" t="s">
        <v>4211</v>
      </c>
      <c r="G487" s="702" t="s">
        <v>4212</v>
      </c>
      <c r="H487" s="703">
        <v>42521</v>
      </c>
      <c r="I487" s="704">
        <v>182.59</v>
      </c>
      <c r="J487" s="704">
        <v>1</v>
      </c>
      <c r="K487" s="704">
        <f t="shared" si="7"/>
        <v>182.59</v>
      </c>
      <c r="L487" s="702" t="s">
        <v>4213</v>
      </c>
      <c r="M487" s="702" t="s">
        <v>1510</v>
      </c>
      <c r="N487" s="703">
        <v>42522</v>
      </c>
      <c r="O487" s="702" t="s">
        <v>72</v>
      </c>
    </row>
    <row r="488" spans="1:15" s="705" customFormat="1" x14ac:dyDescent="0.2">
      <c r="A488" s="702" t="s">
        <v>896</v>
      </c>
      <c r="B488" s="702" t="s">
        <v>900</v>
      </c>
      <c r="C488" s="702" t="s">
        <v>891</v>
      </c>
      <c r="D488" s="702" t="s">
        <v>497</v>
      </c>
      <c r="E488" s="702" t="s">
        <v>498</v>
      </c>
      <c r="F488" s="702" t="s">
        <v>499</v>
      </c>
      <c r="G488" s="702" t="s">
        <v>4214</v>
      </c>
      <c r="H488" s="703">
        <v>42536</v>
      </c>
      <c r="I488" s="704">
        <v>152.75</v>
      </c>
      <c r="J488" s="704">
        <v>1</v>
      </c>
      <c r="K488" s="704">
        <f t="shared" si="7"/>
        <v>152.75</v>
      </c>
      <c r="L488" s="702" t="s">
        <v>4215</v>
      </c>
      <c r="M488" s="702" t="s">
        <v>377</v>
      </c>
      <c r="N488" s="703">
        <v>42537</v>
      </c>
      <c r="O488" s="702" t="s">
        <v>72</v>
      </c>
    </row>
    <row r="489" spans="1:15" s="705" customFormat="1" x14ac:dyDescent="0.2">
      <c r="A489" s="702" t="s">
        <v>896</v>
      </c>
      <c r="B489" s="702" t="s">
        <v>900</v>
      </c>
      <c r="C489" s="702" t="s">
        <v>891</v>
      </c>
      <c r="D489" s="702" t="s">
        <v>497</v>
      </c>
      <c r="E489" s="702" t="s">
        <v>498</v>
      </c>
      <c r="F489" s="702" t="s">
        <v>499</v>
      </c>
      <c r="G489" s="702" t="s">
        <v>4216</v>
      </c>
      <c r="H489" s="703">
        <v>42528</v>
      </c>
      <c r="I489" s="704">
        <v>73.47</v>
      </c>
      <c r="J489" s="704">
        <v>1</v>
      </c>
      <c r="K489" s="704">
        <f t="shared" si="7"/>
        <v>73.47</v>
      </c>
      <c r="L489" s="702" t="s">
        <v>4217</v>
      </c>
      <c r="M489" s="702" t="s">
        <v>132</v>
      </c>
      <c r="N489" s="703">
        <v>42528</v>
      </c>
      <c r="O489" s="702" t="s">
        <v>72</v>
      </c>
    </row>
    <row r="490" spans="1:15" s="705" customFormat="1" x14ac:dyDescent="0.2">
      <c r="A490" s="702" t="s">
        <v>896</v>
      </c>
      <c r="B490" s="702" t="s">
        <v>900</v>
      </c>
      <c r="C490" s="702" t="s">
        <v>891</v>
      </c>
      <c r="D490" s="702" t="s">
        <v>497</v>
      </c>
      <c r="E490" s="702" t="s">
        <v>498</v>
      </c>
      <c r="F490" s="702" t="s">
        <v>499</v>
      </c>
      <c r="G490" s="702" t="s">
        <v>4218</v>
      </c>
      <c r="H490" s="703">
        <v>42524</v>
      </c>
      <c r="I490" s="704">
        <v>320.55</v>
      </c>
      <c r="J490" s="704">
        <v>1</v>
      </c>
      <c r="K490" s="704">
        <f t="shared" si="7"/>
        <v>320.55</v>
      </c>
      <c r="L490" s="702" t="s">
        <v>4219</v>
      </c>
      <c r="M490" s="702" t="s">
        <v>377</v>
      </c>
      <c r="N490" s="703">
        <v>42524</v>
      </c>
      <c r="O490" s="702" t="s">
        <v>72</v>
      </c>
    </row>
    <row r="491" spans="1:15" s="705" customFormat="1" x14ac:dyDescent="0.2">
      <c r="A491" s="702" t="s">
        <v>896</v>
      </c>
      <c r="B491" s="702" t="s">
        <v>900</v>
      </c>
      <c r="C491" s="702" t="s">
        <v>891</v>
      </c>
      <c r="D491" s="702" t="s">
        <v>330</v>
      </c>
      <c r="E491" s="702" t="s">
        <v>331</v>
      </c>
      <c r="F491" s="702" t="s">
        <v>332</v>
      </c>
      <c r="G491" s="702" t="s">
        <v>4220</v>
      </c>
      <c r="H491" s="703">
        <v>42522</v>
      </c>
      <c r="I491" s="704">
        <v>522.14</v>
      </c>
      <c r="J491" s="704">
        <v>1</v>
      </c>
      <c r="K491" s="704">
        <f t="shared" si="7"/>
        <v>522.14</v>
      </c>
      <c r="L491" s="702"/>
      <c r="M491" s="702" t="s">
        <v>104</v>
      </c>
      <c r="N491" s="703">
        <v>42523</v>
      </c>
      <c r="O491" s="702" t="s">
        <v>72</v>
      </c>
    </row>
    <row r="492" spans="1:15" s="705" customFormat="1" x14ac:dyDescent="0.2">
      <c r="A492" s="702" t="s">
        <v>896</v>
      </c>
      <c r="B492" s="702" t="s">
        <v>900</v>
      </c>
      <c r="C492" s="702" t="s">
        <v>891</v>
      </c>
      <c r="D492" s="702" t="s">
        <v>330</v>
      </c>
      <c r="E492" s="702" t="s">
        <v>331</v>
      </c>
      <c r="F492" s="702" t="s">
        <v>332</v>
      </c>
      <c r="G492" s="702" t="s">
        <v>4221</v>
      </c>
      <c r="H492" s="703">
        <v>42522</v>
      </c>
      <c r="I492" s="704">
        <v>254.97</v>
      </c>
      <c r="J492" s="704">
        <v>1</v>
      </c>
      <c r="K492" s="704">
        <f t="shared" si="7"/>
        <v>254.97</v>
      </c>
      <c r="L492" s="702"/>
      <c r="M492" s="702" t="s">
        <v>104</v>
      </c>
      <c r="N492" s="703">
        <v>42523</v>
      </c>
      <c r="O492" s="702" t="s">
        <v>72</v>
      </c>
    </row>
    <row r="493" spans="1:15" s="705" customFormat="1" x14ac:dyDescent="0.2">
      <c r="A493" s="702" t="s">
        <v>896</v>
      </c>
      <c r="B493" s="702" t="s">
        <v>900</v>
      </c>
      <c r="C493" s="702" t="s">
        <v>891</v>
      </c>
      <c r="D493" s="702" t="s">
        <v>330</v>
      </c>
      <c r="E493" s="702" t="s">
        <v>331</v>
      </c>
      <c r="F493" s="702" t="s">
        <v>332</v>
      </c>
      <c r="G493" s="702" t="s">
        <v>4222</v>
      </c>
      <c r="H493" s="703">
        <v>42522</v>
      </c>
      <c r="I493" s="704">
        <v>63.89</v>
      </c>
      <c r="J493" s="704">
        <v>1</v>
      </c>
      <c r="K493" s="704">
        <f t="shared" si="7"/>
        <v>63.89</v>
      </c>
      <c r="L493" s="702"/>
      <c r="M493" s="702" t="s">
        <v>4223</v>
      </c>
      <c r="N493" s="703">
        <v>42523</v>
      </c>
      <c r="O493" s="702" t="s">
        <v>72</v>
      </c>
    </row>
    <row r="494" spans="1:15" s="705" customFormat="1" x14ac:dyDescent="0.2">
      <c r="A494" s="702" t="s">
        <v>896</v>
      </c>
      <c r="B494" s="702" t="s">
        <v>900</v>
      </c>
      <c r="C494" s="702" t="s">
        <v>891</v>
      </c>
      <c r="D494" s="702" t="s">
        <v>330</v>
      </c>
      <c r="E494" s="702" t="s">
        <v>331</v>
      </c>
      <c r="F494" s="702" t="s">
        <v>332</v>
      </c>
      <c r="G494" s="702" t="s">
        <v>4224</v>
      </c>
      <c r="H494" s="703">
        <v>42522</v>
      </c>
      <c r="I494" s="704">
        <v>169.4</v>
      </c>
      <c r="J494" s="704">
        <v>1</v>
      </c>
      <c r="K494" s="704">
        <f t="shared" si="7"/>
        <v>169.4</v>
      </c>
      <c r="L494" s="702"/>
      <c r="M494" s="702" t="s">
        <v>4223</v>
      </c>
      <c r="N494" s="703">
        <v>42523</v>
      </c>
      <c r="O494" s="702" t="s">
        <v>72</v>
      </c>
    </row>
    <row r="495" spans="1:15" s="705" customFormat="1" x14ac:dyDescent="0.2">
      <c r="A495" s="702" t="s">
        <v>896</v>
      </c>
      <c r="B495" s="702" t="s">
        <v>900</v>
      </c>
      <c r="C495" s="702" t="s">
        <v>891</v>
      </c>
      <c r="D495" s="702" t="s">
        <v>1653</v>
      </c>
      <c r="E495" s="702" t="s">
        <v>1654</v>
      </c>
      <c r="F495" s="702" t="s">
        <v>1655</v>
      </c>
      <c r="G495" s="702" t="s">
        <v>4225</v>
      </c>
      <c r="H495" s="703">
        <v>42549</v>
      </c>
      <c r="I495" s="704">
        <v>731.81</v>
      </c>
      <c r="J495" s="704">
        <v>1</v>
      </c>
      <c r="K495" s="704">
        <f t="shared" si="7"/>
        <v>731.81</v>
      </c>
      <c r="L495" s="702"/>
      <c r="M495" s="702" t="s">
        <v>377</v>
      </c>
      <c r="N495" s="703">
        <v>42549</v>
      </c>
      <c r="O495" s="702" t="s">
        <v>72</v>
      </c>
    </row>
    <row r="496" spans="1:15" s="705" customFormat="1" x14ac:dyDescent="0.2">
      <c r="A496" s="702" t="s">
        <v>896</v>
      </c>
      <c r="B496" s="702" t="s">
        <v>900</v>
      </c>
      <c r="C496" s="702" t="s">
        <v>891</v>
      </c>
      <c r="D496" s="702" t="s">
        <v>1657</v>
      </c>
      <c r="E496" s="702" t="s">
        <v>1658</v>
      </c>
      <c r="F496" s="702" t="s">
        <v>1659</v>
      </c>
      <c r="G496" s="702" t="s">
        <v>4226</v>
      </c>
      <c r="H496" s="703">
        <v>42551</v>
      </c>
      <c r="I496" s="704">
        <v>3707.17</v>
      </c>
      <c r="J496" s="704">
        <v>1</v>
      </c>
      <c r="K496" s="704">
        <f t="shared" si="7"/>
        <v>3707.17</v>
      </c>
      <c r="L496" s="702" t="s">
        <v>4227</v>
      </c>
      <c r="M496" s="702" t="s">
        <v>174</v>
      </c>
      <c r="N496" s="703">
        <v>42551</v>
      </c>
      <c r="O496" s="702" t="s">
        <v>72</v>
      </c>
    </row>
    <row r="497" spans="1:15" s="705" customFormat="1" x14ac:dyDescent="0.2">
      <c r="A497" s="702" t="s">
        <v>896</v>
      </c>
      <c r="B497" s="702" t="s">
        <v>900</v>
      </c>
      <c r="C497" s="702" t="s">
        <v>891</v>
      </c>
      <c r="D497" s="702" t="s">
        <v>1657</v>
      </c>
      <c r="E497" s="702" t="s">
        <v>1658</v>
      </c>
      <c r="F497" s="702" t="s">
        <v>1659</v>
      </c>
      <c r="G497" s="702" t="s">
        <v>4228</v>
      </c>
      <c r="H497" s="703">
        <v>42549</v>
      </c>
      <c r="I497" s="704">
        <v>249.62</v>
      </c>
      <c r="J497" s="704">
        <v>1</v>
      </c>
      <c r="K497" s="704">
        <f t="shared" si="7"/>
        <v>249.62</v>
      </c>
      <c r="L497" s="702" t="s">
        <v>4229</v>
      </c>
      <c r="M497" s="702" t="s">
        <v>174</v>
      </c>
      <c r="N497" s="703">
        <v>42550</v>
      </c>
      <c r="O497" s="702" t="s">
        <v>72</v>
      </c>
    </row>
    <row r="498" spans="1:15" s="705" customFormat="1" x14ac:dyDescent="0.2">
      <c r="A498" s="702" t="s">
        <v>896</v>
      </c>
      <c r="B498" s="702" t="s">
        <v>900</v>
      </c>
      <c r="C498" s="702" t="s">
        <v>891</v>
      </c>
      <c r="D498" s="702" t="s">
        <v>1657</v>
      </c>
      <c r="E498" s="702" t="s">
        <v>1658</v>
      </c>
      <c r="F498" s="702" t="s">
        <v>1659</v>
      </c>
      <c r="G498" s="702" t="s">
        <v>4230</v>
      </c>
      <c r="H498" s="703">
        <v>42536</v>
      </c>
      <c r="I498" s="704">
        <v>2441.4699999999998</v>
      </c>
      <c r="J498" s="704">
        <v>1</v>
      </c>
      <c r="K498" s="704">
        <f t="shared" si="7"/>
        <v>2441.4699999999998</v>
      </c>
      <c r="L498" s="702" t="s">
        <v>4231</v>
      </c>
      <c r="M498" s="702" t="s">
        <v>174</v>
      </c>
      <c r="N498" s="703">
        <v>42538</v>
      </c>
      <c r="O498" s="702" t="s">
        <v>72</v>
      </c>
    </row>
    <row r="499" spans="1:15" s="705" customFormat="1" x14ac:dyDescent="0.2">
      <c r="A499" s="702" t="s">
        <v>896</v>
      </c>
      <c r="B499" s="702" t="s">
        <v>900</v>
      </c>
      <c r="C499" s="702" t="s">
        <v>891</v>
      </c>
      <c r="D499" s="702" t="s">
        <v>1657</v>
      </c>
      <c r="E499" s="702" t="s">
        <v>1658</v>
      </c>
      <c r="F499" s="702" t="s">
        <v>1659</v>
      </c>
      <c r="G499" s="702" t="s">
        <v>4232</v>
      </c>
      <c r="H499" s="703">
        <v>42521</v>
      </c>
      <c r="I499" s="704">
        <v>804.7</v>
      </c>
      <c r="J499" s="704">
        <v>1</v>
      </c>
      <c r="K499" s="704">
        <f t="shared" si="7"/>
        <v>804.7</v>
      </c>
      <c r="L499" s="702" t="s">
        <v>4233</v>
      </c>
      <c r="M499" s="702" t="s">
        <v>174</v>
      </c>
      <c r="N499" s="703">
        <v>42522</v>
      </c>
      <c r="O499" s="702" t="s">
        <v>72</v>
      </c>
    </row>
    <row r="500" spans="1:15" s="705" customFormat="1" x14ac:dyDescent="0.2">
      <c r="A500" s="702" t="s">
        <v>896</v>
      </c>
      <c r="B500" s="702" t="s">
        <v>900</v>
      </c>
      <c r="C500" s="702" t="s">
        <v>891</v>
      </c>
      <c r="D500" s="702" t="s">
        <v>4234</v>
      </c>
      <c r="E500" s="702" t="s">
        <v>4235</v>
      </c>
      <c r="F500" s="702" t="s">
        <v>4236</v>
      </c>
      <c r="G500" s="702" t="s">
        <v>4237</v>
      </c>
      <c r="H500" s="703">
        <v>42528</v>
      </c>
      <c r="I500" s="704">
        <v>363</v>
      </c>
      <c r="J500" s="704">
        <v>1</v>
      </c>
      <c r="K500" s="704">
        <f t="shared" si="7"/>
        <v>363</v>
      </c>
      <c r="L500" s="702"/>
      <c r="M500" s="702" t="s">
        <v>329</v>
      </c>
      <c r="N500" s="703">
        <v>42528</v>
      </c>
      <c r="O500" s="702" t="s">
        <v>72</v>
      </c>
    </row>
    <row r="501" spans="1:15" s="705" customFormat="1" x14ac:dyDescent="0.2">
      <c r="A501" s="702" t="s">
        <v>896</v>
      </c>
      <c r="B501" s="702" t="s">
        <v>900</v>
      </c>
      <c r="C501" s="702" t="s">
        <v>891</v>
      </c>
      <c r="D501" s="702" t="s">
        <v>2333</v>
      </c>
      <c r="E501" s="702" t="s">
        <v>2334</v>
      </c>
      <c r="F501" s="702" t="s">
        <v>2335</v>
      </c>
      <c r="G501" s="702" t="s">
        <v>4238</v>
      </c>
      <c r="H501" s="703">
        <v>42516</v>
      </c>
      <c r="I501" s="704">
        <v>550.30999999999995</v>
      </c>
      <c r="J501" s="704">
        <v>1</v>
      </c>
      <c r="K501" s="704">
        <f t="shared" si="7"/>
        <v>550.30999999999995</v>
      </c>
      <c r="L501" s="702" t="s">
        <v>4239</v>
      </c>
      <c r="M501" s="702" t="s">
        <v>132</v>
      </c>
      <c r="N501" s="703">
        <v>42530</v>
      </c>
      <c r="O501" s="702" t="s">
        <v>72</v>
      </c>
    </row>
    <row r="502" spans="1:15" s="705" customFormat="1" x14ac:dyDescent="0.2">
      <c r="A502" s="702" t="s">
        <v>896</v>
      </c>
      <c r="B502" s="702" t="s">
        <v>900</v>
      </c>
      <c r="C502" s="702" t="s">
        <v>891</v>
      </c>
      <c r="D502" s="702" t="s">
        <v>164</v>
      </c>
      <c r="E502" s="702" t="s">
        <v>165</v>
      </c>
      <c r="F502" s="702" t="s">
        <v>166</v>
      </c>
      <c r="G502" s="702" t="s">
        <v>4240</v>
      </c>
      <c r="H502" s="703">
        <v>42541</v>
      </c>
      <c r="I502" s="704">
        <v>259.57</v>
      </c>
      <c r="J502" s="704">
        <v>1</v>
      </c>
      <c r="K502" s="704">
        <f t="shared" si="7"/>
        <v>259.57</v>
      </c>
      <c r="L502" s="702" t="s">
        <v>4241</v>
      </c>
      <c r="M502" s="702" t="s">
        <v>377</v>
      </c>
      <c r="N502" s="703">
        <v>42544</v>
      </c>
      <c r="O502" s="702" t="s">
        <v>72</v>
      </c>
    </row>
    <row r="503" spans="1:15" s="705" customFormat="1" x14ac:dyDescent="0.2">
      <c r="A503" s="702" t="s">
        <v>896</v>
      </c>
      <c r="B503" s="702" t="s">
        <v>900</v>
      </c>
      <c r="C503" s="702" t="s">
        <v>891</v>
      </c>
      <c r="D503" s="702" t="s">
        <v>164</v>
      </c>
      <c r="E503" s="702" t="s">
        <v>165</v>
      </c>
      <c r="F503" s="702" t="s">
        <v>166</v>
      </c>
      <c r="G503" s="702" t="s">
        <v>4242</v>
      </c>
      <c r="H503" s="703">
        <v>42537</v>
      </c>
      <c r="I503" s="704">
        <v>1467.5</v>
      </c>
      <c r="J503" s="704">
        <v>1</v>
      </c>
      <c r="K503" s="704">
        <f t="shared" si="7"/>
        <v>1467.5</v>
      </c>
      <c r="L503" s="702" t="s">
        <v>4243</v>
      </c>
      <c r="M503" s="702" t="s">
        <v>329</v>
      </c>
      <c r="N503" s="703">
        <v>42543</v>
      </c>
      <c r="O503" s="702" t="s">
        <v>72</v>
      </c>
    </row>
    <row r="504" spans="1:15" s="705" customFormat="1" x14ac:dyDescent="0.2">
      <c r="A504" s="702" t="s">
        <v>896</v>
      </c>
      <c r="B504" s="702" t="s">
        <v>900</v>
      </c>
      <c r="C504" s="702" t="s">
        <v>891</v>
      </c>
      <c r="D504" s="702" t="s">
        <v>164</v>
      </c>
      <c r="E504" s="702" t="s">
        <v>165</v>
      </c>
      <c r="F504" s="702" t="s">
        <v>166</v>
      </c>
      <c r="G504" s="702" t="s">
        <v>4244</v>
      </c>
      <c r="H504" s="703">
        <v>42537</v>
      </c>
      <c r="I504" s="704">
        <v>209.33</v>
      </c>
      <c r="J504" s="704">
        <v>1</v>
      </c>
      <c r="K504" s="704">
        <f t="shared" si="7"/>
        <v>209.33</v>
      </c>
      <c r="L504" s="702" t="s">
        <v>4245</v>
      </c>
      <c r="M504" s="702" t="s">
        <v>418</v>
      </c>
      <c r="N504" s="703">
        <v>42543</v>
      </c>
      <c r="O504" s="702" t="s">
        <v>72</v>
      </c>
    </row>
    <row r="505" spans="1:15" s="705" customFormat="1" x14ac:dyDescent="0.2">
      <c r="A505" s="702" t="s">
        <v>896</v>
      </c>
      <c r="B505" s="702" t="s">
        <v>900</v>
      </c>
      <c r="C505" s="702" t="s">
        <v>891</v>
      </c>
      <c r="D505" s="702" t="s">
        <v>164</v>
      </c>
      <c r="E505" s="702" t="s">
        <v>165</v>
      </c>
      <c r="F505" s="702" t="s">
        <v>166</v>
      </c>
      <c r="G505" s="702" t="s">
        <v>4246</v>
      </c>
      <c r="H505" s="703">
        <v>42537</v>
      </c>
      <c r="I505" s="704">
        <v>62.16</v>
      </c>
      <c r="J505" s="704">
        <v>1</v>
      </c>
      <c r="K505" s="704">
        <f t="shared" si="7"/>
        <v>62.16</v>
      </c>
      <c r="L505" s="702" t="s">
        <v>4247</v>
      </c>
      <c r="M505" s="702" t="s">
        <v>377</v>
      </c>
      <c r="N505" s="703">
        <v>42543</v>
      </c>
      <c r="O505" s="702" t="s">
        <v>72</v>
      </c>
    </row>
    <row r="506" spans="1:15" s="705" customFormat="1" x14ac:dyDescent="0.2">
      <c r="A506" s="702" t="s">
        <v>896</v>
      </c>
      <c r="B506" s="702" t="s">
        <v>900</v>
      </c>
      <c r="C506" s="702" t="s">
        <v>891</v>
      </c>
      <c r="D506" s="702" t="s">
        <v>164</v>
      </c>
      <c r="E506" s="702" t="s">
        <v>165</v>
      </c>
      <c r="F506" s="702" t="s">
        <v>166</v>
      </c>
      <c r="G506" s="702" t="s">
        <v>4248</v>
      </c>
      <c r="H506" s="703">
        <v>42536</v>
      </c>
      <c r="I506" s="704">
        <v>70.16</v>
      </c>
      <c r="J506" s="704">
        <v>1</v>
      </c>
      <c r="K506" s="704">
        <f t="shared" si="7"/>
        <v>70.16</v>
      </c>
      <c r="L506" s="702" t="s">
        <v>4247</v>
      </c>
      <c r="M506" s="702" t="s">
        <v>377</v>
      </c>
      <c r="N506" s="703">
        <v>42543</v>
      </c>
      <c r="O506" s="702" t="s">
        <v>72</v>
      </c>
    </row>
    <row r="507" spans="1:15" s="705" customFormat="1" x14ac:dyDescent="0.2">
      <c r="A507" s="702" t="s">
        <v>896</v>
      </c>
      <c r="B507" s="702" t="s">
        <v>900</v>
      </c>
      <c r="C507" s="702" t="s">
        <v>891</v>
      </c>
      <c r="D507" s="702" t="s">
        <v>164</v>
      </c>
      <c r="E507" s="702" t="s">
        <v>165</v>
      </c>
      <c r="F507" s="702" t="s">
        <v>166</v>
      </c>
      <c r="G507" s="702" t="s">
        <v>4249</v>
      </c>
      <c r="H507" s="703">
        <v>42536</v>
      </c>
      <c r="I507" s="704">
        <v>4862.99</v>
      </c>
      <c r="J507" s="704">
        <v>1</v>
      </c>
      <c r="K507" s="704">
        <f t="shared" si="7"/>
        <v>4862.99</v>
      </c>
      <c r="L507" s="702" t="s">
        <v>4250</v>
      </c>
      <c r="M507" s="702" t="s">
        <v>93</v>
      </c>
      <c r="N507" s="703">
        <v>42543</v>
      </c>
      <c r="O507" s="702" t="s">
        <v>72</v>
      </c>
    </row>
    <row r="508" spans="1:15" s="705" customFormat="1" x14ac:dyDescent="0.2">
      <c r="A508" s="702" t="s">
        <v>896</v>
      </c>
      <c r="B508" s="702" t="s">
        <v>900</v>
      </c>
      <c r="C508" s="702" t="s">
        <v>891</v>
      </c>
      <c r="D508" s="702" t="s">
        <v>164</v>
      </c>
      <c r="E508" s="702" t="s">
        <v>165</v>
      </c>
      <c r="F508" s="702" t="s">
        <v>166</v>
      </c>
      <c r="G508" s="702" t="s">
        <v>4251</v>
      </c>
      <c r="H508" s="703">
        <v>42535</v>
      </c>
      <c r="I508" s="704">
        <v>750.65</v>
      </c>
      <c r="J508" s="704">
        <v>1</v>
      </c>
      <c r="K508" s="704">
        <f t="shared" si="7"/>
        <v>750.65</v>
      </c>
      <c r="L508" s="702" t="s">
        <v>4252</v>
      </c>
      <c r="M508" s="702" t="s">
        <v>299</v>
      </c>
      <c r="N508" s="703">
        <v>42543</v>
      </c>
      <c r="O508" s="702" t="s">
        <v>72</v>
      </c>
    </row>
    <row r="509" spans="1:15" s="705" customFormat="1" x14ac:dyDescent="0.2">
      <c r="A509" s="702" t="s">
        <v>896</v>
      </c>
      <c r="B509" s="702" t="s">
        <v>900</v>
      </c>
      <c r="C509" s="702" t="s">
        <v>891</v>
      </c>
      <c r="D509" s="702" t="s">
        <v>164</v>
      </c>
      <c r="E509" s="702" t="s">
        <v>165</v>
      </c>
      <c r="F509" s="702" t="s">
        <v>166</v>
      </c>
      <c r="G509" s="702" t="s">
        <v>4253</v>
      </c>
      <c r="H509" s="703">
        <v>42534</v>
      </c>
      <c r="I509" s="704">
        <v>49.78</v>
      </c>
      <c r="J509" s="704">
        <v>1</v>
      </c>
      <c r="K509" s="704">
        <f t="shared" si="7"/>
        <v>49.78</v>
      </c>
      <c r="L509" s="702" t="s">
        <v>4254</v>
      </c>
      <c r="M509" s="702" t="s">
        <v>377</v>
      </c>
      <c r="N509" s="703">
        <v>42543</v>
      </c>
      <c r="O509" s="702" t="s">
        <v>72</v>
      </c>
    </row>
    <row r="510" spans="1:15" s="705" customFormat="1" x14ac:dyDescent="0.2">
      <c r="A510" s="702" t="s">
        <v>896</v>
      </c>
      <c r="B510" s="702" t="s">
        <v>900</v>
      </c>
      <c r="C510" s="702" t="s">
        <v>891</v>
      </c>
      <c r="D510" s="702" t="s">
        <v>164</v>
      </c>
      <c r="E510" s="702" t="s">
        <v>165</v>
      </c>
      <c r="F510" s="702" t="s">
        <v>166</v>
      </c>
      <c r="G510" s="702" t="s">
        <v>4255</v>
      </c>
      <c r="H510" s="703">
        <v>42534</v>
      </c>
      <c r="I510" s="704">
        <v>84.65</v>
      </c>
      <c r="J510" s="704">
        <v>1</v>
      </c>
      <c r="K510" s="704">
        <f t="shared" si="7"/>
        <v>84.65</v>
      </c>
      <c r="L510" s="702" t="s">
        <v>4256</v>
      </c>
      <c r="M510" s="702" t="s">
        <v>174</v>
      </c>
      <c r="N510" s="703">
        <v>42543</v>
      </c>
      <c r="O510" s="702" t="s">
        <v>72</v>
      </c>
    </row>
    <row r="511" spans="1:15" s="705" customFormat="1" x14ac:dyDescent="0.2">
      <c r="A511" s="702" t="s">
        <v>896</v>
      </c>
      <c r="B511" s="702" t="s">
        <v>900</v>
      </c>
      <c r="C511" s="702" t="s">
        <v>891</v>
      </c>
      <c r="D511" s="702" t="s">
        <v>164</v>
      </c>
      <c r="E511" s="702" t="s">
        <v>165</v>
      </c>
      <c r="F511" s="702" t="s">
        <v>166</v>
      </c>
      <c r="G511" s="702" t="s">
        <v>4257</v>
      </c>
      <c r="H511" s="703">
        <v>42534</v>
      </c>
      <c r="I511" s="704">
        <v>81.17</v>
      </c>
      <c r="J511" s="704">
        <v>1</v>
      </c>
      <c r="K511" s="704">
        <f t="shared" si="7"/>
        <v>81.17</v>
      </c>
      <c r="L511" s="702" t="s">
        <v>2339</v>
      </c>
      <c r="M511" s="702" t="s">
        <v>377</v>
      </c>
      <c r="N511" s="703">
        <v>42543</v>
      </c>
      <c r="O511" s="702" t="s">
        <v>72</v>
      </c>
    </row>
    <row r="512" spans="1:15" s="705" customFormat="1" x14ac:dyDescent="0.2">
      <c r="A512" s="702" t="s">
        <v>896</v>
      </c>
      <c r="B512" s="702" t="s">
        <v>900</v>
      </c>
      <c r="C512" s="702" t="s">
        <v>891</v>
      </c>
      <c r="D512" s="702" t="s">
        <v>164</v>
      </c>
      <c r="E512" s="702" t="s">
        <v>165</v>
      </c>
      <c r="F512" s="702" t="s">
        <v>166</v>
      </c>
      <c r="G512" s="702" t="s">
        <v>4258</v>
      </c>
      <c r="H512" s="703">
        <v>42531</v>
      </c>
      <c r="I512" s="704">
        <v>1209.71</v>
      </c>
      <c r="J512" s="704">
        <v>1</v>
      </c>
      <c r="K512" s="704">
        <f t="shared" si="7"/>
        <v>1209.71</v>
      </c>
      <c r="L512" s="702" t="s">
        <v>4259</v>
      </c>
      <c r="M512" s="702" t="s">
        <v>419</v>
      </c>
      <c r="N512" s="703">
        <v>42541</v>
      </c>
      <c r="O512" s="702" t="s">
        <v>72</v>
      </c>
    </row>
    <row r="513" spans="1:15" s="705" customFormat="1" x14ac:dyDescent="0.2">
      <c r="A513" s="702" t="s">
        <v>896</v>
      </c>
      <c r="B513" s="702" t="s">
        <v>900</v>
      </c>
      <c r="C513" s="702" t="s">
        <v>891</v>
      </c>
      <c r="D513" s="702" t="s">
        <v>164</v>
      </c>
      <c r="E513" s="702" t="s">
        <v>165</v>
      </c>
      <c r="F513" s="702" t="s">
        <v>166</v>
      </c>
      <c r="G513" s="702" t="s">
        <v>4260</v>
      </c>
      <c r="H513" s="703">
        <v>42531</v>
      </c>
      <c r="I513" s="704">
        <v>70.16</v>
      </c>
      <c r="J513" s="704">
        <v>1</v>
      </c>
      <c r="K513" s="704">
        <f t="shared" si="7"/>
        <v>70.16</v>
      </c>
      <c r="L513" s="702" t="s">
        <v>4247</v>
      </c>
      <c r="M513" s="702" t="s">
        <v>377</v>
      </c>
      <c r="N513" s="703">
        <v>42541</v>
      </c>
      <c r="O513" s="702" t="s">
        <v>72</v>
      </c>
    </row>
    <row r="514" spans="1:15" s="705" customFormat="1" x14ac:dyDescent="0.2">
      <c r="A514" s="702" t="s">
        <v>896</v>
      </c>
      <c r="B514" s="702" t="s">
        <v>900</v>
      </c>
      <c r="C514" s="702" t="s">
        <v>891</v>
      </c>
      <c r="D514" s="702" t="s">
        <v>164</v>
      </c>
      <c r="E514" s="702" t="s">
        <v>165</v>
      </c>
      <c r="F514" s="702" t="s">
        <v>166</v>
      </c>
      <c r="G514" s="702" t="s">
        <v>4261</v>
      </c>
      <c r="H514" s="703">
        <v>42530</v>
      </c>
      <c r="I514" s="704">
        <v>461.01</v>
      </c>
      <c r="J514" s="704">
        <v>1</v>
      </c>
      <c r="K514" s="704">
        <f t="shared" si="7"/>
        <v>461.01</v>
      </c>
      <c r="L514" s="702" t="s">
        <v>4262</v>
      </c>
      <c r="M514" s="702" t="s">
        <v>419</v>
      </c>
      <c r="N514" s="703">
        <v>42541</v>
      </c>
      <c r="O514" s="702" t="s">
        <v>72</v>
      </c>
    </row>
    <row r="515" spans="1:15" s="705" customFormat="1" x14ac:dyDescent="0.2">
      <c r="A515" s="702" t="s">
        <v>896</v>
      </c>
      <c r="B515" s="702" t="s">
        <v>900</v>
      </c>
      <c r="C515" s="702" t="s">
        <v>891</v>
      </c>
      <c r="D515" s="702" t="s">
        <v>164</v>
      </c>
      <c r="E515" s="702" t="s">
        <v>165</v>
      </c>
      <c r="F515" s="702" t="s">
        <v>166</v>
      </c>
      <c r="G515" s="702" t="s">
        <v>4263</v>
      </c>
      <c r="H515" s="703">
        <v>42530</v>
      </c>
      <c r="I515" s="704">
        <v>148.83000000000001</v>
      </c>
      <c r="J515" s="704">
        <v>1</v>
      </c>
      <c r="K515" s="704">
        <f t="shared" ref="K515:K578" si="8">I515*J515</f>
        <v>148.83000000000001</v>
      </c>
      <c r="L515" s="702" t="s">
        <v>4264</v>
      </c>
      <c r="M515" s="702" t="s">
        <v>299</v>
      </c>
      <c r="N515" s="703">
        <v>42541</v>
      </c>
      <c r="O515" s="702" t="s">
        <v>72</v>
      </c>
    </row>
    <row r="516" spans="1:15" s="705" customFormat="1" x14ac:dyDescent="0.2">
      <c r="A516" s="702" t="s">
        <v>896</v>
      </c>
      <c r="B516" s="702" t="s">
        <v>900</v>
      </c>
      <c r="C516" s="702" t="s">
        <v>891</v>
      </c>
      <c r="D516" s="702" t="s">
        <v>164</v>
      </c>
      <c r="E516" s="702" t="s">
        <v>165</v>
      </c>
      <c r="F516" s="702" t="s">
        <v>166</v>
      </c>
      <c r="G516" s="702" t="s">
        <v>4265</v>
      </c>
      <c r="H516" s="703">
        <v>42529</v>
      </c>
      <c r="I516" s="704">
        <v>890.02</v>
      </c>
      <c r="J516" s="704">
        <v>1</v>
      </c>
      <c r="K516" s="704">
        <f t="shared" si="8"/>
        <v>890.02</v>
      </c>
      <c r="L516" s="702" t="s">
        <v>4266</v>
      </c>
      <c r="M516" s="702" t="s">
        <v>299</v>
      </c>
      <c r="N516" s="703">
        <v>42541</v>
      </c>
      <c r="O516" s="702" t="s">
        <v>72</v>
      </c>
    </row>
    <row r="517" spans="1:15" s="705" customFormat="1" x14ac:dyDescent="0.2">
      <c r="A517" s="702" t="s">
        <v>896</v>
      </c>
      <c r="B517" s="702" t="s">
        <v>900</v>
      </c>
      <c r="C517" s="702" t="s">
        <v>891</v>
      </c>
      <c r="D517" s="702" t="s">
        <v>164</v>
      </c>
      <c r="E517" s="702" t="s">
        <v>165</v>
      </c>
      <c r="F517" s="702" t="s">
        <v>166</v>
      </c>
      <c r="G517" s="702" t="s">
        <v>4267</v>
      </c>
      <c r="H517" s="703">
        <v>42529</v>
      </c>
      <c r="I517" s="704">
        <v>197.59</v>
      </c>
      <c r="J517" s="704">
        <v>1</v>
      </c>
      <c r="K517" s="704">
        <f t="shared" si="8"/>
        <v>197.59</v>
      </c>
      <c r="L517" s="702" t="s">
        <v>4268</v>
      </c>
      <c r="M517" s="702" t="s">
        <v>377</v>
      </c>
      <c r="N517" s="703">
        <v>42541</v>
      </c>
      <c r="O517" s="702" t="s">
        <v>72</v>
      </c>
    </row>
    <row r="518" spans="1:15" s="705" customFormat="1" x14ac:dyDescent="0.2">
      <c r="A518" s="702" t="s">
        <v>896</v>
      </c>
      <c r="B518" s="702" t="s">
        <v>900</v>
      </c>
      <c r="C518" s="702" t="s">
        <v>891</v>
      </c>
      <c r="D518" s="702" t="s">
        <v>164</v>
      </c>
      <c r="E518" s="702" t="s">
        <v>165</v>
      </c>
      <c r="F518" s="702" t="s">
        <v>166</v>
      </c>
      <c r="G518" s="702" t="s">
        <v>4269</v>
      </c>
      <c r="H518" s="703">
        <v>42528</v>
      </c>
      <c r="I518" s="704">
        <v>221.43</v>
      </c>
      <c r="J518" s="704">
        <v>1</v>
      </c>
      <c r="K518" s="704">
        <f t="shared" si="8"/>
        <v>221.43</v>
      </c>
      <c r="L518" s="702" t="s">
        <v>4270</v>
      </c>
      <c r="M518" s="702" t="s">
        <v>132</v>
      </c>
      <c r="N518" s="703">
        <v>42541</v>
      </c>
      <c r="O518" s="702" t="s">
        <v>72</v>
      </c>
    </row>
    <row r="519" spans="1:15" s="705" customFormat="1" x14ac:dyDescent="0.2">
      <c r="A519" s="702" t="s">
        <v>896</v>
      </c>
      <c r="B519" s="702" t="s">
        <v>900</v>
      </c>
      <c r="C519" s="702" t="s">
        <v>891</v>
      </c>
      <c r="D519" s="702" t="s">
        <v>164</v>
      </c>
      <c r="E519" s="702" t="s">
        <v>165</v>
      </c>
      <c r="F519" s="702" t="s">
        <v>166</v>
      </c>
      <c r="G519" s="702" t="s">
        <v>4271</v>
      </c>
      <c r="H519" s="703">
        <v>42528</v>
      </c>
      <c r="I519" s="704">
        <v>45.17</v>
      </c>
      <c r="J519" s="704">
        <v>1</v>
      </c>
      <c r="K519" s="704">
        <f t="shared" si="8"/>
        <v>45.17</v>
      </c>
      <c r="L519" s="702" t="s">
        <v>4264</v>
      </c>
      <c r="M519" s="702" t="s">
        <v>299</v>
      </c>
      <c r="N519" s="703">
        <v>42541</v>
      </c>
      <c r="O519" s="702" t="s">
        <v>72</v>
      </c>
    </row>
    <row r="520" spans="1:15" s="705" customFormat="1" x14ac:dyDescent="0.2">
      <c r="A520" s="702" t="s">
        <v>896</v>
      </c>
      <c r="B520" s="702" t="s">
        <v>900</v>
      </c>
      <c r="C520" s="702" t="s">
        <v>891</v>
      </c>
      <c r="D520" s="702" t="s">
        <v>164</v>
      </c>
      <c r="E520" s="702" t="s">
        <v>165</v>
      </c>
      <c r="F520" s="702" t="s">
        <v>166</v>
      </c>
      <c r="G520" s="702" t="s">
        <v>4272</v>
      </c>
      <c r="H520" s="703">
        <v>42528</v>
      </c>
      <c r="I520" s="704">
        <v>56.05</v>
      </c>
      <c r="J520" s="704">
        <v>1</v>
      </c>
      <c r="K520" s="704">
        <f t="shared" si="8"/>
        <v>56.05</v>
      </c>
      <c r="L520" s="702" t="s">
        <v>4256</v>
      </c>
      <c r="M520" s="702" t="s">
        <v>174</v>
      </c>
      <c r="N520" s="703">
        <v>42541</v>
      </c>
      <c r="O520" s="702" t="s">
        <v>72</v>
      </c>
    </row>
    <row r="521" spans="1:15" s="705" customFormat="1" x14ac:dyDescent="0.2">
      <c r="A521" s="702" t="s">
        <v>896</v>
      </c>
      <c r="B521" s="702" t="s">
        <v>900</v>
      </c>
      <c r="C521" s="702" t="s">
        <v>891</v>
      </c>
      <c r="D521" s="702" t="s">
        <v>164</v>
      </c>
      <c r="E521" s="702" t="s">
        <v>165</v>
      </c>
      <c r="F521" s="702" t="s">
        <v>166</v>
      </c>
      <c r="G521" s="702" t="s">
        <v>4273</v>
      </c>
      <c r="H521" s="703">
        <v>42527</v>
      </c>
      <c r="I521" s="704">
        <v>80.02</v>
      </c>
      <c r="J521" s="704">
        <v>1</v>
      </c>
      <c r="K521" s="704">
        <f t="shared" si="8"/>
        <v>80.02</v>
      </c>
      <c r="L521" s="702" t="s">
        <v>4274</v>
      </c>
      <c r="M521" s="702" t="s">
        <v>377</v>
      </c>
      <c r="N521" s="703">
        <v>42538</v>
      </c>
      <c r="O521" s="702" t="s">
        <v>72</v>
      </c>
    </row>
    <row r="522" spans="1:15" s="705" customFormat="1" x14ac:dyDescent="0.2">
      <c r="A522" s="702" t="s">
        <v>896</v>
      </c>
      <c r="B522" s="702" t="s">
        <v>900</v>
      </c>
      <c r="C522" s="702" t="s">
        <v>891</v>
      </c>
      <c r="D522" s="702" t="s">
        <v>164</v>
      </c>
      <c r="E522" s="702" t="s">
        <v>165</v>
      </c>
      <c r="F522" s="702" t="s">
        <v>166</v>
      </c>
      <c r="G522" s="702" t="s">
        <v>4275</v>
      </c>
      <c r="H522" s="703">
        <v>42524</v>
      </c>
      <c r="I522" s="704">
        <v>804.4</v>
      </c>
      <c r="J522" s="704">
        <v>1</v>
      </c>
      <c r="K522" s="704">
        <f t="shared" si="8"/>
        <v>804.4</v>
      </c>
      <c r="L522" s="702" t="s">
        <v>4276</v>
      </c>
      <c r="M522" s="702" t="s">
        <v>377</v>
      </c>
      <c r="N522" s="703">
        <v>42538</v>
      </c>
      <c r="O522" s="702" t="s">
        <v>72</v>
      </c>
    </row>
    <row r="523" spans="1:15" s="705" customFormat="1" x14ac:dyDescent="0.2">
      <c r="A523" s="702" t="s">
        <v>896</v>
      </c>
      <c r="B523" s="702" t="s">
        <v>900</v>
      </c>
      <c r="C523" s="702" t="s">
        <v>891</v>
      </c>
      <c r="D523" s="702" t="s">
        <v>164</v>
      </c>
      <c r="E523" s="702" t="s">
        <v>165</v>
      </c>
      <c r="F523" s="702" t="s">
        <v>166</v>
      </c>
      <c r="G523" s="702" t="s">
        <v>4277</v>
      </c>
      <c r="H523" s="703">
        <v>42521</v>
      </c>
      <c r="I523" s="704">
        <v>125.6</v>
      </c>
      <c r="J523" s="704">
        <v>1</v>
      </c>
      <c r="K523" s="704">
        <f t="shared" si="8"/>
        <v>125.6</v>
      </c>
      <c r="L523" s="702" t="s">
        <v>4278</v>
      </c>
      <c r="M523" s="702" t="s">
        <v>299</v>
      </c>
      <c r="N523" s="703">
        <v>42535</v>
      </c>
      <c r="O523" s="702" t="s">
        <v>72</v>
      </c>
    </row>
    <row r="524" spans="1:15" s="705" customFormat="1" x14ac:dyDescent="0.2">
      <c r="A524" s="702" t="s">
        <v>896</v>
      </c>
      <c r="B524" s="702" t="s">
        <v>900</v>
      </c>
      <c r="C524" s="702" t="s">
        <v>891</v>
      </c>
      <c r="D524" s="702" t="s">
        <v>164</v>
      </c>
      <c r="E524" s="702" t="s">
        <v>165</v>
      </c>
      <c r="F524" s="702" t="s">
        <v>166</v>
      </c>
      <c r="G524" s="702" t="s">
        <v>4279</v>
      </c>
      <c r="H524" s="703">
        <v>42521</v>
      </c>
      <c r="I524" s="704">
        <v>223.06</v>
      </c>
      <c r="J524" s="704">
        <v>1</v>
      </c>
      <c r="K524" s="704">
        <f t="shared" si="8"/>
        <v>223.06</v>
      </c>
      <c r="L524" s="702" t="s">
        <v>4280</v>
      </c>
      <c r="M524" s="702" t="s">
        <v>132</v>
      </c>
      <c r="N524" s="703">
        <v>42535</v>
      </c>
      <c r="O524" s="702" t="s">
        <v>72</v>
      </c>
    </row>
    <row r="525" spans="1:15" s="705" customFormat="1" x14ac:dyDescent="0.2">
      <c r="A525" s="702" t="s">
        <v>896</v>
      </c>
      <c r="B525" s="702" t="s">
        <v>900</v>
      </c>
      <c r="C525" s="702" t="s">
        <v>891</v>
      </c>
      <c r="D525" s="702" t="s">
        <v>164</v>
      </c>
      <c r="E525" s="702" t="s">
        <v>165</v>
      </c>
      <c r="F525" s="702" t="s">
        <v>166</v>
      </c>
      <c r="G525" s="702" t="s">
        <v>4281</v>
      </c>
      <c r="H525" s="703">
        <v>42521</v>
      </c>
      <c r="I525" s="704">
        <v>44.3</v>
      </c>
      <c r="J525" s="704">
        <v>1</v>
      </c>
      <c r="K525" s="704">
        <f t="shared" si="8"/>
        <v>44.3</v>
      </c>
      <c r="L525" s="702" t="s">
        <v>4274</v>
      </c>
      <c r="M525" s="702" t="s">
        <v>377</v>
      </c>
      <c r="N525" s="703">
        <v>42535</v>
      </c>
      <c r="O525" s="702" t="s">
        <v>72</v>
      </c>
    </row>
    <row r="526" spans="1:15" s="705" customFormat="1" x14ac:dyDescent="0.2">
      <c r="A526" s="702" t="s">
        <v>896</v>
      </c>
      <c r="B526" s="702" t="s">
        <v>900</v>
      </c>
      <c r="C526" s="702" t="s">
        <v>891</v>
      </c>
      <c r="D526" s="702" t="s">
        <v>164</v>
      </c>
      <c r="E526" s="702" t="s">
        <v>165</v>
      </c>
      <c r="F526" s="702" t="s">
        <v>166</v>
      </c>
      <c r="G526" s="702" t="s">
        <v>4282</v>
      </c>
      <c r="H526" s="703">
        <v>42521</v>
      </c>
      <c r="I526" s="704">
        <v>381.83</v>
      </c>
      <c r="J526" s="704">
        <v>1</v>
      </c>
      <c r="K526" s="704">
        <f t="shared" si="8"/>
        <v>381.83</v>
      </c>
      <c r="L526" s="702" t="s">
        <v>4280</v>
      </c>
      <c r="M526" s="702" t="s">
        <v>132</v>
      </c>
      <c r="N526" s="703">
        <v>42535</v>
      </c>
      <c r="O526" s="702" t="s">
        <v>72</v>
      </c>
    </row>
    <row r="527" spans="1:15" s="705" customFormat="1" x14ac:dyDescent="0.2">
      <c r="A527" s="702" t="s">
        <v>896</v>
      </c>
      <c r="B527" s="702" t="s">
        <v>900</v>
      </c>
      <c r="C527" s="702" t="s">
        <v>891</v>
      </c>
      <c r="D527" s="702" t="s">
        <v>164</v>
      </c>
      <c r="E527" s="702" t="s">
        <v>165</v>
      </c>
      <c r="F527" s="702" t="s">
        <v>166</v>
      </c>
      <c r="G527" s="702" t="s">
        <v>4283</v>
      </c>
      <c r="H527" s="703">
        <v>42521</v>
      </c>
      <c r="I527" s="704">
        <v>261.36</v>
      </c>
      <c r="J527" s="704">
        <v>1</v>
      </c>
      <c r="K527" s="704">
        <f t="shared" si="8"/>
        <v>261.36</v>
      </c>
      <c r="L527" s="702" t="s">
        <v>4284</v>
      </c>
      <c r="M527" s="702" t="s">
        <v>419</v>
      </c>
      <c r="N527" s="703">
        <v>42535</v>
      </c>
      <c r="O527" s="702" t="s">
        <v>72</v>
      </c>
    </row>
    <row r="528" spans="1:15" s="705" customFormat="1" x14ac:dyDescent="0.2">
      <c r="A528" s="702" t="s">
        <v>896</v>
      </c>
      <c r="B528" s="702" t="s">
        <v>900</v>
      </c>
      <c r="C528" s="702" t="s">
        <v>891</v>
      </c>
      <c r="D528" s="702" t="s">
        <v>164</v>
      </c>
      <c r="E528" s="702" t="s">
        <v>165</v>
      </c>
      <c r="F528" s="702" t="s">
        <v>166</v>
      </c>
      <c r="G528" s="702" t="s">
        <v>4285</v>
      </c>
      <c r="H528" s="703">
        <v>42520</v>
      </c>
      <c r="I528" s="704">
        <v>239.08</v>
      </c>
      <c r="J528" s="704">
        <v>1</v>
      </c>
      <c r="K528" s="704">
        <f t="shared" si="8"/>
        <v>239.08</v>
      </c>
      <c r="L528" s="702" t="s">
        <v>4286</v>
      </c>
      <c r="M528" s="702" t="s">
        <v>299</v>
      </c>
      <c r="N528" s="703">
        <v>42535</v>
      </c>
      <c r="O528" s="702" t="s">
        <v>72</v>
      </c>
    </row>
    <row r="529" spans="1:15" s="705" customFormat="1" x14ac:dyDescent="0.2">
      <c r="A529" s="702" t="s">
        <v>896</v>
      </c>
      <c r="B529" s="702" t="s">
        <v>900</v>
      </c>
      <c r="C529" s="702" t="s">
        <v>891</v>
      </c>
      <c r="D529" s="702" t="s">
        <v>164</v>
      </c>
      <c r="E529" s="702" t="s">
        <v>165</v>
      </c>
      <c r="F529" s="702" t="s">
        <v>166</v>
      </c>
      <c r="G529" s="702" t="s">
        <v>4287</v>
      </c>
      <c r="H529" s="703">
        <v>42520</v>
      </c>
      <c r="I529" s="704">
        <v>29.05</v>
      </c>
      <c r="J529" s="704">
        <v>1</v>
      </c>
      <c r="K529" s="704">
        <f t="shared" si="8"/>
        <v>29.05</v>
      </c>
      <c r="L529" s="702" t="s">
        <v>4288</v>
      </c>
      <c r="M529" s="702" t="s">
        <v>329</v>
      </c>
      <c r="N529" s="703">
        <v>42535</v>
      </c>
      <c r="O529" s="702" t="s">
        <v>72</v>
      </c>
    </row>
    <row r="530" spans="1:15" s="705" customFormat="1" x14ac:dyDescent="0.2">
      <c r="A530" s="702" t="s">
        <v>896</v>
      </c>
      <c r="B530" s="702" t="s">
        <v>900</v>
      </c>
      <c r="C530" s="702" t="s">
        <v>891</v>
      </c>
      <c r="D530" s="702" t="s">
        <v>164</v>
      </c>
      <c r="E530" s="702" t="s">
        <v>165</v>
      </c>
      <c r="F530" s="702" t="s">
        <v>166</v>
      </c>
      <c r="G530" s="702" t="s">
        <v>4289</v>
      </c>
      <c r="H530" s="703">
        <v>42517</v>
      </c>
      <c r="I530" s="704">
        <v>240.79</v>
      </c>
      <c r="J530" s="704">
        <v>1</v>
      </c>
      <c r="K530" s="704">
        <f t="shared" si="8"/>
        <v>240.79</v>
      </c>
      <c r="L530" s="702" t="s">
        <v>4280</v>
      </c>
      <c r="M530" s="702" t="s">
        <v>132</v>
      </c>
      <c r="N530" s="703">
        <v>42535</v>
      </c>
      <c r="O530" s="702" t="s">
        <v>72</v>
      </c>
    </row>
    <row r="531" spans="1:15" s="705" customFormat="1" x14ac:dyDescent="0.2">
      <c r="A531" s="702" t="s">
        <v>896</v>
      </c>
      <c r="B531" s="702" t="s">
        <v>900</v>
      </c>
      <c r="C531" s="702" t="s">
        <v>891</v>
      </c>
      <c r="D531" s="702" t="s">
        <v>164</v>
      </c>
      <c r="E531" s="702" t="s">
        <v>165</v>
      </c>
      <c r="F531" s="702" t="s">
        <v>166</v>
      </c>
      <c r="G531" s="702" t="s">
        <v>4290</v>
      </c>
      <c r="H531" s="703">
        <v>42516</v>
      </c>
      <c r="I531" s="704">
        <v>298.85000000000002</v>
      </c>
      <c r="J531" s="704">
        <v>1</v>
      </c>
      <c r="K531" s="704">
        <f t="shared" si="8"/>
        <v>298.85000000000002</v>
      </c>
      <c r="L531" s="702" t="s">
        <v>4286</v>
      </c>
      <c r="M531" s="702" t="s">
        <v>299</v>
      </c>
      <c r="N531" s="703">
        <v>42535</v>
      </c>
      <c r="O531" s="702" t="s">
        <v>72</v>
      </c>
    </row>
    <row r="532" spans="1:15" s="705" customFormat="1" x14ac:dyDescent="0.2">
      <c r="A532" s="702" t="s">
        <v>896</v>
      </c>
      <c r="B532" s="702" t="s">
        <v>900</v>
      </c>
      <c r="C532" s="702" t="s">
        <v>891</v>
      </c>
      <c r="D532" s="702" t="s">
        <v>164</v>
      </c>
      <c r="E532" s="702" t="s">
        <v>165</v>
      </c>
      <c r="F532" s="702" t="s">
        <v>166</v>
      </c>
      <c r="G532" s="702" t="s">
        <v>4291</v>
      </c>
      <c r="H532" s="703">
        <v>42515</v>
      </c>
      <c r="I532" s="704">
        <v>461.01</v>
      </c>
      <c r="J532" s="704">
        <v>1</v>
      </c>
      <c r="K532" s="704">
        <f t="shared" si="8"/>
        <v>461.01</v>
      </c>
      <c r="L532" s="702" t="s">
        <v>4292</v>
      </c>
      <c r="M532" s="702" t="s">
        <v>329</v>
      </c>
      <c r="N532" s="703">
        <v>42535</v>
      </c>
      <c r="O532" s="702" t="s">
        <v>72</v>
      </c>
    </row>
    <row r="533" spans="1:15" s="705" customFormat="1" x14ac:dyDescent="0.2">
      <c r="A533" s="702" t="s">
        <v>896</v>
      </c>
      <c r="B533" s="702" t="s">
        <v>900</v>
      </c>
      <c r="C533" s="702" t="s">
        <v>891</v>
      </c>
      <c r="D533" s="702" t="s">
        <v>164</v>
      </c>
      <c r="E533" s="702" t="s">
        <v>165</v>
      </c>
      <c r="F533" s="702" t="s">
        <v>166</v>
      </c>
      <c r="G533" s="702" t="s">
        <v>4293</v>
      </c>
      <c r="H533" s="703">
        <v>42515</v>
      </c>
      <c r="I533" s="704">
        <v>48.13</v>
      </c>
      <c r="J533" s="704">
        <v>1</v>
      </c>
      <c r="K533" s="704">
        <f t="shared" si="8"/>
        <v>48.13</v>
      </c>
      <c r="L533" s="702" t="s">
        <v>4288</v>
      </c>
      <c r="M533" s="702" t="s">
        <v>329</v>
      </c>
      <c r="N533" s="703">
        <v>42535</v>
      </c>
      <c r="O533" s="702" t="s">
        <v>72</v>
      </c>
    </row>
    <row r="534" spans="1:15" s="705" customFormat="1" x14ac:dyDescent="0.2">
      <c r="A534" s="702" t="s">
        <v>896</v>
      </c>
      <c r="B534" s="702" t="s">
        <v>900</v>
      </c>
      <c r="C534" s="702" t="s">
        <v>891</v>
      </c>
      <c r="D534" s="702" t="s">
        <v>164</v>
      </c>
      <c r="E534" s="702" t="s">
        <v>165</v>
      </c>
      <c r="F534" s="702" t="s">
        <v>166</v>
      </c>
      <c r="G534" s="702" t="s">
        <v>4294</v>
      </c>
      <c r="H534" s="703">
        <v>42508</v>
      </c>
      <c r="I534" s="704">
        <v>68.06</v>
      </c>
      <c r="J534" s="704">
        <v>1</v>
      </c>
      <c r="K534" s="704">
        <f t="shared" si="8"/>
        <v>68.06</v>
      </c>
      <c r="L534" s="702" t="s">
        <v>4295</v>
      </c>
      <c r="M534" s="702" t="s">
        <v>87</v>
      </c>
      <c r="N534" s="703">
        <v>42527</v>
      </c>
      <c r="O534" s="702" t="s">
        <v>72</v>
      </c>
    </row>
    <row r="535" spans="1:15" s="705" customFormat="1" x14ac:dyDescent="0.2">
      <c r="A535" s="702" t="s">
        <v>896</v>
      </c>
      <c r="B535" s="702" t="s">
        <v>900</v>
      </c>
      <c r="C535" s="702" t="s">
        <v>891</v>
      </c>
      <c r="D535" s="702" t="s">
        <v>164</v>
      </c>
      <c r="E535" s="702" t="s">
        <v>165</v>
      </c>
      <c r="F535" s="702" t="s">
        <v>166</v>
      </c>
      <c r="G535" s="702" t="s">
        <v>4296</v>
      </c>
      <c r="H535" s="703">
        <v>42508</v>
      </c>
      <c r="I535" s="704">
        <v>288</v>
      </c>
      <c r="J535" s="704">
        <v>1</v>
      </c>
      <c r="K535" s="704">
        <f t="shared" si="8"/>
        <v>288</v>
      </c>
      <c r="L535" s="702" t="s">
        <v>2348</v>
      </c>
      <c r="M535" s="702" t="s">
        <v>377</v>
      </c>
      <c r="N535" s="703">
        <v>42527</v>
      </c>
      <c r="O535" s="702" t="s">
        <v>72</v>
      </c>
    </row>
    <row r="536" spans="1:15" s="705" customFormat="1" x14ac:dyDescent="0.2">
      <c r="A536" s="702" t="s">
        <v>896</v>
      </c>
      <c r="B536" s="702" t="s">
        <v>900</v>
      </c>
      <c r="C536" s="702" t="s">
        <v>891</v>
      </c>
      <c r="D536" s="702" t="s">
        <v>414</v>
      </c>
      <c r="E536" s="702" t="s">
        <v>1343</v>
      </c>
      <c r="F536" s="702" t="s">
        <v>415</v>
      </c>
      <c r="G536" s="702" t="s">
        <v>4297</v>
      </c>
      <c r="H536" s="703">
        <v>42543</v>
      </c>
      <c r="I536" s="704">
        <v>1331</v>
      </c>
      <c r="J536" s="704">
        <v>1</v>
      </c>
      <c r="K536" s="704">
        <f t="shared" si="8"/>
        <v>1331</v>
      </c>
      <c r="L536" s="702" t="s">
        <v>4298</v>
      </c>
      <c r="M536" s="702" t="s">
        <v>1671</v>
      </c>
      <c r="N536" s="703">
        <v>42543</v>
      </c>
      <c r="O536" s="702" t="s">
        <v>72</v>
      </c>
    </row>
    <row r="537" spans="1:15" s="705" customFormat="1" x14ac:dyDescent="0.2">
      <c r="A537" s="702" t="s">
        <v>896</v>
      </c>
      <c r="B537" s="702" t="s">
        <v>900</v>
      </c>
      <c r="C537" s="702" t="s">
        <v>891</v>
      </c>
      <c r="D537" s="702" t="s">
        <v>414</v>
      </c>
      <c r="E537" s="702" t="s">
        <v>1343</v>
      </c>
      <c r="F537" s="702" t="s">
        <v>415</v>
      </c>
      <c r="G537" s="702" t="s">
        <v>4299</v>
      </c>
      <c r="H537" s="703">
        <v>42536</v>
      </c>
      <c r="I537" s="704">
        <v>485.9</v>
      </c>
      <c r="J537" s="704">
        <v>1</v>
      </c>
      <c r="K537" s="704">
        <f t="shared" si="8"/>
        <v>485.9</v>
      </c>
      <c r="L537" s="702" t="s">
        <v>4300</v>
      </c>
      <c r="M537" s="702" t="s">
        <v>4301</v>
      </c>
      <c r="N537" s="703">
        <v>42536</v>
      </c>
      <c r="O537" s="702" t="s">
        <v>72</v>
      </c>
    </row>
    <row r="538" spans="1:15" s="705" customFormat="1" x14ac:dyDescent="0.2">
      <c r="A538" s="702" t="s">
        <v>896</v>
      </c>
      <c r="B538" s="702" t="s">
        <v>900</v>
      </c>
      <c r="C538" s="702" t="s">
        <v>891</v>
      </c>
      <c r="D538" s="702" t="s">
        <v>4302</v>
      </c>
      <c r="E538" s="702" t="s">
        <v>4303</v>
      </c>
      <c r="F538" s="702" t="s">
        <v>4304</v>
      </c>
      <c r="G538" s="702" t="s">
        <v>4305</v>
      </c>
      <c r="H538" s="703">
        <v>42520</v>
      </c>
      <c r="I538" s="704">
        <v>7747.63</v>
      </c>
      <c r="J538" s="704">
        <v>1</v>
      </c>
      <c r="K538" s="704">
        <f t="shared" si="8"/>
        <v>7747.63</v>
      </c>
      <c r="L538" s="702"/>
      <c r="M538" s="702" t="s">
        <v>261</v>
      </c>
      <c r="N538" s="703">
        <v>42523</v>
      </c>
      <c r="O538" s="702" t="s">
        <v>72</v>
      </c>
    </row>
    <row r="539" spans="1:15" s="705" customFormat="1" x14ac:dyDescent="0.2">
      <c r="A539" s="702" t="s">
        <v>896</v>
      </c>
      <c r="B539" s="702" t="s">
        <v>900</v>
      </c>
      <c r="C539" s="702" t="s">
        <v>891</v>
      </c>
      <c r="D539" s="702" t="s">
        <v>316</v>
      </c>
      <c r="E539" s="702" t="s">
        <v>317</v>
      </c>
      <c r="F539" s="702" t="s">
        <v>318</v>
      </c>
      <c r="G539" s="702" t="s">
        <v>4306</v>
      </c>
      <c r="H539" s="703">
        <v>42536</v>
      </c>
      <c r="I539" s="704">
        <v>198.57</v>
      </c>
      <c r="J539" s="704">
        <v>1</v>
      </c>
      <c r="K539" s="704">
        <f t="shared" si="8"/>
        <v>198.57</v>
      </c>
      <c r="L539" s="702" t="s">
        <v>4307</v>
      </c>
      <c r="M539" s="702" t="s">
        <v>419</v>
      </c>
      <c r="N539" s="703">
        <v>42537</v>
      </c>
      <c r="O539" s="702" t="s">
        <v>72</v>
      </c>
    </row>
    <row r="540" spans="1:15" s="705" customFormat="1" x14ac:dyDescent="0.2">
      <c r="A540" s="702" t="s">
        <v>896</v>
      </c>
      <c r="B540" s="702" t="s">
        <v>900</v>
      </c>
      <c r="C540" s="702" t="s">
        <v>891</v>
      </c>
      <c r="D540" s="702" t="s">
        <v>316</v>
      </c>
      <c r="E540" s="702" t="s">
        <v>317</v>
      </c>
      <c r="F540" s="702" t="s">
        <v>318</v>
      </c>
      <c r="G540" s="702" t="s">
        <v>4308</v>
      </c>
      <c r="H540" s="703">
        <v>42536</v>
      </c>
      <c r="I540" s="704">
        <v>7.26</v>
      </c>
      <c r="J540" s="704">
        <v>1</v>
      </c>
      <c r="K540" s="704">
        <f t="shared" si="8"/>
        <v>7.26</v>
      </c>
      <c r="L540" s="702" t="s">
        <v>4309</v>
      </c>
      <c r="M540" s="702" t="s">
        <v>419</v>
      </c>
      <c r="N540" s="703">
        <v>42537</v>
      </c>
      <c r="O540" s="702" t="s">
        <v>72</v>
      </c>
    </row>
    <row r="541" spans="1:15" s="705" customFormat="1" x14ac:dyDescent="0.2">
      <c r="A541" s="702" t="s">
        <v>896</v>
      </c>
      <c r="B541" s="702" t="s">
        <v>900</v>
      </c>
      <c r="C541" s="702" t="s">
        <v>891</v>
      </c>
      <c r="D541" s="702" t="s">
        <v>316</v>
      </c>
      <c r="E541" s="702" t="s">
        <v>317</v>
      </c>
      <c r="F541" s="702" t="s">
        <v>318</v>
      </c>
      <c r="G541" s="702" t="s">
        <v>4310</v>
      </c>
      <c r="H541" s="703">
        <v>42534</v>
      </c>
      <c r="I541" s="704">
        <v>397.8</v>
      </c>
      <c r="J541" s="704">
        <v>1</v>
      </c>
      <c r="K541" s="704">
        <f t="shared" si="8"/>
        <v>397.8</v>
      </c>
      <c r="L541" s="702" t="s">
        <v>4309</v>
      </c>
      <c r="M541" s="702" t="s">
        <v>419</v>
      </c>
      <c r="N541" s="703">
        <v>42535</v>
      </c>
      <c r="O541" s="702" t="s">
        <v>72</v>
      </c>
    </row>
    <row r="542" spans="1:15" s="705" customFormat="1" x14ac:dyDescent="0.2">
      <c r="A542" s="702" t="s">
        <v>896</v>
      </c>
      <c r="B542" s="702" t="s">
        <v>900</v>
      </c>
      <c r="C542" s="702" t="s">
        <v>891</v>
      </c>
      <c r="D542" s="702" t="s">
        <v>316</v>
      </c>
      <c r="E542" s="702" t="s">
        <v>317</v>
      </c>
      <c r="F542" s="702" t="s">
        <v>318</v>
      </c>
      <c r="G542" s="702" t="s">
        <v>4311</v>
      </c>
      <c r="H542" s="703">
        <v>42534</v>
      </c>
      <c r="I542" s="704">
        <v>617.1</v>
      </c>
      <c r="J542" s="704">
        <v>1</v>
      </c>
      <c r="K542" s="704">
        <f t="shared" si="8"/>
        <v>617.1</v>
      </c>
      <c r="L542" s="702" t="s">
        <v>4312</v>
      </c>
      <c r="M542" s="702" t="s">
        <v>377</v>
      </c>
      <c r="N542" s="703">
        <v>42535</v>
      </c>
      <c r="O542" s="702" t="s">
        <v>72</v>
      </c>
    </row>
    <row r="543" spans="1:15" s="705" customFormat="1" x14ac:dyDescent="0.2">
      <c r="A543" s="702" t="s">
        <v>896</v>
      </c>
      <c r="B543" s="702" t="s">
        <v>900</v>
      </c>
      <c r="C543" s="702" t="s">
        <v>891</v>
      </c>
      <c r="D543" s="702" t="s">
        <v>4313</v>
      </c>
      <c r="E543" s="702" t="s">
        <v>4314</v>
      </c>
      <c r="F543" s="702" t="s">
        <v>4315</v>
      </c>
      <c r="G543" s="702" t="s">
        <v>4316</v>
      </c>
      <c r="H543" s="703">
        <v>42549</v>
      </c>
      <c r="I543" s="704">
        <v>2061.85</v>
      </c>
      <c r="J543" s="704">
        <v>1</v>
      </c>
      <c r="K543" s="704">
        <f t="shared" si="8"/>
        <v>2061.85</v>
      </c>
      <c r="L543" s="702"/>
      <c r="M543" s="702" t="s">
        <v>261</v>
      </c>
      <c r="N543" s="703">
        <v>42550</v>
      </c>
      <c r="O543" s="702" t="s">
        <v>72</v>
      </c>
    </row>
    <row r="544" spans="1:15" s="705" customFormat="1" x14ac:dyDescent="0.2">
      <c r="A544" s="702" t="s">
        <v>896</v>
      </c>
      <c r="B544" s="702" t="s">
        <v>900</v>
      </c>
      <c r="C544" s="702" t="s">
        <v>891</v>
      </c>
      <c r="D544" s="702" t="s">
        <v>4313</v>
      </c>
      <c r="E544" s="702" t="s">
        <v>4314</v>
      </c>
      <c r="F544" s="702" t="s">
        <v>4315</v>
      </c>
      <c r="G544" s="702" t="s">
        <v>4317</v>
      </c>
      <c r="H544" s="703">
        <v>42549</v>
      </c>
      <c r="I544" s="704">
        <v>1573.61</v>
      </c>
      <c r="J544" s="704">
        <v>1</v>
      </c>
      <c r="K544" s="704">
        <f t="shared" si="8"/>
        <v>1573.61</v>
      </c>
      <c r="L544" s="702"/>
      <c r="M544" s="702" t="s">
        <v>261</v>
      </c>
      <c r="N544" s="703">
        <v>42550</v>
      </c>
      <c r="O544" s="702" t="s">
        <v>72</v>
      </c>
    </row>
    <row r="545" spans="1:15" s="705" customFormat="1" x14ac:dyDescent="0.2">
      <c r="A545" s="702" t="s">
        <v>896</v>
      </c>
      <c r="B545" s="702" t="s">
        <v>900</v>
      </c>
      <c r="C545" s="702" t="s">
        <v>891</v>
      </c>
      <c r="D545" s="702" t="s">
        <v>4313</v>
      </c>
      <c r="E545" s="702" t="s">
        <v>4314</v>
      </c>
      <c r="F545" s="702" t="s">
        <v>4315</v>
      </c>
      <c r="G545" s="702" t="s">
        <v>4318</v>
      </c>
      <c r="H545" s="703">
        <v>42549</v>
      </c>
      <c r="I545" s="704">
        <v>1151.32</v>
      </c>
      <c r="J545" s="704">
        <v>1</v>
      </c>
      <c r="K545" s="704">
        <f t="shared" si="8"/>
        <v>1151.32</v>
      </c>
      <c r="L545" s="702"/>
      <c r="M545" s="702" t="s">
        <v>261</v>
      </c>
      <c r="N545" s="703">
        <v>42550</v>
      </c>
      <c r="O545" s="702" t="s">
        <v>72</v>
      </c>
    </row>
    <row r="546" spans="1:15" s="705" customFormat="1" x14ac:dyDescent="0.2">
      <c r="A546" s="702" t="s">
        <v>896</v>
      </c>
      <c r="B546" s="702" t="s">
        <v>900</v>
      </c>
      <c r="C546" s="702" t="s">
        <v>891</v>
      </c>
      <c r="D546" s="702" t="s">
        <v>4313</v>
      </c>
      <c r="E546" s="702" t="s">
        <v>4314</v>
      </c>
      <c r="F546" s="702" t="s">
        <v>4315</v>
      </c>
      <c r="G546" s="702" t="s">
        <v>4319</v>
      </c>
      <c r="H546" s="703">
        <v>42549</v>
      </c>
      <c r="I546" s="704">
        <v>4054.95</v>
      </c>
      <c r="J546" s="704">
        <v>1</v>
      </c>
      <c r="K546" s="704">
        <f t="shared" si="8"/>
        <v>4054.95</v>
      </c>
      <c r="L546" s="702"/>
      <c r="M546" s="702" t="s">
        <v>261</v>
      </c>
      <c r="N546" s="703">
        <v>42550</v>
      </c>
      <c r="O546" s="702" t="s">
        <v>72</v>
      </c>
    </row>
    <row r="547" spans="1:15" s="705" customFormat="1" x14ac:dyDescent="0.2">
      <c r="A547" s="702" t="s">
        <v>896</v>
      </c>
      <c r="B547" s="702" t="s">
        <v>900</v>
      </c>
      <c r="C547" s="702" t="s">
        <v>891</v>
      </c>
      <c r="D547" s="702" t="s">
        <v>4313</v>
      </c>
      <c r="E547" s="702" t="s">
        <v>4314</v>
      </c>
      <c r="F547" s="702" t="s">
        <v>4315</v>
      </c>
      <c r="G547" s="702" t="s">
        <v>4320</v>
      </c>
      <c r="H547" s="703">
        <v>42549</v>
      </c>
      <c r="I547" s="704">
        <v>5718.07</v>
      </c>
      <c r="J547" s="704">
        <v>1</v>
      </c>
      <c r="K547" s="704">
        <f t="shared" si="8"/>
        <v>5718.07</v>
      </c>
      <c r="L547" s="702"/>
      <c r="M547" s="702" t="s">
        <v>261</v>
      </c>
      <c r="N547" s="703">
        <v>42550</v>
      </c>
      <c r="O547" s="702" t="s">
        <v>72</v>
      </c>
    </row>
    <row r="548" spans="1:15" s="705" customFormat="1" x14ac:dyDescent="0.2">
      <c r="A548" s="702" t="s">
        <v>896</v>
      </c>
      <c r="B548" s="702" t="s">
        <v>900</v>
      </c>
      <c r="C548" s="702" t="s">
        <v>891</v>
      </c>
      <c r="D548" s="702" t="s">
        <v>2370</v>
      </c>
      <c r="E548" s="702" t="s">
        <v>2371</v>
      </c>
      <c r="F548" s="702" t="s">
        <v>2372</v>
      </c>
      <c r="G548" s="702" t="s">
        <v>4321</v>
      </c>
      <c r="H548" s="703">
        <v>42524</v>
      </c>
      <c r="I548" s="704">
        <v>2030.4</v>
      </c>
      <c r="J548" s="704">
        <v>1</v>
      </c>
      <c r="K548" s="704">
        <f t="shared" si="8"/>
        <v>2030.4</v>
      </c>
      <c r="L548" s="702" t="s">
        <v>4322</v>
      </c>
      <c r="M548" s="702" t="s">
        <v>174</v>
      </c>
      <c r="N548" s="703">
        <v>42527</v>
      </c>
      <c r="O548" s="702" t="s">
        <v>72</v>
      </c>
    </row>
    <row r="549" spans="1:15" s="705" customFormat="1" x14ac:dyDescent="0.2">
      <c r="A549" s="702" t="s">
        <v>896</v>
      </c>
      <c r="B549" s="702" t="s">
        <v>900</v>
      </c>
      <c r="C549" s="702" t="s">
        <v>891</v>
      </c>
      <c r="D549" s="702" t="s">
        <v>2370</v>
      </c>
      <c r="E549" s="702" t="s">
        <v>2371</v>
      </c>
      <c r="F549" s="702" t="s">
        <v>2372</v>
      </c>
      <c r="G549" s="702" t="s">
        <v>4323</v>
      </c>
      <c r="H549" s="703">
        <v>42524</v>
      </c>
      <c r="I549" s="704">
        <v>943.8</v>
      </c>
      <c r="J549" s="704">
        <v>1</v>
      </c>
      <c r="K549" s="704">
        <f t="shared" si="8"/>
        <v>943.8</v>
      </c>
      <c r="L549" s="702" t="s">
        <v>4324</v>
      </c>
      <c r="M549" s="702" t="s">
        <v>132</v>
      </c>
      <c r="N549" s="703">
        <v>42527</v>
      </c>
      <c r="O549" s="702" t="s">
        <v>72</v>
      </c>
    </row>
    <row r="550" spans="1:15" s="705" customFormat="1" x14ac:dyDescent="0.2">
      <c r="A550" s="702" t="s">
        <v>896</v>
      </c>
      <c r="B550" s="702" t="s">
        <v>900</v>
      </c>
      <c r="C550" s="702" t="s">
        <v>891</v>
      </c>
      <c r="D550" s="702" t="s">
        <v>2370</v>
      </c>
      <c r="E550" s="702" t="s">
        <v>2371</v>
      </c>
      <c r="F550" s="702" t="s">
        <v>2372</v>
      </c>
      <c r="G550" s="702" t="s">
        <v>4325</v>
      </c>
      <c r="H550" s="703">
        <v>42514</v>
      </c>
      <c r="I550" s="704">
        <v>9075.7900000000009</v>
      </c>
      <c r="J550" s="704">
        <v>1</v>
      </c>
      <c r="K550" s="704">
        <f t="shared" si="8"/>
        <v>9075.7900000000009</v>
      </c>
      <c r="L550" s="702" t="s">
        <v>4326</v>
      </c>
      <c r="M550" s="702" t="s">
        <v>174</v>
      </c>
      <c r="N550" s="703">
        <v>42522</v>
      </c>
      <c r="O550" s="702" t="s">
        <v>72</v>
      </c>
    </row>
    <row r="551" spans="1:15" s="705" customFormat="1" x14ac:dyDescent="0.2">
      <c r="A551" s="702" t="s">
        <v>896</v>
      </c>
      <c r="B551" s="702" t="s">
        <v>900</v>
      </c>
      <c r="C551" s="702" t="s">
        <v>891</v>
      </c>
      <c r="D551" s="702" t="s">
        <v>4327</v>
      </c>
      <c r="E551" s="702" t="s">
        <v>4328</v>
      </c>
      <c r="F551" s="702" t="s">
        <v>4329</v>
      </c>
      <c r="G551" s="702" t="s">
        <v>4330</v>
      </c>
      <c r="H551" s="703">
        <v>42520</v>
      </c>
      <c r="I551" s="704">
        <v>348.48</v>
      </c>
      <c r="J551" s="704">
        <v>1</v>
      </c>
      <c r="K551" s="704">
        <f t="shared" si="8"/>
        <v>348.48</v>
      </c>
      <c r="L551" s="702" t="s">
        <v>4331</v>
      </c>
      <c r="M551" s="702" t="s">
        <v>419</v>
      </c>
      <c r="N551" s="703">
        <v>42522</v>
      </c>
      <c r="O551" s="702" t="s">
        <v>72</v>
      </c>
    </row>
    <row r="552" spans="1:15" s="705" customFormat="1" x14ac:dyDescent="0.2">
      <c r="A552" s="702" t="s">
        <v>896</v>
      </c>
      <c r="B552" s="702" t="s">
        <v>900</v>
      </c>
      <c r="C552" s="702" t="s">
        <v>891</v>
      </c>
      <c r="D552" s="702" t="s">
        <v>4332</v>
      </c>
      <c r="E552" s="702" t="s">
        <v>4333</v>
      </c>
      <c r="F552" s="702" t="s">
        <v>4334</v>
      </c>
      <c r="G552" s="702" t="s">
        <v>4335</v>
      </c>
      <c r="H552" s="703">
        <v>42551</v>
      </c>
      <c r="I552" s="704">
        <v>6873.37</v>
      </c>
      <c r="J552" s="704">
        <v>1</v>
      </c>
      <c r="K552" s="704">
        <f t="shared" si="8"/>
        <v>6873.37</v>
      </c>
      <c r="L552" s="702"/>
      <c r="M552" s="702" t="s">
        <v>2240</v>
      </c>
      <c r="N552" s="703">
        <v>42551</v>
      </c>
      <c r="O552" s="702" t="s">
        <v>72</v>
      </c>
    </row>
    <row r="553" spans="1:15" s="705" customFormat="1" x14ac:dyDescent="0.2">
      <c r="A553" s="702" t="s">
        <v>896</v>
      </c>
      <c r="B553" s="702" t="s">
        <v>900</v>
      </c>
      <c r="C553" s="702" t="s">
        <v>891</v>
      </c>
      <c r="D553" s="702" t="s">
        <v>4332</v>
      </c>
      <c r="E553" s="702" t="s">
        <v>4333</v>
      </c>
      <c r="F553" s="702" t="s">
        <v>4334</v>
      </c>
      <c r="G553" s="702" t="s">
        <v>4336</v>
      </c>
      <c r="H553" s="703">
        <v>42551</v>
      </c>
      <c r="I553" s="704">
        <v>7719.26</v>
      </c>
      <c r="J553" s="704">
        <v>1</v>
      </c>
      <c r="K553" s="704">
        <f t="shared" si="8"/>
        <v>7719.26</v>
      </c>
      <c r="L553" s="702"/>
      <c r="M553" s="702" t="s">
        <v>2240</v>
      </c>
      <c r="N553" s="703">
        <v>42551</v>
      </c>
      <c r="O553" s="702" t="s">
        <v>72</v>
      </c>
    </row>
    <row r="554" spans="1:15" s="705" customFormat="1" x14ac:dyDescent="0.2">
      <c r="A554" s="702" t="s">
        <v>896</v>
      </c>
      <c r="B554" s="702" t="s">
        <v>900</v>
      </c>
      <c r="C554" s="702" t="s">
        <v>891</v>
      </c>
      <c r="D554" s="702" t="s">
        <v>4332</v>
      </c>
      <c r="E554" s="702" t="s">
        <v>4333</v>
      </c>
      <c r="F554" s="702" t="s">
        <v>4334</v>
      </c>
      <c r="G554" s="702" t="s">
        <v>4337</v>
      </c>
      <c r="H554" s="703">
        <v>42551</v>
      </c>
      <c r="I554" s="704">
        <v>7015.16</v>
      </c>
      <c r="J554" s="704">
        <v>1</v>
      </c>
      <c r="K554" s="704">
        <f t="shared" si="8"/>
        <v>7015.16</v>
      </c>
      <c r="L554" s="702"/>
      <c r="M554" s="702" t="s">
        <v>2240</v>
      </c>
      <c r="N554" s="703">
        <v>42551</v>
      </c>
      <c r="O554" s="702" t="s">
        <v>72</v>
      </c>
    </row>
    <row r="555" spans="1:15" s="705" customFormat="1" x14ac:dyDescent="0.2">
      <c r="A555" s="702" t="s">
        <v>896</v>
      </c>
      <c r="B555" s="702" t="s">
        <v>900</v>
      </c>
      <c r="C555" s="702" t="s">
        <v>891</v>
      </c>
      <c r="D555" s="702" t="s">
        <v>4338</v>
      </c>
      <c r="E555" s="702" t="s">
        <v>4339</v>
      </c>
      <c r="F555" s="702" t="s">
        <v>4340</v>
      </c>
      <c r="G555" s="702" t="s">
        <v>4341</v>
      </c>
      <c r="H555" s="703">
        <v>42549</v>
      </c>
      <c r="I555" s="704">
        <v>108.9</v>
      </c>
      <c r="J555" s="704">
        <v>1</v>
      </c>
      <c r="K555" s="704">
        <f t="shared" si="8"/>
        <v>108.9</v>
      </c>
      <c r="L555" s="702"/>
      <c r="M555" s="702" t="s">
        <v>546</v>
      </c>
      <c r="N555" s="703">
        <v>42549</v>
      </c>
      <c r="O555" s="702" t="s">
        <v>72</v>
      </c>
    </row>
    <row r="556" spans="1:15" s="705" customFormat="1" x14ac:dyDescent="0.2">
      <c r="A556" s="702" t="s">
        <v>896</v>
      </c>
      <c r="B556" s="702" t="s">
        <v>900</v>
      </c>
      <c r="C556" s="702" t="s">
        <v>891</v>
      </c>
      <c r="D556" s="702" t="s">
        <v>4338</v>
      </c>
      <c r="E556" s="702" t="s">
        <v>4339</v>
      </c>
      <c r="F556" s="702" t="s">
        <v>4340</v>
      </c>
      <c r="G556" s="702" t="s">
        <v>4342</v>
      </c>
      <c r="H556" s="703">
        <v>42549</v>
      </c>
      <c r="I556" s="704">
        <v>665.5</v>
      </c>
      <c r="J556" s="704">
        <v>1</v>
      </c>
      <c r="K556" s="704">
        <f t="shared" si="8"/>
        <v>665.5</v>
      </c>
      <c r="L556" s="702"/>
      <c r="M556" s="702" t="s">
        <v>378</v>
      </c>
      <c r="N556" s="703">
        <v>42549</v>
      </c>
      <c r="O556" s="702" t="s">
        <v>72</v>
      </c>
    </row>
    <row r="557" spans="1:15" s="705" customFormat="1" x14ac:dyDescent="0.2">
      <c r="A557" s="702" t="s">
        <v>896</v>
      </c>
      <c r="B557" s="702" t="s">
        <v>900</v>
      </c>
      <c r="C557" s="702" t="s">
        <v>891</v>
      </c>
      <c r="D557" s="702" t="s">
        <v>4338</v>
      </c>
      <c r="E557" s="702" t="s">
        <v>4339</v>
      </c>
      <c r="F557" s="702" t="s">
        <v>4340</v>
      </c>
      <c r="G557" s="702" t="s">
        <v>4343</v>
      </c>
      <c r="H557" s="703">
        <v>42522</v>
      </c>
      <c r="I557" s="704">
        <v>2698.3</v>
      </c>
      <c r="J557" s="704">
        <v>1</v>
      </c>
      <c r="K557" s="704">
        <f t="shared" si="8"/>
        <v>2698.3</v>
      </c>
      <c r="L557" s="702"/>
      <c r="M557" s="702" t="s">
        <v>378</v>
      </c>
      <c r="N557" s="703">
        <v>42543</v>
      </c>
      <c r="O557" s="702" t="s">
        <v>72</v>
      </c>
    </row>
    <row r="558" spans="1:15" s="705" customFormat="1" x14ac:dyDescent="0.2">
      <c r="A558" s="702" t="s">
        <v>896</v>
      </c>
      <c r="B558" s="702" t="s">
        <v>900</v>
      </c>
      <c r="C558" s="702" t="s">
        <v>891</v>
      </c>
      <c r="D558" s="702" t="s">
        <v>265</v>
      </c>
      <c r="E558" s="702" t="s">
        <v>266</v>
      </c>
      <c r="F558" s="702" t="s">
        <v>267</v>
      </c>
      <c r="G558" s="702" t="s">
        <v>4344</v>
      </c>
      <c r="H558" s="703">
        <v>42550</v>
      </c>
      <c r="I558" s="704">
        <v>52.8</v>
      </c>
      <c r="J558" s="704">
        <v>1</v>
      </c>
      <c r="K558" s="704">
        <f t="shared" si="8"/>
        <v>52.8</v>
      </c>
      <c r="L558" s="702"/>
      <c r="M558" s="702" t="s">
        <v>304</v>
      </c>
      <c r="N558" s="703">
        <v>42550</v>
      </c>
      <c r="O558" s="702" t="s">
        <v>72</v>
      </c>
    </row>
    <row r="559" spans="1:15" s="705" customFormat="1" x14ac:dyDescent="0.2">
      <c r="A559" s="702" t="s">
        <v>896</v>
      </c>
      <c r="B559" s="702" t="s">
        <v>900</v>
      </c>
      <c r="C559" s="702" t="s">
        <v>891</v>
      </c>
      <c r="D559" s="702" t="s">
        <v>265</v>
      </c>
      <c r="E559" s="702" t="s">
        <v>266</v>
      </c>
      <c r="F559" s="702" t="s">
        <v>267</v>
      </c>
      <c r="G559" s="702" t="s">
        <v>4347</v>
      </c>
      <c r="H559" s="703">
        <v>42541</v>
      </c>
      <c r="I559" s="704">
        <v>35.200000000000003</v>
      </c>
      <c r="J559" s="704">
        <v>1</v>
      </c>
      <c r="K559" s="704">
        <f t="shared" si="8"/>
        <v>35.200000000000003</v>
      </c>
      <c r="L559" s="702"/>
      <c r="M559" s="702" t="s">
        <v>1961</v>
      </c>
      <c r="N559" s="703">
        <v>42549</v>
      </c>
      <c r="O559" s="702" t="s">
        <v>72</v>
      </c>
    </row>
    <row r="560" spans="1:15" s="705" customFormat="1" x14ac:dyDescent="0.2">
      <c r="A560" s="702" t="s">
        <v>896</v>
      </c>
      <c r="B560" s="702" t="s">
        <v>900</v>
      </c>
      <c r="C560" s="702" t="s">
        <v>891</v>
      </c>
      <c r="D560" s="702" t="s">
        <v>265</v>
      </c>
      <c r="E560" s="702" t="s">
        <v>266</v>
      </c>
      <c r="F560" s="702" t="s">
        <v>267</v>
      </c>
      <c r="G560" s="702" t="s">
        <v>4349</v>
      </c>
      <c r="H560" s="703">
        <v>42517</v>
      </c>
      <c r="I560" s="704">
        <v>57.2</v>
      </c>
      <c r="J560" s="704">
        <v>1</v>
      </c>
      <c r="K560" s="704">
        <f t="shared" si="8"/>
        <v>57.2</v>
      </c>
      <c r="L560" s="702" t="s">
        <v>4350</v>
      </c>
      <c r="M560" s="702" t="s">
        <v>357</v>
      </c>
      <c r="N560" s="703">
        <v>42548</v>
      </c>
      <c r="O560" s="702" t="s">
        <v>72</v>
      </c>
    </row>
    <row r="561" spans="1:15" s="705" customFormat="1" x14ac:dyDescent="0.2">
      <c r="A561" s="702" t="s">
        <v>896</v>
      </c>
      <c r="B561" s="702" t="s">
        <v>900</v>
      </c>
      <c r="C561" s="702" t="s">
        <v>891</v>
      </c>
      <c r="D561" s="702" t="s">
        <v>265</v>
      </c>
      <c r="E561" s="702" t="s">
        <v>266</v>
      </c>
      <c r="F561" s="702" t="s">
        <v>267</v>
      </c>
      <c r="G561" s="702" t="s">
        <v>4351</v>
      </c>
      <c r="H561" s="703">
        <v>42516</v>
      </c>
      <c r="I561" s="704">
        <v>390.5</v>
      </c>
      <c r="J561" s="704">
        <v>1</v>
      </c>
      <c r="K561" s="704">
        <f t="shared" si="8"/>
        <v>390.5</v>
      </c>
      <c r="L561" s="702"/>
      <c r="M561" s="702" t="s">
        <v>4352</v>
      </c>
      <c r="N561" s="703">
        <v>42548</v>
      </c>
      <c r="O561" s="702" t="s">
        <v>72</v>
      </c>
    </row>
    <row r="562" spans="1:15" s="705" customFormat="1" x14ac:dyDescent="0.2">
      <c r="A562" s="702" t="s">
        <v>896</v>
      </c>
      <c r="B562" s="702" t="s">
        <v>900</v>
      </c>
      <c r="C562" s="702" t="s">
        <v>891</v>
      </c>
      <c r="D562" s="702" t="s">
        <v>265</v>
      </c>
      <c r="E562" s="702" t="s">
        <v>266</v>
      </c>
      <c r="F562" s="702" t="s">
        <v>267</v>
      </c>
      <c r="G562" s="702" t="s">
        <v>4353</v>
      </c>
      <c r="H562" s="703">
        <v>42494</v>
      </c>
      <c r="I562" s="704">
        <v>84</v>
      </c>
      <c r="J562" s="704">
        <v>1</v>
      </c>
      <c r="K562" s="704">
        <f t="shared" si="8"/>
        <v>84</v>
      </c>
      <c r="L562" s="702"/>
      <c r="M562" s="702" t="s">
        <v>3933</v>
      </c>
      <c r="N562" s="703">
        <v>42548</v>
      </c>
      <c r="O562" s="702" t="s">
        <v>72</v>
      </c>
    </row>
    <row r="563" spans="1:15" s="705" customFormat="1" x14ac:dyDescent="0.2">
      <c r="A563" s="702" t="s">
        <v>896</v>
      </c>
      <c r="B563" s="702" t="s">
        <v>900</v>
      </c>
      <c r="C563" s="702" t="s">
        <v>891</v>
      </c>
      <c r="D563" s="702" t="s">
        <v>265</v>
      </c>
      <c r="E563" s="702" t="s">
        <v>266</v>
      </c>
      <c r="F563" s="702" t="s">
        <v>267</v>
      </c>
      <c r="G563" s="702" t="s">
        <v>4354</v>
      </c>
      <c r="H563" s="703">
        <v>42521</v>
      </c>
      <c r="I563" s="704">
        <v>23.13</v>
      </c>
      <c r="J563" s="704">
        <v>1</v>
      </c>
      <c r="K563" s="704">
        <f t="shared" si="8"/>
        <v>23.13</v>
      </c>
      <c r="L563" s="702"/>
      <c r="M563" s="702" t="s">
        <v>304</v>
      </c>
      <c r="N563" s="703">
        <v>42548</v>
      </c>
      <c r="O563" s="702" t="s">
        <v>72</v>
      </c>
    </row>
    <row r="564" spans="1:15" s="705" customFormat="1" x14ac:dyDescent="0.2">
      <c r="A564" s="702" t="s">
        <v>896</v>
      </c>
      <c r="B564" s="702" t="s">
        <v>900</v>
      </c>
      <c r="C564" s="702" t="s">
        <v>891</v>
      </c>
      <c r="D564" s="702" t="s">
        <v>265</v>
      </c>
      <c r="E564" s="702" t="s">
        <v>266</v>
      </c>
      <c r="F564" s="702" t="s">
        <v>267</v>
      </c>
      <c r="G564" s="702" t="s">
        <v>4355</v>
      </c>
      <c r="H564" s="703">
        <v>42494</v>
      </c>
      <c r="I564" s="704">
        <v>59</v>
      </c>
      <c r="J564" s="704">
        <v>1</v>
      </c>
      <c r="K564" s="704">
        <f t="shared" si="8"/>
        <v>59</v>
      </c>
      <c r="L564" s="702"/>
      <c r="M564" s="702" t="s">
        <v>3935</v>
      </c>
      <c r="N564" s="703">
        <v>42548</v>
      </c>
      <c r="O564" s="702" t="s">
        <v>72</v>
      </c>
    </row>
    <row r="565" spans="1:15" s="705" customFormat="1" x14ac:dyDescent="0.2">
      <c r="A565" s="702" t="s">
        <v>896</v>
      </c>
      <c r="B565" s="702" t="s">
        <v>900</v>
      </c>
      <c r="C565" s="702" t="s">
        <v>891</v>
      </c>
      <c r="D565" s="702" t="s">
        <v>265</v>
      </c>
      <c r="E565" s="702" t="s">
        <v>266</v>
      </c>
      <c r="F565" s="702" t="s">
        <v>267</v>
      </c>
      <c r="G565" s="702" t="s">
        <v>4356</v>
      </c>
      <c r="H565" s="703">
        <v>42493</v>
      </c>
      <c r="I565" s="704">
        <v>686.4</v>
      </c>
      <c r="J565" s="704">
        <v>1</v>
      </c>
      <c r="K565" s="704">
        <f t="shared" si="8"/>
        <v>686.4</v>
      </c>
      <c r="L565" s="702"/>
      <c r="M565" s="702" t="s">
        <v>306</v>
      </c>
      <c r="N565" s="703">
        <v>42548</v>
      </c>
      <c r="O565" s="702" t="s">
        <v>72</v>
      </c>
    </row>
    <row r="566" spans="1:15" s="705" customFormat="1" x14ac:dyDescent="0.2">
      <c r="A566" s="702" t="s">
        <v>896</v>
      </c>
      <c r="B566" s="702" t="s">
        <v>900</v>
      </c>
      <c r="C566" s="702" t="s">
        <v>891</v>
      </c>
      <c r="D566" s="702" t="s">
        <v>265</v>
      </c>
      <c r="E566" s="702" t="s">
        <v>266</v>
      </c>
      <c r="F566" s="702" t="s">
        <v>267</v>
      </c>
      <c r="G566" s="702" t="s">
        <v>4357</v>
      </c>
      <c r="H566" s="703">
        <v>42493</v>
      </c>
      <c r="I566" s="704">
        <v>52.8</v>
      </c>
      <c r="J566" s="704">
        <v>1</v>
      </c>
      <c r="K566" s="704">
        <f t="shared" si="8"/>
        <v>52.8</v>
      </c>
      <c r="L566" s="702"/>
      <c r="M566" s="702" t="s">
        <v>306</v>
      </c>
      <c r="N566" s="703">
        <v>42548</v>
      </c>
      <c r="O566" s="702" t="s">
        <v>72</v>
      </c>
    </row>
    <row r="567" spans="1:15" s="705" customFormat="1" x14ac:dyDescent="0.2">
      <c r="A567" s="702" t="s">
        <v>896</v>
      </c>
      <c r="B567" s="702" t="s">
        <v>900</v>
      </c>
      <c r="C567" s="702" t="s">
        <v>891</v>
      </c>
      <c r="D567" s="702" t="s">
        <v>265</v>
      </c>
      <c r="E567" s="702" t="s">
        <v>266</v>
      </c>
      <c r="F567" s="702" t="s">
        <v>267</v>
      </c>
      <c r="G567" s="702" t="s">
        <v>4358</v>
      </c>
      <c r="H567" s="703">
        <v>42492</v>
      </c>
      <c r="I567" s="704">
        <v>213.35</v>
      </c>
      <c r="J567" s="704">
        <v>1</v>
      </c>
      <c r="K567" s="704">
        <f t="shared" si="8"/>
        <v>213.35</v>
      </c>
      <c r="L567" s="702"/>
      <c r="M567" s="702" t="s">
        <v>304</v>
      </c>
      <c r="N567" s="703">
        <v>42548</v>
      </c>
      <c r="O567" s="702" t="s">
        <v>72</v>
      </c>
    </row>
    <row r="568" spans="1:15" s="705" customFormat="1" x14ac:dyDescent="0.2">
      <c r="A568" s="702" t="s">
        <v>896</v>
      </c>
      <c r="B568" s="702" t="s">
        <v>900</v>
      </c>
      <c r="C568" s="702" t="s">
        <v>891</v>
      </c>
      <c r="D568" s="702" t="s">
        <v>265</v>
      </c>
      <c r="E568" s="702" t="s">
        <v>266</v>
      </c>
      <c r="F568" s="702" t="s">
        <v>267</v>
      </c>
      <c r="G568" s="702" t="s">
        <v>4359</v>
      </c>
      <c r="H568" s="703">
        <v>42491</v>
      </c>
      <c r="I568" s="704">
        <v>84</v>
      </c>
      <c r="J568" s="704">
        <v>1</v>
      </c>
      <c r="K568" s="704">
        <f t="shared" si="8"/>
        <v>84</v>
      </c>
      <c r="L568" s="702"/>
      <c r="M568" s="702" t="s">
        <v>3933</v>
      </c>
      <c r="N568" s="703">
        <v>42548</v>
      </c>
      <c r="O568" s="702" t="s">
        <v>72</v>
      </c>
    </row>
    <row r="569" spans="1:15" s="705" customFormat="1" x14ac:dyDescent="0.2">
      <c r="A569" s="702" t="s">
        <v>896</v>
      </c>
      <c r="B569" s="702" t="s">
        <v>900</v>
      </c>
      <c r="C569" s="702" t="s">
        <v>891</v>
      </c>
      <c r="D569" s="702" t="s">
        <v>265</v>
      </c>
      <c r="E569" s="702" t="s">
        <v>266</v>
      </c>
      <c r="F569" s="702" t="s">
        <v>267</v>
      </c>
      <c r="G569" s="702" t="s">
        <v>4360</v>
      </c>
      <c r="H569" s="703">
        <v>42501</v>
      </c>
      <c r="I569" s="704">
        <v>34</v>
      </c>
      <c r="J569" s="704">
        <v>1</v>
      </c>
      <c r="K569" s="704">
        <f t="shared" si="8"/>
        <v>34</v>
      </c>
      <c r="L569" s="702"/>
      <c r="M569" s="702" t="s">
        <v>306</v>
      </c>
      <c r="N569" s="703">
        <v>42548</v>
      </c>
      <c r="O569" s="702" t="s">
        <v>72</v>
      </c>
    </row>
    <row r="570" spans="1:15" s="705" customFormat="1" x14ac:dyDescent="0.2">
      <c r="A570" s="702" t="s">
        <v>896</v>
      </c>
      <c r="B570" s="702" t="s">
        <v>900</v>
      </c>
      <c r="C570" s="702" t="s">
        <v>891</v>
      </c>
      <c r="D570" s="702" t="s">
        <v>265</v>
      </c>
      <c r="E570" s="702" t="s">
        <v>266</v>
      </c>
      <c r="F570" s="702" t="s">
        <v>267</v>
      </c>
      <c r="G570" s="702" t="s">
        <v>4361</v>
      </c>
      <c r="H570" s="703">
        <v>42499</v>
      </c>
      <c r="I570" s="704">
        <v>17.239999999999998</v>
      </c>
      <c r="J570" s="704">
        <v>1</v>
      </c>
      <c r="K570" s="704">
        <f t="shared" si="8"/>
        <v>17.239999999999998</v>
      </c>
      <c r="L570" s="702"/>
      <c r="M570" s="702" t="s">
        <v>304</v>
      </c>
      <c r="N570" s="703">
        <v>42548</v>
      </c>
      <c r="O570" s="702" t="s">
        <v>72</v>
      </c>
    </row>
    <row r="571" spans="1:15" s="705" customFormat="1" x14ac:dyDescent="0.2">
      <c r="A571" s="702" t="s">
        <v>896</v>
      </c>
      <c r="B571" s="702" t="s">
        <v>900</v>
      </c>
      <c r="C571" s="702" t="s">
        <v>891</v>
      </c>
      <c r="D571" s="702" t="s">
        <v>265</v>
      </c>
      <c r="E571" s="702" t="s">
        <v>266</v>
      </c>
      <c r="F571" s="702" t="s">
        <v>267</v>
      </c>
      <c r="G571" s="702" t="s">
        <v>4362</v>
      </c>
      <c r="H571" s="703">
        <v>42500</v>
      </c>
      <c r="I571" s="704">
        <v>21</v>
      </c>
      <c r="J571" s="704">
        <v>1</v>
      </c>
      <c r="K571" s="704">
        <f t="shared" si="8"/>
        <v>21</v>
      </c>
      <c r="L571" s="702"/>
      <c r="M571" s="702" t="s">
        <v>289</v>
      </c>
      <c r="N571" s="703">
        <v>42548</v>
      </c>
      <c r="O571" s="702" t="s">
        <v>72</v>
      </c>
    </row>
    <row r="572" spans="1:15" s="705" customFormat="1" x14ac:dyDescent="0.2">
      <c r="A572" s="702" t="s">
        <v>896</v>
      </c>
      <c r="B572" s="702" t="s">
        <v>900</v>
      </c>
      <c r="C572" s="702" t="s">
        <v>891</v>
      </c>
      <c r="D572" s="702" t="s">
        <v>265</v>
      </c>
      <c r="E572" s="702" t="s">
        <v>266</v>
      </c>
      <c r="F572" s="702" t="s">
        <v>267</v>
      </c>
      <c r="G572" s="702" t="s">
        <v>4363</v>
      </c>
      <c r="H572" s="703">
        <v>42499</v>
      </c>
      <c r="I572" s="704">
        <v>32.6</v>
      </c>
      <c r="J572" s="704">
        <v>1</v>
      </c>
      <c r="K572" s="704">
        <f t="shared" si="8"/>
        <v>32.6</v>
      </c>
      <c r="L572" s="702"/>
      <c r="M572" s="702" t="s">
        <v>306</v>
      </c>
      <c r="N572" s="703">
        <v>42548</v>
      </c>
      <c r="O572" s="702" t="s">
        <v>72</v>
      </c>
    </row>
    <row r="573" spans="1:15" s="705" customFormat="1" x14ac:dyDescent="0.2">
      <c r="A573" s="702" t="s">
        <v>896</v>
      </c>
      <c r="B573" s="702" t="s">
        <v>900</v>
      </c>
      <c r="C573" s="702" t="s">
        <v>891</v>
      </c>
      <c r="D573" s="702" t="s">
        <v>265</v>
      </c>
      <c r="E573" s="702" t="s">
        <v>266</v>
      </c>
      <c r="F573" s="702" t="s">
        <v>267</v>
      </c>
      <c r="G573" s="702" t="s">
        <v>4364</v>
      </c>
      <c r="H573" s="703">
        <v>42496</v>
      </c>
      <c r="I573" s="704">
        <v>63.83</v>
      </c>
      <c r="J573" s="704">
        <v>1</v>
      </c>
      <c r="K573" s="704">
        <f t="shared" si="8"/>
        <v>63.83</v>
      </c>
      <c r="L573" s="702"/>
      <c r="M573" s="702" t="s">
        <v>1961</v>
      </c>
      <c r="N573" s="703">
        <v>42548</v>
      </c>
      <c r="O573" s="702" t="s">
        <v>72</v>
      </c>
    </row>
    <row r="574" spans="1:15" s="705" customFormat="1" x14ac:dyDescent="0.2">
      <c r="A574" s="702" t="s">
        <v>896</v>
      </c>
      <c r="B574" s="702" t="s">
        <v>900</v>
      </c>
      <c r="C574" s="702" t="s">
        <v>891</v>
      </c>
      <c r="D574" s="702" t="s">
        <v>265</v>
      </c>
      <c r="E574" s="702" t="s">
        <v>266</v>
      </c>
      <c r="F574" s="702" t="s">
        <v>267</v>
      </c>
      <c r="G574" s="702" t="s">
        <v>4365</v>
      </c>
      <c r="H574" s="703">
        <v>42495</v>
      </c>
      <c r="I574" s="704">
        <v>54.6</v>
      </c>
      <c r="J574" s="704">
        <v>1</v>
      </c>
      <c r="K574" s="704">
        <f t="shared" si="8"/>
        <v>54.6</v>
      </c>
      <c r="L574" s="702"/>
      <c r="M574" s="702" t="s">
        <v>4346</v>
      </c>
      <c r="N574" s="703">
        <v>42548</v>
      </c>
      <c r="O574" s="702" t="s">
        <v>72</v>
      </c>
    </row>
    <row r="575" spans="1:15" s="705" customFormat="1" x14ac:dyDescent="0.2">
      <c r="A575" s="702" t="s">
        <v>896</v>
      </c>
      <c r="B575" s="702" t="s">
        <v>900</v>
      </c>
      <c r="C575" s="702" t="s">
        <v>891</v>
      </c>
      <c r="D575" s="702" t="s">
        <v>265</v>
      </c>
      <c r="E575" s="702" t="s">
        <v>266</v>
      </c>
      <c r="F575" s="702" t="s">
        <v>267</v>
      </c>
      <c r="G575" s="702" t="s">
        <v>4366</v>
      </c>
      <c r="H575" s="703">
        <v>42510</v>
      </c>
      <c r="I575" s="704">
        <v>121.28</v>
      </c>
      <c r="J575" s="704">
        <v>1</v>
      </c>
      <c r="K575" s="704">
        <f t="shared" si="8"/>
        <v>121.28</v>
      </c>
      <c r="L575" s="702"/>
      <c r="M575" s="702" t="s">
        <v>4346</v>
      </c>
      <c r="N575" s="703">
        <v>42548</v>
      </c>
      <c r="O575" s="702" t="s">
        <v>72</v>
      </c>
    </row>
    <row r="576" spans="1:15" s="705" customFormat="1" x14ac:dyDescent="0.2">
      <c r="A576" s="702" t="s">
        <v>896</v>
      </c>
      <c r="B576" s="702" t="s">
        <v>900</v>
      </c>
      <c r="C576" s="702" t="s">
        <v>891</v>
      </c>
      <c r="D576" s="702" t="s">
        <v>265</v>
      </c>
      <c r="E576" s="702" t="s">
        <v>266</v>
      </c>
      <c r="F576" s="702" t="s">
        <v>267</v>
      </c>
      <c r="G576" s="702" t="s">
        <v>4367</v>
      </c>
      <c r="H576" s="703">
        <v>42496</v>
      </c>
      <c r="I576" s="704">
        <v>462</v>
      </c>
      <c r="J576" s="704">
        <v>1</v>
      </c>
      <c r="K576" s="704">
        <f t="shared" si="8"/>
        <v>462</v>
      </c>
      <c r="L576" s="702"/>
      <c r="M576" s="702" t="s">
        <v>304</v>
      </c>
      <c r="N576" s="703">
        <v>42548</v>
      </c>
      <c r="O576" s="702" t="s">
        <v>72</v>
      </c>
    </row>
    <row r="577" spans="1:15" s="705" customFormat="1" x14ac:dyDescent="0.2">
      <c r="A577" s="702" t="s">
        <v>896</v>
      </c>
      <c r="B577" s="702" t="s">
        <v>900</v>
      </c>
      <c r="C577" s="702" t="s">
        <v>891</v>
      </c>
      <c r="D577" s="702" t="s">
        <v>265</v>
      </c>
      <c r="E577" s="702" t="s">
        <v>266</v>
      </c>
      <c r="F577" s="702" t="s">
        <v>267</v>
      </c>
      <c r="G577" s="702" t="s">
        <v>4368</v>
      </c>
      <c r="H577" s="703">
        <v>42496</v>
      </c>
      <c r="I577" s="704">
        <v>101.48</v>
      </c>
      <c r="J577" s="704">
        <v>1</v>
      </c>
      <c r="K577" s="704">
        <f t="shared" si="8"/>
        <v>101.48</v>
      </c>
      <c r="L577" s="702"/>
      <c r="M577" s="702" t="s">
        <v>304</v>
      </c>
      <c r="N577" s="703">
        <v>42548</v>
      </c>
      <c r="O577" s="702" t="s">
        <v>72</v>
      </c>
    </row>
    <row r="578" spans="1:15" s="705" customFormat="1" x14ac:dyDescent="0.2">
      <c r="A578" s="702" t="s">
        <v>896</v>
      </c>
      <c r="B578" s="702" t="s">
        <v>900</v>
      </c>
      <c r="C578" s="702" t="s">
        <v>891</v>
      </c>
      <c r="D578" s="702" t="s">
        <v>265</v>
      </c>
      <c r="E578" s="702" t="s">
        <v>266</v>
      </c>
      <c r="F578" s="702" t="s">
        <v>267</v>
      </c>
      <c r="G578" s="702" t="s">
        <v>4369</v>
      </c>
      <c r="H578" s="703">
        <v>42508</v>
      </c>
      <c r="I578" s="704">
        <v>34</v>
      </c>
      <c r="J578" s="704">
        <v>1</v>
      </c>
      <c r="K578" s="704">
        <f t="shared" si="8"/>
        <v>34</v>
      </c>
      <c r="L578" s="702"/>
      <c r="M578" s="702" t="s">
        <v>306</v>
      </c>
      <c r="N578" s="703">
        <v>42548</v>
      </c>
      <c r="O578" s="702" t="s">
        <v>72</v>
      </c>
    </row>
    <row r="579" spans="1:15" s="705" customFormat="1" x14ac:dyDescent="0.2">
      <c r="A579" s="702" t="s">
        <v>896</v>
      </c>
      <c r="B579" s="702" t="s">
        <v>900</v>
      </c>
      <c r="C579" s="702" t="s">
        <v>891</v>
      </c>
      <c r="D579" s="702" t="s">
        <v>265</v>
      </c>
      <c r="E579" s="702" t="s">
        <v>266</v>
      </c>
      <c r="F579" s="702" t="s">
        <v>267</v>
      </c>
      <c r="G579" s="702" t="s">
        <v>4370</v>
      </c>
      <c r="H579" s="703">
        <v>42508</v>
      </c>
      <c r="I579" s="704">
        <v>23.13</v>
      </c>
      <c r="J579" s="704">
        <v>1</v>
      </c>
      <c r="K579" s="704">
        <f t="shared" ref="K579:K642" si="9">I579*J579</f>
        <v>23.13</v>
      </c>
      <c r="L579" s="702"/>
      <c r="M579" s="702" t="s">
        <v>304</v>
      </c>
      <c r="N579" s="703">
        <v>42548</v>
      </c>
      <c r="O579" s="702" t="s">
        <v>72</v>
      </c>
    </row>
    <row r="580" spans="1:15" s="705" customFormat="1" x14ac:dyDescent="0.2">
      <c r="A580" s="702" t="s">
        <v>896</v>
      </c>
      <c r="B580" s="702" t="s">
        <v>900</v>
      </c>
      <c r="C580" s="702" t="s">
        <v>891</v>
      </c>
      <c r="D580" s="702" t="s">
        <v>265</v>
      </c>
      <c r="E580" s="702" t="s">
        <v>266</v>
      </c>
      <c r="F580" s="702" t="s">
        <v>267</v>
      </c>
      <c r="G580" s="702" t="s">
        <v>4371</v>
      </c>
      <c r="H580" s="703">
        <v>42507</v>
      </c>
      <c r="I580" s="704">
        <v>236.6</v>
      </c>
      <c r="J580" s="704">
        <v>1</v>
      </c>
      <c r="K580" s="704">
        <f t="shared" si="9"/>
        <v>236.6</v>
      </c>
      <c r="L580" s="702"/>
      <c r="M580" s="702" t="s">
        <v>304</v>
      </c>
      <c r="N580" s="703">
        <v>42548</v>
      </c>
      <c r="O580" s="702" t="s">
        <v>72</v>
      </c>
    </row>
    <row r="581" spans="1:15" s="705" customFormat="1" x14ac:dyDescent="0.2">
      <c r="A581" s="702" t="s">
        <v>896</v>
      </c>
      <c r="B581" s="702" t="s">
        <v>900</v>
      </c>
      <c r="C581" s="702" t="s">
        <v>891</v>
      </c>
      <c r="D581" s="702" t="s">
        <v>265</v>
      </c>
      <c r="E581" s="702" t="s">
        <v>266</v>
      </c>
      <c r="F581" s="702" t="s">
        <v>267</v>
      </c>
      <c r="G581" s="702" t="s">
        <v>4372</v>
      </c>
      <c r="H581" s="703">
        <v>42521</v>
      </c>
      <c r="I581" s="704">
        <v>154.62</v>
      </c>
      <c r="J581" s="704">
        <v>1</v>
      </c>
      <c r="K581" s="704">
        <f t="shared" si="9"/>
        <v>154.62</v>
      </c>
      <c r="L581" s="702"/>
      <c r="M581" s="702" t="s">
        <v>3933</v>
      </c>
      <c r="N581" s="703">
        <v>42548</v>
      </c>
      <c r="O581" s="702" t="s">
        <v>72</v>
      </c>
    </row>
    <row r="582" spans="1:15" s="705" customFormat="1" x14ac:dyDescent="0.2">
      <c r="A582" s="702" t="s">
        <v>896</v>
      </c>
      <c r="B582" s="702" t="s">
        <v>900</v>
      </c>
      <c r="C582" s="702" t="s">
        <v>891</v>
      </c>
      <c r="D582" s="702" t="s">
        <v>265</v>
      </c>
      <c r="E582" s="702" t="s">
        <v>266</v>
      </c>
      <c r="F582" s="702" t="s">
        <v>267</v>
      </c>
      <c r="G582" s="702" t="s">
        <v>4373</v>
      </c>
      <c r="H582" s="703">
        <v>42502</v>
      </c>
      <c r="I582" s="704">
        <v>43.6</v>
      </c>
      <c r="J582" s="704">
        <v>1</v>
      </c>
      <c r="K582" s="704">
        <f t="shared" si="9"/>
        <v>43.6</v>
      </c>
      <c r="L582" s="702"/>
      <c r="M582" s="702" t="s">
        <v>304</v>
      </c>
      <c r="N582" s="703">
        <v>42548</v>
      </c>
      <c r="O582" s="702" t="s">
        <v>72</v>
      </c>
    </row>
    <row r="583" spans="1:15" s="705" customFormat="1" x14ac:dyDescent="0.2">
      <c r="A583" s="702" t="s">
        <v>896</v>
      </c>
      <c r="B583" s="702" t="s">
        <v>900</v>
      </c>
      <c r="C583" s="702" t="s">
        <v>891</v>
      </c>
      <c r="D583" s="702" t="s">
        <v>265</v>
      </c>
      <c r="E583" s="702" t="s">
        <v>266</v>
      </c>
      <c r="F583" s="702" t="s">
        <v>267</v>
      </c>
      <c r="G583" s="702" t="s">
        <v>4374</v>
      </c>
      <c r="H583" s="703">
        <v>42502</v>
      </c>
      <c r="I583" s="704">
        <v>10.48</v>
      </c>
      <c r="J583" s="704">
        <v>1</v>
      </c>
      <c r="K583" s="704">
        <f t="shared" si="9"/>
        <v>10.48</v>
      </c>
      <c r="L583" s="702"/>
      <c r="M583" s="702" t="s">
        <v>304</v>
      </c>
      <c r="N583" s="703">
        <v>42548</v>
      </c>
      <c r="O583" s="702" t="s">
        <v>72</v>
      </c>
    </row>
    <row r="584" spans="1:15" s="705" customFormat="1" x14ac:dyDescent="0.2">
      <c r="A584" s="702" t="s">
        <v>896</v>
      </c>
      <c r="B584" s="702" t="s">
        <v>900</v>
      </c>
      <c r="C584" s="702" t="s">
        <v>891</v>
      </c>
      <c r="D584" s="702" t="s">
        <v>265</v>
      </c>
      <c r="E584" s="702" t="s">
        <v>266</v>
      </c>
      <c r="F584" s="702" t="s">
        <v>267</v>
      </c>
      <c r="G584" s="702" t="s">
        <v>4375</v>
      </c>
      <c r="H584" s="703">
        <v>42521</v>
      </c>
      <c r="I584" s="704">
        <v>136.19999999999999</v>
      </c>
      <c r="J584" s="704">
        <v>1</v>
      </c>
      <c r="K584" s="704">
        <f t="shared" si="9"/>
        <v>136.19999999999999</v>
      </c>
      <c r="L584" s="702"/>
      <c r="M584" s="702" t="s">
        <v>304</v>
      </c>
      <c r="N584" s="703">
        <v>42548</v>
      </c>
      <c r="O584" s="702" t="s">
        <v>72</v>
      </c>
    </row>
    <row r="585" spans="1:15" s="705" customFormat="1" x14ac:dyDescent="0.2">
      <c r="A585" s="702" t="s">
        <v>896</v>
      </c>
      <c r="B585" s="702" t="s">
        <v>900</v>
      </c>
      <c r="C585" s="702" t="s">
        <v>891</v>
      </c>
      <c r="D585" s="702" t="s">
        <v>265</v>
      </c>
      <c r="E585" s="702" t="s">
        <v>266</v>
      </c>
      <c r="F585" s="702" t="s">
        <v>267</v>
      </c>
      <c r="G585" s="702" t="s">
        <v>4376</v>
      </c>
      <c r="H585" s="703">
        <v>42516</v>
      </c>
      <c r="I585" s="704">
        <v>90.55</v>
      </c>
      <c r="J585" s="704">
        <v>1</v>
      </c>
      <c r="K585" s="704">
        <f t="shared" si="9"/>
        <v>90.55</v>
      </c>
      <c r="L585" s="702"/>
      <c r="M585" s="702" t="s">
        <v>306</v>
      </c>
      <c r="N585" s="703">
        <v>42548</v>
      </c>
      <c r="O585" s="702" t="s">
        <v>72</v>
      </c>
    </row>
    <row r="586" spans="1:15" s="705" customFormat="1" x14ac:dyDescent="0.2">
      <c r="A586" s="702" t="s">
        <v>896</v>
      </c>
      <c r="B586" s="702" t="s">
        <v>900</v>
      </c>
      <c r="C586" s="702" t="s">
        <v>891</v>
      </c>
      <c r="D586" s="702" t="s">
        <v>265</v>
      </c>
      <c r="E586" s="702" t="s">
        <v>266</v>
      </c>
      <c r="F586" s="702" t="s">
        <v>267</v>
      </c>
      <c r="G586" s="702" t="s">
        <v>4377</v>
      </c>
      <c r="H586" s="703">
        <v>42516</v>
      </c>
      <c r="I586" s="704">
        <v>49.75</v>
      </c>
      <c r="J586" s="704">
        <v>1</v>
      </c>
      <c r="K586" s="704">
        <f t="shared" si="9"/>
        <v>49.75</v>
      </c>
      <c r="L586" s="702"/>
      <c r="M586" s="702" t="s">
        <v>4346</v>
      </c>
      <c r="N586" s="703">
        <v>42548</v>
      </c>
      <c r="O586" s="702" t="s">
        <v>72</v>
      </c>
    </row>
    <row r="587" spans="1:15" s="705" customFormat="1" x14ac:dyDescent="0.2">
      <c r="A587" s="702" t="s">
        <v>896</v>
      </c>
      <c r="B587" s="702" t="s">
        <v>900</v>
      </c>
      <c r="C587" s="702" t="s">
        <v>891</v>
      </c>
      <c r="D587" s="702" t="s">
        <v>265</v>
      </c>
      <c r="E587" s="702" t="s">
        <v>266</v>
      </c>
      <c r="F587" s="702" t="s">
        <v>267</v>
      </c>
      <c r="G587" s="702" t="s">
        <v>4378</v>
      </c>
      <c r="H587" s="703">
        <v>42513</v>
      </c>
      <c r="I587" s="704">
        <v>46.26</v>
      </c>
      <c r="J587" s="704">
        <v>1</v>
      </c>
      <c r="K587" s="704">
        <f t="shared" si="9"/>
        <v>46.26</v>
      </c>
      <c r="L587" s="702"/>
      <c r="M587" s="702" t="s">
        <v>304</v>
      </c>
      <c r="N587" s="703">
        <v>42548</v>
      </c>
      <c r="O587" s="702" t="s">
        <v>72</v>
      </c>
    </row>
    <row r="588" spans="1:15" s="705" customFormat="1" x14ac:dyDescent="0.2">
      <c r="A588" s="702" t="s">
        <v>896</v>
      </c>
      <c r="B588" s="702" t="s">
        <v>900</v>
      </c>
      <c r="C588" s="702" t="s">
        <v>891</v>
      </c>
      <c r="D588" s="702" t="s">
        <v>265</v>
      </c>
      <c r="E588" s="702" t="s">
        <v>266</v>
      </c>
      <c r="F588" s="702" t="s">
        <v>267</v>
      </c>
      <c r="G588" s="702" t="s">
        <v>4379</v>
      </c>
      <c r="H588" s="703">
        <v>42513</v>
      </c>
      <c r="I588" s="704">
        <v>23.1</v>
      </c>
      <c r="J588" s="704">
        <v>1</v>
      </c>
      <c r="K588" s="704">
        <f t="shared" si="9"/>
        <v>23.1</v>
      </c>
      <c r="L588" s="702"/>
      <c r="M588" s="702" t="s">
        <v>304</v>
      </c>
      <c r="N588" s="703">
        <v>42548</v>
      </c>
      <c r="O588" s="702" t="s">
        <v>72</v>
      </c>
    </row>
    <row r="589" spans="1:15" s="705" customFormat="1" x14ac:dyDescent="0.2">
      <c r="A589" s="702" t="s">
        <v>896</v>
      </c>
      <c r="B589" s="702" t="s">
        <v>900</v>
      </c>
      <c r="C589" s="702" t="s">
        <v>891</v>
      </c>
      <c r="D589" s="702" t="s">
        <v>265</v>
      </c>
      <c r="E589" s="702" t="s">
        <v>266</v>
      </c>
      <c r="F589" s="702" t="s">
        <v>267</v>
      </c>
      <c r="G589" s="702" t="s">
        <v>4380</v>
      </c>
      <c r="H589" s="703">
        <v>42508</v>
      </c>
      <c r="I589" s="704">
        <v>23.76</v>
      </c>
      <c r="J589" s="704">
        <v>1</v>
      </c>
      <c r="K589" s="704">
        <f t="shared" si="9"/>
        <v>23.76</v>
      </c>
      <c r="L589" s="702"/>
      <c r="M589" s="702" t="s">
        <v>104</v>
      </c>
      <c r="N589" s="703">
        <v>42548</v>
      </c>
      <c r="O589" s="702" t="s">
        <v>72</v>
      </c>
    </row>
    <row r="590" spans="1:15" s="705" customFormat="1" x14ac:dyDescent="0.2">
      <c r="A590" s="702" t="s">
        <v>896</v>
      </c>
      <c r="B590" s="702" t="s">
        <v>900</v>
      </c>
      <c r="C590" s="702" t="s">
        <v>891</v>
      </c>
      <c r="D590" s="702" t="s">
        <v>265</v>
      </c>
      <c r="E590" s="702" t="s">
        <v>266</v>
      </c>
      <c r="F590" s="702" t="s">
        <v>267</v>
      </c>
      <c r="G590" s="702" t="s">
        <v>4381</v>
      </c>
      <c r="H590" s="703">
        <v>42510</v>
      </c>
      <c r="I590" s="704">
        <v>442.2</v>
      </c>
      <c r="J590" s="704">
        <v>1</v>
      </c>
      <c r="K590" s="704">
        <f t="shared" si="9"/>
        <v>442.2</v>
      </c>
      <c r="L590" s="702"/>
      <c r="M590" s="702" t="s">
        <v>381</v>
      </c>
      <c r="N590" s="703">
        <v>42548</v>
      </c>
      <c r="O590" s="702" t="s">
        <v>72</v>
      </c>
    </row>
    <row r="591" spans="1:15" s="705" customFormat="1" x14ac:dyDescent="0.2">
      <c r="A591" s="702" t="s">
        <v>896</v>
      </c>
      <c r="B591" s="702" t="s">
        <v>900</v>
      </c>
      <c r="C591" s="702" t="s">
        <v>891</v>
      </c>
      <c r="D591" s="702" t="s">
        <v>265</v>
      </c>
      <c r="E591" s="702" t="s">
        <v>266</v>
      </c>
      <c r="F591" s="702" t="s">
        <v>267</v>
      </c>
      <c r="G591" s="702" t="s">
        <v>4382</v>
      </c>
      <c r="H591" s="703">
        <v>42501</v>
      </c>
      <c r="I591" s="704">
        <v>310.2</v>
      </c>
      <c r="J591" s="704">
        <v>1</v>
      </c>
      <c r="K591" s="704">
        <f t="shared" si="9"/>
        <v>310.2</v>
      </c>
      <c r="L591" s="702"/>
      <c r="M591" s="702" t="s">
        <v>4383</v>
      </c>
      <c r="N591" s="703">
        <v>42548</v>
      </c>
      <c r="O591" s="702" t="s">
        <v>72</v>
      </c>
    </row>
    <row r="592" spans="1:15" s="705" customFormat="1" x14ac:dyDescent="0.2">
      <c r="A592" s="702" t="s">
        <v>896</v>
      </c>
      <c r="B592" s="702" t="s">
        <v>900</v>
      </c>
      <c r="C592" s="702" t="s">
        <v>891</v>
      </c>
      <c r="D592" s="702" t="s">
        <v>265</v>
      </c>
      <c r="E592" s="702" t="s">
        <v>266</v>
      </c>
      <c r="F592" s="702" t="s">
        <v>267</v>
      </c>
      <c r="G592" s="702" t="s">
        <v>4384</v>
      </c>
      <c r="H592" s="703">
        <v>42501</v>
      </c>
      <c r="I592" s="704">
        <v>71.5</v>
      </c>
      <c r="J592" s="704">
        <v>1</v>
      </c>
      <c r="K592" s="704">
        <f t="shared" si="9"/>
        <v>71.5</v>
      </c>
      <c r="L592" s="702"/>
      <c r="M592" s="702" t="s">
        <v>333</v>
      </c>
      <c r="N592" s="703">
        <v>42548</v>
      </c>
      <c r="O592" s="702" t="s">
        <v>72</v>
      </c>
    </row>
    <row r="593" spans="1:15" s="705" customFormat="1" x14ac:dyDescent="0.2">
      <c r="A593" s="702" t="s">
        <v>896</v>
      </c>
      <c r="B593" s="702" t="s">
        <v>900</v>
      </c>
      <c r="C593" s="702" t="s">
        <v>891</v>
      </c>
      <c r="D593" s="702" t="s">
        <v>265</v>
      </c>
      <c r="E593" s="702" t="s">
        <v>266</v>
      </c>
      <c r="F593" s="702" t="s">
        <v>267</v>
      </c>
      <c r="G593" s="702" t="s">
        <v>4385</v>
      </c>
      <c r="H593" s="703">
        <v>42515</v>
      </c>
      <c r="I593" s="704">
        <v>35.75</v>
      </c>
      <c r="J593" s="704">
        <v>1</v>
      </c>
      <c r="K593" s="704">
        <f t="shared" si="9"/>
        <v>35.75</v>
      </c>
      <c r="L593" s="702"/>
      <c r="M593" s="702" t="s">
        <v>333</v>
      </c>
      <c r="N593" s="703">
        <v>42548</v>
      </c>
      <c r="O593" s="702" t="s">
        <v>72</v>
      </c>
    </row>
    <row r="594" spans="1:15" s="705" customFormat="1" x14ac:dyDescent="0.2">
      <c r="A594" s="702" t="s">
        <v>896</v>
      </c>
      <c r="B594" s="702" t="s">
        <v>900</v>
      </c>
      <c r="C594" s="702" t="s">
        <v>891</v>
      </c>
      <c r="D594" s="702" t="s">
        <v>265</v>
      </c>
      <c r="E594" s="702" t="s">
        <v>266</v>
      </c>
      <c r="F594" s="702" t="s">
        <v>267</v>
      </c>
      <c r="G594" s="702" t="s">
        <v>4386</v>
      </c>
      <c r="H594" s="703">
        <v>42496</v>
      </c>
      <c r="I594" s="704">
        <v>574.20000000000005</v>
      </c>
      <c r="J594" s="704">
        <v>1</v>
      </c>
      <c r="K594" s="704">
        <f t="shared" si="9"/>
        <v>574.20000000000005</v>
      </c>
      <c r="L594" s="702"/>
      <c r="M594" s="702" t="s">
        <v>424</v>
      </c>
      <c r="N594" s="703">
        <v>42548</v>
      </c>
      <c r="O594" s="702" t="s">
        <v>72</v>
      </c>
    </row>
    <row r="595" spans="1:15" s="705" customFormat="1" x14ac:dyDescent="0.2">
      <c r="A595" s="702" t="s">
        <v>896</v>
      </c>
      <c r="B595" s="702" t="s">
        <v>900</v>
      </c>
      <c r="C595" s="702" t="s">
        <v>891</v>
      </c>
      <c r="D595" s="702" t="s">
        <v>265</v>
      </c>
      <c r="E595" s="702" t="s">
        <v>266</v>
      </c>
      <c r="F595" s="702" t="s">
        <v>267</v>
      </c>
      <c r="G595" s="702" t="s">
        <v>4387</v>
      </c>
      <c r="H595" s="703">
        <v>42504</v>
      </c>
      <c r="I595" s="704">
        <v>42.35</v>
      </c>
      <c r="J595" s="704">
        <v>1</v>
      </c>
      <c r="K595" s="704">
        <f t="shared" si="9"/>
        <v>42.35</v>
      </c>
      <c r="L595" s="702"/>
      <c r="M595" s="702" t="s">
        <v>424</v>
      </c>
      <c r="N595" s="703">
        <v>42548</v>
      </c>
      <c r="O595" s="702" t="s">
        <v>72</v>
      </c>
    </row>
    <row r="596" spans="1:15" s="705" customFormat="1" x14ac:dyDescent="0.2">
      <c r="A596" s="702" t="s">
        <v>896</v>
      </c>
      <c r="B596" s="702" t="s">
        <v>900</v>
      </c>
      <c r="C596" s="702" t="s">
        <v>891</v>
      </c>
      <c r="D596" s="702" t="s">
        <v>265</v>
      </c>
      <c r="E596" s="702" t="s">
        <v>266</v>
      </c>
      <c r="F596" s="702" t="s">
        <v>267</v>
      </c>
      <c r="G596" s="702" t="s">
        <v>4388</v>
      </c>
      <c r="H596" s="703">
        <v>42521</v>
      </c>
      <c r="I596" s="704">
        <v>42.35</v>
      </c>
      <c r="J596" s="704">
        <v>1</v>
      </c>
      <c r="K596" s="704">
        <f t="shared" si="9"/>
        <v>42.35</v>
      </c>
      <c r="L596" s="702"/>
      <c r="M596" s="702" t="s">
        <v>424</v>
      </c>
      <c r="N596" s="703">
        <v>42548</v>
      </c>
      <c r="O596" s="702" t="s">
        <v>72</v>
      </c>
    </row>
    <row r="597" spans="1:15" s="705" customFormat="1" x14ac:dyDescent="0.2">
      <c r="A597" s="702" t="s">
        <v>896</v>
      </c>
      <c r="B597" s="702" t="s">
        <v>900</v>
      </c>
      <c r="C597" s="702" t="s">
        <v>891</v>
      </c>
      <c r="D597" s="702" t="s">
        <v>265</v>
      </c>
      <c r="E597" s="702" t="s">
        <v>266</v>
      </c>
      <c r="F597" s="702" t="s">
        <v>267</v>
      </c>
      <c r="G597" s="702" t="s">
        <v>4389</v>
      </c>
      <c r="H597" s="703">
        <v>42516</v>
      </c>
      <c r="I597" s="704">
        <v>118.8</v>
      </c>
      <c r="J597" s="704">
        <v>1</v>
      </c>
      <c r="K597" s="704">
        <f t="shared" si="9"/>
        <v>118.8</v>
      </c>
      <c r="L597" s="702"/>
      <c r="M597" s="702" t="s">
        <v>4390</v>
      </c>
      <c r="N597" s="703">
        <v>42548</v>
      </c>
      <c r="O597" s="702" t="s">
        <v>72</v>
      </c>
    </row>
    <row r="598" spans="1:15" s="705" customFormat="1" x14ac:dyDescent="0.2">
      <c r="A598" s="702" t="s">
        <v>896</v>
      </c>
      <c r="B598" s="702" t="s">
        <v>900</v>
      </c>
      <c r="C598" s="702" t="s">
        <v>891</v>
      </c>
      <c r="D598" s="702" t="s">
        <v>265</v>
      </c>
      <c r="E598" s="702" t="s">
        <v>266</v>
      </c>
      <c r="F598" s="702" t="s">
        <v>267</v>
      </c>
      <c r="G598" s="702" t="s">
        <v>4391</v>
      </c>
      <c r="H598" s="703">
        <v>42509</v>
      </c>
      <c r="I598" s="704">
        <v>118.8</v>
      </c>
      <c r="J598" s="704">
        <v>1</v>
      </c>
      <c r="K598" s="704">
        <f t="shared" si="9"/>
        <v>118.8</v>
      </c>
      <c r="L598" s="702"/>
      <c r="M598" s="702" t="s">
        <v>4390</v>
      </c>
      <c r="N598" s="703">
        <v>42548</v>
      </c>
      <c r="O598" s="702" t="s">
        <v>72</v>
      </c>
    </row>
    <row r="599" spans="1:15" s="705" customFormat="1" x14ac:dyDescent="0.2">
      <c r="A599" s="702" t="s">
        <v>896</v>
      </c>
      <c r="B599" s="702" t="s">
        <v>900</v>
      </c>
      <c r="C599" s="702" t="s">
        <v>891</v>
      </c>
      <c r="D599" s="702" t="s">
        <v>265</v>
      </c>
      <c r="E599" s="702" t="s">
        <v>266</v>
      </c>
      <c r="F599" s="702" t="s">
        <v>267</v>
      </c>
      <c r="G599" s="702" t="s">
        <v>4392</v>
      </c>
      <c r="H599" s="703">
        <v>42492</v>
      </c>
      <c r="I599" s="704">
        <v>726</v>
      </c>
      <c r="J599" s="704">
        <v>1</v>
      </c>
      <c r="K599" s="704">
        <f t="shared" si="9"/>
        <v>726</v>
      </c>
      <c r="L599" s="702"/>
      <c r="M599" s="702" t="s">
        <v>4390</v>
      </c>
      <c r="N599" s="703">
        <v>42548</v>
      </c>
      <c r="O599" s="702" t="s">
        <v>72</v>
      </c>
    </row>
    <row r="600" spans="1:15" s="705" customFormat="1" x14ac:dyDescent="0.2">
      <c r="A600" s="702" t="s">
        <v>896</v>
      </c>
      <c r="B600" s="702" t="s">
        <v>900</v>
      </c>
      <c r="C600" s="702" t="s">
        <v>891</v>
      </c>
      <c r="D600" s="702" t="s">
        <v>265</v>
      </c>
      <c r="E600" s="702" t="s">
        <v>266</v>
      </c>
      <c r="F600" s="702" t="s">
        <v>267</v>
      </c>
      <c r="G600" s="702" t="s">
        <v>4393</v>
      </c>
      <c r="H600" s="703">
        <v>42516</v>
      </c>
      <c r="I600" s="704">
        <v>20.9</v>
      </c>
      <c r="J600" s="704">
        <v>1</v>
      </c>
      <c r="K600" s="704">
        <f t="shared" si="9"/>
        <v>20.9</v>
      </c>
      <c r="L600" s="702"/>
      <c r="M600" s="702" t="s">
        <v>231</v>
      </c>
      <c r="N600" s="703">
        <v>42548</v>
      </c>
      <c r="O600" s="702" t="s">
        <v>72</v>
      </c>
    </row>
    <row r="601" spans="1:15" s="705" customFormat="1" x14ac:dyDescent="0.2">
      <c r="A601" s="702" t="s">
        <v>896</v>
      </c>
      <c r="B601" s="702" t="s">
        <v>900</v>
      </c>
      <c r="C601" s="702" t="s">
        <v>891</v>
      </c>
      <c r="D601" s="702" t="s">
        <v>2382</v>
      </c>
      <c r="E601" s="702" t="s">
        <v>2383</v>
      </c>
      <c r="F601" s="702" t="s">
        <v>2384</v>
      </c>
      <c r="G601" s="702" t="s">
        <v>4394</v>
      </c>
      <c r="H601" s="703">
        <v>42542</v>
      </c>
      <c r="I601" s="704">
        <v>512.49</v>
      </c>
      <c r="J601" s="704">
        <v>1</v>
      </c>
      <c r="K601" s="704">
        <f t="shared" si="9"/>
        <v>512.49</v>
      </c>
      <c r="L601" s="702"/>
      <c r="M601" s="702" t="s">
        <v>423</v>
      </c>
      <c r="N601" s="703">
        <v>42542</v>
      </c>
      <c r="O601" s="702" t="s">
        <v>72</v>
      </c>
    </row>
    <row r="602" spans="1:15" s="705" customFormat="1" x14ac:dyDescent="0.2">
      <c r="A602" s="702" t="s">
        <v>896</v>
      </c>
      <c r="B602" s="702" t="s">
        <v>900</v>
      </c>
      <c r="C602" s="702" t="s">
        <v>891</v>
      </c>
      <c r="D602" s="702" t="s">
        <v>2382</v>
      </c>
      <c r="E602" s="702" t="s">
        <v>2383</v>
      </c>
      <c r="F602" s="702" t="s">
        <v>2384</v>
      </c>
      <c r="G602" s="702" t="s">
        <v>4395</v>
      </c>
      <c r="H602" s="703">
        <v>42541</v>
      </c>
      <c r="I602" s="704">
        <v>2260.5</v>
      </c>
      <c r="J602" s="704">
        <v>1</v>
      </c>
      <c r="K602" s="704">
        <f t="shared" si="9"/>
        <v>2260.5</v>
      </c>
      <c r="L602" s="702"/>
      <c r="M602" s="702" t="s">
        <v>93</v>
      </c>
      <c r="N602" s="703">
        <v>42541</v>
      </c>
      <c r="O602" s="702" t="s">
        <v>72</v>
      </c>
    </row>
    <row r="603" spans="1:15" s="705" customFormat="1" x14ac:dyDescent="0.2">
      <c r="A603" s="702" t="s">
        <v>896</v>
      </c>
      <c r="B603" s="702" t="s">
        <v>900</v>
      </c>
      <c r="C603" s="702" t="s">
        <v>891</v>
      </c>
      <c r="D603" s="702" t="s">
        <v>2382</v>
      </c>
      <c r="E603" s="702" t="s">
        <v>2383</v>
      </c>
      <c r="F603" s="702" t="s">
        <v>2384</v>
      </c>
      <c r="G603" s="702" t="s">
        <v>4396</v>
      </c>
      <c r="H603" s="703">
        <v>42520</v>
      </c>
      <c r="I603" s="704">
        <v>1158.03</v>
      </c>
      <c r="J603" s="704">
        <v>1</v>
      </c>
      <c r="K603" s="704">
        <f t="shared" si="9"/>
        <v>1158.03</v>
      </c>
      <c r="L603" s="702"/>
      <c r="M603" s="702" t="s">
        <v>4397</v>
      </c>
      <c r="N603" s="703">
        <v>42522</v>
      </c>
      <c r="O603" s="702" t="s">
        <v>72</v>
      </c>
    </row>
    <row r="604" spans="1:15" s="705" customFormat="1" x14ac:dyDescent="0.2">
      <c r="A604" s="702" t="s">
        <v>896</v>
      </c>
      <c r="B604" s="702" t="s">
        <v>900</v>
      </c>
      <c r="C604" s="702" t="s">
        <v>891</v>
      </c>
      <c r="D604" s="702" t="s">
        <v>2382</v>
      </c>
      <c r="E604" s="702" t="s">
        <v>2383</v>
      </c>
      <c r="F604" s="702" t="s">
        <v>2384</v>
      </c>
      <c r="G604" s="702" t="s">
        <v>4398</v>
      </c>
      <c r="H604" s="703">
        <v>42543</v>
      </c>
      <c r="I604" s="704">
        <v>142</v>
      </c>
      <c r="J604" s="704">
        <v>1</v>
      </c>
      <c r="K604" s="704">
        <f t="shared" si="9"/>
        <v>142</v>
      </c>
      <c r="L604" s="702"/>
      <c r="M604" s="702" t="s">
        <v>378</v>
      </c>
      <c r="N604" s="703">
        <v>42543</v>
      </c>
      <c r="O604" s="702" t="s">
        <v>72</v>
      </c>
    </row>
    <row r="605" spans="1:15" s="705" customFormat="1" x14ac:dyDescent="0.2">
      <c r="A605" s="702" t="s">
        <v>896</v>
      </c>
      <c r="B605" s="702" t="s">
        <v>900</v>
      </c>
      <c r="C605" s="702" t="s">
        <v>891</v>
      </c>
      <c r="D605" s="702" t="s">
        <v>2382</v>
      </c>
      <c r="E605" s="702" t="s">
        <v>2383</v>
      </c>
      <c r="F605" s="702" t="s">
        <v>2384</v>
      </c>
      <c r="G605" s="702" t="s">
        <v>4399</v>
      </c>
      <c r="H605" s="703">
        <v>42541</v>
      </c>
      <c r="I605" s="704">
        <v>36.85</v>
      </c>
      <c r="J605" s="704">
        <v>1</v>
      </c>
      <c r="K605" s="704">
        <f t="shared" si="9"/>
        <v>36.85</v>
      </c>
      <c r="L605" s="702" t="s">
        <v>4400</v>
      </c>
      <c r="M605" s="702" t="s">
        <v>434</v>
      </c>
      <c r="N605" s="703">
        <v>42541</v>
      </c>
      <c r="O605" s="702" t="s">
        <v>72</v>
      </c>
    </row>
    <row r="606" spans="1:15" s="705" customFormat="1" x14ac:dyDescent="0.2">
      <c r="A606" s="702" t="s">
        <v>896</v>
      </c>
      <c r="B606" s="702" t="s">
        <v>900</v>
      </c>
      <c r="C606" s="702" t="s">
        <v>891</v>
      </c>
      <c r="D606" s="702" t="s">
        <v>2382</v>
      </c>
      <c r="E606" s="702" t="s">
        <v>2383</v>
      </c>
      <c r="F606" s="702" t="s">
        <v>2384</v>
      </c>
      <c r="G606" s="702" t="s">
        <v>4401</v>
      </c>
      <c r="H606" s="703">
        <v>42520</v>
      </c>
      <c r="I606" s="704">
        <v>272.25</v>
      </c>
      <c r="J606" s="704">
        <v>1</v>
      </c>
      <c r="K606" s="704">
        <f t="shared" si="9"/>
        <v>272.25</v>
      </c>
      <c r="L606" s="702"/>
      <c r="M606" s="702" t="s">
        <v>378</v>
      </c>
      <c r="N606" s="703">
        <v>42522</v>
      </c>
      <c r="O606" s="702" t="s">
        <v>72</v>
      </c>
    </row>
    <row r="607" spans="1:15" s="705" customFormat="1" x14ac:dyDescent="0.2">
      <c r="A607" s="702" t="s">
        <v>896</v>
      </c>
      <c r="B607" s="702" t="s">
        <v>900</v>
      </c>
      <c r="C607" s="702" t="s">
        <v>891</v>
      </c>
      <c r="D607" s="702" t="s">
        <v>2382</v>
      </c>
      <c r="E607" s="702" t="s">
        <v>2383</v>
      </c>
      <c r="F607" s="702" t="s">
        <v>2384</v>
      </c>
      <c r="G607" s="702" t="s">
        <v>4402</v>
      </c>
      <c r="H607" s="703">
        <v>42520</v>
      </c>
      <c r="I607" s="704">
        <v>226.6</v>
      </c>
      <c r="J607" s="704">
        <v>1</v>
      </c>
      <c r="K607" s="704">
        <f t="shared" si="9"/>
        <v>226.6</v>
      </c>
      <c r="L607" s="702"/>
      <c r="M607" s="702" t="s">
        <v>378</v>
      </c>
      <c r="N607" s="703">
        <v>42522</v>
      </c>
      <c r="O607" s="702" t="s">
        <v>72</v>
      </c>
    </row>
    <row r="608" spans="1:15" s="705" customFormat="1" x14ac:dyDescent="0.2">
      <c r="A608" s="702" t="s">
        <v>896</v>
      </c>
      <c r="B608" s="702" t="s">
        <v>900</v>
      </c>
      <c r="C608" s="702" t="s">
        <v>891</v>
      </c>
      <c r="D608" s="702" t="s">
        <v>2382</v>
      </c>
      <c r="E608" s="702" t="s">
        <v>2383</v>
      </c>
      <c r="F608" s="702" t="s">
        <v>2384</v>
      </c>
      <c r="G608" s="702" t="s">
        <v>4403</v>
      </c>
      <c r="H608" s="703">
        <v>42548</v>
      </c>
      <c r="I608" s="704">
        <v>11.97</v>
      </c>
      <c r="J608" s="704">
        <v>1</v>
      </c>
      <c r="K608" s="704">
        <f t="shared" si="9"/>
        <v>11.97</v>
      </c>
      <c r="L608" s="702"/>
      <c r="M608" s="702" t="s">
        <v>378</v>
      </c>
      <c r="N608" s="703">
        <v>42548</v>
      </c>
      <c r="O608" s="702" t="s">
        <v>72</v>
      </c>
    </row>
    <row r="609" spans="1:15" s="705" customFormat="1" x14ac:dyDescent="0.2">
      <c r="A609" s="702" t="s">
        <v>896</v>
      </c>
      <c r="B609" s="702" t="s">
        <v>900</v>
      </c>
      <c r="C609" s="702" t="s">
        <v>891</v>
      </c>
      <c r="D609" s="702" t="s">
        <v>4404</v>
      </c>
      <c r="E609" s="702" t="s">
        <v>4405</v>
      </c>
      <c r="F609" s="702" t="s">
        <v>4406</v>
      </c>
      <c r="G609" s="702" t="s">
        <v>4407</v>
      </c>
      <c r="H609" s="703">
        <v>42541</v>
      </c>
      <c r="I609" s="704">
        <v>331.43</v>
      </c>
      <c r="J609" s="704">
        <v>1</v>
      </c>
      <c r="K609" s="704">
        <f t="shared" si="9"/>
        <v>331.43</v>
      </c>
      <c r="L609" s="702"/>
      <c r="M609" s="702" t="s">
        <v>4408</v>
      </c>
      <c r="N609" s="703">
        <v>42541</v>
      </c>
      <c r="O609" s="702" t="s">
        <v>72</v>
      </c>
    </row>
    <row r="610" spans="1:15" s="705" customFormat="1" x14ac:dyDescent="0.2">
      <c r="A610" s="702" t="s">
        <v>896</v>
      </c>
      <c r="B610" s="702" t="s">
        <v>900</v>
      </c>
      <c r="C610" s="702" t="s">
        <v>891</v>
      </c>
      <c r="D610" s="702" t="s">
        <v>4404</v>
      </c>
      <c r="E610" s="702" t="s">
        <v>4405</v>
      </c>
      <c r="F610" s="702" t="s">
        <v>4406</v>
      </c>
      <c r="G610" s="702" t="s">
        <v>4409</v>
      </c>
      <c r="H610" s="703">
        <v>42548</v>
      </c>
      <c r="I610" s="704">
        <v>88.09</v>
      </c>
      <c r="J610" s="704">
        <v>1</v>
      </c>
      <c r="K610" s="704">
        <f t="shared" si="9"/>
        <v>88.09</v>
      </c>
      <c r="L610" s="702"/>
      <c r="M610" s="702" t="s">
        <v>419</v>
      </c>
      <c r="N610" s="703">
        <v>42548</v>
      </c>
      <c r="O610" s="702" t="s">
        <v>72</v>
      </c>
    </row>
    <row r="611" spans="1:15" s="705" customFormat="1" x14ac:dyDescent="0.2">
      <c r="A611" s="702" t="s">
        <v>896</v>
      </c>
      <c r="B611" s="702" t="s">
        <v>900</v>
      </c>
      <c r="C611" s="702" t="s">
        <v>891</v>
      </c>
      <c r="D611" s="702" t="s">
        <v>4410</v>
      </c>
      <c r="E611" s="702" t="s">
        <v>4411</v>
      </c>
      <c r="F611" s="702" t="s">
        <v>4412</v>
      </c>
      <c r="G611" s="702" t="s">
        <v>4413</v>
      </c>
      <c r="H611" s="703">
        <v>42542</v>
      </c>
      <c r="I611" s="704">
        <v>7529.83</v>
      </c>
      <c r="J611" s="704">
        <v>1</v>
      </c>
      <c r="K611" s="704">
        <f t="shared" si="9"/>
        <v>7529.83</v>
      </c>
      <c r="L611" s="702" t="s">
        <v>4414</v>
      </c>
      <c r="M611" s="702" t="s">
        <v>4415</v>
      </c>
      <c r="N611" s="703">
        <v>42548</v>
      </c>
      <c r="O611" s="702" t="s">
        <v>72</v>
      </c>
    </row>
    <row r="612" spans="1:15" s="705" customFormat="1" x14ac:dyDescent="0.2">
      <c r="A612" s="702" t="s">
        <v>896</v>
      </c>
      <c r="B612" s="702" t="s">
        <v>900</v>
      </c>
      <c r="C612" s="702" t="s">
        <v>891</v>
      </c>
      <c r="D612" s="702" t="s">
        <v>4410</v>
      </c>
      <c r="E612" s="702" t="s">
        <v>4411</v>
      </c>
      <c r="F612" s="702" t="s">
        <v>4412</v>
      </c>
      <c r="G612" s="702" t="s">
        <v>4416</v>
      </c>
      <c r="H612" s="703">
        <v>42521</v>
      </c>
      <c r="I612" s="704">
        <v>937.98</v>
      </c>
      <c r="J612" s="704">
        <v>1</v>
      </c>
      <c r="K612" s="704">
        <f t="shared" si="9"/>
        <v>937.98</v>
      </c>
      <c r="L612" s="702" t="s">
        <v>4417</v>
      </c>
      <c r="M612" s="702" t="s">
        <v>87</v>
      </c>
      <c r="N612" s="703">
        <v>42529</v>
      </c>
      <c r="O612" s="702" t="s">
        <v>72</v>
      </c>
    </row>
    <row r="613" spans="1:15" s="705" customFormat="1" x14ac:dyDescent="0.2">
      <c r="A613" s="702" t="s">
        <v>896</v>
      </c>
      <c r="B613" s="702" t="s">
        <v>900</v>
      </c>
      <c r="C613" s="702" t="s">
        <v>891</v>
      </c>
      <c r="D613" s="702" t="s">
        <v>431</v>
      </c>
      <c r="E613" s="702" t="s">
        <v>432</v>
      </c>
      <c r="F613" s="702" t="s">
        <v>433</v>
      </c>
      <c r="G613" s="702" t="s">
        <v>4418</v>
      </c>
      <c r="H613" s="703">
        <v>42549</v>
      </c>
      <c r="I613" s="704">
        <v>2979.5</v>
      </c>
      <c r="J613" s="704">
        <v>1</v>
      </c>
      <c r="K613" s="704">
        <f t="shared" si="9"/>
        <v>2979.5</v>
      </c>
      <c r="L613" s="702"/>
      <c r="M613" s="702" t="s">
        <v>261</v>
      </c>
      <c r="N613" s="703">
        <v>42549</v>
      </c>
      <c r="O613" s="702" t="s">
        <v>72</v>
      </c>
    </row>
    <row r="614" spans="1:15" s="705" customFormat="1" x14ac:dyDescent="0.2">
      <c r="A614" s="702" t="s">
        <v>896</v>
      </c>
      <c r="B614" s="702" t="s">
        <v>900</v>
      </c>
      <c r="C614" s="702" t="s">
        <v>891</v>
      </c>
      <c r="D614" s="702" t="s">
        <v>4419</v>
      </c>
      <c r="E614" s="702" t="s">
        <v>4420</v>
      </c>
      <c r="F614" s="702" t="s">
        <v>4421</v>
      </c>
      <c r="G614" s="702" t="s">
        <v>4422</v>
      </c>
      <c r="H614" s="703">
        <v>42522</v>
      </c>
      <c r="I614" s="704">
        <v>21667.62</v>
      </c>
      <c r="J614" s="704">
        <v>1</v>
      </c>
      <c r="K614" s="704">
        <f t="shared" si="9"/>
        <v>21667.62</v>
      </c>
      <c r="L614" s="702" t="s">
        <v>4423</v>
      </c>
      <c r="M614" s="702" t="s">
        <v>261</v>
      </c>
      <c r="N614" s="703">
        <v>42522</v>
      </c>
      <c r="O614" s="702" t="s">
        <v>72</v>
      </c>
    </row>
    <row r="615" spans="1:15" s="705" customFormat="1" x14ac:dyDescent="0.2">
      <c r="A615" s="702" t="s">
        <v>896</v>
      </c>
      <c r="B615" s="702" t="s">
        <v>900</v>
      </c>
      <c r="C615" s="702" t="s">
        <v>891</v>
      </c>
      <c r="D615" s="702" t="s">
        <v>271</v>
      </c>
      <c r="E615" s="702" t="s">
        <v>272</v>
      </c>
      <c r="F615" s="702" t="s">
        <v>273</v>
      </c>
      <c r="G615" s="702" t="s">
        <v>4424</v>
      </c>
      <c r="H615" s="703">
        <v>42550</v>
      </c>
      <c r="I615" s="704">
        <v>488.9</v>
      </c>
      <c r="J615" s="704">
        <v>1</v>
      </c>
      <c r="K615" s="704">
        <f t="shared" si="9"/>
        <v>488.9</v>
      </c>
      <c r="L615" s="702" t="s">
        <v>4425</v>
      </c>
      <c r="M615" s="702" t="s">
        <v>295</v>
      </c>
      <c r="N615" s="703">
        <v>42551</v>
      </c>
      <c r="O615" s="702" t="s">
        <v>72</v>
      </c>
    </row>
    <row r="616" spans="1:15" s="705" customFormat="1" x14ac:dyDescent="0.2">
      <c r="A616" s="702" t="s">
        <v>896</v>
      </c>
      <c r="B616" s="702" t="s">
        <v>900</v>
      </c>
      <c r="C616" s="702" t="s">
        <v>891</v>
      </c>
      <c r="D616" s="702" t="s">
        <v>271</v>
      </c>
      <c r="E616" s="702" t="s">
        <v>272</v>
      </c>
      <c r="F616" s="702" t="s">
        <v>273</v>
      </c>
      <c r="G616" s="702" t="s">
        <v>4426</v>
      </c>
      <c r="H616" s="703">
        <v>42550</v>
      </c>
      <c r="I616" s="704">
        <v>179.08</v>
      </c>
      <c r="J616" s="704">
        <v>1</v>
      </c>
      <c r="K616" s="704">
        <f t="shared" si="9"/>
        <v>179.08</v>
      </c>
      <c r="L616" s="702" t="s">
        <v>4427</v>
      </c>
      <c r="M616" s="702" t="s">
        <v>86</v>
      </c>
      <c r="N616" s="703">
        <v>42551</v>
      </c>
      <c r="O616" s="702" t="s">
        <v>72</v>
      </c>
    </row>
    <row r="617" spans="1:15" s="705" customFormat="1" x14ac:dyDescent="0.2">
      <c r="A617" s="702" t="s">
        <v>896</v>
      </c>
      <c r="B617" s="702" t="s">
        <v>900</v>
      </c>
      <c r="C617" s="702" t="s">
        <v>891</v>
      </c>
      <c r="D617" s="702" t="s">
        <v>271</v>
      </c>
      <c r="E617" s="702" t="s">
        <v>272</v>
      </c>
      <c r="F617" s="702" t="s">
        <v>273</v>
      </c>
      <c r="G617" s="702" t="s">
        <v>4428</v>
      </c>
      <c r="H617" s="703">
        <v>42550</v>
      </c>
      <c r="I617" s="704">
        <v>407.29</v>
      </c>
      <c r="J617" s="704">
        <v>1</v>
      </c>
      <c r="K617" s="704">
        <f t="shared" si="9"/>
        <v>407.29</v>
      </c>
      <c r="L617" s="702" t="s">
        <v>4429</v>
      </c>
      <c r="M617" s="702" t="s">
        <v>274</v>
      </c>
      <c r="N617" s="703">
        <v>42551</v>
      </c>
      <c r="O617" s="702" t="s">
        <v>72</v>
      </c>
    </row>
    <row r="618" spans="1:15" s="705" customFormat="1" x14ac:dyDescent="0.2">
      <c r="A618" s="702" t="s">
        <v>896</v>
      </c>
      <c r="B618" s="702" t="s">
        <v>900</v>
      </c>
      <c r="C618" s="702" t="s">
        <v>891</v>
      </c>
      <c r="D618" s="702" t="s">
        <v>271</v>
      </c>
      <c r="E618" s="702" t="s">
        <v>272</v>
      </c>
      <c r="F618" s="702" t="s">
        <v>273</v>
      </c>
      <c r="G618" s="702" t="s">
        <v>4430</v>
      </c>
      <c r="H618" s="703">
        <v>42550</v>
      </c>
      <c r="I618" s="704">
        <v>32.229999999999997</v>
      </c>
      <c r="J618" s="704">
        <v>1</v>
      </c>
      <c r="K618" s="704">
        <f t="shared" si="9"/>
        <v>32.229999999999997</v>
      </c>
      <c r="L618" s="702" t="s">
        <v>4431</v>
      </c>
      <c r="M618" s="702" t="s">
        <v>557</v>
      </c>
      <c r="N618" s="703">
        <v>42551</v>
      </c>
      <c r="O618" s="702" t="s">
        <v>72</v>
      </c>
    </row>
    <row r="619" spans="1:15" s="705" customFormat="1" x14ac:dyDescent="0.2">
      <c r="A619" s="702" t="s">
        <v>896</v>
      </c>
      <c r="B619" s="702" t="s">
        <v>900</v>
      </c>
      <c r="C619" s="702" t="s">
        <v>891</v>
      </c>
      <c r="D619" s="702" t="s">
        <v>271</v>
      </c>
      <c r="E619" s="702" t="s">
        <v>272</v>
      </c>
      <c r="F619" s="702" t="s">
        <v>273</v>
      </c>
      <c r="G619" s="702" t="s">
        <v>4432</v>
      </c>
      <c r="H619" s="703">
        <v>42549</v>
      </c>
      <c r="I619" s="704">
        <v>43.32</v>
      </c>
      <c r="J619" s="704">
        <v>1</v>
      </c>
      <c r="K619" s="704">
        <f t="shared" si="9"/>
        <v>43.32</v>
      </c>
      <c r="L619" s="702" t="s">
        <v>4433</v>
      </c>
      <c r="M619" s="702" t="s">
        <v>97</v>
      </c>
      <c r="N619" s="703">
        <v>42550</v>
      </c>
      <c r="O619" s="702" t="s">
        <v>72</v>
      </c>
    </row>
    <row r="620" spans="1:15" s="705" customFormat="1" x14ac:dyDescent="0.2">
      <c r="A620" s="702" t="s">
        <v>896</v>
      </c>
      <c r="B620" s="702" t="s">
        <v>900</v>
      </c>
      <c r="C620" s="702" t="s">
        <v>891</v>
      </c>
      <c r="D620" s="702" t="s">
        <v>271</v>
      </c>
      <c r="E620" s="702" t="s">
        <v>272</v>
      </c>
      <c r="F620" s="702" t="s">
        <v>273</v>
      </c>
      <c r="G620" s="702" t="s">
        <v>4434</v>
      </c>
      <c r="H620" s="703">
        <v>42549</v>
      </c>
      <c r="I620" s="704">
        <v>134.44</v>
      </c>
      <c r="J620" s="704">
        <v>1</v>
      </c>
      <c r="K620" s="704">
        <f t="shared" si="9"/>
        <v>134.44</v>
      </c>
      <c r="L620" s="702" t="s">
        <v>4431</v>
      </c>
      <c r="M620" s="702" t="s">
        <v>557</v>
      </c>
      <c r="N620" s="703">
        <v>42550</v>
      </c>
      <c r="O620" s="702" t="s">
        <v>72</v>
      </c>
    </row>
    <row r="621" spans="1:15" s="705" customFormat="1" x14ac:dyDescent="0.2">
      <c r="A621" s="702" t="s">
        <v>896</v>
      </c>
      <c r="B621" s="702" t="s">
        <v>900</v>
      </c>
      <c r="C621" s="702" t="s">
        <v>891</v>
      </c>
      <c r="D621" s="702" t="s">
        <v>271</v>
      </c>
      <c r="E621" s="702" t="s">
        <v>272</v>
      </c>
      <c r="F621" s="702" t="s">
        <v>273</v>
      </c>
      <c r="G621" s="702" t="s">
        <v>4435</v>
      </c>
      <c r="H621" s="703">
        <v>42548</v>
      </c>
      <c r="I621" s="704">
        <v>21.09</v>
      </c>
      <c r="J621" s="704">
        <v>1</v>
      </c>
      <c r="K621" s="704">
        <f t="shared" si="9"/>
        <v>21.09</v>
      </c>
      <c r="L621" s="702" t="s">
        <v>4436</v>
      </c>
      <c r="M621" s="702" t="s">
        <v>380</v>
      </c>
      <c r="N621" s="703">
        <v>42549</v>
      </c>
      <c r="O621" s="702" t="s">
        <v>72</v>
      </c>
    </row>
    <row r="622" spans="1:15" s="705" customFormat="1" x14ac:dyDescent="0.2">
      <c r="A622" s="702" t="s">
        <v>896</v>
      </c>
      <c r="B622" s="702" t="s">
        <v>900</v>
      </c>
      <c r="C622" s="702" t="s">
        <v>891</v>
      </c>
      <c r="D622" s="702" t="s">
        <v>271</v>
      </c>
      <c r="E622" s="702" t="s">
        <v>272</v>
      </c>
      <c r="F622" s="702" t="s">
        <v>273</v>
      </c>
      <c r="G622" s="702" t="s">
        <v>4437</v>
      </c>
      <c r="H622" s="703">
        <v>42548</v>
      </c>
      <c r="I622" s="704">
        <v>109.75</v>
      </c>
      <c r="J622" s="704">
        <v>1</v>
      </c>
      <c r="K622" s="704">
        <f t="shared" si="9"/>
        <v>109.75</v>
      </c>
      <c r="L622" s="702" t="s">
        <v>4438</v>
      </c>
      <c r="M622" s="702" t="s">
        <v>97</v>
      </c>
      <c r="N622" s="703">
        <v>42549</v>
      </c>
      <c r="O622" s="702" t="s">
        <v>72</v>
      </c>
    </row>
    <row r="623" spans="1:15" s="705" customFormat="1" x14ac:dyDescent="0.2">
      <c r="A623" s="702" t="s">
        <v>896</v>
      </c>
      <c r="B623" s="702" t="s">
        <v>900</v>
      </c>
      <c r="C623" s="702" t="s">
        <v>891</v>
      </c>
      <c r="D623" s="702" t="s">
        <v>271</v>
      </c>
      <c r="E623" s="702" t="s">
        <v>272</v>
      </c>
      <c r="F623" s="702" t="s">
        <v>273</v>
      </c>
      <c r="G623" s="702" t="s">
        <v>4439</v>
      </c>
      <c r="H623" s="703">
        <v>42548</v>
      </c>
      <c r="I623" s="704">
        <v>152.88</v>
      </c>
      <c r="J623" s="704">
        <v>1</v>
      </c>
      <c r="K623" s="704">
        <f t="shared" si="9"/>
        <v>152.88</v>
      </c>
      <c r="L623" s="702" t="s">
        <v>4440</v>
      </c>
      <c r="M623" s="702" t="s">
        <v>549</v>
      </c>
      <c r="N623" s="703">
        <v>42549</v>
      </c>
      <c r="O623" s="702" t="s">
        <v>72</v>
      </c>
    </row>
    <row r="624" spans="1:15" s="705" customFormat="1" x14ac:dyDescent="0.2">
      <c r="A624" s="702" t="s">
        <v>896</v>
      </c>
      <c r="B624" s="702" t="s">
        <v>900</v>
      </c>
      <c r="C624" s="702" t="s">
        <v>891</v>
      </c>
      <c r="D624" s="702" t="s">
        <v>271</v>
      </c>
      <c r="E624" s="702" t="s">
        <v>272</v>
      </c>
      <c r="F624" s="702" t="s">
        <v>273</v>
      </c>
      <c r="G624" s="702" t="s">
        <v>4441</v>
      </c>
      <c r="H624" s="703">
        <v>42548</v>
      </c>
      <c r="I624" s="704">
        <v>89.54</v>
      </c>
      <c r="J624" s="704">
        <v>1</v>
      </c>
      <c r="K624" s="704">
        <f t="shared" si="9"/>
        <v>89.54</v>
      </c>
      <c r="L624" s="702" t="s">
        <v>4442</v>
      </c>
      <c r="M624" s="702" t="s">
        <v>97</v>
      </c>
      <c r="N624" s="703">
        <v>42549</v>
      </c>
      <c r="O624" s="702" t="s">
        <v>72</v>
      </c>
    </row>
    <row r="625" spans="1:15" s="705" customFormat="1" x14ac:dyDescent="0.2">
      <c r="A625" s="702" t="s">
        <v>896</v>
      </c>
      <c r="B625" s="702" t="s">
        <v>900</v>
      </c>
      <c r="C625" s="702" t="s">
        <v>891</v>
      </c>
      <c r="D625" s="702" t="s">
        <v>271</v>
      </c>
      <c r="E625" s="702" t="s">
        <v>272</v>
      </c>
      <c r="F625" s="702" t="s">
        <v>273</v>
      </c>
      <c r="G625" s="702" t="s">
        <v>4443</v>
      </c>
      <c r="H625" s="703">
        <v>42548</v>
      </c>
      <c r="I625" s="704">
        <v>681.28</v>
      </c>
      <c r="J625" s="704">
        <v>1</v>
      </c>
      <c r="K625" s="704">
        <f t="shared" si="9"/>
        <v>681.28</v>
      </c>
      <c r="L625" s="702" t="s">
        <v>4444</v>
      </c>
      <c r="M625" s="702" t="s">
        <v>340</v>
      </c>
      <c r="N625" s="703">
        <v>42549</v>
      </c>
      <c r="O625" s="702" t="s">
        <v>72</v>
      </c>
    </row>
    <row r="626" spans="1:15" s="705" customFormat="1" x14ac:dyDescent="0.2">
      <c r="A626" s="702" t="s">
        <v>896</v>
      </c>
      <c r="B626" s="702" t="s">
        <v>900</v>
      </c>
      <c r="C626" s="702" t="s">
        <v>891</v>
      </c>
      <c r="D626" s="702" t="s">
        <v>271</v>
      </c>
      <c r="E626" s="702" t="s">
        <v>272</v>
      </c>
      <c r="F626" s="702" t="s">
        <v>273</v>
      </c>
      <c r="G626" s="702" t="s">
        <v>4445</v>
      </c>
      <c r="H626" s="703">
        <v>42548</v>
      </c>
      <c r="I626" s="704">
        <v>241.76</v>
      </c>
      <c r="J626" s="704">
        <v>1</v>
      </c>
      <c r="K626" s="704">
        <f t="shared" si="9"/>
        <v>241.76</v>
      </c>
      <c r="L626" s="702" t="s">
        <v>4446</v>
      </c>
      <c r="M626" s="702" t="s">
        <v>356</v>
      </c>
      <c r="N626" s="703">
        <v>42549</v>
      </c>
      <c r="O626" s="702" t="s">
        <v>72</v>
      </c>
    </row>
    <row r="627" spans="1:15" s="705" customFormat="1" x14ac:dyDescent="0.2">
      <c r="A627" s="702" t="s">
        <v>896</v>
      </c>
      <c r="B627" s="702" t="s">
        <v>900</v>
      </c>
      <c r="C627" s="702" t="s">
        <v>891</v>
      </c>
      <c r="D627" s="702" t="s">
        <v>271</v>
      </c>
      <c r="E627" s="702" t="s">
        <v>272</v>
      </c>
      <c r="F627" s="702" t="s">
        <v>273</v>
      </c>
      <c r="G627" s="702" t="s">
        <v>4447</v>
      </c>
      <c r="H627" s="703">
        <v>42545</v>
      </c>
      <c r="I627" s="704">
        <v>195.8</v>
      </c>
      <c r="J627" s="704">
        <v>1</v>
      </c>
      <c r="K627" s="704">
        <f t="shared" si="9"/>
        <v>195.8</v>
      </c>
      <c r="L627" s="702" t="s">
        <v>4448</v>
      </c>
      <c r="M627" s="702" t="s">
        <v>132</v>
      </c>
      <c r="N627" s="703">
        <v>42548</v>
      </c>
      <c r="O627" s="702" t="s">
        <v>72</v>
      </c>
    </row>
    <row r="628" spans="1:15" s="705" customFormat="1" x14ac:dyDescent="0.2">
      <c r="A628" s="702" t="s">
        <v>896</v>
      </c>
      <c r="B628" s="702" t="s">
        <v>900</v>
      </c>
      <c r="C628" s="702" t="s">
        <v>891</v>
      </c>
      <c r="D628" s="702" t="s">
        <v>271</v>
      </c>
      <c r="E628" s="702" t="s">
        <v>272</v>
      </c>
      <c r="F628" s="702" t="s">
        <v>273</v>
      </c>
      <c r="G628" s="702" t="s">
        <v>4449</v>
      </c>
      <c r="H628" s="703">
        <v>42545</v>
      </c>
      <c r="I628" s="704">
        <v>127.92</v>
      </c>
      <c r="J628" s="704">
        <v>1</v>
      </c>
      <c r="K628" s="704">
        <f t="shared" si="9"/>
        <v>127.92</v>
      </c>
      <c r="L628" s="702" t="s">
        <v>4450</v>
      </c>
      <c r="M628" s="702" t="s">
        <v>738</v>
      </c>
      <c r="N628" s="703">
        <v>42548</v>
      </c>
      <c r="O628" s="702" t="s">
        <v>72</v>
      </c>
    </row>
    <row r="629" spans="1:15" s="705" customFormat="1" x14ac:dyDescent="0.2">
      <c r="A629" s="702" t="s">
        <v>896</v>
      </c>
      <c r="B629" s="702" t="s">
        <v>900</v>
      </c>
      <c r="C629" s="702" t="s">
        <v>891</v>
      </c>
      <c r="D629" s="702" t="s">
        <v>271</v>
      </c>
      <c r="E629" s="702" t="s">
        <v>272</v>
      </c>
      <c r="F629" s="702" t="s">
        <v>273</v>
      </c>
      <c r="G629" s="702" t="s">
        <v>4451</v>
      </c>
      <c r="H629" s="703">
        <v>42545</v>
      </c>
      <c r="I629" s="704">
        <v>195.86</v>
      </c>
      <c r="J629" s="704">
        <v>1</v>
      </c>
      <c r="K629" s="704">
        <f t="shared" si="9"/>
        <v>195.86</v>
      </c>
      <c r="L629" s="702" t="s">
        <v>4452</v>
      </c>
      <c r="M629" s="702" t="s">
        <v>145</v>
      </c>
      <c r="N629" s="703">
        <v>42548</v>
      </c>
      <c r="O629" s="702" t="s">
        <v>72</v>
      </c>
    </row>
    <row r="630" spans="1:15" s="705" customFormat="1" x14ac:dyDescent="0.2">
      <c r="A630" s="702" t="s">
        <v>896</v>
      </c>
      <c r="B630" s="702" t="s">
        <v>900</v>
      </c>
      <c r="C630" s="702" t="s">
        <v>891</v>
      </c>
      <c r="D630" s="702" t="s">
        <v>271</v>
      </c>
      <c r="E630" s="702" t="s">
        <v>272</v>
      </c>
      <c r="F630" s="702" t="s">
        <v>273</v>
      </c>
      <c r="G630" s="702" t="s">
        <v>4453</v>
      </c>
      <c r="H630" s="703">
        <v>42544</v>
      </c>
      <c r="I630" s="704">
        <v>326.31</v>
      </c>
      <c r="J630" s="704">
        <v>1</v>
      </c>
      <c r="K630" s="704">
        <f t="shared" si="9"/>
        <v>326.31</v>
      </c>
      <c r="L630" s="702" t="s">
        <v>4450</v>
      </c>
      <c r="M630" s="702" t="s">
        <v>738</v>
      </c>
      <c r="N630" s="703">
        <v>42545</v>
      </c>
      <c r="O630" s="702" t="s">
        <v>72</v>
      </c>
    </row>
    <row r="631" spans="1:15" s="705" customFormat="1" x14ac:dyDescent="0.2">
      <c r="A631" s="702" t="s">
        <v>896</v>
      </c>
      <c r="B631" s="702" t="s">
        <v>900</v>
      </c>
      <c r="C631" s="702" t="s">
        <v>891</v>
      </c>
      <c r="D631" s="702" t="s">
        <v>271</v>
      </c>
      <c r="E631" s="702" t="s">
        <v>272</v>
      </c>
      <c r="F631" s="702" t="s">
        <v>273</v>
      </c>
      <c r="G631" s="702" t="s">
        <v>4454</v>
      </c>
      <c r="H631" s="703">
        <v>42544</v>
      </c>
      <c r="I631" s="704">
        <v>319.39999999999998</v>
      </c>
      <c r="J631" s="704">
        <v>1</v>
      </c>
      <c r="K631" s="704">
        <f t="shared" si="9"/>
        <v>319.39999999999998</v>
      </c>
      <c r="L631" s="702" t="s">
        <v>4455</v>
      </c>
      <c r="M631" s="702" t="s">
        <v>377</v>
      </c>
      <c r="N631" s="703">
        <v>42545</v>
      </c>
      <c r="O631" s="702" t="s">
        <v>72</v>
      </c>
    </row>
    <row r="632" spans="1:15" s="705" customFormat="1" x14ac:dyDescent="0.2">
      <c r="A632" s="702" t="s">
        <v>896</v>
      </c>
      <c r="B632" s="702" t="s">
        <v>900</v>
      </c>
      <c r="C632" s="702" t="s">
        <v>891</v>
      </c>
      <c r="D632" s="702" t="s">
        <v>271</v>
      </c>
      <c r="E632" s="702" t="s">
        <v>272</v>
      </c>
      <c r="F632" s="702" t="s">
        <v>273</v>
      </c>
      <c r="G632" s="702" t="s">
        <v>4456</v>
      </c>
      <c r="H632" s="703">
        <v>42544</v>
      </c>
      <c r="I632" s="704">
        <v>604.84</v>
      </c>
      <c r="J632" s="704">
        <v>1</v>
      </c>
      <c r="K632" s="704">
        <f t="shared" si="9"/>
        <v>604.84</v>
      </c>
      <c r="L632" s="702" t="s">
        <v>4457</v>
      </c>
      <c r="M632" s="702" t="s">
        <v>377</v>
      </c>
      <c r="N632" s="703">
        <v>42545</v>
      </c>
      <c r="O632" s="702" t="s">
        <v>72</v>
      </c>
    </row>
    <row r="633" spans="1:15" s="705" customFormat="1" x14ac:dyDescent="0.2">
      <c r="A633" s="702" t="s">
        <v>896</v>
      </c>
      <c r="B633" s="702" t="s">
        <v>900</v>
      </c>
      <c r="C633" s="702" t="s">
        <v>891</v>
      </c>
      <c r="D633" s="702" t="s">
        <v>271</v>
      </c>
      <c r="E633" s="702" t="s">
        <v>272</v>
      </c>
      <c r="F633" s="702" t="s">
        <v>273</v>
      </c>
      <c r="G633" s="702" t="s">
        <v>4458</v>
      </c>
      <c r="H633" s="703">
        <v>42544</v>
      </c>
      <c r="I633" s="704">
        <v>75.09</v>
      </c>
      <c r="J633" s="704">
        <v>1</v>
      </c>
      <c r="K633" s="704">
        <f t="shared" si="9"/>
        <v>75.09</v>
      </c>
      <c r="L633" s="702" t="s">
        <v>4444</v>
      </c>
      <c r="M633" s="702" t="s">
        <v>340</v>
      </c>
      <c r="N633" s="703">
        <v>42545</v>
      </c>
      <c r="O633" s="702" t="s">
        <v>72</v>
      </c>
    </row>
    <row r="634" spans="1:15" s="705" customFormat="1" x14ac:dyDescent="0.2">
      <c r="A634" s="702" t="s">
        <v>896</v>
      </c>
      <c r="B634" s="702" t="s">
        <v>900</v>
      </c>
      <c r="C634" s="702" t="s">
        <v>891</v>
      </c>
      <c r="D634" s="702" t="s">
        <v>271</v>
      </c>
      <c r="E634" s="702" t="s">
        <v>272</v>
      </c>
      <c r="F634" s="702" t="s">
        <v>273</v>
      </c>
      <c r="G634" s="702" t="s">
        <v>4459</v>
      </c>
      <c r="H634" s="703">
        <v>42544</v>
      </c>
      <c r="I634" s="704">
        <v>95.83</v>
      </c>
      <c r="J634" s="704">
        <v>1</v>
      </c>
      <c r="K634" s="704">
        <f t="shared" si="9"/>
        <v>95.83</v>
      </c>
      <c r="L634" s="702" t="s">
        <v>4460</v>
      </c>
      <c r="M634" s="702" t="s">
        <v>557</v>
      </c>
      <c r="N634" s="703">
        <v>42545</v>
      </c>
      <c r="O634" s="702" t="s">
        <v>72</v>
      </c>
    </row>
    <row r="635" spans="1:15" s="705" customFormat="1" x14ac:dyDescent="0.2">
      <c r="A635" s="702" t="s">
        <v>896</v>
      </c>
      <c r="B635" s="702" t="s">
        <v>900</v>
      </c>
      <c r="C635" s="702" t="s">
        <v>891</v>
      </c>
      <c r="D635" s="702" t="s">
        <v>271</v>
      </c>
      <c r="E635" s="702" t="s">
        <v>272</v>
      </c>
      <c r="F635" s="702" t="s">
        <v>273</v>
      </c>
      <c r="G635" s="702" t="s">
        <v>4461</v>
      </c>
      <c r="H635" s="703">
        <v>42544</v>
      </c>
      <c r="I635" s="704">
        <v>58.83</v>
      </c>
      <c r="J635" s="704">
        <v>1</v>
      </c>
      <c r="K635" s="704">
        <f t="shared" si="9"/>
        <v>58.83</v>
      </c>
      <c r="L635" s="702" t="s">
        <v>4462</v>
      </c>
      <c r="M635" s="702" t="s">
        <v>97</v>
      </c>
      <c r="N635" s="703">
        <v>42545</v>
      </c>
      <c r="O635" s="702" t="s">
        <v>72</v>
      </c>
    </row>
    <row r="636" spans="1:15" s="705" customFormat="1" x14ac:dyDescent="0.2">
      <c r="A636" s="702" t="s">
        <v>896</v>
      </c>
      <c r="B636" s="702" t="s">
        <v>900</v>
      </c>
      <c r="C636" s="702" t="s">
        <v>891</v>
      </c>
      <c r="D636" s="702" t="s">
        <v>271</v>
      </c>
      <c r="E636" s="702" t="s">
        <v>272</v>
      </c>
      <c r="F636" s="702" t="s">
        <v>273</v>
      </c>
      <c r="G636" s="702" t="s">
        <v>4463</v>
      </c>
      <c r="H636" s="703">
        <v>42544</v>
      </c>
      <c r="I636" s="704">
        <v>5.26</v>
      </c>
      <c r="J636" s="704">
        <v>1</v>
      </c>
      <c r="K636" s="704">
        <f t="shared" si="9"/>
        <v>5.26</v>
      </c>
      <c r="L636" s="702" t="s">
        <v>4446</v>
      </c>
      <c r="M636" s="702" t="s">
        <v>356</v>
      </c>
      <c r="N636" s="703">
        <v>42545</v>
      </c>
      <c r="O636" s="702" t="s">
        <v>72</v>
      </c>
    </row>
    <row r="637" spans="1:15" s="705" customFormat="1" x14ac:dyDescent="0.2">
      <c r="A637" s="702" t="s">
        <v>896</v>
      </c>
      <c r="B637" s="702" t="s">
        <v>900</v>
      </c>
      <c r="C637" s="702" t="s">
        <v>891</v>
      </c>
      <c r="D637" s="702" t="s">
        <v>271</v>
      </c>
      <c r="E637" s="702" t="s">
        <v>272</v>
      </c>
      <c r="F637" s="702" t="s">
        <v>273</v>
      </c>
      <c r="G637" s="702" t="s">
        <v>4464</v>
      </c>
      <c r="H637" s="703">
        <v>42543</v>
      </c>
      <c r="I637" s="704">
        <v>97.96</v>
      </c>
      <c r="J637" s="704">
        <v>1</v>
      </c>
      <c r="K637" s="704">
        <f t="shared" si="9"/>
        <v>97.96</v>
      </c>
      <c r="L637" s="702" t="s">
        <v>4465</v>
      </c>
      <c r="M637" s="702" t="s">
        <v>419</v>
      </c>
      <c r="N637" s="703">
        <v>42545</v>
      </c>
      <c r="O637" s="702" t="s">
        <v>72</v>
      </c>
    </row>
    <row r="638" spans="1:15" s="705" customFormat="1" x14ac:dyDescent="0.2">
      <c r="A638" s="702" t="s">
        <v>896</v>
      </c>
      <c r="B638" s="702" t="s">
        <v>900</v>
      </c>
      <c r="C638" s="702" t="s">
        <v>891</v>
      </c>
      <c r="D638" s="702" t="s">
        <v>271</v>
      </c>
      <c r="E638" s="702" t="s">
        <v>272</v>
      </c>
      <c r="F638" s="702" t="s">
        <v>273</v>
      </c>
      <c r="G638" s="702" t="s">
        <v>4466</v>
      </c>
      <c r="H638" s="703">
        <v>42543</v>
      </c>
      <c r="I638" s="704">
        <v>27.78</v>
      </c>
      <c r="J638" s="704">
        <v>1</v>
      </c>
      <c r="K638" s="704">
        <f t="shared" si="9"/>
        <v>27.78</v>
      </c>
      <c r="L638" s="702" t="s">
        <v>4467</v>
      </c>
      <c r="M638" s="702" t="s">
        <v>167</v>
      </c>
      <c r="N638" s="703">
        <v>42545</v>
      </c>
      <c r="O638" s="702" t="s">
        <v>72</v>
      </c>
    </row>
    <row r="639" spans="1:15" s="705" customFormat="1" x14ac:dyDescent="0.2">
      <c r="A639" s="702" t="s">
        <v>896</v>
      </c>
      <c r="B639" s="702" t="s">
        <v>900</v>
      </c>
      <c r="C639" s="702" t="s">
        <v>891</v>
      </c>
      <c r="D639" s="702" t="s">
        <v>271</v>
      </c>
      <c r="E639" s="702" t="s">
        <v>272</v>
      </c>
      <c r="F639" s="702" t="s">
        <v>273</v>
      </c>
      <c r="G639" s="702" t="s">
        <v>4468</v>
      </c>
      <c r="H639" s="703">
        <v>42543</v>
      </c>
      <c r="I639" s="704">
        <v>196.02</v>
      </c>
      <c r="J639" s="704">
        <v>1</v>
      </c>
      <c r="K639" s="704">
        <f t="shared" si="9"/>
        <v>196.02</v>
      </c>
      <c r="L639" s="702" t="s">
        <v>4469</v>
      </c>
      <c r="M639" s="702" t="s">
        <v>377</v>
      </c>
      <c r="N639" s="703">
        <v>42545</v>
      </c>
      <c r="O639" s="702" t="s">
        <v>72</v>
      </c>
    </row>
    <row r="640" spans="1:15" s="705" customFormat="1" x14ac:dyDescent="0.2">
      <c r="A640" s="702" t="s">
        <v>896</v>
      </c>
      <c r="B640" s="702" t="s">
        <v>900</v>
      </c>
      <c r="C640" s="702" t="s">
        <v>891</v>
      </c>
      <c r="D640" s="702" t="s">
        <v>271</v>
      </c>
      <c r="E640" s="702" t="s">
        <v>272</v>
      </c>
      <c r="F640" s="702" t="s">
        <v>273</v>
      </c>
      <c r="G640" s="702" t="s">
        <v>4470</v>
      </c>
      <c r="H640" s="703">
        <v>42542</v>
      </c>
      <c r="I640" s="704">
        <v>84.59</v>
      </c>
      <c r="J640" s="704">
        <v>1</v>
      </c>
      <c r="K640" s="704">
        <f t="shared" si="9"/>
        <v>84.59</v>
      </c>
      <c r="L640" s="702" t="s">
        <v>4471</v>
      </c>
      <c r="M640" s="702" t="s">
        <v>466</v>
      </c>
      <c r="N640" s="703">
        <v>42545</v>
      </c>
      <c r="O640" s="702" t="s">
        <v>72</v>
      </c>
    </row>
    <row r="641" spans="1:15" s="705" customFormat="1" x14ac:dyDescent="0.2">
      <c r="A641" s="702" t="s">
        <v>896</v>
      </c>
      <c r="B641" s="702" t="s">
        <v>900</v>
      </c>
      <c r="C641" s="702" t="s">
        <v>891</v>
      </c>
      <c r="D641" s="702" t="s">
        <v>271</v>
      </c>
      <c r="E641" s="702" t="s">
        <v>272</v>
      </c>
      <c r="F641" s="702" t="s">
        <v>273</v>
      </c>
      <c r="G641" s="702" t="s">
        <v>4472</v>
      </c>
      <c r="H641" s="703">
        <v>42542</v>
      </c>
      <c r="I641" s="704">
        <v>58.62</v>
      </c>
      <c r="J641" s="704">
        <v>1</v>
      </c>
      <c r="K641" s="704">
        <f t="shared" si="9"/>
        <v>58.62</v>
      </c>
      <c r="L641" s="702" t="s">
        <v>4473</v>
      </c>
      <c r="M641" s="702" t="s">
        <v>419</v>
      </c>
      <c r="N641" s="703">
        <v>42545</v>
      </c>
      <c r="O641" s="702" t="s">
        <v>72</v>
      </c>
    </row>
    <row r="642" spans="1:15" s="705" customFormat="1" x14ac:dyDescent="0.2">
      <c r="A642" s="702" t="s">
        <v>896</v>
      </c>
      <c r="B642" s="702" t="s">
        <v>900</v>
      </c>
      <c r="C642" s="702" t="s">
        <v>891</v>
      </c>
      <c r="D642" s="702" t="s">
        <v>271</v>
      </c>
      <c r="E642" s="702" t="s">
        <v>272</v>
      </c>
      <c r="F642" s="702" t="s">
        <v>273</v>
      </c>
      <c r="G642" s="702" t="s">
        <v>4474</v>
      </c>
      <c r="H642" s="703">
        <v>42542</v>
      </c>
      <c r="I642" s="704">
        <v>241.98</v>
      </c>
      <c r="J642" s="704">
        <v>1</v>
      </c>
      <c r="K642" s="704">
        <f t="shared" si="9"/>
        <v>241.98</v>
      </c>
      <c r="L642" s="702" t="s">
        <v>4462</v>
      </c>
      <c r="M642" s="702" t="s">
        <v>97</v>
      </c>
      <c r="N642" s="703">
        <v>42545</v>
      </c>
      <c r="O642" s="702" t="s">
        <v>72</v>
      </c>
    </row>
    <row r="643" spans="1:15" s="705" customFormat="1" x14ac:dyDescent="0.2">
      <c r="A643" s="702" t="s">
        <v>896</v>
      </c>
      <c r="B643" s="702" t="s">
        <v>900</v>
      </c>
      <c r="C643" s="702" t="s">
        <v>891</v>
      </c>
      <c r="D643" s="702" t="s">
        <v>271</v>
      </c>
      <c r="E643" s="702" t="s">
        <v>272</v>
      </c>
      <c r="F643" s="702" t="s">
        <v>273</v>
      </c>
      <c r="G643" s="702" t="s">
        <v>4475</v>
      </c>
      <c r="H643" s="703">
        <v>42541</v>
      </c>
      <c r="I643" s="704">
        <v>104.86</v>
      </c>
      <c r="J643" s="704">
        <v>1</v>
      </c>
      <c r="K643" s="704">
        <f t="shared" ref="K643:K706" si="10">I643*J643</f>
        <v>104.86</v>
      </c>
      <c r="L643" s="702" t="s">
        <v>4476</v>
      </c>
      <c r="M643" s="702" t="s">
        <v>86</v>
      </c>
      <c r="N643" s="703">
        <v>42542</v>
      </c>
      <c r="O643" s="702" t="s">
        <v>72</v>
      </c>
    </row>
    <row r="644" spans="1:15" s="705" customFormat="1" x14ac:dyDescent="0.2">
      <c r="A644" s="702" t="s">
        <v>896</v>
      </c>
      <c r="B644" s="702" t="s">
        <v>900</v>
      </c>
      <c r="C644" s="702" t="s">
        <v>891</v>
      </c>
      <c r="D644" s="702" t="s">
        <v>271</v>
      </c>
      <c r="E644" s="702" t="s">
        <v>272</v>
      </c>
      <c r="F644" s="702" t="s">
        <v>273</v>
      </c>
      <c r="G644" s="702" t="s">
        <v>4477</v>
      </c>
      <c r="H644" s="703">
        <v>42538</v>
      </c>
      <c r="I644" s="704">
        <v>141.33000000000001</v>
      </c>
      <c r="J644" s="704">
        <v>1</v>
      </c>
      <c r="K644" s="704">
        <f t="shared" si="10"/>
        <v>141.33000000000001</v>
      </c>
      <c r="L644" s="702" t="s">
        <v>4476</v>
      </c>
      <c r="M644" s="702" t="s">
        <v>86</v>
      </c>
      <c r="N644" s="703">
        <v>42542</v>
      </c>
      <c r="O644" s="702" t="s">
        <v>72</v>
      </c>
    </row>
    <row r="645" spans="1:15" s="705" customFormat="1" x14ac:dyDescent="0.2">
      <c r="A645" s="702" t="s">
        <v>896</v>
      </c>
      <c r="B645" s="702" t="s">
        <v>900</v>
      </c>
      <c r="C645" s="702" t="s">
        <v>891</v>
      </c>
      <c r="D645" s="702" t="s">
        <v>271</v>
      </c>
      <c r="E645" s="702" t="s">
        <v>272</v>
      </c>
      <c r="F645" s="702" t="s">
        <v>273</v>
      </c>
      <c r="G645" s="702" t="s">
        <v>4478</v>
      </c>
      <c r="H645" s="703">
        <v>42538</v>
      </c>
      <c r="I645" s="704">
        <v>96.63</v>
      </c>
      <c r="J645" s="704">
        <v>1</v>
      </c>
      <c r="K645" s="704">
        <f t="shared" si="10"/>
        <v>96.63</v>
      </c>
      <c r="L645" s="702" t="s">
        <v>4473</v>
      </c>
      <c r="M645" s="702" t="s">
        <v>419</v>
      </c>
      <c r="N645" s="703">
        <v>42542</v>
      </c>
      <c r="O645" s="702" t="s">
        <v>72</v>
      </c>
    </row>
    <row r="646" spans="1:15" s="705" customFormat="1" x14ac:dyDescent="0.2">
      <c r="A646" s="702" t="s">
        <v>896</v>
      </c>
      <c r="B646" s="702" t="s">
        <v>900</v>
      </c>
      <c r="C646" s="702" t="s">
        <v>891</v>
      </c>
      <c r="D646" s="702" t="s">
        <v>271</v>
      </c>
      <c r="E646" s="702" t="s">
        <v>272</v>
      </c>
      <c r="F646" s="702" t="s">
        <v>273</v>
      </c>
      <c r="G646" s="702" t="s">
        <v>4479</v>
      </c>
      <c r="H646" s="703">
        <v>42537</v>
      </c>
      <c r="I646" s="704">
        <v>32.29</v>
      </c>
      <c r="J646" s="704">
        <v>1</v>
      </c>
      <c r="K646" s="704">
        <f t="shared" si="10"/>
        <v>32.29</v>
      </c>
      <c r="L646" s="702" t="s">
        <v>4425</v>
      </c>
      <c r="M646" s="702" t="s">
        <v>295</v>
      </c>
      <c r="N646" s="703">
        <v>42542</v>
      </c>
      <c r="O646" s="702" t="s">
        <v>72</v>
      </c>
    </row>
    <row r="647" spans="1:15" s="705" customFormat="1" x14ac:dyDescent="0.2">
      <c r="A647" s="702" t="s">
        <v>896</v>
      </c>
      <c r="B647" s="702" t="s">
        <v>900</v>
      </c>
      <c r="C647" s="702" t="s">
        <v>891</v>
      </c>
      <c r="D647" s="702" t="s">
        <v>271</v>
      </c>
      <c r="E647" s="702" t="s">
        <v>272</v>
      </c>
      <c r="F647" s="702" t="s">
        <v>273</v>
      </c>
      <c r="G647" s="702" t="s">
        <v>4480</v>
      </c>
      <c r="H647" s="703">
        <v>42535</v>
      </c>
      <c r="I647" s="704">
        <v>332.87</v>
      </c>
      <c r="J647" s="704">
        <v>1</v>
      </c>
      <c r="K647" s="704">
        <f t="shared" si="10"/>
        <v>332.87</v>
      </c>
      <c r="L647" s="702" t="s">
        <v>4481</v>
      </c>
      <c r="M647" s="702" t="s">
        <v>1510</v>
      </c>
      <c r="N647" s="703">
        <v>42542</v>
      </c>
      <c r="O647" s="702" t="s">
        <v>72</v>
      </c>
    </row>
    <row r="648" spans="1:15" s="705" customFormat="1" x14ac:dyDescent="0.2">
      <c r="A648" s="702" t="s">
        <v>896</v>
      </c>
      <c r="B648" s="702" t="s">
        <v>900</v>
      </c>
      <c r="C648" s="702" t="s">
        <v>891</v>
      </c>
      <c r="D648" s="702" t="s">
        <v>271</v>
      </c>
      <c r="E648" s="702" t="s">
        <v>272</v>
      </c>
      <c r="F648" s="702" t="s">
        <v>273</v>
      </c>
      <c r="G648" s="702" t="s">
        <v>4482</v>
      </c>
      <c r="H648" s="703">
        <v>42535</v>
      </c>
      <c r="I648" s="704">
        <v>1695.21</v>
      </c>
      <c r="J648" s="704">
        <v>1</v>
      </c>
      <c r="K648" s="704">
        <f t="shared" si="10"/>
        <v>1695.21</v>
      </c>
      <c r="L648" s="702" t="s">
        <v>4483</v>
      </c>
      <c r="M648" s="702" t="s">
        <v>377</v>
      </c>
      <c r="N648" s="703">
        <v>42542</v>
      </c>
      <c r="O648" s="702" t="s">
        <v>72</v>
      </c>
    </row>
    <row r="649" spans="1:15" s="705" customFormat="1" x14ac:dyDescent="0.2">
      <c r="A649" s="702" t="s">
        <v>896</v>
      </c>
      <c r="B649" s="702" t="s">
        <v>900</v>
      </c>
      <c r="C649" s="702" t="s">
        <v>891</v>
      </c>
      <c r="D649" s="702" t="s">
        <v>271</v>
      </c>
      <c r="E649" s="702" t="s">
        <v>272</v>
      </c>
      <c r="F649" s="702" t="s">
        <v>273</v>
      </c>
      <c r="G649" s="702" t="s">
        <v>4484</v>
      </c>
      <c r="H649" s="703">
        <v>42535</v>
      </c>
      <c r="I649" s="704">
        <v>85.49</v>
      </c>
      <c r="J649" s="704">
        <v>1</v>
      </c>
      <c r="K649" s="704">
        <f t="shared" si="10"/>
        <v>85.49</v>
      </c>
      <c r="L649" s="702" t="s">
        <v>4485</v>
      </c>
      <c r="M649" s="702" t="s">
        <v>274</v>
      </c>
      <c r="N649" s="703">
        <v>42542</v>
      </c>
      <c r="O649" s="702" t="s">
        <v>72</v>
      </c>
    </row>
    <row r="650" spans="1:15" s="705" customFormat="1" x14ac:dyDescent="0.2">
      <c r="A650" s="702" t="s">
        <v>896</v>
      </c>
      <c r="B650" s="702" t="s">
        <v>900</v>
      </c>
      <c r="C650" s="702" t="s">
        <v>891</v>
      </c>
      <c r="D650" s="702" t="s">
        <v>271</v>
      </c>
      <c r="E650" s="702" t="s">
        <v>272</v>
      </c>
      <c r="F650" s="702" t="s">
        <v>273</v>
      </c>
      <c r="G650" s="702" t="s">
        <v>4486</v>
      </c>
      <c r="H650" s="703">
        <v>42535</v>
      </c>
      <c r="I650" s="704">
        <v>242</v>
      </c>
      <c r="J650" s="704">
        <v>1</v>
      </c>
      <c r="K650" s="704">
        <f t="shared" si="10"/>
        <v>242</v>
      </c>
      <c r="L650" s="702" t="s">
        <v>4487</v>
      </c>
      <c r="M650" s="702" t="s">
        <v>87</v>
      </c>
      <c r="N650" s="703">
        <v>42542</v>
      </c>
      <c r="O650" s="702" t="s">
        <v>72</v>
      </c>
    </row>
    <row r="651" spans="1:15" s="705" customFormat="1" x14ac:dyDescent="0.2">
      <c r="A651" s="702" t="s">
        <v>896</v>
      </c>
      <c r="B651" s="702" t="s">
        <v>900</v>
      </c>
      <c r="C651" s="702" t="s">
        <v>891</v>
      </c>
      <c r="D651" s="702" t="s">
        <v>271</v>
      </c>
      <c r="E651" s="702" t="s">
        <v>272</v>
      </c>
      <c r="F651" s="702" t="s">
        <v>273</v>
      </c>
      <c r="G651" s="702" t="s">
        <v>4488</v>
      </c>
      <c r="H651" s="703">
        <v>42527</v>
      </c>
      <c r="I651" s="704">
        <v>341.22</v>
      </c>
      <c r="J651" s="704">
        <v>1</v>
      </c>
      <c r="K651" s="704">
        <f t="shared" si="10"/>
        <v>341.22</v>
      </c>
      <c r="L651" s="702" t="s">
        <v>2396</v>
      </c>
      <c r="M651" s="702" t="s">
        <v>132</v>
      </c>
      <c r="N651" s="703">
        <v>42528</v>
      </c>
      <c r="O651" s="702" t="s">
        <v>72</v>
      </c>
    </row>
    <row r="652" spans="1:15" s="705" customFormat="1" x14ac:dyDescent="0.2">
      <c r="A652" s="702" t="s">
        <v>896</v>
      </c>
      <c r="B652" s="702" t="s">
        <v>900</v>
      </c>
      <c r="C652" s="702" t="s">
        <v>891</v>
      </c>
      <c r="D652" s="702" t="s">
        <v>271</v>
      </c>
      <c r="E652" s="702" t="s">
        <v>272</v>
      </c>
      <c r="F652" s="702" t="s">
        <v>273</v>
      </c>
      <c r="G652" s="702" t="s">
        <v>4489</v>
      </c>
      <c r="H652" s="703">
        <v>42523</v>
      </c>
      <c r="I652" s="704">
        <v>127.05</v>
      </c>
      <c r="J652" s="704">
        <v>1</v>
      </c>
      <c r="K652" s="704">
        <f t="shared" si="10"/>
        <v>127.05</v>
      </c>
      <c r="L652" s="702" t="s">
        <v>4490</v>
      </c>
      <c r="M652" s="702" t="s">
        <v>466</v>
      </c>
      <c r="N652" s="703">
        <v>42527</v>
      </c>
      <c r="O652" s="702" t="s">
        <v>72</v>
      </c>
    </row>
    <row r="653" spans="1:15" s="705" customFormat="1" x14ac:dyDescent="0.2">
      <c r="A653" s="702" t="s">
        <v>896</v>
      </c>
      <c r="B653" s="702" t="s">
        <v>900</v>
      </c>
      <c r="C653" s="702" t="s">
        <v>891</v>
      </c>
      <c r="D653" s="702" t="s">
        <v>271</v>
      </c>
      <c r="E653" s="702" t="s">
        <v>272</v>
      </c>
      <c r="F653" s="702" t="s">
        <v>273</v>
      </c>
      <c r="G653" s="702" t="s">
        <v>4491</v>
      </c>
      <c r="H653" s="703">
        <v>42523</v>
      </c>
      <c r="I653" s="704">
        <v>166.98</v>
      </c>
      <c r="J653" s="704">
        <v>1</v>
      </c>
      <c r="K653" s="704">
        <f t="shared" si="10"/>
        <v>166.98</v>
      </c>
      <c r="L653" s="702" t="s">
        <v>4492</v>
      </c>
      <c r="M653" s="702" t="s">
        <v>377</v>
      </c>
      <c r="N653" s="703">
        <v>42527</v>
      </c>
      <c r="O653" s="702" t="s">
        <v>72</v>
      </c>
    </row>
    <row r="654" spans="1:15" s="705" customFormat="1" x14ac:dyDescent="0.2">
      <c r="A654" s="702" t="s">
        <v>896</v>
      </c>
      <c r="B654" s="702" t="s">
        <v>900</v>
      </c>
      <c r="C654" s="702" t="s">
        <v>891</v>
      </c>
      <c r="D654" s="702" t="s">
        <v>271</v>
      </c>
      <c r="E654" s="702" t="s">
        <v>272</v>
      </c>
      <c r="F654" s="702" t="s">
        <v>273</v>
      </c>
      <c r="G654" s="702" t="s">
        <v>4493</v>
      </c>
      <c r="H654" s="703">
        <v>42522</v>
      </c>
      <c r="I654" s="704">
        <v>201.59</v>
      </c>
      <c r="J654" s="704">
        <v>1</v>
      </c>
      <c r="K654" s="704">
        <f t="shared" si="10"/>
        <v>201.59</v>
      </c>
      <c r="L654" s="702" t="s">
        <v>4494</v>
      </c>
      <c r="M654" s="702" t="s">
        <v>295</v>
      </c>
      <c r="N654" s="703">
        <v>42527</v>
      </c>
      <c r="O654" s="702" t="s">
        <v>72</v>
      </c>
    </row>
    <row r="655" spans="1:15" s="705" customFormat="1" x14ac:dyDescent="0.2">
      <c r="A655" s="702" t="s">
        <v>896</v>
      </c>
      <c r="B655" s="702" t="s">
        <v>900</v>
      </c>
      <c r="C655" s="702" t="s">
        <v>891</v>
      </c>
      <c r="D655" s="702" t="s">
        <v>271</v>
      </c>
      <c r="E655" s="702" t="s">
        <v>272</v>
      </c>
      <c r="F655" s="702" t="s">
        <v>273</v>
      </c>
      <c r="G655" s="702" t="s">
        <v>4495</v>
      </c>
      <c r="H655" s="703">
        <v>42520</v>
      </c>
      <c r="I655" s="704">
        <v>14.02</v>
      </c>
      <c r="J655" s="704">
        <v>1</v>
      </c>
      <c r="K655" s="704">
        <f t="shared" si="10"/>
        <v>14.02</v>
      </c>
      <c r="L655" s="702" t="s">
        <v>2392</v>
      </c>
      <c r="M655" s="702" t="s">
        <v>132</v>
      </c>
      <c r="N655" s="703">
        <v>42522</v>
      </c>
      <c r="O655" s="702" t="s">
        <v>72</v>
      </c>
    </row>
    <row r="656" spans="1:15" s="705" customFormat="1" x14ac:dyDescent="0.2">
      <c r="A656" s="702" t="s">
        <v>896</v>
      </c>
      <c r="B656" s="702" t="s">
        <v>900</v>
      </c>
      <c r="C656" s="702" t="s">
        <v>891</v>
      </c>
      <c r="D656" s="702" t="s">
        <v>271</v>
      </c>
      <c r="E656" s="702" t="s">
        <v>272</v>
      </c>
      <c r="F656" s="702" t="s">
        <v>273</v>
      </c>
      <c r="G656" s="702" t="s">
        <v>4496</v>
      </c>
      <c r="H656" s="703">
        <v>42520</v>
      </c>
      <c r="I656" s="704">
        <v>235.85</v>
      </c>
      <c r="J656" s="704">
        <v>1</v>
      </c>
      <c r="K656" s="704">
        <f t="shared" si="10"/>
        <v>235.85</v>
      </c>
      <c r="L656" s="702" t="s">
        <v>4494</v>
      </c>
      <c r="M656" s="702" t="s">
        <v>295</v>
      </c>
      <c r="N656" s="703">
        <v>42522</v>
      </c>
      <c r="O656" s="702" t="s">
        <v>72</v>
      </c>
    </row>
    <row r="657" spans="1:15" s="705" customFormat="1" x14ac:dyDescent="0.2">
      <c r="A657" s="702" t="s">
        <v>896</v>
      </c>
      <c r="B657" s="702" t="s">
        <v>900</v>
      </c>
      <c r="C657" s="702" t="s">
        <v>891</v>
      </c>
      <c r="D657" s="702" t="s">
        <v>271</v>
      </c>
      <c r="E657" s="702" t="s">
        <v>272</v>
      </c>
      <c r="F657" s="702" t="s">
        <v>273</v>
      </c>
      <c r="G657" s="702" t="s">
        <v>4497</v>
      </c>
      <c r="H657" s="703">
        <v>42509</v>
      </c>
      <c r="I657" s="704">
        <v>158.51</v>
      </c>
      <c r="J657" s="704">
        <v>1</v>
      </c>
      <c r="K657" s="704">
        <f t="shared" si="10"/>
        <v>158.51</v>
      </c>
      <c r="L657" s="702" t="s">
        <v>4498</v>
      </c>
      <c r="M657" s="702" t="s">
        <v>418</v>
      </c>
      <c r="N657" s="703">
        <v>42545</v>
      </c>
      <c r="O657" s="702" t="s">
        <v>72</v>
      </c>
    </row>
    <row r="658" spans="1:15" s="705" customFormat="1" x14ac:dyDescent="0.2">
      <c r="A658" s="702" t="s">
        <v>896</v>
      </c>
      <c r="B658" s="702" t="s">
        <v>900</v>
      </c>
      <c r="C658" s="702" t="s">
        <v>891</v>
      </c>
      <c r="D658" s="702" t="s">
        <v>271</v>
      </c>
      <c r="E658" s="702" t="s">
        <v>272</v>
      </c>
      <c r="F658" s="702" t="s">
        <v>273</v>
      </c>
      <c r="G658" s="702" t="s">
        <v>4499</v>
      </c>
      <c r="H658" s="703">
        <v>42475</v>
      </c>
      <c r="I658" s="704">
        <v>127.05</v>
      </c>
      <c r="J658" s="704">
        <v>1</v>
      </c>
      <c r="K658" s="704">
        <f t="shared" si="10"/>
        <v>127.05</v>
      </c>
      <c r="L658" s="702" t="s">
        <v>4500</v>
      </c>
      <c r="M658" s="702" t="s">
        <v>377</v>
      </c>
      <c r="N658" s="703">
        <v>42522</v>
      </c>
      <c r="O658" s="702" t="s">
        <v>72</v>
      </c>
    </row>
    <row r="659" spans="1:15" s="705" customFormat="1" x14ac:dyDescent="0.2">
      <c r="A659" s="702" t="s">
        <v>896</v>
      </c>
      <c r="B659" s="702" t="s">
        <v>900</v>
      </c>
      <c r="C659" s="702" t="s">
        <v>891</v>
      </c>
      <c r="D659" s="702" t="s">
        <v>2417</v>
      </c>
      <c r="E659" s="702" t="s">
        <v>2418</v>
      </c>
      <c r="F659" s="702" t="s">
        <v>2419</v>
      </c>
      <c r="G659" s="702" t="s">
        <v>4501</v>
      </c>
      <c r="H659" s="703">
        <v>42530</v>
      </c>
      <c r="I659" s="704">
        <v>164.56</v>
      </c>
      <c r="J659" s="704">
        <v>1</v>
      </c>
      <c r="K659" s="704">
        <f t="shared" si="10"/>
        <v>164.56</v>
      </c>
      <c r="L659" s="702" t="s">
        <v>4502</v>
      </c>
      <c r="M659" s="702" t="s">
        <v>132</v>
      </c>
      <c r="N659" s="703">
        <v>42531</v>
      </c>
      <c r="O659" s="702" t="s">
        <v>72</v>
      </c>
    </row>
    <row r="660" spans="1:15" s="705" customFormat="1" x14ac:dyDescent="0.2">
      <c r="A660" s="702" t="s">
        <v>896</v>
      </c>
      <c r="B660" s="702" t="s">
        <v>900</v>
      </c>
      <c r="C660" s="702" t="s">
        <v>891</v>
      </c>
      <c r="D660" s="702" t="s">
        <v>2417</v>
      </c>
      <c r="E660" s="702" t="s">
        <v>2418</v>
      </c>
      <c r="F660" s="702" t="s">
        <v>2419</v>
      </c>
      <c r="G660" s="702" t="s">
        <v>4503</v>
      </c>
      <c r="H660" s="703">
        <v>42527</v>
      </c>
      <c r="I660" s="704">
        <v>128.41</v>
      </c>
      <c r="J660" s="704">
        <v>1</v>
      </c>
      <c r="K660" s="704">
        <f t="shared" si="10"/>
        <v>128.41</v>
      </c>
      <c r="L660" s="702" t="s">
        <v>4504</v>
      </c>
      <c r="M660" s="702" t="s">
        <v>132</v>
      </c>
      <c r="N660" s="703">
        <v>42527</v>
      </c>
      <c r="O660" s="702" t="s">
        <v>72</v>
      </c>
    </row>
    <row r="661" spans="1:15" s="705" customFormat="1" x14ac:dyDescent="0.2">
      <c r="A661" s="702" t="s">
        <v>896</v>
      </c>
      <c r="B661" s="702" t="s">
        <v>900</v>
      </c>
      <c r="C661" s="702" t="s">
        <v>891</v>
      </c>
      <c r="D661" s="702" t="s">
        <v>2417</v>
      </c>
      <c r="E661" s="702" t="s">
        <v>2418</v>
      </c>
      <c r="F661" s="702" t="s">
        <v>2419</v>
      </c>
      <c r="G661" s="702" t="s">
        <v>4505</v>
      </c>
      <c r="H661" s="703">
        <v>42523</v>
      </c>
      <c r="I661" s="704">
        <v>263.22000000000003</v>
      </c>
      <c r="J661" s="704">
        <v>1</v>
      </c>
      <c r="K661" s="704">
        <f t="shared" si="10"/>
        <v>263.22000000000003</v>
      </c>
      <c r="L661" s="702" t="s">
        <v>4506</v>
      </c>
      <c r="M661" s="702" t="s">
        <v>132</v>
      </c>
      <c r="N661" s="703">
        <v>42524</v>
      </c>
      <c r="O661" s="702" t="s">
        <v>72</v>
      </c>
    </row>
    <row r="662" spans="1:15" s="705" customFormat="1" x14ac:dyDescent="0.2">
      <c r="A662" s="702" t="s">
        <v>896</v>
      </c>
      <c r="B662" s="702" t="s">
        <v>900</v>
      </c>
      <c r="C662" s="702" t="s">
        <v>891</v>
      </c>
      <c r="D662" s="702" t="s">
        <v>4507</v>
      </c>
      <c r="E662" s="702" t="s">
        <v>4508</v>
      </c>
      <c r="F662" s="702" t="s">
        <v>4509</v>
      </c>
      <c r="G662" s="702" t="s">
        <v>4510</v>
      </c>
      <c r="H662" s="703">
        <v>42528</v>
      </c>
      <c r="I662" s="704">
        <v>74.78</v>
      </c>
      <c r="J662" s="704">
        <v>1</v>
      </c>
      <c r="K662" s="704">
        <f t="shared" si="10"/>
        <v>74.78</v>
      </c>
      <c r="L662" s="702"/>
      <c r="M662" s="702" t="s">
        <v>1558</v>
      </c>
      <c r="N662" s="703">
        <v>42545</v>
      </c>
      <c r="O662" s="702" t="s">
        <v>72</v>
      </c>
    </row>
    <row r="663" spans="1:15" s="705" customFormat="1" x14ac:dyDescent="0.2">
      <c r="A663" s="702" t="s">
        <v>896</v>
      </c>
      <c r="B663" s="702" t="s">
        <v>900</v>
      </c>
      <c r="C663" s="702" t="s">
        <v>891</v>
      </c>
      <c r="D663" s="702" t="s">
        <v>4511</v>
      </c>
      <c r="E663" s="702" t="s">
        <v>4512</v>
      </c>
      <c r="F663" s="702" t="s">
        <v>4513</v>
      </c>
      <c r="G663" s="702" t="s">
        <v>4514</v>
      </c>
      <c r="H663" s="703">
        <v>42541</v>
      </c>
      <c r="I663" s="704">
        <v>83.49</v>
      </c>
      <c r="J663" s="704">
        <v>1</v>
      </c>
      <c r="K663" s="704">
        <f t="shared" si="10"/>
        <v>83.49</v>
      </c>
      <c r="L663" s="702" t="s">
        <v>4515</v>
      </c>
      <c r="M663" s="702" t="s">
        <v>419</v>
      </c>
      <c r="N663" s="703">
        <v>42544</v>
      </c>
      <c r="O663" s="702" t="s">
        <v>72</v>
      </c>
    </row>
    <row r="664" spans="1:15" s="705" customFormat="1" x14ac:dyDescent="0.2">
      <c r="A664" s="702" t="s">
        <v>896</v>
      </c>
      <c r="B664" s="702" t="s">
        <v>900</v>
      </c>
      <c r="C664" s="702" t="s">
        <v>891</v>
      </c>
      <c r="D664" s="702" t="s">
        <v>4516</v>
      </c>
      <c r="E664" s="702" t="s">
        <v>4517</v>
      </c>
      <c r="F664" s="702" t="s">
        <v>4518</v>
      </c>
      <c r="G664" s="702" t="s">
        <v>4519</v>
      </c>
      <c r="H664" s="703">
        <v>42551</v>
      </c>
      <c r="I664" s="704">
        <v>5723.92</v>
      </c>
      <c r="J664" s="704">
        <v>1</v>
      </c>
      <c r="K664" s="704">
        <f t="shared" si="10"/>
        <v>5723.92</v>
      </c>
      <c r="L664" s="702"/>
      <c r="M664" s="702" t="s">
        <v>2240</v>
      </c>
      <c r="N664" s="703">
        <v>42551</v>
      </c>
      <c r="O664" s="702" t="s">
        <v>72</v>
      </c>
    </row>
    <row r="665" spans="1:15" s="705" customFormat="1" x14ac:dyDescent="0.2">
      <c r="A665" s="702" t="s">
        <v>896</v>
      </c>
      <c r="B665" s="702" t="s">
        <v>900</v>
      </c>
      <c r="C665" s="702" t="s">
        <v>891</v>
      </c>
      <c r="D665" s="702" t="s">
        <v>3217</v>
      </c>
      <c r="E665" s="702" t="s">
        <v>3218</v>
      </c>
      <c r="F665" s="702" t="s">
        <v>3219</v>
      </c>
      <c r="G665" s="702" t="s">
        <v>4520</v>
      </c>
      <c r="H665" s="703">
        <v>42530</v>
      </c>
      <c r="I665" s="704">
        <v>7768.2</v>
      </c>
      <c r="J665" s="704">
        <v>1</v>
      </c>
      <c r="K665" s="704">
        <f t="shared" si="10"/>
        <v>7768.2</v>
      </c>
      <c r="L665" s="702" t="s">
        <v>4521</v>
      </c>
      <c r="M665" s="702" t="s">
        <v>377</v>
      </c>
      <c r="N665" s="703">
        <v>42530</v>
      </c>
      <c r="O665" s="702" t="s">
        <v>72</v>
      </c>
    </row>
    <row r="666" spans="1:15" s="705" customFormat="1" x14ac:dyDescent="0.2">
      <c r="A666" s="702" t="s">
        <v>896</v>
      </c>
      <c r="B666" s="702" t="s">
        <v>900</v>
      </c>
      <c r="C666" s="702" t="s">
        <v>891</v>
      </c>
      <c r="D666" s="702" t="s">
        <v>4522</v>
      </c>
      <c r="E666" s="702" t="s">
        <v>4523</v>
      </c>
      <c r="F666" s="702" t="s">
        <v>4524</v>
      </c>
      <c r="G666" s="702" t="s">
        <v>4525</v>
      </c>
      <c r="H666" s="703">
        <v>42550</v>
      </c>
      <c r="I666" s="704">
        <v>901.45</v>
      </c>
      <c r="J666" s="704">
        <v>1</v>
      </c>
      <c r="K666" s="704">
        <f t="shared" si="10"/>
        <v>901.45</v>
      </c>
      <c r="L666" s="702" t="s">
        <v>4526</v>
      </c>
      <c r="M666" s="702" t="s">
        <v>1761</v>
      </c>
      <c r="N666" s="703">
        <v>42550</v>
      </c>
      <c r="O666" s="702" t="s">
        <v>72</v>
      </c>
    </row>
    <row r="667" spans="1:15" s="705" customFormat="1" x14ac:dyDescent="0.2">
      <c r="A667" s="702" t="s">
        <v>896</v>
      </c>
      <c r="B667" s="702" t="s">
        <v>282</v>
      </c>
      <c r="C667" s="702" t="s">
        <v>891</v>
      </c>
      <c r="D667" s="702" t="s">
        <v>4527</v>
      </c>
      <c r="E667" s="702" t="s">
        <v>4528</v>
      </c>
      <c r="F667" s="702" t="s">
        <v>4529</v>
      </c>
      <c r="G667" s="702" t="s">
        <v>4530</v>
      </c>
      <c r="H667" s="703">
        <v>42314</v>
      </c>
      <c r="I667" s="704">
        <v>2459.9899999999998</v>
      </c>
      <c r="J667" s="704">
        <v>1</v>
      </c>
      <c r="K667" s="704">
        <f t="shared" si="10"/>
        <v>2459.9899999999998</v>
      </c>
      <c r="L667" s="702"/>
      <c r="M667" s="702" t="s">
        <v>4531</v>
      </c>
      <c r="N667" s="703">
        <v>42537</v>
      </c>
      <c r="O667" s="702" t="s">
        <v>72</v>
      </c>
    </row>
    <row r="668" spans="1:15" s="705" customFormat="1" x14ac:dyDescent="0.2">
      <c r="A668" s="702" t="s">
        <v>896</v>
      </c>
      <c r="B668" s="702" t="s">
        <v>282</v>
      </c>
      <c r="C668" s="702" t="s">
        <v>891</v>
      </c>
      <c r="D668" s="702" t="s">
        <v>105</v>
      </c>
      <c r="E668" s="702" t="s">
        <v>106</v>
      </c>
      <c r="F668" s="702" t="s">
        <v>107</v>
      </c>
      <c r="G668" s="702" t="s">
        <v>4532</v>
      </c>
      <c r="H668" s="703">
        <v>42328</v>
      </c>
      <c r="I668" s="704">
        <v>84.4</v>
      </c>
      <c r="J668" s="704">
        <v>1</v>
      </c>
      <c r="K668" s="704">
        <f t="shared" si="10"/>
        <v>84.4</v>
      </c>
      <c r="L668" s="702" t="s">
        <v>4533</v>
      </c>
      <c r="M668" s="702" t="s">
        <v>299</v>
      </c>
      <c r="N668" s="703">
        <v>42538</v>
      </c>
      <c r="O668" s="702" t="s">
        <v>72</v>
      </c>
    </row>
    <row r="669" spans="1:15" s="705" customFormat="1" x14ac:dyDescent="0.2">
      <c r="A669" s="702" t="s">
        <v>896</v>
      </c>
      <c r="B669" s="702" t="s">
        <v>282</v>
      </c>
      <c r="C669" s="702" t="s">
        <v>891</v>
      </c>
      <c r="D669" s="702" t="s">
        <v>105</v>
      </c>
      <c r="E669" s="702" t="s">
        <v>106</v>
      </c>
      <c r="F669" s="702" t="s">
        <v>107</v>
      </c>
      <c r="G669" s="702" t="s">
        <v>4534</v>
      </c>
      <c r="H669" s="703">
        <v>42271</v>
      </c>
      <c r="I669" s="704">
        <v>96.5</v>
      </c>
      <c r="J669" s="704">
        <v>1</v>
      </c>
      <c r="K669" s="704">
        <f t="shared" si="10"/>
        <v>96.5</v>
      </c>
      <c r="L669" s="702" t="s">
        <v>4535</v>
      </c>
      <c r="M669" s="702" t="s">
        <v>419</v>
      </c>
      <c r="N669" s="703">
        <v>42538</v>
      </c>
      <c r="O669" s="702" t="s">
        <v>72</v>
      </c>
    </row>
    <row r="670" spans="1:15" s="705" customFormat="1" x14ac:dyDescent="0.2">
      <c r="A670" s="702" t="s">
        <v>890</v>
      </c>
      <c r="B670" s="702" t="s">
        <v>900</v>
      </c>
      <c r="C670" s="702" t="s">
        <v>891</v>
      </c>
      <c r="D670" s="702" t="s">
        <v>4536</v>
      </c>
      <c r="E670" s="702" t="s">
        <v>4537</v>
      </c>
      <c r="F670" s="702" t="s">
        <v>4538</v>
      </c>
      <c r="G670" s="702" t="s">
        <v>4539</v>
      </c>
      <c r="H670" s="703">
        <v>42550</v>
      </c>
      <c r="I670" s="704">
        <v>1798.36</v>
      </c>
      <c r="J670" s="704">
        <v>1</v>
      </c>
      <c r="K670" s="704">
        <f t="shared" si="10"/>
        <v>1798.36</v>
      </c>
      <c r="L670" s="702"/>
      <c r="M670" s="702" t="s">
        <v>4540</v>
      </c>
      <c r="N670" s="703">
        <v>42550</v>
      </c>
      <c r="O670" s="702" t="s">
        <v>72</v>
      </c>
    </row>
    <row r="671" spans="1:15" s="705" customFormat="1" x14ac:dyDescent="0.2">
      <c r="A671" s="702" t="s">
        <v>890</v>
      </c>
      <c r="B671" s="702" t="s">
        <v>900</v>
      </c>
      <c r="C671" s="702" t="s">
        <v>891</v>
      </c>
      <c r="D671" s="702" t="s">
        <v>4541</v>
      </c>
      <c r="E671" s="702" t="s">
        <v>4542</v>
      </c>
      <c r="F671" s="702" t="s">
        <v>4543</v>
      </c>
      <c r="G671" s="702" t="s">
        <v>2332</v>
      </c>
      <c r="H671" s="703">
        <v>42465</v>
      </c>
      <c r="I671" s="704">
        <v>2000</v>
      </c>
      <c r="J671" s="704">
        <v>1</v>
      </c>
      <c r="K671" s="704">
        <f t="shared" si="10"/>
        <v>2000</v>
      </c>
      <c r="L671" s="702"/>
      <c r="M671" s="702" t="s">
        <v>1671</v>
      </c>
      <c r="N671" s="703">
        <v>42548</v>
      </c>
      <c r="O671" s="702" t="s">
        <v>72</v>
      </c>
    </row>
    <row r="672" spans="1:15" s="705" customFormat="1" x14ac:dyDescent="0.2">
      <c r="A672" s="702" t="s">
        <v>890</v>
      </c>
      <c r="B672" s="702" t="s">
        <v>900</v>
      </c>
      <c r="C672" s="702" t="s">
        <v>891</v>
      </c>
      <c r="D672" s="702" t="s">
        <v>4544</v>
      </c>
      <c r="E672" s="702" t="s">
        <v>4545</v>
      </c>
      <c r="F672" s="702" t="s">
        <v>4546</v>
      </c>
      <c r="G672" s="702" t="s">
        <v>4547</v>
      </c>
      <c r="H672" s="703">
        <v>42521</v>
      </c>
      <c r="I672" s="704">
        <v>2000</v>
      </c>
      <c r="J672" s="704">
        <v>1</v>
      </c>
      <c r="K672" s="704">
        <f t="shared" si="10"/>
        <v>2000</v>
      </c>
      <c r="L672" s="702"/>
      <c r="M672" s="702" t="s">
        <v>4531</v>
      </c>
      <c r="N672" s="703">
        <v>42551</v>
      </c>
      <c r="O672" s="702" t="s">
        <v>72</v>
      </c>
    </row>
    <row r="673" spans="1:15" s="705" customFormat="1" x14ac:dyDescent="0.2">
      <c r="A673" s="702" t="s">
        <v>890</v>
      </c>
      <c r="B673" s="702" t="s">
        <v>900</v>
      </c>
      <c r="C673" s="702" t="s">
        <v>891</v>
      </c>
      <c r="D673" s="702" t="s">
        <v>4548</v>
      </c>
      <c r="E673" s="702" t="s">
        <v>4549</v>
      </c>
      <c r="F673" s="702" t="s">
        <v>4550</v>
      </c>
      <c r="G673" s="702" t="s">
        <v>4551</v>
      </c>
      <c r="H673" s="703">
        <v>42494</v>
      </c>
      <c r="I673" s="704">
        <v>150</v>
      </c>
      <c r="J673" s="704">
        <v>1</v>
      </c>
      <c r="K673" s="704">
        <f t="shared" si="10"/>
        <v>150</v>
      </c>
      <c r="L673" s="702"/>
      <c r="M673" s="702" t="s">
        <v>306</v>
      </c>
      <c r="N673" s="703">
        <v>42536</v>
      </c>
      <c r="O673" s="702" t="s">
        <v>72</v>
      </c>
    </row>
    <row r="674" spans="1:15" s="705" customFormat="1" x14ac:dyDescent="0.2">
      <c r="A674" s="702" t="s">
        <v>890</v>
      </c>
      <c r="B674" s="702" t="s">
        <v>900</v>
      </c>
      <c r="C674" s="702" t="s">
        <v>891</v>
      </c>
      <c r="D674" s="702" t="s">
        <v>4552</v>
      </c>
      <c r="E674" s="702" t="s">
        <v>4553</v>
      </c>
      <c r="F674" s="702" t="s">
        <v>4554</v>
      </c>
      <c r="G674" s="702" t="s">
        <v>4555</v>
      </c>
      <c r="H674" s="703">
        <v>42521</v>
      </c>
      <c r="I674" s="704">
        <v>450</v>
      </c>
      <c r="J674" s="704">
        <v>1</v>
      </c>
      <c r="K674" s="704">
        <f t="shared" si="10"/>
        <v>450</v>
      </c>
      <c r="L674" s="702"/>
      <c r="M674" s="702" t="s">
        <v>378</v>
      </c>
      <c r="N674" s="703">
        <v>42528</v>
      </c>
      <c r="O674" s="702" t="s">
        <v>72</v>
      </c>
    </row>
    <row r="675" spans="1:15" s="705" customFormat="1" x14ac:dyDescent="0.2">
      <c r="A675" s="702" t="s">
        <v>890</v>
      </c>
      <c r="B675" s="702" t="s">
        <v>900</v>
      </c>
      <c r="C675" s="702" t="s">
        <v>891</v>
      </c>
      <c r="D675" s="702" t="s">
        <v>4556</v>
      </c>
      <c r="E675" s="702" t="s">
        <v>4557</v>
      </c>
      <c r="F675" s="702" t="s">
        <v>4558</v>
      </c>
      <c r="G675" s="702" t="s">
        <v>4559</v>
      </c>
      <c r="H675" s="703">
        <v>42449</v>
      </c>
      <c r="I675" s="704">
        <v>87.12</v>
      </c>
      <c r="J675" s="704">
        <v>1</v>
      </c>
      <c r="K675" s="704">
        <f t="shared" si="10"/>
        <v>87.12</v>
      </c>
      <c r="L675" s="702"/>
      <c r="M675" s="702" t="s">
        <v>4560</v>
      </c>
      <c r="N675" s="703">
        <v>42524</v>
      </c>
      <c r="O675" s="702" t="s">
        <v>72</v>
      </c>
    </row>
    <row r="676" spans="1:15" s="705" customFormat="1" x14ac:dyDescent="0.2">
      <c r="A676" s="702" t="s">
        <v>890</v>
      </c>
      <c r="B676" s="702" t="s">
        <v>900</v>
      </c>
      <c r="C676" s="702" t="s">
        <v>891</v>
      </c>
      <c r="D676" s="702" t="s">
        <v>4561</v>
      </c>
      <c r="E676" s="702" t="s">
        <v>4562</v>
      </c>
      <c r="F676" s="702" t="s">
        <v>4563</v>
      </c>
      <c r="G676" s="702" t="s">
        <v>4564</v>
      </c>
      <c r="H676" s="703">
        <v>42543</v>
      </c>
      <c r="I676" s="704">
        <v>24.2</v>
      </c>
      <c r="J676" s="704">
        <v>1</v>
      </c>
      <c r="K676" s="704">
        <f t="shared" si="10"/>
        <v>24.2</v>
      </c>
      <c r="L676" s="702" t="s">
        <v>4565</v>
      </c>
      <c r="M676" s="702" t="s">
        <v>4566</v>
      </c>
      <c r="N676" s="703">
        <v>42549</v>
      </c>
      <c r="O676" s="702" t="s">
        <v>72</v>
      </c>
    </row>
    <row r="677" spans="1:15" s="705" customFormat="1" x14ac:dyDescent="0.2">
      <c r="A677" s="702" t="s">
        <v>890</v>
      </c>
      <c r="B677" s="702" t="s">
        <v>900</v>
      </c>
      <c r="C677" s="702" t="s">
        <v>891</v>
      </c>
      <c r="D677" s="702" t="s">
        <v>4567</v>
      </c>
      <c r="E677" s="702" t="s">
        <v>4568</v>
      </c>
      <c r="F677" s="702" t="s">
        <v>4569</v>
      </c>
      <c r="G677" s="702" t="s">
        <v>4570</v>
      </c>
      <c r="H677" s="703">
        <v>42521</v>
      </c>
      <c r="I677" s="704">
        <v>496.34</v>
      </c>
      <c r="J677" s="704">
        <v>1</v>
      </c>
      <c r="K677" s="704">
        <f t="shared" si="10"/>
        <v>496.34</v>
      </c>
      <c r="L677" s="702" t="s">
        <v>4571</v>
      </c>
      <c r="M677" s="702" t="s">
        <v>132</v>
      </c>
      <c r="N677" s="703">
        <v>42528</v>
      </c>
      <c r="O677" s="702" t="s">
        <v>72</v>
      </c>
    </row>
    <row r="678" spans="1:15" s="705" customFormat="1" x14ac:dyDescent="0.2">
      <c r="A678" s="702" t="s">
        <v>890</v>
      </c>
      <c r="B678" s="702" t="s">
        <v>900</v>
      </c>
      <c r="C678" s="702" t="s">
        <v>891</v>
      </c>
      <c r="D678" s="702" t="s">
        <v>4572</v>
      </c>
      <c r="E678" s="702" t="s">
        <v>4573</v>
      </c>
      <c r="F678" s="702" t="s">
        <v>4574</v>
      </c>
      <c r="G678" s="702" t="s">
        <v>4575</v>
      </c>
      <c r="H678" s="703">
        <v>42545</v>
      </c>
      <c r="I678" s="704">
        <v>1452</v>
      </c>
      <c r="J678" s="704">
        <v>1</v>
      </c>
      <c r="K678" s="704">
        <f t="shared" si="10"/>
        <v>1452</v>
      </c>
      <c r="L678" s="702"/>
      <c r="M678" s="702" t="s">
        <v>379</v>
      </c>
      <c r="N678" s="703">
        <v>42551</v>
      </c>
      <c r="O678" s="702" t="s">
        <v>72</v>
      </c>
    </row>
    <row r="679" spans="1:15" s="705" customFormat="1" x14ac:dyDescent="0.2">
      <c r="A679" s="702" t="s">
        <v>890</v>
      </c>
      <c r="B679" s="702" t="s">
        <v>900</v>
      </c>
      <c r="C679" s="702" t="s">
        <v>891</v>
      </c>
      <c r="D679" s="702" t="s">
        <v>4576</v>
      </c>
      <c r="E679" s="702" t="s">
        <v>4577</v>
      </c>
      <c r="F679" s="702" t="s">
        <v>4578</v>
      </c>
      <c r="G679" s="702" t="s">
        <v>4579</v>
      </c>
      <c r="H679" s="703">
        <v>42544</v>
      </c>
      <c r="I679" s="704">
        <v>241.75</v>
      </c>
      <c r="J679" s="704">
        <v>1</v>
      </c>
      <c r="K679" s="704">
        <f t="shared" si="10"/>
        <v>241.75</v>
      </c>
      <c r="L679" s="702"/>
      <c r="M679" s="702" t="s">
        <v>394</v>
      </c>
      <c r="N679" s="703">
        <v>42549</v>
      </c>
      <c r="O679" s="702" t="s">
        <v>72</v>
      </c>
    </row>
    <row r="680" spans="1:15" s="705" customFormat="1" x14ac:dyDescent="0.2">
      <c r="A680" s="702" t="s">
        <v>890</v>
      </c>
      <c r="B680" s="702" t="s">
        <v>900</v>
      </c>
      <c r="C680" s="702" t="s">
        <v>891</v>
      </c>
      <c r="D680" s="702" t="s">
        <v>4580</v>
      </c>
      <c r="E680" s="702" t="s">
        <v>4581</v>
      </c>
      <c r="F680" s="702" t="s">
        <v>4582</v>
      </c>
      <c r="G680" s="702" t="s">
        <v>4583</v>
      </c>
      <c r="H680" s="703">
        <v>42536</v>
      </c>
      <c r="I680" s="704">
        <v>2297.61</v>
      </c>
      <c r="J680" s="704">
        <v>1</v>
      </c>
      <c r="K680" s="704">
        <f t="shared" si="10"/>
        <v>2297.61</v>
      </c>
      <c r="L680" s="702"/>
      <c r="M680" s="702" t="s">
        <v>545</v>
      </c>
      <c r="N680" s="703">
        <v>42548</v>
      </c>
      <c r="O680" s="702" t="s">
        <v>72</v>
      </c>
    </row>
    <row r="681" spans="1:15" s="705" customFormat="1" x14ac:dyDescent="0.2">
      <c r="A681" s="702" t="s">
        <v>890</v>
      </c>
      <c r="B681" s="702" t="s">
        <v>900</v>
      </c>
      <c r="C681" s="702" t="s">
        <v>891</v>
      </c>
      <c r="D681" s="702" t="s">
        <v>4584</v>
      </c>
      <c r="E681" s="702" t="s">
        <v>4585</v>
      </c>
      <c r="F681" s="702" t="s">
        <v>4586</v>
      </c>
      <c r="G681" s="702" t="s">
        <v>4587</v>
      </c>
      <c r="H681" s="703">
        <v>42531</v>
      </c>
      <c r="I681" s="704">
        <v>1452</v>
      </c>
      <c r="J681" s="704">
        <v>1</v>
      </c>
      <c r="K681" s="704">
        <f t="shared" si="10"/>
        <v>1452</v>
      </c>
      <c r="L681" s="702" t="s">
        <v>4588</v>
      </c>
      <c r="M681" s="702" t="s">
        <v>4589</v>
      </c>
      <c r="N681" s="703">
        <v>42535</v>
      </c>
      <c r="O681" s="702" t="s">
        <v>72</v>
      </c>
    </row>
    <row r="682" spans="1:15" s="705" customFormat="1" x14ac:dyDescent="0.2">
      <c r="A682" s="702" t="s">
        <v>890</v>
      </c>
      <c r="B682" s="702" t="s">
        <v>900</v>
      </c>
      <c r="C682" s="702" t="s">
        <v>891</v>
      </c>
      <c r="D682" s="702" t="s">
        <v>4590</v>
      </c>
      <c r="E682" s="702" t="s">
        <v>4591</v>
      </c>
      <c r="F682" s="702" t="s">
        <v>4592</v>
      </c>
      <c r="G682" s="702" t="s">
        <v>4593</v>
      </c>
      <c r="H682" s="703">
        <v>42514</v>
      </c>
      <c r="I682" s="704">
        <v>2240</v>
      </c>
      <c r="J682" s="704">
        <v>1</v>
      </c>
      <c r="K682" s="704">
        <f t="shared" si="10"/>
        <v>2240</v>
      </c>
      <c r="L682" s="702"/>
      <c r="M682" s="702" t="s">
        <v>378</v>
      </c>
      <c r="N682" s="703">
        <v>42542</v>
      </c>
      <c r="O682" s="702" t="s">
        <v>72</v>
      </c>
    </row>
    <row r="683" spans="1:15" s="705" customFormat="1" x14ac:dyDescent="0.2">
      <c r="A683" s="702" t="s">
        <v>890</v>
      </c>
      <c r="B683" s="702" t="s">
        <v>900</v>
      </c>
      <c r="C683" s="702" t="s">
        <v>891</v>
      </c>
      <c r="D683" s="702" t="s">
        <v>996</v>
      </c>
      <c r="E683" s="702" t="s">
        <v>997</v>
      </c>
      <c r="F683" s="702" t="s">
        <v>998</v>
      </c>
      <c r="G683" s="702" t="s">
        <v>999</v>
      </c>
      <c r="H683" s="703">
        <v>42534</v>
      </c>
      <c r="I683" s="704">
        <v>423.5</v>
      </c>
      <c r="J683" s="704">
        <v>1</v>
      </c>
      <c r="K683" s="704">
        <f t="shared" si="10"/>
        <v>423.5</v>
      </c>
      <c r="L683" s="702"/>
      <c r="M683" s="702" t="s">
        <v>304</v>
      </c>
      <c r="N683" s="703">
        <v>42535</v>
      </c>
      <c r="O683" s="702" t="s">
        <v>72</v>
      </c>
    </row>
    <row r="684" spans="1:15" s="705" customFormat="1" x14ac:dyDescent="0.2">
      <c r="A684" s="702" t="s">
        <v>890</v>
      </c>
      <c r="B684" s="702" t="s">
        <v>900</v>
      </c>
      <c r="C684" s="702" t="s">
        <v>891</v>
      </c>
      <c r="D684" s="702" t="s">
        <v>4594</v>
      </c>
      <c r="E684" s="702" t="s">
        <v>4595</v>
      </c>
      <c r="F684" s="702" t="s">
        <v>4596</v>
      </c>
      <c r="G684" s="702" t="s">
        <v>4597</v>
      </c>
      <c r="H684" s="703">
        <v>42541</v>
      </c>
      <c r="I684" s="704">
        <v>719.4</v>
      </c>
      <c r="J684" s="704">
        <v>1</v>
      </c>
      <c r="K684" s="704">
        <f t="shared" si="10"/>
        <v>719.4</v>
      </c>
      <c r="L684" s="702"/>
      <c r="M684" s="702" t="s">
        <v>306</v>
      </c>
      <c r="N684" s="703">
        <v>42548</v>
      </c>
      <c r="O684" s="702" t="s">
        <v>72</v>
      </c>
    </row>
    <row r="685" spans="1:15" s="705" customFormat="1" x14ac:dyDescent="0.2">
      <c r="A685" s="702" t="s">
        <v>890</v>
      </c>
      <c r="B685" s="702" t="s">
        <v>900</v>
      </c>
      <c r="C685" s="702" t="s">
        <v>891</v>
      </c>
      <c r="D685" s="702" t="s">
        <v>4594</v>
      </c>
      <c r="E685" s="702" t="s">
        <v>4595</v>
      </c>
      <c r="F685" s="702" t="s">
        <v>4596</v>
      </c>
      <c r="G685" s="702" t="s">
        <v>4598</v>
      </c>
      <c r="H685" s="703">
        <v>42541</v>
      </c>
      <c r="I685" s="704">
        <v>389.4</v>
      </c>
      <c r="J685" s="704">
        <v>1</v>
      </c>
      <c r="K685" s="704">
        <f t="shared" si="10"/>
        <v>389.4</v>
      </c>
      <c r="L685" s="702"/>
      <c r="M685" s="702" t="s">
        <v>4599</v>
      </c>
      <c r="N685" s="703">
        <v>42548</v>
      </c>
      <c r="O685" s="702" t="s">
        <v>72</v>
      </c>
    </row>
    <row r="686" spans="1:15" s="705" customFormat="1" x14ac:dyDescent="0.2">
      <c r="A686" s="702" t="s">
        <v>890</v>
      </c>
      <c r="B686" s="702" t="s">
        <v>900</v>
      </c>
      <c r="C686" s="702" t="s">
        <v>891</v>
      </c>
      <c r="D686" s="702" t="s">
        <v>4600</v>
      </c>
      <c r="E686" s="702" t="s">
        <v>4601</v>
      </c>
      <c r="F686" s="702" t="s">
        <v>4602</v>
      </c>
      <c r="G686" s="702" t="s">
        <v>4603</v>
      </c>
      <c r="H686" s="703">
        <v>42542</v>
      </c>
      <c r="I686" s="704">
        <v>2450.25</v>
      </c>
      <c r="J686" s="704">
        <v>1</v>
      </c>
      <c r="K686" s="704">
        <f t="shared" si="10"/>
        <v>2450.25</v>
      </c>
      <c r="L686" s="702" t="s">
        <v>4604</v>
      </c>
      <c r="M686" s="702" t="s">
        <v>4605</v>
      </c>
      <c r="N686" s="703">
        <v>42550</v>
      </c>
      <c r="O686" s="702" t="s">
        <v>72</v>
      </c>
    </row>
    <row r="687" spans="1:15" s="705" customFormat="1" x14ac:dyDescent="0.2">
      <c r="A687" s="702" t="s">
        <v>890</v>
      </c>
      <c r="B687" s="702" t="s">
        <v>900</v>
      </c>
      <c r="C687" s="702" t="s">
        <v>891</v>
      </c>
      <c r="D687" s="702" t="s">
        <v>4606</v>
      </c>
      <c r="E687" s="702" t="s">
        <v>4607</v>
      </c>
      <c r="F687" s="702" t="s">
        <v>4608</v>
      </c>
      <c r="G687" s="702" t="s">
        <v>4609</v>
      </c>
      <c r="H687" s="703">
        <v>42530</v>
      </c>
      <c r="I687" s="704">
        <v>871.2</v>
      </c>
      <c r="J687" s="704">
        <v>1</v>
      </c>
      <c r="K687" s="704">
        <f t="shared" si="10"/>
        <v>871.2</v>
      </c>
      <c r="L687" s="702"/>
      <c r="M687" s="702" t="s">
        <v>4610</v>
      </c>
      <c r="N687" s="703">
        <v>42548</v>
      </c>
      <c r="O687" s="702" t="s">
        <v>72</v>
      </c>
    </row>
    <row r="688" spans="1:15" s="705" customFormat="1" x14ac:dyDescent="0.2">
      <c r="A688" s="702" t="s">
        <v>890</v>
      </c>
      <c r="B688" s="702" t="s">
        <v>900</v>
      </c>
      <c r="C688" s="702" t="s">
        <v>891</v>
      </c>
      <c r="D688" s="702" t="s">
        <v>4611</v>
      </c>
      <c r="E688" s="702" t="s">
        <v>4612</v>
      </c>
      <c r="F688" s="702" t="s">
        <v>4613</v>
      </c>
      <c r="G688" s="702" t="s">
        <v>4614</v>
      </c>
      <c r="H688" s="703">
        <v>42520</v>
      </c>
      <c r="I688" s="704">
        <v>145.6</v>
      </c>
      <c r="J688" s="704">
        <v>1</v>
      </c>
      <c r="K688" s="704">
        <f t="shared" si="10"/>
        <v>145.6</v>
      </c>
      <c r="L688" s="702" t="s">
        <v>4615</v>
      </c>
      <c r="M688" s="702" t="s">
        <v>132</v>
      </c>
      <c r="N688" s="703">
        <v>42529</v>
      </c>
      <c r="O688" s="702" t="s">
        <v>72</v>
      </c>
    </row>
    <row r="689" spans="1:15" s="705" customFormat="1" x14ac:dyDescent="0.2">
      <c r="A689" s="702" t="s">
        <v>890</v>
      </c>
      <c r="B689" s="702" t="s">
        <v>900</v>
      </c>
      <c r="C689" s="702" t="s">
        <v>891</v>
      </c>
      <c r="D689" s="702" t="s">
        <v>4616</v>
      </c>
      <c r="E689" s="702" t="s">
        <v>4617</v>
      </c>
      <c r="F689" s="702" t="s">
        <v>4618</v>
      </c>
      <c r="G689" s="702" t="s">
        <v>4619</v>
      </c>
      <c r="H689" s="703">
        <v>42527</v>
      </c>
      <c r="I689" s="704">
        <v>158.99</v>
      </c>
      <c r="J689" s="704">
        <v>1</v>
      </c>
      <c r="K689" s="704">
        <f t="shared" si="10"/>
        <v>158.99</v>
      </c>
      <c r="L689" s="702"/>
      <c r="M689" s="702" t="s">
        <v>344</v>
      </c>
      <c r="N689" s="703">
        <v>42528</v>
      </c>
      <c r="O689" s="702" t="s">
        <v>72</v>
      </c>
    </row>
    <row r="690" spans="1:15" s="705" customFormat="1" x14ac:dyDescent="0.2">
      <c r="A690" s="702" t="s">
        <v>890</v>
      </c>
      <c r="B690" s="702" t="s">
        <v>900</v>
      </c>
      <c r="C690" s="702" t="s">
        <v>891</v>
      </c>
      <c r="D690" s="702" t="s">
        <v>4616</v>
      </c>
      <c r="E690" s="702" t="s">
        <v>4617</v>
      </c>
      <c r="F690" s="702" t="s">
        <v>4618</v>
      </c>
      <c r="G690" s="702" t="s">
        <v>4620</v>
      </c>
      <c r="H690" s="703">
        <v>42527</v>
      </c>
      <c r="I690" s="704">
        <v>158.99</v>
      </c>
      <c r="J690" s="704">
        <v>1</v>
      </c>
      <c r="K690" s="704">
        <f t="shared" si="10"/>
        <v>158.99</v>
      </c>
      <c r="L690" s="702"/>
      <c r="M690" s="702" t="s">
        <v>344</v>
      </c>
      <c r="N690" s="703">
        <v>42528</v>
      </c>
      <c r="O690" s="702" t="s">
        <v>72</v>
      </c>
    </row>
    <row r="691" spans="1:15" s="705" customFormat="1" x14ac:dyDescent="0.2">
      <c r="A691" s="702" t="s">
        <v>890</v>
      </c>
      <c r="B691" s="702" t="s">
        <v>900</v>
      </c>
      <c r="C691" s="702" t="s">
        <v>891</v>
      </c>
      <c r="D691" s="702" t="s">
        <v>4616</v>
      </c>
      <c r="E691" s="702" t="s">
        <v>4617</v>
      </c>
      <c r="F691" s="702" t="s">
        <v>4618</v>
      </c>
      <c r="G691" s="702" t="s">
        <v>4621</v>
      </c>
      <c r="H691" s="703">
        <v>42527</v>
      </c>
      <c r="I691" s="704">
        <v>317.99</v>
      </c>
      <c r="J691" s="704">
        <v>1</v>
      </c>
      <c r="K691" s="704">
        <f t="shared" si="10"/>
        <v>317.99</v>
      </c>
      <c r="L691" s="702"/>
      <c r="M691" s="702" t="s">
        <v>344</v>
      </c>
      <c r="N691" s="703">
        <v>42528</v>
      </c>
      <c r="O691" s="702" t="s">
        <v>72</v>
      </c>
    </row>
    <row r="692" spans="1:15" s="705" customFormat="1" x14ac:dyDescent="0.2">
      <c r="A692" s="702" t="s">
        <v>890</v>
      </c>
      <c r="B692" s="702" t="s">
        <v>900</v>
      </c>
      <c r="C692" s="702" t="s">
        <v>891</v>
      </c>
      <c r="D692" s="702" t="s">
        <v>4616</v>
      </c>
      <c r="E692" s="702" t="s">
        <v>4617</v>
      </c>
      <c r="F692" s="702" t="s">
        <v>4618</v>
      </c>
      <c r="G692" s="702" t="s">
        <v>4622</v>
      </c>
      <c r="H692" s="703">
        <v>42527</v>
      </c>
      <c r="I692" s="704">
        <v>953.96</v>
      </c>
      <c r="J692" s="704">
        <v>1</v>
      </c>
      <c r="K692" s="704">
        <f t="shared" si="10"/>
        <v>953.96</v>
      </c>
      <c r="L692" s="702"/>
      <c r="M692" s="702" t="s">
        <v>344</v>
      </c>
      <c r="N692" s="703">
        <v>42528</v>
      </c>
      <c r="O692" s="702" t="s">
        <v>72</v>
      </c>
    </row>
    <row r="693" spans="1:15" s="705" customFormat="1" x14ac:dyDescent="0.2">
      <c r="A693" s="702" t="s">
        <v>890</v>
      </c>
      <c r="B693" s="702" t="s">
        <v>900</v>
      </c>
      <c r="C693" s="702" t="s">
        <v>891</v>
      </c>
      <c r="D693" s="702" t="s">
        <v>4623</v>
      </c>
      <c r="E693" s="702" t="s">
        <v>4624</v>
      </c>
      <c r="F693" s="702" t="s">
        <v>4625</v>
      </c>
      <c r="G693" s="702" t="s">
        <v>4626</v>
      </c>
      <c r="H693" s="703">
        <v>42549</v>
      </c>
      <c r="I693" s="704">
        <v>1566.88</v>
      </c>
      <c r="J693" s="704">
        <v>1</v>
      </c>
      <c r="K693" s="704">
        <f t="shared" si="10"/>
        <v>1566.88</v>
      </c>
      <c r="L693" s="702" t="s">
        <v>4627</v>
      </c>
      <c r="M693" s="702" t="s">
        <v>261</v>
      </c>
      <c r="N693" s="703">
        <v>42550</v>
      </c>
      <c r="O693" s="702" t="s">
        <v>72</v>
      </c>
    </row>
    <row r="694" spans="1:15" s="705" customFormat="1" x14ac:dyDescent="0.2">
      <c r="A694" s="702" t="s">
        <v>890</v>
      </c>
      <c r="B694" s="702" t="s">
        <v>900</v>
      </c>
      <c r="C694" s="702" t="s">
        <v>891</v>
      </c>
      <c r="D694" s="702" t="s">
        <v>4628</v>
      </c>
      <c r="E694" s="702" t="s">
        <v>4629</v>
      </c>
      <c r="F694" s="702" t="s">
        <v>4630</v>
      </c>
      <c r="G694" s="702" t="s">
        <v>4631</v>
      </c>
      <c r="H694" s="703">
        <v>42536</v>
      </c>
      <c r="I694" s="704">
        <v>205.22</v>
      </c>
      <c r="J694" s="704">
        <v>1</v>
      </c>
      <c r="K694" s="704">
        <f t="shared" si="10"/>
        <v>205.22</v>
      </c>
      <c r="L694" s="702"/>
      <c r="M694" s="702" t="s">
        <v>207</v>
      </c>
      <c r="N694" s="703">
        <v>42549</v>
      </c>
      <c r="O694" s="702" t="s">
        <v>72</v>
      </c>
    </row>
    <row r="695" spans="1:15" s="705" customFormat="1" x14ac:dyDescent="0.2">
      <c r="A695" s="702" t="s">
        <v>890</v>
      </c>
      <c r="B695" s="702" t="s">
        <v>900</v>
      </c>
      <c r="C695" s="702" t="s">
        <v>891</v>
      </c>
      <c r="D695" s="702" t="s">
        <v>4632</v>
      </c>
      <c r="E695" s="702" t="s">
        <v>4633</v>
      </c>
      <c r="F695" s="702" t="s">
        <v>4634</v>
      </c>
      <c r="G695" s="702" t="s">
        <v>4635</v>
      </c>
      <c r="H695" s="703">
        <v>42548</v>
      </c>
      <c r="I695" s="704">
        <v>1499.99</v>
      </c>
      <c r="J695" s="704">
        <v>1</v>
      </c>
      <c r="K695" s="704">
        <f t="shared" si="10"/>
        <v>1499.99</v>
      </c>
      <c r="L695" s="702"/>
      <c r="M695" s="702" t="s">
        <v>344</v>
      </c>
      <c r="N695" s="703">
        <v>42548</v>
      </c>
      <c r="O695" s="702" t="s">
        <v>72</v>
      </c>
    </row>
    <row r="696" spans="1:15" s="705" customFormat="1" x14ac:dyDescent="0.2">
      <c r="A696" s="702" t="s">
        <v>890</v>
      </c>
      <c r="B696" s="702" t="s">
        <v>900</v>
      </c>
      <c r="C696" s="702" t="s">
        <v>891</v>
      </c>
      <c r="D696" s="702" t="s">
        <v>4636</v>
      </c>
      <c r="E696" s="702" t="s">
        <v>4637</v>
      </c>
      <c r="F696" s="702" t="s">
        <v>4638</v>
      </c>
      <c r="G696" s="702" t="s">
        <v>4639</v>
      </c>
      <c r="H696" s="703">
        <v>42551</v>
      </c>
      <c r="I696" s="704">
        <v>127.51</v>
      </c>
      <c r="J696" s="704">
        <v>1</v>
      </c>
      <c r="K696" s="704">
        <f t="shared" si="10"/>
        <v>127.51</v>
      </c>
      <c r="L696" s="702"/>
      <c r="M696" s="702" t="s">
        <v>4540</v>
      </c>
      <c r="N696" s="703">
        <v>42551</v>
      </c>
      <c r="O696" s="702" t="s">
        <v>72</v>
      </c>
    </row>
    <row r="697" spans="1:15" s="705" customFormat="1" x14ac:dyDescent="0.2">
      <c r="A697" s="702" t="s">
        <v>890</v>
      </c>
      <c r="B697" s="702" t="s">
        <v>900</v>
      </c>
      <c r="C697" s="702" t="s">
        <v>891</v>
      </c>
      <c r="D697" s="702" t="s">
        <v>4640</v>
      </c>
      <c r="E697" s="702" t="s">
        <v>4641</v>
      </c>
      <c r="F697" s="702" t="s">
        <v>4642</v>
      </c>
      <c r="G697" s="702" t="s">
        <v>4643</v>
      </c>
      <c r="H697" s="703">
        <v>42550</v>
      </c>
      <c r="I697" s="704">
        <v>1365</v>
      </c>
      <c r="J697" s="704">
        <v>1</v>
      </c>
      <c r="K697" s="704">
        <f t="shared" si="10"/>
        <v>1365</v>
      </c>
      <c r="L697" s="702"/>
      <c r="M697" s="702" t="s">
        <v>306</v>
      </c>
      <c r="N697" s="703">
        <v>42550</v>
      </c>
      <c r="O697" s="702" t="s">
        <v>72</v>
      </c>
    </row>
    <row r="698" spans="1:15" s="705" customFormat="1" x14ac:dyDescent="0.2">
      <c r="A698" s="702" t="s">
        <v>890</v>
      </c>
      <c r="B698" s="702" t="s">
        <v>900</v>
      </c>
      <c r="C698" s="702" t="s">
        <v>891</v>
      </c>
      <c r="D698" s="702" t="s">
        <v>4644</v>
      </c>
      <c r="E698" s="702" t="s">
        <v>4645</v>
      </c>
      <c r="F698" s="702" t="s">
        <v>4646</v>
      </c>
      <c r="G698" s="702" t="s">
        <v>4647</v>
      </c>
      <c r="H698" s="703">
        <v>42540</v>
      </c>
      <c r="I698" s="704">
        <v>147</v>
      </c>
      <c r="J698" s="704">
        <v>1</v>
      </c>
      <c r="K698" s="704">
        <f t="shared" si="10"/>
        <v>147</v>
      </c>
      <c r="L698" s="702"/>
      <c r="M698" s="702" t="s">
        <v>207</v>
      </c>
      <c r="N698" s="703">
        <v>42548</v>
      </c>
      <c r="O698" s="702" t="s">
        <v>72</v>
      </c>
    </row>
    <row r="699" spans="1:15" s="705" customFormat="1" x14ac:dyDescent="0.2">
      <c r="A699" s="702" t="s">
        <v>890</v>
      </c>
      <c r="B699" s="702" t="s">
        <v>900</v>
      </c>
      <c r="C699" s="702" t="s">
        <v>891</v>
      </c>
      <c r="D699" s="702" t="s">
        <v>4648</v>
      </c>
      <c r="E699" s="702" t="s">
        <v>4649</v>
      </c>
      <c r="F699" s="702" t="s">
        <v>4650</v>
      </c>
      <c r="G699" s="702" t="s">
        <v>4651</v>
      </c>
      <c r="H699" s="703">
        <v>42530</v>
      </c>
      <c r="I699" s="704">
        <v>118.95</v>
      </c>
      <c r="J699" s="704">
        <v>1</v>
      </c>
      <c r="K699" s="704">
        <f t="shared" si="10"/>
        <v>118.95</v>
      </c>
      <c r="L699" s="702"/>
      <c r="M699" s="702" t="s">
        <v>3314</v>
      </c>
      <c r="N699" s="703">
        <v>42542</v>
      </c>
      <c r="O699" s="702" t="s">
        <v>72</v>
      </c>
    </row>
    <row r="700" spans="1:15" s="705" customFormat="1" x14ac:dyDescent="0.2">
      <c r="A700" s="702" t="s">
        <v>890</v>
      </c>
      <c r="B700" s="702" t="s">
        <v>900</v>
      </c>
      <c r="C700" s="702" t="s">
        <v>891</v>
      </c>
      <c r="D700" s="702" t="s">
        <v>2441</v>
      </c>
      <c r="E700" s="702" t="s">
        <v>2442</v>
      </c>
      <c r="F700" s="702" t="s">
        <v>2443</v>
      </c>
      <c r="G700" s="702" t="s">
        <v>4652</v>
      </c>
      <c r="H700" s="703">
        <v>42550</v>
      </c>
      <c r="I700" s="704">
        <v>514.25</v>
      </c>
      <c r="J700" s="704">
        <v>1</v>
      </c>
      <c r="K700" s="704">
        <f t="shared" si="10"/>
        <v>514.25</v>
      </c>
      <c r="L700" s="702" t="s">
        <v>4653</v>
      </c>
      <c r="M700" s="702" t="s">
        <v>379</v>
      </c>
      <c r="N700" s="703">
        <v>42550</v>
      </c>
      <c r="O700" s="702" t="s">
        <v>72</v>
      </c>
    </row>
    <row r="701" spans="1:15" s="705" customFormat="1" x14ac:dyDescent="0.2">
      <c r="A701" s="702" t="s">
        <v>890</v>
      </c>
      <c r="B701" s="702" t="s">
        <v>900</v>
      </c>
      <c r="C701" s="702" t="s">
        <v>891</v>
      </c>
      <c r="D701" s="702" t="s">
        <v>109</v>
      </c>
      <c r="E701" s="702" t="s">
        <v>110</v>
      </c>
      <c r="F701" s="702" t="s">
        <v>111</v>
      </c>
      <c r="G701" s="702" t="s">
        <v>4654</v>
      </c>
      <c r="H701" s="703">
        <v>42521</v>
      </c>
      <c r="I701" s="704">
        <v>69.02</v>
      </c>
      <c r="J701" s="704">
        <v>1</v>
      </c>
      <c r="K701" s="704">
        <f t="shared" si="10"/>
        <v>69.02</v>
      </c>
      <c r="L701" s="702"/>
      <c r="M701" s="702" t="s">
        <v>132</v>
      </c>
      <c r="N701" s="703">
        <v>42530</v>
      </c>
      <c r="O701" s="702" t="s">
        <v>72</v>
      </c>
    </row>
    <row r="702" spans="1:15" s="705" customFormat="1" x14ac:dyDescent="0.2">
      <c r="A702" s="702" t="s">
        <v>890</v>
      </c>
      <c r="B702" s="702" t="s">
        <v>900</v>
      </c>
      <c r="C702" s="702" t="s">
        <v>891</v>
      </c>
      <c r="D702" s="702" t="s">
        <v>109</v>
      </c>
      <c r="E702" s="702" t="s">
        <v>110</v>
      </c>
      <c r="F702" s="702" t="s">
        <v>111</v>
      </c>
      <c r="G702" s="702" t="s">
        <v>4655</v>
      </c>
      <c r="H702" s="703">
        <v>42521</v>
      </c>
      <c r="I702" s="704">
        <v>68.97</v>
      </c>
      <c r="J702" s="704">
        <v>1</v>
      </c>
      <c r="K702" s="704">
        <f t="shared" si="10"/>
        <v>68.97</v>
      </c>
      <c r="L702" s="702"/>
      <c r="M702" s="702" t="s">
        <v>174</v>
      </c>
      <c r="N702" s="703">
        <v>42530</v>
      </c>
      <c r="O702" s="702" t="s">
        <v>72</v>
      </c>
    </row>
    <row r="703" spans="1:15" s="705" customFormat="1" x14ac:dyDescent="0.2">
      <c r="A703" s="702" t="s">
        <v>890</v>
      </c>
      <c r="B703" s="702" t="s">
        <v>900</v>
      </c>
      <c r="C703" s="702" t="s">
        <v>891</v>
      </c>
      <c r="D703" s="702" t="s">
        <v>109</v>
      </c>
      <c r="E703" s="702" t="s">
        <v>110</v>
      </c>
      <c r="F703" s="702" t="s">
        <v>111</v>
      </c>
      <c r="G703" s="702" t="s">
        <v>4656</v>
      </c>
      <c r="H703" s="703">
        <v>42521</v>
      </c>
      <c r="I703" s="704">
        <v>76.06</v>
      </c>
      <c r="J703" s="704">
        <v>1</v>
      </c>
      <c r="K703" s="704">
        <f t="shared" si="10"/>
        <v>76.06</v>
      </c>
      <c r="L703" s="702"/>
      <c r="M703" s="702" t="s">
        <v>2453</v>
      </c>
      <c r="N703" s="703">
        <v>42530</v>
      </c>
      <c r="O703" s="702" t="s">
        <v>72</v>
      </c>
    </row>
    <row r="704" spans="1:15" s="705" customFormat="1" x14ac:dyDescent="0.2">
      <c r="A704" s="702" t="s">
        <v>890</v>
      </c>
      <c r="B704" s="702" t="s">
        <v>900</v>
      </c>
      <c r="C704" s="702" t="s">
        <v>891</v>
      </c>
      <c r="D704" s="702" t="s">
        <v>109</v>
      </c>
      <c r="E704" s="702" t="s">
        <v>110</v>
      </c>
      <c r="F704" s="702" t="s">
        <v>111</v>
      </c>
      <c r="G704" s="702" t="s">
        <v>4657</v>
      </c>
      <c r="H704" s="703">
        <v>42521</v>
      </c>
      <c r="I704" s="704">
        <v>109.77</v>
      </c>
      <c r="J704" s="704">
        <v>1</v>
      </c>
      <c r="K704" s="704">
        <f t="shared" si="10"/>
        <v>109.77</v>
      </c>
      <c r="L704" s="702"/>
      <c r="M704" s="702" t="s">
        <v>2453</v>
      </c>
      <c r="N704" s="703">
        <v>42530</v>
      </c>
      <c r="O704" s="702" t="s">
        <v>72</v>
      </c>
    </row>
    <row r="705" spans="1:15" s="705" customFormat="1" x14ac:dyDescent="0.2">
      <c r="A705" s="702" t="s">
        <v>890</v>
      </c>
      <c r="B705" s="702" t="s">
        <v>900</v>
      </c>
      <c r="C705" s="702" t="s">
        <v>891</v>
      </c>
      <c r="D705" s="702" t="s">
        <v>4658</v>
      </c>
      <c r="E705" s="702" t="s">
        <v>4659</v>
      </c>
      <c r="F705" s="702" t="s">
        <v>4660</v>
      </c>
      <c r="G705" s="702" t="s">
        <v>4661</v>
      </c>
      <c r="H705" s="703">
        <v>42550</v>
      </c>
      <c r="I705" s="704">
        <v>169.01</v>
      </c>
      <c r="J705" s="704">
        <v>1</v>
      </c>
      <c r="K705" s="704">
        <f t="shared" si="10"/>
        <v>169.01</v>
      </c>
      <c r="L705" s="702"/>
      <c r="M705" s="702" t="s">
        <v>535</v>
      </c>
      <c r="N705" s="703">
        <v>42550</v>
      </c>
      <c r="O705" s="702" t="s">
        <v>72</v>
      </c>
    </row>
    <row r="706" spans="1:15" s="705" customFormat="1" x14ac:dyDescent="0.2">
      <c r="A706" s="702" t="s">
        <v>890</v>
      </c>
      <c r="B706" s="702" t="s">
        <v>900</v>
      </c>
      <c r="C706" s="702" t="s">
        <v>891</v>
      </c>
      <c r="D706" s="702" t="s">
        <v>4658</v>
      </c>
      <c r="E706" s="702" t="s">
        <v>4659</v>
      </c>
      <c r="F706" s="702" t="s">
        <v>4660</v>
      </c>
      <c r="G706" s="702" t="s">
        <v>4662</v>
      </c>
      <c r="H706" s="703">
        <v>42528</v>
      </c>
      <c r="I706" s="704">
        <v>166.71</v>
      </c>
      <c r="J706" s="704">
        <v>1</v>
      </c>
      <c r="K706" s="704">
        <f t="shared" si="10"/>
        <v>166.71</v>
      </c>
      <c r="L706" s="702"/>
      <c r="M706" s="702" t="s">
        <v>535</v>
      </c>
      <c r="N706" s="703">
        <v>42550</v>
      </c>
      <c r="O706" s="702" t="s">
        <v>72</v>
      </c>
    </row>
    <row r="707" spans="1:15" s="705" customFormat="1" x14ac:dyDescent="0.2">
      <c r="A707" s="702" t="s">
        <v>890</v>
      </c>
      <c r="B707" s="702" t="s">
        <v>900</v>
      </c>
      <c r="C707" s="702" t="s">
        <v>891</v>
      </c>
      <c r="D707" s="702" t="s">
        <v>4663</v>
      </c>
      <c r="E707" s="702" t="s">
        <v>4664</v>
      </c>
      <c r="F707" s="702" t="s">
        <v>4665</v>
      </c>
      <c r="G707" s="702" t="s">
        <v>4666</v>
      </c>
      <c r="H707" s="703">
        <v>42550</v>
      </c>
      <c r="I707" s="704">
        <v>605</v>
      </c>
      <c r="J707" s="704">
        <v>1</v>
      </c>
      <c r="K707" s="704">
        <f t="shared" ref="K707:K770" si="11">I707*J707</f>
        <v>605</v>
      </c>
      <c r="L707" s="702"/>
      <c r="M707" s="702" t="s">
        <v>304</v>
      </c>
      <c r="N707" s="703">
        <v>42550</v>
      </c>
      <c r="O707" s="702" t="s">
        <v>72</v>
      </c>
    </row>
    <row r="708" spans="1:15" s="705" customFormat="1" x14ac:dyDescent="0.2">
      <c r="A708" s="702" t="s">
        <v>890</v>
      </c>
      <c r="B708" s="702" t="s">
        <v>900</v>
      </c>
      <c r="C708" s="702" t="s">
        <v>891</v>
      </c>
      <c r="D708" s="702" t="s">
        <v>4667</v>
      </c>
      <c r="E708" s="702" t="s">
        <v>4668</v>
      </c>
      <c r="F708" s="702" t="s">
        <v>4669</v>
      </c>
      <c r="G708" s="702" t="s">
        <v>4670</v>
      </c>
      <c r="H708" s="703">
        <v>42459</v>
      </c>
      <c r="I708" s="704">
        <v>508.2</v>
      </c>
      <c r="J708" s="704">
        <v>1</v>
      </c>
      <c r="K708" s="704">
        <f t="shared" si="11"/>
        <v>508.2</v>
      </c>
      <c r="L708" s="702"/>
      <c r="M708" s="702" t="s">
        <v>378</v>
      </c>
      <c r="N708" s="703">
        <v>42544</v>
      </c>
      <c r="O708" s="702" t="s">
        <v>72</v>
      </c>
    </row>
    <row r="709" spans="1:15" s="705" customFormat="1" x14ac:dyDescent="0.2">
      <c r="A709" s="702" t="s">
        <v>890</v>
      </c>
      <c r="B709" s="702" t="s">
        <v>900</v>
      </c>
      <c r="C709" s="702" t="s">
        <v>891</v>
      </c>
      <c r="D709" s="702" t="s">
        <v>4671</v>
      </c>
      <c r="E709" s="702" t="s">
        <v>4672</v>
      </c>
      <c r="F709" s="702" t="s">
        <v>4673</v>
      </c>
      <c r="G709" s="702" t="s">
        <v>4674</v>
      </c>
      <c r="H709" s="703">
        <v>42530</v>
      </c>
      <c r="I709" s="704">
        <v>240</v>
      </c>
      <c r="J709" s="704">
        <v>1</v>
      </c>
      <c r="K709" s="704">
        <f t="shared" si="11"/>
        <v>240</v>
      </c>
      <c r="L709" s="702"/>
      <c r="M709" s="702" t="s">
        <v>535</v>
      </c>
      <c r="N709" s="703">
        <v>42544</v>
      </c>
      <c r="O709" s="702" t="s">
        <v>72</v>
      </c>
    </row>
    <row r="710" spans="1:15" s="705" customFormat="1" x14ac:dyDescent="0.2">
      <c r="A710" s="702" t="s">
        <v>890</v>
      </c>
      <c r="B710" s="702" t="s">
        <v>900</v>
      </c>
      <c r="C710" s="702" t="s">
        <v>891</v>
      </c>
      <c r="D710" s="702" t="s">
        <v>2454</v>
      </c>
      <c r="E710" s="702" t="s">
        <v>2455</v>
      </c>
      <c r="F710" s="702" t="s">
        <v>2456</v>
      </c>
      <c r="G710" s="702" t="s">
        <v>4675</v>
      </c>
      <c r="H710" s="703">
        <v>42534</v>
      </c>
      <c r="I710" s="704">
        <v>600</v>
      </c>
      <c r="J710" s="704">
        <v>1</v>
      </c>
      <c r="K710" s="704">
        <f t="shared" si="11"/>
        <v>600</v>
      </c>
      <c r="L710" s="702"/>
      <c r="M710" s="702" t="s">
        <v>535</v>
      </c>
      <c r="N710" s="703">
        <v>42538</v>
      </c>
      <c r="O710" s="702" t="s">
        <v>72</v>
      </c>
    </row>
    <row r="711" spans="1:15" s="705" customFormat="1" x14ac:dyDescent="0.2">
      <c r="A711" s="702" t="s">
        <v>890</v>
      </c>
      <c r="B711" s="702" t="s">
        <v>900</v>
      </c>
      <c r="C711" s="702" t="s">
        <v>891</v>
      </c>
      <c r="D711" s="702" t="s">
        <v>2454</v>
      </c>
      <c r="E711" s="702" t="s">
        <v>2455</v>
      </c>
      <c r="F711" s="702" t="s">
        <v>2456</v>
      </c>
      <c r="G711" s="702" t="s">
        <v>4676</v>
      </c>
      <c r="H711" s="703">
        <v>42534</v>
      </c>
      <c r="I711" s="704">
        <v>320</v>
      </c>
      <c r="J711" s="704">
        <v>1</v>
      </c>
      <c r="K711" s="704">
        <f t="shared" si="11"/>
        <v>320</v>
      </c>
      <c r="L711" s="702"/>
      <c r="M711" s="702" t="s">
        <v>535</v>
      </c>
      <c r="N711" s="703">
        <v>42538</v>
      </c>
      <c r="O711" s="702" t="s">
        <v>72</v>
      </c>
    </row>
    <row r="712" spans="1:15" s="705" customFormat="1" x14ac:dyDescent="0.2">
      <c r="A712" s="702" t="s">
        <v>890</v>
      </c>
      <c r="B712" s="702" t="s">
        <v>900</v>
      </c>
      <c r="C712" s="702" t="s">
        <v>891</v>
      </c>
      <c r="D712" s="702" t="s">
        <v>4677</v>
      </c>
      <c r="E712" s="702" t="s">
        <v>4678</v>
      </c>
      <c r="F712" s="702" t="s">
        <v>4679</v>
      </c>
      <c r="G712" s="702" t="s">
        <v>4680</v>
      </c>
      <c r="H712" s="703">
        <v>42550</v>
      </c>
      <c r="I712" s="704">
        <v>1365</v>
      </c>
      <c r="J712" s="704">
        <v>1</v>
      </c>
      <c r="K712" s="704">
        <f t="shared" si="11"/>
        <v>1365</v>
      </c>
      <c r="L712" s="702"/>
      <c r="M712" s="702" t="s">
        <v>306</v>
      </c>
      <c r="N712" s="703">
        <v>42550</v>
      </c>
      <c r="O712" s="702" t="s">
        <v>72</v>
      </c>
    </row>
    <row r="713" spans="1:15" s="705" customFormat="1" x14ac:dyDescent="0.2">
      <c r="A713" s="702" t="s">
        <v>890</v>
      </c>
      <c r="B713" s="702" t="s">
        <v>900</v>
      </c>
      <c r="C713" s="702" t="s">
        <v>891</v>
      </c>
      <c r="D713" s="702" t="s">
        <v>4681</v>
      </c>
      <c r="E713" s="702" t="s">
        <v>4682</v>
      </c>
      <c r="F713" s="702" t="s">
        <v>4683</v>
      </c>
      <c r="G713" s="702" t="s">
        <v>4684</v>
      </c>
      <c r="H713" s="703">
        <v>42517</v>
      </c>
      <c r="I713" s="704">
        <v>7872.33</v>
      </c>
      <c r="J713" s="704">
        <v>1</v>
      </c>
      <c r="K713" s="704">
        <f t="shared" si="11"/>
        <v>7872.33</v>
      </c>
      <c r="L713" s="702"/>
      <c r="M713" s="702" t="s">
        <v>245</v>
      </c>
      <c r="N713" s="703">
        <v>42531</v>
      </c>
      <c r="O713" s="702" t="s">
        <v>72</v>
      </c>
    </row>
    <row r="714" spans="1:15" s="705" customFormat="1" x14ac:dyDescent="0.2">
      <c r="A714" s="702" t="s">
        <v>890</v>
      </c>
      <c r="B714" s="702" t="s">
        <v>900</v>
      </c>
      <c r="C714" s="702" t="s">
        <v>891</v>
      </c>
      <c r="D714" s="702" t="s">
        <v>4685</v>
      </c>
      <c r="E714" s="702" t="s">
        <v>4686</v>
      </c>
      <c r="F714" s="702" t="s">
        <v>4687</v>
      </c>
      <c r="G714" s="702" t="s">
        <v>4688</v>
      </c>
      <c r="H714" s="703">
        <v>42535</v>
      </c>
      <c r="I714" s="704">
        <v>200</v>
      </c>
      <c r="J714" s="704">
        <v>1</v>
      </c>
      <c r="K714" s="704">
        <f t="shared" si="11"/>
        <v>200</v>
      </c>
      <c r="L714" s="702"/>
      <c r="M714" s="702" t="s">
        <v>2440</v>
      </c>
      <c r="N714" s="703">
        <v>42541</v>
      </c>
      <c r="O714" s="702" t="s">
        <v>72</v>
      </c>
    </row>
    <row r="715" spans="1:15" s="705" customFormat="1" x14ac:dyDescent="0.2">
      <c r="A715" s="702" t="s">
        <v>890</v>
      </c>
      <c r="B715" s="702" t="s">
        <v>900</v>
      </c>
      <c r="C715" s="702" t="s">
        <v>891</v>
      </c>
      <c r="D715" s="702" t="s">
        <v>4689</v>
      </c>
      <c r="E715" s="702" t="s">
        <v>4690</v>
      </c>
      <c r="F715" s="702" t="s">
        <v>4691</v>
      </c>
      <c r="G715" s="702" t="s">
        <v>4692</v>
      </c>
      <c r="H715" s="703">
        <v>42498</v>
      </c>
      <c r="I715" s="704">
        <v>225</v>
      </c>
      <c r="J715" s="704">
        <v>1</v>
      </c>
      <c r="K715" s="704">
        <f t="shared" si="11"/>
        <v>225</v>
      </c>
      <c r="L715" s="702"/>
      <c r="M715" s="702" t="s">
        <v>378</v>
      </c>
      <c r="N715" s="703">
        <v>42538</v>
      </c>
      <c r="O715" s="702" t="s">
        <v>72</v>
      </c>
    </row>
    <row r="716" spans="1:15" s="705" customFormat="1" x14ac:dyDescent="0.2">
      <c r="A716" s="702" t="s">
        <v>890</v>
      </c>
      <c r="B716" s="702" t="s">
        <v>900</v>
      </c>
      <c r="C716" s="702" t="s">
        <v>891</v>
      </c>
      <c r="D716" s="702" t="s">
        <v>4693</v>
      </c>
      <c r="E716" s="702" t="s">
        <v>4694</v>
      </c>
      <c r="F716" s="702" t="s">
        <v>4695</v>
      </c>
      <c r="G716" s="702" t="s">
        <v>4696</v>
      </c>
      <c r="H716" s="703">
        <v>42506</v>
      </c>
      <c r="I716" s="704">
        <v>153</v>
      </c>
      <c r="J716" s="704">
        <v>1</v>
      </c>
      <c r="K716" s="704">
        <f t="shared" si="11"/>
        <v>153</v>
      </c>
      <c r="L716" s="702"/>
      <c r="M716" s="702" t="s">
        <v>4540</v>
      </c>
      <c r="N716" s="703">
        <v>42551</v>
      </c>
      <c r="O716" s="702" t="s">
        <v>72</v>
      </c>
    </row>
    <row r="717" spans="1:15" s="705" customFormat="1" x14ac:dyDescent="0.2">
      <c r="A717" s="702" t="s">
        <v>890</v>
      </c>
      <c r="B717" s="702" t="s">
        <v>900</v>
      </c>
      <c r="C717" s="702" t="s">
        <v>891</v>
      </c>
      <c r="D717" s="702" t="s">
        <v>4697</v>
      </c>
      <c r="E717" s="702" t="s">
        <v>4698</v>
      </c>
      <c r="F717" s="702" t="s">
        <v>4699</v>
      </c>
      <c r="G717" s="702" t="s">
        <v>4700</v>
      </c>
      <c r="H717" s="703">
        <v>42524</v>
      </c>
      <c r="I717" s="704">
        <v>108.9</v>
      </c>
      <c r="J717" s="704">
        <v>1</v>
      </c>
      <c r="K717" s="704">
        <f t="shared" si="11"/>
        <v>108.9</v>
      </c>
      <c r="L717" s="702"/>
      <c r="M717" s="702" t="s">
        <v>344</v>
      </c>
      <c r="N717" s="703">
        <v>42527</v>
      </c>
      <c r="O717" s="702" t="s">
        <v>72</v>
      </c>
    </row>
    <row r="718" spans="1:15" s="705" customFormat="1" x14ac:dyDescent="0.2">
      <c r="A718" s="702" t="s">
        <v>890</v>
      </c>
      <c r="B718" s="702" t="s">
        <v>900</v>
      </c>
      <c r="C718" s="702" t="s">
        <v>891</v>
      </c>
      <c r="D718" s="702" t="s">
        <v>4701</v>
      </c>
      <c r="E718" s="702" t="s">
        <v>4702</v>
      </c>
      <c r="F718" s="702" t="s">
        <v>4703</v>
      </c>
      <c r="G718" s="702" t="s">
        <v>4704</v>
      </c>
      <c r="H718" s="703">
        <v>42522</v>
      </c>
      <c r="I718" s="704">
        <v>302.5</v>
      </c>
      <c r="J718" s="704">
        <v>1</v>
      </c>
      <c r="K718" s="704">
        <f t="shared" si="11"/>
        <v>302.5</v>
      </c>
      <c r="L718" s="702" t="s">
        <v>4705</v>
      </c>
      <c r="M718" s="702" t="s">
        <v>306</v>
      </c>
      <c r="N718" s="703">
        <v>42537</v>
      </c>
      <c r="O718" s="702" t="s">
        <v>1735</v>
      </c>
    </row>
    <row r="719" spans="1:15" s="705" customFormat="1" x14ac:dyDescent="0.2">
      <c r="A719" s="702" t="s">
        <v>890</v>
      </c>
      <c r="B719" s="702" t="s">
        <v>900</v>
      </c>
      <c r="C719" s="702" t="s">
        <v>891</v>
      </c>
      <c r="D719" s="702" t="s">
        <v>4706</v>
      </c>
      <c r="E719" s="702" t="s">
        <v>4707</v>
      </c>
      <c r="F719" s="702" t="s">
        <v>4708</v>
      </c>
      <c r="G719" s="702" t="s">
        <v>4709</v>
      </c>
      <c r="H719" s="703">
        <v>42549</v>
      </c>
      <c r="I719" s="704">
        <v>918</v>
      </c>
      <c r="J719" s="704">
        <v>1</v>
      </c>
      <c r="K719" s="704">
        <f t="shared" si="11"/>
        <v>918</v>
      </c>
      <c r="L719" s="702"/>
      <c r="M719" s="702" t="s">
        <v>4540</v>
      </c>
      <c r="N719" s="703">
        <v>42550</v>
      </c>
      <c r="O719" s="702" t="s">
        <v>72</v>
      </c>
    </row>
    <row r="720" spans="1:15" s="705" customFormat="1" x14ac:dyDescent="0.2">
      <c r="A720" s="702" t="s">
        <v>890</v>
      </c>
      <c r="B720" s="702" t="s">
        <v>900</v>
      </c>
      <c r="C720" s="702" t="s">
        <v>891</v>
      </c>
      <c r="D720" s="702" t="s">
        <v>4710</v>
      </c>
      <c r="E720" s="702" t="s">
        <v>4711</v>
      </c>
      <c r="F720" s="702" t="s">
        <v>4712</v>
      </c>
      <c r="G720" s="702" t="s">
        <v>4713</v>
      </c>
      <c r="H720" s="703">
        <v>42543</v>
      </c>
      <c r="I720" s="704">
        <v>300</v>
      </c>
      <c r="J720" s="704">
        <v>1</v>
      </c>
      <c r="K720" s="704">
        <f t="shared" si="11"/>
        <v>300</v>
      </c>
      <c r="L720" s="702"/>
      <c r="M720" s="702" t="s">
        <v>535</v>
      </c>
      <c r="N720" s="703">
        <v>42549</v>
      </c>
      <c r="O720" s="702" t="s">
        <v>72</v>
      </c>
    </row>
    <row r="721" spans="1:15" s="705" customFormat="1" x14ac:dyDescent="0.2">
      <c r="A721" s="702" t="s">
        <v>890</v>
      </c>
      <c r="B721" s="702" t="s">
        <v>900</v>
      </c>
      <c r="C721" s="702" t="s">
        <v>891</v>
      </c>
      <c r="D721" s="702" t="s">
        <v>4714</v>
      </c>
      <c r="E721" s="702" t="s">
        <v>4715</v>
      </c>
      <c r="F721" s="702" t="s">
        <v>4716</v>
      </c>
      <c r="G721" s="702" t="s">
        <v>4717</v>
      </c>
      <c r="H721" s="703">
        <v>42551</v>
      </c>
      <c r="I721" s="704">
        <v>1302.26</v>
      </c>
      <c r="J721" s="704">
        <v>1</v>
      </c>
      <c r="K721" s="704">
        <f t="shared" si="11"/>
        <v>1302.26</v>
      </c>
      <c r="L721" s="702"/>
      <c r="M721" s="702" t="s">
        <v>4540</v>
      </c>
      <c r="N721" s="703">
        <v>42551</v>
      </c>
      <c r="O721" s="702" t="s">
        <v>72</v>
      </c>
    </row>
    <row r="722" spans="1:15" s="705" customFormat="1" x14ac:dyDescent="0.2">
      <c r="A722" s="702" t="s">
        <v>890</v>
      </c>
      <c r="B722" s="702" t="s">
        <v>900</v>
      </c>
      <c r="C722" s="702" t="s">
        <v>891</v>
      </c>
      <c r="D722" s="702" t="s">
        <v>4718</v>
      </c>
      <c r="E722" s="702" t="s">
        <v>4719</v>
      </c>
      <c r="F722" s="702" t="s">
        <v>4720</v>
      </c>
      <c r="G722" s="702" t="s">
        <v>4721</v>
      </c>
      <c r="H722" s="703">
        <v>42550</v>
      </c>
      <c r="I722" s="704">
        <v>2040</v>
      </c>
      <c r="J722" s="704">
        <v>1</v>
      </c>
      <c r="K722" s="704">
        <f t="shared" si="11"/>
        <v>2040</v>
      </c>
      <c r="L722" s="702"/>
      <c r="M722" s="702" t="s">
        <v>4722</v>
      </c>
      <c r="N722" s="703">
        <v>42550</v>
      </c>
      <c r="O722" s="702" t="s">
        <v>72</v>
      </c>
    </row>
    <row r="723" spans="1:15" s="705" customFormat="1" x14ac:dyDescent="0.2">
      <c r="A723" s="702" t="s">
        <v>890</v>
      </c>
      <c r="B723" s="702" t="s">
        <v>900</v>
      </c>
      <c r="C723" s="702" t="s">
        <v>891</v>
      </c>
      <c r="D723" s="702" t="s">
        <v>4723</v>
      </c>
      <c r="E723" s="702" t="s">
        <v>4724</v>
      </c>
      <c r="F723" s="702" t="s">
        <v>4725</v>
      </c>
      <c r="G723" s="702" t="s">
        <v>4726</v>
      </c>
      <c r="H723" s="703">
        <v>42548</v>
      </c>
      <c r="I723" s="704">
        <v>117.07</v>
      </c>
      <c r="J723" s="704">
        <v>1</v>
      </c>
      <c r="K723" s="704">
        <f t="shared" si="11"/>
        <v>117.07</v>
      </c>
      <c r="L723" s="702"/>
      <c r="M723" s="702" t="s">
        <v>4540</v>
      </c>
      <c r="N723" s="703">
        <v>42550</v>
      </c>
      <c r="O723" s="702" t="s">
        <v>72</v>
      </c>
    </row>
    <row r="724" spans="1:15" s="705" customFormat="1" x14ac:dyDescent="0.2">
      <c r="A724" s="702" t="s">
        <v>890</v>
      </c>
      <c r="B724" s="702" t="s">
        <v>900</v>
      </c>
      <c r="C724" s="702" t="s">
        <v>891</v>
      </c>
      <c r="D724" s="702" t="s">
        <v>4727</v>
      </c>
      <c r="E724" s="702" t="s">
        <v>4728</v>
      </c>
      <c r="F724" s="702" t="s">
        <v>4729</v>
      </c>
      <c r="G724" s="702" t="s">
        <v>4730</v>
      </c>
      <c r="H724" s="703">
        <v>42542</v>
      </c>
      <c r="I724" s="704">
        <v>158.99</v>
      </c>
      <c r="J724" s="704">
        <v>1</v>
      </c>
      <c r="K724" s="704">
        <f t="shared" si="11"/>
        <v>158.99</v>
      </c>
      <c r="L724" s="702"/>
      <c r="M724" s="702" t="s">
        <v>344</v>
      </c>
      <c r="N724" s="703">
        <v>42542</v>
      </c>
      <c r="O724" s="702" t="s">
        <v>72</v>
      </c>
    </row>
    <row r="725" spans="1:15" s="705" customFormat="1" x14ac:dyDescent="0.2">
      <c r="A725" s="702" t="s">
        <v>890</v>
      </c>
      <c r="B725" s="702" t="s">
        <v>900</v>
      </c>
      <c r="C725" s="702" t="s">
        <v>891</v>
      </c>
      <c r="D725" s="702" t="s">
        <v>4727</v>
      </c>
      <c r="E725" s="702" t="s">
        <v>4728</v>
      </c>
      <c r="F725" s="702" t="s">
        <v>4729</v>
      </c>
      <c r="G725" s="702" t="s">
        <v>4731</v>
      </c>
      <c r="H725" s="703">
        <v>42541</v>
      </c>
      <c r="I725" s="704">
        <v>158.99</v>
      </c>
      <c r="J725" s="704">
        <v>1</v>
      </c>
      <c r="K725" s="704">
        <f t="shared" si="11"/>
        <v>158.99</v>
      </c>
      <c r="L725" s="702"/>
      <c r="M725" s="702" t="s">
        <v>344</v>
      </c>
      <c r="N725" s="703">
        <v>42542</v>
      </c>
      <c r="O725" s="702" t="s">
        <v>72</v>
      </c>
    </row>
    <row r="726" spans="1:15" s="705" customFormat="1" x14ac:dyDescent="0.2">
      <c r="A726" s="702" t="s">
        <v>890</v>
      </c>
      <c r="B726" s="702" t="s">
        <v>900</v>
      </c>
      <c r="C726" s="702" t="s">
        <v>891</v>
      </c>
      <c r="D726" s="702" t="s">
        <v>4727</v>
      </c>
      <c r="E726" s="702" t="s">
        <v>4728</v>
      </c>
      <c r="F726" s="702" t="s">
        <v>4729</v>
      </c>
      <c r="G726" s="702" t="s">
        <v>4732</v>
      </c>
      <c r="H726" s="703">
        <v>42541</v>
      </c>
      <c r="I726" s="704">
        <v>158.99</v>
      </c>
      <c r="J726" s="704">
        <v>1</v>
      </c>
      <c r="K726" s="704">
        <f t="shared" si="11"/>
        <v>158.99</v>
      </c>
      <c r="L726" s="702"/>
      <c r="M726" s="702" t="s">
        <v>344</v>
      </c>
      <c r="N726" s="703">
        <v>42542</v>
      </c>
      <c r="O726" s="702" t="s">
        <v>72</v>
      </c>
    </row>
    <row r="727" spans="1:15" s="705" customFormat="1" x14ac:dyDescent="0.2">
      <c r="A727" s="702" t="s">
        <v>890</v>
      </c>
      <c r="B727" s="702" t="s">
        <v>900</v>
      </c>
      <c r="C727" s="702" t="s">
        <v>891</v>
      </c>
      <c r="D727" s="702" t="s">
        <v>4727</v>
      </c>
      <c r="E727" s="702" t="s">
        <v>4728</v>
      </c>
      <c r="F727" s="702" t="s">
        <v>4729</v>
      </c>
      <c r="G727" s="702" t="s">
        <v>4733</v>
      </c>
      <c r="H727" s="703">
        <v>42537</v>
      </c>
      <c r="I727" s="704">
        <v>158.99</v>
      </c>
      <c r="J727" s="704">
        <v>1</v>
      </c>
      <c r="K727" s="704">
        <f t="shared" si="11"/>
        <v>158.99</v>
      </c>
      <c r="L727" s="702"/>
      <c r="M727" s="702" t="s">
        <v>344</v>
      </c>
      <c r="N727" s="703">
        <v>42538</v>
      </c>
      <c r="O727" s="702" t="s">
        <v>72</v>
      </c>
    </row>
    <row r="728" spans="1:15" s="705" customFormat="1" x14ac:dyDescent="0.2">
      <c r="A728" s="702" t="s">
        <v>890</v>
      </c>
      <c r="B728" s="702" t="s">
        <v>900</v>
      </c>
      <c r="C728" s="702" t="s">
        <v>891</v>
      </c>
      <c r="D728" s="702" t="s">
        <v>4727</v>
      </c>
      <c r="E728" s="702" t="s">
        <v>4728</v>
      </c>
      <c r="F728" s="702" t="s">
        <v>4729</v>
      </c>
      <c r="G728" s="702" t="s">
        <v>4734</v>
      </c>
      <c r="H728" s="703">
        <v>42535</v>
      </c>
      <c r="I728" s="704">
        <v>158.99</v>
      </c>
      <c r="J728" s="704">
        <v>1</v>
      </c>
      <c r="K728" s="704">
        <f t="shared" si="11"/>
        <v>158.99</v>
      </c>
      <c r="L728" s="702"/>
      <c r="M728" s="702" t="s">
        <v>344</v>
      </c>
      <c r="N728" s="703">
        <v>42538</v>
      </c>
      <c r="O728" s="702" t="s">
        <v>72</v>
      </c>
    </row>
    <row r="729" spans="1:15" s="705" customFormat="1" x14ac:dyDescent="0.2">
      <c r="A729" s="702" t="s">
        <v>890</v>
      </c>
      <c r="B729" s="702" t="s">
        <v>900</v>
      </c>
      <c r="C729" s="702" t="s">
        <v>891</v>
      </c>
      <c r="D729" s="702" t="s">
        <v>4727</v>
      </c>
      <c r="E729" s="702" t="s">
        <v>4728</v>
      </c>
      <c r="F729" s="702" t="s">
        <v>4729</v>
      </c>
      <c r="G729" s="702" t="s">
        <v>4735</v>
      </c>
      <c r="H729" s="703">
        <v>42534</v>
      </c>
      <c r="I729" s="704">
        <v>158.99</v>
      </c>
      <c r="J729" s="704">
        <v>1</v>
      </c>
      <c r="K729" s="704">
        <f t="shared" si="11"/>
        <v>158.99</v>
      </c>
      <c r="L729" s="702"/>
      <c r="M729" s="702" t="s">
        <v>344</v>
      </c>
      <c r="N729" s="703">
        <v>42538</v>
      </c>
      <c r="O729" s="702" t="s">
        <v>72</v>
      </c>
    </row>
    <row r="730" spans="1:15" s="705" customFormat="1" x14ac:dyDescent="0.2">
      <c r="A730" s="702" t="s">
        <v>890</v>
      </c>
      <c r="B730" s="702" t="s">
        <v>900</v>
      </c>
      <c r="C730" s="702" t="s">
        <v>891</v>
      </c>
      <c r="D730" s="702" t="s">
        <v>4727</v>
      </c>
      <c r="E730" s="702" t="s">
        <v>4728</v>
      </c>
      <c r="F730" s="702" t="s">
        <v>4729</v>
      </c>
      <c r="G730" s="702" t="s">
        <v>4736</v>
      </c>
      <c r="H730" s="703">
        <v>42531</v>
      </c>
      <c r="I730" s="704">
        <v>158.99</v>
      </c>
      <c r="J730" s="704">
        <v>1</v>
      </c>
      <c r="K730" s="704">
        <f t="shared" si="11"/>
        <v>158.99</v>
      </c>
      <c r="L730" s="702"/>
      <c r="M730" s="702" t="s">
        <v>344</v>
      </c>
      <c r="N730" s="703">
        <v>42538</v>
      </c>
      <c r="O730" s="702" t="s">
        <v>72</v>
      </c>
    </row>
    <row r="731" spans="1:15" s="705" customFormat="1" x14ac:dyDescent="0.2">
      <c r="A731" s="702" t="s">
        <v>890</v>
      </c>
      <c r="B731" s="702" t="s">
        <v>900</v>
      </c>
      <c r="C731" s="702" t="s">
        <v>891</v>
      </c>
      <c r="D731" s="702" t="s">
        <v>4727</v>
      </c>
      <c r="E731" s="702" t="s">
        <v>4728</v>
      </c>
      <c r="F731" s="702" t="s">
        <v>4729</v>
      </c>
      <c r="G731" s="702" t="s">
        <v>4737</v>
      </c>
      <c r="H731" s="703">
        <v>42531</v>
      </c>
      <c r="I731" s="704">
        <v>158.99</v>
      </c>
      <c r="J731" s="704">
        <v>1</v>
      </c>
      <c r="K731" s="704">
        <f t="shared" si="11"/>
        <v>158.99</v>
      </c>
      <c r="L731" s="702"/>
      <c r="M731" s="702" t="s">
        <v>344</v>
      </c>
      <c r="N731" s="703">
        <v>42538</v>
      </c>
      <c r="O731" s="702" t="s">
        <v>72</v>
      </c>
    </row>
    <row r="732" spans="1:15" s="705" customFormat="1" x14ac:dyDescent="0.2">
      <c r="A732" s="702" t="s">
        <v>890</v>
      </c>
      <c r="B732" s="702" t="s">
        <v>900</v>
      </c>
      <c r="C732" s="702" t="s">
        <v>891</v>
      </c>
      <c r="D732" s="702" t="s">
        <v>4727</v>
      </c>
      <c r="E732" s="702" t="s">
        <v>4728</v>
      </c>
      <c r="F732" s="702" t="s">
        <v>4729</v>
      </c>
      <c r="G732" s="702" t="s">
        <v>4738</v>
      </c>
      <c r="H732" s="703">
        <v>42529</v>
      </c>
      <c r="I732" s="704">
        <v>158.99</v>
      </c>
      <c r="J732" s="704">
        <v>1</v>
      </c>
      <c r="K732" s="704">
        <f t="shared" si="11"/>
        <v>158.99</v>
      </c>
      <c r="L732" s="702"/>
      <c r="M732" s="702" t="s">
        <v>344</v>
      </c>
      <c r="N732" s="703">
        <v>42538</v>
      </c>
      <c r="O732" s="702" t="s">
        <v>72</v>
      </c>
    </row>
    <row r="733" spans="1:15" s="705" customFormat="1" x14ac:dyDescent="0.2">
      <c r="A733" s="702" t="s">
        <v>890</v>
      </c>
      <c r="B733" s="702" t="s">
        <v>900</v>
      </c>
      <c r="C733" s="702" t="s">
        <v>891</v>
      </c>
      <c r="D733" s="702" t="s">
        <v>4739</v>
      </c>
      <c r="E733" s="702" t="s">
        <v>4740</v>
      </c>
      <c r="F733" s="702" t="s">
        <v>4741</v>
      </c>
      <c r="G733" s="702" t="s">
        <v>4742</v>
      </c>
      <c r="H733" s="703">
        <v>42541</v>
      </c>
      <c r="I733" s="704">
        <v>3226.67</v>
      </c>
      <c r="J733" s="704">
        <v>1</v>
      </c>
      <c r="K733" s="704">
        <f t="shared" si="11"/>
        <v>3226.67</v>
      </c>
      <c r="L733" s="702"/>
      <c r="M733" s="702" t="s">
        <v>261</v>
      </c>
      <c r="N733" s="703">
        <v>42542</v>
      </c>
      <c r="O733" s="702" t="s">
        <v>72</v>
      </c>
    </row>
    <row r="734" spans="1:15" s="705" customFormat="1" x14ac:dyDescent="0.2">
      <c r="A734" s="702" t="s">
        <v>890</v>
      </c>
      <c r="B734" s="702" t="s">
        <v>900</v>
      </c>
      <c r="C734" s="702" t="s">
        <v>891</v>
      </c>
      <c r="D734" s="702" t="s">
        <v>4743</v>
      </c>
      <c r="E734" s="702" t="s">
        <v>4744</v>
      </c>
      <c r="F734" s="702" t="s">
        <v>4745</v>
      </c>
      <c r="G734" s="702" t="s">
        <v>4746</v>
      </c>
      <c r="H734" s="703">
        <v>42550</v>
      </c>
      <c r="I734" s="704">
        <v>105.8</v>
      </c>
      <c r="J734" s="704">
        <v>1</v>
      </c>
      <c r="K734" s="704">
        <f t="shared" si="11"/>
        <v>105.8</v>
      </c>
      <c r="L734" s="702"/>
      <c r="M734" s="702" t="s">
        <v>2243</v>
      </c>
      <c r="N734" s="703">
        <v>42551</v>
      </c>
      <c r="O734" s="702" t="s">
        <v>72</v>
      </c>
    </row>
    <row r="735" spans="1:15" s="705" customFormat="1" x14ac:dyDescent="0.2">
      <c r="A735" s="702" t="s">
        <v>890</v>
      </c>
      <c r="B735" s="702" t="s">
        <v>900</v>
      </c>
      <c r="C735" s="702" t="s">
        <v>891</v>
      </c>
      <c r="D735" s="702" t="s">
        <v>4747</v>
      </c>
      <c r="E735" s="702" t="s">
        <v>4748</v>
      </c>
      <c r="F735" s="702" t="s">
        <v>4749</v>
      </c>
      <c r="G735" s="702" t="s">
        <v>4750</v>
      </c>
      <c r="H735" s="703">
        <v>42549</v>
      </c>
      <c r="I735" s="704">
        <v>392.1</v>
      </c>
      <c r="J735" s="704">
        <v>1</v>
      </c>
      <c r="K735" s="704">
        <f t="shared" si="11"/>
        <v>392.1</v>
      </c>
      <c r="L735" s="702"/>
      <c r="M735" s="702" t="s">
        <v>4352</v>
      </c>
      <c r="N735" s="703">
        <v>42549</v>
      </c>
      <c r="O735" s="702" t="s">
        <v>72</v>
      </c>
    </row>
    <row r="736" spans="1:15" s="705" customFormat="1" x14ac:dyDescent="0.2">
      <c r="A736" s="702" t="s">
        <v>890</v>
      </c>
      <c r="B736" s="702" t="s">
        <v>900</v>
      </c>
      <c r="C736" s="702" t="s">
        <v>891</v>
      </c>
      <c r="D736" s="702" t="s">
        <v>4751</v>
      </c>
      <c r="E736" s="702" t="s">
        <v>4752</v>
      </c>
      <c r="F736" s="702" t="s">
        <v>4753</v>
      </c>
      <c r="G736" s="702" t="s">
        <v>4754</v>
      </c>
      <c r="H736" s="703">
        <v>42546</v>
      </c>
      <c r="I736" s="704">
        <v>1538.46</v>
      </c>
      <c r="J736" s="704">
        <v>1</v>
      </c>
      <c r="K736" s="704">
        <f t="shared" si="11"/>
        <v>1538.46</v>
      </c>
      <c r="L736" s="702"/>
      <c r="M736" s="702" t="s">
        <v>4540</v>
      </c>
      <c r="N736" s="703">
        <v>42550</v>
      </c>
      <c r="O736" s="702" t="s">
        <v>72</v>
      </c>
    </row>
    <row r="737" spans="1:15" s="705" customFormat="1" x14ac:dyDescent="0.2">
      <c r="A737" s="702" t="s">
        <v>890</v>
      </c>
      <c r="B737" s="702" t="s">
        <v>900</v>
      </c>
      <c r="C737" s="702" t="s">
        <v>891</v>
      </c>
      <c r="D737" s="702" t="s">
        <v>4755</v>
      </c>
      <c r="E737" s="702" t="s">
        <v>4756</v>
      </c>
      <c r="F737" s="702" t="s">
        <v>4757</v>
      </c>
      <c r="G737" s="702" t="s">
        <v>4758</v>
      </c>
      <c r="H737" s="703">
        <v>42541</v>
      </c>
      <c r="I737" s="704">
        <v>1781.56</v>
      </c>
      <c r="J737" s="704">
        <v>1</v>
      </c>
      <c r="K737" s="704">
        <f t="shared" si="11"/>
        <v>1781.56</v>
      </c>
      <c r="L737" s="702"/>
      <c r="M737" s="702" t="s">
        <v>4540</v>
      </c>
      <c r="N737" s="703">
        <v>42551</v>
      </c>
      <c r="O737" s="702" t="s">
        <v>72</v>
      </c>
    </row>
    <row r="738" spans="1:15" s="705" customFormat="1" x14ac:dyDescent="0.2">
      <c r="A738" s="702" t="s">
        <v>890</v>
      </c>
      <c r="B738" s="702" t="s">
        <v>900</v>
      </c>
      <c r="C738" s="702" t="s">
        <v>891</v>
      </c>
      <c r="D738" s="702" t="s">
        <v>4759</v>
      </c>
      <c r="E738" s="702" t="s">
        <v>4760</v>
      </c>
      <c r="F738" s="702" t="s">
        <v>4761</v>
      </c>
      <c r="G738" s="702" t="s">
        <v>4762</v>
      </c>
      <c r="H738" s="703">
        <v>42548</v>
      </c>
      <c r="I738" s="704">
        <v>808.91</v>
      </c>
      <c r="J738" s="704">
        <v>1</v>
      </c>
      <c r="K738" s="704">
        <f t="shared" si="11"/>
        <v>808.91</v>
      </c>
      <c r="L738" s="702"/>
      <c r="M738" s="702" t="s">
        <v>4540</v>
      </c>
      <c r="N738" s="703">
        <v>42550</v>
      </c>
      <c r="O738" s="702" t="s">
        <v>72</v>
      </c>
    </row>
    <row r="739" spans="1:15" s="705" customFormat="1" x14ac:dyDescent="0.2">
      <c r="A739" s="702" t="s">
        <v>890</v>
      </c>
      <c r="B739" s="702" t="s">
        <v>900</v>
      </c>
      <c r="C739" s="702" t="s">
        <v>891</v>
      </c>
      <c r="D739" s="702" t="s">
        <v>4763</v>
      </c>
      <c r="E739" s="702" t="s">
        <v>4764</v>
      </c>
      <c r="F739" s="702" t="s">
        <v>4765</v>
      </c>
      <c r="G739" s="702" t="s">
        <v>4766</v>
      </c>
      <c r="H739" s="703">
        <v>42551</v>
      </c>
      <c r="I739" s="704">
        <v>335.35</v>
      </c>
      <c r="J739" s="704">
        <v>1</v>
      </c>
      <c r="K739" s="704">
        <f t="shared" si="11"/>
        <v>335.35</v>
      </c>
      <c r="L739" s="702"/>
      <c r="M739" s="702" t="s">
        <v>4540</v>
      </c>
      <c r="N739" s="703">
        <v>42551</v>
      </c>
      <c r="O739" s="702" t="s">
        <v>72</v>
      </c>
    </row>
    <row r="740" spans="1:15" s="705" customFormat="1" x14ac:dyDescent="0.2">
      <c r="A740" s="702" t="s">
        <v>890</v>
      </c>
      <c r="B740" s="702" t="s">
        <v>900</v>
      </c>
      <c r="C740" s="702" t="s">
        <v>891</v>
      </c>
      <c r="D740" s="702" t="s">
        <v>4767</v>
      </c>
      <c r="E740" s="702" t="s">
        <v>4768</v>
      </c>
      <c r="F740" s="702" t="s">
        <v>4769</v>
      </c>
      <c r="G740" s="702" t="s">
        <v>4770</v>
      </c>
      <c r="H740" s="703">
        <v>42549</v>
      </c>
      <c r="I740" s="704">
        <v>5445</v>
      </c>
      <c r="J740" s="704">
        <v>1</v>
      </c>
      <c r="K740" s="704">
        <f t="shared" si="11"/>
        <v>5445</v>
      </c>
      <c r="L740" s="702"/>
      <c r="M740" s="702" t="s">
        <v>71</v>
      </c>
      <c r="N740" s="703">
        <v>42551</v>
      </c>
      <c r="O740" s="702" t="s">
        <v>72</v>
      </c>
    </row>
    <row r="741" spans="1:15" s="705" customFormat="1" x14ac:dyDescent="0.2">
      <c r="A741" s="702" t="s">
        <v>890</v>
      </c>
      <c r="B741" s="702" t="s">
        <v>900</v>
      </c>
      <c r="C741" s="702" t="s">
        <v>891</v>
      </c>
      <c r="D741" s="702" t="s">
        <v>4767</v>
      </c>
      <c r="E741" s="702" t="s">
        <v>4768</v>
      </c>
      <c r="F741" s="702" t="s">
        <v>4769</v>
      </c>
      <c r="G741" s="702" t="s">
        <v>4771</v>
      </c>
      <c r="H741" s="703">
        <v>42543</v>
      </c>
      <c r="I741" s="704">
        <v>6352.5</v>
      </c>
      <c r="J741" s="704">
        <v>1</v>
      </c>
      <c r="K741" s="704">
        <f t="shared" si="11"/>
        <v>6352.5</v>
      </c>
      <c r="L741" s="702"/>
      <c r="M741" s="702" t="s">
        <v>71</v>
      </c>
      <c r="N741" s="703">
        <v>42551</v>
      </c>
      <c r="O741" s="702" t="s">
        <v>72</v>
      </c>
    </row>
    <row r="742" spans="1:15" s="705" customFormat="1" x14ac:dyDescent="0.2">
      <c r="A742" s="702" t="s">
        <v>890</v>
      </c>
      <c r="B742" s="702" t="s">
        <v>900</v>
      </c>
      <c r="C742" s="702" t="s">
        <v>891</v>
      </c>
      <c r="D742" s="702" t="s">
        <v>4772</v>
      </c>
      <c r="E742" s="702" t="s">
        <v>4773</v>
      </c>
      <c r="F742" s="702" t="s">
        <v>4774</v>
      </c>
      <c r="G742" s="702" t="s">
        <v>4775</v>
      </c>
      <c r="H742" s="703">
        <v>42530</v>
      </c>
      <c r="I742" s="704">
        <v>1209.18</v>
      </c>
      <c r="J742" s="704">
        <v>1</v>
      </c>
      <c r="K742" s="704">
        <f t="shared" si="11"/>
        <v>1209.18</v>
      </c>
      <c r="L742" s="702" t="s">
        <v>4776</v>
      </c>
      <c r="M742" s="702" t="s">
        <v>174</v>
      </c>
      <c r="N742" s="703">
        <v>42551</v>
      </c>
      <c r="O742" s="702" t="s">
        <v>72</v>
      </c>
    </row>
    <row r="743" spans="1:15" s="705" customFormat="1" x14ac:dyDescent="0.2">
      <c r="A743" s="702" t="s">
        <v>890</v>
      </c>
      <c r="B743" s="702" t="s">
        <v>900</v>
      </c>
      <c r="C743" s="702" t="s">
        <v>891</v>
      </c>
      <c r="D743" s="702" t="s">
        <v>4777</v>
      </c>
      <c r="E743" s="702" t="s">
        <v>4778</v>
      </c>
      <c r="F743" s="702" t="s">
        <v>4779</v>
      </c>
      <c r="G743" s="702" t="s">
        <v>4780</v>
      </c>
      <c r="H743" s="703">
        <v>42538</v>
      </c>
      <c r="I743" s="704">
        <v>26.1</v>
      </c>
      <c r="J743" s="704">
        <v>1</v>
      </c>
      <c r="K743" s="704">
        <f t="shared" si="11"/>
        <v>26.1</v>
      </c>
      <c r="L743" s="702"/>
      <c r="M743" s="702" t="s">
        <v>4781</v>
      </c>
      <c r="N743" s="703">
        <v>42543</v>
      </c>
      <c r="O743" s="702" t="s">
        <v>72</v>
      </c>
    </row>
    <row r="744" spans="1:15" s="705" customFormat="1" x14ac:dyDescent="0.2">
      <c r="A744" s="702" t="s">
        <v>890</v>
      </c>
      <c r="B744" s="702" t="s">
        <v>900</v>
      </c>
      <c r="C744" s="702" t="s">
        <v>891</v>
      </c>
      <c r="D744" s="702" t="s">
        <v>4777</v>
      </c>
      <c r="E744" s="702" t="s">
        <v>4778</v>
      </c>
      <c r="F744" s="702" t="s">
        <v>4779</v>
      </c>
      <c r="G744" s="702" t="s">
        <v>4782</v>
      </c>
      <c r="H744" s="703">
        <v>42530</v>
      </c>
      <c r="I744" s="704">
        <v>308.86</v>
      </c>
      <c r="J744" s="704">
        <v>1</v>
      </c>
      <c r="K744" s="704">
        <f t="shared" si="11"/>
        <v>308.86</v>
      </c>
      <c r="L744" s="702"/>
      <c r="M744" s="702" t="s">
        <v>434</v>
      </c>
      <c r="N744" s="703">
        <v>42541</v>
      </c>
      <c r="O744" s="702" t="s">
        <v>72</v>
      </c>
    </row>
    <row r="745" spans="1:15" s="705" customFormat="1" x14ac:dyDescent="0.2">
      <c r="A745" s="702" t="s">
        <v>890</v>
      </c>
      <c r="B745" s="702" t="s">
        <v>900</v>
      </c>
      <c r="C745" s="702" t="s">
        <v>891</v>
      </c>
      <c r="D745" s="702" t="s">
        <v>4783</v>
      </c>
      <c r="E745" s="702" t="s">
        <v>4784</v>
      </c>
      <c r="F745" s="702" t="s">
        <v>4785</v>
      </c>
      <c r="G745" s="702" t="s">
        <v>4721</v>
      </c>
      <c r="H745" s="703">
        <v>42551</v>
      </c>
      <c r="I745" s="704">
        <v>1040.0999999999999</v>
      </c>
      <c r="J745" s="704">
        <v>1</v>
      </c>
      <c r="K745" s="704">
        <f t="shared" si="11"/>
        <v>1040.0999999999999</v>
      </c>
      <c r="L745" s="702"/>
      <c r="M745" s="702" t="s">
        <v>1827</v>
      </c>
      <c r="N745" s="703">
        <v>42551</v>
      </c>
      <c r="O745" s="702" t="s">
        <v>72</v>
      </c>
    </row>
    <row r="746" spans="1:15" s="705" customFormat="1" x14ac:dyDescent="0.2">
      <c r="A746" s="702" t="s">
        <v>890</v>
      </c>
      <c r="B746" s="702" t="s">
        <v>900</v>
      </c>
      <c r="C746" s="702" t="s">
        <v>891</v>
      </c>
      <c r="D746" s="702" t="s">
        <v>4786</v>
      </c>
      <c r="E746" s="702" t="s">
        <v>4787</v>
      </c>
      <c r="F746" s="702" t="s">
        <v>4788</v>
      </c>
      <c r="G746" s="702" t="s">
        <v>4789</v>
      </c>
      <c r="H746" s="703">
        <v>42521</v>
      </c>
      <c r="I746" s="704">
        <v>76</v>
      </c>
      <c r="J746" s="704">
        <v>1</v>
      </c>
      <c r="K746" s="704">
        <f t="shared" si="11"/>
        <v>76</v>
      </c>
      <c r="L746" s="702"/>
      <c r="M746" s="702" t="s">
        <v>4790</v>
      </c>
      <c r="N746" s="703">
        <v>42537</v>
      </c>
      <c r="O746" s="702" t="s">
        <v>1735</v>
      </c>
    </row>
    <row r="747" spans="1:15" s="705" customFormat="1" x14ac:dyDescent="0.2">
      <c r="A747" s="702" t="s">
        <v>890</v>
      </c>
      <c r="B747" s="702" t="s">
        <v>900</v>
      </c>
      <c r="C747" s="702" t="s">
        <v>891</v>
      </c>
      <c r="D747" s="702" t="s">
        <v>4791</v>
      </c>
      <c r="E747" s="702" t="s">
        <v>4792</v>
      </c>
      <c r="F747" s="702" t="s">
        <v>4793</v>
      </c>
      <c r="G747" s="702" t="s">
        <v>4794</v>
      </c>
      <c r="H747" s="703">
        <v>42535</v>
      </c>
      <c r="I747" s="704">
        <v>160</v>
      </c>
      <c r="J747" s="704">
        <v>1</v>
      </c>
      <c r="K747" s="704">
        <f t="shared" si="11"/>
        <v>160</v>
      </c>
      <c r="L747" s="702"/>
      <c r="M747" s="702" t="s">
        <v>1961</v>
      </c>
      <c r="N747" s="703">
        <v>42541</v>
      </c>
      <c r="O747" s="702" t="s">
        <v>72</v>
      </c>
    </row>
    <row r="748" spans="1:15" s="705" customFormat="1" x14ac:dyDescent="0.2">
      <c r="A748" s="702" t="s">
        <v>890</v>
      </c>
      <c r="B748" s="702" t="s">
        <v>900</v>
      </c>
      <c r="C748" s="702" t="s">
        <v>891</v>
      </c>
      <c r="D748" s="702" t="s">
        <v>4795</v>
      </c>
      <c r="E748" s="702" t="s">
        <v>4796</v>
      </c>
      <c r="F748" s="702" t="s">
        <v>4797</v>
      </c>
      <c r="G748" s="702" t="s">
        <v>4798</v>
      </c>
      <c r="H748" s="703">
        <v>42475</v>
      </c>
      <c r="I748" s="704">
        <v>70</v>
      </c>
      <c r="J748" s="704">
        <v>1</v>
      </c>
      <c r="K748" s="704">
        <f t="shared" si="11"/>
        <v>70</v>
      </c>
      <c r="L748" s="702"/>
      <c r="M748" s="702" t="s">
        <v>1961</v>
      </c>
      <c r="N748" s="703">
        <v>42551</v>
      </c>
      <c r="O748" s="702" t="s">
        <v>72</v>
      </c>
    </row>
    <row r="749" spans="1:15" s="705" customFormat="1" x14ac:dyDescent="0.2">
      <c r="A749" s="702" t="s">
        <v>890</v>
      </c>
      <c r="B749" s="702" t="s">
        <v>900</v>
      </c>
      <c r="C749" s="702" t="s">
        <v>891</v>
      </c>
      <c r="D749" s="702" t="s">
        <v>4799</v>
      </c>
      <c r="E749" s="702" t="s">
        <v>4800</v>
      </c>
      <c r="F749" s="702" t="s">
        <v>4801</v>
      </c>
      <c r="G749" s="702" t="s">
        <v>4802</v>
      </c>
      <c r="H749" s="703">
        <v>42530</v>
      </c>
      <c r="I749" s="704">
        <v>80</v>
      </c>
      <c r="J749" s="704">
        <v>1</v>
      </c>
      <c r="K749" s="704">
        <f t="shared" si="11"/>
        <v>80</v>
      </c>
      <c r="L749" s="702"/>
      <c r="M749" s="702" t="s">
        <v>304</v>
      </c>
      <c r="N749" s="703">
        <v>42550</v>
      </c>
      <c r="O749" s="702" t="s">
        <v>72</v>
      </c>
    </row>
    <row r="750" spans="1:15" s="705" customFormat="1" x14ac:dyDescent="0.2">
      <c r="A750" s="702" t="s">
        <v>890</v>
      </c>
      <c r="B750" s="702" t="s">
        <v>900</v>
      </c>
      <c r="C750" s="702" t="s">
        <v>891</v>
      </c>
      <c r="D750" s="702" t="s">
        <v>4799</v>
      </c>
      <c r="E750" s="702" t="s">
        <v>4800</v>
      </c>
      <c r="F750" s="702" t="s">
        <v>4801</v>
      </c>
      <c r="G750" s="702" t="s">
        <v>4803</v>
      </c>
      <c r="H750" s="703">
        <v>42530</v>
      </c>
      <c r="I750" s="704">
        <v>125</v>
      </c>
      <c r="J750" s="704">
        <v>1</v>
      </c>
      <c r="K750" s="704">
        <f t="shared" si="11"/>
        <v>125</v>
      </c>
      <c r="L750" s="702"/>
      <c r="M750" s="702" t="s">
        <v>304</v>
      </c>
      <c r="N750" s="703">
        <v>42550</v>
      </c>
      <c r="O750" s="702" t="s">
        <v>72</v>
      </c>
    </row>
    <row r="751" spans="1:15" s="705" customFormat="1" x14ac:dyDescent="0.2">
      <c r="A751" s="702" t="s">
        <v>890</v>
      </c>
      <c r="B751" s="702" t="s">
        <v>900</v>
      </c>
      <c r="C751" s="702" t="s">
        <v>891</v>
      </c>
      <c r="D751" s="702" t="s">
        <v>1699</v>
      </c>
      <c r="E751" s="702" t="s">
        <v>1700</v>
      </c>
      <c r="F751" s="702" t="s">
        <v>1701</v>
      </c>
      <c r="G751" s="702" t="s">
        <v>4804</v>
      </c>
      <c r="H751" s="703">
        <v>42537</v>
      </c>
      <c r="I751" s="704">
        <v>84.7</v>
      </c>
      <c r="J751" s="704">
        <v>1</v>
      </c>
      <c r="K751" s="704">
        <f t="shared" si="11"/>
        <v>84.7</v>
      </c>
      <c r="L751" s="702"/>
      <c r="M751" s="702" t="s">
        <v>418</v>
      </c>
      <c r="N751" s="703">
        <v>42544</v>
      </c>
      <c r="O751" s="702" t="s">
        <v>72</v>
      </c>
    </row>
    <row r="752" spans="1:15" s="705" customFormat="1" x14ac:dyDescent="0.2">
      <c r="A752" s="702" t="s">
        <v>890</v>
      </c>
      <c r="B752" s="702" t="s">
        <v>900</v>
      </c>
      <c r="C752" s="702" t="s">
        <v>891</v>
      </c>
      <c r="D752" s="702" t="s">
        <v>1699</v>
      </c>
      <c r="E752" s="702" t="s">
        <v>1700</v>
      </c>
      <c r="F752" s="702" t="s">
        <v>1701</v>
      </c>
      <c r="G752" s="702" t="s">
        <v>4805</v>
      </c>
      <c r="H752" s="703">
        <v>42496</v>
      </c>
      <c r="I752" s="704">
        <v>417.45</v>
      </c>
      <c r="J752" s="704">
        <v>1</v>
      </c>
      <c r="K752" s="704">
        <f t="shared" si="11"/>
        <v>417.45</v>
      </c>
      <c r="L752" s="702"/>
      <c r="M752" s="702" t="s">
        <v>406</v>
      </c>
      <c r="N752" s="703">
        <v>42536</v>
      </c>
      <c r="O752" s="702" t="s">
        <v>72</v>
      </c>
    </row>
    <row r="753" spans="1:15" s="705" customFormat="1" x14ac:dyDescent="0.2">
      <c r="A753" s="702" t="s">
        <v>890</v>
      </c>
      <c r="B753" s="702" t="s">
        <v>900</v>
      </c>
      <c r="C753" s="702" t="s">
        <v>891</v>
      </c>
      <c r="D753" s="702" t="s">
        <v>168</v>
      </c>
      <c r="E753" s="702" t="s">
        <v>169</v>
      </c>
      <c r="F753" s="702" t="s">
        <v>170</v>
      </c>
      <c r="G753" s="702" t="s">
        <v>4806</v>
      </c>
      <c r="H753" s="703">
        <v>42535</v>
      </c>
      <c r="I753" s="704">
        <v>785.59</v>
      </c>
      <c r="J753" s="704">
        <v>1</v>
      </c>
      <c r="K753" s="704">
        <f t="shared" si="11"/>
        <v>785.59</v>
      </c>
      <c r="L753" s="702"/>
      <c r="M753" s="702" t="s">
        <v>135</v>
      </c>
      <c r="N753" s="703">
        <v>42535</v>
      </c>
      <c r="O753" s="702" t="s">
        <v>72</v>
      </c>
    </row>
    <row r="754" spans="1:15" s="705" customFormat="1" x14ac:dyDescent="0.2">
      <c r="A754" s="702" t="s">
        <v>890</v>
      </c>
      <c r="B754" s="702" t="s">
        <v>900</v>
      </c>
      <c r="C754" s="702" t="s">
        <v>891</v>
      </c>
      <c r="D754" s="702" t="s">
        <v>4807</v>
      </c>
      <c r="E754" s="702" t="s">
        <v>4808</v>
      </c>
      <c r="F754" s="702" t="s">
        <v>4809</v>
      </c>
      <c r="G754" s="702" t="s">
        <v>4810</v>
      </c>
      <c r="H754" s="703">
        <v>42535</v>
      </c>
      <c r="I754" s="704">
        <v>553.24</v>
      </c>
      <c r="J754" s="704">
        <v>1</v>
      </c>
      <c r="K754" s="704">
        <f t="shared" si="11"/>
        <v>553.24</v>
      </c>
      <c r="L754" s="702"/>
      <c r="M754" s="702" t="s">
        <v>132</v>
      </c>
      <c r="N754" s="703">
        <v>42542</v>
      </c>
      <c r="O754" s="702" t="s">
        <v>72</v>
      </c>
    </row>
    <row r="755" spans="1:15" s="705" customFormat="1" x14ac:dyDescent="0.2">
      <c r="A755" s="702" t="s">
        <v>890</v>
      </c>
      <c r="B755" s="702" t="s">
        <v>900</v>
      </c>
      <c r="C755" s="702" t="s">
        <v>891</v>
      </c>
      <c r="D755" s="702" t="s">
        <v>478</v>
      </c>
      <c r="E755" s="702" t="s">
        <v>479</v>
      </c>
      <c r="F755" s="702" t="s">
        <v>480</v>
      </c>
      <c r="G755" s="702" t="s">
        <v>4811</v>
      </c>
      <c r="H755" s="703">
        <v>42529</v>
      </c>
      <c r="I755" s="704">
        <v>1397.6</v>
      </c>
      <c r="J755" s="704">
        <v>1</v>
      </c>
      <c r="K755" s="704">
        <f t="shared" si="11"/>
        <v>1397.6</v>
      </c>
      <c r="L755" s="702"/>
      <c r="M755" s="702" t="s">
        <v>304</v>
      </c>
      <c r="N755" s="703">
        <v>42535</v>
      </c>
      <c r="O755" s="702" t="s">
        <v>72</v>
      </c>
    </row>
    <row r="756" spans="1:15" s="705" customFormat="1" x14ac:dyDescent="0.2">
      <c r="A756" s="702" t="s">
        <v>890</v>
      </c>
      <c r="B756" s="702" t="s">
        <v>900</v>
      </c>
      <c r="C756" s="702" t="s">
        <v>891</v>
      </c>
      <c r="D756" s="702" t="s">
        <v>478</v>
      </c>
      <c r="E756" s="702" t="s">
        <v>479</v>
      </c>
      <c r="F756" s="702" t="s">
        <v>480</v>
      </c>
      <c r="G756" s="702" t="s">
        <v>4812</v>
      </c>
      <c r="H756" s="703">
        <v>42527</v>
      </c>
      <c r="I756" s="704">
        <v>150</v>
      </c>
      <c r="J756" s="704">
        <v>1</v>
      </c>
      <c r="K756" s="704">
        <f t="shared" si="11"/>
        <v>150</v>
      </c>
      <c r="L756" s="702"/>
      <c r="M756" s="702" t="s">
        <v>3425</v>
      </c>
      <c r="N756" s="703">
        <v>42549</v>
      </c>
      <c r="O756" s="702" t="s">
        <v>72</v>
      </c>
    </row>
    <row r="757" spans="1:15" s="705" customFormat="1" x14ac:dyDescent="0.2">
      <c r="A757" s="702" t="s">
        <v>890</v>
      </c>
      <c r="B757" s="702" t="s">
        <v>900</v>
      </c>
      <c r="C757" s="702" t="s">
        <v>891</v>
      </c>
      <c r="D757" s="702" t="s">
        <v>478</v>
      </c>
      <c r="E757" s="702" t="s">
        <v>479</v>
      </c>
      <c r="F757" s="702" t="s">
        <v>480</v>
      </c>
      <c r="G757" s="702" t="s">
        <v>4814</v>
      </c>
      <c r="H757" s="703">
        <v>42471</v>
      </c>
      <c r="I757" s="704">
        <v>150</v>
      </c>
      <c r="J757" s="704">
        <v>1</v>
      </c>
      <c r="K757" s="704">
        <f t="shared" si="11"/>
        <v>150</v>
      </c>
      <c r="L757" s="702"/>
      <c r="M757" s="702" t="s">
        <v>3425</v>
      </c>
      <c r="N757" s="703">
        <v>42549</v>
      </c>
      <c r="O757" s="702" t="s">
        <v>72</v>
      </c>
    </row>
    <row r="758" spans="1:15" s="705" customFormat="1" x14ac:dyDescent="0.2">
      <c r="A758" s="702" t="s">
        <v>890</v>
      </c>
      <c r="B758" s="702" t="s">
        <v>900</v>
      </c>
      <c r="C758" s="702" t="s">
        <v>891</v>
      </c>
      <c r="D758" s="702" t="s">
        <v>935</v>
      </c>
      <c r="E758" s="702" t="s">
        <v>936</v>
      </c>
      <c r="F758" s="702" t="s">
        <v>937</v>
      </c>
      <c r="G758" s="702" t="s">
        <v>4815</v>
      </c>
      <c r="H758" s="703">
        <v>42542</v>
      </c>
      <c r="I758" s="704">
        <v>220</v>
      </c>
      <c r="J758" s="704">
        <v>1</v>
      </c>
      <c r="K758" s="704">
        <f t="shared" si="11"/>
        <v>220</v>
      </c>
      <c r="L758" s="702"/>
      <c r="M758" s="702" t="s">
        <v>4816</v>
      </c>
      <c r="N758" s="703">
        <v>42548</v>
      </c>
      <c r="O758" s="702" t="s">
        <v>72</v>
      </c>
    </row>
    <row r="759" spans="1:15" s="705" customFormat="1" x14ac:dyDescent="0.2">
      <c r="A759" s="702" t="s">
        <v>890</v>
      </c>
      <c r="B759" s="702" t="s">
        <v>900</v>
      </c>
      <c r="C759" s="702" t="s">
        <v>891</v>
      </c>
      <c r="D759" s="702" t="s">
        <v>4817</v>
      </c>
      <c r="E759" s="702" t="s">
        <v>4818</v>
      </c>
      <c r="F759" s="702" t="s">
        <v>4819</v>
      </c>
      <c r="G759" s="702" t="s">
        <v>4820</v>
      </c>
      <c r="H759" s="703">
        <v>42538</v>
      </c>
      <c r="I759" s="704">
        <v>76</v>
      </c>
      <c r="J759" s="704">
        <v>1</v>
      </c>
      <c r="K759" s="704">
        <f t="shared" si="11"/>
        <v>76</v>
      </c>
      <c r="L759" s="702"/>
      <c r="M759" s="702" t="s">
        <v>394</v>
      </c>
      <c r="N759" s="703">
        <v>42551</v>
      </c>
      <c r="O759" s="702" t="s">
        <v>72</v>
      </c>
    </row>
    <row r="760" spans="1:15" s="705" customFormat="1" x14ac:dyDescent="0.2">
      <c r="A760" s="702" t="s">
        <v>890</v>
      </c>
      <c r="B760" s="702" t="s">
        <v>900</v>
      </c>
      <c r="C760" s="702" t="s">
        <v>891</v>
      </c>
      <c r="D760" s="702" t="s">
        <v>4817</v>
      </c>
      <c r="E760" s="702" t="s">
        <v>4818</v>
      </c>
      <c r="F760" s="702" t="s">
        <v>4819</v>
      </c>
      <c r="G760" s="702" t="s">
        <v>4821</v>
      </c>
      <c r="H760" s="703">
        <v>42538</v>
      </c>
      <c r="I760" s="704">
        <v>76</v>
      </c>
      <c r="J760" s="704">
        <v>1</v>
      </c>
      <c r="K760" s="704">
        <f t="shared" si="11"/>
        <v>76</v>
      </c>
      <c r="L760" s="702"/>
      <c r="M760" s="702" t="s">
        <v>394</v>
      </c>
      <c r="N760" s="703">
        <v>42551</v>
      </c>
      <c r="O760" s="702" t="s">
        <v>72</v>
      </c>
    </row>
    <row r="761" spans="1:15" s="705" customFormat="1" x14ac:dyDescent="0.2">
      <c r="A761" s="702" t="s">
        <v>890</v>
      </c>
      <c r="B761" s="702" t="s">
        <v>900</v>
      </c>
      <c r="C761" s="702" t="s">
        <v>891</v>
      </c>
      <c r="D761" s="702" t="s">
        <v>4822</v>
      </c>
      <c r="E761" s="702" t="s">
        <v>4823</v>
      </c>
      <c r="F761" s="702" t="s">
        <v>4824</v>
      </c>
      <c r="G761" s="702" t="s">
        <v>4825</v>
      </c>
      <c r="H761" s="703">
        <v>42538</v>
      </c>
      <c r="I761" s="704">
        <v>195.02</v>
      </c>
      <c r="J761" s="704">
        <v>1</v>
      </c>
      <c r="K761" s="704">
        <f t="shared" si="11"/>
        <v>195.02</v>
      </c>
      <c r="L761" s="702"/>
      <c r="M761" s="702" t="s">
        <v>380</v>
      </c>
      <c r="N761" s="703">
        <v>42543</v>
      </c>
      <c r="O761" s="702" t="s">
        <v>72</v>
      </c>
    </row>
    <row r="762" spans="1:15" s="705" customFormat="1" x14ac:dyDescent="0.2">
      <c r="A762" s="702" t="s">
        <v>890</v>
      </c>
      <c r="B762" s="702" t="s">
        <v>900</v>
      </c>
      <c r="C762" s="702" t="s">
        <v>891</v>
      </c>
      <c r="D762" s="702" t="s">
        <v>4822</v>
      </c>
      <c r="E762" s="702" t="s">
        <v>4823</v>
      </c>
      <c r="F762" s="702" t="s">
        <v>4824</v>
      </c>
      <c r="G762" s="702" t="s">
        <v>4826</v>
      </c>
      <c r="H762" s="703">
        <v>42523</v>
      </c>
      <c r="I762" s="704">
        <v>412.06</v>
      </c>
      <c r="J762" s="704">
        <v>1</v>
      </c>
      <c r="K762" s="704">
        <f t="shared" si="11"/>
        <v>412.06</v>
      </c>
      <c r="L762" s="702"/>
      <c r="M762" s="702" t="s">
        <v>380</v>
      </c>
      <c r="N762" s="703">
        <v>42544</v>
      </c>
      <c r="O762" s="702" t="s">
        <v>72</v>
      </c>
    </row>
    <row r="763" spans="1:15" s="705" customFormat="1" x14ac:dyDescent="0.2">
      <c r="A763" s="702" t="s">
        <v>890</v>
      </c>
      <c r="B763" s="702" t="s">
        <v>900</v>
      </c>
      <c r="C763" s="702" t="s">
        <v>891</v>
      </c>
      <c r="D763" s="702" t="s">
        <v>4827</v>
      </c>
      <c r="E763" s="702" t="s">
        <v>4828</v>
      </c>
      <c r="F763" s="702" t="s">
        <v>4829</v>
      </c>
      <c r="G763" s="702" t="s">
        <v>4830</v>
      </c>
      <c r="H763" s="703">
        <v>42506</v>
      </c>
      <c r="I763" s="704">
        <v>25</v>
      </c>
      <c r="J763" s="704">
        <v>1</v>
      </c>
      <c r="K763" s="704">
        <f t="shared" si="11"/>
        <v>25</v>
      </c>
      <c r="L763" s="702"/>
      <c r="M763" s="702" t="s">
        <v>4831</v>
      </c>
      <c r="N763" s="703">
        <v>42549</v>
      </c>
      <c r="O763" s="702" t="s">
        <v>72</v>
      </c>
    </row>
    <row r="764" spans="1:15" s="705" customFormat="1" x14ac:dyDescent="0.2">
      <c r="A764" s="702" t="s">
        <v>890</v>
      </c>
      <c r="B764" s="702" t="s">
        <v>900</v>
      </c>
      <c r="C764" s="702" t="s">
        <v>891</v>
      </c>
      <c r="D764" s="702" t="s">
        <v>4827</v>
      </c>
      <c r="E764" s="702" t="s">
        <v>4828</v>
      </c>
      <c r="F764" s="702" t="s">
        <v>4829</v>
      </c>
      <c r="G764" s="702" t="s">
        <v>4832</v>
      </c>
      <c r="H764" s="703">
        <v>42506</v>
      </c>
      <c r="I764" s="704">
        <v>25</v>
      </c>
      <c r="J764" s="704">
        <v>1</v>
      </c>
      <c r="K764" s="704">
        <f t="shared" si="11"/>
        <v>25</v>
      </c>
      <c r="L764" s="702"/>
      <c r="M764" s="702" t="s">
        <v>4833</v>
      </c>
      <c r="N764" s="703">
        <v>42549</v>
      </c>
      <c r="O764" s="702" t="s">
        <v>72</v>
      </c>
    </row>
    <row r="765" spans="1:15" s="705" customFormat="1" x14ac:dyDescent="0.2">
      <c r="A765" s="702" t="s">
        <v>890</v>
      </c>
      <c r="B765" s="702" t="s">
        <v>900</v>
      </c>
      <c r="C765" s="702" t="s">
        <v>891</v>
      </c>
      <c r="D765" s="702" t="s">
        <v>4834</v>
      </c>
      <c r="E765" s="702" t="s">
        <v>4835</v>
      </c>
      <c r="F765" s="702" t="s">
        <v>4836</v>
      </c>
      <c r="G765" s="702" t="s">
        <v>3407</v>
      </c>
      <c r="H765" s="703">
        <v>42522</v>
      </c>
      <c r="I765" s="704">
        <v>3031.45</v>
      </c>
      <c r="J765" s="704">
        <v>1</v>
      </c>
      <c r="K765" s="704">
        <f t="shared" si="11"/>
        <v>3031.45</v>
      </c>
      <c r="L765" s="702"/>
      <c r="M765" s="702" t="s">
        <v>4531</v>
      </c>
      <c r="N765" s="703">
        <v>42544</v>
      </c>
      <c r="O765" s="702" t="s">
        <v>460</v>
      </c>
    </row>
    <row r="766" spans="1:15" s="705" customFormat="1" x14ac:dyDescent="0.2">
      <c r="A766" s="702" t="s">
        <v>890</v>
      </c>
      <c r="B766" s="702" t="s">
        <v>900</v>
      </c>
      <c r="C766" s="702" t="s">
        <v>891</v>
      </c>
      <c r="D766" s="702" t="s">
        <v>4837</v>
      </c>
      <c r="E766" s="702" t="s">
        <v>4838</v>
      </c>
      <c r="F766" s="702" t="s">
        <v>4839</v>
      </c>
      <c r="G766" s="702" t="s">
        <v>2332</v>
      </c>
      <c r="H766" s="703">
        <v>42541</v>
      </c>
      <c r="I766" s="704">
        <v>2498.59</v>
      </c>
      <c r="J766" s="704">
        <v>1</v>
      </c>
      <c r="K766" s="704">
        <f t="shared" si="11"/>
        <v>2498.59</v>
      </c>
      <c r="L766" s="702"/>
      <c r="M766" s="702" t="s">
        <v>1671</v>
      </c>
      <c r="N766" s="703">
        <v>42550</v>
      </c>
      <c r="O766" s="702" t="s">
        <v>72</v>
      </c>
    </row>
    <row r="767" spans="1:15" s="705" customFormat="1" x14ac:dyDescent="0.2">
      <c r="A767" s="702" t="s">
        <v>890</v>
      </c>
      <c r="B767" s="702" t="s">
        <v>900</v>
      </c>
      <c r="C767" s="702" t="s">
        <v>891</v>
      </c>
      <c r="D767" s="702" t="s">
        <v>4840</v>
      </c>
      <c r="E767" s="702" t="s">
        <v>4841</v>
      </c>
      <c r="F767" s="702" t="s">
        <v>4842</v>
      </c>
      <c r="G767" s="702" t="s">
        <v>4843</v>
      </c>
      <c r="H767" s="703">
        <v>42537</v>
      </c>
      <c r="I767" s="704">
        <v>800</v>
      </c>
      <c r="J767" s="704">
        <v>1</v>
      </c>
      <c r="K767" s="704">
        <f t="shared" si="11"/>
        <v>800</v>
      </c>
      <c r="L767" s="702"/>
      <c r="M767" s="702" t="s">
        <v>535</v>
      </c>
      <c r="N767" s="703">
        <v>42538</v>
      </c>
      <c r="O767" s="702" t="s">
        <v>72</v>
      </c>
    </row>
    <row r="768" spans="1:15" s="705" customFormat="1" x14ac:dyDescent="0.2">
      <c r="A768" s="702" t="s">
        <v>890</v>
      </c>
      <c r="B768" s="702" t="s">
        <v>900</v>
      </c>
      <c r="C768" s="702" t="s">
        <v>891</v>
      </c>
      <c r="D768" s="702" t="s">
        <v>4840</v>
      </c>
      <c r="E768" s="702" t="s">
        <v>4841</v>
      </c>
      <c r="F768" s="702" t="s">
        <v>4842</v>
      </c>
      <c r="G768" s="702" t="s">
        <v>4844</v>
      </c>
      <c r="H768" s="703">
        <v>42511</v>
      </c>
      <c r="I768" s="704">
        <v>2950</v>
      </c>
      <c r="J768" s="704">
        <v>1</v>
      </c>
      <c r="K768" s="704">
        <f t="shared" si="11"/>
        <v>2950</v>
      </c>
      <c r="L768" s="702"/>
      <c r="M768" s="702" t="s">
        <v>4845</v>
      </c>
      <c r="N768" s="703">
        <v>42548</v>
      </c>
      <c r="O768" s="702" t="s">
        <v>72</v>
      </c>
    </row>
    <row r="769" spans="1:15" s="705" customFormat="1" x14ac:dyDescent="0.2">
      <c r="A769" s="702" t="s">
        <v>890</v>
      </c>
      <c r="B769" s="702" t="s">
        <v>900</v>
      </c>
      <c r="C769" s="702" t="s">
        <v>891</v>
      </c>
      <c r="D769" s="702" t="s">
        <v>4846</v>
      </c>
      <c r="E769" s="702" t="s">
        <v>4847</v>
      </c>
      <c r="F769" s="702" t="s">
        <v>4848</v>
      </c>
      <c r="G769" s="702" t="s">
        <v>2332</v>
      </c>
      <c r="H769" s="703">
        <v>42522</v>
      </c>
      <c r="I769" s="704">
        <v>6050</v>
      </c>
      <c r="J769" s="704">
        <v>1</v>
      </c>
      <c r="K769" s="704">
        <f t="shared" si="11"/>
        <v>6050</v>
      </c>
      <c r="L769" s="702"/>
      <c r="M769" s="702" t="s">
        <v>4223</v>
      </c>
      <c r="N769" s="703">
        <v>42541</v>
      </c>
      <c r="O769" s="702" t="s">
        <v>72</v>
      </c>
    </row>
    <row r="770" spans="1:15" s="705" customFormat="1" x14ac:dyDescent="0.2">
      <c r="A770" s="702" t="s">
        <v>890</v>
      </c>
      <c r="B770" s="702" t="s">
        <v>900</v>
      </c>
      <c r="C770" s="702" t="s">
        <v>891</v>
      </c>
      <c r="D770" s="702" t="s">
        <v>4849</v>
      </c>
      <c r="E770" s="702" t="s">
        <v>4850</v>
      </c>
      <c r="F770" s="702"/>
      <c r="G770" s="702" t="s">
        <v>4851</v>
      </c>
      <c r="H770" s="703">
        <v>42535</v>
      </c>
      <c r="I770" s="704">
        <v>90</v>
      </c>
      <c r="J770" s="704">
        <v>1</v>
      </c>
      <c r="K770" s="704">
        <f t="shared" si="11"/>
        <v>90</v>
      </c>
      <c r="L770" s="702"/>
      <c r="M770" s="702" t="s">
        <v>4852</v>
      </c>
      <c r="N770" s="703">
        <v>42541</v>
      </c>
      <c r="O770" s="702" t="s">
        <v>72</v>
      </c>
    </row>
    <row r="771" spans="1:15" s="705" customFormat="1" x14ac:dyDescent="0.2">
      <c r="A771" s="702" t="s">
        <v>890</v>
      </c>
      <c r="B771" s="702" t="s">
        <v>900</v>
      </c>
      <c r="C771" s="702" t="s">
        <v>891</v>
      </c>
      <c r="D771" s="702" t="s">
        <v>4853</v>
      </c>
      <c r="E771" s="702" t="s">
        <v>4854</v>
      </c>
      <c r="F771" s="702"/>
      <c r="G771" s="702" t="s">
        <v>4855</v>
      </c>
      <c r="H771" s="703">
        <v>42534</v>
      </c>
      <c r="I771" s="704">
        <v>90</v>
      </c>
      <c r="J771" s="704">
        <v>1</v>
      </c>
      <c r="K771" s="704">
        <f t="shared" ref="K771:K834" si="12">I771*J771</f>
        <v>90</v>
      </c>
      <c r="L771" s="702"/>
      <c r="M771" s="702" t="s">
        <v>4852</v>
      </c>
      <c r="N771" s="703">
        <v>42541</v>
      </c>
      <c r="O771" s="702" t="s">
        <v>72</v>
      </c>
    </row>
    <row r="772" spans="1:15" s="705" customFormat="1" x14ac:dyDescent="0.2">
      <c r="A772" s="702" t="s">
        <v>890</v>
      </c>
      <c r="B772" s="702" t="s">
        <v>900</v>
      </c>
      <c r="C772" s="702" t="s">
        <v>891</v>
      </c>
      <c r="D772" s="702" t="s">
        <v>4856</v>
      </c>
      <c r="E772" s="702" t="s">
        <v>4857</v>
      </c>
      <c r="F772" s="702"/>
      <c r="G772" s="702" t="s">
        <v>4858</v>
      </c>
      <c r="H772" s="703">
        <v>42488</v>
      </c>
      <c r="I772" s="704">
        <v>74.8</v>
      </c>
      <c r="J772" s="704">
        <v>1</v>
      </c>
      <c r="K772" s="704">
        <f t="shared" si="12"/>
        <v>74.8</v>
      </c>
      <c r="L772" s="702"/>
      <c r="M772" s="702" t="s">
        <v>379</v>
      </c>
      <c r="N772" s="703">
        <v>42549</v>
      </c>
      <c r="O772" s="702" t="s">
        <v>72</v>
      </c>
    </row>
    <row r="773" spans="1:15" s="705" customFormat="1" x14ac:dyDescent="0.2">
      <c r="A773" s="702" t="s">
        <v>890</v>
      </c>
      <c r="B773" s="702" t="s">
        <v>900</v>
      </c>
      <c r="C773" s="702" t="s">
        <v>891</v>
      </c>
      <c r="D773" s="702" t="s">
        <v>4859</v>
      </c>
      <c r="E773" s="702" t="s">
        <v>4860</v>
      </c>
      <c r="F773" s="702"/>
      <c r="G773" s="702" t="s">
        <v>4861</v>
      </c>
      <c r="H773" s="703">
        <v>42521</v>
      </c>
      <c r="I773" s="704">
        <v>2.4300000000000002</v>
      </c>
      <c r="J773" s="704">
        <v>1</v>
      </c>
      <c r="K773" s="704">
        <f t="shared" si="12"/>
        <v>2.4300000000000002</v>
      </c>
      <c r="L773" s="702"/>
      <c r="M773" s="702" t="s">
        <v>379</v>
      </c>
      <c r="N773" s="703">
        <v>42551</v>
      </c>
      <c r="O773" s="702" t="s">
        <v>1735</v>
      </c>
    </row>
    <row r="774" spans="1:15" s="705" customFormat="1" x14ac:dyDescent="0.2">
      <c r="A774" s="702" t="s">
        <v>890</v>
      </c>
      <c r="B774" s="702" t="s">
        <v>900</v>
      </c>
      <c r="C774" s="702" t="s">
        <v>891</v>
      </c>
      <c r="D774" s="702" t="s">
        <v>4862</v>
      </c>
      <c r="E774" s="702" t="s">
        <v>4863</v>
      </c>
      <c r="F774" s="702"/>
      <c r="G774" s="702" t="s">
        <v>4864</v>
      </c>
      <c r="H774" s="703">
        <v>42523</v>
      </c>
      <c r="I774" s="704">
        <v>700</v>
      </c>
      <c r="J774" s="704">
        <v>1</v>
      </c>
      <c r="K774" s="704">
        <f t="shared" si="12"/>
        <v>700</v>
      </c>
      <c r="L774" s="702"/>
      <c r="M774" s="702" t="s">
        <v>535</v>
      </c>
      <c r="N774" s="703">
        <v>42524</v>
      </c>
      <c r="O774" s="702" t="s">
        <v>72</v>
      </c>
    </row>
    <row r="775" spans="1:15" s="705" customFormat="1" x14ac:dyDescent="0.2">
      <c r="A775" s="702" t="s">
        <v>890</v>
      </c>
      <c r="B775" s="702" t="s">
        <v>900</v>
      </c>
      <c r="C775" s="702" t="s">
        <v>891</v>
      </c>
      <c r="D775" s="702" t="s">
        <v>4865</v>
      </c>
      <c r="E775" s="702" t="s">
        <v>4866</v>
      </c>
      <c r="F775" s="702"/>
      <c r="G775" s="702" t="s">
        <v>4867</v>
      </c>
      <c r="H775" s="703">
        <v>42474</v>
      </c>
      <c r="I775" s="704">
        <v>267.38</v>
      </c>
      <c r="J775" s="704">
        <v>1</v>
      </c>
      <c r="K775" s="704">
        <f t="shared" si="12"/>
        <v>267.38</v>
      </c>
      <c r="L775" s="702"/>
      <c r="M775" s="702" t="s">
        <v>898</v>
      </c>
      <c r="N775" s="703">
        <v>42550</v>
      </c>
      <c r="O775" s="702" t="s">
        <v>72</v>
      </c>
    </row>
    <row r="776" spans="1:15" s="705" customFormat="1" x14ac:dyDescent="0.2">
      <c r="A776" s="702" t="s">
        <v>890</v>
      </c>
      <c r="B776" s="702" t="s">
        <v>900</v>
      </c>
      <c r="C776" s="702" t="s">
        <v>891</v>
      </c>
      <c r="D776" s="702" t="s">
        <v>4868</v>
      </c>
      <c r="E776" s="702" t="s">
        <v>4869</v>
      </c>
      <c r="F776" s="702" t="s">
        <v>4870</v>
      </c>
      <c r="G776" s="702" t="s">
        <v>4871</v>
      </c>
      <c r="H776" s="703">
        <v>42548</v>
      </c>
      <c r="I776" s="704">
        <v>190.63</v>
      </c>
      <c r="J776" s="704">
        <v>1</v>
      </c>
      <c r="K776" s="704">
        <f t="shared" si="12"/>
        <v>190.63</v>
      </c>
      <c r="L776" s="702"/>
      <c r="M776" s="702" t="s">
        <v>306</v>
      </c>
      <c r="N776" s="703">
        <v>42550</v>
      </c>
      <c r="O776" s="702" t="s">
        <v>72</v>
      </c>
    </row>
    <row r="777" spans="1:15" s="705" customFormat="1" x14ac:dyDescent="0.2">
      <c r="A777" s="702" t="s">
        <v>890</v>
      </c>
      <c r="B777" s="702" t="s">
        <v>900</v>
      </c>
      <c r="C777" s="702" t="s">
        <v>891</v>
      </c>
      <c r="D777" s="702" t="s">
        <v>4868</v>
      </c>
      <c r="E777" s="702" t="s">
        <v>4869</v>
      </c>
      <c r="F777" s="702" t="s">
        <v>4870</v>
      </c>
      <c r="G777" s="702" t="s">
        <v>4872</v>
      </c>
      <c r="H777" s="703">
        <v>42548</v>
      </c>
      <c r="I777" s="704">
        <v>1839</v>
      </c>
      <c r="J777" s="704">
        <v>1</v>
      </c>
      <c r="K777" s="704">
        <f t="shared" si="12"/>
        <v>1839</v>
      </c>
      <c r="L777" s="702"/>
      <c r="M777" s="702" t="s">
        <v>306</v>
      </c>
      <c r="N777" s="703">
        <v>42550</v>
      </c>
      <c r="O777" s="702" t="s">
        <v>72</v>
      </c>
    </row>
    <row r="778" spans="1:15" s="705" customFormat="1" x14ac:dyDescent="0.2">
      <c r="A778" s="702" t="s">
        <v>890</v>
      </c>
      <c r="B778" s="702" t="s">
        <v>900</v>
      </c>
      <c r="C778" s="702" t="s">
        <v>891</v>
      </c>
      <c r="D778" s="702" t="s">
        <v>4873</v>
      </c>
      <c r="E778" s="702" t="s">
        <v>4874</v>
      </c>
      <c r="F778" s="702" t="s">
        <v>4875</v>
      </c>
      <c r="G778" s="702" t="s">
        <v>4876</v>
      </c>
      <c r="H778" s="703">
        <v>42536</v>
      </c>
      <c r="I778" s="704">
        <v>900</v>
      </c>
      <c r="J778" s="704">
        <v>1</v>
      </c>
      <c r="K778" s="704">
        <f t="shared" si="12"/>
        <v>900</v>
      </c>
      <c r="L778" s="702"/>
      <c r="M778" s="702" t="s">
        <v>378</v>
      </c>
      <c r="N778" s="703">
        <v>42549</v>
      </c>
      <c r="O778" s="702" t="s">
        <v>72</v>
      </c>
    </row>
    <row r="779" spans="1:15" s="705" customFormat="1" x14ac:dyDescent="0.2">
      <c r="A779" s="702" t="s">
        <v>890</v>
      </c>
      <c r="B779" s="702" t="s">
        <v>900</v>
      </c>
      <c r="C779" s="702" t="s">
        <v>891</v>
      </c>
      <c r="D779" s="702" t="s">
        <v>4873</v>
      </c>
      <c r="E779" s="702" t="s">
        <v>4874</v>
      </c>
      <c r="F779" s="702" t="s">
        <v>4875</v>
      </c>
      <c r="G779" s="702" t="s">
        <v>4877</v>
      </c>
      <c r="H779" s="703">
        <v>42522</v>
      </c>
      <c r="I779" s="704">
        <v>175</v>
      </c>
      <c r="J779" s="704">
        <v>1</v>
      </c>
      <c r="K779" s="704">
        <f t="shared" si="12"/>
        <v>175</v>
      </c>
      <c r="L779" s="702"/>
      <c r="M779" s="702" t="s">
        <v>378</v>
      </c>
      <c r="N779" s="703">
        <v>42538</v>
      </c>
      <c r="O779" s="702" t="s">
        <v>72</v>
      </c>
    </row>
    <row r="780" spans="1:15" s="705" customFormat="1" x14ac:dyDescent="0.2">
      <c r="A780" s="702" t="s">
        <v>890</v>
      </c>
      <c r="B780" s="702" t="s">
        <v>900</v>
      </c>
      <c r="C780" s="702" t="s">
        <v>891</v>
      </c>
      <c r="D780" s="702" t="s">
        <v>4878</v>
      </c>
      <c r="E780" s="702" t="s">
        <v>4879</v>
      </c>
      <c r="F780" s="702" t="s">
        <v>4880</v>
      </c>
      <c r="G780" s="702" t="s">
        <v>4881</v>
      </c>
      <c r="H780" s="703">
        <v>42523</v>
      </c>
      <c r="I780" s="704">
        <v>1500</v>
      </c>
      <c r="J780" s="704">
        <v>1</v>
      </c>
      <c r="K780" s="704">
        <f t="shared" si="12"/>
        <v>1500</v>
      </c>
      <c r="L780" s="702"/>
      <c r="M780" s="702" t="s">
        <v>535</v>
      </c>
      <c r="N780" s="703">
        <v>42528</v>
      </c>
      <c r="O780" s="702" t="s">
        <v>72</v>
      </c>
    </row>
    <row r="781" spans="1:15" s="705" customFormat="1" x14ac:dyDescent="0.2">
      <c r="A781" s="702" t="s">
        <v>890</v>
      </c>
      <c r="B781" s="702" t="s">
        <v>900</v>
      </c>
      <c r="C781" s="702" t="s">
        <v>891</v>
      </c>
      <c r="D781" s="702" t="s">
        <v>4878</v>
      </c>
      <c r="E781" s="702" t="s">
        <v>4879</v>
      </c>
      <c r="F781" s="702" t="s">
        <v>4880</v>
      </c>
      <c r="G781" s="702" t="s">
        <v>4882</v>
      </c>
      <c r="H781" s="703">
        <v>42524</v>
      </c>
      <c r="I781" s="704">
        <v>450</v>
      </c>
      <c r="J781" s="704">
        <v>1</v>
      </c>
      <c r="K781" s="704">
        <f t="shared" si="12"/>
        <v>450</v>
      </c>
      <c r="L781" s="702"/>
      <c r="M781" s="702" t="s">
        <v>535</v>
      </c>
      <c r="N781" s="703">
        <v>42528</v>
      </c>
      <c r="O781" s="702" t="s">
        <v>72</v>
      </c>
    </row>
    <row r="782" spans="1:15" s="705" customFormat="1" x14ac:dyDescent="0.2">
      <c r="A782" s="702" t="s">
        <v>890</v>
      </c>
      <c r="B782" s="702" t="s">
        <v>900</v>
      </c>
      <c r="C782" s="702" t="s">
        <v>891</v>
      </c>
      <c r="D782" s="702" t="s">
        <v>4883</v>
      </c>
      <c r="E782" s="702" t="s">
        <v>4884</v>
      </c>
      <c r="F782" s="702" t="s">
        <v>4885</v>
      </c>
      <c r="G782" s="702" t="s">
        <v>4886</v>
      </c>
      <c r="H782" s="703">
        <v>42543</v>
      </c>
      <c r="I782" s="704">
        <v>1210</v>
      </c>
      <c r="J782" s="704">
        <v>1</v>
      </c>
      <c r="K782" s="704">
        <f t="shared" si="12"/>
        <v>1210</v>
      </c>
      <c r="L782" s="702"/>
      <c r="M782" s="702" t="s">
        <v>380</v>
      </c>
      <c r="N782" s="703">
        <v>42548</v>
      </c>
      <c r="O782" s="702" t="s">
        <v>72</v>
      </c>
    </row>
    <row r="783" spans="1:15" s="705" customFormat="1" x14ac:dyDescent="0.2">
      <c r="A783" s="702" t="s">
        <v>890</v>
      </c>
      <c r="B783" s="702" t="s">
        <v>900</v>
      </c>
      <c r="C783" s="702" t="s">
        <v>891</v>
      </c>
      <c r="D783" s="702" t="s">
        <v>4887</v>
      </c>
      <c r="E783" s="702" t="s">
        <v>4888</v>
      </c>
      <c r="F783" s="702" t="s">
        <v>4889</v>
      </c>
      <c r="G783" s="702" t="s">
        <v>4890</v>
      </c>
      <c r="H783" s="703">
        <v>42541</v>
      </c>
      <c r="I783" s="704">
        <v>165</v>
      </c>
      <c r="J783" s="704">
        <v>1</v>
      </c>
      <c r="K783" s="704">
        <f t="shared" si="12"/>
        <v>165</v>
      </c>
      <c r="L783" s="702"/>
      <c r="M783" s="702" t="s">
        <v>304</v>
      </c>
      <c r="N783" s="703">
        <v>42544</v>
      </c>
      <c r="O783" s="702" t="s">
        <v>72</v>
      </c>
    </row>
    <row r="784" spans="1:15" s="705" customFormat="1" x14ac:dyDescent="0.2">
      <c r="A784" s="702" t="s">
        <v>890</v>
      </c>
      <c r="B784" s="702" t="s">
        <v>900</v>
      </c>
      <c r="C784" s="702" t="s">
        <v>891</v>
      </c>
      <c r="D784" s="702" t="s">
        <v>4891</v>
      </c>
      <c r="E784" s="702" t="s">
        <v>4892</v>
      </c>
      <c r="F784" s="702" t="s">
        <v>4893</v>
      </c>
      <c r="G784" s="702" t="s">
        <v>4894</v>
      </c>
      <c r="H784" s="703">
        <v>42522</v>
      </c>
      <c r="I784" s="704">
        <v>5445</v>
      </c>
      <c r="J784" s="704">
        <v>1</v>
      </c>
      <c r="K784" s="704">
        <f t="shared" si="12"/>
        <v>5445</v>
      </c>
      <c r="L784" s="702"/>
      <c r="M784" s="702" t="s">
        <v>104</v>
      </c>
      <c r="N784" s="703">
        <v>42530</v>
      </c>
      <c r="O784" s="702" t="s">
        <v>72</v>
      </c>
    </row>
    <row r="785" spans="1:15" s="705" customFormat="1" x14ac:dyDescent="0.2">
      <c r="A785" s="702" t="s">
        <v>890</v>
      </c>
      <c r="B785" s="702" t="s">
        <v>900</v>
      </c>
      <c r="C785" s="702" t="s">
        <v>891</v>
      </c>
      <c r="D785" s="702" t="s">
        <v>4891</v>
      </c>
      <c r="E785" s="702" t="s">
        <v>4892</v>
      </c>
      <c r="F785" s="702" t="s">
        <v>4893</v>
      </c>
      <c r="G785" s="702" t="s">
        <v>4895</v>
      </c>
      <c r="H785" s="703">
        <v>42522</v>
      </c>
      <c r="I785" s="704">
        <v>5445</v>
      </c>
      <c r="J785" s="704">
        <v>1</v>
      </c>
      <c r="K785" s="704">
        <f t="shared" si="12"/>
        <v>5445</v>
      </c>
      <c r="L785" s="702"/>
      <c r="M785" s="702" t="s">
        <v>104</v>
      </c>
      <c r="N785" s="703">
        <v>42530</v>
      </c>
      <c r="O785" s="702" t="s">
        <v>72</v>
      </c>
    </row>
    <row r="786" spans="1:15" s="705" customFormat="1" x14ac:dyDescent="0.2">
      <c r="A786" s="702" t="s">
        <v>890</v>
      </c>
      <c r="B786" s="702" t="s">
        <v>900</v>
      </c>
      <c r="C786" s="702" t="s">
        <v>891</v>
      </c>
      <c r="D786" s="702" t="s">
        <v>4896</v>
      </c>
      <c r="E786" s="702" t="s">
        <v>4897</v>
      </c>
      <c r="F786" s="702" t="s">
        <v>4898</v>
      </c>
      <c r="G786" s="702" t="s">
        <v>4899</v>
      </c>
      <c r="H786" s="703">
        <v>42548</v>
      </c>
      <c r="I786" s="704">
        <v>200</v>
      </c>
      <c r="J786" s="704">
        <v>1</v>
      </c>
      <c r="K786" s="704">
        <f t="shared" si="12"/>
        <v>200</v>
      </c>
      <c r="L786" s="702"/>
      <c r="M786" s="702" t="s">
        <v>200</v>
      </c>
      <c r="N786" s="703">
        <v>42549</v>
      </c>
      <c r="O786" s="702" t="s">
        <v>72</v>
      </c>
    </row>
    <row r="787" spans="1:15" s="705" customFormat="1" x14ac:dyDescent="0.2">
      <c r="A787" s="702" t="s">
        <v>890</v>
      </c>
      <c r="B787" s="702" t="s">
        <v>900</v>
      </c>
      <c r="C787" s="702" t="s">
        <v>891</v>
      </c>
      <c r="D787" s="702" t="s">
        <v>4900</v>
      </c>
      <c r="E787" s="702" t="s">
        <v>4901</v>
      </c>
      <c r="F787" s="702" t="s">
        <v>4902</v>
      </c>
      <c r="G787" s="702" t="s">
        <v>4903</v>
      </c>
      <c r="H787" s="703">
        <v>42530</v>
      </c>
      <c r="I787" s="704">
        <v>99.97</v>
      </c>
      <c r="J787" s="704">
        <v>1</v>
      </c>
      <c r="K787" s="704">
        <f t="shared" si="12"/>
        <v>99.97</v>
      </c>
      <c r="L787" s="702"/>
      <c r="M787" s="702" t="s">
        <v>3361</v>
      </c>
      <c r="N787" s="703">
        <v>42550</v>
      </c>
      <c r="O787" s="702" t="s">
        <v>72</v>
      </c>
    </row>
    <row r="788" spans="1:15" s="705" customFormat="1" x14ac:dyDescent="0.2">
      <c r="A788" s="702" t="s">
        <v>890</v>
      </c>
      <c r="B788" s="702" t="s">
        <v>900</v>
      </c>
      <c r="C788" s="702" t="s">
        <v>891</v>
      </c>
      <c r="D788" s="702" t="s">
        <v>4900</v>
      </c>
      <c r="E788" s="702" t="s">
        <v>4901</v>
      </c>
      <c r="F788" s="702" t="s">
        <v>4902</v>
      </c>
      <c r="G788" s="702" t="s">
        <v>4904</v>
      </c>
      <c r="H788" s="703">
        <v>42530</v>
      </c>
      <c r="I788" s="704">
        <v>97.83</v>
      </c>
      <c r="J788" s="704">
        <v>1</v>
      </c>
      <c r="K788" s="704">
        <f t="shared" si="12"/>
        <v>97.83</v>
      </c>
      <c r="L788" s="702"/>
      <c r="M788" s="702" t="s">
        <v>3361</v>
      </c>
      <c r="N788" s="703">
        <v>42550</v>
      </c>
      <c r="O788" s="702" t="s">
        <v>72</v>
      </c>
    </row>
    <row r="789" spans="1:15" s="705" customFormat="1" x14ac:dyDescent="0.2">
      <c r="A789" s="702" t="s">
        <v>890</v>
      </c>
      <c r="B789" s="702" t="s">
        <v>900</v>
      </c>
      <c r="C789" s="702" t="s">
        <v>891</v>
      </c>
      <c r="D789" s="702" t="s">
        <v>4900</v>
      </c>
      <c r="E789" s="702" t="s">
        <v>4901</v>
      </c>
      <c r="F789" s="702" t="s">
        <v>4902</v>
      </c>
      <c r="G789" s="702" t="s">
        <v>4905</v>
      </c>
      <c r="H789" s="703">
        <v>42522</v>
      </c>
      <c r="I789" s="704">
        <v>99.97</v>
      </c>
      <c r="J789" s="704">
        <v>1</v>
      </c>
      <c r="K789" s="704">
        <f t="shared" si="12"/>
        <v>99.97</v>
      </c>
      <c r="L789" s="702"/>
      <c r="M789" s="702" t="s">
        <v>3361</v>
      </c>
      <c r="N789" s="703">
        <v>42530</v>
      </c>
      <c r="O789" s="702" t="s">
        <v>72</v>
      </c>
    </row>
    <row r="790" spans="1:15" s="705" customFormat="1" x14ac:dyDescent="0.2">
      <c r="A790" s="702" t="s">
        <v>890</v>
      </c>
      <c r="B790" s="702" t="s">
        <v>900</v>
      </c>
      <c r="C790" s="702" t="s">
        <v>891</v>
      </c>
      <c r="D790" s="702" t="s">
        <v>4906</v>
      </c>
      <c r="E790" s="702" t="s">
        <v>4907</v>
      </c>
      <c r="F790" s="702" t="s">
        <v>4908</v>
      </c>
      <c r="G790" s="702" t="s">
        <v>4909</v>
      </c>
      <c r="H790" s="703">
        <v>42542</v>
      </c>
      <c r="I790" s="704">
        <v>560</v>
      </c>
      <c r="J790" s="704">
        <v>1</v>
      </c>
      <c r="K790" s="704">
        <f t="shared" si="12"/>
        <v>560</v>
      </c>
      <c r="L790" s="702"/>
      <c r="M790" s="702" t="s">
        <v>378</v>
      </c>
      <c r="N790" s="703">
        <v>42549</v>
      </c>
      <c r="O790" s="702" t="s">
        <v>72</v>
      </c>
    </row>
    <row r="791" spans="1:15" s="705" customFormat="1" x14ac:dyDescent="0.2">
      <c r="A791" s="702" t="s">
        <v>890</v>
      </c>
      <c r="B791" s="702" t="s">
        <v>900</v>
      </c>
      <c r="C791" s="702" t="s">
        <v>891</v>
      </c>
      <c r="D791" s="702" t="s">
        <v>4910</v>
      </c>
      <c r="E791" s="702" t="s">
        <v>4911</v>
      </c>
      <c r="F791" s="702" t="s">
        <v>4912</v>
      </c>
      <c r="G791" s="702" t="s">
        <v>4913</v>
      </c>
      <c r="H791" s="703">
        <v>42490</v>
      </c>
      <c r="I791" s="704">
        <v>354.76</v>
      </c>
      <c r="J791" s="704">
        <v>1</v>
      </c>
      <c r="K791" s="704">
        <f t="shared" si="12"/>
        <v>354.76</v>
      </c>
      <c r="L791" s="702"/>
      <c r="M791" s="702" t="s">
        <v>378</v>
      </c>
      <c r="N791" s="703">
        <v>42548</v>
      </c>
      <c r="O791" s="702" t="s">
        <v>72</v>
      </c>
    </row>
    <row r="792" spans="1:15" s="705" customFormat="1" x14ac:dyDescent="0.2">
      <c r="A792" s="702" t="s">
        <v>890</v>
      </c>
      <c r="B792" s="702" t="s">
        <v>900</v>
      </c>
      <c r="C792" s="702" t="s">
        <v>891</v>
      </c>
      <c r="D792" s="702" t="s">
        <v>4914</v>
      </c>
      <c r="E792" s="702" t="s">
        <v>4915</v>
      </c>
      <c r="F792" s="702" t="s">
        <v>4916</v>
      </c>
      <c r="G792" s="702" t="s">
        <v>4917</v>
      </c>
      <c r="H792" s="703">
        <v>42543</v>
      </c>
      <c r="I792" s="704">
        <v>735</v>
      </c>
      <c r="J792" s="704">
        <v>1</v>
      </c>
      <c r="K792" s="704">
        <f t="shared" si="12"/>
        <v>735</v>
      </c>
      <c r="L792" s="702"/>
      <c r="M792" s="702" t="s">
        <v>306</v>
      </c>
      <c r="N792" s="703">
        <v>42543</v>
      </c>
      <c r="O792" s="702" t="s">
        <v>72</v>
      </c>
    </row>
    <row r="793" spans="1:15" s="705" customFormat="1" x14ac:dyDescent="0.2">
      <c r="A793" s="702" t="s">
        <v>890</v>
      </c>
      <c r="B793" s="702" t="s">
        <v>900</v>
      </c>
      <c r="C793" s="702" t="s">
        <v>891</v>
      </c>
      <c r="D793" s="702" t="s">
        <v>4918</v>
      </c>
      <c r="E793" s="702" t="s">
        <v>4919</v>
      </c>
      <c r="F793" s="702" t="s">
        <v>4920</v>
      </c>
      <c r="G793" s="702" t="s">
        <v>4921</v>
      </c>
      <c r="H793" s="703">
        <v>42520</v>
      </c>
      <c r="I793" s="704">
        <v>726</v>
      </c>
      <c r="J793" s="704">
        <v>1</v>
      </c>
      <c r="K793" s="704">
        <f t="shared" si="12"/>
        <v>726</v>
      </c>
      <c r="L793" s="702"/>
      <c r="M793" s="702" t="s">
        <v>344</v>
      </c>
      <c r="N793" s="703">
        <v>42527</v>
      </c>
      <c r="O793" s="702" t="s">
        <v>72</v>
      </c>
    </row>
    <row r="794" spans="1:15" s="705" customFormat="1" x14ac:dyDescent="0.2">
      <c r="A794" s="702" t="s">
        <v>890</v>
      </c>
      <c r="B794" s="702" t="s">
        <v>900</v>
      </c>
      <c r="C794" s="702" t="s">
        <v>891</v>
      </c>
      <c r="D794" s="702" t="s">
        <v>4922</v>
      </c>
      <c r="E794" s="702" t="s">
        <v>4923</v>
      </c>
      <c r="F794" s="702" t="s">
        <v>4924</v>
      </c>
      <c r="G794" s="702" t="s">
        <v>4925</v>
      </c>
      <c r="H794" s="703">
        <v>42518</v>
      </c>
      <c r="I794" s="704">
        <v>165</v>
      </c>
      <c r="J794" s="704">
        <v>1</v>
      </c>
      <c r="K794" s="704">
        <f t="shared" si="12"/>
        <v>165</v>
      </c>
      <c r="L794" s="702"/>
      <c r="M794" s="702" t="s">
        <v>306</v>
      </c>
      <c r="N794" s="703">
        <v>42530</v>
      </c>
      <c r="O794" s="702" t="s">
        <v>72</v>
      </c>
    </row>
    <row r="795" spans="1:15" s="705" customFormat="1" x14ac:dyDescent="0.2">
      <c r="A795" s="702" t="s">
        <v>890</v>
      </c>
      <c r="B795" s="702" t="s">
        <v>900</v>
      </c>
      <c r="C795" s="702" t="s">
        <v>891</v>
      </c>
      <c r="D795" s="702" t="s">
        <v>4926</v>
      </c>
      <c r="E795" s="702" t="s">
        <v>4927</v>
      </c>
      <c r="F795" s="702" t="s">
        <v>4928</v>
      </c>
      <c r="G795" s="702" t="s">
        <v>4929</v>
      </c>
      <c r="H795" s="703">
        <v>42538</v>
      </c>
      <c r="I795" s="704">
        <v>416.41</v>
      </c>
      <c r="J795" s="704">
        <v>1</v>
      </c>
      <c r="K795" s="704">
        <f t="shared" si="12"/>
        <v>416.41</v>
      </c>
      <c r="L795" s="702" t="s">
        <v>4930</v>
      </c>
      <c r="M795" s="702" t="s">
        <v>548</v>
      </c>
      <c r="N795" s="703">
        <v>42544</v>
      </c>
      <c r="O795" s="702" t="s">
        <v>72</v>
      </c>
    </row>
    <row r="796" spans="1:15" s="705" customFormat="1" x14ac:dyDescent="0.2">
      <c r="A796" s="702" t="s">
        <v>890</v>
      </c>
      <c r="B796" s="702" t="s">
        <v>900</v>
      </c>
      <c r="C796" s="702" t="s">
        <v>891</v>
      </c>
      <c r="D796" s="702" t="s">
        <v>766</v>
      </c>
      <c r="E796" s="702" t="s">
        <v>767</v>
      </c>
      <c r="F796" s="702" t="s">
        <v>768</v>
      </c>
      <c r="G796" s="702" t="s">
        <v>4931</v>
      </c>
      <c r="H796" s="703">
        <v>42521</v>
      </c>
      <c r="I796" s="704">
        <v>197.6</v>
      </c>
      <c r="J796" s="704">
        <v>1</v>
      </c>
      <c r="K796" s="704">
        <f t="shared" si="12"/>
        <v>197.6</v>
      </c>
      <c r="L796" s="702"/>
      <c r="M796" s="702" t="s">
        <v>377</v>
      </c>
      <c r="N796" s="703">
        <v>42534</v>
      </c>
      <c r="O796" s="702" t="s">
        <v>72</v>
      </c>
    </row>
    <row r="797" spans="1:15" s="705" customFormat="1" x14ac:dyDescent="0.2">
      <c r="A797" s="702" t="s">
        <v>890</v>
      </c>
      <c r="B797" s="702" t="s">
        <v>900</v>
      </c>
      <c r="C797" s="702" t="s">
        <v>891</v>
      </c>
      <c r="D797" s="702" t="s">
        <v>629</v>
      </c>
      <c r="E797" s="702" t="s">
        <v>630</v>
      </c>
      <c r="F797" s="702" t="s">
        <v>631</v>
      </c>
      <c r="G797" s="702" t="s">
        <v>4932</v>
      </c>
      <c r="H797" s="703">
        <v>42543</v>
      </c>
      <c r="I797" s="704">
        <v>488.33</v>
      </c>
      <c r="J797" s="704">
        <v>1</v>
      </c>
      <c r="K797" s="704">
        <f t="shared" si="12"/>
        <v>488.33</v>
      </c>
      <c r="L797" s="702" t="s">
        <v>4933</v>
      </c>
      <c r="M797" s="702" t="s">
        <v>382</v>
      </c>
      <c r="N797" s="703">
        <v>42550</v>
      </c>
      <c r="O797" s="702" t="s">
        <v>72</v>
      </c>
    </row>
    <row r="798" spans="1:15" s="705" customFormat="1" x14ac:dyDescent="0.2">
      <c r="A798" s="702" t="s">
        <v>890</v>
      </c>
      <c r="B798" s="702" t="s">
        <v>900</v>
      </c>
      <c r="C798" s="702" t="s">
        <v>891</v>
      </c>
      <c r="D798" s="702" t="s">
        <v>284</v>
      </c>
      <c r="E798" s="702" t="s">
        <v>285</v>
      </c>
      <c r="F798" s="702" t="s">
        <v>286</v>
      </c>
      <c r="G798" s="702" t="s">
        <v>4934</v>
      </c>
      <c r="H798" s="703">
        <v>42538</v>
      </c>
      <c r="I798" s="704">
        <v>45.61</v>
      </c>
      <c r="J798" s="704">
        <v>1</v>
      </c>
      <c r="K798" s="704">
        <f t="shared" si="12"/>
        <v>45.61</v>
      </c>
      <c r="L798" s="702"/>
      <c r="M798" s="702" t="s">
        <v>413</v>
      </c>
      <c r="N798" s="703">
        <v>42541</v>
      </c>
      <c r="O798" s="702" t="s">
        <v>72</v>
      </c>
    </row>
    <row r="799" spans="1:15" s="705" customFormat="1" x14ac:dyDescent="0.2">
      <c r="A799" s="702" t="s">
        <v>890</v>
      </c>
      <c r="B799" s="702" t="s">
        <v>900</v>
      </c>
      <c r="C799" s="702" t="s">
        <v>891</v>
      </c>
      <c r="D799" s="702" t="s">
        <v>4939</v>
      </c>
      <c r="E799" s="702" t="s">
        <v>4940</v>
      </c>
      <c r="F799" s="702" t="s">
        <v>4941</v>
      </c>
      <c r="G799" s="702" t="s">
        <v>4942</v>
      </c>
      <c r="H799" s="703">
        <v>42541</v>
      </c>
      <c r="I799" s="704">
        <v>250</v>
      </c>
      <c r="J799" s="704">
        <v>1</v>
      </c>
      <c r="K799" s="704">
        <f t="shared" si="12"/>
        <v>250</v>
      </c>
      <c r="L799" s="702"/>
      <c r="M799" s="702" t="s">
        <v>1596</v>
      </c>
      <c r="N799" s="703">
        <v>42542</v>
      </c>
      <c r="O799" s="702" t="s">
        <v>72</v>
      </c>
    </row>
    <row r="800" spans="1:15" s="705" customFormat="1" x14ac:dyDescent="0.2">
      <c r="A800" s="702" t="s">
        <v>890</v>
      </c>
      <c r="B800" s="702" t="s">
        <v>900</v>
      </c>
      <c r="C800" s="702" t="s">
        <v>891</v>
      </c>
      <c r="D800" s="702" t="s">
        <v>1344</v>
      </c>
      <c r="E800" s="702" t="s">
        <v>1345</v>
      </c>
      <c r="F800" s="702" t="s">
        <v>1346</v>
      </c>
      <c r="G800" s="702" t="s">
        <v>4943</v>
      </c>
      <c r="H800" s="703">
        <v>42550</v>
      </c>
      <c r="I800" s="704">
        <v>24.84</v>
      </c>
      <c r="J800" s="704">
        <v>1</v>
      </c>
      <c r="K800" s="704">
        <f t="shared" si="12"/>
        <v>24.84</v>
      </c>
      <c r="L800" s="702" t="s">
        <v>4944</v>
      </c>
      <c r="M800" s="702" t="s">
        <v>4945</v>
      </c>
      <c r="N800" s="703">
        <v>42550</v>
      </c>
      <c r="O800" s="702" t="s">
        <v>72</v>
      </c>
    </row>
    <row r="801" spans="1:15" s="705" customFormat="1" x14ac:dyDescent="0.2">
      <c r="A801" s="702" t="s">
        <v>890</v>
      </c>
      <c r="B801" s="702" t="s">
        <v>900</v>
      </c>
      <c r="C801" s="702" t="s">
        <v>891</v>
      </c>
      <c r="D801" s="702" t="s">
        <v>1344</v>
      </c>
      <c r="E801" s="702" t="s">
        <v>1345</v>
      </c>
      <c r="F801" s="702" t="s">
        <v>1346</v>
      </c>
      <c r="G801" s="702" t="s">
        <v>4946</v>
      </c>
      <c r="H801" s="703">
        <v>42550</v>
      </c>
      <c r="I801" s="704">
        <v>522.55999999999995</v>
      </c>
      <c r="J801" s="704">
        <v>1</v>
      </c>
      <c r="K801" s="704">
        <f t="shared" si="12"/>
        <v>522.55999999999995</v>
      </c>
      <c r="L801" s="702" t="s">
        <v>4944</v>
      </c>
      <c r="M801" s="702" t="s">
        <v>4945</v>
      </c>
      <c r="N801" s="703">
        <v>42550</v>
      </c>
      <c r="O801" s="702" t="s">
        <v>72</v>
      </c>
    </row>
    <row r="802" spans="1:15" s="705" customFormat="1" x14ac:dyDescent="0.2">
      <c r="A802" s="702" t="s">
        <v>890</v>
      </c>
      <c r="B802" s="702" t="s">
        <v>900</v>
      </c>
      <c r="C802" s="702" t="s">
        <v>891</v>
      </c>
      <c r="D802" s="702" t="s">
        <v>1344</v>
      </c>
      <c r="E802" s="702" t="s">
        <v>1345</v>
      </c>
      <c r="F802" s="702" t="s">
        <v>1346</v>
      </c>
      <c r="G802" s="702" t="s">
        <v>4947</v>
      </c>
      <c r="H802" s="703">
        <v>42550</v>
      </c>
      <c r="I802" s="704">
        <v>193.2</v>
      </c>
      <c r="J802" s="704">
        <v>1</v>
      </c>
      <c r="K802" s="704">
        <f t="shared" si="12"/>
        <v>193.2</v>
      </c>
      <c r="L802" s="702"/>
      <c r="M802" s="702" t="s">
        <v>3357</v>
      </c>
      <c r="N802" s="703">
        <v>42550</v>
      </c>
      <c r="O802" s="702" t="s">
        <v>72</v>
      </c>
    </row>
    <row r="803" spans="1:15" s="705" customFormat="1" x14ac:dyDescent="0.2">
      <c r="A803" s="702" t="s">
        <v>890</v>
      </c>
      <c r="B803" s="702" t="s">
        <v>900</v>
      </c>
      <c r="C803" s="702" t="s">
        <v>891</v>
      </c>
      <c r="D803" s="702" t="s">
        <v>1344</v>
      </c>
      <c r="E803" s="702" t="s">
        <v>1345</v>
      </c>
      <c r="F803" s="702" t="s">
        <v>1346</v>
      </c>
      <c r="G803" s="702" t="s">
        <v>4948</v>
      </c>
      <c r="H803" s="703">
        <v>42549</v>
      </c>
      <c r="I803" s="704">
        <v>234.6</v>
      </c>
      <c r="J803" s="704">
        <v>1</v>
      </c>
      <c r="K803" s="704">
        <f t="shared" si="12"/>
        <v>234.6</v>
      </c>
      <c r="L803" s="702" t="s">
        <v>4949</v>
      </c>
      <c r="M803" s="702" t="s">
        <v>491</v>
      </c>
      <c r="N803" s="703">
        <v>42549</v>
      </c>
      <c r="O803" s="702" t="s">
        <v>72</v>
      </c>
    </row>
    <row r="804" spans="1:15" s="705" customFormat="1" x14ac:dyDescent="0.2">
      <c r="A804" s="702" t="s">
        <v>890</v>
      </c>
      <c r="B804" s="702" t="s">
        <v>900</v>
      </c>
      <c r="C804" s="702" t="s">
        <v>891</v>
      </c>
      <c r="D804" s="702" t="s">
        <v>1344</v>
      </c>
      <c r="E804" s="702" t="s">
        <v>1345</v>
      </c>
      <c r="F804" s="702" t="s">
        <v>1346</v>
      </c>
      <c r="G804" s="702" t="s">
        <v>4950</v>
      </c>
      <c r="H804" s="703">
        <v>42546</v>
      </c>
      <c r="I804" s="704">
        <v>1407.6</v>
      </c>
      <c r="J804" s="704">
        <v>1</v>
      </c>
      <c r="K804" s="704">
        <f t="shared" si="12"/>
        <v>1407.6</v>
      </c>
      <c r="L804" s="702" t="s">
        <v>4951</v>
      </c>
      <c r="M804" s="702" t="s">
        <v>1671</v>
      </c>
      <c r="N804" s="703">
        <v>42548</v>
      </c>
      <c r="O804" s="702" t="s">
        <v>72</v>
      </c>
    </row>
    <row r="805" spans="1:15" s="705" customFormat="1" x14ac:dyDescent="0.2">
      <c r="A805" s="702" t="s">
        <v>890</v>
      </c>
      <c r="B805" s="702" t="s">
        <v>900</v>
      </c>
      <c r="C805" s="702" t="s">
        <v>891</v>
      </c>
      <c r="D805" s="702" t="s">
        <v>1344</v>
      </c>
      <c r="E805" s="702" t="s">
        <v>1345</v>
      </c>
      <c r="F805" s="702" t="s">
        <v>1346</v>
      </c>
      <c r="G805" s="702" t="s">
        <v>4952</v>
      </c>
      <c r="H805" s="703">
        <v>42546</v>
      </c>
      <c r="I805" s="704">
        <v>916.31</v>
      </c>
      <c r="J805" s="704">
        <v>1</v>
      </c>
      <c r="K805" s="704">
        <f t="shared" si="12"/>
        <v>916.31</v>
      </c>
      <c r="L805" s="702" t="s">
        <v>4953</v>
      </c>
      <c r="M805" s="702" t="s">
        <v>4954</v>
      </c>
      <c r="N805" s="703">
        <v>42548</v>
      </c>
      <c r="O805" s="702" t="s">
        <v>72</v>
      </c>
    </row>
    <row r="806" spans="1:15" s="705" customFormat="1" x14ac:dyDescent="0.2">
      <c r="A806" s="702" t="s">
        <v>890</v>
      </c>
      <c r="B806" s="702" t="s">
        <v>900</v>
      </c>
      <c r="C806" s="702" t="s">
        <v>891</v>
      </c>
      <c r="D806" s="702" t="s">
        <v>1344</v>
      </c>
      <c r="E806" s="702" t="s">
        <v>1345</v>
      </c>
      <c r="F806" s="702" t="s">
        <v>1346</v>
      </c>
      <c r="G806" s="702" t="s">
        <v>4955</v>
      </c>
      <c r="H806" s="703">
        <v>42530</v>
      </c>
      <c r="I806" s="704">
        <v>156.41</v>
      </c>
      <c r="J806" s="704">
        <v>1</v>
      </c>
      <c r="K806" s="704">
        <f t="shared" si="12"/>
        <v>156.41</v>
      </c>
      <c r="L806" s="702" t="s">
        <v>4956</v>
      </c>
      <c r="M806" s="702" t="s">
        <v>1671</v>
      </c>
      <c r="N806" s="703">
        <v>42531</v>
      </c>
      <c r="O806" s="702" t="s">
        <v>72</v>
      </c>
    </row>
    <row r="807" spans="1:15" s="705" customFormat="1" x14ac:dyDescent="0.2">
      <c r="A807" s="702" t="s">
        <v>890</v>
      </c>
      <c r="B807" s="702" t="s">
        <v>900</v>
      </c>
      <c r="C807" s="702" t="s">
        <v>891</v>
      </c>
      <c r="D807" s="702" t="s">
        <v>1344</v>
      </c>
      <c r="E807" s="702" t="s">
        <v>1345</v>
      </c>
      <c r="F807" s="702" t="s">
        <v>1346</v>
      </c>
      <c r="G807" s="702" t="s">
        <v>4957</v>
      </c>
      <c r="H807" s="703">
        <v>42542</v>
      </c>
      <c r="I807" s="704">
        <v>234.6</v>
      </c>
      <c r="J807" s="704">
        <v>1</v>
      </c>
      <c r="K807" s="704">
        <f t="shared" si="12"/>
        <v>234.6</v>
      </c>
      <c r="L807" s="702" t="s">
        <v>4949</v>
      </c>
      <c r="M807" s="702" t="s">
        <v>491</v>
      </c>
      <c r="N807" s="703">
        <v>42542</v>
      </c>
      <c r="O807" s="702" t="s">
        <v>72</v>
      </c>
    </row>
    <row r="808" spans="1:15" s="705" customFormat="1" x14ac:dyDescent="0.2">
      <c r="A808" s="702" t="s">
        <v>890</v>
      </c>
      <c r="B808" s="702" t="s">
        <v>900</v>
      </c>
      <c r="C808" s="702" t="s">
        <v>891</v>
      </c>
      <c r="D808" s="702" t="s">
        <v>4958</v>
      </c>
      <c r="E808" s="702" t="s">
        <v>4959</v>
      </c>
      <c r="F808" s="702" t="s">
        <v>4960</v>
      </c>
      <c r="G808" s="702" t="s">
        <v>4961</v>
      </c>
      <c r="H808" s="703">
        <v>42522</v>
      </c>
      <c r="I808" s="704">
        <v>380</v>
      </c>
      <c r="J808" s="704">
        <v>1</v>
      </c>
      <c r="K808" s="704">
        <f t="shared" si="12"/>
        <v>380</v>
      </c>
      <c r="L808" s="702"/>
      <c r="M808" s="702" t="s">
        <v>378</v>
      </c>
      <c r="N808" s="703">
        <v>42541</v>
      </c>
      <c r="O808" s="702" t="s">
        <v>72</v>
      </c>
    </row>
    <row r="809" spans="1:15" s="705" customFormat="1" x14ac:dyDescent="0.2">
      <c r="A809" s="702" t="s">
        <v>890</v>
      </c>
      <c r="B809" s="702" t="s">
        <v>900</v>
      </c>
      <c r="C809" s="702" t="s">
        <v>891</v>
      </c>
      <c r="D809" s="702" t="s">
        <v>4962</v>
      </c>
      <c r="E809" s="702" t="s">
        <v>4963</v>
      </c>
      <c r="F809" s="702" t="s">
        <v>4964</v>
      </c>
      <c r="G809" s="702" t="s">
        <v>4965</v>
      </c>
      <c r="H809" s="703">
        <v>42551</v>
      </c>
      <c r="I809" s="704">
        <v>21</v>
      </c>
      <c r="J809" s="704">
        <v>1</v>
      </c>
      <c r="K809" s="704">
        <f t="shared" si="12"/>
        <v>21</v>
      </c>
      <c r="L809" s="702"/>
      <c r="M809" s="702" t="s">
        <v>4845</v>
      </c>
      <c r="N809" s="703">
        <v>42551</v>
      </c>
      <c r="O809" s="702" t="s">
        <v>72</v>
      </c>
    </row>
    <row r="810" spans="1:15" s="705" customFormat="1" x14ac:dyDescent="0.2">
      <c r="A810" s="702" t="s">
        <v>890</v>
      </c>
      <c r="B810" s="702" t="s">
        <v>900</v>
      </c>
      <c r="C810" s="702" t="s">
        <v>891</v>
      </c>
      <c r="D810" s="702" t="s">
        <v>4962</v>
      </c>
      <c r="E810" s="702" t="s">
        <v>4963</v>
      </c>
      <c r="F810" s="702" t="s">
        <v>4964</v>
      </c>
      <c r="G810" s="702" t="s">
        <v>4966</v>
      </c>
      <c r="H810" s="703">
        <v>42551</v>
      </c>
      <c r="I810" s="704">
        <v>45.84</v>
      </c>
      <c r="J810" s="704">
        <v>1</v>
      </c>
      <c r="K810" s="704">
        <f t="shared" si="12"/>
        <v>45.84</v>
      </c>
      <c r="L810" s="702"/>
      <c r="M810" s="702" t="s">
        <v>4845</v>
      </c>
      <c r="N810" s="703">
        <v>42551</v>
      </c>
      <c r="O810" s="702" t="s">
        <v>72</v>
      </c>
    </row>
    <row r="811" spans="1:15" s="705" customFormat="1" x14ac:dyDescent="0.2">
      <c r="A811" s="702" t="s">
        <v>890</v>
      </c>
      <c r="B811" s="702" t="s">
        <v>900</v>
      </c>
      <c r="C811" s="702" t="s">
        <v>891</v>
      </c>
      <c r="D811" s="702" t="s">
        <v>4967</v>
      </c>
      <c r="E811" s="702" t="s">
        <v>4968</v>
      </c>
      <c r="F811" s="702" t="s">
        <v>4969</v>
      </c>
      <c r="G811" s="702" t="s">
        <v>4970</v>
      </c>
      <c r="H811" s="703">
        <v>42543</v>
      </c>
      <c r="I811" s="704">
        <v>43.51</v>
      </c>
      <c r="J811" s="704">
        <v>1</v>
      </c>
      <c r="K811" s="704">
        <f t="shared" si="12"/>
        <v>43.51</v>
      </c>
      <c r="L811" s="702"/>
      <c r="M811" s="702" t="s">
        <v>424</v>
      </c>
      <c r="N811" s="703">
        <v>42551</v>
      </c>
      <c r="O811" s="702" t="s">
        <v>72</v>
      </c>
    </row>
    <row r="812" spans="1:15" s="705" customFormat="1" x14ac:dyDescent="0.2">
      <c r="A812" s="702" t="s">
        <v>890</v>
      </c>
      <c r="B812" s="702" t="s">
        <v>900</v>
      </c>
      <c r="C812" s="702" t="s">
        <v>891</v>
      </c>
      <c r="D812" s="702" t="s">
        <v>4967</v>
      </c>
      <c r="E812" s="702" t="s">
        <v>4968</v>
      </c>
      <c r="F812" s="702" t="s">
        <v>4969</v>
      </c>
      <c r="G812" s="702" t="s">
        <v>4971</v>
      </c>
      <c r="H812" s="703">
        <v>42528</v>
      </c>
      <c r="I812" s="704">
        <v>27.4</v>
      </c>
      <c r="J812" s="704">
        <v>1</v>
      </c>
      <c r="K812" s="704">
        <f t="shared" si="12"/>
        <v>27.4</v>
      </c>
      <c r="L812" s="702"/>
      <c r="M812" s="702" t="s">
        <v>424</v>
      </c>
      <c r="N812" s="703">
        <v>42536</v>
      </c>
      <c r="O812" s="702" t="s">
        <v>72</v>
      </c>
    </row>
    <row r="813" spans="1:15" s="705" customFormat="1" x14ac:dyDescent="0.2">
      <c r="A813" s="702" t="s">
        <v>890</v>
      </c>
      <c r="B813" s="702" t="s">
        <v>900</v>
      </c>
      <c r="C813" s="702" t="s">
        <v>891</v>
      </c>
      <c r="D813" s="702" t="s">
        <v>373</v>
      </c>
      <c r="E813" s="702" t="s">
        <v>374</v>
      </c>
      <c r="F813" s="702" t="s">
        <v>375</v>
      </c>
      <c r="G813" s="702" t="s">
        <v>4972</v>
      </c>
      <c r="H813" s="703">
        <v>42548</v>
      </c>
      <c r="I813" s="704">
        <v>100.17</v>
      </c>
      <c r="J813" s="704">
        <v>1</v>
      </c>
      <c r="K813" s="704">
        <f t="shared" si="12"/>
        <v>100.17</v>
      </c>
      <c r="L813" s="702"/>
      <c r="M813" s="702" t="s">
        <v>274</v>
      </c>
      <c r="N813" s="703">
        <v>42549</v>
      </c>
      <c r="O813" s="702" t="s">
        <v>72</v>
      </c>
    </row>
    <row r="814" spans="1:15" s="705" customFormat="1" x14ac:dyDescent="0.2">
      <c r="A814" s="702" t="s">
        <v>890</v>
      </c>
      <c r="B814" s="702" t="s">
        <v>900</v>
      </c>
      <c r="C814" s="702" t="s">
        <v>891</v>
      </c>
      <c r="D814" s="702" t="s">
        <v>373</v>
      </c>
      <c r="E814" s="702" t="s">
        <v>374</v>
      </c>
      <c r="F814" s="702" t="s">
        <v>375</v>
      </c>
      <c r="G814" s="702" t="s">
        <v>4973</v>
      </c>
      <c r="H814" s="703">
        <v>42548</v>
      </c>
      <c r="I814" s="704">
        <v>191.8</v>
      </c>
      <c r="J814" s="704">
        <v>1</v>
      </c>
      <c r="K814" s="704">
        <f t="shared" si="12"/>
        <v>191.8</v>
      </c>
      <c r="L814" s="702"/>
      <c r="M814" s="702" t="s">
        <v>365</v>
      </c>
      <c r="N814" s="703">
        <v>42549</v>
      </c>
      <c r="O814" s="702" t="s">
        <v>72</v>
      </c>
    </row>
    <row r="815" spans="1:15" s="705" customFormat="1" x14ac:dyDescent="0.2">
      <c r="A815" s="702" t="s">
        <v>890</v>
      </c>
      <c r="B815" s="702" t="s">
        <v>900</v>
      </c>
      <c r="C815" s="702" t="s">
        <v>891</v>
      </c>
      <c r="D815" s="702" t="s">
        <v>373</v>
      </c>
      <c r="E815" s="702" t="s">
        <v>374</v>
      </c>
      <c r="F815" s="702" t="s">
        <v>375</v>
      </c>
      <c r="G815" s="702" t="s">
        <v>4974</v>
      </c>
      <c r="H815" s="703">
        <v>42548</v>
      </c>
      <c r="I815" s="704">
        <v>33.299999999999997</v>
      </c>
      <c r="J815" s="704">
        <v>1</v>
      </c>
      <c r="K815" s="704">
        <f t="shared" si="12"/>
        <v>33.299999999999997</v>
      </c>
      <c r="L815" s="702"/>
      <c r="M815" s="702" t="s">
        <v>88</v>
      </c>
      <c r="N815" s="703">
        <v>42549</v>
      </c>
      <c r="O815" s="702" t="s">
        <v>72</v>
      </c>
    </row>
    <row r="816" spans="1:15" s="705" customFormat="1" x14ac:dyDescent="0.2">
      <c r="A816" s="702" t="s">
        <v>890</v>
      </c>
      <c r="B816" s="702" t="s">
        <v>900</v>
      </c>
      <c r="C816" s="702" t="s">
        <v>891</v>
      </c>
      <c r="D816" s="702" t="s">
        <v>373</v>
      </c>
      <c r="E816" s="702" t="s">
        <v>374</v>
      </c>
      <c r="F816" s="702" t="s">
        <v>375</v>
      </c>
      <c r="G816" s="702" t="s">
        <v>4975</v>
      </c>
      <c r="H816" s="703">
        <v>42541</v>
      </c>
      <c r="I816" s="704">
        <v>223.26</v>
      </c>
      <c r="J816" s="704">
        <v>1</v>
      </c>
      <c r="K816" s="704">
        <f t="shared" si="12"/>
        <v>223.26</v>
      </c>
      <c r="L816" s="702"/>
      <c r="M816" s="702" t="s">
        <v>377</v>
      </c>
      <c r="N816" s="703">
        <v>42542</v>
      </c>
      <c r="O816" s="702" t="s">
        <v>72</v>
      </c>
    </row>
    <row r="817" spans="1:15" s="705" customFormat="1" x14ac:dyDescent="0.2">
      <c r="A817" s="702" t="s">
        <v>890</v>
      </c>
      <c r="B817" s="702" t="s">
        <v>900</v>
      </c>
      <c r="C817" s="702" t="s">
        <v>891</v>
      </c>
      <c r="D817" s="702" t="s">
        <v>373</v>
      </c>
      <c r="E817" s="702" t="s">
        <v>374</v>
      </c>
      <c r="F817" s="702" t="s">
        <v>375</v>
      </c>
      <c r="G817" s="702" t="s">
        <v>4976</v>
      </c>
      <c r="H817" s="703">
        <v>42541</v>
      </c>
      <c r="I817" s="704">
        <v>303.29000000000002</v>
      </c>
      <c r="J817" s="704">
        <v>1</v>
      </c>
      <c r="K817" s="704">
        <f t="shared" si="12"/>
        <v>303.29000000000002</v>
      </c>
      <c r="L817" s="702"/>
      <c r="M817" s="702" t="s">
        <v>2102</v>
      </c>
      <c r="N817" s="703">
        <v>42542</v>
      </c>
      <c r="O817" s="702" t="s">
        <v>72</v>
      </c>
    </row>
    <row r="818" spans="1:15" s="705" customFormat="1" x14ac:dyDescent="0.2">
      <c r="A818" s="702" t="s">
        <v>890</v>
      </c>
      <c r="B818" s="702" t="s">
        <v>900</v>
      </c>
      <c r="C818" s="702" t="s">
        <v>891</v>
      </c>
      <c r="D818" s="702" t="s">
        <v>373</v>
      </c>
      <c r="E818" s="702" t="s">
        <v>374</v>
      </c>
      <c r="F818" s="702" t="s">
        <v>375</v>
      </c>
      <c r="G818" s="702" t="s">
        <v>4977</v>
      </c>
      <c r="H818" s="703">
        <v>42534</v>
      </c>
      <c r="I818" s="704">
        <v>518.71</v>
      </c>
      <c r="J818" s="704">
        <v>1</v>
      </c>
      <c r="K818" s="704">
        <f t="shared" si="12"/>
        <v>518.71</v>
      </c>
      <c r="L818" s="702"/>
      <c r="M818" s="702" t="s">
        <v>329</v>
      </c>
      <c r="N818" s="703">
        <v>42535</v>
      </c>
      <c r="O818" s="702" t="s">
        <v>72</v>
      </c>
    </row>
    <row r="819" spans="1:15" s="705" customFormat="1" x14ac:dyDescent="0.2">
      <c r="A819" s="702" t="s">
        <v>890</v>
      </c>
      <c r="B819" s="702" t="s">
        <v>900</v>
      </c>
      <c r="C819" s="702" t="s">
        <v>891</v>
      </c>
      <c r="D819" s="702" t="s">
        <v>373</v>
      </c>
      <c r="E819" s="702" t="s">
        <v>374</v>
      </c>
      <c r="F819" s="702" t="s">
        <v>375</v>
      </c>
      <c r="G819" s="702" t="s">
        <v>4978</v>
      </c>
      <c r="H819" s="703">
        <v>42534</v>
      </c>
      <c r="I819" s="704">
        <v>211.63</v>
      </c>
      <c r="J819" s="704">
        <v>1</v>
      </c>
      <c r="K819" s="704">
        <f t="shared" si="12"/>
        <v>211.63</v>
      </c>
      <c r="L819" s="702"/>
      <c r="M819" s="702" t="s">
        <v>377</v>
      </c>
      <c r="N819" s="703">
        <v>42535</v>
      </c>
      <c r="O819" s="702" t="s">
        <v>72</v>
      </c>
    </row>
    <row r="820" spans="1:15" s="705" customFormat="1" x14ac:dyDescent="0.2">
      <c r="A820" s="702" t="s">
        <v>890</v>
      </c>
      <c r="B820" s="702" t="s">
        <v>900</v>
      </c>
      <c r="C820" s="702" t="s">
        <v>891</v>
      </c>
      <c r="D820" s="702" t="s">
        <v>373</v>
      </c>
      <c r="E820" s="702" t="s">
        <v>374</v>
      </c>
      <c r="F820" s="702" t="s">
        <v>375</v>
      </c>
      <c r="G820" s="702" t="s">
        <v>4979</v>
      </c>
      <c r="H820" s="703">
        <v>42534</v>
      </c>
      <c r="I820" s="704">
        <v>22.88</v>
      </c>
      <c r="J820" s="704">
        <v>1</v>
      </c>
      <c r="K820" s="704">
        <f t="shared" si="12"/>
        <v>22.88</v>
      </c>
      <c r="L820" s="702"/>
      <c r="M820" s="702" t="s">
        <v>4980</v>
      </c>
      <c r="N820" s="703">
        <v>42535</v>
      </c>
      <c r="O820" s="702" t="s">
        <v>72</v>
      </c>
    </row>
    <row r="821" spans="1:15" s="705" customFormat="1" x14ac:dyDescent="0.2">
      <c r="A821" s="702" t="s">
        <v>890</v>
      </c>
      <c r="B821" s="702" t="s">
        <v>900</v>
      </c>
      <c r="C821" s="702" t="s">
        <v>891</v>
      </c>
      <c r="D821" s="702" t="s">
        <v>4981</v>
      </c>
      <c r="E821" s="702" t="s">
        <v>4982</v>
      </c>
      <c r="F821" s="702" t="s">
        <v>4983</v>
      </c>
      <c r="G821" s="702" t="s">
        <v>4984</v>
      </c>
      <c r="H821" s="703">
        <v>42538</v>
      </c>
      <c r="I821" s="704">
        <v>305.77</v>
      </c>
      <c r="J821" s="704">
        <v>1</v>
      </c>
      <c r="K821" s="704">
        <f t="shared" si="12"/>
        <v>305.77</v>
      </c>
      <c r="L821" s="702" t="s">
        <v>4985</v>
      </c>
      <c r="M821" s="702" t="s">
        <v>174</v>
      </c>
      <c r="N821" s="703">
        <v>42551</v>
      </c>
      <c r="O821" s="702" t="s">
        <v>72</v>
      </c>
    </row>
    <row r="822" spans="1:15" s="705" customFormat="1" x14ac:dyDescent="0.2">
      <c r="A822" s="702" t="s">
        <v>890</v>
      </c>
      <c r="B822" s="702" t="s">
        <v>900</v>
      </c>
      <c r="C822" s="702" t="s">
        <v>891</v>
      </c>
      <c r="D822" s="702" t="s">
        <v>2511</v>
      </c>
      <c r="E822" s="702" t="s">
        <v>2512</v>
      </c>
      <c r="F822" s="702" t="s">
        <v>2513</v>
      </c>
      <c r="G822" s="702" t="s">
        <v>4986</v>
      </c>
      <c r="H822" s="703">
        <v>42550</v>
      </c>
      <c r="I822" s="704">
        <v>1196.45</v>
      </c>
      <c r="J822" s="704">
        <v>1</v>
      </c>
      <c r="K822" s="704">
        <f t="shared" si="12"/>
        <v>1196.45</v>
      </c>
      <c r="L822" s="702" t="s">
        <v>4987</v>
      </c>
      <c r="M822" s="702" t="s">
        <v>104</v>
      </c>
      <c r="N822" s="703">
        <v>42550</v>
      </c>
      <c r="O822" s="702" t="s">
        <v>72</v>
      </c>
    </row>
    <row r="823" spans="1:15" s="705" customFormat="1" x14ac:dyDescent="0.2">
      <c r="A823" s="702" t="s">
        <v>890</v>
      </c>
      <c r="B823" s="702" t="s">
        <v>900</v>
      </c>
      <c r="C823" s="702" t="s">
        <v>891</v>
      </c>
      <c r="D823" s="702" t="s">
        <v>2511</v>
      </c>
      <c r="E823" s="702" t="s">
        <v>2512</v>
      </c>
      <c r="F823" s="702" t="s">
        <v>2513</v>
      </c>
      <c r="G823" s="702" t="s">
        <v>4988</v>
      </c>
      <c r="H823" s="703">
        <v>42537</v>
      </c>
      <c r="I823" s="704">
        <v>3146</v>
      </c>
      <c r="J823" s="704">
        <v>1</v>
      </c>
      <c r="K823" s="704">
        <f t="shared" si="12"/>
        <v>3146</v>
      </c>
      <c r="L823" s="702" t="s">
        <v>4989</v>
      </c>
      <c r="M823" s="702" t="s">
        <v>4954</v>
      </c>
      <c r="N823" s="703">
        <v>42538</v>
      </c>
      <c r="O823" s="702" t="s">
        <v>72</v>
      </c>
    </row>
    <row r="824" spans="1:15" s="705" customFormat="1" x14ac:dyDescent="0.2">
      <c r="A824" s="702" t="s">
        <v>890</v>
      </c>
      <c r="B824" s="702" t="s">
        <v>900</v>
      </c>
      <c r="C824" s="702" t="s">
        <v>891</v>
      </c>
      <c r="D824" s="702" t="s">
        <v>2511</v>
      </c>
      <c r="E824" s="702" t="s">
        <v>2512</v>
      </c>
      <c r="F824" s="702" t="s">
        <v>2513</v>
      </c>
      <c r="G824" s="702" t="s">
        <v>4990</v>
      </c>
      <c r="H824" s="703">
        <v>42514</v>
      </c>
      <c r="I824" s="704">
        <v>1249</v>
      </c>
      <c r="J824" s="704">
        <v>1</v>
      </c>
      <c r="K824" s="704">
        <f t="shared" si="12"/>
        <v>1249</v>
      </c>
      <c r="L824" s="702"/>
      <c r="M824" s="702" t="s">
        <v>1877</v>
      </c>
      <c r="N824" s="703">
        <v>42543</v>
      </c>
      <c r="O824" s="702" t="s">
        <v>72</v>
      </c>
    </row>
    <row r="825" spans="1:15" s="705" customFormat="1" x14ac:dyDescent="0.2">
      <c r="A825" s="702" t="s">
        <v>890</v>
      </c>
      <c r="B825" s="702" t="s">
        <v>900</v>
      </c>
      <c r="C825" s="702" t="s">
        <v>891</v>
      </c>
      <c r="D825" s="702" t="s">
        <v>4991</v>
      </c>
      <c r="E825" s="702" t="s">
        <v>4992</v>
      </c>
      <c r="F825" s="702" t="s">
        <v>4993</v>
      </c>
      <c r="G825" s="702" t="s">
        <v>4994</v>
      </c>
      <c r="H825" s="703">
        <v>42544</v>
      </c>
      <c r="I825" s="704">
        <v>485.44</v>
      </c>
      <c r="J825" s="704">
        <v>1</v>
      </c>
      <c r="K825" s="704">
        <f t="shared" si="12"/>
        <v>485.44</v>
      </c>
      <c r="L825" s="702" t="s">
        <v>4995</v>
      </c>
      <c r="M825" s="702" t="s">
        <v>4996</v>
      </c>
      <c r="N825" s="703">
        <v>42548</v>
      </c>
      <c r="O825" s="702" t="s">
        <v>72</v>
      </c>
    </row>
    <row r="826" spans="1:15" s="705" customFormat="1" x14ac:dyDescent="0.2">
      <c r="A826" s="702" t="s">
        <v>890</v>
      </c>
      <c r="B826" s="702" t="s">
        <v>900</v>
      </c>
      <c r="C826" s="702" t="s">
        <v>891</v>
      </c>
      <c r="D826" s="702" t="s">
        <v>4991</v>
      </c>
      <c r="E826" s="702" t="s">
        <v>4992</v>
      </c>
      <c r="F826" s="702" t="s">
        <v>4993</v>
      </c>
      <c r="G826" s="702" t="s">
        <v>4997</v>
      </c>
      <c r="H826" s="703">
        <v>42538</v>
      </c>
      <c r="I826" s="704">
        <v>34.450000000000003</v>
      </c>
      <c r="J826" s="704">
        <v>1</v>
      </c>
      <c r="K826" s="704">
        <f t="shared" si="12"/>
        <v>34.450000000000003</v>
      </c>
      <c r="L826" s="702" t="s">
        <v>4998</v>
      </c>
      <c r="M826" s="702" t="s">
        <v>104</v>
      </c>
      <c r="N826" s="703">
        <v>42541</v>
      </c>
      <c r="O826" s="702" t="s">
        <v>72</v>
      </c>
    </row>
    <row r="827" spans="1:15" s="705" customFormat="1" x14ac:dyDescent="0.2">
      <c r="A827" s="702" t="s">
        <v>890</v>
      </c>
      <c r="B827" s="702" t="s">
        <v>900</v>
      </c>
      <c r="C827" s="702" t="s">
        <v>891</v>
      </c>
      <c r="D827" s="702" t="s">
        <v>4999</v>
      </c>
      <c r="E827" s="702" t="s">
        <v>5000</v>
      </c>
      <c r="F827" s="702" t="s">
        <v>5001</v>
      </c>
      <c r="G827" s="702" t="s">
        <v>5002</v>
      </c>
      <c r="H827" s="703">
        <v>42536</v>
      </c>
      <c r="I827" s="704">
        <v>74.94</v>
      </c>
      <c r="J827" s="704">
        <v>1</v>
      </c>
      <c r="K827" s="704">
        <f t="shared" si="12"/>
        <v>74.94</v>
      </c>
      <c r="L827" s="702"/>
      <c r="M827" s="702" t="s">
        <v>4833</v>
      </c>
      <c r="N827" s="703">
        <v>42543</v>
      </c>
      <c r="O827" s="702" t="s">
        <v>1735</v>
      </c>
    </row>
    <row r="828" spans="1:15" s="705" customFormat="1" x14ac:dyDescent="0.2">
      <c r="A828" s="702" t="s">
        <v>890</v>
      </c>
      <c r="B828" s="702" t="s">
        <v>900</v>
      </c>
      <c r="C828" s="702" t="s">
        <v>891</v>
      </c>
      <c r="D828" s="702" t="s">
        <v>475</v>
      </c>
      <c r="E828" s="702" t="s">
        <v>476</v>
      </c>
      <c r="F828" s="702" t="s">
        <v>477</v>
      </c>
      <c r="G828" s="702" t="s">
        <v>5003</v>
      </c>
      <c r="H828" s="703">
        <v>42543</v>
      </c>
      <c r="I828" s="704">
        <v>567.38</v>
      </c>
      <c r="J828" s="704">
        <v>1</v>
      </c>
      <c r="K828" s="704">
        <f t="shared" si="12"/>
        <v>567.38</v>
      </c>
      <c r="L828" s="702"/>
      <c r="M828" s="702" t="s">
        <v>88</v>
      </c>
      <c r="N828" s="703">
        <v>42543</v>
      </c>
      <c r="O828" s="702" t="s">
        <v>72</v>
      </c>
    </row>
    <row r="829" spans="1:15" s="705" customFormat="1" x14ac:dyDescent="0.2">
      <c r="A829" s="702" t="s">
        <v>890</v>
      </c>
      <c r="B829" s="702" t="s">
        <v>900</v>
      </c>
      <c r="C829" s="702" t="s">
        <v>891</v>
      </c>
      <c r="D829" s="702" t="s">
        <v>5004</v>
      </c>
      <c r="E829" s="702" t="s">
        <v>5005</v>
      </c>
      <c r="F829" s="702" t="s">
        <v>5006</v>
      </c>
      <c r="G829" s="702" t="s">
        <v>5007</v>
      </c>
      <c r="H829" s="703">
        <v>42538</v>
      </c>
      <c r="I829" s="704">
        <v>462</v>
      </c>
      <c r="J829" s="704">
        <v>1</v>
      </c>
      <c r="K829" s="704">
        <f t="shared" si="12"/>
        <v>462</v>
      </c>
      <c r="L829" s="702"/>
      <c r="M829" s="702" t="s">
        <v>2458</v>
      </c>
      <c r="N829" s="703">
        <v>42544</v>
      </c>
      <c r="O829" s="702" t="s">
        <v>72</v>
      </c>
    </row>
    <row r="830" spans="1:15" s="705" customFormat="1" x14ac:dyDescent="0.2">
      <c r="A830" s="702" t="s">
        <v>890</v>
      </c>
      <c r="B830" s="702" t="s">
        <v>900</v>
      </c>
      <c r="C830" s="702" t="s">
        <v>891</v>
      </c>
      <c r="D830" s="702" t="s">
        <v>5004</v>
      </c>
      <c r="E830" s="702" t="s">
        <v>5005</v>
      </c>
      <c r="F830" s="702" t="s">
        <v>5006</v>
      </c>
      <c r="G830" s="702" t="s">
        <v>5008</v>
      </c>
      <c r="H830" s="703">
        <v>42514</v>
      </c>
      <c r="I830" s="704">
        <v>407</v>
      </c>
      <c r="J830" s="704">
        <v>1</v>
      </c>
      <c r="K830" s="704">
        <f t="shared" si="12"/>
        <v>407</v>
      </c>
      <c r="L830" s="702"/>
      <c r="M830" s="702" t="s">
        <v>406</v>
      </c>
      <c r="N830" s="703">
        <v>42535</v>
      </c>
      <c r="O830" s="702" t="s">
        <v>72</v>
      </c>
    </row>
    <row r="831" spans="1:15" s="705" customFormat="1" x14ac:dyDescent="0.2">
      <c r="A831" s="702" t="s">
        <v>890</v>
      </c>
      <c r="B831" s="702" t="s">
        <v>900</v>
      </c>
      <c r="C831" s="702" t="s">
        <v>891</v>
      </c>
      <c r="D831" s="702" t="s">
        <v>5009</v>
      </c>
      <c r="E831" s="702" t="s">
        <v>5010</v>
      </c>
      <c r="F831" s="702" t="s">
        <v>5011</v>
      </c>
      <c r="G831" s="702" t="s">
        <v>5012</v>
      </c>
      <c r="H831" s="703">
        <v>42524</v>
      </c>
      <c r="I831" s="704">
        <v>158.4</v>
      </c>
      <c r="J831" s="704">
        <v>1</v>
      </c>
      <c r="K831" s="704">
        <f t="shared" si="12"/>
        <v>158.4</v>
      </c>
      <c r="L831" s="702"/>
      <c r="M831" s="702" t="s">
        <v>5013</v>
      </c>
      <c r="N831" s="703">
        <v>42535</v>
      </c>
      <c r="O831" s="702" t="s">
        <v>72</v>
      </c>
    </row>
    <row r="832" spans="1:15" s="705" customFormat="1" x14ac:dyDescent="0.2">
      <c r="A832" s="702" t="s">
        <v>890</v>
      </c>
      <c r="B832" s="702" t="s">
        <v>900</v>
      </c>
      <c r="C832" s="702" t="s">
        <v>891</v>
      </c>
      <c r="D832" s="702" t="s">
        <v>5014</v>
      </c>
      <c r="E832" s="702" t="s">
        <v>5015</v>
      </c>
      <c r="F832" s="702" t="s">
        <v>5016</v>
      </c>
      <c r="G832" s="702" t="s">
        <v>5017</v>
      </c>
      <c r="H832" s="703">
        <v>42543</v>
      </c>
      <c r="I832" s="704">
        <v>1860</v>
      </c>
      <c r="J832" s="704">
        <v>1</v>
      </c>
      <c r="K832" s="704">
        <f t="shared" si="12"/>
        <v>1860</v>
      </c>
      <c r="L832" s="702" t="s">
        <v>5018</v>
      </c>
      <c r="M832" s="702" t="s">
        <v>3396</v>
      </c>
      <c r="N832" s="703">
        <v>42543</v>
      </c>
      <c r="O832" s="702" t="s">
        <v>72</v>
      </c>
    </row>
    <row r="833" spans="1:15" s="705" customFormat="1" x14ac:dyDescent="0.2">
      <c r="A833" s="702" t="s">
        <v>890</v>
      </c>
      <c r="B833" s="702" t="s">
        <v>900</v>
      </c>
      <c r="C833" s="702" t="s">
        <v>891</v>
      </c>
      <c r="D833" s="702" t="s">
        <v>5019</v>
      </c>
      <c r="E833" s="702" t="s">
        <v>5020</v>
      </c>
      <c r="F833" s="702" t="s">
        <v>5021</v>
      </c>
      <c r="G833" s="702" t="s">
        <v>5022</v>
      </c>
      <c r="H833" s="703">
        <v>42528</v>
      </c>
      <c r="I833" s="704">
        <v>25.12</v>
      </c>
      <c r="J833" s="704">
        <v>1</v>
      </c>
      <c r="K833" s="704">
        <f t="shared" si="12"/>
        <v>25.12</v>
      </c>
      <c r="L833" s="702"/>
      <c r="M833" s="702" t="s">
        <v>2120</v>
      </c>
      <c r="N833" s="703">
        <v>42551</v>
      </c>
      <c r="O833" s="702" t="s">
        <v>72</v>
      </c>
    </row>
    <row r="834" spans="1:15" s="705" customFormat="1" x14ac:dyDescent="0.2">
      <c r="A834" s="702" t="s">
        <v>890</v>
      </c>
      <c r="B834" s="702" t="s">
        <v>900</v>
      </c>
      <c r="C834" s="702" t="s">
        <v>891</v>
      </c>
      <c r="D834" s="702" t="s">
        <v>5019</v>
      </c>
      <c r="E834" s="702" t="s">
        <v>5020</v>
      </c>
      <c r="F834" s="702" t="s">
        <v>5021</v>
      </c>
      <c r="G834" s="702" t="s">
        <v>5023</v>
      </c>
      <c r="H834" s="703">
        <v>42530</v>
      </c>
      <c r="I834" s="704">
        <v>4840</v>
      </c>
      <c r="J834" s="704">
        <v>1</v>
      </c>
      <c r="K834" s="704">
        <f t="shared" si="12"/>
        <v>4840</v>
      </c>
      <c r="L834" s="702"/>
      <c r="M834" s="702" t="s">
        <v>306</v>
      </c>
      <c r="N834" s="703">
        <v>42551</v>
      </c>
      <c r="O834" s="702" t="s">
        <v>72</v>
      </c>
    </row>
    <row r="835" spans="1:15" s="705" customFormat="1" x14ac:dyDescent="0.2">
      <c r="A835" s="702" t="s">
        <v>890</v>
      </c>
      <c r="B835" s="702" t="s">
        <v>900</v>
      </c>
      <c r="C835" s="702" t="s">
        <v>891</v>
      </c>
      <c r="D835" s="702" t="s">
        <v>5024</v>
      </c>
      <c r="E835" s="702" t="s">
        <v>5025</v>
      </c>
      <c r="F835" s="702" t="s">
        <v>5026</v>
      </c>
      <c r="G835" s="702" t="s">
        <v>5027</v>
      </c>
      <c r="H835" s="703">
        <v>42549</v>
      </c>
      <c r="I835" s="704">
        <v>33.21</v>
      </c>
      <c r="J835" s="704">
        <v>1</v>
      </c>
      <c r="K835" s="704">
        <f t="shared" ref="K835:K898" si="13">I835*J835</f>
        <v>33.21</v>
      </c>
      <c r="L835" s="702" t="s">
        <v>5028</v>
      </c>
      <c r="M835" s="702" t="s">
        <v>368</v>
      </c>
      <c r="N835" s="703">
        <v>42549</v>
      </c>
      <c r="O835" s="702" t="s">
        <v>72</v>
      </c>
    </row>
    <row r="836" spans="1:15" s="705" customFormat="1" x14ac:dyDescent="0.2">
      <c r="A836" s="702" t="s">
        <v>890</v>
      </c>
      <c r="B836" s="702" t="s">
        <v>900</v>
      </c>
      <c r="C836" s="702" t="s">
        <v>891</v>
      </c>
      <c r="D836" s="702" t="s">
        <v>5024</v>
      </c>
      <c r="E836" s="702" t="s">
        <v>5025</v>
      </c>
      <c r="F836" s="702" t="s">
        <v>5026</v>
      </c>
      <c r="G836" s="702" t="s">
        <v>5029</v>
      </c>
      <c r="H836" s="703">
        <v>42529</v>
      </c>
      <c r="I836" s="704">
        <v>255.98</v>
      </c>
      <c r="J836" s="704">
        <v>1</v>
      </c>
      <c r="K836" s="704">
        <f t="shared" si="13"/>
        <v>255.98</v>
      </c>
      <c r="L836" s="702" t="s">
        <v>5030</v>
      </c>
      <c r="M836" s="702" t="s">
        <v>3780</v>
      </c>
      <c r="N836" s="703">
        <v>42530</v>
      </c>
      <c r="O836" s="702" t="s">
        <v>72</v>
      </c>
    </row>
    <row r="837" spans="1:15" s="705" customFormat="1" x14ac:dyDescent="0.2">
      <c r="A837" s="702" t="s">
        <v>890</v>
      </c>
      <c r="B837" s="702" t="s">
        <v>900</v>
      </c>
      <c r="C837" s="702" t="s">
        <v>891</v>
      </c>
      <c r="D837" s="702" t="s">
        <v>5031</v>
      </c>
      <c r="E837" s="702" t="s">
        <v>5032</v>
      </c>
      <c r="F837" s="702" t="s">
        <v>5033</v>
      </c>
      <c r="G837" s="702" t="s">
        <v>5034</v>
      </c>
      <c r="H837" s="703">
        <v>42521</v>
      </c>
      <c r="I837" s="704">
        <v>38.97</v>
      </c>
      <c r="J837" s="704">
        <v>1</v>
      </c>
      <c r="K837" s="704">
        <f t="shared" si="13"/>
        <v>38.97</v>
      </c>
      <c r="L837" s="702"/>
      <c r="M837" s="702" t="s">
        <v>135</v>
      </c>
      <c r="N837" s="703">
        <v>42527</v>
      </c>
      <c r="O837" s="702" t="s">
        <v>72</v>
      </c>
    </row>
    <row r="838" spans="1:15" s="705" customFormat="1" x14ac:dyDescent="0.2">
      <c r="A838" s="702" t="s">
        <v>890</v>
      </c>
      <c r="B838" s="702" t="s">
        <v>900</v>
      </c>
      <c r="C838" s="702" t="s">
        <v>891</v>
      </c>
      <c r="D838" s="702" t="s">
        <v>5035</v>
      </c>
      <c r="E838" s="702" t="s">
        <v>5036</v>
      </c>
      <c r="F838" s="702" t="s">
        <v>5037</v>
      </c>
      <c r="G838" s="702" t="s">
        <v>5038</v>
      </c>
      <c r="H838" s="703">
        <v>42548</v>
      </c>
      <c r="I838" s="704">
        <v>140</v>
      </c>
      <c r="J838" s="704">
        <v>1</v>
      </c>
      <c r="K838" s="704">
        <f t="shared" si="13"/>
        <v>140</v>
      </c>
      <c r="L838" s="702"/>
      <c r="M838" s="702" t="s">
        <v>365</v>
      </c>
      <c r="N838" s="703">
        <v>42551</v>
      </c>
      <c r="O838" s="702" t="s">
        <v>72</v>
      </c>
    </row>
    <row r="839" spans="1:15" s="705" customFormat="1" x14ac:dyDescent="0.2">
      <c r="A839" s="702" t="s">
        <v>890</v>
      </c>
      <c r="B839" s="702" t="s">
        <v>900</v>
      </c>
      <c r="C839" s="702" t="s">
        <v>891</v>
      </c>
      <c r="D839" s="702" t="s">
        <v>5039</v>
      </c>
      <c r="E839" s="702" t="s">
        <v>5040</v>
      </c>
      <c r="F839" s="702" t="s">
        <v>5041</v>
      </c>
      <c r="G839" s="702" t="s">
        <v>5042</v>
      </c>
      <c r="H839" s="703">
        <v>42527</v>
      </c>
      <c r="I839" s="704">
        <v>7275</v>
      </c>
      <c r="J839" s="704">
        <v>1</v>
      </c>
      <c r="K839" s="704">
        <f t="shared" si="13"/>
        <v>7275</v>
      </c>
      <c r="L839" s="702"/>
      <c r="M839" s="702" t="s">
        <v>245</v>
      </c>
      <c r="N839" s="703">
        <v>42529</v>
      </c>
      <c r="O839" s="702" t="s">
        <v>72</v>
      </c>
    </row>
    <row r="840" spans="1:15" s="705" customFormat="1" x14ac:dyDescent="0.2">
      <c r="A840" s="702" t="s">
        <v>890</v>
      </c>
      <c r="B840" s="702" t="s">
        <v>900</v>
      </c>
      <c r="C840" s="702" t="s">
        <v>891</v>
      </c>
      <c r="D840" s="702" t="s">
        <v>369</v>
      </c>
      <c r="E840" s="702" t="s">
        <v>370</v>
      </c>
      <c r="F840" s="702" t="s">
        <v>371</v>
      </c>
      <c r="G840" s="702" t="s">
        <v>5043</v>
      </c>
      <c r="H840" s="703">
        <v>42521</v>
      </c>
      <c r="I840" s="704">
        <v>989.49</v>
      </c>
      <c r="J840" s="704">
        <v>1</v>
      </c>
      <c r="K840" s="704">
        <f t="shared" si="13"/>
        <v>989.49</v>
      </c>
      <c r="L840" s="702"/>
      <c r="M840" s="702" t="s">
        <v>340</v>
      </c>
      <c r="N840" s="703">
        <v>42527</v>
      </c>
      <c r="O840" s="702" t="s">
        <v>72</v>
      </c>
    </row>
    <row r="841" spans="1:15" s="705" customFormat="1" x14ac:dyDescent="0.2">
      <c r="A841" s="702" t="s">
        <v>890</v>
      </c>
      <c r="B841" s="702" t="s">
        <v>900</v>
      </c>
      <c r="C841" s="702" t="s">
        <v>891</v>
      </c>
      <c r="D841" s="702" t="s">
        <v>369</v>
      </c>
      <c r="E841" s="702" t="s">
        <v>370</v>
      </c>
      <c r="F841" s="702" t="s">
        <v>371</v>
      </c>
      <c r="G841" s="702" t="s">
        <v>5044</v>
      </c>
      <c r="H841" s="703">
        <v>42521</v>
      </c>
      <c r="I841" s="704">
        <v>60.75</v>
      </c>
      <c r="J841" s="704">
        <v>1</v>
      </c>
      <c r="K841" s="704">
        <f t="shared" si="13"/>
        <v>60.75</v>
      </c>
      <c r="L841" s="702"/>
      <c r="M841" s="702" t="s">
        <v>340</v>
      </c>
      <c r="N841" s="703">
        <v>42527</v>
      </c>
      <c r="O841" s="702" t="s">
        <v>72</v>
      </c>
    </row>
    <row r="842" spans="1:15" s="705" customFormat="1" x14ac:dyDescent="0.2">
      <c r="A842" s="702" t="s">
        <v>890</v>
      </c>
      <c r="B842" s="702" t="s">
        <v>900</v>
      </c>
      <c r="C842" s="702" t="s">
        <v>891</v>
      </c>
      <c r="D842" s="702" t="s">
        <v>369</v>
      </c>
      <c r="E842" s="702" t="s">
        <v>370</v>
      </c>
      <c r="F842" s="702" t="s">
        <v>371</v>
      </c>
      <c r="G842" s="702" t="s">
        <v>5045</v>
      </c>
      <c r="H842" s="703">
        <v>42521</v>
      </c>
      <c r="I842" s="704">
        <v>56.45</v>
      </c>
      <c r="J842" s="704">
        <v>1</v>
      </c>
      <c r="K842" s="704">
        <f t="shared" si="13"/>
        <v>56.45</v>
      </c>
      <c r="L842" s="702"/>
      <c r="M842" s="702" t="s">
        <v>419</v>
      </c>
      <c r="N842" s="703">
        <v>42527</v>
      </c>
      <c r="O842" s="702" t="s">
        <v>72</v>
      </c>
    </row>
    <row r="843" spans="1:15" s="705" customFormat="1" x14ac:dyDescent="0.2">
      <c r="A843" s="702" t="s">
        <v>890</v>
      </c>
      <c r="B843" s="702" t="s">
        <v>900</v>
      </c>
      <c r="C843" s="702" t="s">
        <v>891</v>
      </c>
      <c r="D843" s="702" t="s">
        <v>369</v>
      </c>
      <c r="E843" s="702" t="s">
        <v>370</v>
      </c>
      <c r="F843" s="702" t="s">
        <v>371</v>
      </c>
      <c r="G843" s="702" t="s">
        <v>5046</v>
      </c>
      <c r="H843" s="703">
        <v>42521</v>
      </c>
      <c r="I843" s="704">
        <v>63.49</v>
      </c>
      <c r="J843" s="704">
        <v>1</v>
      </c>
      <c r="K843" s="704">
        <f t="shared" si="13"/>
        <v>63.49</v>
      </c>
      <c r="L843" s="702"/>
      <c r="M843" s="702" t="s">
        <v>5047</v>
      </c>
      <c r="N843" s="703">
        <v>42527</v>
      </c>
      <c r="O843" s="702" t="s">
        <v>72</v>
      </c>
    </row>
    <row r="844" spans="1:15" s="705" customFormat="1" x14ac:dyDescent="0.2">
      <c r="A844" s="702" t="s">
        <v>890</v>
      </c>
      <c r="B844" s="702" t="s">
        <v>900</v>
      </c>
      <c r="C844" s="702" t="s">
        <v>891</v>
      </c>
      <c r="D844" s="702" t="s">
        <v>369</v>
      </c>
      <c r="E844" s="702" t="s">
        <v>370</v>
      </c>
      <c r="F844" s="702" t="s">
        <v>371</v>
      </c>
      <c r="G844" s="702" t="s">
        <v>5048</v>
      </c>
      <c r="H844" s="703">
        <v>42521</v>
      </c>
      <c r="I844" s="704">
        <v>22.02</v>
      </c>
      <c r="J844" s="704">
        <v>1</v>
      </c>
      <c r="K844" s="704">
        <f t="shared" si="13"/>
        <v>22.02</v>
      </c>
      <c r="L844" s="702"/>
      <c r="M844" s="702" t="s">
        <v>378</v>
      </c>
      <c r="N844" s="703">
        <v>42527</v>
      </c>
      <c r="O844" s="702" t="s">
        <v>72</v>
      </c>
    </row>
    <row r="845" spans="1:15" s="705" customFormat="1" x14ac:dyDescent="0.2">
      <c r="A845" s="702" t="s">
        <v>890</v>
      </c>
      <c r="B845" s="702" t="s">
        <v>900</v>
      </c>
      <c r="C845" s="702" t="s">
        <v>891</v>
      </c>
      <c r="D845" s="702" t="s">
        <v>369</v>
      </c>
      <c r="E845" s="702" t="s">
        <v>370</v>
      </c>
      <c r="F845" s="702" t="s">
        <v>371</v>
      </c>
      <c r="G845" s="702" t="s">
        <v>5049</v>
      </c>
      <c r="H845" s="703">
        <v>42521</v>
      </c>
      <c r="I845" s="704">
        <v>140.53</v>
      </c>
      <c r="J845" s="704">
        <v>1</v>
      </c>
      <c r="K845" s="704">
        <f t="shared" si="13"/>
        <v>140.53</v>
      </c>
      <c r="L845" s="702"/>
      <c r="M845" s="702" t="s">
        <v>378</v>
      </c>
      <c r="N845" s="703">
        <v>42527</v>
      </c>
      <c r="O845" s="702" t="s">
        <v>72</v>
      </c>
    </row>
    <row r="846" spans="1:15" s="705" customFormat="1" x14ac:dyDescent="0.2">
      <c r="A846" s="702" t="s">
        <v>890</v>
      </c>
      <c r="B846" s="702" t="s">
        <v>900</v>
      </c>
      <c r="C846" s="702" t="s">
        <v>891</v>
      </c>
      <c r="D846" s="702" t="s">
        <v>369</v>
      </c>
      <c r="E846" s="702" t="s">
        <v>370</v>
      </c>
      <c r="F846" s="702" t="s">
        <v>371</v>
      </c>
      <c r="G846" s="702" t="s">
        <v>5050</v>
      </c>
      <c r="H846" s="703">
        <v>42521</v>
      </c>
      <c r="I846" s="704">
        <v>113.16</v>
      </c>
      <c r="J846" s="704">
        <v>1</v>
      </c>
      <c r="K846" s="704">
        <f t="shared" si="13"/>
        <v>113.16</v>
      </c>
      <c r="L846" s="702"/>
      <c r="M846" s="702" t="s">
        <v>1660</v>
      </c>
      <c r="N846" s="703">
        <v>42527</v>
      </c>
      <c r="O846" s="702" t="s">
        <v>72</v>
      </c>
    </row>
    <row r="847" spans="1:15" s="705" customFormat="1" x14ac:dyDescent="0.2">
      <c r="A847" s="702" t="s">
        <v>890</v>
      </c>
      <c r="B847" s="702" t="s">
        <v>900</v>
      </c>
      <c r="C847" s="702" t="s">
        <v>891</v>
      </c>
      <c r="D847" s="702" t="s">
        <v>369</v>
      </c>
      <c r="E847" s="702" t="s">
        <v>370</v>
      </c>
      <c r="F847" s="702" t="s">
        <v>371</v>
      </c>
      <c r="G847" s="702" t="s">
        <v>5051</v>
      </c>
      <c r="H847" s="703">
        <v>42521</v>
      </c>
      <c r="I847" s="704">
        <v>78.77</v>
      </c>
      <c r="J847" s="704">
        <v>1</v>
      </c>
      <c r="K847" s="704">
        <f t="shared" si="13"/>
        <v>78.77</v>
      </c>
      <c r="L847" s="702"/>
      <c r="M847" s="702" t="s">
        <v>303</v>
      </c>
      <c r="N847" s="703">
        <v>42527</v>
      </c>
      <c r="O847" s="702" t="s">
        <v>72</v>
      </c>
    </row>
    <row r="848" spans="1:15" s="705" customFormat="1" x14ac:dyDescent="0.2">
      <c r="A848" s="702" t="s">
        <v>890</v>
      </c>
      <c r="B848" s="702" t="s">
        <v>900</v>
      </c>
      <c r="C848" s="702" t="s">
        <v>891</v>
      </c>
      <c r="D848" s="702" t="s">
        <v>369</v>
      </c>
      <c r="E848" s="702" t="s">
        <v>370</v>
      </c>
      <c r="F848" s="702" t="s">
        <v>371</v>
      </c>
      <c r="G848" s="702" t="s">
        <v>5052</v>
      </c>
      <c r="H848" s="703">
        <v>42521</v>
      </c>
      <c r="I848" s="704">
        <v>346.75</v>
      </c>
      <c r="J848" s="704">
        <v>1</v>
      </c>
      <c r="K848" s="704">
        <f t="shared" si="13"/>
        <v>346.75</v>
      </c>
      <c r="L848" s="702"/>
      <c r="M848" s="702" t="s">
        <v>132</v>
      </c>
      <c r="N848" s="703">
        <v>42527</v>
      </c>
      <c r="O848" s="702" t="s">
        <v>72</v>
      </c>
    </row>
    <row r="849" spans="1:15" s="705" customFormat="1" x14ac:dyDescent="0.2">
      <c r="A849" s="702" t="s">
        <v>890</v>
      </c>
      <c r="B849" s="702" t="s">
        <v>900</v>
      </c>
      <c r="C849" s="702" t="s">
        <v>891</v>
      </c>
      <c r="D849" s="702" t="s">
        <v>369</v>
      </c>
      <c r="E849" s="702" t="s">
        <v>370</v>
      </c>
      <c r="F849" s="702" t="s">
        <v>371</v>
      </c>
      <c r="G849" s="702" t="s">
        <v>5053</v>
      </c>
      <c r="H849" s="703">
        <v>42521</v>
      </c>
      <c r="I849" s="704">
        <v>31.25</v>
      </c>
      <c r="J849" s="704">
        <v>1</v>
      </c>
      <c r="K849" s="704">
        <f t="shared" si="13"/>
        <v>31.25</v>
      </c>
      <c r="L849" s="702"/>
      <c r="M849" s="702" t="s">
        <v>357</v>
      </c>
      <c r="N849" s="703">
        <v>42527</v>
      </c>
      <c r="O849" s="702" t="s">
        <v>72</v>
      </c>
    </row>
    <row r="850" spans="1:15" s="705" customFormat="1" x14ac:dyDescent="0.2">
      <c r="A850" s="702" t="s">
        <v>890</v>
      </c>
      <c r="B850" s="702" t="s">
        <v>900</v>
      </c>
      <c r="C850" s="702" t="s">
        <v>891</v>
      </c>
      <c r="D850" s="702" t="s">
        <v>119</v>
      </c>
      <c r="E850" s="702" t="s">
        <v>120</v>
      </c>
      <c r="F850" s="702" t="s">
        <v>121</v>
      </c>
      <c r="G850" s="702" t="s">
        <v>5054</v>
      </c>
      <c r="H850" s="703">
        <v>42521</v>
      </c>
      <c r="I850" s="704">
        <v>67.569999999999993</v>
      </c>
      <c r="J850" s="704">
        <v>1</v>
      </c>
      <c r="K850" s="704">
        <f t="shared" si="13"/>
        <v>67.569999999999993</v>
      </c>
      <c r="L850" s="702"/>
      <c r="M850" s="702" t="s">
        <v>132</v>
      </c>
      <c r="N850" s="703">
        <v>42528</v>
      </c>
      <c r="O850" s="702" t="s">
        <v>72</v>
      </c>
    </row>
    <row r="851" spans="1:15" s="705" customFormat="1" x14ac:dyDescent="0.2">
      <c r="A851" s="702" t="s">
        <v>890</v>
      </c>
      <c r="B851" s="702" t="s">
        <v>900</v>
      </c>
      <c r="C851" s="702" t="s">
        <v>891</v>
      </c>
      <c r="D851" s="702" t="s">
        <v>119</v>
      </c>
      <c r="E851" s="702" t="s">
        <v>120</v>
      </c>
      <c r="F851" s="702" t="s">
        <v>121</v>
      </c>
      <c r="G851" s="702" t="s">
        <v>5055</v>
      </c>
      <c r="H851" s="703">
        <v>42521</v>
      </c>
      <c r="I851" s="704">
        <v>62.02</v>
      </c>
      <c r="J851" s="704">
        <v>1</v>
      </c>
      <c r="K851" s="704">
        <f t="shared" si="13"/>
        <v>62.02</v>
      </c>
      <c r="L851" s="702" t="s">
        <v>5056</v>
      </c>
      <c r="M851" s="702" t="s">
        <v>132</v>
      </c>
      <c r="N851" s="703">
        <v>42529</v>
      </c>
      <c r="O851" s="702" t="s">
        <v>72</v>
      </c>
    </row>
    <row r="852" spans="1:15" s="705" customFormat="1" x14ac:dyDescent="0.2">
      <c r="A852" s="702" t="s">
        <v>890</v>
      </c>
      <c r="B852" s="702" t="s">
        <v>900</v>
      </c>
      <c r="C852" s="702" t="s">
        <v>891</v>
      </c>
      <c r="D852" s="702" t="s">
        <v>5057</v>
      </c>
      <c r="E852" s="702" t="s">
        <v>5058</v>
      </c>
      <c r="F852" s="702" t="s">
        <v>5059</v>
      </c>
      <c r="G852" s="702" t="s">
        <v>5060</v>
      </c>
      <c r="H852" s="703">
        <v>42534</v>
      </c>
      <c r="I852" s="704">
        <v>66</v>
      </c>
      <c r="J852" s="704">
        <v>1</v>
      </c>
      <c r="K852" s="704">
        <f t="shared" si="13"/>
        <v>66</v>
      </c>
      <c r="L852" s="702"/>
      <c r="M852" s="702" t="s">
        <v>4408</v>
      </c>
      <c r="N852" s="703">
        <v>42549</v>
      </c>
      <c r="O852" s="702" t="s">
        <v>72</v>
      </c>
    </row>
    <row r="853" spans="1:15" s="705" customFormat="1" x14ac:dyDescent="0.2">
      <c r="A853" s="702" t="s">
        <v>890</v>
      </c>
      <c r="B853" s="702" t="s">
        <v>900</v>
      </c>
      <c r="C853" s="702" t="s">
        <v>891</v>
      </c>
      <c r="D853" s="702" t="s">
        <v>528</v>
      </c>
      <c r="E853" s="702" t="s">
        <v>529</v>
      </c>
      <c r="F853" s="702" t="s">
        <v>530</v>
      </c>
      <c r="G853" s="702" t="s">
        <v>5061</v>
      </c>
      <c r="H853" s="703">
        <v>42397</v>
      </c>
      <c r="I853" s="704">
        <v>1200.01</v>
      </c>
      <c r="J853" s="704">
        <v>1</v>
      </c>
      <c r="K853" s="704">
        <f t="shared" si="13"/>
        <v>1200.01</v>
      </c>
      <c r="L853" s="702"/>
      <c r="M853" s="702" t="s">
        <v>378</v>
      </c>
      <c r="N853" s="703">
        <v>42537</v>
      </c>
      <c r="O853" s="702" t="s">
        <v>72</v>
      </c>
    </row>
    <row r="854" spans="1:15" s="705" customFormat="1" x14ac:dyDescent="0.2">
      <c r="A854" s="702" t="s">
        <v>890</v>
      </c>
      <c r="B854" s="702" t="s">
        <v>900</v>
      </c>
      <c r="C854" s="702" t="s">
        <v>891</v>
      </c>
      <c r="D854" s="702" t="s">
        <v>528</v>
      </c>
      <c r="E854" s="702" t="s">
        <v>529</v>
      </c>
      <c r="F854" s="702" t="s">
        <v>530</v>
      </c>
      <c r="G854" s="702" t="s">
        <v>5062</v>
      </c>
      <c r="H854" s="703">
        <v>42397</v>
      </c>
      <c r="I854" s="704">
        <v>1800</v>
      </c>
      <c r="J854" s="704">
        <v>1</v>
      </c>
      <c r="K854" s="704">
        <f t="shared" si="13"/>
        <v>1800</v>
      </c>
      <c r="L854" s="702"/>
      <c r="M854" s="702" t="s">
        <v>378</v>
      </c>
      <c r="N854" s="703">
        <v>42537</v>
      </c>
      <c r="O854" s="702" t="s">
        <v>72</v>
      </c>
    </row>
    <row r="855" spans="1:15" s="705" customFormat="1" x14ac:dyDescent="0.2">
      <c r="A855" s="702" t="s">
        <v>890</v>
      </c>
      <c r="B855" s="702" t="s">
        <v>900</v>
      </c>
      <c r="C855" s="702" t="s">
        <v>891</v>
      </c>
      <c r="D855" s="702" t="s">
        <v>2532</v>
      </c>
      <c r="E855" s="702" t="s">
        <v>2533</v>
      </c>
      <c r="F855" s="702" t="s">
        <v>2534</v>
      </c>
      <c r="G855" s="702" t="s">
        <v>5063</v>
      </c>
      <c r="H855" s="703">
        <v>42521</v>
      </c>
      <c r="I855" s="704">
        <v>37.76</v>
      </c>
      <c r="J855" s="704">
        <v>1</v>
      </c>
      <c r="K855" s="704">
        <f t="shared" si="13"/>
        <v>37.76</v>
      </c>
      <c r="L855" s="702"/>
      <c r="M855" s="702" t="s">
        <v>182</v>
      </c>
      <c r="N855" s="703">
        <v>42530</v>
      </c>
      <c r="O855" s="702" t="s">
        <v>72</v>
      </c>
    </row>
    <row r="856" spans="1:15" s="705" customFormat="1" x14ac:dyDescent="0.2">
      <c r="A856" s="702" t="s">
        <v>890</v>
      </c>
      <c r="B856" s="702" t="s">
        <v>900</v>
      </c>
      <c r="C856" s="702" t="s">
        <v>891</v>
      </c>
      <c r="D856" s="702" t="s">
        <v>5064</v>
      </c>
      <c r="E856" s="702" t="s">
        <v>5065</v>
      </c>
      <c r="F856" s="702" t="s">
        <v>5066</v>
      </c>
      <c r="G856" s="702" t="s">
        <v>5067</v>
      </c>
      <c r="H856" s="703">
        <v>42528</v>
      </c>
      <c r="I856" s="704">
        <v>320</v>
      </c>
      <c r="J856" s="704">
        <v>1</v>
      </c>
      <c r="K856" s="704">
        <f t="shared" si="13"/>
        <v>320</v>
      </c>
      <c r="L856" s="702"/>
      <c r="M856" s="702" t="s">
        <v>378</v>
      </c>
      <c r="N856" s="703">
        <v>42535</v>
      </c>
      <c r="O856" s="702" t="s">
        <v>72</v>
      </c>
    </row>
    <row r="857" spans="1:15" s="705" customFormat="1" x14ac:dyDescent="0.2">
      <c r="A857" s="702" t="s">
        <v>890</v>
      </c>
      <c r="B857" s="702" t="s">
        <v>900</v>
      </c>
      <c r="C857" s="702" t="s">
        <v>891</v>
      </c>
      <c r="D857" s="702" t="s">
        <v>5068</v>
      </c>
      <c r="E857" s="702" t="s">
        <v>5069</v>
      </c>
      <c r="F857" s="702" t="s">
        <v>5070</v>
      </c>
      <c r="G857" s="702" t="s">
        <v>5071</v>
      </c>
      <c r="H857" s="703">
        <v>42538</v>
      </c>
      <c r="I857" s="704">
        <v>200</v>
      </c>
      <c r="J857" s="704">
        <v>1</v>
      </c>
      <c r="K857" s="704">
        <f t="shared" si="13"/>
        <v>200</v>
      </c>
      <c r="L857" s="702"/>
      <c r="M857" s="702" t="s">
        <v>5072</v>
      </c>
      <c r="N857" s="703">
        <v>42543</v>
      </c>
      <c r="O857" s="702" t="s">
        <v>72</v>
      </c>
    </row>
    <row r="858" spans="1:15" s="705" customFormat="1" x14ac:dyDescent="0.2">
      <c r="A858" s="702" t="s">
        <v>890</v>
      </c>
      <c r="B858" s="702" t="s">
        <v>900</v>
      </c>
      <c r="C858" s="702" t="s">
        <v>891</v>
      </c>
      <c r="D858" s="702" t="s">
        <v>5073</v>
      </c>
      <c r="E858" s="702" t="s">
        <v>5074</v>
      </c>
      <c r="F858" s="702" t="s">
        <v>5075</v>
      </c>
      <c r="G858" s="702" t="s">
        <v>5076</v>
      </c>
      <c r="H858" s="703">
        <v>42496</v>
      </c>
      <c r="I858" s="704">
        <v>15</v>
      </c>
      <c r="J858" s="704">
        <v>1</v>
      </c>
      <c r="K858" s="704">
        <f t="shared" si="13"/>
        <v>15</v>
      </c>
      <c r="L858" s="702"/>
      <c r="M858" s="702" t="s">
        <v>466</v>
      </c>
      <c r="N858" s="703">
        <v>42544</v>
      </c>
      <c r="O858" s="702" t="s">
        <v>72</v>
      </c>
    </row>
    <row r="859" spans="1:15" s="705" customFormat="1" x14ac:dyDescent="0.2">
      <c r="A859" s="702" t="s">
        <v>890</v>
      </c>
      <c r="B859" s="702" t="s">
        <v>900</v>
      </c>
      <c r="C859" s="702" t="s">
        <v>891</v>
      </c>
      <c r="D859" s="702" t="s">
        <v>5073</v>
      </c>
      <c r="E859" s="702" t="s">
        <v>5074</v>
      </c>
      <c r="F859" s="702" t="s">
        <v>5075</v>
      </c>
      <c r="G859" s="702" t="s">
        <v>5077</v>
      </c>
      <c r="H859" s="703">
        <v>42494</v>
      </c>
      <c r="I859" s="704">
        <v>15</v>
      </c>
      <c r="J859" s="704">
        <v>1</v>
      </c>
      <c r="K859" s="704">
        <f t="shared" si="13"/>
        <v>15</v>
      </c>
      <c r="L859" s="702"/>
      <c r="M859" s="702" t="s">
        <v>466</v>
      </c>
      <c r="N859" s="703">
        <v>42544</v>
      </c>
      <c r="O859" s="702" t="s">
        <v>72</v>
      </c>
    </row>
    <row r="860" spans="1:15" s="705" customFormat="1" x14ac:dyDescent="0.2">
      <c r="A860" s="702" t="s">
        <v>890</v>
      </c>
      <c r="B860" s="702" t="s">
        <v>900</v>
      </c>
      <c r="C860" s="702" t="s">
        <v>891</v>
      </c>
      <c r="D860" s="702" t="s">
        <v>5073</v>
      </c>
      <c r="E860" s="702" t="s">
        <v>5074</v>
      </c>
      <c r="F860" s="702" t="s">
        <v>5075</v>
      </c>
      <c r="G860" s="702" t="s">
        <v>5078</v>
      </c>
      <c r="H860" s="703">
        <v>42499</v>
      </c>
      <c r="I860" s="704">
        <v>40</v>
      </c>
      <c r="J860" s="704">
        <v>1</v>
      </c>
      <c r="K860" s="704">
        <f t="shared" si="13"/>
        <v>40</v>
      </c>
      <c r="L860" s="702"/>
      <c r="M860" s="702" t="s">
        <v>2102</v>
      </c>
      <c r="N860" s="703">
        <v>42551</v>
      </c>
      <c r="O860" s="702" t="s">
        <v>72</v>
      </c>
    </row>
    <row r="861" spans="1:15" s="705" customFormat="1" x14ac:dyDescent="0.2">
      <c r="A861" s="702" t="s">
        <v>890</v>
      </c>
      <c r="B861" s="702" t="s">
        <v>900</v>
      </c>
      <c r="C861" s="702" t="s">
        <v>891</v>
      </c>
      <c r="D861" s="702" t="s">
        <v>219</v>
      </c>
      <c r="E861" s="702" t="s">
        <v>220</v>
      </c>
      <c r="F861" s="702" t="s">
        <v>221</v>
      </c>
      <c r="G861" s="702" t="s">
        <v>5079</v>
      </c>
      <c r="H861" s="703">
        <v>42522</v>
      </c>
      <c r="I861" s="704">
        <v>29.04</v>
      </c>
      <c r="J861" s="704">
        <v>1</v>
      </c>
      <c r="K861" s="704">
        <f t="shared" si="13"/>
        <v>29.04</v>
      </c>
      <c r="L861" s="702"/>
      <c r="M861" s="702" t="s">
        <v>405</v>
      </c>
      <c r="N861" s="703">
        <v>42522</v>
      </c>
      <c r="O861" s="702" t="s">
        <v>72</v>
      </c>
    </row>
    <row r="862" spans="1:15" s="705" customFormat="1" x14ac:dyDescent="0.2">
      <c r="A862" s="702" t="s">
        <v>890</v>
      </c>
      <c r="B862" s="702" t="s">
        <v>900</v>
      </c>
      <c r="C862" s="702" t="s">
        <v>891</v>
      </c>
      <c r="D862" s="702" t="s">
        <v>219</v>
      </c>
      <c r="E862" s="702" t="s">
        <v>220</v>
      </c>
      <c r="F862" s="702" t="s">
        <v>221</v>
      </c>
      <c r="G862" s="702" t="s">
        <v>5080</v>
      </c>
      <c r="H862" s="703">
        <v>42522</v>
      </c>
      <c r="I862" s="704">
        <v>58.08</v>
      </c>
      <c r="J862" s="704">
        <v>1</v>
      </c>
      <c r="K862" s="704">
        <f t="shared" si="13"/>
        <v>58.08</v>
      </c>
      <c r="L862" s="702" t="s">
        <v>2548</v>
      </c>
      <c r="M862" s="702" t="s">
        <v>132</v>
      </c>
      <c r="N862" s="703">
        <v>42522</v>
      </c>
      <c r="O862" s="702" t="s">
        <v>72</v>
      </c>
    </row>
    <row r="863" spans="1:15" s="705" customFormat="1" x14ac:dyDescent="0.2">
      <c r="A863" s="702" t="s">
        <v>890</v>
      </c>
      <c r="B863" s="702" t="s">
        <v>900</v>
      </c>
      <c r="C863" s="702" t="s">
        <v>891</v>
      </c>
      <c r="D863" s="702" t="s">
        <v>219</v>
      </c>
      <c r="E863" s="702" t="s">
        <v>220</v>
      </c>
      <c r="F863" s="702" t="s">
        <v>221</v>
      </c>
      <c r="G863" s="702" t="s">
        <v>5081</v>
      </c>
      <c r="H863" s="703">
        <v>42522</v>
      </c>
      <c r="I863" s="704">
        <v>33.17</v>
      </c>
      <c r="J863" s="704">
        <v>1</v>
      </c>
      <c r="K863" s="704">
        <f t="shared" si="13"/>
        <v>33.17</v>
      </c>
      <c r="L863" s="702"/>
      <c r="M863" s="702" t="s">
        <v>303</v>
      </c>
      <c r="N863" s="703">
        <v>42522</v>
      </c>
      <c r="O863" s="702" t="s">
        <v>72</v>
      </c>
    </row>
    <row r="864" spans="1:15" s="705" customFormat="1" x14ac:dyDescent="0.2">
      <c r="A864" s="702" t="s">
        <v>890</v>
      </c>
      <c r="B864" s="702" t="s">
        <v>900</v>
      </c>
      <c r="C864" s="702" t="s">
        <v>891</v>
      </c>
      <c r="D864" s="702" t="s">
        <v>219</v>
      </c>
      <c r="E864" s="702" t="s">
        <v>220</v>
      </c>
      <c r="F864" s="702" t="s">
        <v>221</v>
      </c>
      <c r="G864" s="702" t="s">
        <v>5082</v>
      </c>
      <c r="H864" s="703">
        <v>42522</v>
      </c>
      <c r="I864" s="704">
        <v>130.68</v>
      </c>
      <c r="J864" s="704">
        <v>1</v>
      </c>
      <c r="K864" s="704">
        <f t="shared" si="13"/>
        <v>130.68</v>
      </c>
      <c r="L864" s="702"/>
      <c r="M864" s="702" t="s">
        <v>104</v>
      </c>
      <c r="N864" s="703">
        <v>42522</v>
      </c>
      <c r="O864" s="702" t="s">
        <v>72</v>
      </c>
    </row>
    <row r="865" spans="1:15" s="705" customFormat="1" x14ac:dyDescent="0.2">
      <c r="A865" s="702" t="s">
        <v>890</v>
      </c>
      <c r="B865" s="702" t="s">
        <v>900</v>
      </c>
      <c r="C865" s="702" t="s">
        <v>891</v>
      </c>
      <c r="D865" s="702" t="s">
        <v>219</v>
      </c>
      <c r="E865" s="702" t="s">
        <v>220</v>
      </c>
      <c r="F865" s="702" t="s">
        <v>221</v>
      </c>
      <c r="G865" s="702" t="s">
        <v>5083</v>
      </c>
      <c r="H865" s="703">
        <v>42522</v>
      </c>
      <c r="I865" s="704">
        <v>290.39999999999998</v>
      </c>
      <c r="J865" s="704">
        <v>1</v>
      </c>
      <c r="K865" s="704">
        <f t="shared" si="13"/>
        <v>290.39999999999998</v>
      </c>
      <c r="L865" s="702"/>
      <c r="M865" s="702" t="s">
        <v>231</v>
      </c>
      <c r="N865" s="703">
        <v>42522</v>
      </c>
      <c r="O865" s="702" t="s">
        <v>72</v>
      </c>
    </row>
    <row r="866" spans="1:15" s="705" customFormat="1" x14ac:dyDescent="0.2">
      <c r="A866" s="702" t="s">
        <v>890</v>
      </c>
      <c r="B866" s="702" t="s">
        <v>900</v>
      </c>
      <c r="C866" s="702" t="s">
        <v>891</v>
      </c>
      <c r="D866" s="702" t="s">
        <v>5084</v>
      </c>
      <c r="E866" s="702" t="s">
        <v>5085</v>
      </c>
      <c r="F866" s="702" t="s">
        <v>5086</v>
      </c>
      <c r="G866" s="702" t="s">
        <v>5087</v>
      </c>
      <c r="H866" s="703">
        <v>42464</v>
      </c>
      <c r="I866" s="704">
        <v>201</v>
      </c>
      <c r="J866" s="704">
        <v>1</v>
      </c>
      <c r="K866" s="704">
        <f t="shared" si="13"/>
        <v>201</v>
      </c>
      <c r="L866" s="702"/>
      <c r="M866" s="702" t="s">
        <v>306</v>
      </c>
      <c r="N866" s="703">
        <v>42548</v>
      </c>
      <c r="O866" s="702" t="s">
        <v>72</v>
      </c>
    </row>
    <row r="867" spans="1:15" s="705" customFormat="1" x14ac:dyDescent="0.2">
      <c r="A867" s="702" t="s">
        <v>890</v>
      </c>
      <c r="B867" s="702" t="s">
        <v>900</v>
      </c>
      <c r="C867" s="702" t="s">
        <v>891</v>
      </c>
      <c r="D867" s="702" t="s">
        <v>215</v>
      </c>
      <c r="E867" s="702" t="s">
        <v>216</v>
      </c>
      <c r="F867" s="702" t="s">
        <v>217</v>
      </c>
      <c r="G867" s="702" t="s">
        <v>5089</v>
      </c>
      <c r="H867" s="703">
        <v>42468</v>
      </c>
      <c r="I867" s="704">
        <v>97</v>
      </c>
      <c r="J867" s="704">
        <v>1</v>
      </c>
      <c r="K867" s="704">
        <f t="shared" si="13"/>
        <v>97</v>
      </c>
      <c r="L867" s="702" t="s">
        <v>5090</v>
      </c>
      <c r="M867" s="702" t="s">
        <v>535</v>
      </c>
      <c r="N867" s="703">
        <v>42529</v>
      </c>
      <c r="O867" s="702" t="s">
        <v>72</v>
      </c>
    </row>
    <row r="868" spans="1:15" s="705" customFormat="1" x14ac:dyDescent="0.2">
      <c r="A868" s="702" t="s">
        <v>890</v>
      </c>
      <c r="B868" s="702" t="s">
        <v>900</v>
      </c>
      <c r="C868" s="702" t="s">
        <v>891</v>
      </c>
      <c r="D868" s="702" t="s">
        <v>5091</v>
      </c>
      <c r="E868" s="702" t="s">
        <v>5092</v>
      </c>
      <c r="F868" s="702" t="s">
        <v>5093</v>
      </c>
      <c r="G868" s="702" t="s">
        <v>5094</v>
      </c>
      <c r="H868" s="703">
        <v>42495</v>
      </c>
      <c r="I868" s="704">
        <v>50</v>
      </c>
      <c r="J868" s="704">
        <v>1</v>
      </c>
      <c r="K868" s="704">
        <f t="shared" si="13"/>
        <v>50</v>
      </c>
      <c r="L868" s="702"/>
      <c r="M868" s="702" t="s">
        <v>2099</v>
      </c>
      <c r="N868" s="703">
        <v>42523</v>
      </c>
      <c r="O868" s="702" t="s">
        <v>72</v>
      </c>
    </row>
    <row r="869" spans="1:15" s="705" customFormat="1" x14ac:dyDescent="0.2">
      <c r="A869" s="702" t="s">
        <v>890</v>
      </c>
      <c r="B869" s="702" t="s">
        <v>900</v>
      </c>
      <c r="C869" s="702" t="s">
        <v>891</v>
      </c>
      <c r="D869" s="702" t="s">
        <v>5095</v>
      </c>
      <c r="E869" s="702" t="s">
        <v>5096</v>
      </c>
      <c r="F869" s="702" t="s">
        <v>5097</v>
      </c>
      <c r="G869" s="702" t="s">
        <v>5098</v>
      </c>
      <c r="H869" s="703">
        <v>42542</v>
      </c>
      <c r="I869" s="704">
        <v>120</v>
      </c>
      <c r="J869" s="704">
        <v>1</v>
      </c>
      <c r="K869" s="704">
        <f t="shared" si="13"/>
        <v>120</v>
      </c>
      <c r="L869" s="702"/>
      <c r="M869" s="702" t="s">
        <v>379</v>
      </c>
      <c r="N869" s="703">
        <v>42551</v>
      </c>
      <c r="O869" s="702" t="s">
        <v>72</v>
      </c>
    </row>
    <row r="870" spans="1:15" s="705" customFormat="1" x14ac:dyDescent="0.2">
      <c r="A870" s="702" t="s">
        <v>890</v>
      </c>
      <c r="B870" s="702" t="s">
        <v>900</v>
      </c>
      <c r="C870" s="702" t="s">
        <v>891</v>
      </c>
      <c r="D870" s="702" t="s">
        <v>2557</v>
      </c>
      <c r="E870" s="702" t="s">
        <v>2558</v>
      </c>
      <c r="F870" s="702" t="s">
        <v>2559</v>
      </c>
      <c r="G870" s="702" t="s">
        <v>5099</v>
      </c>
      <c r="H870" s="703">
        <v>42544</v>
      </c>
      <c r="I870" s="704">
        <v>4947.09</v>
      </c>
      <c r="J870" s="704">
        <v>1</v>
      </c>
      <c r="K870" s="704">
        <f t="shared" si="13"/>
        <v>4947.09</v>
      </c>
      <c r="L870" s="702"/>
      <c r="M870" s="702" t="s">
        <v>145</v>
      </c>
      <c r="N870" s="703">
        <v>42549</v>
      </c>
      <c r="O870" s="702" t="s">
        <v>72</v>
      </c>
    </row>
    <row r="871" spans="1:15" s="705" customFormat="1" x14ac:dyDescent="0.2">
      <c r="A871" s="702" t="s">
        <v>890</v>
      </c>
      <c r="B871" s="702" t="s">
        <v>900</v>
      </c>
      <c r="C871" s="702" t="s">
        <v>891</v>
      </c>
      <c r="D871" s="702" t="s">
        <v>525</v>
      </c>
      <c r="E871" s="702" t="s">
        <v>526</v>
      </c>
      <c r="F871" s="702" t="s">
        <v>527</v>
      </c>
      <c r="G871" s="702" t="s">
        <v>5100</v>
      </c>
      <c r="H871" s="703">
        <v>42542</v>
      </c>
      <c r="I871" s="704">
        <v>20.61</v>
      </c>
      <c r="J871" s="704">
        <v>1</v>
      </c>
      <c r="K871" s="704">
        <f t="shared" si="13"/>
        <v>20.61</v>
      </c>
      <c r="L871" s="702"/>
      <c r="M871" s="702" t="s">
        <v>394</v>
      </c>
      <c r="N871" s="703">
        <v>42548</v>
      </c>
      <c r="O871" s="702" t="s">
        <v>72</v>
      </c>
    </row>
    <row r="872" spans="1:15" s="705" customFormat="1" x14ac:dyDescent="0.2">
      <c r="A872" s="702" t="s">
        <v>890</v>
      </c>
      <c r="B872" s="702" t="s">
        <v>900</v>
      </c>
      <c r="C872" s="702" t="s">
        <v>891</v>
      </c>
      <c r="D872" s="702" t="s">
        <v>525</v>
      </c>
      <c r="E872" s="702" t="s">
        <v>526</v>
      </c>
      <c r="F872" s="702" t="s">
        <v>527</v>
      </c>
      <c r="G872" s="702" t="s">
        <v>5101</v>
      </c>
      <c r="H872" s="703">
        <v>42535</v>
      </c>
      <c r="I872" s="704">
        <v>353.11</v>
      </c>
      <c r="J872" s="704">
        <v>1</v>
      </c>
      <c r="K872" s="704">
        <f t="shared" si="13"/>
        <v>353.11</v>
      </c>
      <c r="L872" s="702"/>
      <c r="M872" s="702" t="s">
        <v>377</v>
      </c>
      <c r="N872" s="703">
        <v>42544</v>
      </c>
      <c r="O872" s="702" t="s">
        <v>72</v>
      </c>
    </row>
    <row r="873" spans="1:15" s="705" customFormat="1" x14ac:dyDescent="0.2">
      <c r="A873" s="702" t="s">
        <v>890</v>
      </c>
      <c r="B873" s="702" t="s">
        <v>900</v>
      </c>
      <c r="C873" s="702" t="s">
        <v>891</v>
      </c>
      <c r="D873" s="702" t="s">
        <v>525</v>
      </c>
      <c r="E873" s="702" t="s">
        <v>526</v>
      </c>
      <c r="F873" s="702" t="s">
        <v>527</v>
      </c>
      <c r="G873" s="702" t="s">
        <v>5102</v>
      </c>
      <c r="H873" s="703">
        <v>42528</v>
      </c>
      <c r="I873" s="704">
        <v>96.11</v>
      </c>
      <c r="J873" s="704">
        <v>1</v>
      </c>
      <c r="K873" s="704">
        <f t="shared" si="13"/>
        <v>96.11</v>
      </c>
      <c r="L873" s="702"/>
      <c r="M873" s="702" t="s">
        <v>87</v>
      </c>
      <c r="N873" s="703">
        <v>42536</v>
      </c>
      <c r="O873" s="702" t="s">
        <v>72</v>
      </c>
    </row>
    <row r="874" spans="1:15" s="705" customFormat="1" x14ac:dyDescent="0.2">
      <c r="A874" s="702" t="s">
        <v>890</v>
      </c>
      <c r="B874" s="702" t="s">
        <v>900</v>
      </c>
      <c r="C874" s="702" t="s">
        <v>891</v>
      </c>
      <c r="D874" s="702" t="s">
        <v>525</v>
      </c>
      <c r="E874" s="702" t="s">
        <v>526</v>
      </c>
      <c r="F874" s="702" t="s">
        <v>527</v>
      </c>
      <c r="G874" s="702" t="s">
        <v>5103</v>
      </c>
      <c r="H874" s="703">
        <v>42528</v>
      </c>
      <c r="I874" s="704">
        <v>157.09</v>
      </c>
      <c r="J874" s="704">
        <v>1</v>
      </c>
      <c r="K874" s="704">
        <f t="shared" si="13"/>
        <v>157.09</v>
      </c>
      <c r="L874" s="702"/>
      <c r="M874" s="702" t="s">
        <v>5104</v>
      </c>
      <c r="N874" s="703">
        <v>42536</v>
      </c>
      <c r="O874" s="702" t="s">
        <v>72</v>
      </c>
    </row>
    <row r="875" spans="1:15" s="705" customFormat="1" x14ac:dyDescent="0.2">
      <c r="A875" s="702" t="s">
        <v>890</v>
      </c>
      <c r="B875" s="702" t="s">
        <v>900</v>
      </c>
      <c r="C875" s="702" t="s">
        <v>891</v>
      </c>
      <c r="D875" s="702" t="s">
        <v>1071</v>
      </c>
      <c r="E875" s="702" t="s">
        <v>1072</v>
      </c>
      <c r="F875" s="702" t="s">
        <v>1073</v>
      </c>
      <c r="G875" s="702" t="s">
        <v>5105</v>
      </c>
      <c r="H875" s="703">
        <v>42534</v>
      </c>
      <c r="I875" s="704">
        <v>5000</v>
      </c>
      <c r="J875" s="704">
        <v>1</v>
      </c>
      <c r="K875" s="704">
        <f t="shared" si="13"/>
        <v>5000</v>
      </c>
      <c r="L875" s="702"/>
      <c r="M875" s="702" t="s">
        <v>306</v>
      </c>
      <c r="N875" s="703">
        <v>42534</v>
      </c>
      <c r="O875" s="702" t="s">
        <v>72</v>
      </c>
    </row>
    <row r="876" spans="1:15" s="705" customFormat="1" x14ac:dyDescent="0.2">
      <c r="A876" s="702" t="s">
        <v>890</v>
      </c>
      <c r="B876" s="702" t="s">
        <v>900</v>
      </c>
      <c r="C876" s="702" t="s">
        <v>891</v>
      </c>
      <c r="D876" s="702" t="s">
        <v>1071</v>
      </c>
      <c r="E876" s="702" t="s">
        <v>1072</v>
      </c>
      <c r="F876" s="702" t="s">
        <v>1073</v>
      </c>
      <c r="G876" s="702" t="s">
        <v>5106</v>
      </c>
      <c r="H876" s="703">
        <v>42525</v>
      </c>
      <c r="I876" s="704">
        <v>1000</v>
      </c>
      <c r="J876" s="704">
        <v>1</v>
      </c>
      <c r="K876" s="704">
        <f t="shared" si="13"/>
        <v>1000</v>
      </c>
      <c r="L876" s="702"/>
      <c r="M876" s="702" t="s">
        <v>306</v>
      </c>
      <c r="N876" s="703">
        <v>42529</v>
      </c>
      <c r="O876" s="702" t="s">
        <v>72</v>
      </c>
    </row>
    <row r="877" spans="1:15" s="705" customFormat="1" x14ac:dyDescent="0.2">
      <c r="A877" s="702" t="s">
        <v>890</v>
      </c>
      <c r="B877" s="702" t="s">
        <v>900</v>
      </c>
      <c r="C877" s="702" t="s">
        <v>891</v>
      </c>
      <c r="D877" s="702" t="s">
        <v>1071</v>
      </c>
      <c r="E877" s="702" t="s">
        <v>1072</v>
      </c>
      <c r="F877" s="702" t="s">
        <v>1073</v>
      </c>
      <c r="G877" s="702" t="s">
        <v>5107</v>
      </c>
      <c r="H877" s="703">
        <v>42524</v>
      </c>
      <c r="I877" s="704">
        <v>2000</v>
      </c>
      <c r="J877" s="704">
        <v>1</v>
      </c>
      <c r="K877" s="704">
        <f t="shared" si="13"/>
        <v>2000</v>
      </c>
      <c r="L877" s="702"/>
      <c r="M877" s="702" t="s">
        <v>306</v>
      </c>
      <c r="N877" s="703">
        <v>42529</v>
      </c>
      <c r="O877" s="702" t="s">
        <v>72</v>
      </c>
    </row>
    <row r="878" spans="1:15" s="705" customFormat="1" x14ac:dyDescent="0.2">
      <c r="A878" s="702" t="s">
        <v>890</v>
      </c>
      <c r="B878" s="702" t="s">
        <v>900</v>
      </c>
      <c r="C878" s="702" t="s">
        <v>891</v>
      </c>
      <c r="D878" s="702" t="s">
        <v>1071</v>
      </c>
      <c r="E878" s="702" t="s">
        <v>1072</v>
      </c>
      <c r="F878" s="702" t="s">
        <v>1073</v>
      </c>
      <c r="G878" s="702" t="s">
        <v>5108</v>
      </c>
      <c r="H878" s="703">
        <v>42524</v>
      </c>
      <c r="I878" s="704">
        <v>1800</v>
      </c>
      <c r="J878" s="704">
        <v>1</v>
      </c>
      <c r="K878" s="704">
        <f t="shared" si="13"/>
        <v>1800</v>
      </c>
      <c r="L878" s="702"/>
      <c r="M878" s="702" t="s">
        <v>306</v>
      </c>
      <c r="N878" s="703">
        <v>42529</v>
      </c>
      <c r="O878" s="702" t="s">
        <v>72</v>
      </c>
    </row>
    <row r="879" spans="1:15" s="705" customFormat="1" x14ac:dyDescent="0.2">
      <c r="A879" s="702" t="s">
        <v>890</v>
      </c>
      <c r="B879" s="702" t="s">
        <v>900</v>
      </c>
      <c r="C879" s="702" t="s">
        <v>891</v>
      </c>
      <c r="D879" s="702" t="s">
        <v>1071</v>
      </c>
      <c r="E879" s="702" t="s">
        <v>1072</v>
      </c>
      <c r="F879" s="702" t="s">
        <v>1073</v>
      </c>
      <c r="G879" s="702" t="s">
        <v>5109</v>
      </c>
      <c r="H879" s="703">
        <v>42523</v>
      </c>
      <c r="I879" s="704">
        <v>4000</v>
      </c>
      <c r="J879" s="704">
        <v>1</v>
      </c>
      <c r="K879" s="704">
        <f t="shared" si="13"/>
        <v>4000</v>
      </c>
      <c r="L879" s="702"/>
      <c r="M879" s="702" t="s">
        <v>306</v>
      </c>
      <c r="N879" s="703">
        <v>42529</v>
      </c>
      <c r="O879" s="702" t="s">
        <v>72</v>
      </c>
    </row>
    <row r="880" spans="1:15" s="705" customFormat="1" x14ac:dyDescent="0.2">
      <c r="A880" s="702" t="s">
        <v>890</v>
      </c>
      <c r="B880" s="702" t="s">
        <v>900</v>
      </c>
      <c r="C880" s="702" t="s">
        <v>891</v>
      </c>
      <c r="D880" s="702" t="s">
        <v>5110</v>
      </c>
      <c r="E880" s="702" t="s">
        <v>5111</v>
      </c>
      <c r="F880" s="702"/>
      <c r="G880" s="702" t="s">
        <v>5112</v>
      </c>
      <c r="H880" s="703">
        <v>42541</v>
      </c>
      <c r="I880" s="704">
        <v>220</v>
      </c>
      <c r="J880" s="704">
        <v>1</v>
      </c>
      <c r="K880" s="704">
        <f t="shared" si="13"/>
        <v>220</v>
      </c>
      <c r="L880" s="702"/>
      <c r="M880" s="702" t="s">
        <v>5113</v>
      </c>
      <c r="N880" s="703">
        <v>42551</v>
      </c>
      <c r="O880" s="702" t="s">
        <v>72</v>
      </c>
    </row>
    <row r="881" spans="1:15" s="705" customFormat="1" x14ac:dyDescent="0.2">
      <c r="A881" s="702" t="s">
        <v>890</v>
      </c>
      <c r="B881" s="702" t="s">
        <v>900</v>
      </c>
      <c r="C881" s="702" t="s">
        <v>891</v>
      </c>
      <c r="D881" s="702" t="s">
        <v>5114</v>
      </c>
      <c r="E881" s="702" t="s">
        <v>5115</v>
      </c>
      <c r="F881" s="702"/>
      <c r="G881" s="702" t="s">
        <v>5116</v>
      </c>
      <c r="H881" s="703">
        <v>42519</v>
      </c>
      <c r="I881" s="704">
        <v>135</v>
      </c>
      <c r="J881" s="704">
        <v>1</v>
      </c>
      <c r="K881" s="704">
        <f t="shared" si="13"/>
        <v>135</v>
      </c>
      <c r="L881" s="702"/>
      <c r="M881" s="702" t="s">
        <v>357</v>
      </c>
      <c r="N881" s="703">
        <v>42536</v>
      </c>
      <c r="O881" s="702" t="s">
        <v>72</v>
      </c>
    </row>
    <row r="882" spans="1:15" s="705" customFormat="1" x14ac:dyDescent="0.2">
      <c r="A882" s="702" t="s">
        <v>890</v>
      </c>
      <c r="B882" s="702" t="s">
        <v>900</v>
      </c>
      <c r="C882" s="702" t="s">
        <v>891</v>
      </c>
      <c r="D882" s="702" t="s">
        <v>5114</v>
      </c>
      <c r="E882" s="702" t="s">
        <v>5115</v>
      </c>
      <c r="F882" s="702"/>
      <c r="G882" s="702" t="s">
        <v>5117</v>
      </c>
      <c r="H882" s="703">
        <v>42519</v>
      </c>
      <c r="I882" s="704">
        <v>135</v>
      </c>
      <c r="J882" s="704">
        <v>1</v>
      </c>
      <c r="K882" s="704">
        <f t="shared" si="13"/>
        <v>135</v>
      </c>
      <c r="L882" s="702"/>
      <c r="M882" s="702" t="s">
        <v>357</v>
      </c>
      <c r="N882" s="703">
        <v>42536</v>
      </c>
      <c r="O882" s="702" t="s">
        <v>72</v>
      </c>
    </row>
    <row r="883" spans="1:15" s="705" customFormat="1" x14ac:dyDescent="0.2">
      <c r="A883" s="702" t="s">
        <v>890</v>
      </c>
      <c r="B883" s="702" t="s">
        <v>900</v>
      </c>
      <c r="C883" s="702" t="s">
        <v>891</v>
      </c>
      <c r="D883" s="702" t="s">
        <v>5118</v>
      </c>
      <c r="E883" s="702" t="s">
        <v>5119</v>
      </c>
      <c r="F883" s="702"/>
      <c r="G883" s="702" t="s">
        <v>5120</v>
      </c>
      <c r="H883" s="703">
        <v>42524</v>
      </c>
      <c r="I883" s="704">
        <v>326.19</v>
      </c>
      <c r="J883" s="704">
        <v>1</v>
      </c>
      <c r="K883" s="704">
        <f t="shared" si="13"/>
        <v>326.19</v>
      </c>
      <c r="L883" s="702"/>
      <c r="M883" s="702" t="s">
        <v>5121</v>
      </c>
      <c r="N883" s="703">
        <v>42550</v>
      </c>
      <c r="O883" s="702" t="s">
        <v>72</v>
      </c>
    </row>
    <row r="884" spans="1:15" s="705" customFormat="1" x14ac:dyDescent="0.2">
      <c r="A884" s="702" t="s">
        <v>890</v>
      </c>
      <c r="B884" s="702" t="s">
        <v>900</v>
      </c>
      <c r="C884" s="702" t="s">
        <v>891</v>
      </c>
      <c r="D884" s="702" t="s">
        <v>5122</v>
      </c>
      <c r="E884" s="702" t="s">
        <v>5123</v>
      </c>
      <c r="F884" s="702"/>
      <c r="G884" s="702" t="s">
        <v>5124</v>
      </c>
      <c r="H884" s="703">
        <v>42515</v>
      </c>
      <c r="I884" s="704">
        <v>276.11</v>
      </c>
      <c r="J884" s="704">
        <v>1</v>
      </c>
      <c r="K884" s="704">
        <f t="shared" si="13"/>
        <v>276.11</v>
      </c>
      <c r="L884" s="702"/>
      <c r="M884" s="702" t="s">
        <v>365</v>
      </c>
      <c r="N884" s="703">
        <v>42535</v>
      </c>
      <c r="O884" s="702" t="s">
        <v>72</v>
      </c>
    </row>
    <row r="885" spans="1:15" s="705" customFormat="1" x14ac:dyDescent="0.2">
      <c r="A885" s="702" t="s">
        <v>890</v>
      </c>
      <c r="B885" s="702" t="s">
        <v>900</v>
      </c>
      <c r="C885" s="702" t="s">
        <v>891</v>
      </c>
      <c r="D885" s="702" t="s">
        <v>5125</v>
      </c>
      <c r="E885" s="702" t="s">
        <v>5126</v>
      </c>
      <c r="F885" s="702"/>
      <c r="G885" s="702" t="s">
        <v>5127</v>
      </c>
      <c r="H885" s="703">
        <v>42541</v>
      </c>
      <c r="I885" s="704">
        <v>2775.07</v>
      </c>
      <c r="J885" s="704">
        <v>1</v>
      </c>
      <c r="K885" s="704">
        <f t="shared" si="13"/>
        <v>2775.07</v>
      </c>
      <c r="L885" s="702"/>
      <c r="M885" s="702" t="s">
        <v>1648</v>
      </c>
      <c r="N885" s="703">
        <v>42550</v>
      </c>
      <c r="O885" s="702" t="s">
        <v>72</v>
      </c>
    </row>
    <row r="886" spans="1:15" s="705" customFormat="1" x14ac:dyDescent="0.2">
      <c r="A886" s="702" t="s">
        <v>890</v>
      </c>
      <c r="B886" s="702" t="s">
        <v>900</v>
      </c>
      <c r="C886" s="702" t="s">
        <v>891</v>
      </c>
      <c r="D886" s="702" t="s">
        <v>5128</v>
      </c>
      <c r="E886" s="702" t="s">
        <v>5129</v>
      </c>
      <c r="F886" s="702"/>
      <c r="G886" s="702" t="s">
        <v>5130</v>
      </c>
      <c r="H886" s="703">
        <v>42521</v>
      </c>
      <c r="I886" s="704">
        <v>474.65</v>
      </c>
      <c r="J886" s="704">
        <v>1</v>
      </c>
      <c r="K886" s="704">
        <f t="shared" si="13"/>
        <v>474.65</v>
      </c>
      <c r="L886" s="702"/>
      <c r="M886" s="702" t="s">
        <v>132</v>
      </c>
      <c r="N886" s="703">
        <v>42531</v>
      </c>
      <c r="O886" s="702" t="s">
        <v>72</v>
      </c>
    </row>
    <row r="887" spans="1:15" s="705" customFormat="1" x14ac:dyDescent="0.2">
      <c r="A887" s="702" t="s">
        <v>890</v>
      </c>
      <c r="B887" s="702" t="s">
        <v>900</v>
      </c>
      <c r="C887" s="702" t="s">
        <v>891</v>
      </c>
      <c r="D887" s="702" t="s">
        <v>5131</v>
      </c>
      <c r="E887" s="702" t="s">
        <v>5132</v>
      </c>
      <c r="F887" s="702"/>
      <c r="G887" s="702" t="s">
        <v>5133</v>
      </c>
      <c r="H887" s="703">
        <v>42524</v>
      </c>
      <c r="I887" s="704">
        <v>4200</v>
      </c>
      <c r="J887" s="704">
        <v>1</v>
      </c>
      <c r="K887" s="704">
        <f t="shared" si="13"/>
        <v>4200</v>
      </c>
      <c r="L887" s="702"/>
      <c r="M887" s="702" t="s">
        <v>5121</v>
      </c>
      <c r="N887" s="703">
        <v>42538</v>
      </c>
      <c r="O887" s="702" t="s">
        <v>72</v>
      </c>
    </row>
    <row r="888" spans="1:15" s="705" customFormat="1" x14ac:dyDescent="0.2">
      <c r="A888" s="702" t="s">
        <v>890</v>
      </c>
      <c r="B888" s="702" t="s">
        <v>900</v>
      </c>
      <c r="C888" s="702" t="s">
        <v>891</v>
      </c>
      <c r="D888" s="702" t="s">
        <v>5134</v>
      </c>
      <c r="E888" s="702" t="s">
        <v>5135</v>
      </c>
      <c r="F888" s="702"/>
      <c r="G888" s="702" t="s">
        <v>5136</v>
      </c>
      <c r="H888" s="703">
        <v>42425</v>
      </c>
      <c r="I888" s="704">
        <v>389.83</v>
      </c>
      <c r="J888" s="704">
        <v>1</v>
      </c>
      <c r="K888" s="704">
        <f t="shared" si="13"/>
        <v>389.83</v>
      </c>
      <c r="L888" s="702"/>
      <c r="M888" s="702" t="s">
        <v>2538</v>
      </c>
      <c r="N888" s="703">
        <v>42549</v>
      </c>
      <c r="O888" s="702" t="s">
        <v>72</v>
      </c>
    </row>
    <row r="889" spans="1:15" s="705" customFormat="1" x14ac:dyDescent="0.2">
      <c r="A889" s="702" t="s">
        <v>890</v>
      </c>
      <c r="B889" s="702" t="s">
        <v>900</v>
      </c>
      <c r="C889" s="702" t="s">
        <v>891</v>
      </c>
      <c r="D889" s="702" t="s">
        <v>5137</v>
      </c>
      <c r="E889" s="702" t="s">
        <v>5138</v>
      </c>
      <c r="F889" s="702"/>
      <c r="G889" s="702" t="s">
        <v>5139</v>
      </c>
      <c r="H889" s="703">
        <v>42532</v>
      </c>
      <c r="I889" s="704">
        <v>595.52</v>
      </c>
      <c r="J889" s="704">
        <v>1</v>
      </c>
      <c r="K889" s="704">
        <f t="shared" si="13"/>
        <v>595.52</v>
      </c>
      <c r="L889" s="702"/>
      <c r="M889" s="702" t="s">
        <v>522</v>
      </c>
      <c r="N889" s="703">
        <v>42541</v>
      </c>
      <c r="O889" s="702" t="s">
        <v>1735</v>
      </c>
    </row>
    <row r="890" spans="1:15" s="705" customFormat="1" x14ac:dyDescent="0.2">
      <c r="A890" s="702" t="s">
        <v>890</v>
      </c>
      <c r="B890" s="702" t="s">
        <v>900</v>
      </c>
      <c r="C890" s="702" t="s">
        <v>891</v>
      </c>
      <c r="D890" s="702" t="s">
        <v>5140</v>
      </c>
      <c r="E890" s="702" t="s">
        <v>5141</v>
      </c>
      <c r="F890" s="702"/>
      <c r="G890" s="702" t="s">
        <v>5142</v>
      </c>
      <c r="H890" s="703">
        <v>42521</v>
      </c>
      <c r="I890" s="704">
        <v>104.09</v>
      </c>
      <c r="J890" s="704">
        <v>1</v>
      </c>
      <c r="K890" s="704">
        <f t="shared" si="13"/>
        <v>104.09</v>
      </c>
      <c r="L890" s="702"/>
      <c r="M890" s="702" t="s">
        <v>4852</v>
      </c>
      <c r="N890" s="703">
        <v>42528</v>
      </c>
      <c r="O890" s="702" t="s">
        <v>72</v>
      </c>
    </row>
    <row r="891" spans="1:15" s="705" customFormat="1" x14ac:dyDescent="0.2">
      <c r="A891" s="702" t="s">
        <v>890</v>
      </c>
      <c r="B891" s="702" t="s">
        <v>900</v>
      </c>
      <c r="C891" s="702" t="s">
        <v>891</v>
      </c>
      <c r="D891" s="702" t="s">
        <v>847</v>
      </c>
      <c r="E891" s="702" t="s">
        <v>848</v>
      </c>
      <c r="F891" s="702"/>
      <c r="G891" s="702" t="s">
        <v>5143</v>
      </c>
      <c r="H891" s="703">
        <v>42550</v>
      </c>
      <c r="I891" s="704">
        <v>24</v>
      </c>
      <c r="J891" s="704">
        <v>1</v>
      </c>
      <c r="K891" s="704">
        <f t="shared" si="13"/>
        <v>24</v>
      </c>
      <c r="L891" s="702"/>
      <c r="M891" s="702" t="s">
        <v>2458</v>
      </c>
      <c r="N891" s="703">
        <v>42550</v>
      </c>
      <c r="O891" s="702" t="s">
        <v>72</v>
      </c>
    </row>
    <row r="892" spans="1:15" s="705" customFormat="1" x14ac:dyDescent="0.2">
      <c r="A892" s="702" t="s">
        <v>890</v>
      </c>
      <c r="B892" s="702" t="s">
        <v>900</v>
      </c>
      <c r="C892" s="702" t="s">
        <v>891</v>
      </c>
      <c r="D892" s="702" t="s">
        <v>847</v>
      </c>
      <c r="E892" s="702" t="s">
        <v>848</v>
      </c>
      <c r="F892" s="702"/>
      <c r="G892" s="702" t="s">
        <v>5144</v>
      </c>
      <c r="H892" s="703">
        <v>42551</v>
      </c>
      <c r="I892" s="704">
        <v>4500</v>
      </c>
      <c r="J892" s="704">
        <v>1</v>
      </c>
      <c r="K892" s="704">
        <f t="shared" si="13"/>
        <v>4500</v>
      </c>
      <c r="L892" s="702"/>
      <c r="M892" s="702" t="s">
        <v>322</v>
      </c>
      <c r="N892" s="703">
        <v>42551</v>
      </c>
      <c r="O892" s="702" t="s">
        <v>72</v>
      </c>
    </row>
    <row r="893" spans="1:15" s="705" customFormat="1" x14ac:dyDescent="0.2">
      <c r="A893" s="702" t="s">
        <v>890</v>
      </c>
      <c r="B893" s="702" t="s">
        <v>900</v>
      </c>
      <c r="C893" s="702" t="s">
        <v>891</v>
      </c>
      <c r="D893" s="702" t="s">
        <v>847</v>
      </c>
      <c r="E893" s="702" t="s">
        <v>848</v>
      </c>
      <c r="F893" s="702"/>
      <c r="G893" s="702" t="s">
        <v>5145</v>
      </c>
      <c r="H893" s="703">
        <v>42543</v>
      </c>
      <c r="I893" s="704">
        <v>14.97</v>
      </c>
      <c r="J893" s="704">
        <v>1</v>
      </c>
      <c r="K893" s="704">
        <f t="shared" si="13"/>
        <v>14.97</v>
      </c>
      <c r="L893" s="702"/>
      <c r="M893" s="702" t="s">
        <v>1648</v>
      </c>
      <c r="N893" s="703">
        <v>42543</v>
      </c>
      <c r="O893" s="702" t="s">
        <v>72</v>
      </c>
    </row>
    <row r="894" spans="1:15" s="705" customFormat="1" x14ac:dyDescent="0.2">
      <c r="A894" s="702" t="s">
        <v>890</v>
      </c>
      <c r="B894" s="702" t="s">
        <v>900</v>
      </c>
      <c r="C894" s="702" t="s">
        <v>891</v>
      </c>
      <c r="D894" s="702" t="s">
        <v>847</v>
      </c>
      <c r="E894" s="702" t="s">
        <v>848</v>
      </c>
      <c r="F894" s="702"/>
      <c r="G894" s="702" t="s">
        <v>5146</v>
      </c>
      <c r="H894" s="703">
        <v>42528</v>
      </c>
      <c r="I894" s="704">
        <v>199</v>
      </c>
      <c r="J894" s="704">
        <v>1</v>
      </c>
      <c r="K894" s="704">
        <f t="shared" si="13"/>
        <v>199</v>
      </c>
      <c r="L894" s="702"/>
      <c r="M894" s="702" t="s">
        <v>418</v>
      </c>
      <c r="N894" s="703">
        <v>42534</v>
      </c>
      <c r="O894" s="702" t="s">
        <v>72</v>
      </c>
    </row>
    <row r="895" spans="1:15" s="705" customFormat="1" x14ac:dyDescent="0.2">
      <c r="A895" s="702" t="s">
        <v>890</v>
      </c>
      <c r="B895" s="702" t="s">
        <v>900</v>
      </c>
      <c r="C895" s="702" t="s">
        <v>891</v>
      </c>
      <c r="D895" s="702" t="s">
        <v>5147</v>
      </c>
      <c r="E895" s="702" t="s">
        <v>5148</v>
      </c>
      <c r="F895" s="702"/>
      <c r="G895" s="702" t="s">
        <v>5149</v>
      </c>
      <c r="H895" s="703">
        <v>42543</v>
      </c>
      <c r="I895" s="704">
        <v>1040</v>
      </c>
      <c r="J895" s="704">
        <v>1</v>
      </c>
      <c r="K895" s="704">
        <f t="shared" si="13"/>
        <v>1040</v>
      </c>
      <c r="L895" s="702"/>
      <c r="M895" s="702" t="s">
        <v>2199</v>
      </c>
      <c r="N895" s="703">
        <v>42551</v>
      </c>
      <c r="O895" s="702" t="s">
        <v>72</v>
      </c>
    </row>
    <row r="896" spans="1:15" s="705" customFormat="1" x14ac:dyDescent="0.2">
      <c r="A896" s="702" t="s">
        <v>890</v>
      </c>
      <c r="B896" s="702" t="s">
        <v>900</v>
      </c>
      <c r="C896" s="702" t="s">
        <v>891</v>
      </c>
      <c r="D896" s="702" t="s">
        <v>5150</v>
      </c>
      <c r="E896" s="702" t="s">
        <v>5151</v>
      </c>
      <c r="F896" s="702"/>
      <c r="G896" s="702" t="s">
        <v>5152</v>
      </c>
      <c r="H896" s="703">
        <v>42510</v>
      </c>
      <c r="I896" s="704">
        <v>183.6</v>
      </c>
      <c r="J896" s="704">
        <v>1</v>
      </c>
      <c r="K896" s="704">
        <f t="shared" si="13"/>
        <v>183.6</v>
      </c>
      <c r="L896" s="702"/>
      <c r="M896" s="702" t="s">
        <v>3425</v>
      </c>
      <c r="N896" s="703">
        <v>42534</v>
      </c>
      <c r="O896" s="702" t="s">
        <v>72</v>
      </c>
    </row>
    <row r="897" spans="1:15" s="705" customFormat="1" x14ac:dyDescent="0.2">
      <c r="A897" s="702" t="s">
        <v>890</v>
      </c>
      <c r="B897" s="702" t="s">
        <v>900</v>
      </c>
      <c r="C897" s="702" t="s">
        <v>891</v>
      </c>
      <c r="D897" s="702" t="s">
        <v>5153</v>
      </c>
      <c r="E897" s="702" t="s">
        <v>5154</v>
      </c>
      <c r="F897" s="702"/>
      <c r="G897" s="702" t="s">
        <v>5155</v>
      </c>
      <c r="H897" s="703">
        <v>42496</v>
      </c>
      <c r="I897" s="704">
        <v>400.5</v>
      </c>
      <c r="J897" s="704">
        <v>1</v>
      </c>
      <c r="K897" s="704">
        <f t="shared" si="13"/>
        <v>400.5</v>
      </c>
      <c r="L897" s="702"/>
      <c r="M897" s="702" t="s">
        <v>365</v>
      </c>
      <c r="N897" s="703">
        <v>42523</v>
      </c>
      <c r="O897" s="702" t="s">
        <v>72</v>
      </c>
    </row>
    <row r="898" spans="1:15" s="705" customFormat="1" x14ac:dyDescent="0.2">
      <c r="A898" s="702" t="s">
        <v>890</v>
      </c>
      <c r="B898" s="702" t="s">
        <v>900</v>
      </c>
      <c r="C898" s="702" t="s">
        <v>891</v>
      </c>
      <c r="D898" s="702" t="s">
        <v>5156</v>
      </c>
      <c r="E898" s="702" t="s">
        <v>5157</v>
      </c>
      <c r="F898" s="702"/>
      <c r="G898" s="702" t="s">
        <v>5158</v>
      </c>
      <c r="H898" s="703">
        <v>42542</v>
      </c>
      <c r="I898" s="704">
        <v>182.75</v>
      </c>
      <c r="J898" s="704">
        <v>1</v>
      </c>
      <c r="K898" s="704">
        <f t="shared" si="13"/>
        <v>182.75</v>
      </c>
      <c r="L898" s="702"/>
      <c r="M898" s="702" t="s">
        <v>365</v>
      </c>
      <c r="N898" s="703">
        <v>42550</v>
      </c>
      <c r="O898" s="702" t="s">
        <v>72</v>
      </c>
    </row>
    <row r="899" spans="1:15" s="705" customFormat="1" x14ac:dyDescent="0.2">
      <c r="A899" s="702" t="s">
        <v>890</v>
      </c>
      <c r="B899" s="702" t="s">
        <v>900</v>
      </c>
      <c r="C899" s="702" t="s">
        <v>891</v>
      </c>
      <c r="D899" s="702" t="s">
        <v>5159</v>
      </c>
      <c r="E899" s="702" t="s">
        <v>5160</v>
      </c>
      <c r="F899" s="702"/>
      <c r="G899" s="702" t="s">
        <v>5161</v>
      </c>
      <c r="H899" s="703">
        <v>42461</v>
      </c>
      <c r="I899" s="704">
        <v>9931.49</v>
      </c>
      <c r="J899" s="704">
        <v>1</v>
      </c>
      <c r="K899" s="704">
        <f t="shared" ref="K899:K962" si="14">I899*J899</f>
        <v>9931.49</v>
      </c>
      <c r="L899" s="702" t="s">
        <v>5162</v>
      </c>
      <c r="M899" s="702" t="s">
        <v>5163</v>
      </c>
      <c r="N899" s="703">
        <v>42531</v>
      </c>
      <c r="O899" s="702" t="s">
        <v>72</v>
      </c>
    </row>
    <row r="900" spans="1:15" s="705" customFormat="1" x14ac:dyDescent="0.2">
      <c r="A900" s="702" t="s">
        <v>890</v>
      </c>
      <c r="B900" s="702" t="s">
        <v>900</v>
      </c>
      <c r="C900" s="702" t="s">
        <v>891</v>
      </c>
      <c r="D900" s="702" t="s">
        <v>5164</v>
      </c>
      <c r="E900" s="702" t="s">
        <v>5165</v>
      </c>
      <c r="F900" s="702"/>
      <c r="G900" s="702" t="s">
        <v>5166</v>
      </c>
      <c r="H900" s="703">
        <v>42472</v>
      </c>
      <c r="I900" s="704">
        <v>345</v>
      </c>
      <c r="J900" s="704">
        <v>1</v>
      </c>
      <c r="K900" s="704">
        <f t="shared" si="14"/>
        <v>345</v>
      </c>
      <c r="L900" s="702"/>
      <c r="M900" s="702" t="s">
        <v>5121</v>
      </c>
      <c r="N900" s="703">
        <v>42551</v>
      </c>
      <c r="O900" s="702" t="s">
        <v>72</v>
      </c>
    </row>
    <row r="901" spans="1:15" s="705" customFormat="1" x14ac:dyDescent="0.2">
      <c r="A901" s="702" t="s">
        <v>890</v>
      </c>
      <c r="B901" s="702" t="s">
        <v>900</v>
      </c>
      <c r="C901" s="702" t="s">
        <v>891</v>
      </c>
      <c r="D901" s="702" t="s">
        <v>5167</v>
      </c>
      <c r="E901" s="702" t="s">
        <v>5168</v>
      </c>
      <c r="F901" s="702"/>
      <c r="G901" s="702" t="s">
        <v>5169</v>
      </c>
      <c r="H901" s="703">
        <v>42520</v>
      </c>
      <c r="I901" s="704">
        <v>151.69</v>
      </c>
      <c r="J901" s="704">
        <v>1</v>
      </c>
      <c r="K901" s="704">
        <f t="shared" si="14"/>
        <v>151.69</v>
      </c>
      <c r="L901" s="702" t="s">
        <v>5170</v>
      </c>
      <c r="M901" s="702" t="s">
        <v>86</v>
      </c>
      <c r="N901" s="703">
        <v>42531</v>
      </c>
      <c r="O901" s="702" t="s">
        <v>72</v>
      </c>
    </row>
    <row r="902" spans="1:15" s="705" customFormat="1" x14ac:dyDescent="0.2">
      <c r="A902" s="702" t="s">
        <v>890</v>
      </c>
      <c r="B902" s="702" t="s">
        <v>900</v>
      </c>
      <c r="C902" s="702" t="s">
        <v>891</v>
      </c>
      <c r="D902" s="702" t="s">
        <v>5171</v>
      </c>
      <c r="E902" s="702" t="s">
        <v>5172</v>
      </c>
      <c r="F902" s="702"/>
      <c r="G902" s="702" t="s">
        <v>5173</v>
      </c>
      <c r="H902" s="703">
        <v>42550</v>
      </c>
      <c r="I902" s="704">
        <v>602.39</v>
      </c>
      <c r="J902" s="704">
        <v>1</v>
      </c>
      <c r="K902" s="704">
        <f t="shared" si="14"/>
        <v>602.39</v>
      </c>
      <c r="L902" s="702"/>
      <c r="M902" s="702" t="s">
        <v>412</v>
      </c>
      <c r="N902" s="703">
        <v>42551</v>
      </c>
      <c r="O902" s="702" t="s">
        <v>72</v>
      </c>
    </row>
    <row r="903" spans="1:15" s="705" customFormat="1" x14ac:dyDescent="0.2">
      <c r="A903" s="702" t="s">
        <v>890</v>
      </c>
      <c r="B903" s="702" t="s">
        <v>900</v>
      </c>
      <c r="C903" s="702" t="s">
        <v>891</v>
      </c>
      <c r="D903" s="702" t="s">
        <v>5174</v>
      </c>
      <c r="E903" s="702" t="s">
        <v>5175</v>
      </c>
      <c r="F903" s="702"/>
      <c r="G903" s="702" t="s">
        <v>5176</v>
      </c>
      <c r="H903" s="703">
        <v>42535</v>
      </c>
      <c r="I903" s="704">
        <v>215</v>
      </c>
      <c r="J903" s="704">
        <v>1</v>
      </c>
      <c r="K903" s="704">
        <f t="shared" si="14"/>
        <v>215</v>
      </c>
      <c r="L903" s="702" t="s">
        <v>5177</v>
      </c>
      <c r="M903" s="702" t="s">
        <v>274</v>
      </c>
      <c r="N903" s="703">
        <v>42548</v>
      </c>
      <c r="O903" s="702" t="s">
        <v>72</v>
      </c>
    </row>
    <row r="904" spans="1:15" s="705" customFormat="1" x14ac:dyDescent="0.2">
      <c r="A904" s="702" t="s">
        <v>890</v>
      </c>
      <c r="B904" s="702" t="s">
        <v>900</v>
      </c>
      <c r="C904" s="702" t="s">
        <v>891</v>
      </c>
      <c r="D904" s="702" t="s">
        <v>5178</v>
      </c>
      <c r="E904" s="702" t="s">
        <v>5179</v>
      </c>
      <c r="F904" s="702"/>
      <c r="G904" s="702" t="s">
        <v>5180</v>
      </c>
      <c r="H904" s="703">
        <v>42537</v>
      </c>
      <c r="I904" s="704">
        <v>4636</v>
      </c>
      <c r="J904" s="704">
        <v>1</v>
      </c>
      <c r="K904" s="704">
        <f t="shared" si="14"/>
        <v>4636</v>
      </c>
      <c r="L904" s="702" t="s">
        <v>5181</v>
      </c>
      <c r="M904" s="702" t="s">
        <v>340</v>
      </c>
      <c r="N904" s="703">
        <v>42538</v>
      </c>
      <c r="O904" s="702" t="s">
        <v>72</v>
      </c>
    </row>
    <row r="905" spans="1:15" s="705" customFormat="1" x14ac:dyDescent="0.2">
      <c r="A905" s="702" t="s">
        <v>890</v>
      </c>
      <c r="B905" s="702" t="s">
        <v>900</v>
      </c>
      <c r="C905" s="702" t="s">
        <v>891</v>
      </c>
      <c r="D905" s="702" t="s">
        <v>2580</v>
      </c>
      <c r="E905" s="702" t="s">
        <v>2581</v>
      </c>
      <c r="F905" s="702"/>
      <c r="G905" s="702" t="s">
        <v>5182</v>
      </c>
      <c r="H905" s="703">
        <v>42535</v>
      </c>
      <c r="I905" s="704">
        <v>116</v>
      </c>
      <c r="J905" s="704">
        <v>1</v>
      </c>
      <c r="K905" s="704">
        <f t="shared" si="14"/>
        <v>116</v>
      </c>
      <c r="L905" s="702" t="s">
        <v>5183</v>
      </c>
      <c r="M905" s="702" t="s">
        <v>377</v>
      </c>
      <c r="N905" s="703">
        <v>42551</v>
      </c>
      <c r="O905" s="702" t="s">
        <v>72</v>
      </c>
    </row>
    <row r="906" spans="1:15" s="705" customFormat="1" x14ac:dyDescent="0.2">
      <c r="A906" s="702" t="s">
        <v>890</v>
      </c>
      <c r="B906" s="702" t="s">
        <v>900</v>
      </c>
      <c r="C906" s="702" t="s">
        <v>891</v>
      </c>
      <c r="D906" s="702" t="s">
        <v>5184</v>
      </c>
      <c r="E906" s="702" t="s">
        <v>5185</v>
      </c>
      <c r="F906" s="702"/>
      <c r="G906" s="702" t="s">
        <v>5186</v>
      </c>
      <c r="H906" s="703">
        <v>42510</v>
      </c>
      <c r="I906" s="704">
        <v>490</v>
      </c>
      <c r="J906" s="704">
        <v>1</v>
      </c>
      <c r="K906" s="704">
        <f t="shared" si="14"/>
        <v>490</v>
      </c>
      <c r="L906" s="702"/>
      <c r="M906" s="702" t="s">
        <v>135</v>
      </c>
      <c r="N906" s="703">
        <v>42542</v>
      </c>
      <c r="O906" s="702" t="s">
        <v>72</v>
      </c>
    </row>
    <row r="907" spans="1:15" s="705" customFormat="1" x14ac:dyDescent="0.2">
      <c r="A907" s="702" t="s">
        <v>890</v>
      </c>
      <c r="B907" s="702" t="s">
        <v>900</v>
      </c>
      <c r="C907" s="702" t="s">
        <v>891</v>
      </c>
      <c r="D907" s="702" t="s">
        <v>5187</v>
      </c>
      <c r="E907" s="702" t="s">
        <v>5188</v>
      </c>
      <c r="F907" s="702"/>
      <c r="G907" s="702" t="s">
        <v>5189</v>
      </c>
      <c r="H907" s="703">
        <v>42532</v>
      </c>
      <c r="I907" s="704">
        <v>120.75</v>
      </c>
      <c r="J907" s="704">
        <v>1</v>
      </c>
      <c r="K907" s="704">
        <f t="shared" si="14"/>
        <v>120.75</v>
      </c>
      <c r="L907" s="702"/>
      <c r="M907" s="702" t="s">
        <v>378</v>
      </c>
      <c r="N907" s="703">
        <v>42548</v>
      </c>
      <c r="O907" s="702" t="s">
        <v>72</v>
      </c>
    </row>
    <row r="908" spans="1:15" s="705" customFormat="1" x14ac:dyDescent="0.2">
      <c r="A908" s="702" t="s">
        <v>890</v>
      </c>
      <c r="B908" s="702" t="s">
        <v>900</v>
      </c>
      <c r="C908" s="702" t="s">
        <v>891</v>
      </c>
      <c r="D908" s="702" t="s">
        <v>5190</v>
      </c>
      <c r="E908" s="702" t="s">
        <v>5191</v>
      </c>
      <c r="F908" s="702"/>
      <c r="G908" s="702" t="s">
        <v>5192</v>
      </c>
      <c r="H908" s="703">
        <v>42541</v>
      </c>
      <c r="I908" s="704">
        <v>128</v>
      </c>
      <c r="J908" s="704">
        <v>1</v>
      </c>
      <c r="K908" s="704">
        <f t="shared" si="14"/>
        <v>128</v>
      </c>
      <c r="L908" s="702" t="s">
        <v>5193</v>
      </c>
      <c r="M908" s="702" t="s">
        <v>1510</v>
      </c>
      <c r="N908" s="703">
        <v>42542</v>
      </c>
      <c r="O908" s="702" t="s">
        <v>72</v>
      </c>
    </row>
    <row r="909" spans="1:15" s="705" customFormat="1" x14ac:dyDescent="0.2">
      <c r="A909" s="702" t="s">
        <v>890</v>
      </c>
      <c r="B909" s="702" t="s">
        <v>900</v>
      </c>
      <c r="C909" s="702" t="s">
        <v>891</v>
      </c>
      <c r="D909" s="702" t="s">
        <v>5194</v>
      </c>
      <c r="E909" s="702" t="s">
        <v>5195</v>
      </c>
      <c r="F909" s="702"/>
      <c r="G909" s="702" t="s">
        <v>5196</v>
      </c>
      <c r="H909" s="703">
        <v>42521</v>
      </c>
      <c r="I909" s="704">
        <v>550</v>
      </c>
      <c r="J909" s="704">
        <v>1</v>
      </c>
      <c r="K909" s="704">
        <f t="shared" si="14"/>
        <v>550</v>
      </c>
      <c r="L909" s="702"/>
      <c r="M909" s="702" t="s">
        <v>145</v>
      </c>
      <c r="N909" s="703">
        <v>42541</v>
      </c>
      <c r="O909" s="702" t="s">
        <v>72</v>
      </c>
    </row>
    <row r="910" spans="1:15" s="705" customFormat="1" x14ac:dyDescent="0.2">
      <c r="A910" s="702" t="s">
        <v>890</v>
      </c>
      <c r="B910" s="702" t="s">
        <v>900</v>
      </c>
      <c r="C910" s="702" t="s">
        <v>891</v>
      </c>
      <c r="D910" s="702" t="s">
        <v>5197</v>
      </c>
      <c r="E910" s="702" t="s">
        <v>5198</v>
      </c>
      <c r="F910" s="702"/>
      <c r="G910" s="702" t="s">
        <v>5199</v>
      </c>
      <c r="H910" s="703">
        <v>42541</v>
      </c>
      <c r="I910" s="704">
        <v>680</v>
      </c>
      <c r="J910" s="704">
        <v>1</v>
      </c>
      <c r="K910" s="704">
        <f t="shared" si="14"/>
        <v>680</v>
      </c>
      <c r="L910" s="702"/>
      <c r="M910" s="702" t="s">
        <v>356</v>
      </c>
      <c r="N910" s="703">
        <v>42549</v>
      </c>
      <c r="O910" s="702" t="s">
        <v>72</v>
      </c>
    </row>
    <row r="911" spans="1:15" s="705" customFormat="1" x14ac:dyDescent="0.2">
      <c r="A911" s="702" t="s">
        <v>890</v>
      </c>
      <c r="B911" s="702" t="s">
        <v>900</v>
      </c>
      <c r="C911" s="702" t="s">
        <v>891</v>
      </c>
      <c r="D911" s="702" t="s">
        <v>5200</v>
      </c>
      <c r="E911" s="702" t="s">
        <v>5201</v>
      </c>
      <c r="F911" s="702"/>
      <c r="G911" s="702" t="s">
        <v>5202</v>
      </c>
      <c r="H911" s="703">
        <v>42535</v>
      </c>
      <c r="I911" s="704">
        <v>606</v>
      </c>
      <c r="J911" s="704">
        <v>1</v>
      </c>
      <c r="K911" s="704">
        <f t="shared" si="14"/>
        <v>606</v>
      </c>
      <c r="L911" s="702" t="s">
        <v>5203</v>
      </c>
      <c r="M911" s="702" t="s">
        <v>418</v>
      </c>
      <c r="N911" s="703">
        <v>42543</v>
      </c>
      <c r="O911" s="702" t="s">
        <v>72</v>
      </c>
    </row>
    <row r="912" spans="1:15" s="705" customFormat="1" x14ac:dyDescent="0.2">
      <c r="A912" s="702" t="s">
        <v>890</v>
      </c>
      <c r="B912" s="702" t="s">
        <v>900</v>
      </c>
      <c r="C912" s="702" t="s">
        <v>891</v>
      </c>
      <c r="D912" s="702" t="s">
        <v>5204</v>
      </c>
      <c r="E912" s="702" t="s">
        <v>5205</v>
      </c>
      <c r="F912" s="702"/>
      <c r="G912" s="702" t="s">
        <v>5206</v>
      </c>
      <c r="H912" s="703">
        <v>42541</v>
      </c>
      <c r="I912" s="704">
        <v>340</v>
      </c>
      <c r="J912" s="704">
        <v>1</v>
      </c>
      <c r="K912" s="704">
        <f t="shared" si="14"/>
        <v>340</v>
      </c>
      <c r="L912" s="702"/>
      <c r="M912" s="702" t="s">
        <v>4301</v>
      </c>
      <c r="N912" s="703">
        <v>42551</v>
      </c>
      <c r="O912" s="702" t="s">
        <v>72</v>
      </c>
    </row>
    <row r="913" spans="1:15" s="705" customFormat="1" x14ac:dyDescent="0.2">
      <c r="A913" s="702" t="s">
        <v>890</v>
      </c>
      <c r="B913" s="702" t="s">
        <v>900</v>
      </c>
      <c r="C913" s="702" t="s">
        <v>891</v>
      </c>
      <c r="D913" s="702" t="s">
        <v>5207</v>
      </c>
      <c r="E913" s="702" t="s">
        <v>5208</v>
      </c>
      <c r="F913" s="702"/>
      <c r="G913" s="702" t="s">
        <v>5209</v>
      </c>
      <c r="H913" s="703">
        <v>42544</v>
      </c>
      <c r="I913" s="704">
        <v>200</v>
      </c>
      <c r="J913" s="704">
        <v>1</v>
      </c>
      <c r="K913" s="704">
        <f t="shared" si="14"/>
        <v>200</v>
      </c>
      <c r="L913" s="702"/>
      <c r="M913" s="702" t="s">
        <v>378</v>
      </c>
      <c r="N913" s="703">
        <v>42548</v>
      </c>
      <c r="O913" s="702" t="s">
        <v>72</v>
      </c>
    </row>
    <row r="914" spans="1:15" s="705" customFormat="1" x14ac:dyDescent="0.2">
      <c r="A914" s="702" t="s">
        <v>890</v>
      </c>
      <c r="B914" s="702" t="s">
        <v>900</v>
      </c>
      <c r="C914" s="702" t="s">
        <v>891</v>
      </c>
      <c r="D914" s="702" t="s">
        <v>5210</v>
      </c>
      <c r="E914" s="702" t="s">
        <v>5211</v>
      </c>
      <c r="F914" s="702"/>
      <c r="G914" s="702" t="s">
        <v>5212</v>
      </c>
      <c r="H914" s="703">
        <v>42460</v>
      </c>
      <c r="I914" s="704">
        <v>260</v>
      </c>
      <c r="J914" s="704">
        <v>1</v>
      </c>
      <c r="K914" s="704">
        <f t="shared" si="14"/>
        <v>260</v>
      </c>
      <c r="L914" s="702"/>
      <c r="M914" s="702" t="s">
        <v>1877</v>
      </c>
      <c r="N914" s="703">
        <v>42543</v>
      </c>
      <c r="O914" s="702" t="s">
        <v>72</v>
      </c>
    </row>
    <row r="915" spans="1:15" s="705" customFormat="1" x14ac:dyDescent="0.2">
      <c r="A915" s="702" t="s">
        <v>890</v>
      </c>
      <c r="B915" s="702" t="s">
        <v>900</v>
      </c>
      <c r="C915" s="702" t="s">
        <v>891</v>
      </c>
      <c r="D915" s="702" t="s">
        <v>5213</v>
      </c>
      <c r="E915" s="702" t="s">
        <v>5214</v>
      </c>
      <c r="F915" s="702"/>
      <c r="G915" s="702" t="s">
        <v>5215</v>
      </c>
      <c r="H915" s="703">
        <v>42542</v>
      </c>
      <c r="I915" s="704">
        <v>490</v>
      </c>
      <c r="J915" s="704">
        <v>1</v>
      </c>
      <c r="K915" s="704">
        <f t="shared" si="14"/>
        <v>490</v>
      </c>
      <c r="L915" s="702"/>
      <c r="M915" s="702" t="s">
        <v>145</v>
      </c>
      <c r="N915" s="703">
        <v>42550</v>
      </c>
      <c r="O915" s="702" t="s">
        <v>72</v>
      </c>
    </row>
    <row r="916" spans="1:15" s="705" customFormat="1" x14ac:dyDescent="0.2">
      <c r="A916" s="702" t="s">
        <v>890</v>
      </c>
      <c r="B916" s="702" t="s">
        <v>900</v>
      </c>
      <c r="C916" s="702" t="s">
        <v>891</v>
      </c>
      <c r="D916" s="702" t="s">
        <v>5216</v>
      </c>
      <c r="E916" s="702" t="s">
        <v>5217</v>
      </c>
      <c r="F916" s="702"/>
      <c r="G916" s="702" t="s">
        <v>5218</v>
      </c>
      <c r="H916" s="703">
        <v>42550</v>
      </c>
      <c r="I916" s="704">
        <v>550</v>
      </c>
      <c r="J916" s="704">
        <v>1</v>
      </c>
      <c r="K916" s="704">
        <f t="shared" si="14"/>
        <v>550</v>
      </c>
      <c r="L916" s="702"/>
      <c r="M916" s="702" t="s">
        <v>365</v>
      </c>
      <c r="N916" s="703">
        <v>42550</v>
      </c>
      <c r="O916" s="702" t="s">
        <v>72</v>
      </c>
    </row>
    <row r="917" spans="1:15" s="705" customFormat="1" x14ac:dyDescent="0.2">
      <c r="A917" s="702" t="s">
        <v>890</v>
      </c>
      <c r="B917" s="702" t="s">
        <v>900</v>
      </c>
      <c r="C917" s="702" t="s">
        <v>891</v>
      </c>
      <c r="D917" s="702" t="s">
        <v>5216</v>
      </c>
      <c r="E917" s="702" t="s">
        <v>5217</v>
      </c>
      <c r="F917" s="702"/>
      <c r="G917" s="702" t="s">
        <v>5219</v>
      </c>
      <c r="H917" s="703">
        <v>42549</v>
      </c>
      <c r="I917" s="704">
        <v>550</v>
      </c>
      <c r="J917" s="704">
        <v>1</v>
      </c>
      <c r="K917" s="704">
        <f t="shared" si="14"/>
        <v>550</v>
      </c>
      <c r="L917" s="702"/>
      <c r="M917" s="702" t="s">
        <v>365</v>
      </c>
      <c r="N917" s="703">
        <v>42550</v>
      </c>
      <c r="O917" s="702" t="s">
        <v>72</v>
      </c>
    </row>
    <row r="918" spans="1:15" s="705" customFormat="1" x14ac:dyDescent="0.2">
      <c r="A918" s="702" t="s">
        <v>890</v>
      </c>
      <c r="B918" s="702" t="s">
        <v>900</v>
      </c>
      <c r="C918" s="702" t="s">
        <v>891</v>
      </c>
      <c r="D918" s="702" t="s">
        <v>5220</v>
      </c>
      <c r="E918" s="702" t="s">
        <v>5221</v>
      </c>
      <c r="F918" s="702"/>
      <c r="G918" s="702" t="s">
        <v>5222</v>
      </c>
      <c r="H918" s="703">
        <v>42513</v>
      </c>
      <c r="I918" s="704">
        <v>338.4</v>
      </c>
      <c r="J918" s="704">
        <v>1</v>
      </c>
      <c r="K918" s="704">
        <f t="shared" si="14"/>
        <v>338.4</v>
      </c>
      <c r="L918" s="702"/>
      <c r="M918" s="702" t="s">
        <v>5223</v>
      </c>
      <c r="N918" s="703">
        <v>42548</v>
      </c>
      <c r="O918" s="702" t="s">
        <v>72</v>
      </c>
    </row>
    <row r="919" spans="1:15" s="705" customFormat="1" x14ac:dyDescent="0.2">
      <c r="A919" s="702" t="s">
        <v>890</v>
      </c>
      <c r="B919" s="702" t="s">
        <v>900</v>
      </c>
      <c r="C919" s="702" t="s">
        <v>891</v>
      </c>
      <c r="D919" s="702" t="s">
        <v>2590</v>
      </c>
      <c r="E919" s="702" t="s">
        <v>2591</v>
      </c>
      <c r="F919" s="702"/>
      <c r="G919" s="702" t="s">
        <v>5224</v>
      </c>
      <c r="H919" s="703">
        <v>42528</v>
      </c>
      <c r="I919" s="704">
        <v>907.16</v>
      </c>
      <c r="J919" s="704">
        <v>1</v>
      </c>
      <c r="K919" s="704">
        <f t="shared" si="14"/>
        <v>907.16</v>
      </c>
      <c r="L919" s="702" t="s">
        <v>5225</v>
      </c>
      <c r="M919" s="702" t="s">
        <v>299</v>
      </c>
      <c r="N919" s="703">
        <v>42536</v>
      </c>
      <c r="O919" s="702" t="s">
        <v>72</v>
      </c>
    </row>
    <row r="920" spans="1:15" s="705" customFormat="1" x14ac:dyDescent="0.2">
      <c r="A920" s="702" t="s">
        <v>890</v>
      </c>
      <c r="B920" s="702" t="s">
        <v>900</v>
      </c>
      <c r="C920" s="702" t="s">
        <v>891</v>
      </c>
      <c r="D920" s="702" t="s">
        <v>2590</v>
      </c>
      <c r="E920" s="702" t="s">
        <v>2591</v>
      </c>
      <c r="F920" s="702"/>
      <c r="G920" s="702" t="s">
        <v>5226</v>
      </c>
      <c r="H920" s="703">
        <v>42528</v>
      </c>
      <c r="I920" s="704">
        <v>519.85</v>
      </c>
      <c r="J920" s="704">
        <v>1</v>
      </c>
      <c r="K920" s="704">
        <f t="shared" si="14"/>
        <v>519.85</v>
      </c>
      <c r="L920" s="702" t="s">
        <v>5227</v>
      </c>
      <c r="M920" s="702" t="s">
        <v>299</v>
      </c>
      <c r="N920" s="703">
        <v>42536</v>
      </c>
      <c r="O920" s="702" t="s">
        <v>72</v>
      </c>
    </row>
    <row r="921" spans="1:15" s="705" customFormat="1" x14ac:dyDescent="0.2">
      <c r="A921" s="702" t="s">
        <v>890</v>
      </c>
      <c r="B921" s="702" t="s">
        <v>900</v>
      </c>
      <c r="C921" s="702" t="s">
        <v>891</v>
      </c>
      <c r="D921" s="702" t="s">
        <v>5228</v>
      </c>
      <c r="E921" s="702" t="s">
        <v>5229</v>
      </c>
      <c r="F921" s="702"/>
      <c r="G921" s="702" t="s">
        <v>5230</v>
      </c>
      <c r="H921" s="703">
        <v>42478</v>
      </c>
      <c r="I921" s="704">
        <v>795</v>
      </c>
      <c r="J921" s="704">
        <v>1</v>
      </c>
      <c r="K921" s="704">
        <f t="shared" si="14"/>
        <v>795</v>
      </c>
      <c r="L921" s="702"/>
      <c r="M921" s="702" t="s">
        <v>4301</v>
      </c>
      <c r="N921" s="703">
        <v>42551</v>
      </c>
      <c r="O921" s="702" t="s">
        <v>72</v>
      </c>
    </row>
    <row r="922" spans="1:15" s="705" customFormat="1" x14ac:dyDescent="0.2">
      <c r="A922" s="702" t="s">
        <v>890</v>
      </c>
      <c r="B922" s="702" t="s">
        <v>900</v>
      </c>
      <c r="C922" s="702" t="s">
        <v>891</v>
      </c>
      <c r="D922" s="702" t="s">
        <v>5231</v>
      </c>
      <c r="E922" s="702" t="s">
        <v>5232</v>
      </c>
      <c r="F922" s="702"/>
      <c r="G922" s="702" t="s">
        <v>5233</v>
      </c>
      <c r="H922" s="703">
        <v>42541</v>
      </c>
      <c r="I922" s="704">
        <v>1785</v>
      </c>
      <c r="J922" s="704">
        <v>1</v>
      </c>
      <c r="K922" s="704">
        <f t="shared" si="14"/>
        <v>1785</v>
      </c>
      <c r="L922" s="702" t="s">
        <v>5234</v>
      </c>
      <c r="M922" s="702" t="s">
        <v>557</v>
      </c>
      <c r="N922" s="703">
        <v>42548</v>
      </c>
      <c r="O922" s="702" t="s">
        <v>72</v>
      </c>
    </row>
    <row r="923" spans="1:15" s="705" customFormat="1" x14ac:dyDescent="0.2">
      <c r="A923" s="702" t="s">
        <v>890</v>
      </c>
      <c r="B923" s="702" t="s">
        <v>900</v>
      </c>
      <c r="C923" s="702" t="s">
        <v>891</v>
      </c>
      <c r="D923" s="702" t="s">
        <v>5235</v>
      </c>
      <c r="E923" s="702" t="s">
        <v>5236</v>
      </c>
      <c r="F923" s="702"/>
      <c r="G923" s="702" t="s">
        <v>5237</v>
      </c>
      <c r="H923" s="703">
        <v>42544</v>
      </c>
      <c r="I923" s="704">
        <v>400</v>
      </c>
      <c r="J923" s="704">
        <v>1</v>
      </c>
      <c r="K923" s="704">
        <f t="shared" si="14"/>
        <v>400</v>
      </c>
      <c r="L923" s="702"/>
      <c r="M923" s="702" t="s">
        <v>5238</v>
      </c>
      <c r="N923" s="703">
        <v>42549</v>
      </c>
      <c r="O923" s="702" t="s">
        <v>72</v>
      </c>
    </row>
    <row r="924" spans="1:15" s="705" customFormat="1" x14ac:dyDescent="0.2">
      <c r="A924" s="702" t="s">
        <v>890</v>
      </c>
      <c r="B924" s="702" t="s">
        <v>900</v>
      </c>
      <c r="C924" s="702" t="s">
        <v>891</v>
      </c>
      <c r="D924" s="702" t="s">
        <v>190</v>
      </c>
      <c r="E924" s="702" t="s">
        <v>191</v>
      </c>
      <c r="F924" s="702"/>
      <c r="G924" s="702" t="s">
        <v>5239</v>
      </c>
      <c r="H924" s="703">
        <v>42535</v>
      </c>
      <c r="I924" s="704">
        <v>1459.78</v>
      </c>
      <c r="J924" s="704">
        <v>1</v>
      </c>
      <c r="K924" s="704">
        <f t="shared" si="14"/>
        <v>1459.78</v>
      </c>
      <c r="L924" s="702"/>
      <c r="M924" s="702" t="s">
        <v>132</v>
      </c>
      <c r="N924" s="703">
        <v>42541</v>
      </c>
      <c r="O924" s="702" t="s">
        <v>72</v>
      </c>
    </row>
    <row r="925" spans="1:15" s="705" customFormat="1" x14ac:dyDescent="0.2">
      <c r="A925" s="702" t="s">
        <v>890</v>
      </c>
      <c r="B925" s="702" t="s">
        <v>900</v>
      </c>
      <c r="C925" s="702" t="s">
        <v>891</v>
      </c>
      <c r="D925" s="702" t="s">
        <v>190</v>
      </c>
      <c r="E925" s="702" t="s">
        <v>191</v>
      </c>
      <c r="F925" s="702"/>
      <c r="G925" s="702" t="s">
        <v>5240</v>
      </c>
      <c r="H925" s="703">
        <v>42535</v>
      </c>
      <c r="I925" s="704">
        <v>139.35</v>
      </c>
      <c r="J925" s="704">
        <v>1</v>
      </c>
      <c r="K925" s="704">
        <f t="shared" si="14"/>
        <v>139.35</v>
      </c>
      <c r="L925" s="702"/>
      <c r="M925" s="702" t="s">
        <v>132</v>
      </c>
      <c r="N925" s="703">
        <v>42541</v>
      </c>
      <c r="O925" s="702" t="s">
        <v>72</v>
      </c>
    </row>
    <row r="926" spans="1:15" s="705" customFormat="1" x14ac:dyDescent="0.2">
      <c r="A926" s="702" t="s">
        <v>890</v>
      </c>
      <c r="B926" s="702" t="s">
        <v>900</v>
      </c>
      <c r="C926" s="702" t="s">
        <v>891</v>
      </c>
      <c r="D926" s="702" t="s">
        <v>190</v>
      </c>
      <c r="E926" s="702" t="s">
        <v>191</v>
      </c>
      <c r="F926" s="702"/>
      <c r="G926" s="702" t="s">
        <v>5241</v>
      </c>
      <c r="H926" s="703">
        <v>42521</v>
      </c>
      <c r="I926" s="704">
        <v>147.54</v>
      </c>
      <c r="J926" s="704">
        <v>1</v>
      </c>
      <c r="K926" s="704">
        <f t="shared" si="14"/>
        <v>147.54</v>
      </c>
      <c r="L926" s="702"/>
      <c r="M926" s="702" t="s">
        <v>1033</v>
      </c>
      <c r="N926" s="703">
        <v>42530</v>
      </c>
      <c r="O926" s="702" t="s">
        <v>72</v>
      </c>
    </row>
    <row r="927" spans="1:15" s="705" customFormat="1" x14ac:dyDescent="0.2">
      <c r="A927" s="702" t="s">
        <v>890</v>
      </c>
      <c r="B927" s="702" t="s">
        <v>900</v>
      </c>
      <c r="C927" s="702" t="s">
        <v>891</v>
      </c>
      <c r="D927" s="702" t="s">
        <v>190</v>
      </c>
      <c r="E927" s="702" t="s">
        <v>191</v>
      </c>
      <c r="F927" s="702"/>
      <c r="G927" s="702" t="s">
        <v>5242</v>
      </c>
      <c r="H927" s="703">
        <v>42521</v>
      </c>
      <c r="I927" s="704">
        <v>103.71</v>
      </c>
      <c r="J927" s="704">
        <v>1</v>
      </c>
      <c r="K927" s="704">
        <f t="shared" si="14"/>
        <v>103.71</v>
      </c>
      <c r="L927" s="702"/>
      <c r="M927" s="702" t="s">
        <v>1033</v>
      </c>
      <c r="N927" s="703">
        <v>42530</v>
      </c>
      <c r="O927" s="702" t="s">
        <v>72</v>
      </c>
    </row>
    <row r="928" spans="1:15" s="705" customFormat="1" x14ac:dyDescent="0.2">
      <c r="A928" s="702" t="s">
        <v>890</v>
      </c>
      <c r="B928" s="702" t="s">
        <v>900</v>
      </c>
      <c r="C928" s="702" t="s">
        <v>891</v>
      </c>
      <c r="D928" s="702" t="s">
        <v>190</v>
      </c>
      <c r="E928" s="702" t="s">
        <v>191</v>
      </c>
      <c r="F928" s="702"/>
      <c r="G928" s="702" t="s">
        <v>5243</v>
      </c>
      <c r="H928" s="703">
        <v>42521</v>
      </c>
      <c r="I928" s="704">
        <v>259.27999999999997</v>
      </c>
      <c r="J928" s="704">
        <v>1</v>
      </c>
      <c r="K928" s="704">
        <f t="shared" si="14"/>
        <v>259.27999999999997</v>
      </c>
      <c r="L928" s="702"/>
      <c r="M928" s="702" t="s">
        <v>1033</v>
      </c>
      <c r="N928" s="703">
        <v>42530</v>
      </c>
      <c r="O928" s="702" t="s">
        <v>72</v>
      </c>
    </row>
    <row r="929" spans="1:15" s="705" customFormat="1" x14ac:dyDescent="0.2">
      <c r="A929" s="702" t="s">
        <v>890</v>
      </c>
      <c r="B929" s="702" t="s">
        <v>900</v>
      </c>
      <c r="C929" s="702" t="s">
        <v>891</v>
      </c>
      <c r="D929" s="702" t="s">
        <v>190</v>
      </c>
      <c r="E929" s="702" t="s">
        <v>191</v>
      </c>
      <c r="F929" s="702"/>
      <c r="G929" s="702" t="s">
        <v>5244</v>
      </c>
      <c r="H929" s="703">
        <v>42517</v>
      </c>
      <c r="I929" s="704">
        <v>3876.1</v>
      </c>
      <c r="J929" s="704">
        <v>1</v>
      </c>
      <c r="K929" s="704">
        <f t="shared" si="14"/>
        <v>3876.1</v>
      </c>
      <c r="L929" s="702"/>
      <c r="M929" s="702" t="s">
        <v>132</v>
      </c>
      <c r="N929" s="703">
        <v>42529</v>
      </c>
      <c r="O929" s="702" t="s">
        <v>72</v>
      </c>
    </row>
    <row r="930" spans="1:15" s="705" customFormat="1" x14ac:dyDescent="0.2">
      <c r="A930" s="702" t="s">
        <v>890</v>
      </c>
      <c r="B930" s="702" t="s">
        <v>900</v>
      </c>
      <c r="C930" s="702" t="s">
        <v>891</v>
      </c>
      <c r="D930" s="702" t="s">
        <v>190</v>
      </c>
      <c r="E930" s="702" t="s">
        <v>191</v>
      </c>
      <c r="F930" s="702"/>
      <c r="G930" s="702" t="s">
        <v>5245</v>
      </c>
      <c r="H930" s="703">
        <v>42514</v>
      </c>
      <c r="I930" s="704">
        <v>220.9</v>
      </c>
      <c r="J930" s="704">
        <v>1</v>
      </c>
      <c r="K930" s="704">
        <f t="shared" si="14"/>
        <v>220.9</v>
      </c>
      <c r="L930" s="702"/>
      <c r="M930" s="702" t="s">
        <v>132</v>
      </c>
      <c r="N930" s="703">
        <v>42522</v>
      </c>
      <c r="O930" s="702" t="s">
        <v>72</v>
      </c>
    </row>
    <row r="931" spans="1:15" s="705" customFormat="1" x14ac:dyDescent="0.2">
      <c r="A931" s="702" t="s">
        <v>890</v>
      </c>
      <c r="B931" s="702" t="s">
        <v>900</v>
      </c>
      <c r="C931" s="702" t="s">
        <v>891</v>
      </c>
      <c r="D931" s="702" t="s">
        <v>5247</v>
      </c>
      <c r="E931" s="702" t="s">
        <v>5248</v>
      </c>
      <c r="F931" s="702"/>
      <c r="G931" s="702" t="s">
        <v>5249</v>
      </c>
      <c r="H931" s="703">
        <v>42534</v>
      </c>
      <c r="I931" s="704">
        <v>53.65</v>
      </c>
      <c r="J931" s="704">
        <v>1</v>
      </c>
      <c r="K931" s="704">
        <f t="shared" si="14"/>
        <v>53.65</v>
      </c>
      <c r="L931" s="702"/>
      <c r="M931" s="702" t="s">
        <v>4301</v>
      </c>
      <c r="N931" s="703">
        <v>42551</v>
      </c>
      <c r="O931" s="702" t="s">
        <v>72</v>
      </c>
    </row>
    <row r="932" spans="1:15" s="705" customFormat="1" x14ac:dyDescent="0.2">
      <c r="A932" s="702" t="s">
        <v>890</v>
      </c>
      <c r="B932" s="702" t="s">
        <v>900</v>
      </c>
      <c r="C932" s="702" t="s">
        <v>891</v>
      </c>
      <c r="D932" s="702" t="s">
        <v>5250</v>
      </c>
      <c r="E932" s="702" t="s">
        <v>5251</v>
      </c>
      <c r="F932" s="702"/>
      <c r="G932" s="702" t="s">
        <v>5252</v>
      </c>
      <c r="H932" s="703">
        <v>42537</v>
      </c>
      <c r="I932" s="704">
        <v>25</v>
      </c>
      <c r="J932" s="704">
        <v>1</v>
      </c>
      <c r="K932" s="704">
        <f t="shared" si="14"/>
        <v>25</v>
      </c>
      <c r="L932" s="702" t="s">
        <v>5253</v>
      </c>
      <c r="M932" s="702" t="s">
        <v>274</v>
      </c>
      <c r="N932" s="703">
        <v>42543</v>
      </c>
      <c r="O932" s="702" t="s">
        <v>72</v>
      </c>
    </row>
    <row r="933" spans="1:15" s="705" customFormat="1" x14ac:dyDescent="0.2">
      <c r="A933" s="702" t="s">
        <v>890</v>
      </c>
      <c r="B933" s="702" t="s">
        <v>900</v>
      </c>
      <c r="C933" s="702" t="s">
        <v>891</v>
      </c>
      <c r="D933" s="702" t="s">
        <v>5250</v>
      </c>
      <c r="E933" s="702" t="s">
        <v>5251</v>
      </c>
      <c r="F933" s="702"/>
      <c r="G933" s="702" t="s">
        <v>5254</v>
      </c>
      <c r="H933" s="703">
        <v>42537</v>
      </c>
      <c r="I933" s="704">
        <v>46</v>
      </c>
      <c r="J933" s="704">
        <v>1</v>
      </c>
      <c r="K933" s="704">
        <f t="shared" si="14"/>
        <v>46</v>
      </c>
      <c r="L933" s="702" t="s">
        <v>5255</v>
      </c>
      <c r="M933" s="702" t="s">
        <v>274</v>
      </c>
      <c r="N933" s="703">
        <v>42543</v>
      </c>
      <c r="O933" s="702" t="s">
        <v>72</v>
      </c>
    </row>
    <row r="934" spans="1:15" s="705" customFormat="1" x14ac:dyDescent="0.2">
      <c r="A934" s="702" t="s">
        <v>890</v>
      </c>
      <c r="B934" s="702" t="s">
        <v>900</v>
      </c>
      <c r="C934" s="702" t="s">
        <v>891</v>
      </c>
      <c r="D934" s="702" t="s">
        <v>5250</v>
      </c>
      <c r="E934" s="702" t="s">
        <v>5251</v>
      </c>
      <c r="F934" s="702"/>
      <c r="G934" s="702" t="s">
        <v>5256</v>
      </c>
      <c r="H934" s="703">
        <v>42537</v>
      </c>
      <c r="I934" s="704">
        <v>234</v>
      </c>
      <c r="J934" s="704">
        <v>1</v>
      </c>
      <c r="K934" s="704">
        <f t="shared" si="14"/>
        <v>234</v>
      </c>
      <c r="L934" s="702" t="s">
        <v>5257</v>
      </c>
      <c r="M934" s="702" t="s">
        <v>274</v>
      </c>
      <c r="N934" s="703">
        <v>42543</v>
      </c>
      <c r="O934" s="702" t="s">
        <v>72</v>
      </c>
    </row>
    <row r="935" spans="1:15" s="705" customFormat="1" x14ac:dyDescent="0.2">
      <c r="A935" s="702" t="s">
        <v>890</v>
      </c>
      <c r="B935" s="702" t="s">
        <v>900</v>
      </c>
      <c r="C935" s="702" t="s">
        <v>891</v>
      </c>
      <c r="D935" s="702" t="s">
        <v>5250</v>
      </c>
      <c r="E935" s="702" t="s">
        <v>5251</v>
      </c>
      <c r="F935" s="702"/>
      <c r="G935" s="702" t="s">
        <v>5258</v>
      </c>
      <c r="H935" s="703">
        <v>42536</v>
      </c>
      <c r="I935" s="704">
        <v>73</v>
      </c>
      <c r="J935" s="704">
        <v>1</v>
      </c>
      <c r="K935" s="704">
        <f t="shared" si="14"/>
        <v>73</v>
      </c>
      <c r="L935" s="702" t="s">
        <v>5259</v>
      </c>
      <c r="M935" s="702" t="s">
        <v>145</v>
      </c>
      <c r="N935" s="703">
        <v>42541</v>
      </c>
      <c r="O935" s="702" t="s">
        <v>72</v>
      </c>
    </row>
    <row r="936" spans="1:15" s="705" customFormat="1" x14ac:dyDescent="0.2">
      <c r="A936" s="702" t="s">
        <v>890</v>
      </c>
      <c r="B936" s="702" t="s">
        <v>900</v>
      </c>
      <c r="C936" s="702" t="s">
        <v>891</v>
      </c>
      <c r="D936" s="702" t="s">
        <v>5260</v>
      </c>
      <c r="E936" s="702" t="s">
        <v>5261</v>
      </c>
      <c r="F936" s="702"/>
      <c r="G936" s="702" t="s">
        <v>5262</v>
      </c>
      <c r="H936" s="703">
        <v>42541</v>
      </c>
      <c r="I936" s="704">
        <v>78</v>
      </c>
      <c r="J936" s="704">
        <v>1</v>
      </c>
      <c r="K936" s="704">
        <f t="shared" si="14"/>
        <v>78</v>
      </c>
      <c r="L936" s="702" t="s">
        <v>5263</v>
      </c>
      <c r="M936" s="702" t="s">
        <v>274</v>
      </c>
      <c r="N936" s="703">
        <v>42548</v>
      </c>
      <c r="O936" s="702" t="s">
        <v>72</v>
      </c>
    </row>
    <row r="937" spans="1:15" s="705" customFormat="1" x14ac:dyDescent="0.2">
      <c r="A937" s="702" t="s">
        <v>890</v>
      </c>
      <c r="B937" s="702" t="s">
        <v>900</v>
      </c>
      <c r="C937" s="702" t="s">
        <v>891</v>
      </c>
      <c r="D937" s="702" t="s">
        <v>173</v>
      </c>
      <c r="E937" s="702" t="s">
        <v>812</v>
      </c>
      <c r="F937" s="702"/>
      <c r="G937" s="702" t="s">
        <v>5264</v>
      </c>
      <c r="H937" s="703">
        <v>42544</v>
      </c>
      <c r="I937" s="704">
        <v>99.89</v>
      </c>
      <c r="J937" s="704">
        <v>1</v>
      </c>
      <c r="K937" s="704">
        <f t="shared" si="14"/>
        <v>99.89</v>
      </c>
      <c r="L937" s="702" t="s">
        <v>5265</v>
      </c>
      <c r="M937" s="702" t="s">
        <v>419</v>
      </c>
      <c r="N937" s="703">
        <v>42548</v>
      </c>
      <c r="O937" s="702" t="s">
        <v>72</v>
      </c>
    </row>
    <row r="938" spans="1:15" s="705" customFormat="1" x14ac:dyDescent="0.2">
      <c r="A938" s="702" t="s">
        <v>890</v>
      </c>
      <c r="B938" s="702" t="s">
        <v>900</v>
      </c>
      <c r="C938" s="702" t="s">
        <v>891</v>
      </c>
      <c r="D938" s="702" t="s">
        <v>173</v>
      </c>
      <c r="E938" s="702" t="s">
        <v>812</v>
      </c>
      <c r="F938" s="702"/>
      <c r="G938" s="702" t="s">
        <v>5266</v>
      </c>
      <c r="H938" s="703">
        <v>42537</v>
      </c>
      <c r="I938" s="704">
        <v>313.68</v>
      </c>
      <c r="J938" s="704">
        <v>1</v>
      </c>
      <c r="K938" s="704">
        <f t="shared" si="14"/>
        <v>313.68</v>
      </c>
      <c r="L938" s="702" t="s">
        <v>5267</v>
      </c>
      <c r="M938" s="702" t="s">
        <v>419</v>
      </c>
      <c r="N938" s="703">
        <v>42541</v>
      </c>
      <c r="O938" s="702" t="s">
        <v>72</v>
      </c>
    </row>
    <row r="939" spans="1:15" s="705" customFormat="1" x14ac:dyDescent="0.2">
      <c r="A939" s="702" t="s">
        <v>890</v>
      </c>
      <c r="B939" s="702" t="s">
        <v>900</v>
      </c>
      <c r="C939" s="702" t="s">
        <v>891</v>
      </c>
      <c r="D939" s="702" t="s">
        <v>173</v>
      </c>
      <c r="E939" s="702" t="s">
        <v>812</v>
      </c>
      <c r="F939" s="702"/>
      <c r="G939" s="702" t="s">
        <v>5268</v>
      </c>
      <c r="H939" s="703">
        <v>42537</v>
      </c>
      <c r="I939" s="704">
        <v>543.97</v>
      </c>
      <c r="J939" s="704">
        <v>1</v>
      </c>
      <c r="K939" s="704">
        <f t="shared" si="14"/>
        <v>543.97</v>
      </c>
      <c r="L939" s="702"/>
      <c r="M939" s="702" t="s">
        <v>132</v>
      </c>
      <c r="N939" s="703">
        <v>42541</v>
      </c>
      <c r="O939" s="702" t="s">
        <v>72</v>
      </c>
    </row>
    <row r="940" spans="1:15" s="705" customFormat="1" x14ac:dyDescent="0.2">
      <c r="A940" s="702" t="s">
        <v>890</v>
      </c>
      <c r="B940" s="702" t="s">
        <v>900</v>
      </c>
      <c r="C940" s="702" t="s">
        <v>891</v>
      </c>
      <c r="D940" s="702" t="s">
        <v>173</v>
      </c>
      <c r="E940" s="702" t="s">
        <v>812</v>
      </c>
      <c r="F940" s="702"/>
      <c r="G940" s="702" t="s">
        <v>5269</v>
      </c>
      <c r="H940" s="703">
        <v>42530</v>
      </c>
      <c r="I940" s="704">
        <v>2080.88</v>
      </c>
      <c r="J940" s="704">
        <v>1</v>
      </c>
      <c r="K940" s="704">
        <f t="shared" si="14"/>
        <v>2080.88</v>
      </c>
      <c r="L940" s="702" t="s">
        <v>5270</v>
      </c>
      <c r="M940" s="702" t="s">
        <v>174</v>
      </c>
      <c r="N940" s="703">
        <v>42535</v>
      </c>
      <c r="O940" s="702" t="s">
        <v>72</v>
      </c>
    </row>
    <row r="941" spans="1:15" s="705" customFormat="1" x14ac:dyDescent="0.2">
      <c r="A941" s="702" t="s">
        <v>890</v>
      </c>
      <c r="B941" s="702" t="s">
        <v>900</v>
      </c>
      <c r="C941" s="702" t="s">
        <v>891</v>
      </c>
      <c r="D941" s="702" t="s">
        <v>173</v>
      </c>
      <c r="E941" s="702" t="s">
        <v>812</v>
      </c>
      <c r="F941" s="702"/>
      <c r="G941" s="702" t="s">
        <v>5271</v>
      </c>
      <c r="H941" s="703">
        <v>42530</v>
      </c>
      <c r="I941" s="704">
        <v>276.58</v>
      </c>
      <c r="J941" s="704">
        <v>1</v>
      </c>
      <c r="K941" s="704">
        <f t="shared" si="14"/>
        <v>276.58</v>
      </c>
      <c r="L941" s="702" t="s">
        <v>5270</v>
      </c>
      <c r="M941" s="702" t="s">
        <v>174</v>
      </c>
      <c r="N941" s="703">
        <v>42535</v>
      </c>
      <c r="O941" s="702" t="s">
        <v>72</v>
      </c>
    </row>
    <row r="942" spans="1:15" s="705" customFormat="1" x14ac:dyDescent="0.2">
      <c r="A942" s="702" t="s">
        <v>890</v>
      </c>
      <c r="B942" s="702" t="s">
        <v>900</v>
      </c>
      <c r="C942" s="702" t="s">
        <v>891</v>
      </c>
      <c r="D942" s="702" t="s">
        <v>173</v>
      </c>
      <c r="E942" s="702" t="s">
        <v>812</v>
      </c>
      <c r="F942" s="702"/>
      <c r="G942" s="702" t="s">
        <v>5272</v>
      </c>
      <c r="H942" s="703">
        <v>42529</v>
      </c>
      <c r="I942" s="704">
        <v>192.89</v>
      </c>
      <c r="J942" s="704">
        <v>1</v>
      </c>
      <c r="K942" s="704">
        <f t="shared" si="14"/>
        <v>192.89</v>
      </c>
      <c r="L942" s="702" t="s">
        <v>5273</v>
      </c>
      <c r="M942" s="702" t="s">
        <v>174</v>
      </c>
      <c r="N942" s="703">
        <v>42535</v>
      </c>
      <c r="O942" s="702" t="s">
        <v>72</v>
      </c>
    </row>
    <row r="943" spans="1:15" s="705" customFormat="1" x14ac:dyDescent="0.2">
      <c r="A943" s="702" t="s">
        <v>890</v>
      </c>
      <c r="B943" s="702" t="s">
        <v>900</v>
      </c>
      <c r="C943" s="702" t="s">
        <v>891</v>
      </c>
      <c r="D943" s="702" t="s">
        <v>173</v>
      </c>
      <c r="E943" s="702" t="s">
        <v>812</v>
      </c>
      <c r="F943" s="702"/>
      <c r="G943" s="702" t="s">
        <v>5274</v>
      </c>
      <c r="H943" s="703">
        <v>42522</v>
      </c>
      <c r="I943" s="704">
        <v>276.58</v>
      </c>
      <c r="J943" s="704">
        <v>1</v>
      </c>
      <c r="K943" s="704">
        <f t="shared" si="14"/>
        <v>276.58</v>
      </c>
      <c r="L943" s="702" t="s">
        <v>5275</v>
      </c>
      <c r="M943" s="702" t="s">
        <v>174</v>
      </c>
      <c r="N943" s="703">
        <v>42528</v>
      </c>
      <c r="O943" s="702" t="s">
        <v>72</v>
      </c>
    </row>
    <row r="944" spans="1:15" s="705" customFormat="1" x14ac:dyDescent="0.2">
      <c r="A944" s="702" t="s">
        <v>890</v>
      </c>
      <c r="B944" s="702" t="s">
        <v>900</v>
      </c>
      <c r="C944" s="702" t="s">
        <v>891</v>
      </c>
      <c r="D944" s="702" t="s">
        <v>173</v>
      </c>
      <c r="E944" s="702" t="s">
        <v>812</v>
      </c>
      <c r="F944" s="702"/>
      <c r="G944" s="702" t="s">
        <v>5276</v>
      </c>
      <c r="H944" s="703">
        <v>42522</v>
      </c>
      <c r="I944" s="704">
        <v>313.68</v>
      </c>
      <c r="J944" s="704">
        <v>1</v>
      </c>
      <c r="K944" s="704">
        <f t="shared" si="14"/>
        <v>313.68</v>
      </c>
      <c r="L944" s="702" t="s">
        <v>5277</v>
      </c>
      <c r="M944" s="702" t="s">
        <v>174</v>
      </c>
      <c r="N944" s="703">
        <v>42528</v>
      </c>
      <c r="O944" s="702" t="s">
        <v>72</v>
      </c>
    </row>
    <row r="945" spans="1:15" s="705" customFormat="1" x14ac:dyDescent="0.2">
      <c r="A945" s="702" t="s">
        <v>890</v>
      </c>
      <c r="B945" s="702" t="s">
        <v>900</v>
      </c>
      <c r="C945" s="702" t="s">
        <v>891</v>
      </c>
      <c r="D945" s="702" t="s">
        <v>173</v>
      </c>
      <c r="E945" s="702" t="s">
        <v>812</v>
      </c>
      <c r="F945" s="702"/>
      <c r="G945" s="702" t="s">
        <v>5278</v>
      </c>
      <c r="H945" s="703">
        <v>42522</v>
      </c>
      <c r="I945" s="704">
        <v>313.68</v>
      </c>
      <c r="J945" s="704">
        <v>1</v>
      </c>
      <c r="K945" s="704">
        <f t="shared" si="14"/>
        <v>313.68</v>
      </c>
      <c r="L945" s="702" t="s">
        <v>5277</v>
      </c>
      <c r="M945" s="702" t="s">
        <v>174</v>
      </c>
      <c r="N945" s="703">
        <v>42528</v>
      </c>
      <c r="O945" s="702" t="s">
        <v>72</v>
      </c>
    </row>
    <row r="946" spans="1:15" s="705" customFormat="1" x14ac:dyDescent="0.2">
      <c r="A946" s="702" t="s">
        <v>890</v>
      </c>
      <c r="B946" s="702" t="s">
        <v>900</v>
      </c>
      <c r="C946" s="702" t="s">
        <v>891</v>
      </c>
      <c r="D946" s="702" t="s">
        <v>5279</v>
      </c>
      <c r="E946" s="702" t="s">
        <v>5280</v>
      </c>
      <c r="F946" s="702"/>
      <c r="G946" s="702" t="s">
        <v>5281</v>
      </c>
      <c r="H946" s="703">
        <v>42531</v>
      </c>
      <c r="I946" s="704">
        <v>400</v>
      </c>
      <c r="J946" s="704">
        <v>1</v>
      </c>
      <c r="K946" s="704">
        <f t="shared" si="14"/>
        <v>400</v>
      </c>
      <c r="L946" s="702"/>
      <c r="M946" s="702" t="s">
        <v>1648</v>
      </c>
      <c r="N946" s="703">
        <v>42534</v>
      </c>
      <c r="O946" s="702" t="s">
        <v>72</v>
      </c>
    </row>
    <row r="947" spans="1:15" s="705" customFormat="1" x14ac:dyDescent="0.2">
      <c r="A947" s="702" t="s">
        <v>890</v>
      </c>
      <c r="B947" s="702" t="s">
        <v>900</v>
      </c>
      <c r="C947" s="702" t="s">
        <v>891</v>
      </c>
      <c r="D947" s="702" t="s">
        <v>5279</v>
      </c>
      <c r="E947" s="702" t="s">
        <v>5280</v>
      </c>
      <c r="F947" s="702"/>
      <c r="G947" s="702" t="s">
        <v>5282</v>
      </c>
      <c r="H947" s="703">
        <v>42541</v>
      </c>
      <c r="I947" s="704">
        <v>55</v>
      </c>
      <c r="J947" s="704">
        <v>1</v>
      </c>
      <c r="K947" s="704">
        <f t="shared" si="14"/>
        <v>55</v>
      </c>
      <c r="L947" s="702"/>
      <c r="M947" s="702" t="s">
        <v>5283</v>
      </c>
      <c r="N947" s="703">
        <v>42551</v>
      </c>
      <c r="O947" s="702" t="s">
        <v>72</v>
      </c>
    </row>
    <row r="948" spans="1:15" s="705" customFormat="1" x14ac:dyDescent="0.2">
      <c r="A948" s="702" t="s">
        <v>890</v>
      </c>
      <c r="B948" s="702" t="s">
        <v>900</v>
      </c>
      <c r="C948" s="702" t="s">
        <v>891</v>
      </c>
      <c r="D948" s="702" t="s">
        <v>596</v>
      </c>
      <c r="E948" s="702" t="s">
        <v>597</v>
      </c>
      <c r="F948" s="702"/>
      <c r="G948" s="702" t="s">
        <v>5284</v>
      </c>
      <c r="H948" s="703">
        <v>42550</v>
      </c>
      <c r="I948" s="704">
        <v>239</v>
      </c>
      <c r="J948" s="704">
        <v>1</v>
      </c>
      <c r="K948" s="704">
        <f t="shared" si="14"/>
        <v>239</v>
      </c>
      <c r="L948" s="702" t="s">
        <v>5285</v>
      </c>
      <c r="M948" s="702" t="s">
        <v>97</v>
      </c>
      <c r="N948" s="703">
        <v>42551</v>
      </c>
      <c r="O948" s="702" t="s">
        <v>72</v>
      </c>
    </row>
    <row r="949" spans="1:15" s="705" customFormat="1" x14ac:dyDescent="0.2">
      <c r="A949" s="702" t="s">
        <v>890</v>
      </c>
      <c r="B949" s="702" t="s">
        <v>900</v>
      </c>
      <c r="C949" s="702" t="s">
        <v>891</v>
      </c>
      <c r="D949" s="702" t="s">
        <v>596</v>
      </c>
      <c r="E949" s="702" t="s">
        <v>597</v>
      </c>
      <c r="F949" s="702"/>
      <c r="G949" s="702" t="s">
        <v>5286</v>
      </c>
      <c r="H949" s="703">
        <v>42548</v>
      </c>
      <c r="I949" s="704">
        <v>451</v>
      </c>
      <c r="J949" s="704">
        <v>1</v>
      </c>
      <c r="K949" s="704">
        <f t="shared" si="14"/>
        <v>451</v>
      </c>
      <c r="L949" s="702" t="s">
        <v>5287</v>
      </c>
      <c r="M949" s="702" t="s">
        <v>87</v>
      </c>
      <c r="N949" s="703">
        <v>42549</v>
      </c>
      <c r="O949" s="702" t="s">
        <v>72</v>
      </c>
    </row>
    <row r="950" spans="1:15" s="705" customFormat="1" x14ac:dyDescent="0.2">
      <c r="A950" s="702" t="s">
        <v>890</v>
      </c>
      <c r="B950" s="702" t="s">
        <v>900</v>
      </c>
      <c r="C950" s="702" t="s">
        <v>891</v>
      </c>
      <c r="D950" s="702" t="s">
        <v>596</v>
      </c>
      <c r="E950" s="702" t="s">
        <v>597</v>
      </c>
      <c r="F950" s="702"/>
      <c r="G950" s="702" t="s">
        <v>5288</v>
      </c>
      <c r="H950" s="703">
        <v>42544</v>
      </c>
      <c r="I950" s="704">
        <v>441</v>
      </c>
      <c r="J950" s="704">
        <v>1</v>
      </c>
      <c r="K950" s="704">
        <f t="shared" si="14"/>
        <v>441</v>
      </c>
      <c r="L950" s="702"/>
      <c r="M950" s="702" t="s">
        <v>97</v>
      </c>
      <c r="N950" s="703">
        <v>42548</v>
      </c>
      <c r="O950" s="702" t="s">
        <v>72</v>
      </c>
    </row>
    <row r="951" spans="1:15" s="705" customFormat="1" x14ac:dyDescent="0.2">
      <c r="A951" s="702" t="s">
        <v>890</v>
      </c>
      <c r="B951" s="702" t="s">
        <v>900</v>
      </c>
      <c r="C951" s="702" t="s">
        <v>891</v>
      </c>
      <c r="D951" s="702" t="s">
        <v>5289</v>
      </c>
      <c r="E951" s="702" t="s">
        <v>5290</v>
      </c>
      <c r="F951" s="702"/>
      <c r="G951" s="702" t="s">
        <v>5291</v>
      </c>
      <c r="H951" s="703">
        <v>42541</v>
      </c>
      <c r="I951" s="704">
        <v>268.5</v>
      </c>
      <c r="J951" s="704">
        <v>1</v>
      </c>
      <c r="K951" s="704">
        <f t="shared" si="14"/>
        <v>268.5</v>
      </c>
      <c r="L951" s="702" t="s">
        <v>5292</v>
      </c>
      <c r="M951" s="702" t="s">
        <v>295</v>
      </c>
      <c r="N951" s="703">
        <v>42548</v>
      </c>
      <c r="O951" s="702" t="s">
        <v>72</v>
      </c>
    </row>
    <row r="952" spans="1:15" s="705" customFormat="1" x14ac:dyDescent="0.2">
      <c r="A952" s="702" t="s">
        <v>890</v>
      </c>
      <c r="B952" s="702" t="s">
        <v>900</v>
      </c>
      <c r="C952" s="702" t="s">
        <v>891</v>
      </c>
      <c r="D952" s="702" t="s">
        <v>947</v>
      </c>
      <c r="E952" s="702" t="s">
        <v>948</v>
      </c>
      <c r="F952" s="702"/>
      <c r="G952" s="702" t="s">
        <v>5293</v>
      </c>
      <c r="H952" s="703">
        <v>42536</v>
      </c>
      <c r="I952" s="704">
        <v>230.84</v>
      </c>
      <c r="J952" s="704">
        <v>1</v>
      </c>
      <c r="K952" s="704">
        <f t="shared" si="14"/>
        <v>230.84</v>
      </c>
      <c r="L952" s="702" t="s">
        <v>5294</v>
      </c>
      <c r="M952" s="702" t="s">
        <v>377</v>
      </c>
      <c r="N952" s="703">
        <v>42541</v>
      </c>
      <c r="O952" s="702" t="s">
        <v>72</v>
      </c>
    </row>
    <row r="953" spans="1:15" s="705" customFormat="1" x14ac:dyDescent="0.2">
      <c r="A953" s="702" t="s">
        <v>890</v>
      </c>
      <c r="B953" s="702" t="s">
        <v>900</v>
      </c>
      <c r="C953" s="702" t="s">
        <v>891</v>
      </c>
      <c r="D953" s="702" t="s">
        <v>947</v>
      </c>
      <c r="E953" s="702" t="s">
        <v>948</v>
      </c>
      <c r="F953" s="702"/>
      <c r="G953" s="702" t="s">
        <v>5295</v>
      </c>
      <c r="H953" s="703">
        <v>42535</v>
      </c>
      <c r="I953" s="704">
        <v>33.04</v>
      </c>
      <c r="J953" s="704">
        <v>1</v>
      </c>
      <c r="K953" s="704">
        <f t="shared" si="14"/>
        <v>33.04</v>
      </c>
      <c r="L953" s="702"/>
      <c r="M953" s="702" t="s">
        <v>295</v>
      </c>
      <c r="N953" s="703">
        <v>42538</v>
      </c>
      <c r="O953" s="702" t="s">
        <v>72</v>
      </c>
    </row>
    <row r="954" spans="1:15" s="705" customFormat="1" x14ac:dyDescent="0.2">
      <c r="A954" s="702" t="s">
        <v>890</v>
      </c>
      <c r="B954" s="702" t="s">
        <v>900</v>
      </c>
      <c r="C954" s="702" t="s">
        <v>891</v>
      </c>
      <c r="D954" s="702" t="s">
        <v>947</v>
      </c>
      <c r="E954" s="702" t="s">
        <v>948</v>
      </c>
      <c r="F954" s="702"/>
      <c r="G954" s="702" t="s">
        <v>5296</v>
      </c>
      <c r="H954" s="703">
        <v>42529</v>
      </c>
      <c r="I954" s="704">
        <v>168.33</v>
      </c>
      <c r="J954" s="704">
        <v>1</v>
      </c>
      <c r="K954" s="704">
        <f t="shared" si="14"/>
        <v>168.33</v>
      </c>
      <c r="L954" s="702" t="s">
        <v>5297</v>
      </c>
      <c r="M954" s="702" t="s">
        <v>377</v>
      </c>
      <c r="N954" s="703">
        <v>42534</v>
      </c>
      <c r="O954" s="702" t="s">
        <v>72</v>
      </c>
    </row>
    <row r="955" spans="1:15" s="705" customFormat="1" x14ac:dyDescent="0.2">
      <c r="A955" s="702" t="s">
        <v>890</v>
      </c>
      <c r="B955" s="702" t="s">
        <v>900</v>
      </c>
      <c r="C955" s="702" t="s">
        <v>891</v>
      </c>
      <c r="D955" s="702" t="s">
        <v>947</v>
      </c>
      <c r="E955" s="702" t="s">
        <v>948</v>
      </c>
      <c r="F955" s="702"/>
      <c r="G955" s="702" t="s">
        <v>5298</v>
      </c>
      <c r="H955" s="703">
        <v>42527</v>
      </c>
      <c r="I955" s="704">
        <v>51.14</v>
      </c>
      <c r="J955" s="704">
        <v>1</v>
      </c>
      <c r="K955" s="704">
        <f t="shared" si="14"/>
        <v>51.14</v>
      </c>
      <c r="L955" s="702" t="s">
        <v>5299</v>
      </c>
      <c r="M955" s="702" t="s">
        <v>377</v>
      </c>
      <c r="N955" s="703">
        <v>42531</v>
      </c>
      <c r="O955" s="702" t="s">
        <v>72</v>
      </c>
    </row>
    <row r="956" spans="1:15" s="705" customFormat="1" x14ac:dyDescent="0.2">
      <c r="A956" s="702" t="s">
        <v>890</v>
      </c>
      <c r="B956" s="702" t="s">
        <v>900</v>
      </c>
      <c r="C956" s="702" t="s">
        <v>891</v>
      </c>
      <c r="D956" s="702" t="s">
        <v>947</v>
      </c>
      <c r="E956" s="702" t="s">
        <v>948</v>
      </c>
      <c r="F956" s="702"/>
      <c r="G956" s="702" t="s">
        <v>5300</v>
      </c>
      <c r="H956" s="703">
        <v>42527</v>
      </c>
      <c r="I956" s="704">
        <v>124.57</v>
      </c>
      <c r="J956" s="704">
        <v>1</v>
      </c>
      <c r="K956" s="704">
        <f t="shared" si="14"/>
        <v>124.57</v>
      </c>
      <c r="L956" s="702" t="s">
        <v>5301</v>
      </c>
      <c r="M956" s="702" t="s">
        <v>377</v>
      </c>
      <c r="N956" s="703">
        <v>42531</v>
      </c>
      <c r="O956" s="702" t="s">
        <v>72</v>
      </c>
    </row>
    <row r="957" spans="1:15" s="705" customFormat="1" x14ac:dyDescent="0.2">
      <c r="A957" s="702" t="s">
        <v>890</v>
      </c>
      <c r="B957" s="702" t="s">
        <v>900</v>
      </c>
      <c r="C957" s="702" t="s">
        <v>891</v>
      </c>
      <c r="D957" s="702" t="s">
        <v>947</v>
      </c>
      <c r="E957" s="702" t="s">
        <v>948</v>
      </c>
      <c r="F957" s="702"/>
      <c r="G957" s="702" t="s">
        <v>5302</v>
      </c>
      <c r="H957" s="703">
        <v>42520</v>
      </c>
      <c r="I957" s="704">
        <v>80.42</v>
      </c>
      <c r="J957" s="704">
        <v>1</v>
      </c>
      <c r="K957" s="704">
        <f t="shared" si="14"/>
        <v>80.42</v>
      </c>
      <c r="L957" s="702" t="s">
        <v>5303</v>
      </c>
      <c r="M957" s="702" t="s">
        <v>295</v>
      </c>
      <c r="N957" s="703">
        <v>42527</v>
      </c>
      <c r="O957" s="702" t="s">
        <v>72</v>
      </c>
    </row>
    <row r="958" spans="1:15" s="705" customFormat="1" x14ac:dyDescent="0.2">
      <c r="A958" s="702" t="s">
        <v>890</v>
      </c>
      <c r="B958" s="702" t="s">
        <v>900</v>
      </c>
      <c r="C958" s="702" t="s">
        <v>891</v>
      </c>
      <c r="D958" s="702" t="s">
        <v>5304</v>
      </c>
      <c r="E958" s="702" t="s">
        <v>5305</v>
      </c>
      <c r="F958" s="702"/>
      <c r="G958" s="702" t="s">
        <v>5306</v>
      </c>
      <c r="H958" s="703">
        <v>42548</v>
      </c>
      <c r="I958" s="704">
        <v>3840</v>
      </c>
      <c r="J958" s="704">
        <v>1</v>
      </c>
      <c r="K958" s="704">
        <f t="shared" si="14"/>
        <v>3840</v>
      </c>
      <c r="L958" s="702"/>
      <c r="M958" s="702" t="s">
        <v>380</v>
      </c>
      <c r="N958" s="703">
        <v>42549</v>
      </c>
      <c r="O958" s="702" t="s">
        <v>72</v>
      </c>
    </row>
    <row r="959" spans="1:15" s="705" customFormat="1" x14ac:dyDescent="0.2">
      <c r="A959" s="702" t="s">
        <v>890</v>
      </c>
      <c r="B959" s="702" t="s">
        <v>900</v>
      </c>
      <c r="C959" s="702" t="s">
        <v>891</v>
      </c>
      <c r="D959" s="702" t="s">
        <v>5307</v>
      </c>
      <c r="E959" s="702" t="s">
        <v>5308</v>
      </c>
      <c r="F959" s="702"/>
      <c r="G959" s="702" t="s">
        <v>5309</v>
      </c>
      <c r="H959" s="703">
        <v>42544</v>
      </c>
      <c r="I959" s="704">
        <v>113.55</v>
      </c>
      <c r="J959" s="704">
        <v>1</v>
      </c>
      <c r="K959" s="704">
        <f t="shared" si="14"/>
        <v>113.55</v>
      </c>
      <c r="L959" s="702"/>
      <c r="M959" s="702" t="s">
        <v>145</v>
      </c>
      <c r="N959" s="703">
        <v>42548</v>
      </c>
      <c r="O959" s="702" t="s">
        <v>72</v>
      </c>
    </row>
    <row r="960" spans="1:15" s="705" customFormat="1" x14ac:dyDescent="0.2">
      <c r="A960" s="702" t="s">
        <v>890</v>
      </c>
      <c r="B960" s="702" t="s">
        <v>900</v>
      </c>
      <c r="C960" s="702" t="s">
        <v>891</v>
      </c>
      <c r="D960" s="702" t="s">
        <v>5310</v>
      </c>
      <c r="E960" s="702" t="s">
        <v>5311</v>
      </c>
      <c r="F960" s="702"/>
      <c r="G960" s="702" t="s">
        <v>5312</v>
      </c>
      <c r="H960" s="703">
        <v>42542</v>
      </c>
      <c r="I960" s="704">
        <v>220</v>
      </c>
      <c r="J960" s="704">
        <v>1</v>
      </c>
      <c r="K960" s="704">
        <f t="shared" si="14"/>
        <v>220</v>
      </c>
      <c r="L960" s="702" t="s">
        <v>5313</v>
      </c>
      <c r="M960" s="702" t="s">
        <v>97</v>
      </c>
      <c r="N960" s="703">
        <v>42549</v>
      </c>
      <c r="O960" s="702" t="s">
        <v>72</v>
      </c>
    </row>
    <row r="961" spans="1:15" s="705" customFormat="1" x14ac:dyDescent="0.2">
      <c r="A961" s="702" t="s">
        <v>890</v>
      </c>
      <c r="B961" s="702" t="s">
        <v>900</v>
      </c>
      <c r="C961" s="702" t="s">
        <v>891</v>
      </c>
      <c r="D961" s="702" t="s">
        <v>5310</v>
      </c>
      <c r="E961" s="702" t="s">
        <v>5311</v>
      </c>
      <c r="F961" s="702"/>
      <c r="G961" s="702" t="s">
        <v>5314</v>
      </c>
      <c r="H961" s="703">
        <v>42535</v>
      </c>
      <c r="I961" s="704">
        <v>1970</v>
      </c>
      <c r="J961" s="704">
        <v>1</v>
      </c>
      <c r="K961" s="704">
        <f t="shared" si="14"/>
        <v>1970</v>
      </c>
      <c r="L961" s="702" t="s">
        <v>5315</v>
      </c>
      <c r="M961" s="702" t="s">
        <v>145</v>
      </c>
      <c r="N961" s="703">
        <v>42538</v>
      </c>
      <c r="O961" s="702" t="s">
        <v>72</v>
      </c>
    </row>
    <row r="962" spans="1:15" s="705" customFormat="1" x14ac:dyDescent="0.2">
      <c r="A962" s="702" t="s">
        <v>890</v>
      </c>
      <c r="B962" s="702" t="s">
        <v>900</v>
      </c>
      <c r="C962" s="702" t="s">
        <v>891</v>
      </c>
      <c r="D962" s="702" t="s">
        <v>5316</v>
      </c>
      <c r="E962" s="702" t="s">
        <v>5317</v>
      </c>
      <c r="F962" s="702"/>
      <c r="G962" s="702" t="s">
        <v>5318</v>
      </c>
      <c r="H962" s="703">
        <v>42527</v>
      </c>
      <c r="I962" s="704">
        <v>1398</v>
      </c>
      <c r="J962" s="704">
        <v>1</v>
      </c>
      <c r="K962" s="704">
        <f t="shared" si="14"/>
        <v>1398</v>
      </c>
      <c r="L962" s="702"/>
      <c r="M962" s="702" t="s">
        <v>5319</v>
      </c>
      <c r="N962" s="703">
        <v>42530</v>
      </c>
      <c r="O962" s="702" t="s">
        <v>1735</v>
      </c>
    </row>
    <row r="963" spans="1:15" s="705" customFormat="1" x14ac:dyDescent="0.2">
      <c r="A963" s="702" t="s">
        <v>890</v>
      </c>
      <c r="B963" s="702" t="s">
        <v>900</v>
      </c>
      <c r="C963" s="702" t="s">
        <v>891</v>
      </c>
      <c r="D963" s="702" t="s">
        <v>5320</v>
      </c>
      <c r="E963" s="702" t="s">
        <v>5321</v>
      </c>
      <c r="F963" s="702"/>
      <c r="G963" s="702" t="s">
        <v>5322</v>
      </c>
      <c r="H963" s="703">
        <v>42543</v>
      </c>
      <c r="I963" s="704">
        <v>303</v>
      </c>
      <c r="J963" s="704">
        <v>1</v>
      </c>
      <c r="K963" s="704">
        <f t="shared" ref="K963:K1026" si="15">I963*J963</f>
        <v>303</v>
      </c>
      <c r="L963" s="702" t="s">
        <v>5323</v>
      </c>
      <c r="M963" s="702" t="s">
        <v>738</v>
      </c>
      <c r="N963" s="703">
        <v>42544</v>
      </c>
      <c r="O963" s="702" t="s">
        <v>72</v>
      </c>
    </row>
    <row r="964" spans="1:15" s="705" customFormat="1" x14ac:dyDescent="0.2">
      <c r="A964" s="702" t="s">
        <v>890</v>
      </c>
      <c r="B964" s="702" t="s">
        <v>900</v>
      </c>
      <c r="C964" s="702" t="s">
        <v>891</v>
      </c>
      <c r="D964" s="702" t="s">
        <v>5320</v>
      </c>
      <c r="E964" s="702" t="s">
        <v>5321</v>
      </c>
      <c r="F964" s="702"/>
      <c r="G964" s="702" t="s">
        <v>5324</v>
      </c>
      <c r="H964" s="703">
        <v>42531</v>
      </c>
      <c r="I964" s="704">
        <v>184</v>
      </c>
      <c r="J964" s="704">
        <v>1</v>
      </c>
      <c r="K964" s="704">
        <f t="shared" si="15"/>
        <v>184</v>
      </c>
      <c r="L964" s="702" t="s">
        <v>5325</v>
      </c>
      <c r="M964" s="702" t="s">
        <v>87</v>
      </c>
      <c r="N964" s="703">
        <v>42534</v>
      </c>
      <c r="O964" s="702" t="s">
        <v>72</v>
      </c>
    </row>
    <row r="965" spans="1:15" s="705" customFormat="1" x14ac:dyDescent="0.2">
      <c r="A965" s="702" t="s">
        <v>890</v>
      </c>
      <c r="B965" s="702" t="s">
        <v>900</v>
      </c>
      <c r="C965" s="702" t="s">
        <v>891</v>
      </c>
      <c r="D965" s="702" t="s">
        <v>5320</v>
      </c>
      <c r="E965" s="702" t="s">
        <v>5321</v>
      </c>
      <c r="F965" s="702"/>
      <c r="G965" s="702" t="s">
        <v>5326</v>
      </c>
      <c r="H965" s="703">
        <v>42528</v>
      </c>
      <c r="I965" s="704">
        <v>303</v>
      </c>
      <c r="J965" s="704">
        <v>1</v>
      </c>
      <c r="K965" s="704">
        <f t="shared" si="15"/>
        <v>303</v>
      </c>
      <c r="L965" s="702" t="s">
        <v>5327</v>
      </c>
      <c r="M965" s="702" t="s">
        <v>419</v>
      </c>
      <c r="N965" s="703">
        <v>42530</v>
      </c>
      <c r="O965" s="702" t="s">
        <v>72</v>
      </c>
    </row>
    <row r="966" spans="1:15" s="705" customFormat="1" x14ac:dyDescent="0.2">
      <c r="A966" s="702" t="s">
        <v>890</v>
      </c>
      <c r="B966" s="702" t="s">
        <v>900</v>
      </c>
      <c r="C966" s="702" t="s">
        <v>891</v>
      </c>
      <c r="D966" s="702" t="s">
        <v>5328</v>
      </c>
      <c r="E966" s="702" t="s">
        <v>5329</v>
      </c>
      <c r="F966" s="702"/>
      <c r="G966" s="702" t="s">
        <v>5330</v>
      </c>
      <c r="H966" s="703">
        <v>42541</v>
      </c>
      <c r="I966" s="704">
        <v>3286.76</v>
      </c>
      <c r="J966" s="704">
        <v>1</v>
      </c>
      <c r="K966" s="704">
        <f t="shared" si="15"/>
        <v>3286.76</v>
      </c>
      <c r="L966" s="702" t="s">
        <v>5331</v>
      </c>
      <c r="M966" s="702" t="s">
        <v>132</v>
      </c>
      <c r="N966" s="703">
        <v>42544</v>
      </c>
      <c r="O966" s="702" t="s">
        <v>72</v>
      </c>
    </row>
    <row r="967" spans="1:15" s="705" customFormat="1" x14ac:dyDescent="0.2">
      <c r="A967" s="702" t="s">
        <v>890</v>
      </c>
      <c r="B967" s="702" t="s">
        <v>900</v>
      </c>
      <c r="C967" s="702" t="s">
        <v>891</v>
      </c>
      <c r="D967" s="702" t="s">
        <v>5328</v>
      </c>
      <c r="E967" s="702" t="s">
        <v>5329</v>
      </c>
      <c r="F967" s="702"/>
      <c r="G967" s="702" t="s">
        <v>5332</v>
      </c>
      <c r="H967" s="703">
        <v>42528</v>
      </c>
      <c r="I967" s="704">
        <v>76.31</v>
      </c>
      <c r="J967" s="704">
        <v>1</v>
      </c>
      <c r="K967" s="704">
        <f t="shared" si="15"/>
        <v>76.31</v>
      </c>
      <c r="L967" s="702" t="s">
        <v>5333</v>
      </c>
      <c r="M967" s="702" t="s">
        <v>132</v>
      </c>
      <c r="N967" s="703">
        <v>42535</v>
      </c>
      <c r="O967" s="702" t="s">
        <v>72</v>
      </c>
    </row>
    <row r="968" spans="1:15" s="705" customFormat="1" x14ac:dyDescent="0.2">
      <c r="A968" s="702" t="s">
        <v>890</v>
      </c>
      <c r="B968" s="702" t="s">
        <v>900</v>
      </c>
      <c r="C968" s="702" t="s">
        <v>891</v>
      </c>
      <c r="D968" s="702" t="s">
        <v>5334</v>
      </c>
      <c r="E968" s="702" t="s">
        <v>5335</v>
      </c>
      <c r="F968" s="702"/>
      <c r="G968" s="702" t="s">
        <v>5336</v>
      </c>
      <c r="H968" s="703">
        <v>42528</v>
      </c>
      <c r="I968" s="704">
        <v>1030.2</v>
      </c>
      <c r="J968" s="704">
        <v>1</v>
      </c>
      <c r="K968" s="704">
        <f t="shared" si="15"/>
        <v>1030.2</v>
      </c>
      <c r="L968" s="702" t="s">
        <v>5337</v>
      </c>
      <c r="M968" s="702" t="s">
        <v>274</v>
      </c>
      <c r="N968" s="703">
        <v>42535</v>
      </c>
      <c r="O968" s="702" t="s">
        <v>72</v>
      </c>
    </row>
    <row r="969" spans="1:15" s="705" customFormat="1" x14ac:dyDescent="0.2">
      <c r="A969" s="702" t="s">
        <v>890</v>
      </c>
      <c r="B969" s="702" t="s">
        <v>900</v>
      </c>
      <c r="C969" s="702" t="s">
        <v>891</v>
      </c>
      <c r="D969" s="702" t="s">
        <v>5338</v>
      </c>
      <c r="E969" s="702" t="s">
        <v>5339</v>
      </c>
      <c r="F969" s="702"/>
      <c r="G969" s="702" t="s">
        <v>5340</v>
      </c>
      <c r="H969" s="703">
        <v>42528</v>
      </c>
      <c r="I969" s="704">
        <v>162</v>
      </c>
      <c r="J969" s="704">
        <v>1</v>
      </c>
      <c r="K969" s="704">
        <f t="shared" si="15"/>
        <v>162</v>
      </c>
      <c r="L969" s="702"/>
      <c r="M969" s="702" t="s">
        <v>2213</v>
      </c>
      <c r="N969" s="703">
        <v>42536</v>
      </c>
      <c r="O969" s="702" t="s">
        <v>72</v>
      </c>
    </row>
    <row r="970" spans="1:15" s="705" customFormat="1" x14ac:dyDescent="0.2">
      <c r="A970" s="702" t="s">
        <v>890</v>
      </c>
      <c r="B970" s="702" t="s">
        <v>900</v>
      </c>
      <c r="C970" s="702" t="s">
        <v>891</v>
      </c>
      <c r="D970" s="702" t="s">
        <v>5338</v>
      </c>
      <c r="E970" s="702" t="s">
        <v>5339</v>
      </c>
      <c r="F970" s="702"/>
      <c r="G970" s="702" t="s">
        <v>5341</v>
      </c>
      <c r="H970" s="703">
        <v>42514</v>
      </c>
      <c r="I970" s="704">
        <v>282</v>
      </c>
      <c r="J970" s="704">
        <v>1</v>
      </c>
      <c r="K970" s="704">
        <f t="shared" si="15"/>
        <v>282</v>
      </c>
      <c r="L970" s="702"/>
      <c r="M970" s="702" t="s">
        <v>2213</v>
      </c>
      <c r="N970" s="703">
        <v>42524</v>
      </c>
      <c r="O970" s="702" t="s">
        <v>72</v>
      </c>
    </row>
    <row r="971" spans="1:15" s="705" customFormat="1" x14ac:dyDescent="0.2">
      <c r="A971" s="702" t="s">
        <v>890</v>
      </c>
      <c r="B971" s="702" t="s">
        <v>900</v>
      </c>
      <c r="C971" s="702" t="s">
        <v>891</v>
      </c>
      <c r="D971" s="702" t="s">
        <v>5342</v>
      </c>
      <c r="E971" s="702" t="s">
        <v>5343</v>
      </c>
      <c r="F971" s="702"/>
      <c r="G971" s="702" t="s">
        <v>5344</v>
      </c>
      <c r="H971" s="703">
        <v>42396</v>
      </c>
      <c r="I971" s="704">
        <v>430.85</v>
      </c>
      <c r="J971" s="704">
        <v>1</v>
      </c>
      <c r="K971" s="704">
        <f t="shared" si="15"/>
        <v>430.85</v>
      </c>
      <c r="L971" s="702"/>
      <c r="M971" s="702" t="s">
        <v>3139</v>
      </c>
      <c r="N971" s="703">
        <v>42541</v>
      </c>
      <c r="O971" s="702" t="s">
        <v>72</v>
      </c>
    </row>
    <row r="972" spans="1:15" s="705" customFormat="1" x14ac:dyDescent="0.2">
      <c r="A972" s="702" t="s">
        <v>890</v>
      </c>
      <c r="B972" s="702" t="s">
        <v>900</v>
      </c>
      <c r="C972" s="702" t="s">
        <v>891</v>
      </c>
      <c r="D972" s="702" t="s">
        <v>5345</v>
      </c>
      <c r="E972" s="702" t="s">
        <v>5346</v>
      </c>
      <c r="F972" s="702" t="s">
        <v>5347</v>
      </c>
      <c r="G972" s="702" t="s">
        <v>5348</v>
      </c>
      <c r="H972" s="703">
        <v>42509</v>
      </c>
      <c r="I972" s="704">
        <v>800</v>
      </c>
      <c r="J972" s="704">
        <v>1</v>
      </c>
      <c r="K972" s="704">
        <f t="shared" si="15"/>
        <v>800</v>
      </c>
      <c r="L972" s="702"/>
      <c r="M972" s="702" t="s">
        <v>580</v>
      </c>
      <c r="N972" s="703">
        <v>42549</v>
      </c>
      <c r="O972" s="702" t="s">
        <v>72</v>
      </c>
    </row>
    <row r="973" spans="1:15" s="705" customFormat="1" x14ac:dyDescent="0.2">
      <c r="A973" s="702" t="s">
        <v>890</v>
      </c>
      <c r="B973" s="702" t="s">
        <v>900</v>
      </c>
      <c r="C973" s="702" t="s">
        <v>891</v>
      </c>
      <c r="D973" s="702" t="s">
        <v>5349</v>
      </c>
      <c r="E973" s="702" t="s">
        <v>5350</v>
      </c>
      <c r="F973" s="702" t="s">
        <v>5351</v>
      </c>
      <c r="G973" s="702" t="s">
        <v>5352</v>
      </c>
      <c r="H973" s="703">
        <v>42537</v>
      </c>
      <c r="I973" s="704">
        <v>226</v>
      </c>
      <c r="J973" s="704">
        <v>1</v>
      </c>
      <c r="K973" s="704">
        <f t="shared" si="15"/>
        <v>226</v>
      </c>
      <c r="L973" s="702"/>
      <c r="M973" s="702" t="s">
        <v>2239</v>
      </c>
      <c r="N973" s="703">
        <v>42548</v>
      </c>
      <c r="O973" s="702" t="s">
        <v>72</v>
      </c>
    </row>
    <row r="974" spans="1:15" s="705" customFormat="1" x14ac:dyDescent="0.2">
      <c r="A974" s="702" t="s">
        <v>890</v>
      </c>
      <c r="B974" s="702" t="s">
        <v>900</v>
      </c>
      <c r="C974" s="702" t="s">
        <v>891</v>
      </c>
      <c r="D974" s="702" t="s">
        <v>5349</v>
      </c>
      <c r="E974" s="702" t="s">
        <v>5350</v>
      </c>
      <c r="F974" s="702" t="s">
        <v>5351</v>
      </c>
      <c r="G974" s="702" t="s">
        <v>5353</v>
      </c>
      <c r="H974" s="703">
        <v>42537</v>
      </c>
      <c r="I974" s="704">
        <v>226</v>
      </c>
      <c r="J974" s="704">
        <v>1</v>
      </c>
      <c r="K974" s="704">
        <f t="shared" si="15"/>
        <v>226</v>
      </c>
      <c r="L974" s="702"/>
      <c r="M974" s="702" t="s">
        <v>2239</v>
      </c>
      <c r="N974" s="703">
        <v>42548</v>
      </c>
      <c r="O974" s="702" t="s">
        <v>72</v>
      </c>
    </row>
    <row r="975" spans="1:15" s="705" customFormat="1" x14ac:dyDescent="0.2">
      <c r="A975" s="702" t="s">
        <v>890</v>
      </c>
      <c r="B975" s="702" t="s">
        <v>900</v>
      </c>
      <c r="C975" s="702" t="s">
        <v>891</v>
      </c>
      <c r="D975" s="702" t="s">
        <v>5354</v>
      </c>
      <c r="E975" s="702" t="s">
        <v>5355</v>
      </c>
      <c r="F975" s="702" t="s">
        <v>5356</v>
      </c>
      <c r="G975" s="702" t="s">
        <v>5357</v>
      </c>
      <c r="H975" s="703">
        <v>42535</v>
      </c>
      <c r="I975" s="704">
        <v>60</v>
      </c>
      <c r="J975" s="704">
        <v>1</v>
      </c>
      <c r="K975" s="704">
        <f t="shared" si="15"/>
        <v>60</v>
      </c>
      <c r="L975" s="702"/>
      <c r="M975" s="702" t="s">
        <v>1569</v>
      </c>
      <c r="N975" s="703">
        <v>42549</v>
      </c>
      <c r="O975" s="702" t="s">
        <v>72</v>
      </c>
    </row>
    <row r="976" spans="1:15" s="705" customFormat="1" x14ac:dyDescent="0.2">
      <c r="A976" s="702" t="s">
        <v>890</v>
      </c>
      <c r="B976" s="702" t="s">
        <v>900</v>
      </c>
      <c r="C976" s="702" t="s">
        <v>891</v>
      </c>
      <c r="D976" s="702" t="s">
        <v>5358</v>
      </c>
      <c r="E976" s="702" t="s">
        <v>5359</v>
      </c>
      <c r="F976" s="702" t="s">
        <v>5360</v>
      </c>
      <c r="G976" s="702" t="s">
        <v>5361</v>
      </c>
      <c r="H976" s="703">
        <v>42531</v>
      </c>
      <c r="I976" s="704">
        <v>3860</v>
      </c>
      <c r="J976" s="704">
        <v>1</v>
      </c>
      <c r="K976" s="704">
        <f t="shared" si="15"/>
        <v>3860</v>
      </c>
      <c r="L976" s="702"/>
      <c r="M976" s="702" t="s">
        <v>304</v>
      </c>
      <c r="N976" s="703">
        <v>42549</v>
      </c>
      <c r="O976" s="702" t="s">
        <v>72</v>
      </c>
    </row>
    <row r="977" spans="1:15" s="705" customFormat="1" x14ac:dyDescent="0.2">
      <c r="A977" s="702" t="s">
        <v>890</v>
      </c>
      <c r="B977" s="702" t="s">
        <v>900</v>
      </c>
      <c r="C977" s="702" t="s">
        <v>891</v>
      </c>
      <c r="D977" s="702" t="s">
        <v>5362</v>
      </c>
      <c r="E977" s="702" t="s">
        <v>5363</v>
      </c>
      <c r="F977" s="702" t="s">
        <v>5364</v>
      </c>
      <c r="G977" s="702" t="s">
        <v>4721</v>
      </c>
      <c r="H977" s="703">
        <v>42510</v>
      </c>
      <c r="I977" s="704">
        <v>263.89999999999998</v>
      </c>
      <c r="J977" s="704">
        <v>1</v>
      </c>
      <c r="K977" s="704">
        <f t="shared" si="15"/>
        <v>263.89999999999998</v>
      </c>
      <c r="L977" s="702"/>
      <c r="M977" s="702" t="s">
        <v>380</v>
      </c>
      <c r="N977" s="703">
        <v>42548</v>
      </c>
      <c r="O977" s="702" t="s">
        <v>72</v>
      </c>
    </row>
    <row r="978" spans="1:15" s="705" customFormat="1" x14ac:dyDescent="0.2">
      <c r="A978" s="702" t="s">
        <v>890</v>
      </c>
      <c r="B978" s="702" t="s">
        <v>900</v>
      </c>
      <c r="C978" s="702" t="s">
        <v>891</v>
      </c>
      <c r="D978" s="702" t="s">
        <v>5365</v>
      </c>
      <c r="E978" s="702" t="s">
        <v>5366</v>
      </c>
      <c r="F978" s="702" t="s">
        <v>5367</v>
      </c>
      <c r="G978" s="702" t="s">
        <v>5368</v>
      </c>
      <c r="H978" s="703">
        <v>42525</v>
      </c>
      <c r="I978" s="704">
        <v>5066.5</v>
      </c>
      <c r="J978" s="704">
        <v>1</v>
      </c>
      <c r="K978" s="704">
        <f t="shared" si="15"/>
        <v>5066.5</v>
      </c>
      <c r="L978" s="702"/>
      <c r="M978" s="702" t="s">
        <v>380</v>
      </c>
      <c r="N978" s="703">
        <v>42548</v>
      </c>
      <c r="O978" s="702" t="s">
        <v>72</v>
      </c>
    </row>
    <row r="979" spans="1:15" s="705" customFormat="1" x14ac:dyDescent="0.2">
      <c r="A979" s="702" t="s">
        <v>890</v>
      </c>
      <c r="B979" s="702" t="s">
        <v>900</v>
      </c>
      <c r="C979" s="702" t="s">
        <v>891</v>
      </c>
      <c r="D979" s="702" t="s">
        <v>5369</v>
      </c>
      <c r="E979" s="702" t="s">
        <v>5370</v>
      </c>
      <c r="F979" s="702" t="s">
        <v>5371</v>
      </c>
      <c r="G979" s="702" t="s">
        <v>5372</v>
      </c>
      <c r="H979" s="703">
        <v>42530</v>
      </c>
      <c r="I979" s="704">
        <v>180</v>
      </c>
      <c r="J979" s="704">
        <v>1</v>
      </c>
      <c r="K979" s="704">
        <f t="shared" si="15"/>
        <v>180</v>
      </c>
      <c r="L979" s="702"/>
      <c r="M979" s="702" t="s">
        <v>2239</v>
      </c>
      <c r="N979" s="703">
        <v>42543</v>
      </c>
      <c r="O979" s="702" t="s">
        <v>72</v>
      </c>
    </row>
    <row r="980" spans="1:15" s="705" customFormat="1" x14ac:dyDescent="0.2">
      <c r="A980" s="702" t="s">
        <v>890</v>
      </c>
      <c r="B980" s="702" t="s">
        <v>900</v>
      </c>
      <c r="C980" s="702" t="s">
        <v>891</v>
      </c>
      <c r="D980" s="702" t="s">
        <v>5373</v>
      </c>
      <c r="E980" s="702" t="s">
        <v>5374</v>
      </c>
      <c r="F980" s="702" t="s">
        <v>5375</v>
      </c>
      <c r="G980" s="702" t="s">
        <v>5376</v>
      </c>
      <c r="H980" s="703">
        <v>42531</v>
      </c>
      <c r="I980" s="704">
        <v>1232.1600000000001</v>
      </c>
      <c r="J980" s="704">
        <v>1</v>
      </c>
      <c r="K980" s="704">
        <f t="shared" si="15"/>
        <v>1232.1600000000001</v>
      </c>
      <c r="L980" s="702"/>
      <c r="M980" s="702" t="s">
        <v>365</v>
      </c>
      <c r="N980" s="703">
        <v>42549</v>
      </c>
      <c r="O980" s="702" t="s">
        <v>72</v>
      </c>
    </row>
    <row r="981" spans="1:15" s="705" customFormat="1" x14ac:dyDescent="0.2">
      <c r="A981" s="702" t="s">
        <v>890</v>
      </c>
      <c r="B981" s="702" t="s">
        <v>900</v>
      </c>
      <c r="C981" s="702" t="s">
        <v>891</v>
      </c>
      <c r="D981" s="702" t="s">
        <v>5377</v>
      </c>
      <c r="E981" s="702" t="s">
        <v>5378</v>
      </c>
      <c r="F981" s="702" t="s">
        <v>5379</v>
      </c>
      <c r="G981" s="702" t="s">
        <v>5380</v>
      </c>
      <c r="H981" s="703">
        <v>42510</v>
      </c>
      <c r="I981" s="704">
        <v>125.4</v>
      </c>
      <c r="J981" s="704">
        <v>1</v>
      </c>
      <c r="K981" s="704">
        <f t="shared" si="15"/>
        <v>125.4</v>
      </c>
      <c r="L981" s="702"/>
      <c r="M981" s="702" t="s">
        <v>380</v>
      </c>
      <c r="N981" s="703">
        <v>42548</v>
      </c>
      <c r="O981" s="702" t="s">
        <v>72</v>
      </c>
    </row>
    <row r="982" spans="1:15" s="705" customFormat="1" x14ac:dyDescent="0.2">
      <c r="A982" s="702" t="s">
        <v>890</v>
      </c>
      <c r="B982" s="702" t="s">
        <v>900</v>
      </c>
      <c r="C982" s="702" t="s">
        <v>891</v>
      </c>
      <c r="D982" s="702" t="s">
        <v>5381</v>
      </c>
      <c r="E982" s="702" t="s">
        <v>5382</v>
      </c>
      <c r="F982" s="702" t="s">
        <v>5383</v>
      </c>
      <c r="G982" s="702" t="s">
        <v>5384</v>
      </c>
      <c r="H982" s="703">
        <v>42531</v>
      </c>
      <c r="I982" s="704">
        <v>24</v>
      </c>
      <c r="J982" s="704">
        <v>1</v>
      </c>
      <c r="K982" s="704">
        <f t="shared" si="15"/>
        <v>24</v>
      </c>
      <c r="L982" s="702"/>
      <c r="M982" s="702" t="s">
        <v>5238</v>
      </c>
      <c r="N982" s="703">
        <v>42536</v>
      </c>
      <c r="O982" s="702" t="s">
        <v>72</v>
      </c>
    </row>
    <row r="983" spans="1:15" s="705" customFormat="1" x14ac:dyDescent="0.2">
      <c r="A983" s="702" t="s">
        <v>890</v>
      </c>
      <c r="B983" s="702" t="s">
        <v>900</v>
      </c>
      <c r="C983" s="702" t="s">
        <v>891</v>
      </c>
      <c r="D983" s="702" t="s">
        <v>5381</v>
      </c>
      <c r="E983" s="702" t="s">
        <v>5382</v>
      </c>
      <c r="F983" s="702" t="s">
        <v>5383</v>
      </c>
      <c r="G983" s="702" t="s">
        <v>5385</v>
      </c>
      <c r="H983" s="703">
        <v>42531</v>
      </c>
      <c r="I983" s="704">
        <v>24</v>
      </c>
      <c r="J983" s="704">
        <v>1</v>
      </c>
      <c r="K983" s="704">
        <f t="shared" si="15"/>
        <v>24</v>
      </c>
      <c r="L983" s="702"/>
      <c r="M983" s="702" t="s">
        <v>5238</v>
      </c>
      <c r="N983" s="703">
        <v>42536</v>
      </c>
      <c r="O983" s="702" t="s">
        <v>72</v>
      </c>
    </row>
    <row r="984" spans="1:15" s="705" customFormat="1" x14ac:dyDescent="0.2">
      <c r="A984" s="702" t="s">
        <v>890</v>
      </c>
      <c r="B984" s="702" t="s">
        <v>900</v>
      </c>
      <c r="C984" s="702" t="s">
        <v>891</v>
      </c>
      <c r="D984" s="702" t="s">
        <v>5386</v>
      </c>
      <c r="E984" s="702" t="s">
        <v>5387</v>
      </c>
      <c r="F984" s="702" t="s">
        <v>5388</v>
      </c>
      <c r="G984" s="702" t="s">
        <v>5389</v>
      </c>
      <c r="H984" s="703">
        <v>42497</v>
      </c>
      <c r="I984" s="704">
        <v>50</v>
      </c>
      <c r="J984" s="704">
        <v>1</v>
      </c>
      <c r="K984" s="704">
        <f t="shared" si="15"/>
        <v>50</v>
      </c>
      <c r="L984" s="702"/>
      <c r="M984" s="702" t="s">
        <v>380</v>
      </c>
      <c r="N984" s="703">
        <v>42548</v>
      </c>
      <c r="O984" s="702" t="s">
        <v>72</v>
      </c>
    </row>
    <row r="985" spans="1:15" s="705" customFormat="1" x14ac:dyDescent="0.2">
      <c r="A985" s="702" t="s">
        <v>890</v>
      </c>
      <c r="B985" s="702" t="s">
        <v>900</v>
      </c>
      <c r="C985" s="702" t="s">
        <v>891</v>
      </c>
      <c r="D985" s="702" t="s">
        <v>5386</v>
      </c>
      <c r="E985" s="702" t="s">
        <v>5387</v>
      </c>
      <c r="F985" s="702" t="s">
        <v>5388</v>
      </c>
      <c r="G985" s="702" t="s">
        <v>5390</v>
      </c>
      <c r="H985" s="703">
        <v>42493</v>
      </c>
      <c r="I985" s="704">
        <v>43.01</v>
      </c>
      <c r="J985" s="704">
        <v>1</v>
      </c>
      <c r="K985" s="704">
        <f t="shared" si="15"/>
        <v>43.01</v>
      </c>
      <c r="L985" s="702"/>
      <c r="M985" s="702" t="s">
        <v>380</v>
      </c>
      <c r="N985" s="703">
        <v>42548</v>
      </c>
      <c r="O985" s="702" t="s">
        <v>72</v>
      </c>
    </row>
    <row r="986" spans="1:15" s="705" customFormat="1" x14ac:dyDescent="0.2">
      <c r="A986" s="702" t="s">
        <v>890</v>
      </c>
      <c r="B986" s="702" t="s">
        <v>900</v>
      </c>
      <c r="C986" s="702" t="s">
        <v>891</v>
      </c>
      <c r="D986" s="702" t="s">
        <v>5391</v>
      </c>
      <c r="E986" s="702" t="s">
        <v>5392</v>
      </c>
      <c r="F986" s="702" t="s">
        <v>5393</v>
      </c>
      <c r="G986" s="702" t="s">
        <v>5394</v>
      </c>
      <c r="H986" s="703">
        <v>42534</v>
      </c>
      <c r="I986" s="704">
        <v>400</v>
      </c>
      <c r="J986" s="704">
        <v>1</v>
      </c>
      <c r="K986" s="704">
        <f t="shared" si="15"/>
        <v>400</v>
      </c>
      <c r="L986" s="702"/>
      <c r="M986" s="702" t="s">
        <v>419</v>
      </c>
      <c r="N986" s="703">
        <v>42548</v>
      </c>
      <c r="O986" s="702" t="s">
        <v>72</v>
      </c>
    </row>
    <row r="987" spans="1:15" s="705" customFormat="1" x14ac:dyDescent="0.2">
      <c r="A987" s="702" t="s">
        <v>890</v>
      </c>
      <c r="B987" s="702" t="s">
        <v>900</v>
      </c>
      <c r="C987" s="702" t="s">
        <v>891</v>
      </c>
      <c r="D987" s="702" t="s">
        <v>5395</v>
      </c>
      <c r="E987" s="702" t="s">
        <v>5396</v>
      </c>
      <c r="F987" s="702" t="s">
        <v>5397</v>
      </c>
      <c r="G987" s="702" t="s">
        <v>5398</v>
      </c>
      <c r="H987" s="703">
        <v>42521</v>
      </c>
      <c r="I987" s="704">
        <v>2376.67</v>
      </c>
      <c r="J987" s="704">
        <v>1</v>
      </c>
      <c r="K987" s="704">
        <f t="shared" si="15"/>
        <v>2376.67</v>
      </c>
      <c r="L987" s="702"/>
      <c r="M987" s="702" t="s">
        <v>344</v>
      </c>
      <c r="N987" s="703">
        <v>42529</v>
      </c>
      <c r="O987" s="702" t="s">
        <v>72</v>
      </c>
    </row>
    <row r="988" spans="1:15" s="705" customFormat="1" x14ac:dyDescent="0.2">
      <c r="A988" s="702" t="s">
        <v>890</v>
      </c>
      <c r="B988" s="702" t="s">
        <v>900</v>
      </c>
      <c r="C988" s="702" t="s">
        <v>891</v>
      </c>
      <c r="D988" s="702" t="s">
        <v>5395</v>
      </c>
      <c r="E988" s="702" t="s">
        <v>5396</v>
      </c>
      <c r="F988" s="702" t="s">
        <v>5397</v>
      </c>
      <c r="G988" s="702" t="s">
        <v>5399</v>
      </c>
      <c r="H988" s="703">
        <v>42513</v>
      </c>
      <c r="I988" s="704">
        <v>466.42</v>
      </c>
      <c r="J988" s="704">
        <v>1</v>
      </c>
      <c r="K988" s="704">
        <f t="shared" si="15"/>
        <v>466.42</v>
      </c>
      <c r="L988" s="702"/>
      <c r="M988" s="702" t="s">
        <v>344</v>
      </c>
      <c r="N988" s="703">
        <v>42529</v>
      </c>
      <c r="O988" s="702" t="s">
        <v>72</v>
      </c>
    </row>
    <row r="989" spans="1:15" s="705" customFormat="1" x14ac:dyDescent="0.2">
      <c r="A989" s="702" t="s">
        <v>890</v>
      </c>
      <c r="B989" s="702" t="s">
        <v>900</v>
      </c>
      <c r="C989" s="702" t="s">
        <v>891</v>
      </c>
      <c r="D989" s="702" t="s">
        <v>5400</v>
      </c>
      <c r="E989" s="702" t="s">
        <v>5401</v>
      </c>
      <c r="F989" s="702" t="s">
        <v>5402</v>
      </c>
      <c r="G989" s="702" t="s">
        <v>5403</v>
      </c>
      <c r="H989" s="703">
        <v>42463</v>
      </c>
      <c r="I989" s="704">
        <v>1754.5</v>
      </c>
      <c r="J989" s="704">
        <v>1</v>
      </c>
      <c r="K989" s="704">
        <f t="shared" si="15"/>
        <v>1754.5</v>
      </c>
      <c r="L989" s="702"/>
      <c r="M989" s="702" t="s">
        <v>1358</v>
      </c>
      <c r="N989" s="703">
        <v>42534</v>
      </c>
      <c r="O989" s="702" t="s">
        <v>72</v>
      </c>
    </row>
    <row r="990" spans="1:15" s="705" customFormat="1" x14ac:dyDescent="0.2">
      <c r="A990" s="702" t="s">
        <v>890</v>
      </c>
      <c r="B990" s="702" t="s">
        <v>900</v>
      </c>
      <c r="C990" s="702" t="s">
        <v>891</v>
      </c>
      <c r="D990" s="702" t="s">
        <v>5400</v>
      </c>
      <c r="E990" s="702" t="s">
        <v>5401</v>
      </c>
      <c r="F990" s="702" t="s">
        <v>5402</v>
      </c>
      <c r="G990" s="702" t="s">
        <v>5404</v>
      </c>
      <c r="H990" s="703">
        <v>42463</v>
      </c>
      <c r="I990" s="704">
        <v>1754.5</v>
      </c>
      <c r="J990" s="704">
        <v>1</v>
      </c>
      <c r="K990" s="704">
        <f t="shared" si="15"/>
        <v>1754.5</v>
      </c>
      <c r="L990" s="702"/>
      <c r="M990" s="702" t="s">
        <v>1358</v>
      </c>
      <c r="N990" s="703">
        <v>42534</v>
      </c>
      <c r="O990" s="702" t="s">
        <v>72</v>
      </c>
    </row>
    <row r="991" spans="1:15" s="705" customFormat="1" x14ac:dyDescent="0.2">
      <c r="A991" s="702" t="s">
        <v>890</v>
      </c>
      <c r="B991" s="702" t="s">
        <v>900</v>
      </c>
      <c r="C991" s="702" t="s">
        <v>891</v>
      </c>
      <c r="D991" s="702" t="s">
        <v>5400</v>
      </c>
      <c r="E991" s="702" t="s">
        <v>5401</v>
      </c>
      <c r="F991" s="702" t="s">
        <v>5402</v>
      </c>
      <c r="G991" s="702" t="s">
        <v>5405</v>
      </c>
      <c r="H991" s="703">
        <v>42463</v>
      </c>
      <c r="I991" s="704">
        <v>1754.5</v>
      </c>
      <c r="J991" s="704">
        <v>1</v>
      </c>
      <c r="K991" s="704">
        <f t="shared" si="15"/>
        <v>1754.5</v>
      </c>
      <c r="L991" s="702"/>
      <c r="M991" s="702" t="s">
        <v>1358</v>
      </c>
      <c r="N991" s="703">
        <v>42534</v>
      </c>
      <c r="O991" s="702" t="s">
        <v>72</v>
      </c>
    </row>
    <row r="992" spans="1:15" s="705" customFormat="1" x14ac:dyDescent="0.2">
      <c r="A992" s="702" t="s">
        <v>890</v>
      </c>
      <c r="B992" s="702" t="s">
        <v>900</v>
      </c>
      <c r="C992" s="702" t="s">
        <v>891</v>
      </c>
      <c r="D992" s="702" t="s">
        <v>5406</v>
      </c>
      <c r="E992" s="702" t="s">
        <v>5407</v>
      </c>
      <c r="F992" s="702" t="s">
        <v>5408</v>
      </c>
      <c r="G992" s="702" t="s">
        <v>5409</v>
      </c>
      <c r="H992" s="703">
        <v>42527</v>
      </c>
      <c r="I992" s="704">
        <v>280.8</v>
      </c>
      <c r="J992" s="704">
        <v>1</v>
      </c>
      <c r="K992" s="704">
        <f t="shared" si="15"/>
        <v>280.8</v>
      </c>
      <c r="L992" s="702" t="s">
        <v>5410</v>
      </c>
      <c r="M992" s="702" t="s">
        <v>3396</v>
      </c>
      <c r="N992" s="703">
        <v>42528</v>
      </c>
      <c r="O992" s="702" t="s">
        <v>72</v>
      </c>
    </row>
    <row r="993" spans="1:15" s="705" customFormat="1" x14ac:dyDescent="0.2">
      <c r="A993" s="702" t="s">
        <v>890</v>
      </c>
      <c r="B993" s="702" t="s">
        <v>900</v>
      </c>
      <c r="C993" s="702" t="s">
        <v>891</v>
      </c>
      <c r="D993" s="702" t="s">
        <v>2639</v>
      </c>
      <c r="E993" s="702" t="s">
        <v>2640</v>
      </c>
      <c r="F993" s="702" t="s">
        <v>2641</v>
      </c>
      <c r="G993" s="702" t="s">
        <v>5411</v>
      </c>
      <c r="H993" s="703">
        <v>42521</v>
      </c>
      <c r="I993" s="704">
        <v>44.14</v>
      </c>
      <c r="J993" s="704">
        <v>1</v>
      </c>
      <c r="K993" s="704">
        <f t="shared" si="15"/>
        <v>44.14</v>
      </c>
      <c r="L993" s="702"/>
      <c r="M993" s="702" t="s">
        <v>132</v>
      </c>
      <c r="N993" s="703">
        <v>42530</v>
      </c>
      <c r="O993" s="702" t="s">
        <v>72</v>
      </c>
    </row>
    <row r="994" spans="1:15" s="705" customFormat="1" x14ac:dyDescent="0.2">
      <c r="A994" s="702" t="s">
        <v>890</v>
      </c>
      <c r="B994" s="702" t="s">
        <v>900</v>
      </c>
      <c r="C994" s="702" t="s">
        <v>891</v>
      </c>
      <c r="D994" s="702" t="s">
        <v>5412</v>
      </c>
      <c r="E994" s="702" t="s">
        <v>5413</v>
      </c>
      <c r="F994" s="702" t="s">
        <v>5414</v>
      </c>
      <c r="G994" s="702" t="s">
        <v>5415</v>
      </c>
      <c r="H994" s="703">
        <v>42541</v>
      </c>
      <c r="I994" s="704">
        <v>15778.4</v>
      </c>
      <c r="J994" s="704">
        <v>1</v>
      </c>
      <c r="K994" s="704">
        <f t="shared" si="15"/>
        <v>15778.4</v>
      </c>
      <c r="L994" s="702"/>
      <c r="M994" s="702" t="s">
        <v>412</v>
      </c>
      <c r="N994" s="703">
        <v>42550</v>
      </c>
      <c r="O994" s="702" t="s">
        <v>72</v>
      </c>
    </row>
    <row r="995" spans="1:15" s="705" customFormat="1" x14ac:dyDescent="0.2">
      <c r="A995" s="702" t="s">
        <v>890</v>
      </c>
      <c r="B995" s="702" t="s">
        <v>900</v>
      </c>
      <c r="C995" s="702" t="s">
        <v>891</v>
      </c>
      <c r="D995" s="702" t="s">
        <v>5416</v>
      </c>
      <c r="E995" s="702" t="s">
        <v>5417</v>
      </c>
      <c r="F995" s="702" t="s">
        <v>5418</v>
      </c>
      <c r="G995" s="702" t="s">
        <v>5419</v>
      </c>
      <c r="H995" s="703">
        <v>42519</v>
      </c>
      <c r="I995" s="704">
        <v>2299</v>
      </c>
      <c r="J995" s="704">
        <v>1</v>
      </c>
      <c r="K995" s="704">
        <f t="shared" si="15"/>
        <v>2299</v>
      </c>
      <c r="L995" s="702"/>
      <c r="M995" s="702" t="s">
        <v>1877</v>
      </c>
      <c r="N995" s="703">
        <v>42549</v>
      </c>
      <c r="O995" s="702" t="s">
        <v>72</v>
      </c>
    </row>
    <row r="996" spans="1:15" s="705" customFormat="1" x14ac:dyDescent="0.2">
      <c r="A996" s="702" t="s">
        <v>890</v>
      </c>
      <c r="B996" s="702" t="s">
        <v>900</v>
      </c>
      <c r="C996" s="702" t="s">
        <v>891</v>
      </c>
      <c r="D996" s="702" t="s">
        <v>5420</v>
      </c>
      <c r="E996" s="702" t="s">
        <v>5421</v>
      </c>
      <c r="F996" s="702" t="s">
        <v>5422</v>
      </c>
      <c r="G996" s="702" t="s">
        <v>5423</v>
      </c>
      <c r="H996" s="703">
        <v>42523</v>
      </c>
      <c r="I996" s="704">
        <v>132</v>
      </c>
      <c r="J996" s="704">
        <v>1</v>
      </c>
      <c r="K996" s="704">
        <f t="shared" si="15"/>
        <v>132</v>
      </c>
      <c r="L996" s="702"/>
      <c r="M996" s="702" t="s">
        <v>5238</v>
      </c>
      <c r="N996" s="703">
        <v>42534</v>
      </c>
      <c r="O996" s="702" t="s">
        <v>72</v>
      </c>
    </row>
    <row r="997" spans="1:15" s="705" customFormat="1" x14ac:dyDescent="0.2">
      <c r="A997" s="702" t="s">
        <v>890</v>
      </c>
      <c r="B997" s="702" t="s">
        <v>900</v>
      </c>
      <c r="C997" s="702" t="s">
        <v>891</v>
      </c>
      <c r="D997" s="702" t="s">
        <v>5420</v>
      </c>
      <c r="E997" s="702" t="s">
        <v>5421</v>
      </c>
      <c r="F997" s="702" t="s">
        <v>5422</v>
      </c>
      <c r="G997" s="702" t="s">
        <v>5424</v>
      </c>
      <c r="H997" s="703">
        <v>42523</v>
      </c>
      <c r="I997" s="704">
        <v>132</v>
      </c>
      <c r="J997" s="704">
        <v>1</v>
      </c>
      <c r="K997" s="704">
        <f t="shared" si="15"/>
        <v>132</v>
      </c>
      <c r="L997" s="702"/>
      <c r="M997" s="702" t="s">
        <v>5238</v>
      </c>
      <c r="N997" s="703">
        <v>42534</v>
      </c>
      <c r="O997" s="702" t="s">
        <v>72</v>
      </c>
    </row>
    <row r="998" spans="1:15" s="705" customFormat="1" x14ac:dyDescent="0.2">
      <c r="A998" s="702" t="s">
        <v>890</v>
      </c>
      <c r="B998" s="702" t="s">
        <v>900</v>
      </c>
      <c r="C998" s="702" t="s">
        <v>891</v>
      </c>
      <c r="D998" s="702" t="s">
        <v>5420</v>
      </c>
      <c r="E998" s="702" t="s">
        <v>5421</v>
      </c>
      <c r="F998" s="702" t="s">
        <v>5422</v>
      </c>
      <c r="G998" s="702" t="s">
        <v>5425</v>
      </c>
      <c r="H998" s="703">
        <v>42523</v>
      </c>
      <c r="I998" s="704">
        <v>132</v>
      </c>
      <c r="J998" s="704">
        <v>1</v>
      </c>
      <c r="K998" s="704">
        <f t="shared" si="15"/>
        <v>132</v>
      </c>
      <c r="L998" s="702"/>
      <c r="M998" s="702" t="s">
        <v>5238</v>
      </c>
      <c r="N998" s="703">
        <v>42534</v>
      </c>
      <c r="O998" s="702" t="s">
        <v>72</v>
      </c>
    </row>
    <row r="999" spans="1:15" s="705" customFormat="1" x14ac:dyDescent="0.2">
      <c r="A999" s="702" t="s">
        <v>890</v>
      </c>
      <c r="B999" s="702" t="s">
        <v>900</v>
      </c>
      <c r="C999" s="702" t="s">
        <v>891</v>
      </c>
      <c r="D999" s="702" t="s">
        <v>5420</v>
      </c>
      <c r="E999" s="702" t="s">
        <v>5421</v>
      </c>
      <c r="F999" s="702" t="s">
        <v>5422</v>
      </c>
      <c r="G999" s="702" t="s">
        <v>5426</v>
      </c>
      <c r="H999" s="703">
        <v>42523</v>
      </c>
      <c r="I999" s="704">
        <v>132</v>
      </c>
      <c r="J999" s="704">
        <v>1</v>
      </c>
      <c r="K999" s="704">
        <f t="shared" si="15"/>
        <v>132</v>
      </c>
      <c r="L999" s="702"/>
      <c r="M999" s="702" t="s">
        <v>5238</v>
      </c>
      <c r="N999" s="703">
        <v>42534</v>
      </c>
      <c r="O999" s="702" t="s">
        <v>72</v>
      </c>
    </row>
    <row r="1000" spans="1:15" s="705" customFormat="1" x14ac:dyDescent="0.2">
      <c r="A1000" s="702" t="s">
        <v>890</v>
      </c>
      <c r="B1000" s="702" t="s">
        <v>900</v>
      </c>
      <c r="C1000" s="702" t="s">
        <v>891</v>
      </c>
      <c r="D1000" s="702" t="s">
        <v>5427</v>
      </c>
      <c r="E1000" s="702" t="s">
        <v>5428</v>
      </c>
      <c r="F1000" s="702" t="s">
        <v>5429</v>
      </c>
      <c r="G1000" s="702" t="s">
        <v>5430</v>
      </c>
      <c r="H1000" s="703">
        <v>42514</v>
      </c>
      <c r="I1000" s="704">
        <v>701.8</v>
      </c>
      <c r="J1000" s="704">
        <v>1</v>
      </c>
      <c r="K1000" s="704">
        <f t="shared" si="15"/>
        <v>701.8</v>
      </c>
      <c r="L1000" s="702" t="s">
        <v>5431</v>
      </c>
      <c r="M1000" s="702" t="s">
        <v>174</v>
      </c>
      <c r="N1000" s="703">
        <v>42531</v>
      </c>
      <c r="O1000" s="702" t="s">
        <v>72</v>
      </c>
    </row>
    <row r="1001" spans="1:15" s="705" customFormat="1" x14ac:dyDescent="0.2">
      <c r="A1001" s="702" t="s">
        <v>890</v>
      </c>
      <c r="B1001" s="702" t="s">
        <v>900</v>
      </c>
      <c r="C1001" s="702" t="s">
        <v>891</v>
      </c>
      <c r="D1001" s="702" t="s">
        <v>5432</v>
      </c>
      <c r="E1001" s="702" t="s">
        <v>5433</v>
      </c>
      <c r="F1001" s="702" t="s">
        <v>5434</v>
      </c>
      <c r="G1001" s="702" t="s">
        <v>5435</v>
      </c>
      <c r="H1001" s="703">
        <v>42538</v>
      </c>
      <c r="I1001" s="704">
        <v>597.72</v>
      </c>
      <c r="J1001" s="704">
        <v>1</v>
      </c>
      <c r="K1001" s="704">
        <f t="shared" si="15"/>
        <v>597.72</v>
      </c>
      <c r="L1001" s="702"/>
      <c r="M1001" s="702" t="s">
        <v>2239</v>
      </c>
      <c r="N1001" s="703">
        <v>42542</v>
      </c>
      <c r="O1001" s="702" t="s">
        <v>72</v>
      </c>
    </row>
    <row r="1002" spans="1:15" s="705" customFormat="1" x14ac:dyDescent="0.2">
      <c r="A1002" s="702" t="s">
        <v>890</v>
      </c>
      <c r="B1002" s="702" t="s">
        <v>900</v>
      </c>
      <c r="C1002" s="702" t="s">
        <v>891</v>
      </c>
      <c r="D1002" s="702" t="s">
        <v>5432</v>
      </c>
      <c r="E1002" s="702" t="s">
        <v>5433</v>
      </c>
      <c r="F1002" s="702" t="s">
        <v>5434</v>
      </c>
      <c r="G1002" s="702" t="s">
        <v>5436</v>
      </c>
      <c r="H1002" s="703">
        <v>42538</v>
      </c>
      <c r="I1002" s="704">
        <v>614.66</v>
      </c>
      <c r="J1002" s="704">
        <v>1</v>
      </c>
      <c r="K1002" s="704">
        <f t="shared" si="15"/>
        <v>614.66</v>
      </c>
      <c r="L1002" s="702"/>
      <c r="M1002" s="702" t="s">
        <v>2239</v>
      </c>
      <c r="N1002" s="703">
        <v>42542</v>
      </c>
      <c r="O1002" s="702" t="s">
        <v>72</v>
      </c>
    </row>
    <row r="1003" spans="1:15" s="705" customFormat="1" x14ac:dyDescent="0.2">
      <c r="A1003" s="702" t="s">
        <v>890</v>
      </c>
      <c r="B1003" s="702" t="s">
        <v>900</v>
      </c>
      <c r="C1003" s="702" t="s">
        <v>891</v>
      </c>
      <c r="D1003" s="702" t="s">
        <v>5432</v>
      </c>
      <c r="E1003" s="702" t="s">
        <v>5433</v>
      </c>
      <c r="F1003" s="702" t="s">
        <v>5434</v>
      </c>
      <c r="G1003" s="702" t="s">
        <v>5437</v>
      </c>
      <c r="H1003" s="703">
        <v>42534</v>
      </c>
      <c r="I1003" s="704">
        <v>330.33</v>
      </c>
      <c r="J1003" s="704">
        <v>1</v>
      </c>
      <c r="K1003" s="704">
        <f t="shared" si="15"/>
        <v>330.33</v>
      </c>
      <c r="L1003" s="702"/>
      <c r="M1003" s="702" t="s">
        <v>406</v>
      </c>
      <c r="N1003" s="703">
        <v>42542</v>
      </c>
      <c r="O1003" s="702" t="s">
        <v>72</v>
      </c>
    </row>
    <row r="1004" spans="1:15" s="705" customFormat="1" x14ac:dyDescent="0.2">
      <c r="A1004" s="702" t="s">
        <v>890</v>
      </c>
      <c r="B1004" s="702" t="s">
        <v>900</v>
      </c>
      <c r="C1004" s="702" t="s">
        <v>891</v>
      </c>
      <c r="D1004" s="702" t="s">
        <v>5438</v>
      </c>
      <c r="E1004" s="702" t="s">
        <v>5439</v>
      </c>
      <c r="F1004" s="702" t="s">
        <v>5440</v>
      </c>
      <c r="G1004" s="702" t="s">
        <v>5441</v>
      </c>
      <c r="H1004" s="703">
        <v>42524</v>
      </c>
      <c r="I1004" s="704">
        <v>892</v>
      </c>
      <c r="J1004" s="704">
        <v>1</v>
      </c>
      <c r="K1004" s="704">
        <f t="shared" si="15"/>
        <v>892</v>
      </c>
      <c r="L1004" s="702"/>
      <c r="M1004" s="702" t="s">
        <v>340</v>
      </c>
      <c r="N1004" s="703">
        <v>42541</v>
      </c>
      <c r="O1004" s="702" t="s">
        <v>72</v>
      </c>
    </row>
    <row r="1005" spans="1:15" s="705" customFormat="1" x14ac:dyDescent="0.2">
      <c r="A1005" s="702" t="s">
        <v>890</v>
      </c>
      <c r="B1005" s="702" t="s">
        <v>900</v>
      </c>
      <c r="C1005" s="702" t="s">
        <v>891</v>
      </c>
      <c r="D1005" s="702" t="s">
        <v>5438</v>
      </c>
      <c r="E1005" s="702" t="s">
        <v>5439</v>
      </c>
      <c r="F1005" s="702" t="s">
        <v>5440</v>
      </c>
      <c r="G1005" s="702" t="s">
        <v>5442</v>
      </c>
      <c r="H1005" s="703">
        <v>42544</v>
      </c>
      <c r="I1005" s="704">
        <v>58</v>
      </c>
      <c r="J1005" s="704">
        <v>1</v>
      </c>
      <c r="K1005" s="704">
        <f t="shared" si="15"/>
        <v>58</v>
      </c>
      <c r="L1005" s="702" t="s">
        <v>5443</v>
      </c>
      <c r="M1005" s="702" t="s">
        <v>2243</v>
      </c>
      <c r="N1005" s="703">
        <v>42544</v>
      </c>
      <c r="O1005" s="702" t="s">
        <v>72</v>
      </c>
    </row>
    <row r="1006" spans="1:15" s="705" customFormat="1" x14ac:dyDescent="0.2">
      <c r="A1006" s="702" t="s">
        <v>890</v>
      </c>
      <c r="B1006" s="702" t="s">
        <v>900</v>
      </c>
      <c r="C1006" s="702" t="s">
        <v>891</v>
      </c>
      <c r="D1006" s="702" t="s">
        <v>5438</v>
      </c>
      <c r="E1006" s="702" t="s">
        <v>5439</v>
      </c>
      <c r="F1006" s="702" t="s">
        <v>5440</v>
      </c>
      <c r="G1006" s="702" t="s">
        <v>5444</v>
      </c>
      <c r="H1006" s="703">
        <v>42543</v>
      </c>
      <c r="I1006" s="704">
        <v>174</v>
      </c>
      <c r="J1006" s="704">
        <v>1</v>
      </c>
      <c r="K1006" s="704">
        <f t="shared" si="15"/>
        <v>174</v>
      </c>
      <c r="L1006" s="702" t="s">
        <v>5445</v>
      </c>
      <c r="M1006" s="702" t="s">
        <v>2243</v>
      </c>
      <c r="N1006" s="703">
        <v>42544</v>
      </c>
      <c r="O1006" s="702" t="s">
        <v>72</v>
      </c>
    </row>
    <row r="1007" spans="1:15" s="705" customFormat="1" x14ac:dyDescent="0.2">
      <c r="A1007" s="702" t="s">
        <v>890</v>
      </c>
      <c r="B1007" s="702" t="s">
        <v>900</v>
      </c>
      <c r="C1007" s="702" t="s">
        <v>891</v>
      </c>
      <c r="D1007" s="702" t="s">
        <v>5438</v>
      </c>
      <c r="E1007" s="702" t="s">
        <v>5439</v>
      </c>
      <c r="F1007" s="702" t="s">
        <v>5440</v>
      </c>
      <c r="G1007" s="702" t="s">
        <v>5446</v>
      </c>
      <c r="H1007" s="703">
        <v>42524</v>
      </c>
      <c r="I1007" s="704">
        <v>120</v>
      </c>
      <c r="J1007" s="704">
        <v>1</v>
      </c>
      <c r="K1007" s="704">
        <f t="shared" si="15"/>
        <v>120</v>
      </c>
      <c r="L1007" s="702"/>
      <c r="M1007" s="702" t="s">
        <v>340</v>
      </c>
      <c r="N1007" s="703">
        <v>42541</v>
      </c>
      <c r="O1007" s="702" t="s">
        <v>72</v>
      </c>
    </row>
    <row r="1008" spans="1:15" s="705" customFormat="1" x14ac:dyDescent="0.2">
      <c r="A1008" s="702" t="s">
        <v>890</v>
      </c>
      <c r="B1008" s="702" t="s">
        <v>900</v>
      </c>
      <c r="C1008" s="702" t="s">
        <v>891</v>
      </c>
      <c r="D1008" s="702" t="s">
        <v>5438</v>
      </c>
      <c r="E1008" s="702" t="s">
        <v>5439</v>
      </c>
      <c r="F1008" s="702" t="s">
        <v>5440</v>
      </c>
      <c r="G1008" s="702" t="s">
        <v>5447</v>
      </c>
      <c r="H1008" s="703">
        <v>42524</v>
      </c>
      <c r="I1008" s="704">
        <v>156</v>
      </c>
      <c r="J1008" s="704">
        <v>1</v>
      </c>
      <c r="K1008" s="704">
        <f t="shared" si="15"/>
        <v>156</v>
      </c>
      <c r="L1008" s="702"/>
      <c r="M1008" s="702" t="s">
        <v>340</v>
      </c>
      <c r="N1008" s="703">
        <v>42541</v>
      </c>
      <c r="O1008" s="702" t="s">
        <v>72</v>
      </c>
    </row>
    <row r="1009" spans="1:15" s="705" customFormat="1" x14ac:dyDescent="0.2">
      <c r="A1009" s="702" t="s">
        <v>890</v>
      </c>
      <c r="B1009" s="702" t="s">
        <v>900</v>
      </c>
      <c r="C1009" s="702" t="s">
        <v>891</v>
      </c>
      <c r="D1009" s="702" t="s">
        <v>5438</v>
      </c>
      <c r="E1009" s="702" t="s">
        <v>5439</v>
      </c>
      <c r="F1009" s="702" t="s">
        <v>5440</v>
      </c>
      <c r="G1009" s="702" t="s">
        <v>5448</v>
      </c>
      <c r="H1009" s="703">
        <v>42520</v>
      </c>
      <c r="I1009" s="704">
        <v>420</v>
      </c>
      <c r="J1009" s="704">
        <v>1</v>
      </c>
      <c r="K1009" s="704">
        <f t="shared" si="15"/>
        <v>420</v>
      </c>
      <c r="L1009" s="702"/>
      <c r="M1009" s="702" t="s">
        <v>340</v>
      </c>
      <c r="N1009" s="703">
        <v>42541</v>
      </c>
      <c r="O1009" s="702" t="s">
        <v>72</v>
      </c>
    </row>
    <row r="1010" spans="1:15" s="705" customFormat="1" x14ac:dyDescent="0.2">
      <c r="A1010" s="702" t="s">
        <v>890</v>
      </c>
      <c r="B1010" s="702" t="s">
        <v>900</v>
      </c>
      <c r="C1010" s="702" t="s">
        <v>891</v>
      </c>
      <c r="D1010" s="702" t="s">
        <v>5449</v>
      </c>
      <c r="E1010" s="702" t="s">
        <v>5450</v>
      </c>
      <c r="F1010" s="702" t="s">
        <v>5451</v>
      </c>
      <c r="G1010" s="702" t="s">
        <v>5452</v>
      </c>
      <c r="H1010" s="703">
        <v>42543</v>
      </c>
      <c r="I1010" s="704">
        <v>1400</v>
      </c>
      <c r="J1010" s="704">
        <v>1</v>
      </c>
      <c r="K1010" s="704">
        <f t="shared" si="15"/>
        <v>1400</v>
      </c>
      <c r="L1010" s="702"/>
      <c r="M1010" s="702" t="s">
        <v>93</v>
      </c>
      <c r="N1010" s="703">
        <v>42551</v>
      </c>
      <c r="O1010" s="702" t="s">
        <v>72</v>
      </c>
    </row>
    <row r="1011" spans="1:15" s="705" customFormat="1" x14ac:dyDescent="0.2">
      <c r="A1011" s="702" t="s">
        <v>890</v>
      </c>
      <c r="B1011" s="702" t="s">
        <v>900</v>
      </c>
      <c r="C1011" s="702" t="s">
        <v>891</v>
      </c>
      <c r="D1011" s="702" t="s">
        <v>2644</v>
      </c>
      <c r="E1011" s="702" t="s">
        <v>2645</v>
      </c>
      <c r="F1011" s="702" t="s">
        <v>2646</v>
      </c>
      <c r="G1011" s="702" t="s">
        <v>5453</v>
      </c>
      <c r="H1011" s="703">
        <v>42521</v>
      </c>
      <c r="I1011" s="704">
        <v>1815</v>
      </c>
      <c r="J1011" s="704">
        <v>1</v>
      </c>
      <c r="K1011" s="704">
        <f t="shared" si="15"/>
        <v>1815</v>
      </c>
      <c r="L1011" s="702"/>
      <c r="M1011" s="702" t="s">
        <v>104</v>
      </c>
      <c r="N1011" s="703">
        <v>42523</v>
      </c>
      <c r="O1011" s="702" t="s">
        <v>72</v>
      </c>
    </row>
    <row r="1012" spans="1:15" s="705" customFormat="1" x14ac:dyDescent="0.2">
      <c r="A1012" s="702" t="s">
        <v>890</v>
      </c>
      <c r="B1012" s="702" t="s">
        <v>900</v>
      </c>
      <c r="C1012" s="702" t="s">
        <v>891</v>
      </c>
      <c r="D1012" s="702" t="s">
        <v>5454</v>
      </c>
      <c r="E1012" s="702" t="s">
        <v>5455</v>
      </c>
      <c r="F1012" s="702" t="s">
        <v>5456</v>
      </c>
      <c r="G1012" s="702" t="s">
        <v>5457</v>
      </c>
      <c r="H1012" s="703">
        <v>42548</v>
      </c>
      <c r="I1012" s="704">
        <v>1156.76</v>
      </c>
      <c r="J1012" s="704">
        <v>1</v>
      </c>
      <c r="K1012" s="704">
        <f t="shared" si="15"/>
        <v>1156.76</v>
      </c>
      <c r="L1012" s="702" t="s">
        <v>5458</v>
      </c>
      <c r="M1012" s="702" t="s">
        <v>261</v>
      </c>
      <c r="N1012" s="703">
        <v>42549</v>
      </c>
      <c r="O1012" s="702" t="s">
        <v>72</v>
      </c>
    </row>
    <row r="1013" spans="1:15" s="705" customFormat="1" x14ac:dyDescent="0.2">
      <c r="A1013" s="702" t="s">
        <v>890</v>
      </c>
      <c r="B1013" s="702" t="s">
        <v>900</v>
      </c>
      <c r="C1013" s="702" t="s">
        <v>891</v>
      </c>
      <c r="D1013" s="702" t="s">
        <v>5454</v>
      </c>
      <c r="E1013" s="702" t="s">
        <v>5455</v>
      </c>
      <c r="F1013" s="702" t="s">
        <v>5456</v>
      </c>
      <c r="G1013" s="702" t="s">
        <v>5459</v>
      </c>
      <c r="H1013" s="703">
        <v>42542</v>
      </c>
      <c r="I1013" s="704">
        <v>2797.28</v>
      </c>
      <c r="J1013" s="704">
        <v>1</v>
      </c>
      <c r="K1013" s="704">
        <f t="shared" si="15"/>
        <v>2797.28</v>
      </c>
      <c r="L1013" s="702" t="s">
        <v>5460</v>
      </c>
      <c r="M1013" s="702" t="s">
        <v>261</v>
      </c>
      <c r="N1013" s="703">
        <v>42544</v>
      </c>
      <c r="O1013" s="702" t="s">
        <v>72</v>
      </c>
    </row>
    <row r="1014" spans="1:15" s="705" customFormat="1" x14ac:dyDescent="0.2">
      <c r="A1014" s="702" t="s">
        <v>890</v>
      </c>
      <c r="B1014" s="702" t="s">
        <v>900</v>
      </c>
      <c r="C1014" s="702" t="s">
        <v>891</v>
      </c>
      <c r="D1014" s="702" t="s">
        <v>5461</v>
      </c>
      <c r="E1014" s="702" t="s">
        <v>5462</v>
      </c>
      <c r="F1014" s="702" t="s">
        <v>5463</v>
      </c>
      <c r="G1014" s="702" t="s">
        <v>5464</v>
      </c>
      <c r="H1014" s="703">
        <v>42538</v>
      </c>
      <c r="I1014" s="704">
        <v>1578.9</v>
      </c>
      <c r="J1014" s="704">
        <v>1</v>
      </c>
      <c r="K1014" s="704">
        <f t="shared" si="15"/>
        <v>1578.9</v>
      </c>
      <c r="L1014" s="702" t="s">
        <v>5465</v>
      </c>
      <c r="M1014" s="702" t="s">
        <v>548</v>
      </c>
      <c r="N1014" s="703">
        <v>42549</v>
      </c>
      <c r="O1014" s="702" t="s">
        <v>72</v>
      </c>
    </row>
    <row r="1015" spans="1:15" s="705" customFormat="1" x14ac:dyDescent="0.2">
      <c r="A1015" s="702" t="s">
        <v>890</v>
      </c>
      <c r="B1015" s="702" t="s">
        <v>900</v>
      </c>
      <c r="C1015" s="702" t="s">
        <v>891</v>
      </c>
      <c r="D1015" s="702" t="s">
        <v>5461</v>
      </c>
      <c r="E1015" s="702" t="s">
        <v>5462</v>
      </c>
      <c r="F1015" s="702" t="s">
        <v>5463</v>
      </c>
      <c r="G1015" s="702" t="s">
        <v>5466</v>
      </c>
      <c r="H1015" s="703">
        <v>42521</v>
      </c>
      <c r="I1015" s="704">
        <v>4902.8999999999996</v>
      </c>
      <c r="J1015" s="704">
        <v>1</v>
      </c>
      <c r="K1015" s="704">
        <f t="shared" si="15"/>
        <v>4902.8999999999996</v>
      </c>
      <c r="L1015" s="702" t="s">
        <v>5465</v>
      </c>
      <c r="M1015" s="702" t="s">
        <v>548</v>
      </c>
      <c r="N1015" s="703">
        <v>42549</v>
      </c>
      <c r="O1015" s="702" t="s">
        <v>72</v>
      </c>
    </row>
    <row r="1016" spans="1:15" s="705" customFormat="1" x14ac:dyDescent="0.2">
      <c r="A1016" s="702" t="s">
        <v>890</v>
      </c>
      <c r="B1016" s="702" t="s">
        <v>900</v>
      </c>
      <c r="C1016" s="702" t="s">
        <v>891</v>
      </c>
      <c r="D1016" s="702" t="s">
        <v>5467</v>
      </c>
      <c r="E1016" s="702" t="s">
        <v>5468</v>
      </c>
      <c r="F1016" s="702" t="s">
        <v>5469</v>
      </c>
      <c r="G1016" s="702" t="s">
        <v>5470</v>
      </c>
      <c r="H1016" s="703">
        <v>42520</v>
      </c>
      <c r="I1016" s="704">
        <v>178.1</v>
      </c>
      <c r="J1016" s="704">
        <v>1</v>
      </c>
      <c r="K1016" s="704">
        <f t="shared" si="15"/>
        <v>178.1</v>
      </c>
      <c r="L1016" s="702"/>
      <c r="M1016" s="702" t="s">
        <v>535</v>
      </c>
      <c r="N1016" s="703">
        <v>42538</v>
      </c>
      <c r="O1016" s="702" t="s">
        <v>72</v>
      </c>
    </row>
    <row r="1017" spans="1:15" s="705" customFormat="1" x14ac:dyDescent="0.2">
      <c r="A1017" s="702" t="s">
        <v>890</v>
      </c>
      <c r="B1017" s="702" t="s">
        <v>900</v>
      </c>
      <c r="C1017" s="702" t="s">
        <v>891</v>
      </c>
      <c r="D1017" s="702" t="s">
        <v>2652</v>
      </c>
      <c r="E1017" s="702" t="s">
        <v>2653</v>
      </c>
      <c r="F1017" s="702" t="s">
        <v>2654</v>
      </c>
      <c r="G1017" s="702" t="s">
        <v>5471</v>
      </c>
      <c r="H1017" s="703">
        <v>42536</v>
      </c>
      <c r="I1017" s="704">
        <v>1620.82</v>
      </c>
      <c r="J1017" s="704">
        <v>1</v>
      </c>
      <c r="K1017" s="704">
        <f t="shared" si="15"/>
        <v>1620.82</v>
      </c>
      <c r="L1017" s="702" t="s">
        <v>5472</v>
      </c>
      <c r="M1017" s="702" t="s">
        <v>132</v>
      </c>
      <c r="N1017" s="703">
        <v>42541</v>
      </c>
      <c r="O1017" s="702" t="s">
        <v>72</v>
      </c>
    </row>
    <row r="1018" spans="1:15" s="705" customFormat="1" x14ac:dyDescent="0.2">
      <c r="A1018" s="702" t="s">
        <v>890</v>
      </c>
      <c r="B1018" s="702" t="s">
        <v>900</v>
      </c>
      <c r="C1018" s="702" t="s">
        <v>891</v>
      </c>
      <c r="D1018" s="702" t="s">
        <v>2652</v>
      </c>
      <c r="E1018" s="702" t="s">
        <v>2653</v>
      </c>
      <c r="F1018" s="702" t="s">
        <v>2654</v>
      </c>
      <c r="G1018" s="702" t="s">
        <v>5473</v>
      </c>
      <c r="H1018" s="703">
        <v>42536</v>
      </c>
      <c r="I1018" s="704">
        <v>4575.25</v>
      </c>
      <c r="J1018" s="704">
        <v>1</v>
      </c>
      <c r="K1018" s="704">
        <f t="shared" si="15"/>
        <v>4575.25</v>
      </c>
      <c r="L1018" s="702" t="s">
        <v>5474</v>
      </c>
      <c r="M1018" s="702" t="s">
        <v>132</v>
      </c>
      <c r="N1018" s="703">
        <v>42541</v>
      </c>
      <c r="O1018" s="702" t="s">
        <v>72</v>
      </c>
    </row>
    <row r="1019" spans="1:15" s="705" customFormat="1" x14ac:dyDescent="0.2">
      <c r="A1019" s="702" t="s">
        <v>890</v>
      </c>
      <c r="B1019" s="702" t="s">
        <v>900</v>
      </c>
      <c r="C1019" s="702" t="s">
        <v>891</v>
      </c>
      <c r="D1019" s="702" t="s">
        <v>2652</v>
      </c>
      <c r="E1019" s="702" t="s">
        <v>2653</v>
      </c>
      <c r="F1019" s="702" t="s">
        <v>2654</v>
      </c>
      <c r="G1019" s="702" t="s">
        <v>5475</v>
      </c>
      <c r="H1019" s="703">
        <v>42536</v>
      </c>
      <c r="I1019" s="704">
        <v>1455.39</v>
      </c>
      <c r="J1019" s="704">
        <v>1</v>
      </c>
      <c r="K1019" s="704">
        <f t="shared" si="15"/>
        <v>1455.39</v>
      </c>
      <c r="L1019" s="702" t="s">
        <v>5476</v>
      </c>
      <c r="M1019" s="702" t="s">
        <v>132</v>
      </c>
      <c r="N1019" s="703">
        <v>42541</v>
      </c>
      <c r="O1019" s="702" t="s">
        <v>72</v>
      </c>
    </row>
    <row r="1020" spans="1:15" s="705" customFormat="1" x14ac:dyDescent="0.2">
      <c r="A1020" s="702" t="s">
        <v>890</v>
      </c>
      <c r="B1020" s="702" t="s">
        <v>900</v>
      </c>
      <c r="C1020" s="702" t="s">
        <v>891</v>
      </c>
      <c r="D1020" s="702" t="s">
        <v>2652</v>
      </c>
      <c r="E1020" s="702" t="s">
        <v>2653</v>
      </c>
      <c r="F1020" s="702" t="s">
        <v>2654</v>
      </c>
      <c r="G1020" s="702" t="s">
        <v>5477</v>
      </c>
      <c r="H1020" s="703">
        <v>42536</v>
      </c>
      <c r="I1020" s="704">
        <v>1725.46</v>
      </c>
      <c r="J1020" s="704">
        <v>1</v>
      </c>
      <c r="K1020" s="704">
        <f t="shared" si="15"/>
        <v>1725.46</v>
      </c>
      <c r="L1020" s="702" t="s">
        <v>5478</v>
      </c>
      <c r="M1020" s="702" t="s">
        <v>132</v>
      </c>
      <c r="N1020" s="703">
        <v>42541</v>
      </c>
      <c r="O1020" s="702" t="s">
        <v>72</v>
      </c>
    </row>
    <row r="1021" spans="1:15" s="705" customFormat="1" x14ac:dyDescent="0.2">
      <c r="A1021" s="702" t="s">
        <v>890</v>
      </c>
      <c r="B1021" s="702" t="s">
        <v>900</v>
      </c>
      <c r="C1021" s="702" t="s">
        <v>891</v>
      </c>
      <c r="D1021" s="702" t="s">
        <v>5479</v>
      </c>
      <c r="E1021" s="702" t="s">
        <v>5480</v>
      </c>
      <c r="F1021" s="702" t="s">
        <v>5481</v>
      </c>
      <c r="G1021" s="702" t="s">
        <v>5482</v>
      </c>
      <c r="H1021" s="703">
        <v>42507</v>
      </c>
      <c r="I1021" s="704">
        <v>35.5</v>
      </c>
      <c r="J1021" s="704">
        <v>1</v>
      </c>
      <c r="K1021" s="704">
        <f t="shared" si="15"/>
        <v>35.5</v>
      </c>
      <c r="L1021" s="702" t="s">
        <v>5483</v>
      </c>
      <c r="M1021" s="702" t="s">
        <v>174</v>
      </c>
      <c r="N1021" s="703">
        <v>42528</v>
      </c>
      <c r="O1021" s="702" t="s">
        <v>72</v>
      </c>
    </row>
    <row r="1022" spans="1:15" s="705" customFormat="1" x14ac:dyDescent="0.2">
      <c r="A1022" s="702" t="s">
        <v>890</v>
      </c>
      <c r="B1022" s="702" t="s">
        <v>900</v>
      </c>
      <c r="C1022" s="702" t="s">
        <v>891</v>
      </c>
      <c r="D1022" s="702" t="s">
        <v>5484</v>
      </c>
      <c r="E1022" s="702" t="s">
        <v>5485</v>
      </c>
      <c r="F1022" s="702" t="s">
        <v>5486</v>
      </c>
      <c r="G1022" s="702" t="s">
        <v>5487</v>
      </c>
      <c r="H1022" s="703">
        <v>42535</v>
      </c>
      <c r="I1022" s="704">
        <v>151</v>
      </c>
      <c r="J1022" s="704">
        <v>1</v>
      </c>
      <c r="K1022" s="704">
        <f t="shared" si="15"/>
        <v>151</v>
      </c>
      <c r="L1022" s="702"/>
      <c r="M1022" s="702" t="s">
        <v>1877</v>
      </c>
      <c r="N1022" s="703">
        <v>42549</v>
      </c>
      <c r="O1022" s="702" t="s">
        <v>72</v>
      </c>
    </row>
    <row r="1023" spans="1:15" s="705" customFormat="1" x14ac:dyDescent="0.2">
      <c r="A1023" s="702" t="s">
        <v>890</v>
      </c>
      <c r="B1023" s="702" t="s">
        <v>900</v>
      </c>
      <c r="C1023" s="702" t="s">
        <v>891</v>
      </c>
      <c r="D1023" s="702" t="s">
        <v>5488</v>
      </c>
      <c r="E1023" s="702" t="s">
        <v>5489</v>
      </c>
      <c r="F1023" s="702" t="s">
        <v>5490</v>
      </c>
      <c r="G1023" s="702" t="s">
        <v>5491</v>
      </c>
      <c r="H1023" s="703">
        <v>42515</v>
      </c>
      <c r="I1023" s="704">
        <v>15</v>
      </c>
      <c r="J1023" s="704">
        <v>1</v>
      </c>
      <c r="K1023" s="704">
        <f t="shared" si="15"/>
        <v>15</v>
      </c>
      <c r="L1023" s="702"/>
      <c r="M1023" s="702" t="s">
        <v>365</v>
      </c>
      <c r="N1023" s="703">
        <v>42543</v>
      </c>
      <c r="O1023" s="702" t="s">
        <v>72</v>
      </c>
    </row>
    <row r="1024" spans="1:15" s="705" customFormat="1" x14ac:dyDescent="0.2">
      <c r="A1024" s="702" t="s">
        <v>890</v>
      </c>
      <c r="B1024" s="702" t="s">
        <v>900</v>
      </c>
      <c r="C1024" s="702" t="s">
        <v>891</v>
      </c>
      <c r="D1024" s="702" t="s">
        <v>5488</v>
      </c>
      <c r="E1024" s="702" t="s">
        <v>5489</v>
      </c>
      <c r="F1024" s="702" t="s">
        <v>5490</v>
      </c>
      <c r="G1024" s="702" t="s">
        <v>4721</v>
      </c>
      <c r="H1024" s="703">
        <v>42515</v>
      </c>
      <c r="I1024" s="704">
        <v>20</v>
      </c>
      <c r="J1024" s="704">
        <v>1</v>
      </c>
      <c r="K1024" s="704">
        <f t="shared" si="15"/>
        <v>20</v>
      </c>
      <c r="L1024" s="702"/>
      <c r="M1024" s="702" t="s">
        <v>365</v>
      </c>
      <c r="N1024" s="703">
        <v>42543</v>
      </c>
      <c r="O1024" s="702" t="s">
        <v>72</v>
      </c>
    </row>
    <row r="1025" spans="1:15" s="705" customFormat="1" x14ac:dyDescent="0.2">
      <c r="A1025" s="702" t="s">
        <v>890</v>
      </c>
      <c r="B1025" s="702" t="s">
        <v>900</v>
      </c>
      <c r="C1025" s="702" t="s">
        <v>891</v>
      </c>
      <c r="D1025" s="702" t="s">
        <v>2663</v>
      </c>
      <c r="E1025" s="702" t="s">
        <v>2664</v>
      </c>
      <c r="F1025" s="702" t="s">
        <v>2665</v>
      </c>
      <c r="G1025" s="702" t="s">
        <v>5492</v>
      </c>
      <c r="H1025" s="703">
        <v>42540</v>
      </c>
      <c r="I1025" s="704">
        <v>41.59</v>
      </c>
      <c r="J1025" s="704">
        <v>1</v>
      </c>
      <c r="K1025" s="704">
        <f t="shared" si="15"/>
        <v>41.59</v>
      </c>
      <c r="L1025" s="702"/>
      <c r="M1025" s="702" t="s">
        <v>365</v>
      </c>
      <c r="N1025" s="703">
        <v>42551</v>
      </c>
      <c r="O1025" s="702" t="s">
        <v>72</v>
      </c>
    </row>
    <row r="1026" spans="1:15" s="705" customFormat="1" x14ac:dyDescent="0.2">
      <c r="A1026" s="702" t="s">
        <v>890</v>
      </c>
      <c r="B1026" s="702" t="s">
        <v>900</v>
      </c>
      <c r="C1026" s="702" t="s">
        <v>891</v>
      </c>
      <c r="D1026" s="702" t="s">
        <v>2663</v>
      </c>
      <c r="E1026" s="702" t="s">
        <v>2664</v>
      </c>
      <c r="F1026" s="702" t="s">
        <v>2665</v>
      </c>
      <c r="G1026" s="702" t="s">
        <v>5493</v>
      </c>
      <c r="H1026" s="703">
        <v>42534</v>
      </c>
      <c r="I1026" s="704">
        <v>72.73</v>
      </c>
      <c r="J1026" s="704">
        <v>1</v>
      </c>
      <c r="K1026" s="704">
        <f t="shared" si="15"/>
        <v>72.73</v>
      </c>
      <c r="L1026" s="702"/>
      <c r="M1026" s="702" t="s">
        <v>2199</v>
      </c>
      <c r="N1026" s="703">
        <v>42550</v>
      </c>
      <c r="O1026" s="702" t="s">
        <v>72</v>
      </c>
    </row>
    <row r="1027" spans="1:15" s="705" customFormat="1" x14ac:dyDescent="0.2">
      <c r="A1027" s="702" t="s">
        <v>890</v>
      </c>
      <c r="B1027" s="702" t="s">
        <v>900</v>
      </c>
      <c r="C1027" s="702" t="s">
        <v>891</v>
      </c>
      <c r="D1027" s="702" t="s">
        <v>5494</v>
      </c>
      <c r="E1027" s="702" t="s">
        <v>5495</v>
      </c>
      <c r="F1027" s="702" t="s">
        <v>5496</v>
      </c>
      <c r="G1027" s="702" t="s">
        <v>5497</v>
      </c>
      <c r="H1027" s="703">
        <v>42520</v>
      </c>
      <c r="I1027" s="704">
        <v>3144.79</v>
      </c>
      <c r="J1027" s="704">
        <v>1</v>
      </c>
      <c r="K1027" s="704">
        <f t="shared" ref="K1027:K1090" si="16">I1027*J1027</f>
        <v>3144.79</v>
      </c>
      <c r="L1027" s="702"/>
      <c r="M1027" s="702" t="s">
        <v>580</v>
      </c>
      <c r="N1027" s="703">
        <v>42529</v>
      </c>
      <c r="O1027" s="702" t="s">
        <v>72</v>
      </c>
    </row>
    <row r="1028" spans="1:15" s="705" customFormat="1" x14ac:dyDescent="0.2">
      <c r="A1028" s="702" t="s">
        <v>890</v>
      </c>
      <c r="B1028" s="702" t="s">
        <v>900</v>
      </c>
      <c r="C1028" s="702" t="s">
        <v>891</v>
      </c>
      <c r="D1028" s="702" t="s">
        <v>5498</v>
      </c>
      <c r="E1028" s="702" t="s">
        <v>5499</v>
      </c>
      <c r="F1028" s="702" t="s">
        <v>5500</v>
      </c>
      <c r="G1028" s="702" t="s">
        <v>5501</v>
      </c>
      <c r="H1028" s="703">
        <v>42526</v>
      </c>
      <c r="I1028" s="704">
        <v>224.15</v>
      </c>
      <c r="J1028" s="704">
        <v>1</v>
      </c>
      <c r="K1028" s="704">
        <f t="shared" si="16"/>
        <v>224.15</v>
      </c>
      <c r="L1028" s="702"/>
      <c r="M1028" s="702" t="s">
        <v>535</v>
      </c>
      <c r="N1028" s="703">
        <v>42538</v>
      </c>
      <c r="O1028" s="702" t="s">
        <v>72</v>
      </c>
    </row>
    <row r="1029" spans="1:15" s="705" customFormat="1" x14ac:dyDescent="0.2">
      <c r="A1029" s="702" t="s">
        <v>890</v>
      </c>
      <c r="B1029" s="702" t="s">
        <v>900</v>
      </c>
      <c r="C1029" s="702" t="s">
        <v>891</v>
      </c>
      <c r="D1029" s="702" t="s">
        <v>5502</v>
      </c>
      <c r="E1029" s="702" t="s">
        <v>5503</v>
      </c>
      <c r="F1029" s="702" t="s">
        <v>5504</v>
      </c>
      <c r="G1029" s="702" t="s">
        <v>5505</v>
      </c>
      <c r="H1029" s="703">
        <v>42543</v>
      </c>
      <c r="I1029" s="704">
        <v>1809.95</v>
      </c>
      <c r="J1029" s="704">
        <v>1</v>
      </c>
      <c r="K1029" s="704">
        <f t="shared" si="16"/>
        <v>1809.95</v>
      </c>
      <c r="L1029" s="702"/>
      <c r="M1029" s="702" t="s">
        <v>545</v>
      </c>
      <c r="N1029" s="703">
        <v>42544</v>
      </c>
      <c r="O1029" s="702" t="s">
        <v>72</v>
      </c>
    </row>
    <row r="1030" spans="1:15" s="705" customFormat="1" x14ac:dyDescent="0.2">
      <c r="A1030" s="702" t="s">
        <v>890</v>
      </c>
      <c r="B1030" s="702" t="s">
        <v>900</v>
      </c>
      <c r="C1030" s="702" t="s">
        <v>891</v>
      </c>
      <c r="D1030" s="702" t="s">
        <v>5506</v>
      </c>
      <c r="E1030" s="702" t="s">
        <v>5507</v>
      </c>
      <c r="F1030" s="702" t="s">
        <v>5508</v>
      </c>
      <c r="G1030" s="702" t="s">
        <v>5509</v>
      </c>
      <c r="H1030" s="703">
        <v>42528</v>
      </c>
      <c r="I1030" s="704">
        <v>560.96</v>
      </c>
      <c r="J1030" s="704">
        <v>1</v>
      </c>
      <c r="K1030" s="704">
        <f t="shared" si="16"/>
        <v>560.96</v>
      </c>
      <c r="L1030" s="702" t="s">
        <v>5510</v>
      </c>
      <c r="M1030" s="702" t="s">
        <v>3695</v>
      </c>
      <c r="N1030" s="703">
        <v>42541</v>
      </c>
      <c r="O1030" s="702" t="s">
        <v>72</v>
      </c>
    </row>
    <row r="1031" spans="1:15" s="705" customFormat="1" x14ac:dyDescent="0.2">
      <c r="A1031" s="702" t="s">
        <v>890</v>
      </c>
      <c r="B1031" s="702" t="s">
        <v>900</v>
      </c>
      <c r="C1031" s="702" t="s">
        <v>891</v>
      </c>
      <c r="D1031" s="702" t="s">
        <v>5511</v>
      </c>
      <c r="E1031" s="702" t="s">
        <v>5512</v>
      </c>
      <c r="F1031" s="702" t="s">
        <v>5513</v>
      </c>
      <c r="G1031" s="702" t="s">
        <v>5514</v>
      </c>
      <c r="H1031" s="703">
        <v>42526</v>
      </c>
      <c r="I1031" s="704">
        <v>278.3</v>
      </c>
      <c r="J1031" s="704">
        <v>1</v>
      </c>
      <c r="K1031" s="704">
        <f t="shared" si="16"/>
        <v>278.3</v>
      </c>
      <c r="L1031" s="702"/>
      <c r="M1031" s="702" t="s">
        <v>378</v>
      </c>
      <c r="N1031" s="703">
        <v>42551</v>
      </c>
      <c r="O1031" s="702" t="s">
        <v>72</v>
      </c>
    </row>
    <row r="1032" spans="1:15" s="705" customFormat="1" x14ac:dyDescent="0.2">
      <c r="A1032" s="702" t="s">
        <v>890</v>
      </c>
      <c r="B1032" s="702" t="s">
        <v>900</v>
      </c>
      <c r="C1032" s="702" t="s">
        <v>891</v>
      </c>
      <c r="D1032" s="702" t="s">
        <v>450</v>
      </c>
      <c r="E1032" s="702" t="s">
        <v>451</v>
      </c>
      <c r="F1032" s="702" t="s">
        <v>452</v>
      </c>
      <c r="G1032" s="702" t="s">
        <v>5515</v>
      </c>
      <c r="H1032" s="703">
        <v>42534</v>
      </c>
      <c r="I1032" s="704">
        <v>17072.009999999998</v>
      </c>
      <c r="J1032" s="704">
        <v>1</v>
      </c>
      <c r="K1032" s="704">
        <f t="shared" si="16"/>
        <v>17072.009999999998</v>
      </c>
      <c r="L1032" s="702"/>
      <c r="M1032" s="702" t="s">
        <v>192</v>
      </c>
      <c r="N1032" s="703">
        <v>42536</v>
      </c>
      <c r="O1032" s="702" t="s">
        <v>72</v>
      </c>
    </row>
    <row r="1033" spans="1:15" s="705" customFormat="1" x14ac:dyDescent="0.2">
      <c r="A1033" s="702" t="s">
        <v>890</v>
      </c>
      <c r="B1033" s="702" t="s">
        <v>900</v>
      </c>
      <c r="C1033" s="702" t="s">
        <v>891</v>
      </c>
      <c r="D1033" s="702" t="s">
        <v>450</v>
      </c>
      <c r="E1033" s="702" t="s">
        <v>451</v>
      </c>
      <c r="F1033" s="702" t="s">
        <v>452</v>
      </c>
      <c r="G1033" s="702" t="s">
        <v>5516</v>
      </c>
      <c r="H1033" s="703">
        <v>42529</v>
      </c>
      <c r="I1033" s="704">
        <v>2731.7</v>
      </c>
      <c r="J1033" s="704">
        <v>1</v>
      </c>
      <c r="K1033" s="704">
        <f t="shared" si="16"/>
        <v>2731.7</v>
      </c>
      <c r="L1033" s="702" t="s">
        <v>5517</v>
      </c>
      <c r="M1033" s="702" t="s">
        <v>132</v>
      </c>
      <c r="N1033" s="703">
        <v>42537</v>
      </c>
      <c r="O1033" s="702" t="s">
        <v>72</v>
      </c>
    </row>
    <row r="1034" spans="1:15" s="705" customFormat="1" x14ac:dyDescent="0.2">
      <c r="A1034" s="702" t="s">
        <v>890</v>
      </c>
      <c r="B1034" s="702" t="s">
        <v>900</v>
      </c>
      <c r="C1034" s="702" t="s">
        <v>891</v>
      </c>
      <c r="D1034" s="702" t="s">
        <v>450</v>
      </c>
      <c r="E1034" s="702" t="s">
        <v>451</v>
      </c>
      <c r="F1034" s="702" t="s">
        <v>452</v>
      </c>
      <c r="G1034" s="702" t="s">
        <v>5518</v>
      </c>
      <c r="H1034" s="703">
        <v>42528</v>
      </c>
      <c r="I1034" s="704">
        <v>3726.38</v>
      </c>
      <c r="J1034" s="704">
        <v>1</v>
      </c>
      <c r="K1034" s="704">
        <f t="shared" si="16"/>
        <v>3726.38</v>
      </c>
      <c r="L1034" s="702" t="s">
        <v>5519</v>
      </c>
      <c r="M1034" s="702" t="s">
        <v>108</v>
      </c>
      <c r="N1034" s="703">
        <v>42537</v>
      </c>
      <c r="O1034" s="702" t="s">
        <v>72</v>
      </c>
    </row>
    <row r="1035" spans="1:15" s="705" customFormat="1" x14ac:dyDescent="0.2">
      <c r="A1035" s="702" t="s">
        <v>890</v>
      </c>
      <c r="B1035" s="702" t="s">
        <v>900</v>
      </c>
      <c r="C1035" s="702" t="s">
        <v>891</v>
      </c>
      <c r="D1035" s="702" t="s">
        <v>5520</v>
      </c>
      <c r="E1035" s="702" t="s">
        <v>5521</v>
      </c>
      <c r="F1035" s="702" t="s">
        <v>5522</v>
      </c>
      <c r="G1035" s="702" t="s">
        <v>5523</v>
      </c>
      <c r="H1035" s="703">
        <v>42549</v>
      </c>
      <c r="I1035" s="704">
        <v>453.1</v>
      </c>
      <c r="J1035" s="704">
        <v>1</v>
      </c>
      <c r="K1035" s="704">
        <f t="shared" si="16"/>
        <v>453.1</v>
      </c>
      <c r="L1035" s="702"/>
      <c r="M1035" s="702" t="s">
        <v>3780</v>
      </c>
      <c r="N1035" s="703">
        <v>42550</v>
      </c>
      <c r="O1035" s="702" t="s">
        <v>72</v>
      </c>
    </row>
    <row r="1036" spans="1:15" s="705" customFormat="1" x14ac:dyDescent="0.2">
      <c r="A1036" s="702" t="s">
        <v>890</v>
      </c>
      <c r="B1036" s="702" t="s">
        <v>900</v>
      </c>
      <c r="C1036" s="702" t="s">
        <v>891</v>
      </c>
      <c r="D1036" s="702" t="s">
        <v>5520</v>
      </c>
      <c r="E1036" s="702" t="s">
        <v>5521</v>
      </c>
      <c r="F1036" s="702" t="s">
        <v>5522</v>
      </c>
      <c r="G1036" s="702" t="s">
        <v>5524</v>
      </c>
      <c r="H1036" s="703">
        <v>42549</v>
      </c>
      <c r="I1036" s="704">
        <v>27.25</v>
      </c>
      <c r="J1036" s="704">
        <v>1</v>
      </c>
      <c r="K1036" s="704">
        <f t="shared" si="16"/>
        <v>27.25</v>
      </c>
      <c r="L1036" s="702"/>
      <c r="M1036" s="702" t="s">
        <v>3780</v>
      </c>
      <c r="N1036" s="703">
        <v>42550</v>
      </c>
      <c r="O1036" s="702" t="s">
        <v>72</v>
      </c>
    </row>
    <row r="1037" spans="1:15" s="705" customFormat="1" x14ac:dyDescent="0.2">
      <c r="A1037" s="702" t="s">
        <v>890</v>
      </c>
      <c r="B1037" s="702" t="s">
        <v>900</v>
      </c>
      <c r="C1037" s="702" t="s">
        <v>891</v>
      </c>
      <c r="D1037" s="702" t="s">
        <v>5520</v>
      </c>
      <c r="E1037" s="702" t="s">
        <v>5521</v>
      </c>
      <c r="F1037" s="702" t="s">
        <v>5522</v>
      </c>
      <c r="G1037" s="702" t="s">
        <v>5525</v>
      </c>
      <c r="H1037" s="703">
        <v>42549</v>
      </c>
      <c r="I1037" s="704">
        <v>135.6</v>
      </c>
      <c r="J1037" s="704">
        <v>1</v>
      </c>
      <c r="K1037" s="704">
        <f t="shared" si="16"/>
        <v>135.6</v>
      </c>
      <c r="L1037" s="702"/>
      <c r="M1037" s="702" t="s">
        <v>3780</v>
      </c>
      <c r="N1037" s="703">
        <v>42550</v>
      </c>
      <c r="O1037" s="702" t="s">
        <v>72</v>
      </c>
    </row>
    <row r="1038" spans="1:15" s="705" customFormat="1" x14ac:dyDescent="0.2">
      <c r="A1038" s="702" t="s">
        <v>890</v>
      </c>
      <c r="B1038" s="702" t="s">
        <v>900</v>
      </c>
      <c r="C1038" s="702" t="s">
        <v>891</v>
      </c>
      <c r="D1038" s="702" t="s">
        <v>5520</v>
      </c>
      <c r="E1038" s="702" t="s">
        <v>5521</v>
      </c>
      <c r="F1038" s="702" t="s">
        <v>5522</v>
      </c>
      <c r="G1038" s="702" t="s">
        <v>5526</v>
      </c>
      <c r="H1038" s="703">
        <v>42549</v>
      </c>
      <c r="I1038" s="704">
        <v>1958.65</v>
      </c>
      <c r="J1038" s="704">
        <v>1</v>
      </c>
      <c r="K1038" s="704">
        <f t="shared" si="16"/>
        <v>1958.65</v>
      </c>
      <c r="L1038" s="702"/>
      <c r="M1038" s="702" t="s">
        <v>3780</v>
      </c>
      <c r="N1038" s="703">
        <v>42550</v>
      </c>
      <c r="O1038" s="702" t="s">
        <v>72</v>
      </c>
    </row>
    <row r="1039" spans="1:15" s="705" customFormat="1" x14ac:dyDescent="0.2">
      <c r="A1039" s="702" t="s">
        <v>890</v>
      </c>
      <c r="B1039" s="702" t="s">
        <v>900</v>
      </c>
      <c r="C1039" s="702" t="s">
        <v>891</v>
      </c>
      <c r="D1039" s="702" t="s">
        <v>5520</v>
      </c>
      <c r="E1039" s="702" t="s">
        <v>5521</v>
      </c>
      <c r="F1039" s="702" t="s">
        <v>5522</v>
      </c>
      <c r="G1039" s="702" t="s">
        <v>5527</v>
      </c>
      <c r="H1039" s="703">
        <v>42549</v>
      </c>
      <c r="I1039" s="704">
        <v>82.3</v>
      </c>
      <c r="J1039" s="704">
        <v>1</v>
      </c>
      <c r="K1039" s="704">
        <f t="shared" si="16"/>
        <v>82.3</v>
      </c>
      <c r="L1039" s="702"/>
      <c r="M1039" s="702" t="s">
        <v>3780</v>
      </c>
      <c r="N1039" s="703">
        <v>42550</v>
      </c>
      <c r="O1039" s="702" t="s">
        <v>72</v>
      </c>
    </row>
    <row r="1040" spans="1:15" s="705" customFormat="1" x14ac:dyDescent="0.2">
      <c r="A1040" s="702" t="s">
        <v>890</v>
      </c>
      <c r="B1040" s="702" t="s">
        <v>900</v>
      </c>
      <c r="C1040" s="702" t="s">
        <v>891</v>
      </c>
      <c r="D1040" s="702" t="s">
        <v>5520</v>
      </c>
      <c r="E1040" s="702" t="s">
        <v>5521</v>
      </c>
      <c r="F1040" s="702" t="s">
        <v>5522</v>
      </c>
      <c r="G1040" s="702" t="s">
        <v>5528</v>
      </c>
      <c r="H1040" s="703">
        <v>42538</v>
      </c>
      <c r="I1040" s="704">
        <v>57.5</v>
      </c>
      <c r="J1040" s="704">
        <v>1</v>
      </c>
      <c r="K1040" s="704">
        <f t="shared" si="16"/>
        <v>57.5</v>
      </c>
      <c r="L1040" s="702"/>
      <c r="M1040" s="702" t="s">
        <v>5529</v>
      </c>
      <c r="N1040" s="703">
        <v>42541</v>
      </c>
      <c r="O1040" s="702" t="s">
        <v>72</v>
      </c>
    </row>
    <row r="1041" spans="1:15" s="705" customFormat="1" x14ac:dyDescent="0.2">
      <c r="A1041" s="702" t="s">
        <v>890</v>
      </c>
      <c r="B1041" s="702" t="s">
        <v>900</v>
      </c>
      <c r="C1041" s="702" t="s">
        <v>891</v>
      </c>
      <c r="D1041" s="702" t="s">
        <v>5520</v>
      </c>
      <c r="E1041" s="702" t="s">
        <v>5521</v>
      </c>
      <c r="F1041" s="702" t="s">
        <v>5522</v>
      </c>
      <c r="G1041" s="702" t="s">
        <v>5530</v>
      </c>
      <c r="H1041" s="703">
        <v>42538</v>
      </c>
      <c r="I1041" s="704">
        <v>100.65</v>
      </c>
      <c r="J1041" s="704">
        <v>1</v>
      </c>
      <c r="K1041" s="704">
        <f t="shared" si="16"/>
        <v>100.65</v>
      </c>
      <c r="L1041" s="702"/>
      <c r="M1041" s="702" t="s">
        <v>3780</v>
      </c>
      <c r="N1041" s="703">
        <v>42541</v>
      </c>
      <c r="O1041" s="702" t="s">
        <v>72</v>
      </c>
    </row>
    <row r="1042" spans="1:15" s="705" customFormat="1" x14ac:dyDescent="0.2">
      <c r="A1042" s="702" t="s">
        <v>890</v>
      </c>
      <c r="B1042" s="702" t="s">
        <v>900</v>
      </c>
      <c r="C1042" s="702" t="s">
        <v>891</v>
      </c>
      <c r="D1042" s="702" t="s">
        <v>5520</v>
      </c>
      <c r="E1042" s="702" t="s">
        <v>5521</v>
      </c>
      <c r="F1042" s="702" t="s">
        <v>5522</v>
      </c>
      <c r="G1042" s="702" t="s">
        <v>5531</v>
      </c>
      <c r="H1042" s="703">
        <v>42538</v>
      </c>
      <c r="I1042" s="704">
        <v>30.5</v>
      </c>
      <c r="J1042" s="704">
        <v>1</v>
      </c>
      <c r="K1042" s="704">
        <f t="shared" si="16"/>
        <v>30.5</v>
      </c>
      <c r="L1042" s="702"/>
      <c r="M1042" s="702" t="s">
        <v>3780</v>
      </c>
      <c r="N1042" s="703">
        <v>42541</v>
      </c>
      <c r="O1042" s="702" t="s">
        <v>72</v>
      </c>
    </row>
    <row r="1043" spans="1:15" s="705" customFormat="1" x14ac:dyDescent="0.2">
      <c r="A1043" s="702" t="s">
        <v>890</v>
      </c>
      <c r="B1043" s="702" t="s">
        <v>900</v>
      </c>
      <c r="C1043" s="702" t="s">
        <v>891</v>
      </c>
      <c r="D1043" s="702" t="s">
        <v>5520</v>
      </c>
      <c r="E1043" s="702" t="s">
        <v>5521</v>
      </c>
      <c r="F1043" s="702" t="s">
        <v>5522</v>
      </c>
      <c r="G1043" s="702" t="s">
        <v>5532</v>
      </c>
      <c r="H1043" s="703">
        <v>42538</v>
      </c>
      <c r="I1043" s="704">
        <v>22.4</v>
      </c>
      <c r="J1043" s="704">
        <v>1</v>
      </c>
      <c r="K1043" s="704">
        <f t="shared" si="16"/>
        <v>22.4</v>
      </c>
      <c r="L1043" s="702"/>
      <c r="M1043" s="702" t="s">
        <v>3780</v>
      </c>
      <c r="N1043" s="703">
        <v>42541</v>
      </c>
      <c r="O1043" s="702" t="s">
        <v>72</v>
      </c>
    </row>
    <row r="1044" spans="1:15" s="705" customFormat="1" x14ac:dyDescent="0.2">
      <c r="A1044" s="702" t="s">
        <v>890</v>
      </c>
      <c r="B1044" s="702" t="s">
        <v>900</v>
      </c>
      <c r="C1044" s="702" t="s">
        <v>891</v>
      </c>
      <c r="D1044" s="702" t="s">
        <v>5520</v>
      </c>
      <c r="E1044" s="702" t="s">
        <v>5521</v>
      </c>
      <c r="F1044" s="702" t="s">
        <v>5522</v>
      </c>
      <c r="G1044" s="702" t="s">
        <v>5533</v>
      </c>
      <c r="H1044" s="703">
        <v>42538</v>
      </c>
      <c r="I1044" s="704">
        <v>98.3</v>
      </c>
      <c r="J1044" s="704">
        <v>1</v>
      </c>
      <c r="K1044" s="704">
        <f t="shared" si="16"/>
        <v>98.3</v>
      </c>
      <c r="L1044" s="702"/>
      <c r="M1044" s="702" t="s">
        <v>3780</v>
      </c>
      <c r="N1044" s="703">
        <v>42541</v>
      </c>
      <c r="O1044" s="702" t="s">
        <v>72</v>
      </c>
    </row>
    <row r="1045" spans="1:15" s="705" customFormat="1" x14ac:dyDescent="0.2">
      <c r="A1045" s="702" t="s">
        <v>890</v>
      </c>
      <c r="B1045" s="702" t="s">
        <v>900</v>
      </c>
      <c r="C1045" s="702" t="s">
        <v>891</v>
      </c>
      <c r="D1045" s="702" t="s">
        <v>5520</v>
      </c>
      <c r="E1045" s="702" t="s">
        <v>5521</v>
      </c>
      <c r="F1045" s="702" t="s">
        <v>5522</v>
      </c>
      <c r="G1045" s="702" t="s">
        <v>5534</v>
      </c>
      <c r="H1045" s="703">
        <v>42538</v>
      </c>
      <c r="I1045" s="704">
        <v>563.79999999999995</v>
      </c>
      <c r="J1045" s="704">
        <v>1</v>
      </c>
      <c r="K1045" s="704">
        <f t="shared" si="16"/>
        <v>563.79999999999995</v>
      </c>
      <c r="L1045" s="702"/>
      <c r="M1045" s="702" t="s">
        <v>380</v>
      </c>
      <c r="N1045" s="703">
        <v>42541</v>
      </c>
      <c r="O1045" s="702" t="s">
        <v>72</v>
      </c>
    </row>
    <row r="1046" spans="1:15" s="705" customFormat="1" x14ac:dyDescent="0.2">
      <c r="A1046" s="702" t="s">
        <v>890</v>
      </c>
      <c r="B1046" s="702" t="s">
        <v>900</v>
      </c>
      <c r="C1046" s="702" t="s">
        <v>891</v>
      </c>
      <c r="D1046" s="702" t="s">
        <v>5535</v>
      </c>
      <c r="E1046" s="702" t="s">
        <v>5536</v>
      </c>
      <c r="F1046" s="702" t="s">
        <v>5537</v>
      </c>
      <c r="G1046" s="702" t="s">
        <v>5538</v>
      </c>
      <c r="H1046" s="703">
        <v>42492</v>
      </c>
      <c r="I1046" s="704">
        <v>280.01</v>
      </c>
      <c r="J1046" s="704">
        <v>1</v>
      </c>
      <c r="K1046" s="704">
        <f t="shared" si="16"/>
        <v>280.01</v>
      </c>
      <c r="L1046" s="702"/>
      <c r="M1046" s="702" t="s">
        <v>378</v>
      </c>
      <c r="N1046" s="703">
        <v>42544</v>
      </c>
      <c r="O1046" s="702" t="s">
        <v>72</v>
      </c>
    </row>
    <row r="1047" spans="1:15" s="705" customFormat="1" x14ac:dyDescent="0.2">
      <c r="A1047" s="702" t="s">
        <v>890</v>
      </c>
      <c r="B1047" s="702" t="s">
        <v>900</v>
      </c>
      <c r="C1047" s="702" t="s">
        <v>891</v>
      </c>
      <c r="D1047" s="702" t="s">
        <v>5539</v>
      </c>
      <c r="E1047" s="702" t="s">
        <v>5540</v>
      </c>
      <c r="F1047" s="702" t="s">
        <v>5541</v>
      </c>
      <c r="G1047" s="702" t="s">
        <v>5542</v>
      </c>
      <c r="H1047" s="703">
        <v>42485</v>
      </c>
      <c r="I1047" s="704">
        <v>560</v>
      </c>
      <c r="J1047" s="704">
        <v>1</v>
      </c>
      <c r="K1047" s="704">
        <f t="shared" si="16"/>
        <v>560</v>
      </c>
      <c r="L1047" s="702"/>
      <c r="M1047" s="702" t="s">
        <v>378</v>
      </c>
      <c r="N1047" s="703">
        <v>42544</v>
      </c>
      <c r="O1047" s="702" t="s">
        <v>72</v>
      </c>
    </row>
    <row r="1048" spans="1:15" s="705" customFormat="1" x14ac:dyDescent="0.2">
      <c r="A1048" s="702" t="s">
        <v>890</v>
      </c>
      <c r="B1048" s="702" t="s">
        <v>900</v>
      </c>
      <c r="C1048" s="702" t="s">
        <v>891</v>
      </c>
      <c r="D1048" s="702" t="s">
        <v>212</v>
      </c>
      <c r="E1048" s="702" t="s">
        <v>213</v>
      </c>
      <c r="F1048" s="702" t="s">
        <v>214</v>
      </c>
      <c r="G1048" s="702" t="s">
        <v>5543</v>
      </c>
      <c r="H1048" s="703">
        <v>42551</v>
      </c>
      <c r="I1048" s="704">
        <v>2885.85</v>
      </c>
      <c r="J1048" s="704">
        <v>1</v>
      </c>
      <c r="K1048" s="704">
        <f t="shared" si="16"/>
        <v>2885.85</v>
      </c>
      <c r="L1048" s="702" t="s">
        <v>5544</v>
      </c>
      <c r="M1048" s="702" t="s">
        <v>145</v>
      </c>
      <c r="N1048" s="703">
        <v>42551</v>
      </c>
      <c r="O1048" s="702" t="s">
        <v>72</v>
      </c>
    </row>
    <row r="1049" spans="1:15" s="705" customFormat="1" x14ac:dyDescent="0.2">
      <c r="A1049" s="702" t="s">
        <v>890</v>
      </c>
      <c r="B1049" s="702" t="s">
        <v>900</v>
      </c>
      <c r="C1049" s="702" t="s">
        <v>891</v>
      </c>
      <c r="D1049" s="702" t="s">
        <v>212</v>
      </c>
      <c r="E1049" s="702" t="s">
        <v>213</v>
      </c>
      <c r="F1049" s="702" t="s">
        <v>214</v>
      </c>
      <c r="G1049" s="702" t="s">
        <v>5545</v>
      </c>
      <c r="H1049" s="703">
        <v>42551</v>
      </c>
      <c r="I1049" s="704">
        <v>64.37</v>
      </c>
      <c r="J1049" s="704">
        <v>1</v>
      </c>
      <c r="K1049" s="704">
        <f t="shared" si="16"/>
        <v>64.37</v>
      </c>
      <c r="L1049" s="702" t="s">
        <v>5546</v>
      </c>
      <c r="M1049" s="702" t="s">
        <v>423</v>
      </c>
      <c r="N1049" s="703">
        <v>42551</v>
      </c>
      <c r="O1049" s="702" t="s">
        <v>72</v>
      </c>
    </row>
    <row r="1050" spans="1:15" s="705" customFormat="1" x14ac:dyDescent="0.2">
      <c r="A1050" s="702" t="s">
        <v>890</v>
      </c>
      <c r="B1050" s="702" t="s">
        <v>900</v>
      </c>
      <c r="C1050" s="702" t="s">
        <v>891</v>
      </c>
      <c r="D1050" s="702" t="s">
        <v>212</v>
      </c>
      <c r="E1050" s="702" t="s">
        <v>213</v>
      </c>
      <c r="F1050" s="702" t="s">
        <v>214</v>
      </c>
      <c r="G1050" s="702" t="s">
        <v>5547</v>
      </c>
      <c r="H1050" s="703">
        <v>42551</v>
      </c>
      <c r="I1050" s="704">
        <v>193.84</v>
      </c>
      <c r="J1050" s="704">
        <v>1</v>
      </c>
      <c r="K1050" s="704">
        <f t="shared" si="16"/>
        <v>193.84</v>
      </c>
      <c r="L1050" s="702" t="s">
        <v>5548</v>
      </c>
      <c r="M1050" s="702" t="s">
        <v>377</v>
      </c>
      <c r="N1050" s="703">
        <v>42551</v>
      </c>
      <c r="O1050" s="702" t="s">
        <v>72</v>
      </c>
    </row>
    <row r="1051" spans="1:15" s="705" customFormat="1" x14ac:dyDescent="0.2">
      <c r="A1051" s="702" t="s">
        <v>890</v>
      </c>
      <c r="B1051" s="702" t="s">
        <v>900</v>
      </c>
      <c r="C1051" s="702" t="s">
        <v>891</v>
      </c>
      <c r="D1051" s="702" t="s">
        <v>212</v>
      </c>
      <c r="E1051" s="702" t="s">
        <v>213</v>
      </c>
      <c r="F1051" s="702" t="s">
        <v>214</v>
      </c>
      <c r="G1051" s="702" t="s">
        <v>5549</v>
      </c>
      <c r="H1051" s="703">
        <v>42551</v>
      </c>
      <c r="I1051" s="704">
        <v>19.97</v>
      </c>
      <c r="J1051" s="704">
        <v>1</v>
      </c>
      <c r="K1051" s="704">
        <f t="shared" si="16"/>
        <v>19.97</v>
      </c>
      <c r="L1051" s="702" t="s">
        <v>5550</v>
      </c>
      <c r="M1051" s="702" t="s">
        <v>5551</v>
      </c>
      <c r="N1051" s="703">
        <v>42551</v>
      </c>
      <c r="O1051" s="702" t="s">
        <v>72</v>
      </c>
    </row>
    <row r="1052" spans="1:15" s="705" customFormat="1" x14ac:dyDescent="0.2">
      <c r="A1052" s="702" t="s">
        <v>890</v>
      </c>
      <c r="B1052" s="702" t="s">
        <v>900</v>
      </c>
      <c r="C1052" s="702" t="s">
        <v>891</v>
      </c>
      <c r="D1052" s="702" t="s">
        <v>212</v>
      </c>
      <c r="E1052" s="702" t="s">
        <v>213</v>
      </c>
      <c r="F1052" s="702" t="s">
        <v>214</v>
      </c>
      <c r="G1052" s="702" t="s">
        <v>5552</v>
      </c>
      <c r="H1052" s="703">
        <v>42550</v>
      </c>
      <c r="I1052" s="704">
        <v>748.39</v>
      </c>
      <c r="J1052" s="704">
        <v>1</v>
      </c>
      <c r="K1052" s="704">
        <f t="shared" si="16"/>
        <v>748.39</v>
      </c>
      <c r="L1052" s="702" t="s">
        <v>5553</v>
      </c>
      <c r="M1052" s="702" t="s">
        <v>377</v>
      </c>
      <c r="N1052" s="703">
        <v>42551</v>
      </c>
      <c r="O1052" s="702" t="s">
        <v>72</v>
      </c>
    </row>
    <row r="1053" spans="1:15" s="705" customFormat="1" x14ac:dyDescent="0.2">
      <c r="A1053" s="702" t="s">
        <v>890</v>
      </c>
      <c r="B1053" s="702" t="s">
        <v>900</v>
      </c>
      <c r="C1053" s="702" t="s">
        <v>891</v>
      </c>
      <c r="D1053" s="702" t="s">
        <v>212</v>
      </c>
      <c r="E1053" s="702" t="s">
        <v>213</v>
      </c>
      <c r="F1053" s="702" t="s">
        <v>214</v>
      </c>
      <c r="G1053" s="702" t="s">
        <v>5554</v>
      </c>
      <c r="H1053" s="703">
        <v>42550</v>
      </c>
      <c r="I1053" s="704">
        <v>199.99</v>
      </c>
      <c r="J1053" s="704">
        <v>1</v>
      </c>
      <c r="K1053" s="704">
        <f t="shared" si="16"/>
        <v>199.99</v>
      </c>
      <c r="L1053" s="702" t="s">
        <v>5555</v>
      </c>
      <c r="M1053" s="702" t="s">
        <v>419</v>
      </c>
      <c r="N1053" s="703">
        <v>42551</v>
      </c>
      <c r="O1053" s="702" t="s">
        <v>72</v>
      </c>
    </row>
    <row r="1054" spans="1:15" s="705" customFormat="1" x14ac:dyDescent="0.2">
      <c r="A1054" s="702" t="s">
        <v>890</v>
      </c>
      <c r="B1054" s="702" t="s">
        <v>900</v>
      </c>
      <c r="C1054" s="702" t="s">
        <v>891</v>
      </c>
      <c r="D1054" s="702" t="s">
        <v>212</v>
      </c>
      <c r="E1054" s="702" t="s">
        <v>213</v>
      </c>
      <c r="F1054" s="702" t="s">
        <v>214</v>
      </c>
      <c r="G1054" s="702" t="s">
        <v>5556</v>
      </c>
      <c r="H1054" s="703">
        <v>42550</v>
      </c>
      <c r="I1054" s="704">
        <v>60.66</v>
      </c>
      <c r="J1054" s="704">
        <v>1</v>
      </c>
      <c r="K1054" s="704">
        <f t="shared" si="16"/>
        <v>60.66</v>
      </c>
      <c r="L1054" s="702" t="s">
        <v>5557</v>
      </c>
      <c r="M1054" s="702" t="s">
        <v>145</v>
      </c>
      <c r="N1054" s="703">
        <v>42550</v>
      </c>
      <c r="O1054" s="702" t="s">
        <v>72</v>
      </c>
    </row>
    <row r="1055" spans="1:15" s="705" customFormat="1" x14ac:dyDescent="0.2">
      <c r="A1055" s="702" t="s">
        <v>890</v>
      </c>
      <c r="B1055" s="702" t="s">
        <v>900</v>
      </c>
      <c r="C1055" s="702" t="s">
        <v>891</v>
      </c>
      <c r="D1055" s="702" t="s">
        <v>212</v>
      </c>
      <c r="E1055" s="702" t="s">
        <v>213</v>
      </c>
      <c r="F1055" s="702" t="s">
        <v>214</v>
      </c>
      <c r="G1055" s="702" t="s">
        <v>5558</v>
      </c>
      <c r="H1055" s="703">
        <v>42550</v>
      </c>
      <c r="I1055" s="704">
        <v>559.02</v>
      </c>
      <c r="J1055" s="704">
        <v>1</v>
      </c>
      <c r="K1055" s="704">
        <f t="shared" si="16"/>
        <v>559.02</v>
      </c>
      <c r="L1055" s="702" t="s">
        <v>5559</v>
      </c>
      <c r="M1055" s="702" t="s">
        <v>340</v>
      </c>
      <c r="N1055" s="703">
        <v>42550</v>
      </c>
      <c r="O1055" s="702" t="s">
        <v>72</v>
      </c>
    </row>
    <row r="1056" spans="1:15" s="705" customFormat="1" x14ac:dyDescent="0.2">
      <c r="A1056" s="702" t="s">
        <v>890</v>
      </c>
      <c r="B1056" s="702" t="s">
        <v>900</v>
      </c>
      <c r="C1056" s="702" t="s">
        <v>891</v>
      </c>
      <c r="D1056" s="702" t="s">
        <v>212</v>
      </c>
      <c r="E1056" s="702" t="s">
        <v>213</v>
      </c>
      <c r="F1056" s="702" t="s">
        <v>214</v>
      </c>
      <c r="G1056" s="702" t="s">
        <v>5560</v>
      </c>
      <c r="H1056" s="703">
        <v>42550</v>
      </c>
      <c r="I1056" s="704">
        <v>599.70000000000005</v>
      </c>
      <c r="J1056" s="704">
        <v>1</v>
      </c>
      <c r="K1056" s="704">
        <f t="shared" si="16"/>
        <v>599.70000000000005</v>
      </c>
      <c r="L1056" s="702"/>
      <c r="M1056" s="702" t="s">
        <v>5561</v>
      </c>
      <c r="N1056" s="703">
        <v>42550</v>
      </c>
      <c r="O1056" s="702" t="s">
        <v>1735</v>
      </c>
    </row>
    <row r="1057" spans="1:15" s="705" customFormat="1" x14ac:dyDescent="0.2">
      <c r="A1057" s="702" t="s">
        <v>890</v>
      </c>
      <c r="B1057" s="702" t="s">
        <v>900</v>
      </c>
      <c r="C1057" s="702" t="s">
        <v>891</v>
      </c>
      <c r="D1057" s="702" t="s">
        <v>212</v>
      </c>
      <c r="E1057" s="702" t="s">
        <v>213</v>
      </c>
      <c r="F1057" s="702" t="s">
        <v>214</v>
      </c>
      <c r="G1057" s="702" t="s">
        <v>5562</v>
      </c>
      <c r="H1057" s="703">
        <v>42550</v>
      </c>
      <c r="I1057" s="704">
        <v>674.95</v>
      </c>
      <c r="J1057" s="704">
        <v>1</v>
      </c>
      <c r="K1057" s="704">
        <f t="shared" si="16"/>
        <v>674.95</v>
      </c>
      <c r="L1057" s="702" t="s">
        <v>5557</v>
      </c>
      <c r="M1057" s="702" t="s">
        <v>145</v>
      </c>
      <c r="N1057" s="703">
        <v>42550</v>
      </c>
      <c r="O1057" s="702" t="s">
        <v>72</v>
      </c>
    </row>
    <row r="1058" spans="1:15" s="705" customFormat="1" x14ac:dyDescent="0.2">
      <c r="A1058" s="702" t="s">
        <v>890</v>
      </c>
      <c r="B1058" s="702" t="s">
        <v>900</v>
      </c>
      <c r="C1058" s="702" t="s">
        <v>891</v>
      </c>
      <c r="D1058" s="702" t="s">
        <v>212</v>
      </c>
      <c r="E1058" s="702" t="s">
        <v>213</v>
      </c>
      <c r="F1058" s="702" t="s">
        <v>214</v>
      </c>
      <c r="G1058" s="702" t="s">
        <v>5563</v>
      </c>
      <c r="H1058" s="703">
        <v>42550</v>
      </c>
      <c r="I1058" s="704">
        <v>82.76</v>
      </c>
      <c r="J1058" s="704">
        <v>1</v>
      </c>
      <c r="K1058" s="704">
        <f t="shared" si="16"/>
        <v>82.76</v>
      </c>
      <c r="L1058" s="702" t="s">
        <v>5557</v>
      </c>
      <c r="M1058" s="702" t="s">
        <v>145</v>
      </c>
      <c r="N1058" s="703">
        <v>42550</v>
      </c>
      <c r="O1058" s="702" t="s">
        <v>72</v>
      </c>
    </row>
    <row r="1059" spans="1:15" s="705" customFormat="1" x14ac:dyDescent="0.2">
      <c r="A1059" s="702" t="s">
        <v>890</v>
      </c>
      <c r="B1059" s="702" t="s">
        <v>900</v>
      </c>
      <c r="C1059" s="702" t="s">
        <v>891</v>
      </c>
      <c r="D1059" s="702" t="s">
        <v>212</v>
      </c>
      <c r="E1059" s="702" t="s">
        <v>213</v>
      </c>
      <c r="F1059" s="702" t="s">
        <v>214</v>
      </c>
      <c r="G1059" s="702" t="s">
        <v>5564</v>
      </c>
      <c r="H1059" s="703">
        <v>42544</v>
      </c>
      <c r="I1059" s="704">
        <v>253.23</v>
      </c>
      <c r="J1059" s="704">
        <v>1</v>
      </c>
      <c r="K1059" s="704">
        <f t="shared" si="16"/>
        <v>253.23</v>
      </c>
      <c r="L1059" s="702" t="s">
        <v>5565</v>
      </c>
      <c r="M1059" s="702" t="s">
        <v>418</v>
      </c>
      <c r="N1059" s="703">
        <v>42544</v>
      </c>
      <c r="O1059" s="702" t="s">
        <v>72</v>
      </c>
    </row>
    <row r="1060" spans="1:15" s="705" customFormat="1" x14ac:dyDescent="0.2">
      <c r="A1060" s="702" t="s">
        <v>890</v>
      </c>
      <c r="B1060" s="702" t="s">
        <v>900</v>
      </c>
      <c r="C1060" s="702" t="s">
        <v>891</v>
      </c>
      <c r="D1060" s="702" t="s">
        <v>212</v>
      </c>
      <c r="E1060" s="702" t="s">
        <v>213</v>
      </c>
      <c r="F1060" s="702" t="s">
        <v>214</v>
      </c>
      <c r="G1060" s="702" t="s">
        <v>5566</v>
      </c>
      <c r="H1060" s="703">
        <v>42544</v>
      </c>
      <c r="I1060" s="704">
        <v>58.69</v>
      </c>
      <c r="J1060" s="704">
        <v>1</v>
      </c>
      <c r="K1060" s="704">
        <f t="shared" si="16"/>
        <v>58.69</v>
      </c>
      <c r="L1060" s="702" t="s">
        <v>5567</v>
      </c>
      <c r="M1060" s="702" t="s">
        <v>466</v>
      </c>
      <c r="N1060" s="703">
        <v>42544</v>
      </c>
      <c r="O1060" s="702" t="s">
        <v>72</v>
      </c>
    </row>
    <row r="1061" spans="1:15" s="705" customFormat="1" x14ac:dyDescent="0.2">
      <c r="A1061" s="702" t="s">
        <v>890</v>
      </c>
      <c r="B1061" s="702" t="s">
        <v>900</v>
      </c>
      <c r="C1061" s="702" t="s">
        <v>891</v>
      </c>
      <c r="D1061" s="702" t="s">
        <v>212</v>
      </c>
      <c r="E1061" s="702" t="s">
        <v>213</v>
      </c>
      <c r="F1061" s="702" t="s">
        <v>214</v>
      </c>
      <c r="G1061" s="702" t="s">
        <v>5568</v>
      </c>
      <c r="H1061" s="703">
        <v>42531</v>
      </c>
      <c r="I1061" s="704">
        <v>599.67999999999995</v>
      </c>
      <c r="J1061" s="704">
        <v>1</v>
      </c>
      <c r="K1061" s="704">
        <f t="shared" si="16"/>
        <v>599.67999999999995</v>
      </c>
      <c r="L1061" s="702" t="s">
        <v>5569</v>
      </c>
      <c r="M1061" s="702" t="s">
        <v>377</v>
      </c>
      <c r="N1061" s="703">
        <v>42531</v>
      </c>
      <c r="O1061" s="702" t="s">
        <v>72</v>
      </c>
    </row>
    <row r="1062" spans="1:15" s="705" customFormat="1" x14ac:dyDescent="0.2">
      <c r="A1062" s="702" t="s">
        <v>890</v>
      </c>
      <c r="B1062" s="702" t="s">
        <v>900</v>
      </c>
      <c r="C1062" s="702" t="s">
        <v>891</v>
      </c>
      <c r="D1062" s="702" t="s">
        <v>212</v>
      </c>
      <c r="E1062" s="702" t="s">
        <v>213</v>
      </c>
      <c r="F1062" s="702" t="s">
        <v>214</v>
      </c>
      <c r="G1062" s="702" t="s">
        <v>5570</v>
      </c>
      <c r="H1062" s="703">
        <v>42524</v>
      </c>
      <c r="I1062" s="704">
        <v>580.79999999999995</v>
      </c>
      <c r="J1062" s="704">
        <v>1</v>
      </c>
      <c r="K1062" s="704">
        <f t="shared" si="16"/>
        <v>580.79999999999995</v>
      </c>
      <c r="L1062" s="702" t="s">
        <v>5557</v>
      </c>
      <c r="M1062" s="702" t="s">
        <v>145</v>
      </c>
      <c r="N1062" s="703">
        <v>42527</v>
      </c>
      <c r="O1062" s="702" t="s">
        <v>72</v>
      </c>
    </row>
    <row r="1063" spans="1:15" s="705" customFormat="1" x14ac:dyDescent="0.2">
      <c r="A1063" s="702" t="s">
        <v>890</v>
      </c>
      <c r="B1063" s="702" t="s">
        <v>900</v>
      </c>
      <c r="C1063" s="702" t="s">
        <v>891</v>
      </c>
      <c r="D1063" s="702" t="s">
        <v>5571</v>
      </c>
      <c r="E1063" s="702" t="s">
        <v>5572</v>
      </c>
      <c r="F1063" s="702" t="s">
        <v>5573</v>
      </c>
      <c r="G1063" s="702" t="s">
        <v>5574</v>
      </c>
      <c r="H1063" s="703">
        <v>42521</v>
      </c>
      <c r="I1063" s="704">
        <v>46.09</v>
      </c>
      <c r="J1063" s="704">
        <v>1</v>
      </c>
      <c r="K1063" s="704">
        <f t="shared" si="16"/>
        <v>46.09</v>
      </c>
      <c r="L1063" s="702"/>
      <c r="M1063" s="702" t="s">
        <v>1672</v>
      </c>
      <c r="N1063" s="703">
        <v>42551</v>
      </c>
      <c r="O1063" s="702" t="s">
        <v>72</v>
      </c>
    </row>
    <row r="1064" spans="1:15" s="705" customFormat="1" x14ac:dyDescent="0.2">
      <c r="A1064" s="702" t="s">
        <v>890</v>
      </c>
      <c r="B1064" s="702" t="s">
        <v>900</v>
      </c>
      <c r="C1064" s="702" t="s">
        <v>891</v>
      </c>
      <c r="D1064" s="702" t="s">
        <v>5575</v>
      </c>
      <c r="E1064" s="702" t="s">
        <v>5576</v>
      </c>
      <c r="F1064" s="702" t="s">
        <v>5577</v>
      </c>
      <c r="G1064" s="702" t="s">
        <v>5578</v>
      </c>
      <c r="H1064" s="703">
        <v>42521</v>
      </c>
      <c r="I1064" s="704">
        <v>1123.94</v>
      </c>
      <c r="J1064" s="704">
        <v>1</v>
      </c>
      <c r="K1064" s="704">
        <f t="shared" si="16"/>
        <v>1123.94</v>
      </c>
      <c r="L1064" s="702"/>
      <c r="M1064" s="702" t="s">
        <v>93</v>
      </c>
      <c r="N1064" s="703">
        <v>42537</v>
      </c>
      <c r="O1064" s="702" t="s">
        <v>72</v>
      </c>
    </row>
    <row r="1065" spans="1:15" s="705" customFormat="1" x14ac:dyDescent="0.2">
      <c r="A1065" s="702" t="s">
        <v>890</v>
      </c>
      <c r="B1065" s="702" t="s">
        <v>900</v>
      </c>
      <c r="C1065" s="702" t="s">
        <v>891</v>
      </c>
      <c r="D1065" s="702" t="s">
        <v>5579</v>
      </c>
      <c r="E1065" s="702" t="s">
        <v>5580</v>
      </c>
      <c r="F1065" s="702" t="s">
        <v>5581</v>
      </c>
      <c r="G1065" s="702" t="s">
        <v>5582</v>
      </c>
      <c r="H1065" s="703">
        <v>42517</v>
      </c>
      <c r="I1065" s="704">
        <v>1450.79</v>
      </c>
      <c r="J1065" s="704">
        <v>1</v>
      </c>
      <c r="K1065" s="704">
        <f t="shared" si="16"/>
        <v>1450.79</v>
      </c>
      <c r="L1065" s="702"/>
      <c r="M1065" s="702" t="s">
        <v>383</v>
      </c>
      <c r="N1065" s="703">
        <v>42522</v>
      </c>
      <c r="O1065" s="702" t="s">
        <v>72</v>
      </c>
    </row>
    <row r="1066" spans="1:15" s="705" customFormat="1" x14ac:dyDescent="0.2">
      <c r="A1066" s="702" t="s">
        <v>890</v>
      </c>
      <c r="B1066" s="702" t="s">
        <v>900</v>
      </c>
      <c r="C1066" s="702" t="s">
        <v>891</v>
      </c>
      <c r="D1066" s="702" t="s">
        <v>5583</v>
      </c>
      <c r="E1066" s="702" t="s">
        <v>5584</v>
      </c>
      <c r="F1066" s="702" t="s">
        <v>5585</v>
      </c>
      <c r="G1066" s="702" t="s">
        <v>5586</v>
      </c>
      <c r="H1066" s="703">
        <v>42534</v>
      </c>
      <c r="I1066" s="704">
        <v>598.28</v>
      </c>
      <c r="J1066" s="704">
        <v>1</v>
      </c>
      <c r="K1066" s="704">
        <f t="shared" si="16"/>
        <v>598.28</v>
      </c>
      <c r="L1066" s="702" t="s">
        <v>5587</v>
      </c>
      <c r="M1066" s="702" t="s">
        <v>174</v>
      </c>
      <c r="N1066" s="703">
        <v>42548</v>
      </c>
      <c r="O1066" s="702" t="s">
        <v>72</v>
      </c>
    </row>
    <row r="1067" spans="1:15" s="705" customFormat="1" x14ac:dyDescent="0.2">
      <c r="A1067" s="702" t="s">
        <v>890</v>
      </c>
      <c r="B1067" s="702" t="s">
        <v>900</v>
      </c>
      <c r="C1067" s="702" t="s">
        <v>891</v>
      </c>
      <c r="D1067" s="702" t="s">
        <v>5583</v>
      </c>
      <c r="E1067" s="702" t="s">
        <v>5584</v>
      </c>
      <c r="F1067" s="702" t="s">
        <v>5585</v>
      </c>
      <c r="G1067" s="702" t="s">
        <v>5588</v>
      </c>
      <c r="H1067" s="703">
        <v>42530</v>
      </c>
      <c r="I1067" s="704">
        <v>129.97999999999999</v>
      </c>
      <c r="J1067" s="704">
        <v>1</v>
      </c>
      <c r="K1067" s="704">
        <f t="shared" si="16"/>
        <v>129.97999999999999</v>
      </c>
      <c r="L1067" s="702" t="s">
        <v>5589</v>
      </c>
      <c r="M1067" s="702" t="s">
        <v>97</v>
      </c>
      <c r="N1067" s="703">
        <v>42548</v>
      </c>
      <c r="O1067" s="702" t="s">
        <v>72</v>
      </c>
    </row>
    <row r="1068" spans="1:15" s="705" customFormat="1" x14ac:dyDescent="0.2">
      <c r="A1068" s="702" t="s">
        <v>890</v>
      </c>
      <c r="B1068" s="702" t="s">
        <v>900</v>
      </c>
      <c r="C1068" s="702" t="s">
        <v>891</v>
      </c>
      <c r="D1068" s="702" t="s">
        <v>5590</v>
      </c>
      <c r="E1068" s="702" t="s">
        <v>5591</v>
      </c>
      <c r="F1068" s="702" t="s">
        <v>5592</v>
      </c>
      <c r="G1068" s="702" t="s">
        <v>5593</v>
      </c>
      <c r="H1068" s="703">
        <v>42542</v>
      </c>
      <c r="I1068" s="704">
        <v>1000</v>
      </c>
      <c r="J1068" s="704">
        <v>1</v>
      </c>
      <c r="K1068" s="704">
        <f t="shared" si="16"/>
        <v>1000</v>
      </c>
      <c r="L1068" s="702"/>
      <c r="M1068" s="702" t="s">
        <v>378</v>
      </c>
      <c r="N1068" s="703">
        <v>42549</v>
      </c>
      <c r="O1068" s="702" t="s">
        <v>72</v>
      </c>
    </row>
    <row r="1069" spans="1:15" s="705" customFormat="1" x14ac:dyDescent="0.2">
      <c r="A1069" s="702" t="s">
        <v>890</v>
      </c>
      <c r="B1069" s="702" t="s">
        <v>900</v>
      </c>
      <c r="C1069" s="702" t="s">
        <v>891</v>
      </c>
      <c r="D1069" s="702" t="s">
        <v>5594</v>
      </c>
      <c r="E1069" s="702" t="s">
        <v>5595</v>
      </c>
      <c r="F1069" s="702" t="s">
        <v>5596</v>
      </c>
      <c r="G1069" s="702" t="s">
        <v>5597</v>
      </c>
      <c r="H1069" s="703">
        <v>42528</v>
      </c>
      <c r="I1069" s="704">
        <v>6</v>
      </c>
      <c r="J1069" s="704">
        <v>1</v>
      </c>
      <c r="K1069" s="704">
        <f t="shared" si="16"/>
        <v>6</v>
      </c>
      <c r="L1069" s="702" t="s">
        <v>5598</v>
      </c>
      <c r="M1069" s="702" t="s">
        <v>153</v>
      </c>
      <c r="N1069" s="703">
        <v>42548</v>
      </c>
      <c r="O1069" s="702" t="s">
        <v>72</v>
      </c>
    </row>
    <row r="1070" spans="1:15" s="705" customFormat="1" x14ac:dyDescent="0.2">
      <c r="A1070" s="702" t="s">
        <v>890</v>
      </c>
      <c r="B1070" s="702" t="s">
        <v>900</v>
      </c>
      <c r="C1070" s="702" t="s">
        <v>891</v>
      </c>
      <c r="D1070" s="702" t="s">
        <v>5594</v>
      </c>
      <c r="E1070" s="702" t="s">
        <v>5595</v>
      </c>
      <c r="F1070" s="702" t="s">
        <v>5596</v>
      </c>
      <c r="G1070" s="702" t="s">
        <v>5599</v>
      </c>
      <c r="H1070" s="703">
        <v>42544</v>
      </c>
      <c r="I1070" s="704">
        <v>200</v>
      </c>
      <c r="J1070" s="704">
        <v>1</v>
      </c>
      <c r="K1070" s="704">
        <f t="shared" si="16"/>
        <v>200</v>
      </c>
      <c r="L1070" s="702" t="s">
        <v>5600</v>
      </c>
      <c r="M1070" s="702" t="s">
        <v>274</v>
      </c>
      <c r="N1070" s="703">
        <v>42544</v>
      </c>
      <c r="O1070" s="702" t="s">
        <v>72</v>
      </c>
    </row>
    <row r="1071" spans="1:15" s="705" customFormat="1" x14ac:dyDescent="0.2">
      <c r="A1071" s="702" t="s">
        <v>890</v>
      </c>
      <c r="B1071" s="702" t="s">
        <v>900</v>
      </c>
      <c r="C1071" s="702" t="s">
        <v>891</v>
      </c>
      <c r="D1071" s="702" t="s">
        <v>5594</v>
      </c>
      <c r="E1071" s="702" t="s">
        <v>5595</v>
      </c>
      <c r="F1071" s="702" t="s">
        <v>5596</v>
      </c>
      <c r="G1071" s="702" t="s">
        <v>5601</v>
      </c>
      <c r="H1071" s="703">
        <v>42543</v>
      </c>
      <c r="I1071" s="704">
        <v>17</v>
      </c>
      <c r="J1071" s="704">
        <v>1</v>
      </c>
      <c r="K1071" s="704">
        <f t="shared" si="16"/>
        <v>17</v>
      </c>
      <c r="L1071" s="702" t="s">
        <v>5602</v>
      </c>
      <c r="M1071" s="702" t="s">
        <v>419</v>
      </c>
      <c r="N1071" s="703">
        <v>42544</v>
      </c>
      <c r="O1071" s="702" t="s">
        <v>72</v>
      </c>
    </row>
    <row r="1072" spans="1:15" s="705" customFormat="1" x14ac:dyDescent="0.2">
      <c r="A1072" s="702" t="s">
        <v>890</v>
      </c>
      <c r="B1072" s="702" t="s">
        <v>900</v>
      </c>
      <c r="C1072" s="702" t="s">
        <v>891</v>
      </c>
      <c r="D1072" s="702" t="s">
        <v>5594</v>
      </c>
      <c r="E1072" s="702" t="s">
        <v>5595</v>
      </c>
      <c r="F1072" s="702" t="s">
        <v>5596</v>
      </c>
      <c r="G1072" s="702" t="s">
        <v>5603</v>
      </c>
      <c r="H1072" s="703">
        <v>42543</v>
      </c>
      <c r="I1072" s="704">
        <v>260</v>
      </c>
      <c r="J1072" s="704">
        <v>1</v>
      </c>
      <c r="K1072" s="704">
        <f t="shared" si="16"/>
        <v>260</v>
      </c>
      <c r="L1072" s="702" t="s">
        <v>5604</v>
      </c>
      <c r="M1072" s="702" t="s">
        <v>274</v>
      </c>
      <c r="N1072" s="703">
        <v>42544</v>
      </c>
      <c r="O1072" s="702" t="s">
        <v>72</v>
      </c>
    </row>
    <row r="1073" spans="1:15" s="705" customFormat="1" x14ac:dyDescent="0.2">
      <c r="A1073" s="702" t="s">
        <v>890</v>
      </c>
      <c r="B1073" s="702" t="s">
        <v>900</v>
      </c>
      <c r="C1073" s="702" t="s">
        <v>891</v>
      </c>
      <c r="D1073" s="702" t="s">
        <v>5594</v>
      </c>
      <c r="E1073" s="702" t="s">
        <v>5595</v>
      </c>
      <c r="F1073" s="702" t="s">
        <v>5596</v>
      </c>
      <c r="G1073" s="702" t="s">
        <v>5605</v>
      </c>
      <c r="H1073" s="703">
        <v>42541</v>
      </c>
      <c r="I1073" s="704">
        <v>250</v>
      </c>
      <c r="J1073" s="704">
        <v>1</v>
      </c>
      <c r="K1073" s="704">
        <f t="shared" si="16"/>
        <v>250</v>
      </c>
      <c r="L1073" s="702" t="s">
        <v>5606</v>
      </c>
      <c r="M1073" s="702" t="s">
        <v>274</v>
      </c>
      <c r="N1073" s="703">
        <v>42541</v>
      </c>
      <c r="O1073" s="702" t="s">
        <v>72</v>
      </c>
    </row>
    <row r="1074" spans="1:15" s="705" customFormat="1" x14ac:dyDescent="0.2">
      <c r="A1074" s="702" t="s">
        <v>890</v>
      </c>
      <c r="B1074" s="702" t="s">
        <v>900</v>
      </c>
      <c r="C1074" s="702" t="s">
        <v>891</v>
      </c>
      <c r="D1074" s="702" t="s">
        <v>5594</v>
      </c>
      <c r="E1074" s="702" t="s">
        <v>5595</v>
      </c>
      <c r="F1074" s="702" t="s">
        <v>5596</v>
      </c>
      <c r="G1074" s="702" t="s">
        <v>5607</v>
      </c>
      <c r="H1074" s="703">
        <v>42538</v>
      </c>
      <c r="I1074" s="704">
        <v>260</v>
      </c>
      <c r="J1074" s="704">
        <v>1</v>
      </c>
      <c r="K1074" s="704">
        <f t="shared" si="16"/>
        <v>260</v>
      </c>
      <c r="L1074" s="702" t="s">
        <v>5604</v>
      </c>
      <c r="M1074" s="702" t="s">
        <v>274</v>
      </c>
      <c r="N1074" s="703">
        <v>42541</v>
      </c>
      <c r="O1074" s="702" t="s">
        <v>72</v>
      </c>
    </row>
    <row r="1075" spans="1:15" s="705" customFormat="1" x14ac:dyDescent="0.2">
      <c r="A1075" s="702" t="s">
        <v>890</v>
      </c>
      <c r="B1075" s="702" t="s">
        <v>900</v>
      </c>
      <c r="C1075" s="702" t="s">
        <v>891</v>
      </c>
      <c r="D1075" s="702" t="s">
        <v>5594</v>
      </c>
      <c r="E1075" s="702" t="s">
        <v>5595</v>
      </c>
      <c r="F1075" s="702" t="s">
        <v>5596</v>
      </c>
      <c r="G1075" s="702" t="s">
        <v>5608</v>
      </c>
      <c r="H1075" s="703">
        <v>42536</v>
      </c>
      <c r="I1075" s="704">
        <v>21.75</v>
      </c>
      <c r="J1075" s="704">
        <v>1</v>
      </c>
      <c r="K1075" s="704">
        <f t="shared" si="16"/>
        <v>21.75</v>
      </c>
      <c r="L1075" s="702"/>
      <c r="M1075" s="702" t="s">
        <v>207</v>
      </c>
      <c r="N1075" s="703">
        <v>42550</v>
      </c>
      <c r="O1075" s="702" t="s">
        <v>72</v>
      </c>
    </row>
    <row r="1076" spans="1:15" s="705" customFormat="1" x14ac:dyDescent="0.2">
      <c r="A1076" s="702" t="s">
        <v>890</v>
      </c>
      <c r="B1076" s="702" t="s">
        <v>900</v>
      </c>
      <c r="C1076" s="702" t="s">
        <v>891</v>
      </c>
      <c r="D1076" s="702" t="s">
        <v>5609</v>
      </c>
      <c r="E1076" s="702" t="s">
        <v>5610</v>
      </c>
      <c r="F1076" s="702" t="s">
        <v>5611</v>
      </c>
      <c r="G1076" s="702" t="s">
        <v>5612</v>
      </c>
      <c r="H1076" s="703">
        <v>42489</v>
      </c>
      <c r="I1076" s="704">
        <v>1200</v>
      </c>
      <c r="J1076" s="704">
        <v>1</v>
      </c>
      <c r="K1076" s="704">
        <f t="shared" si="16"/>
        <v>1200</v>
      </c>
      <c r="L1076" s="702"/>
      <c r="M1076" s="702" t="s">
        <v>378</v>
      </c>
      <c r="N1076" s="703">
        <v>42550</v>
      </c>
      <c r="O1076" s="702" t="s">
        <v>72</v>
      </c>
    </row>
    <row r="1077" spans="1:15" s="705" customFormat="1" x14ac:dyDescent="0.2">
      <c r="A1077" s="702" t="s">
        <v>890</v>
      </c>
      <c r="B1077" s="702" t="s">
        <v>900</v>
      </c>
      <c r="C1077" s="702" t="s">
        <v>891</v>
      </c>
      <c r="D1077" s="702" t="s">
        <v>5613</v>
      </c>
      <c r="E1077" s="702" t="s">
        <v>5614</v>
      </c>
      <c r="F1077" s="702" t="s">
        <v>5615</v>
      </c>
      <c r="G1077" s="702" t="s">
        <v>5616</v>
      </c>
      <c r="H1077" s="703">
        <v>42522</v>
      </c>
      <c r="I1077" s="704">
        <v>94.4</v>
      </c>
      <c r="J1077" s="704">
        <v>1</v>
      </c>
      <c r="K1077" s="704">
        <f t="shared" si="16"/>
        <v>94.4</v>
      </c>
      <c r="L1077" s="702"/>
      <c r="M1077" s="702" t="s">
        <v>306</v>
      </c>
      <c r="N1077" s="703">
        <v>42530</v>
      </c>
      <c r="O1077" s="702" t="s">
        <v>72</v>
      </c>
    </row>
    <row r="1078" spans="1:15" s="705" customFormat="1" x14ac:dyDescent="0.2">
      <c r="A1078" s="702" t="s">
        <v>890</v>
      </c>
      <c r="B1078" s="702" t="s">
        <v>900</v>
      </c>
      <c r="C1078" s="702" t="s">
        <v>891</v>
      </c>
      <c r="D1078" s="702" t="s">
        <v>5617</v>
      </c>
      <c r="E1078" s="702" t="s">
        <v>5618</v>
      </c>
      <c r="F1078" s="702" t="s">
        <v>5619</v>
      </c>
      <c r="G1078" s="702" t="s">
        <v>5620</v>
      </c>
      <c r="H1078" s="703">
        <v>42530</v>
      </c>
      <c r="I1078" s="704">
        <v>1021.24</v>
      </c>
      <c r="J1078" s="704">
        <v>1</v>
      </c>
      <c r="K1078" s="704">
        <f t="shared" si="16"/>
        <v>1021.24</v>
      </c>
      <c r="L1078" s="702" t="s">
        <v>5621</v>
      </c>
      <c r="M1078" s="702" t="s">
        <v>132</v>
      </c>
      <c r="N1078" s="703">
        <v>42534</v>
      </c>
      <c r="O1078" s="702" t="s">
        <v>72</v>
      </c>
    </row>
    <row r="1079" spans="1:15" s="705" customFormat="1" x14ac:dyDescent="0.2">
      <c r="A1079" s="702" t="s">
        <v>890</v>
      </c>
      <c r="B1079" s="702" t="s">
        <v>900</v>
      </c>
      <c r="C1079" s="702" t="s">
        <v>891</v>
      </c>
      <c r="D1079" s="702" t="s">
        <v>1006</v>
      </c>
      <c r="E1079" s="702" t="s">
        <v>1007</v>
      </c>
      <c r="F1079" s="702" t="s">
        <v>1008</v>
      </c>
      <c r="G1079" s="702" t="s">
        <v>5622</v>
      </c>
      <c r="H1079" s="703">
        <v>42551</v>
      </c>
      <c r="I1079" s="704">
        <v>186.9</v>
      </c>
      <c r="J1079" s="704">
        <v>1</v>
      </c>
      <c r="K1079" s="704">
        <f t="shared" si="16"/>
        <v>186.9</v>
      </c>
      <c r="L1079" s="702"/>
      <c r="M1079" s="702" t="s">
        <v>303</v>
      </c>
      <c r="N1079" s="703">
        <v>42551</v>
      </c>
      <c r="O1079" s="702" t="s">
        <v>72</v>
      </c>
    </row>
    <row r="1080" spans="1:15" s="705" customFormat="1" x14ac:dyDescent="0.2">
      <c r="A1080" s="702" t="s">
        <v>890</v>
      </c>
      <c r="B1080" s="702" t="s">
        <v>900</v>
      </c>
      <c r="C1080" s="702" t="s">
        <v>891</v>
      </c>
      <c r="D1080" s="702" t="s">
        <v>1006</v>
      </c>
      <c r="E1080" s="702" t="s">
        <v>1007</v>
      </c>
      <c r="F1080" s="702" t="s">
        <v>1008</v>
      </c>
      <c r="G1080" s="702" t="s">
        <v>5623</v>
      </c>
      <c r="H1080" s="703">
        <v>42551</v>
      </c>
      <c r="I1080" s="704">
        <v>327.68</v>
      </c>
      <c r="J1080" s="704">
        <v>1</v>
      </c>
      <c r="K1080" s="704">
        <f t="shared" si="16"/>
        <v>327.68</v>
      </c>
      <c r="L1080" s="702"/>
      <c r="M1080" s="702" t="s">
        <v>303</v>
      </c>
      <c r="N1080" s="703">
        <v>42551</v>
      </c>
      <c r="O1080" s="702" t="s">
        <v>72</v>
      </c>
    </row>
    <row r="1081" spans="1:15" s="705" customFormat="1" x14ac:dyDescent="0.2">
      <c r="A1081" s="702" t="s">
        <v>890</v>
      </c>
      <c r="B1081" s="702" t="s">
        <v>900</v>
      </c>
      <c r="C1081" s="702" t="s">
        <v>891</v>
      </c>
      <c r="D1081" s="702" t="s">
        <v>1006</v>
      </c>
      <c r="E1081" s="702" t="s">
        <v>1007</v>
      </c>
      <c r="F1081" s="702" t="s">
        <v>1008</v>
      </c>
      <c r="G1081" s="702" t="s">
        <v>5624</v>
      </c>
      <c r="H1081" s="703">
        <v>42551</v>
      </c>
      <c r="I1081" s="704">
        <v>121.36</v>
      </c>
      <c r="J1081" s="704">
        <v>1</v>
      </c>
      <c r="K1081" s="704">
        <f t="shared" si="16"/>
        <v>121.36</v>
      </c>
      <c r="L1081" s="702"/>
      <c r="M1081" s="702" t="s">
        <v>303</v>
      </c>
      <c r="N1081" s="703">
        <v>42551</v>
      </c>
      <c r="O1081" s="702" t="s">
        <v>72</v>
      </c>
    </row>
    <row r="1082" spans="1:15" s="705" customFormat="1" x14ac:dyDescent="0.2">
      <c r="A1082" s="702" t="s">
        <v>890</v>
      </c>
      <c r="B1082" s="702" t="s">
        <v>900</v>
      </c>
      <c r="C1082" s="702" t="s">
        <v>891</v>
      </c>
      <c r="D1082" s="702" t="s">
        <v>1006</v>
      </c>
      <c r="E1082" s="702" t="s">
        <v>1007</v>
      </c>
      <c r="F1082" s="702" t="s">
        <v>1008</v>
      </c>
      <c r="G1082" s="702" t="s">
        <v>5625</v>
      </c>
      <c r="H1082" s="703">
        <v>42551</v>
      </c>
      <c r="I1082" s="704">
        <v>121.36</v>
      </c>
      <c r="J1082" s="704">
        <v>1</v>
      </c>
      <c r="K1082" s="704">
        <f t="shared" si="16"/>
        <v>121.36</v>
      </c>
      <c r="L1082" s="702"/>
      <c r="M1082" s="702" t="s">
        <v>303</v>
      </c>
      <c r="N1082" s="703">
        <v>42551</v>
      </c>
      <c r="O1082" s="702" t="s">
        <v>72</v>
      </c>
    </row>
    <row r="1083" spans="1:15" s="705" customFormat="1" x14ac:dyDescent="0.2">
      <c r="A1083" s="702" t="s">
        <v>890</v>
      </c>
      <c r="B1083" s="702" t="s">
        <v>900</v>
      </c>
      <c r="C1083" s="702" t="s">
        <v>891</v>
      </c>
      <c r="D1083" s="702" t="s">
        <v>1006</v>
      </c>
      <c r="E1083" s="702" t="s">
        <v>1007</v>
      </c>
      <c r="F1083" s="702" t="s">
        <v>1008</v>
      </c>
      <c r="G1083" s="702" t="s">
        <v>5626</v>
      </c>
      <c r="H1083" s="703">
        <v>42551</v>
      </c>
      <c r="I1083" s="704">
        <v>145.63999999999999</v>
      </c>
      <c r="J1083" s="704">
        <v>1</v>
      </c>
      <c r="K1083" s="704">
        <f t="shared" si="16"/>
        <v>145.63999999999999</v>
      </c>
      <c r="L1083" s="702"/>
      <c r="M1083" s="702" t="s">
        <v>303</v>
      </c>
      <c r="N1083" s="703">
        <v>42551</v>
      </c>
      <c r="O1083" s="702" t="s">
        <v>72</v>
      </c>
    </row>
    <row r="1084" spans="1:15" s="705" customFormat="1" x14ac:dyDescent="0.2">
      <c r="A1084" s="702" t="s">
        <v>890</v>
      </c>
      <c r="B1084" s="702" t="s">
        <v>900</v>
      </c>
      <c r="C1084" s="702" t="s">
        <v>891</v>
      </c>
      <c r="D1084" s="702" t="s">
        <v>778</v>
      </c>
      <c r="E1084" s="702" t="s">
        <v>779</v>
      </c>
      <c r="F1084" s="702" t="s">
        <v>376</v>
      </c>
      <c r="G1084" s="702" t="s">
        <v>5627</v>
      </c>
      <c r="H1084" s="703">
        <v>42514</v>
      </c>
      <c r="I1084" s="704">
        <v>90</v>
      </c>
      <c r="J1084" s="704">
        <v>1</v>
      </c>
      <c r="K1084" s="704">
        <f t="shared" si="16"/>
        <v>90</v>
      </c>
      <c r="L1084" s="702"/>
      <c r="M1084" s="702" t="s">
        <v>466</v>
      </c>
      <c r="N1084" s="703">
        <v>42548</v>
      </c>
      <c r="O1084" s="702" t="s">
        <v>72</v>
      </c>
    </row>
    <row r="1085" spans="1:15" s="705" customFormat="1" x14ac:dyDescent="0.2">
      <c r="A1085" s="702" t="s">
        <v>890</v>
      </c>
      <c r="B1085" s="702" t="s">
        <v>900</v>
      </c>
      <c r="C1085" s="702" t="s">
        <v>891</v>
      </c>
      <c r="D1085" s="702" t="s">
        <v>778</v>
      </c>
      <c r="E1085" s="702" t="s">
        <v>779</v>
      </c>
      <c r="F1085" s="702" t="s">
        <v>376</v>
      </c>
      <c r="G1085" s="702" t="s">
        <v>5628</v>
      </c>
      <c r="H1085" s="703">
        <v>42513</v>
      </c>
      <c r="I1085" s="704">
        <v>342.5</v>
      </c>
      <c r="J1085" s="704">
        <v>1</v>
      </c>
      <c r="K1085" s="704">
        <f t="shared" si="16"/>
        <v>342.5</v>
      </c>
      <c r="L1085" s="702"/>
      <c r="M1085" s="702" t="s">
        <v>4833</v>
      </c>
      <c r="N1085" s="703">
        <v>42528</v>
      </c>
      <c r="O1085" s="702" t="s">
        <v>72</v>
      </c>
    </row>
    <row r="1086" spans="1:15" s="705" customFormat="1" x14ac:dyDescent="0.2">
      <c r="A1086" s="702" t="s">
        <v>890</v>
      </c>
      <c r="B1086" s="702" t="s">
        <v>900</v>
      </c>
      <c r="C1086" s="702" t="s">
        <v>891</v>
      </c>
      <c r="D1086" s="702" t="s">
        <v>778</v>
      </c>
      <c r="E1086" s="702" t="s">
        <v>779</v>
      </c>
      <c r="F1086" s="702" t="s">
        <v>376</v>
      </c>
      <c r="G1086" s="702" t="s">
        <v>5629</v>
      </c>
      <c r="H1086" s="703">
        <v>42513</v>
      </c>
      <c r="I1086" s="704">
        <v>300</v>
      </c>
      <c r="J1086" s="704">
        <v>1</v>
      </c>
      <c r="K1086" s="704">
        <f t="shared" si="16"/>
        <v>300</v>
      </c>
      <c r="L1086" s="702"/>
      <c r="M1086" s="702" t="s">
        <v>4833</v>
      </c>
      <c r="N1086" s="703">
        <v>42528</v>
      </c>
      <c r="O1086" s="702" t="s">
        <v>72</v>
      </c>
    </row>
    <row r="1087" spans="1:15" s="705" customFormat="1" x14ac:dyDescent="0.2">
      <c r="A1087" s="702" t="s">
        <v>890</v>
      </c>
      <c r="B1087" s="702" t="s">
        <v>900</v>
      </c>
      <c r="C1087" s="702" t="s">
        <v>891</v>
      </c>
      <c r="D1087" s="702" t="s">
        <v>778</v>
      </c>
      <c r="E1087" s="702" t="s">
        <v>779</v>
      </c>
      <c r="F1087" s="702" t="s">
        <v>376</v>
      </c>
      <c r="G1087" s="702" t="s">
        <v>5630</v>
      </c>
      <c r="H1087" s="703">
        <v>42513</v>
      </c>
      <c r="I1087" s="704">
        <v>150</v>
      </c>
      <c r="J1087" s="704">
        <v>1</v>
      </c>
      <c r="K1087" s="704">
        <f t="shared" si="16"/>
        <v>150</v>
      </c>
      <c r="L1087" s="702"/>
      <c r="M1087" s="702" t="s">
        <v>4833</v>
      </c>
      <c r="N1087" s="703">
        <v>42528</v>
      </c>
      <c r="O1087" s="702" t="s">
        <v>72</v>
      </c>
    </row>
    <row r="1088" spans="1:15" s="705" customFormat="1" x14ac:dyDescent="0.2">
      <c r="A1088" s="702" t="s">
        <v>890</v>
      </c>
      <c r="B1088" s="702" t="s">
        <v>900</v>
      </c>
      <c r="C1088" s="702" t="s">
        <v>891</v>
      </c>
      <c r="D1088" s="702" t="s">
        <v>778</v>
      </c>
      <c r="E1088" s="702" t="s">
        <v>779</v>
      </c>
      <c r="F1088" s="702" t="s">
        <v>376</v>
      </c>
      <c r="G1088" s="702" t="s">
        <v>5631</v>
      </c>
      <c r="H1088" s="703">
        <v>42527</v>
      </c>
      <c r="I1088" s="704">
        <v>222</v>
      </c>
      <c r="J1088" s="704">
        <v>1</v>
      </c>
      <c r="K1088" s="704">
        <f t="shared" si="16"/>
        <v>222</v>
      </c>
      <c r="L1088" s="702"/>
      <c r="M1088" s="702" t="s">
        <v>377</v>
      </c>
      <c r="N1088" s="703">
        <v>42550</v>
      </c>
      <c r="O1088" s="702" t="s">
        <v>72</v>
      </c>
    </row>
    <row r="1089" spans="1:15" s="705" customFormat="1" x14ac:dyDescent="0.2">
      <c r="A1089" s="702" t="s">
        <v>890</v>
      </c>
      <c r="B1089" s="702" t="s">
        <v>900</v>
      </c>
      <c r="C1089" s="702" t="s">
        <v>891</v>
      </c>
      <c r="D1089" s="702" t="s">
        <v>778</v>
      </c>
      <c r="E1089" s="702" t="s">
        <v>779</v>
      </c>
      <c r="F1089" s="702" t="s">
        <v>376</v>
      </c>
      <c r="G1089" s="702" t="s">
        <v>5632</v>
      </c>
      <c r="H1089" s="703">
        <v>42527</v>
      </c>
      <c r="I1089" s="704">
        <v>300</v>
      </c>
      <c r="J1089" s="704">
        <v>1</v>
      </c>
      <c r="K1089" s="704">
        <f t="shared" si="16"/>
        <v>300</v>
      </c>
      <c r="L1089" s="702"/>
      <c r="M1089" s="702" t="s">
        <v>377</v>
      </c>
      <c r="N1089" s="703">
        <v>42550</v>
      </c>
      <c r="O1089" s="702" t="s">
        <v>72</v>
      </c>
    </row>
    <row r="1090" spans="1:15" s="705" customFormat="1" x14ac:dyDescent="0.2">
      <c r="A1090" s="702" t="s">
        <v>890</v>
      </c>
      <c r="B1090" s="702" t="s">
        <v>900</v>
      </c>
      <c r="C1090" s="702" t="s">
        <v>891</v>
      </c>
      <c r="D1090" s="702" t="s">
        <v>778</v>
      </c>
      <c r="E1090" s="702" t="s">
        <v>779</v>
      </c>
      <c r="F1090" s="702" t="s">
        <v>376</v>
      </c>
      <c r="G1090" s="702" t="s">
        <v>5633</v>
      </c>
      <c r="H1090" s="703">
        <v>42527</v>
      </c>
      <c r="I1090" s="704">
        <v>220</v>
      </c>
      <c r="J1090" s="704">
        <v>1</v>
      </c>
      <c r="K1090" s="704">
        <f t="shared" si="16"/>
        <v>220</v>
      </c>
      <c r="L1090" s="702"/>
      <c r="M1090" s="702" t="s">
        <v>377</v>
      </c>
      <c r="N1090" s="703">
        <v>42550</v>
      </c>
      <c r="O1090" s="702" t="s">
        <v>72</v>
      </c>
    </row>
    <row r="1091" spans="1:15" s="705" customFormat="1" x14ac:dyDescent="0.2">
      <c r="A1091" s="702" t="s">
        <v>890</v>
      </c>
      <c r="B1091" s="702" t="s">
        <v>900</v>
      </c>
      <c r="C1091" s="702" t="s">
        <v>891</v>
      </c>
      <c r="D1091" s="702" t="s">
        <v>778</v>
      </c>
      <c r="E1091" s="702" t="s">
        <v>779</v>
      </c>
      <c r="F1091" s="702" t="s">
        <v>376</v>
      </c>
      <c r="G1091" s="702" t="s">
        <v>5634</v>
      </c>
      <c r="H1091" s="703">
        <v>42514</v>
      </c>
      <c r="I1091" s="704">
        <v>15</v>
      </c>
      <c r="J1091" s="704">
        <v>1</v>
      </c>
      <c r="K1091" s="704">
        <f t="shared" ref="K1091:K1154" si="17">I1091*J1091</f>
        <v>15</v>
      </c>
      <c r="L1091" s="702"/>
      <c r="M1091" s="702" t="s">
        <v>466</v>
      </c>
      <c r="N1091" s="703">
        <v>42549</v>
      </c>
      <c r="O1091" s="702" t="s">
        <v>72</v>
      </c>
    </row>
    <row r="1092" spans="1:15" s="705" customFormat="1" x14ac:dyDescent="0.2">
      <c r="A1092" s="702" t="s">
        <v>890</v>
      </c>
      <c r="B1092" s="702" t="s">
        <v>900</v>
      </c>
      <c r="C1092" s="702" t="s">
        <v>891</v>
      </c>
      <c r="D1092" s="702" t="s">
        <v>778</v>
      </c>
      <c r="E1092" s="702" t="s">
        <v>779</v>
      </c>
      <c r="F1092" s="702" t="s">
        <v>376</v>
      </c>
      <c r="G1092" s="702" t="s">
        <v>5635</v>
      </c>
      <c r="H1092" s="703">
        <v>42514</v>
      </c>
      <c r="I1092" s="704">
        <v>35</v>
      </c>
      <c r="J1092" s="704">
        <v>1</v>
      </c>
      <c r="K1092" s="704">
        <f t="shared" si="17"/>
        <v>35</v>
      </c>
      <c r="L1092" s="702"/>
      <c r="M1092" s="702" t="s">
        <v>466</v>
      </c>
      <c r="N1092" s="703">
        <v>42548</v>
      </c>
      <c r="O1092" s="702" t="s">
        <v>72</v>
      </c>
    </row>
    <row r="1093" spans="1:15" s="705" customFormat="1" x14ac:dyDescent="0.2">
      <c r="A1093" s="702" t="s">
        <v>890</v>
      </c>
      <c r="B1093" s="702" t="s">
        <v>900</v>
      </c>
      <c r="C1093" s="702" t="s">
        <v>891</v>
      </c>
      <c r="D1093" s="702" t="s">
        <v>778</v>
      </c>
      <c r="E1093" s="702" t="s">
        <v>779</v>
      </c>
      <c r="F1093" s="702" t="s">
        <v>376</v>
      </c>
      <c r="G1093" s="702" t="s">
        <v>5636</v>
      </c>
      <c r="H1093" s="703">
        <v>42514</v>
      </c>
      <c r="I1093" s="704">
        <v>220</v>
      </c>
      <c r="J1093" s="704">
        <v>1</v>
      </c>
      <c r="K1093" s="704">
        <f t="shared" si="17"/>
        <v>220</v>
      </c>
      <c r="L1093" s="702"/>
      <c r="M1093" s="702" t="s">
        <v>466</v>
      </c>
      <c r="N1093" s="703">
        <v>42548</v>
      </c>
      <c r="O1093" s="702" t="s">
        <v>72</v>
      </c>
    </row>
    <row r="1094" spans="1:15" s="705" customFormat="1" x14ac:dyDescent="0.2">
      <c r="A1094" s="702" t="s">
        <v>890</v>
      </c>
      <c r="B1094" s="702" t="s">
        <v>900</v>
      </c>
      <c r="C1094" s="702" t="s">
        <v>891</v>
      </c>
      <c r="D1094" s="702" t="s">
        <v>98</v>
      </c>
      <c r="E1094" s="702" t="s">
        <v>99</v>
      </c>
      <c r="F1094" s="702" t="s">
        <v>100</v>
      </c>
      <c r="G1094" s="702" t="s">
        <v>5637</v>
      </c>
      <c r="H1094" s="703">
        <v>42529</v>
      </c>
      <c r="I1094" s="704">
        <v>492</v>
      </c>
      <c r="J1094" s="704">
        <v>1</v>
      </c>
      <c r="K1094" s="704">
        <f t="shared" si="17"/>
        <v>492</v>
      </c>
      <c r="L1094" s="702"/>
      <c r="M1094" s="702" t="s">
        <v>5638</v>
      </c>
      <c r="N1094" s="703">
        <v>42531</v>
      </c>
      <c r="O1094" s="702" t="s">
        <v>72</v>
      </c>
    </row>
    <row r="1095" spans="1:15" s="705" customFormat="1" x14ac:dyDescent="0.2">
      <c r="A1095" s="702" t="s">
        <v>890</v>
      </c>
      <c r="B1095" s="702" t="s">
        <v>900</v>
      </c>
      <c r="C1095" s="702" t="s">
        <v>891</v>
      </c>
      <c r="D1095" s="702" t="s">
        <v>98</v>
      </c>
      <c r="E1095" s="702" t="s">
        <v>99</v>
      </c>
      <c r="F1095" s="702" t="s">
        <v>100</v>
      </c>
      <c r="G1095" s="702" t="s">
        <v>5639</v>
      </c>
      <c r="H1095" s="703">
        <v>42544</v>
      </c>
      <c r="I1095" s="704">
        <v>136</v>
      </c>
      <c r="J1095" s="704">
        <v>1</v>
      </c>
      <c r="K1095" s="704">
        <f t="shared" si="17"/>
        <v>136</v>
      </c>
      <c r="L1095" s="702"/>
      <c r="M1095" s="702" t="s">
        <v>365</v>
      </c>
      <c r="N1095" s="703">
        <v>42544</v>
      </c>
      <c r="O1095" s="702" t="s">
        <v>72</v>
      </c>
    </row>
    <row r="1096" spans="1:15" s="705" customFormat="1" x14ac:dyDescent="0.2">
      <c r="A1096" s="702" t="s">
        <v>890</v>
      </c>
      <c r="B1096" s="702" t="s">
        <v>900</v>
      </c>
      <c r="C1096" s="702" t="s">
        <v>891</v>
      </c>
      <c r="D1096" s="702" t="s">
        <v>98</v>
      </c>
      <c r="E1096" s="702" t="s">
        <v>99</v>
      </c>
      <c r="F1096" s="702" t="s">
        <v>100</v>
      </c>
      <c r="G1096" s="702" t="s">
        <v>5640</v>
      </c>
      <c r="H1096" s="703">
        <v>42534</v>
      </c>
      <c r="I1096" s="704">
        <v>68</v>
      </c>
      <c r="J1096" s="704">
        <v>1</v>
      </c>
      <c r="K1096" s="704">
        <f t="shared" si="17"/>
        <v>68</v>
      </c>
      <c r="L1096" s="702" t="s">
        <v>5641</v>
      </c>
      <c r="M1096" s="702" t="s">
        <v>5642</v>
      </c>
      <c r="N1096" s="703">
        <v>42534</v>
      </c>
      <c r="O1096" s="702" t="s">
        <v>72</v>
      </c>
    </row>
    <row r="1097" spans="1:15" s="705" customFormat="1" x14ac:dyDescent="0.2">
      <c r="A1097" s="702" t="s">
        <v>890</v>
      </c>
      <c r="B1097" s="702" t="s">
        <v>900</v>
      </c>
      <c r="C1097" s="702" t="s">
        <v>891</v>
      </c>
      <c r="D1097" s="702" t="s">
        <v>98</v>
      </c>
      <c r="E1097" s="702" t="s">
        <v>99</v>
      </c>
      <c r="F1097" s="702" t="s">
        <v>100</v>
      </c>
      <c r="G1097" s="702" t="s">
        <v>5643</v>
      </c>
      <c r="H1097" s="703">
        <v>42528</v>
      </c>
      <c r="I1097" s="704">
        <v>68</v>
      </c>
      <c r="J1097" s="704">
        <v>1</v>
      </c>
      <c r="K1097" s="704">
        <f t="shared" si="17"/>
        <v>68</v>
      </c>
      <c r="L1097" s="702" t="s">
        <v>5644</v>
      </c>
      <c r="M1097" s="702" t="s">
        <v>4781</v>
      </c>
      <c r="N1097" s="703">
        <v>42529</v>
      </c>
      <c r="O1097" s="702" t="s">
        <v>72</v>
      </c>
    </row>
    <row r="1098" spans="1:15" s="705" customFormat="1" x14ac:dyDescent="0.2">
      <c r="A1098" s="702" t="s">
        <v>890</v>
      </c>
      <c r="B1098" s="702" t="s">
        <v>900</v>
      </c>
      <c r="C1098" s="702" t="s">
        <v>891</v>
      </c>
      <c r="D1098" s="702" t="s">
        <v>98</v>
      </c>
      <c r="E1098" s="702" t="s">
        <v>99</v>
      </c>
      <c r="F1098" s="702" t="s">
        <v>100</v>
      </c>
      <c r="G1098" s="702" t="s">
        <v>5645</v>
      </c>
      <c r="H1098" s="703">
        <v>42528</v>
      </c>
      <c r="I1098" s="704">
        <v>204</v>
      </c>
      <c r="J1098" s="704">
        <v>1</v>
      </c>
      <c r="K1098" s="704">
        <f t="shared" si="17"/>
        <v>204</v>
      </c>
      <c r="L1098" s="702" t="s">
        <v>5646</v>
      </c>
      <c r="M1098" s="702" t="s">
        <v>1671</v>
      </c>
      <c r="N1098" s="703">
        <v>42534</v>
      </c>
      <c r="O1098" s="702" t="s">
        <v>72</v>
      </c>
    </row>
    <row r="1099" spans="1:15" s="705" customFormat="1" x14ac:dyDescent="0.2">
      <c r="A1099" s="702" t="s">
        <v>890</v>
      </c>
      <c r="B1099" s="702" t="s">
        <v>900</v>
      </c>
      <c r="C1099" s="702" t="s">
        <v>891</v>
      </c>
      <c r="D1099" s="702" t="s">
        <v>5647</v>
      </c>
      <c r="E1099" s="702" t="s">
        <v>5648</v>
      </c>
      <c r="F1099" s="702" t="s">
        <v>5649</v>
      </c>
      <c r="G1099" s="702" t="s">
        <v>5650</v>
      </c>
      <c r="H1099" s="703">
        <v>42541</v>
      </c>
      <c r="I1099" s="704">
        <v>299.48</v>
      </c>
      <c r="J1099" s="704">
        <v>1</v>
      </c>
      <c r="K1099" s="704">
        <f t="shared" si="17"/>
        <v>299.48</v>
      </c>
      <c r="L1099" s="702" t="s">
        <v>5651</v>
      </c>
      <c r="M1099" s="702" t="s">
        <v>5652</v>
      </c>
      <c r="N1099" s="703">
        <v>42548</v>
      </c>
      <c r="O1099" s="702" t="s">
        <v>72</v>
      </c>
    </row>
    <row r="1100" spans="1:15" s="705" customFormat="1" x14ac:dyDescent="0.2">
      <c r="A1100" s="702" t="s">
        <v>890</v>
      </c>
      <c r="B1100" s="702" t="s">
        <v>900</v>
      </c>
      <c r="C1100" s="702" t="s">
        <v>891</v>
      </c>
      <c r="D1100" s="702" t="s">
        <v>5653</v>
      </c>
      <c r="E1100" s="702" t="s">
        <v>5654</v>
      </c>
      <c r="F1100" s="702" t="s">
        <v>5655</v>
      </c>
      <c r="G1100" s="702" t="s">
        <v>5656</v>
      </c>
      <c r="H1100" s="703">
        <v>42493</v>
      </c>
      <c r="I1100" s="704">
        <v>55</v>
      </c>
      <c r="J1100" s="704">
        <v>1</v>
      </c>
      <c r="K1100" s="704">
        <f t="shared" si="17"/>
        <v>55</v>
      </c>
      <c r="L1100" s="702"/>
      <c r="M1100" s="702" t="s">
        <v>379</v>
      </c>
      <c r="N1100" s="703">
        <v>42551</v>
      </c>
      <c r="O1100" s="702" t="s">
        <v>72</v>
      </c>
    </row>
    <row r="1101" spans="1:15" s="705" customFormat="1" x14ac:dyDescent="0.2">
      <c r="A1101" s="702" t="s">
        <v>890</v>
      </c>
      <c r="B1101" s="702" t="s">
        <v>900</v>
      </c>
      <c r="C1101" s="702" t="s">
        <v>891</v>
      </c>
      <c r="D1101" s="702" t="s">
        <v>5658</v>
      </c>
      <c r="E1101" s="702" t="s">
        <v>5659</v>
      </c>
      <c r="F1101" s="702" t="s">
        <v>5660</v>
      </c>
      <c r="G1101" s="702" t="s">
        <v>5661</v>
      </c>
      <c r="H1101" s="703">
        <v>42549</v>
      </c>
      <c r="I1101" s="704">
        <v>537.22</v>
      </c>
      <c r="J1101" s="704">
        <v>1</v>
      </c>
      <c r="K1101" s="704">
        <f t="shared" si="17"/>
        <v>537.22</v>
      </c>
      <c r="L1101" s="702"/>
      <c r="M1101" s="702" t="s">
        <v>5662</v>
      </c>
      <c r="N1101" s="703">
        <v>42550</v>
      </c>
      <c r="O1101" s="702" t="s">
        <v>72</v>
      </c>
    </row>
    <row r="1102" spans="1:15" s="705" customFormat="1" x14ac:dyDescent="0.2">
      <c r="A1102" s="702" t="s">
        <v>890</v>
      </c>
      <c r="B1102" s="702" t="s">
        <v>900</v>
      </c>
      <c r="C1102" s="702" t="s">
        <v>891</v>
      </c>
      <c r="D1102" s="702" t="s">
        <v>5663</v>
      </c>
      <c r="E1102" s="702" t="s">
        <v>5664</v>
      </c>
      <c r="F1102" s="702" t="s">
        <v>5665</v>
      </c>
      <c r="G1102" s="702" t="s">
        <v>5666</v>
      </c>
      <c r="H1102" s="703">
        <v>42520</v>
      </c>
      <c r="I1102" s="704">
        <v>220</v>
      </c>
      <c r="J1102" s="704">
        <v>1</v>
      </c>
      <c r="K1102" s="704">
        <f t="shared" si="17"/>
        <v>220</v>
      </c>
      <c r="L1102" s="702"/>
      <c r="M1102" s="702" t="s">
        <v>378</v>
      </c>
      <c r="N1102" s="703">
        <v>42543</v>
      </c>
      <c r="O1102" s="702" t="s">
        <v>72</v>
      </c>
    </row>
    <row r="1103" spans="1:15" s="705" customFormat="1" x14ac:dyDescent="0.2">
      <c r="A1103" s="702" t="s">
        <v>890</v>
      </c>
      <c r="B1103" s="702" t="s">
        <v>900</v>
      </c>
      <c r="C1103" s="702" t="s">
        <v>891</v>
      </c>
      <c r="D1103" s="702" t="s">
        <v>5667</v>
      </c>
      <c r="E1103" s="702" t="s">
        <v>5668</v>
      </c>
      <c r="F1103" s="702" t="s">
        <v>5669</v>
      </c>
      <c r="G1103" s="702" t="s">
        <v>5670</v>
      </c>
      <c r="H1103" s="703">
        <v>42541</v>
      </c>
      <c r="I1103" s="704">
        <v>84.7</v>
      </c>
      <c r="J1103" s="704">
        <v>1</v>
      </c>
      <c r="K1103" s="704">
        <f t="shared" si="17"/>
        <v>84.7</v>
      </c>
      <c r="L1103" s="702" t="s">
        <v>5671</v>
      </c>
      <c r="M1103" s="702" t="s">
        <v>377</v>
      </c>
      <c r="N1103" s="703">
        <v>42548</v>
      </c>
      <c r="O1103" s="702" t="s">
        <v>72</v>
      </c>
    </row>
    <row r="1104" spans="1:15" s="705" customFormat="1" x14ac:dyDescent="0.2">
      <c r="A1104" s="702" t="s">
        <v>890</v>
      </c>
      <c r="B1104" s="702" t="s">
        <v>900</v>
      </c>
      <c r="C1104" s="702" t="s">
        <v>891</v>
      </c>
      <c r="D1104" s="702" t="s">
        <v>957</v>
      </c>
      <c r="E1104" s="702" t="s">
        <v>958</v>
      </c>
      <c r="F1104" s="702" t="s">
        <v>959</v>
      </c>
      <c r="G1104" s="702" t="s">
        <v>5672</v>
      </c>
      <c r="H1104" s="703">
        <v>42549</v>
      </c>
      <c r="I1104" s="704">
        <v>491.36</v>
      </c>
      <c r="J1104" s="704">
        <v>1</v>
      </c>
      <c r="K1104" s="704">
        <f t="shared" si="17"/>
        <v>491.36</v>
      </c>
      <c r="L1104" s="702" t="s">
        <v>5673</v>
      </c>
      <c r="M1104" s="702" t="s">
        <v>132</v>
      </c>
      <c r="N1104" s="703">
        <v>42549</v>
      </c>
      <c r="O1104" s="702" t="s">
        <v>72</v>
      </c>
    </row>
    <row r="1105" spans="1:15" s="705" customFormat="1" x14ac:dyDescent="0.2">
      <c r="A1105" s="702" t="s">
        <v>890</v>
      </c>
      <c r="B1105" s="702" t="s">
        <v>900</v>
      </c>
      <c r="C1105" s="702" t="s">
        <v>891</v>
      </c>
      <c r="D1105" s="702" t="s">
        <v>957</v>
      </c>
      <c r="E1105" s="702" t="s">
        <v>958</v>
      </c>
      <c r="F1105" s="702" t="s">
        <v>959</v>
      </c>
      <c r="G1105" s="702" t="s">
        <v>5674</v>
      </c>
      <c r="H1105" s="703">
        <v>42527</v>
      </c>
      <c r="I1105" s="704">
        <v>621.54999999999995</v>
      </c>
      <c r="J1105" s="704">
        <v>1</v>
      </c>
      <c r="K1105" s="704">
        <f t="shared" si="17"/>
        <v>621.54999999999995</v>
      </c>
      <c r="L1105" s="702" t="s">
        <v>5675</v>
      </c>
      <c r="M1105" s="702" t="s">
        <v>174</v>
      </c>
      <c r="N1105" s="703">
        <v>42529</v>
      </c>
      <c r="O1105" s="702" t="s">
        <v>72</v>
      </c>
    </row>
    <row r="1106" spans="1:15" s="705" customFormat="1" x14ac:dyDescent="0.2">
      <c r="A1106" s="702" t="s">
        <v>890</v>
      </c>
      <c r="B1106" s="702" t="s">
        <v>900</v>
      </c>
      <c r="C1106" s="702" t="s">
        <v>891</v>
      </c>
      <c r="D1106" s="702" t="s">
        <v>5676</v>
      </c>
      <c r="E1106" s="702" t="s">
        <v>5677</v>
      </c>
      <c r="F1106" s="702" t="s">
        <v>5678</v>
      </c>
      <c r="G1106" s="702" t="s">
        <v>5679</v>
      </c>
      <c r="H1106" s="703">
        <v>42531</v>
      </c>
      <c r="I1106" s="704">
        <v>551.76</v>
      </c>
      <c r="J1106" s="704">
        <v>1</v>
      </c>
      <c r="K1106" s="704">
        <f t="shared" si="17"/>
        <v>551.76</v>
      </c>
      <c r="L1106" s="702" t="s">
        <v>5680</v>
      </c>
      <c r="M1106" s="702" t="s">
        <v>132</v>
      </c>
      <c r="N1106" s="703">
        <v>42542</v>
      </c>
      <c r="O1106" s="702" t="s">
        <v>72</v>
      </c>
    </row>
    <row r="1107" spans="1:15" s="705" customFormat="1" x14ac:dyDescent="0.2">
      <c r="A1107" s="702" t="s">
        <v>890</v>
      </c>
      <c r="B1107" s="702" t="s">
        <v>900</v>
      </c>
      <c r="C1107" s="702" t="s">
        <v>891</v>
      </c>
      <c r="D1107" s="702" t="s">
        <v>5681</v>
      </c>
      <c r="E1107" s="702" t="s">
        <v>5682</v>
      </c>
      <c r="F1107" s="702" t="s">
        <v>5683</v>
      </c>
      <c r="G1107" s="702" t="s">
        <v>5684</v>
      </c>
      <c r="H1107" s="703">
        <v>42549</v>
      </c>
      <c r="I1107" s="704">
        <v>1684.2</v>
      </c>
      <c r="J1107" s="704">
        <v>1</v>
      </c>
      <c r="K1107" s="704">
        <f t="shared" si="17"/>
        <v>1684.2</v>
      </c>
      <c r="L1107" s="702" t="s">
        <v>5685</v>
      </c>
      <c r="M1107" s="702" t="s">
        <v>261</v>
      </c>
      <c r="N1107" s="703">
        <v>42550</v>
      </c>
      <c r="O1107" s="702" t="s">
        <v>72</v>
      </c>
    </row>
    <row r="1108" spans="1:15" s="705" customFormat="1" x14ac:dyDescent="0.2">
      <c r="A1108" s="702" t="s">
        <v>890</v>
      </c>
      <c r="B1108" s="702" t="s">
        <v>900</v>
      </c>
      <c r="C1108" s="702" t="s">
        <v>891</v>
      </c>
      <c r="D1108" s="702" t="s">
        <v>5681</v>
      </c>
      <c r="E1108" s="702" t="s">
        <v>5682</v>
      </c>
      <c r="F1108" s="702" t="s">
        <v>5683</v>
      </c>
      <c r="G1108" s="702" t="s">
        <v>5686</v>
      </c>
      <c r="H1108" s="703">
        <v>42549</v>
      </c>
      <c r="I1108" s="704">
        <v>1188.49</v>
      </c>
      <c r="J1108" s="704">
        <v>1</v>
      </c>
      <c r="K1108" s="704">
        <f t="shared" si="17"/>
        <v>1188.49</v>
      </c>
      <c r="L1108" s="702" t="s">
        <v>5687</v>
      </c>
      <c r="M1108" s="702" t="s">
        <v>261</v>
      </c>
      <c r="N1108" s="703">
        <v>42550</v>
      </c>
      <c r="O1108" s="702" t="s">
        <v>72</v>
      </c>
    </row>
    <row r="1109" spans="1:15" s="705" customFormat="1" x14ac:dyDescent="0.2">
      <c r="A1109" s="702" t="s">
        <v>890</v>
      </c>
      <c r="B1109" s="702" t="s">
        <v>900</v>
      </c>
      <c r="C1109" s="702" t="s">
        <v>891</v>
      </c>
      <c r="D1109" s="702" t="s">
        <v>5681</v>
      </c>
      <c r="E1109" s="702" t="s">
        <v>5682</v>
      </c>
      <c r="F1109" s="702" t="s">
        <v>5683</v>
      </c>
      <c r="G1109" s="702" t="s">
        <v>5688</v>
      </c>
      <c r="H1109" s="703">
        <v>42549</v>
      </c>
      <c r="I1109" s="704">
        <v>1369.99</v>
      </c>
      <c r="J1109" s="704">
        <v>1</v>
      </c>
      <c r="K1109" s="704">
        <f t="shared" si="17"/>
        <v>1369.99</v>
      </c>
      <c r="L1109" s="702" t="s">
        <v>5689</v>
      </c>
      <c r="M1109" s="702" t="s">
        <v>261</v>
      </c>
      <c r="N1109" s="703">
        <v>42550</v>
      </c>
      <c r="O1109" s="702" t="s">
        <v>72</v>
      </c>
    </row>
    <row r="1110" spans="1:15" s="705" customFormat="1" x14ac:dyDescent="0.2">
      <c r="A1110" s="702" t="s">
        <v>890</v>
      </c>
      <c r="B1110" s="702" t="s">
        <v>900</v>
      </c>
      <c r="C1110" s="702" t="s">
        <v>891</v>
      </c>
      <c r="D1110" s="702" t="s">
        <v>5681</v>
      </c>
      <c r="E1110" s="702" t="s">
        <v>5682</v>
      </c>
      <c r="F1110" s="702" t="s">
        <v>5683</v>
      </c>
      <c r="G1110" s="702" t="s">
        <v>5690</v>
      </c>
      <c r="H1110" s="703">
        <v>42549</v>
      </c>
      <c r="I1110" s="704">
        <v>1670.89</v>
      </c>
      <c r="J1110" s="704">
        <v>1</v>
      </c>
      <c r="K1110" s="704">
        <f t="shared" si="17"/>
        <v>1670.89</v>
      </c>
      <c r="L1110" s="702" t="s">
        <v>5691</v>
      </c>
      <c r="M1110" s="702" t="s">
        <v>261</v>
      </c>
      <c r="N1110" s="703">
        <v>42550</v>
      </c>
      <c r="O1110" s="702" t="s">
        <v>72</v>
      </c>
    </row>
    <row r="1111" spans="1:15" s="705" customFormat="1" x14ac:dyDescent="0.2">
      <c r="A1111" s="702" t="s">
        <v>890</v>
      </c>
      <c r="B1111" s="702" t="s">
        <v>900</v>
      </c>
      <c r="C1111" s="702" t="s">
        <v>891</v>
      </c>
      <c r="D1111" s="702" t="s">
        <v>5681</v>
      </c>
      <c r="E1111" s="702" t="s">
        <v>5682</v>
      </c>
      <c r="F1111" s="702" t="s">
        <v>5683</v>
      </c>
      <c r="G1111" s="702" t="s">
        <v>5692</v>
      </c>
      <c r="H1111" s="703">
        <v>42549</v>
      </c>
      <c r="I1111" s="704">
        <v>1479.39</v>
      </c>
      <c r="J1111" s="704">
        <v>1</v>
      </c>
      <c r="K1111" s="704">
        <f t="shared" si="17"/>
        <v>1479.39</v>
      </c>
      <c r="L1111" s="702" t="s">
        <v>5693</v>
      </c>
      <c r="M1111" s="702" t="s">
        <v>261</v>
      </c>
      <c r="N1111" s="703">
        <v>42550</v>
      </c>
      <c r="O1111" s="702" t="s">
        <v>72</v>
      </c>
    </row>
    <row r="1112" spans="1:15" s="705" customFormat="1" x14ac:dyDescent="0.2">
      <c r="A1112" s="702" t="s">
        <v>890</v>
      </c>
      <c r="B1112" s="702" t="s">
        <v>900</v>
      </c>
      <c r="C1112" s="702" t="s">
        <v>891</v>
      </c>
      <c r="D1112" s="702" t="s">
        <v>5681</v>
      </c>
      <c r="E1112" s="702" t="s">
        <v>5682</v>
      </c>
      <c r="F1112" s="702" t="s">
        <v>5683</v>
      </c>
      <c r="G1112" s="702" t="s">
        <v>5694</v>
      </c>
      <c r="H1112" s="703">
        <v>42549</v>
      </c>
      <c r="I1112" s="704">
        <v>1471.36</v>
      </c>
      <c r="J1112" s="704">
        <v>1</v>
      </c>
      <c r="K1112" s="704">
        <f t="shared" si="17"/>
        <v>1471.36</v>
      </c>
      <c r="L1112" s="702" t="s">
        <v>5695</v>
      </c>
      <c r="M1112" s="702" t="s">
        <v>261</v>
      </c>
      <c r="N1112" s="703">
        <v>42550</v>
      </c>
      <c r="O1112" s="702" t="s">
        <v>72</v>
      </c>
    </row>
    <row r="1113" spans="1:15" s="705" customFormat="1" x14ac:dyDescent="0.2">
      <c r="A1113" s="702" t="s">
        <v>890</v>
      </c>
      <c r="B1113" s="702" t="s">
        <v>900</v>
      </c>
      <c r="C1113" s="702" t="s">
        <v>891</v>
      </c>
      <c r="D1113" s="702" t="s">
        <v>5681</v>
      </c>
      <c r="E1113" s="702" t="s">
        <v>5682</v>
      </c>
      <c r="F1113" s="702" t="s">
        <v>5683</v>
      </c>
      <c r="G1113" s="702" t="s">
        <v>5696</v>
      </c>
      <c r="H1113" s="703">
        <v>42549</v>
      </c>
      <c r="I1113" s="704">
        <v>1941.47</v>
      </c>
      <c r="J1113" s="704">
        <v>1</v>
      </c>
      <c r="K1113" s="704">
        <f t="shared" si="17"/>
        <v>1941.47</v>
      </c>
      <c r="L1113" s="702" t="s">
        <v>5697</v>
      </c>
      <c r="M1113" s="702" t="s">
        <v>261</v>
      </c>
      <c r="N1113" s="703">
        <v>42550</v>
      </c>
      <c r="O1113" s="702" t="s">
        <v>72</v>
      </c>
    </row>
    <row r="1114" spans="1:15" s="705" customFormat="1" x14ac:dyDescent="0.2">
      <c r="A1114" s="702" t="s">
        <v>890</v>
      </c>
      <c r="B1114" s="702" t="s">
        <v>900</v>
      </c>
      <c r="C1114" s="702" t="s">
        <v>891</v>
      </c>
      <c r="D1114" s="702" t="s">
        <v>5698</v>
      </c>
      <c r="E1114" s="702" t="s">
        <v>5699</v>
      </c>
      <c r="F1114" s="702" t="s">
        <v>5700</v>
      </c>
      <c r="G1114" s="702" t="s">
        <v>5701</v>
      </c>
      <c r="H1114" s="703">
        <v>42536</v>
      </c>
      <c r="I1114" s="704">
        <v>272.25</v>
      </c>
      <c r="J1114" s="704">
        <v>1</v>
      </c>
      <c r="K1114" s="704">
        <f t="shared" si="17"/>
        <v>272.25</v>
      </c>
      <c r="L1114" s="702"/>
      <c r="M1114" s="702" t="s">
        <v>1558</v>
      </c>
      <c r="N1114" s="703">
        <v>42548</v>
      </c>
      <c r="O1114" s="702" t="s">
        <v>72</v>
      </c>
    </row>
    <row r="1115" spans="1:15" s="705" customFormat="1" x14ac:dyDescent="0.2">
      <c r="A1115" s="702" t="s">
        <v>890</v>
      </c>
      <c r="B1115" s="702" t="s">
        <v>900</v>
      </c>
      <c r="C1115" s="702" t="s">
        <v>891</v>
      </c>
      <c r="D1115" s="702" t="s">
        <v>5702</v>
      </c>
      <c r="E1115" s="702" t="s">
        <v>5703</v>
      </c>
      <c r="F1115" s="702" t="s">
        <v>5704</v>
      </c>
      <c r="G1115" s="702" t="s">
        <v>5705</v>
      </c>
      <c r="H1115" s="703">
        <v>42521</v>
      </c>
      <c r="I1115" s="704">
        <v>21.65</v>
      </c>
      <c r="J1115" s="704">
        <v>1</v>
      </c>
      <c r="K1115" s="704">
        <f t="shared" si="17"/>
        <v>21.65</v>
      </c>
      <c r="L1115" s="702"/>
      <c r="M1115" s="702" t="s">
        <v>424</v>
      </c>
      <c r="N1115" s="703">
        <v>42528</v>
      </c>
      <c r="O1115" s="702" t="s">
        <v>72</v>
      </c>
    </row>
    <row r="1116" spans="1:15" s="705" customFormat="1" x14ac:dyDescent="0.2">
      <c r="A1116" s="702" t="s">
        <v>890</v>
      </c>
      <c r="B1116" s="702" t="s">
        <v>900</v>
      </c>
      <c r="C1116" s="702" t="s">
        <v>891</v>
      </c>
      <c r="D1116" s="702" t="s">
        <v>5706</v>
      </c>
      <c r="E1116" s="702" t="s">
        <v>5707</v>
      </c>
      <c r="F1116" s="702" t="s">
        <v>5708</v>
      </c>
      <c r="G1116" s="702" t="s">
        <v>5709</v>
      </c>
      <c r="H1116" s="703">
        <v>42550</v>
      </c>
      <c r="I1116" s="704">
        <v>2175.58</v>
      </c>
      <c r="J1116" s="704">
        <v>1</v>
      </c>
      <c r="K1116" s="704">
        <f t="shared" si="17"/>
        <v>2175.58</v>
      </c>
      <c r="L1116" s="702" t="s">
        <v>5710</v>
      </c>
      <c r="M1116" s="702" t="s">
        <v>1761</v>
      </c>
      <c r="N1116" s="703">
        <v>42551</v>
      </c>
      <c r="O1116" s="702" t="s">
        <v>72</v>
      </c>
    </row>
    <row r="1117" spans="1:15" s="705" customFormat="1" x14ac:dyDescent="0.2">
      <c r="A1117" s="702" t="s">
        <v>890</v>
      </c>
      <c r="B1117" s="702" t="s">
        <v>900</v>
      </c>
      <c r="C1117" s="702" t="s">
        <v>891</v>
      </c>
      <c r="D1117" s="702" t="s">
        <v>5711</v>
      </c>
      <c r="E1117" s="702" t="s">
        <v>5712</v>
      </c>
      <c r="F1117" s="702" t="s">
        <v>5713</v>
      </c>
      <c r="G1117" s="702" t="s">
        <v>5714</v>
      </c>
      <c r="H1117" s="703">
        <v>42521</v>
      </c>
      <c r="I1117" s="704">
        <v>1148.53</v>
      </c>
      <c r="J1117" s="704">
        <v>1</v>
      </c>
      <c r="K1117" s="704">
        <f t="shared" si="17"/>
        <v>1148.53</v>
      </c>
      <c r="L1117" s="702"/>
      <c r="M1117" s="702" t="s">
        <v>378</v>
      </c>
      <c r="N1117" s="703">
        <v>42541</v>
      </c>
      <c r="O1117" s="702" t="s">
        <v>72</v>
      </c>
    </row>
    <row r="1118" spans="1:15" s="705" customFormat="1" x14ac:dyDescent="0.2">
      <c r="A1118" s="702" t="s">
        <v>890</v>
      </c>
      <c r="B1118" s="702" t="s">
        <v>900</v>
      </c>
      <c r="C1118" s="702" t="s">
        <v>891</v>
      </c>
      <c r="D1118" s="702" t="s">
        <v>5715</v>
      </c>
      <c r="E1118" s="702" t="s">
        <v>5716</v>
      </c>
      <c r="F1118" s="702" t="s">
        <v>5717</v>
      </c>
      <c r="G1118" s="702" t="s">
        <v>5718</v>
      </c>
      <c r="H1118" s="703">
        <v>42539</v>
      </c>
      <c r="I1118" s="704">
        <v>40</v>
      </c>
      <c r="J1118" s="704">
        <v>1</v>
      </c>
      <c r="K1118" s="704">
        <f t="shared" si="17"/>
        <v>40</v>
      </c>
      <c r="L1118" s="702"/>
      <c r="M1118" s="702" t="s">
        <v>522</v>
      </c>
      <c r="N1118" s="703">
        <v>42551</v>
      </c>
      <c r="O1118" s="702" t="s">
        <v>72</v>
      </c>
    </row>
    <row r="1119" spans="1:15" s="705" customFormat="1" x14ac:dyDescent="0.2">
      <c r="A1119" s="702" t="s">
        <v>890</v>
      </c>
      <c r="B1119" s="702" t="s">
        <v>900</v>
      </c>
      <c r="C1119" s="702" t="s">
        <v>891</v>
      </c>
      <c r="D1119" s="702" t="s">
        <v>5719</v>
      </c>
      <c r="E1119" s="702" t="s">
        <v>5720</v>
      </c>
      <c r="F1119" s="702" t="s">
        <v>5721</v>
      </c>
      <c r="G1119" s="702" t="s">
        <v>5722</v>
      </c>
      <c r="H1119" s="703">
        <v>42530</v>
      </c>
      <c r="I1119" s="704">
        <v>740</v>
      </c>
      <c r="J1119" s="704">
        <v>1</v>
      </c>
      <c r="K1119" s="704">
        <f t="shared" si="17"/>
        <v>740</v>
      </c>
      <c r="L1119" s="702"/>
      <c r="M1119" s="702" t="s">
        <v>274</v>
      </c>
      <c r="N1119" s="703">
        <v>42537</v>
      </c>
      <c r="O1119" s="702" t="s">
        <v>1735</v>
      </c>
    </row>
    <row r="1120" spans="1:15" s="705" customFormat="1" x14ac:dyDescent="0.2">
      <c r="A1120" s="702" t="s">
        <v>890</v>
      </c>
      <c r="B1120" s="702" t="s">
        <v>900</v>
      </c>
      <c r="C1120" s="702" t="s">
        <v>891</v>
      </c>
      <c r="D1120" s="702" t="s">
        <v>5723</v>
      </c>
      <c r="E1120" s="702" t="s">
        <v>5724</v>
      </c>
      <c r="F1120" s="702" t="s">
        <v>5725</v>
      </c>
      <c r="G1120" s="702" t="s">
        <v>5726</v>
      </c>
      <c r="H1120" s="703">
        <v>42534</v>
      </c>
      <c r="I1120" s="704">
        <v>46.95</v>
      </c>
      <c r="J1120" s="704">
        <v>1</v>
      </c>
      <c r="K1120" s="704">
        <f t="shared" si="17"/>
        <v>46.95</v>
      </c>
      <c r="L1120" s="702"/>
      <c r="M1120" s="702" t="s">
        <v>2102</v>
      </c>
      <c r="N1120" s="703">
        <v>42543</v>
      </c>
      <c r="O1120" s="702" t="s">
        <v>72</v>
      </c>
    </row>
    <row r="1121" spans="1:15" s="705" customFormat="1" x14ac:dyDescent="0.2">
      <c r="A1121" s="702" t="s">
        <v>890</v>
      </c>
      <c r="B1121" s="702" t="s">
        <v>900</v>
      </c>
      <c r="C1121" s="702" t="s">
        <v>891</v>
      </c>
      <c r="D1121" s="702" t="s">
        <v>1331</v>
      </c>
      <c r="E1121" s="702" t="s">
        <v>1332</v>
      </c>
      <c r="F1121" s="702" t="s">
        <v>1333</v>
      </c>
      <c r="G1121" s="702" t="s">
        <v>5727</v>
      </c>
      <c r="H1121" s="703">
        <v>42466</v>
      </c>
      <c r="I1121" s="704">
        <v>500.01</v>
      </c>
      <c r="J1121" s="704">
        <v>1</v>
      </c>
      <c r="K1121" s="704">
        <f t="shared" si="17"/>
        <v>500.01</v>
      </c>
      <c r="L1121" s="702"/>
      <c r="M1121" s="702" t="s">
        <v>4415</v>
      </c>
      <c r="N1121" s="703">
        <v>42549</v>
      </c>
      <c r="O1121" s="702" t="s">
        <v>72</v>
      </c>
    </row>
    <row r="1122" spans="1:15" s="705" customFormat="1" x14ac:dyDescent="0.2">
      <c r="A1122" s="702" t="s">
        <v>890</v>
      </c>
      <c r="B1122" s="702" t="s">
        <v>900</v>
      </c>
      <c r="C1122" s="702" t="s">
        <v>891</v>
      </c>
      <c r="D1122" s="702" t="s">
        <v>1835</v>
      </c>
      <c r="E1122" s="702" t="s">
        <v>1836</v>
      </c>
      <c r="F1122" s="702" t="s">
        <v>1837</v>
      </c>
      <c r="G1122" s="702" t="s">
        <v>5728</v>
      </c>
      <c r="H1122" s="703">
        <v>42502</v>
      </c>
      <c r="I1122" s="704">
        <v>31.3</v>
      </c>
      <c r="J1122" s="704">
        <v>1</v>
      </c>
      <c r="K1122" s="704">
        <f t="shared" si="17"/>
        <v>31.3</v>
      </c>
      <c r="L1122" s="702"/>
      <c r="M1122" s="702" t="s">
        <v>1648</v>
      </c>
      <c r="N1122" s="703">
        <v>42523</v>
      </c>
      <c r="O1122" s="702" t="s">
        <v>72</v>
      </c>
    </row>
    <row r="1123" spans="1:15" s="705" customFormat="1" x14ac:dyDescent="0.2">
      <c r="A1123" s="702" t="s">
        <v>890</v>
      </c>
      <c r="B1123" s="702" t="s">
        <v>900</v>
      </c>
      <c r="C1123" s="702" t="s">
        <v>891</v>
      </c>
      <c r="D1123" s="702" t="s">
        <v>1835</v>
      </c>
      <c r="E1123" s="702" t="s">
        <v>1836</v>
      </c>
      <c r="F1123" s="702" t="s">
        <v>1837</v>
      </c>
      <c r="G1123" s="702" t="s">
        <v>5729</v>
      </c>
      <c r="H1123" s="703">
        <v>42508</v>
      </c>
      <c r="I1123" s="704">
        <v>45.11</v>
      </c>
      <c r="J1123" s="704">
        <v>1</v>
      </c>
      <c r="K1123" s="704">
        <f t="shared" si="17"/>
        <v>45.11</v>
      </c>
      <c r="L1123" s="702"/>
      <c r="M1123" s="702" t="s">
        <v>295</v>
      </c>
      <c r="N1123" s="703">
        <v>42523</v>
      </c>
      <c r="O1123" s="702" t="s">
        <v>72</v>
      </c>
    </row>
    <row r="1124" spans="1:15" s="705" customFormat="1" x14ac:dyDescent="0.2">
      <c r="A1124" s="702" t="s">
        <v>890</v>
      </c>
      <c r="B1124" s="702" t="s">
        <v>900</v>
      </c>
      <c r="C1124" s="702" t="s">
        <v>891</v>
      </c>
      <c r="D1124" s="702" t="s">
        <v>1835</v>
      </c>
      <c r="E1124" s="702" t="s">
        <v>1836</v>
      </c>
      <c r="F1124" s="702" t="s">
        <v>1837</v>
      </c>
      <c r="G1124" s="702" t="s">
        <v>5730</v>
      </c>
      <c r="H1124" s="703">
        <v>42503</v>
      </c>
      <c r="I1124" s="704">
        <v>36.57</v>
      </c>
      <c r="J1124" s="704">
        <v>1</v>
      </c>
      <c r="K1124" s="704">
        <f t="shared" si="17"/>
        <v>36.57</v>
      </c>
      <c r="L1124" s="702"/>
      <c r="M1124" s="702" t="s">
        <v>377</v>
      </c>
      <c r="N1124" s="703">
        <v>42523</v>
      </c>
      <c r="O1124" s="702" t="s">
        <v>72</v>
      </c>
    </row>
    <row r="1125" spans="1:15" s="705" customFormat="1" x14ac:dyDescent="0.2">
      <c r="A1125" s="702" t="s">
        <v>890</v>
      </c>
      <c r="B1125" s="702" t="s">
        <v>900</v>
      </c>
      <c r="C1125" s="702" t="s">
        <v>891</v>
      </c>
      <c r="D1125" s="702" t="s">
        <v>1835</v>
      </c>
      <c r="E1125" s="702" t="s">
        <v>1836</v>
      </c>
      <c r="F1125" s="702" t="s">
        <v>1837</v>
      </c>
      <c r="G1125" s="702" t="s">
        <v>5731</v>
      </c>
      <c r="H1125" s="703">
        <v>42494</v>
      </c>
      <c r="I1125" s="704">
        <v>22.94</v>
      </c>
      <c r="J1125" s="704">
        <v>1</v>
      </c>
      <c r="K1125" s="704">
        <f t="shared" si="17"/>
        <v>22.94</v>
      </c>
      <c r="L1125" s="702"/>
      <c r="M1125" s="702" t="s">
        <v>377</v>
      </c>
      <c r="N1125" s="703">
        <v>42523</v>
      </c>
      <c r="O1125" s="702" t="s">
        <v>72</v>
      </c>
    </row>
    <row r="1126" spans="1:15" s="705" customFormat="1" x14ac:dyDescent="0.2">
      <c r="A1126" s="702" t="s">
        <v>890</v>
      </c>
      <c r="B1126" s="702" t="s">
        <v>900</v>
      </c>
      <c r="C1126" s="702" t="s">
        <v>891</v>
      </c>
      <c r="D1126" s="702" t="s">
        <v>1835</v>
      </c>
      <c r="E1126" s="702" t="s">
        <v>1836</v>
      </c>
      <c r="F1126" s="702" t="s">
        <v>1837</v>
      </c>
      <c r="G1126" s="702" t="s">
        <v>5732</v>
      </c>
      <c r="H1126" s="703">
        <v>42515</v>
      </c>
      <c r="I1126" s="704">
        <v>144.78</v>
      </c>
      <c r="J1126" s="704">
        <v>1</v>
      </c>
      <c r="K1126" s="704">
        <f t="shared" si="17"/>
        <v>144.78</v>
      </c>
      <c r="L1126" s="702"/>
      <c r="M1126" s="702" t="s">
        <v>377</v>
      </c>
      <c r="N1126" s="703">
        <v>42523</v>
      </c>
      <c r="O1126" s="702" t="s">
        <v>72</v>
      </c>
    </row>
    <row r="1127" spans="1:15" s="705" customFormat="1" x14ac:dyDescent="0.2">
      <c r="A1127" s="702" t="s">
        <v>890</v>
      </c>
      <c r="B1127" s="702" t="s">
        <v>900</v>
      </c>
      <c r="C1127" s="702" t="s">
        <v>891</v>
      </c>
      <c r="D1127" s="702" t="s">
        <v>3655</v>
      </c>
      <c r="E1127" s="702" t="s">
        <v>3656</v>
      </c>
      <c r="F1127" s="702" t="s">
        <v>3657</v>
      </c>
      <c r="G1127" s="702" t="s">
        <v>5733</v>
      </c>
      <c r="H1127" s="703">
        <v>42544</v>
      </c>
      <c r="I1127" s="704">
        <v>248.05</v>
      </c>
      <c r="J1127" s="704">
        <v>1</v>
      </c>
      <c r="K1127" s="704">
        <f t="shared" si="17"/>
        <v>248.05</v>
      </c>
      <c r="L1127" s="702" t="s">
        <v>5734</v>
      </c>
      <c r="M1127" s="702" t="s">
        <v>174</v>
      </c>
      <c r="N1127" s="703">
        <v>42548</v>
      </c>
      <c r="O1127" s="702" t="s">
        <v>72</v>
      </c>
    </row>
    <row r="1128" spans="1:15" s="705" customFormat="1" x14ac:dyDescent="0.2">
      <c r="A1128" s="702" t="s">
        <v>890</v>
      </c>
      <c r="B1128" s="702" t="s">
        <v>900</v>
      </c>
      <c r="C1128" s="702" t="s">
        <v>891</v>
      </c>
      <c r="D1128" s="702" t="s">
        <v>3655</v>
      </c>
      <c r="E1128" s="702" t="s">
        <v>3656</v>
      </c>
      <c r="F1128" s="702" t="s">
        <v>3657</v>
      </c>
      <c r="G1128" s="702" t="s">
        <v>5735</v>
      </c>
      <c r="H1128" s="703">
        <v>42544</v>
      </c>
      <c r="I1128" s="704">
        <v>847</v>
      </c>
      <c r="J1128" s="704">
        <v>1</v>
      </c>
      <c r="K1128" s="704">
        <f t="shared" si="17"/>
        <v>847</v>
      </c>
      <c r="L1128" s="702" t="s">
        <v>5736</v>
      </c>
      <c r="M1128" s="702" t="s">
        <v>174</v>
      </c>
      <c r="N1128" s="703">
        <v>42548</v>
      </c>
      <c r="O1128" s="702" t="s">
        <v>72</v>
      </c>
    </row>
    <row r="1129" spans="1:15" s="705" customFormat="1" x14ac:dyDescent="0.2">
      <c r="A1129" s="702" t="s">
        <v>890</v>
      </c>
      <c r="B1129" s="702" t="s">
        <v>900</v>
      </c>
      <c r="C1129" s="702" t="s">
        <v>891</v>
      </c>
      <c r="D1129" s="702" t="s">
        <v>3655</v>
      </c>
      <c r="E1129" s="702" t="s">
        <v>3656</v>
      </c>
      <c r="F1129" s="702" t="s">
        <v>3657</v>
      </c>
      <c r="G1129" s="702" t="s">
        <v>5737</v>
      </c>
      <c r="H1129" s="703">
        <v>42544</v>
      </c>
      <c r="I1129" s="704">
        <v>248.05</v>
      </c>
      <c r="J1129" s="704">
        <v>1</v>
      </c>
      <c r="K1129" s="704">
        <f t="shared" si="17"/>
        <v>248.05</v>
      </c>
      <c r="L1129" s="702" t="s">
        <v>5738</v>
      </c>
      <c r="M1129" s="702" t="s">
        <v>174</v>
      </c>
      <c r="N1129" s="703">
        <v>42548</v>
      </c>
      <c r="O1129" s="702" t="s">
        <v>72</v>
      </c>
    </row>
    <row r="1130" spans="1:15" s="705" customFormat="1" x14ac:dyDescent="0.2">
      <c r="A1130" s="702" t="s">
        <v>890</v>
      </c>
      <c r="B1130" s="702" t="s">
        <v>900</v>
      </c>
      <c r="C1130" s="702" t="s">
        <v>891</v>
      </c>
      <c r="D1130" s="702" t="s">
        <v>512</v>
      </c>
      <c r="E1130" s="702" t="s">
        <v>513</v>
      </c>
      <c r="F1130" s="702" t="s">
        <v>514</v>
      </c>
      <c r="G1130" s="702" t="s">
        <v>5739</v>
      </c>
      <c r="H1130" s="703">
        <v>42550</v>
      </c>
      <c r="I1130" s="704">
        <v>6</v>
      </c>
      <c r="J1130" s="704">
        <v>1</v>
      </c>
      <c r="K1130" s="704">
        <f t="shared" si="17"/>
        <v>6</v>
      </c>
      <c r="L1130" s="702"/>
      <c r="M1130" s="702" t="s">
        <v>406</v>
      </c>
      <c r="N1130" s="703">
        <v>42550</v>
      </c>
      <c r="O1130" s="702" t="s">
        <v>72</v>
      </c>
    </row>
    <row r="1131" spans="1:15" s="705" customFormat="1" x14ac:dyDescent="0.2">
      <c r="A1131" s="702" t="s">
        <v>890</v>
      </c>
      <c r="B1131" s="702" t="s">
        <v>900</v>
      </c>
      <c r="C1131" s="702" t="s">
        <v>891</v>
      </c>
      <c r="D1131" s="702" t="s">
        <v>512</v>
      </c>
      <c r="E1131" s="702" t="s">
        <v>513</v>
      </c>
      <c r="F1131" s="702" t="s">
        <v>514</v>
      </c>
      <c r="G1131" s="702" t="s">
        <v>5740</v>
      </c>
      <c r="H1131" s="703">
        <v>42550</v>
      </c>
      <c r="I1131" s="704">
        <v>6</v>
      </c>
      <c r="J1131" s="704">
        <v>1</v>
      </c>
      <c r="K1131" s="704">
        <f t="shared" si="17"/>
        <v>6</v>
      </c>
      <c r="L1131" s="702"/>
      <c r="M1131" s="702" t="s">
        <v>97</v>
      </c>
      <c r="N1131" s="703">
        <v>42550</v>
      </c>
      <c r="O1131" s="702" t="s">
        <v>72</v>
      </c>
    </row>
    <row r="1132" spans="1:15" s="705" customFormat="1" x14ac:dyDescent="0.2">
      <c r="A1132" s="702" t="s">
        <v>890</v>
      </c>
      <c r="B1132" s="702" t="s">
        <v>900</v>
      </c>
      <c r="C1132" s="702" t="s">
        <v>891</v>
      </c>
      <c r="D1132" s="702" t="s">
        <v>509</v>
      </c>
      <c r="E1132" s="702" t="s">
        <v>510</v>
      </c>
      <c r="F1132" s="702" t="s">
        <v>511</v>
      </c>
      <c r="G1132" s="702" t="s">
        <v>5741</v>
      </c>
      <c r="H1132" s="703">
        <v>42530</v>
      </c>
      <c r="I1132" s="704">
        <v>38.36</v>
      </c>
      <c r="J1132" s="704">
        <v>1</v>
      </c>
      <c r="K1132" s="704">
        <f t="shared" si="17"/>
        <v>38.36</v>
      </c>
      <c r="L1132" s="702" t="s">
        <v>5742</v>
      </c>
      <c r="M1132" s="702" t="s">
        <v>377</v>
      </c>
      <c r="N1132" s="703">
        <v>42537</v>
      </c>
      <c r="O1132" s="702" t="s">
        <v>72</v>
      </c>
    </row>
    <row r="1133" spans="1:15" s="705" customFormat="1" x14ac:dyDescent="0.2">
      <c r="A1133" s="702" t="s">
        <v>890</v>
      </c>
      <c r="B1133" s="702" t="s">
        <v>900</v>
      </c>
      <c r="C1133" s="702" t="s">
        <v>891</v>
      </c>
      <c r="D1133" s="702" t="s">
        <v>509</v>
      </c>
      <c r="E1133" s="702" t="s">
        <v>510</v>
      </c>
      <c r="F1133" s="702" t="s">
        <v>511</v>
      </c>
      <c r="G1133" s="702" t="s">
        <v>5743</v>
      </c>
      <c r="H1133" s="703">
        <v>42529</v>
      </c>
      <c r="I1133" s="704">
        <v>50.34</v>
      </c>
      <c r="J1133" s="704">
        <v>1</v>
      </c>
      <c r="K1133" s="704">
        <f t="shared" si="17"/>
        <v>50.34</v>
      </c>
      <c r="L1133" s="702" t="s">
        <v>5742</v>
      </c>
      <c r="M1133" s="702" t="s">
        <v>377</v>
      </c>
      <c r="N1133" s="703">
        <v>42537</v>
      </c>
      <c r="O1133" s="702" t="s">
        <v>72</v>
      </c>
    </row>
    <row r="1134" spans="1:15" s="705" customFormat="1" x14ac:dyDescent="0.2">
      <c r="A1134" s="702" t="s">
        <v>890</v>
      </c>
      <c r="B1134" s="702" t="s">
        <v>900</v>
      </c>
      <c r="C1134" s="702" t="s">
        <v>891</v>
      </c>
      <c r="D1134" s="702" t="s">
        <v>509</v>
      </c>
      <c r="E1134" s="702" t="s">
        <v>510</v>
      </c>
      <c r="F1134" s="702" t="s">
        <v>511</v>
      </c>
      <c r="G1134" s="702" t="s">
        <v>5744</v>
      </c>
      <c r="H1134" s="703">
        <v>42529</v>
      </c>
      <c r="I1134" s="704">
        <v>121.46</v>
      </c>
      <c r="J1134" s="704">
        <v>1</v>
      </c>
      <c r="K1134" s="704">
        <f t="shared" si="17"/>
        <v>121.46</v>
      </c>
      <c r="L1134" s="702" t="s">
        <v>5745</v>
      </c>
      <c r="M1134" s="702" t="s">
        <v>377</v>
      </c>
      <c r="N1134" s="703">
        <v>42537</v>
      </c>
      <c r="O1134" s="702" t="s">
        <v>72</v>
      </c>
    </row>
    <row r="1135" spans="1:15" s="705" customFormat="1" x14ac:dyDescent="0.2">
      <c r="A1135" s="702" t="s">
        <v>890</v>
      </c>
      <c r="B1135" s="702" t="s">
        <v>900</v>
      </c>
      <c r="C1135" s="702" t="s">
        <v>891</v>
      </c>
      <c r="D1135" s="702" t="s">
        <v>509</v>
      </c>
      <c r="E1135" s="702" t="s">
        <v>510</v>
      </c>
      <c r="F1135" s="702" t="s">
        <v>511</v>
      </c>
      <c r="G1135" s="702" t="s">
        <v>5746</v>
      </c>
      <c r="H1135" s="703">
        <v>42524</v>
      </c>
      <c r="I1135" s="704">
        <v>31.73</v>
      </c>
      <c r="J1135" s="704">
        <v>1</v>
      </c>
      <c r="K1135" s="704">
        <f t="shared" si="17"/>
        <v>31.73</v>
      </c>
      <c r="L1135" s="702" t="s">
        <v>5747</v>
      </c>
      <c r="M1135" s="702" t="s">
        <v>377</v>
      </c>
      <c r="N1135" s="703">
        <v>42537</v>
      </c>
      <c r="O1135" s="702" t="s">
        <v>72</v>
      </c>
    </row>
    <row r="1136" spans="1:15" s="705" customFormat="1" x14ac:dyDescent="0.2">
      <c r="A1136" s="702" t="s">
        <v>890</v>
      </c>
      <c r="B1136" s="702" t="s">
        <v>900</v>
      </c>
      <c r="C1136" s="702" t="s">
        <v>891</v>
      </c>
      <c r="D1136" s="702" t="s">
        <v>509</v>
      </c>
      <c r="E1136" s="702" t="s">
        <v>510</v>
      </c>
      <c r="F1136" s="702" t="s">
        <v>511</v>
      </c>
      <c r="G1136" s="702" t="s">
        <v>5748</v>
      </c>
      <c r="H1136" s="703">
        <v>42524</v>
      </c>
      <c r="I1136" s="704">
        <v>205.46</v>
      </c>
      <c r="J1136" s="704">
        <v>1</v>
      </c>
      <c r="K1136" s="704">
        <f t="shared" si="17"/>
        <v>205.46</v>
      </c>
      <c r="L1136" s="702" t="s">
        <v>5749</v>
      </c>
      <c r="M1136" s="702" t="s">
        <v>377</v>
      </c>
      <c r="N1136" s="703">
        <v>42537</v>
      </c>
      <c r="O1136" s="702" t="s">
        <v>72</v>
      </c>
    </row>
    <row r="1137" spans="1:15" s="705" customFormat="1" x14ac:dyDescent="0.2">
      <c r="A1137" s="702" t="s">
        <v>890</v>
      </c>
      <c r="B1137" s="702" t="s">
        <v>900</v>
      </c>
      <c r="C1137" s="702" t="s">
        <v>891</v>
      </c>
      <c r="D1137" s="702" t="s">
        <v>5750</v>
      </c>
      <c r="E1137" s="702" t="s">
        <v>5751</v>
      </c>
      <c r="F1137" s="702" t="s">
        <v>5752</v>
      </c>
      <c r="G1137" s="702" t="s">
        <v>5753</v>
      </c>
      <c r="H1137" s="703">
        <v>42537</v>
      </c>
      <c r="I1137" s="704">
        <v>2420</v>
      </c>
      <c r="J1137" s="704">
        <v>1</v>
      </c>
      <c r="K1137" s="704">
        <f t="shared" si="17"/>
        <v>2420</v>
      </c>
      <c r="L1137" s="702"/>
      <c r="M1137" s="702" t="s">
        <v>5754</v>
      </c>
      <c r="N1137" s="703">
        <v>42538</v>
      </c>
      <c r="O1137" s="702" t="s">
        <v>72</v>
      </c>
    </row>
    <row r="1138" spans="1:15" s="705" customFormat="1" x14ac:dyDescent="0.2">
      <c r="A1138" s="702" t="s">
        <v>890</v>
      </c>
      <c r="B1138" s="702" t="s">
        <v>900</v>
      </c>
      <c r="C1138" s="702" t="s">
        <v>891</v>
      </c>
      <c r="D1138" s="702" t="s">
        <v>1085</v>
      </c>
      <c r="E1138" s="702" t="s">
        <v>1086</v>
      </c>
      <c r="F1138" s="702" t="s">
        <v>1087</v>
      </c>
      <c r="G1138" s="702" t="s">
        <v>5755</v>
      </c>
      <c r="H1138" s="703">
        <v>42535</v>
      </c>
      <c r="I1138" s="704">
        <v>617.1</v>
      </c>
      <c r="J1138" s="704">
        <v>1</v>
      </c>
      <c r="K1138" s="704">
        <f t="shared" si="17"/>
        <v>617.1</v>
      </c>
      <c r="L1138" s="702"/>
      <c r="M1138" s="702" t="s">
        <v>303</v>
      </c>
      <c r="N1138" s="703">
        <v>42536</v>
      </c>
      <c r="O1138" s="702" t="s">
        <v>72</v>
      </c>
    </row>
    <row r="1139" spans="1:15" s="705" customFormat="1" x14ac:dyDescent="0.2">
      <c r="A1139" s="702" t="s">
        <v>890</v>
      </c>
      <c r="B1139" s="702" t="s">
        <v>900</v>
      </c>
      <c r="C1139" s="702" t="s">
        <v>891</v>
      </c>
      <c r="D1139" s="702" t="s">
        <v>5756</v>
      </c>
      <c r="E1139" s="702" t="s">
        <v>5757</v>
      </c>
      <c r="F1139" s="702" t="s">
        <v>5758</v>
      </c>
      <c r="G1139" s="702" t="s">
        <v>5759</v>
      </c>
      <c r="H1139" s="703">
        <v>42531</v>
      </c>
      <c r="I1139" s="704">
        <v>1800</v>
      </c>
      <c r="J1139" s="704">
        <v>1</v>
      </c>
      <c r="K1139" s="704">
        <f t="shared" si="17"/>
        <v>1800</v>
      </c>
      <c r="L1139" s="702"/>
      <c r="M1139" s="702" t="s">
        <v>378</v>
      </c>
      <c r="N1139" s="703">
        <v>42531</v>
      </c>
      <c r="O1139" s="702" t="s">
        <v>72</v>
      </c>
    </row>
    <row r="1140" spans="1:15" s="705" customFormat="1" x14ac:dyDescent="0.2">
      <c r="A1140" s="702" t="s">
        <v>890</v>
      </c>
      <c r="B1140" s="702" t="s">
        <v>900</v>
      </c>
      <c r="C1140" s="702" t="s">
        <v>891</v>
      </c>
      <c r="D1140" s="702" t="s">
        <v>853</v>
      </c>
      <c r="E1140" s="702" t="s">
        <v>854</v>
      </c>
      <c r="F1140" s="702" t="s">
        <v>855</v>
      </c>
      <c r="G1140" s="702" t="s">
        <v>5760</v>
      </c>
      <c r="H1140" s="703">
        <v>42520</v>
      </c>
      <c r="I1140" s="704">
        <v>64.58</v>
      </c>
      <c r="J1140" s="704">
        <v>1</v>
      </c>
      <c r="K1140" s="704">
        <f t="shared" si="17"/>
        <v>64.58</v>
      </c>
      <c r="L1140" s="702"/>
      <c r="M1140" s="702" t="s">
        <v>3780</v>
      </c>
      <c r="N1140" s="703">
        <v>42522</v>
      </c>
      <c r="O1140" s="702" t="s">
        <v>72</v>
      </c>
    </row>
    <row r="1141" spans="1:15" s="705" customFormat="1" x14ac:dyDescent="0.2">
      <c r="A1141" s="702" t="s">
        <v>890</v>
      </c>
      <c r="B1141" s="702" t="s">
        <v>900</v>
      </c>
      <c r="C1141" s="702" t="s">
        <v>891</v>
      </c>
      <c r="D1141" s="702" t="s">
        <v>5761</v>
      </c>
      <c r="E1141" s="702" t="s">
        <v>5762</v>
      </c>
      <c r="F1141" s="702" t="s">
        <v>5763</v>
      </c>
      <c r="G1141" s="702" t="s">
        <v>5764</v>
      </c>
      <c r="H1141" s="703">
        <v>42548</v>
      </c>
      <c r="I1141" s="704">
        <v>1650.2</v>
      </c>
      <c r="J1141" s="704">
        <v>1</v>
      </c>
      <c r="K1141" s="704">
        <f t="shared" si="17"/>
        <v>1650.2</v>
      </c>
      <c r="L1141" s="702"/>
      <c r="M1141" s="702" t="s">
        <v>304</v>
      </c>
      <c r="N1141" s="703">
        <v>42549</v>
      </c>
      <c r="O1141" s="702" t="s">
        <v>72</v>
      </c>
    </row>
    <row r="1142" spans="1:15" s="705" customFormat="1" x14ac:dyDescent="0.2">
      <c r="A1142" s="702" t="s">
        <v>890</v>
      </c>
      <c r="B1142" s="702" t="s">
        <v>900</v>
      </c>
      <c r="C1142" s="702" t="s">
        <v>891</v>
      </c>
      <c r="D1142" s="702" t="s">
        <v>5761</v>
      </c>
      <c r="E1142" s="702" t="s">
        <v>5762</v>
      </c>
      <c r="F1142" s="702" t="s">
        <v>5763</v>
      </c>
      <c r="G1142" s="702" t="s">
        <v>5765</v>
      </c>
      <c r="H1142" s="703">
        <v>42542</v>
      </c>
      <c r="I1142" s="704">
        <v>1528.23</v>
      </c>
      <c r="J1142" s="704">
        <v>1</v>
      </c>
      <c r="K1142" s="704">
        <f t="shared" si="17"/>
        <v>1528.23</v>
      </c>
      <c r="L1142" s="702"/>
      <c r="M1142" s="702" t="s">
        <v>304</v>
      </c>
      <c r="N1142" s="703">
        <v>42549</v>
      </c>
      <c r="O1142" s="702" t="s">
        <v>72</v>
      </c>
    </row>
    <row r="1143" spans="1:15" s="705" customFormat="1" x14ac:dyDescent="0.2">
      <c r="A1143" s="702" t="s">
        <v>890</v>
      </c>
      <c r="B1143" s="702" t="s">
        <v>900</v>
      </c>
      <c r="C1143" s="702" t="s">
        <v>891</v>
      </c>
      <c r="D1143" s="702" t="s">
        <v>5761</v>
      </c>
      <c r="E1143" s="702" t="s">
        <v>5762</v>
      </c>
      <c r="F1143" s="702" t="s">
        <v>5763</v>
      </c>
      <c r="G1143" s="702" t="s">
        <v>5766</v>
      </c>
      <c r="H1143" s="703">
        <v>42542</v>
      </c>
      <c r="I1143" s="704">
        <v>4018.41</v>
      </c>
      <c r="J1143" s="704">
        <v>1</v>
      </c>
      <c r="K1143" s="704">
        <f t="shared" si="17"/>
        <v>4018.41</v>
      </c>
      <c r="L1143" s="702" t="s">
        <v>5767</v>
      </c>
      <c r="M1143" s="702" t="s">
        <v>304</v>
      </c>
      <c r="N1143" s="703">
        <v>42549</v>
      </c>
      <c r="O1143" s="702" t="s">
        <v>72</v>
      </c>
    </row>
    <row r="1144" spans="1:15" s="705" customFormat="1" x14ac:dyDescent="0.2">
      <c r="A1144" s="702" t="s">
        <v>890</v>
      </c>
      <c r="B1144" s="702" t="s">
        <v>900</v>
      </c>
      <c r="C1144" s="702" t="s">
        <v>891</v>
      </c>
      <c r="D1144" s="702" t="s">
        <v>5768</v>
      </c>
      <c r="E1144" s="702" t="s">
        <v>5769</v>
      </c>
      <c r="F1144" s="702" t="s">
        <v>5770</v>
      </c>
      <c r="G1144" s="702" t="s">
        <v>5771</v>
      </c>
      <c r="H1144" s="703">
        <v>42527</v>
      </c>
      <c r="I1144" s="704">
        <v>89.23</v>
      </c>
      <c r="J1144" s="704">
        <v>1</v>
      </c>
      <c r="K1144" s="704">
        <f t="shared" si="17"/>
        <v>89.23</v>
      </c>
      <c r="L1144" s="702"/>
      <c r="M1144" s="702" t="s">
        <v>88</v>
      </c>
      <c r="N1144" s="703">
        <v>42534</v>
      </c>
      <c r="O1144" s="702" t="s">
        <v>72</v>
      </c>
    </row>
    <row r="1145" spans="1:15" s="705" customFormat="1" x14ac:dyDescent="0.2">
      <c r="A1145" s="702" t="s">
        <v>890</v>
      </c>
      <c r="B1145" s="702" t="s">
        <v>900</v>
      </c>
      <c r="C1145" s="702" t="s">
        <v>891</v>
      </c>
      <c r="D1145" s="702" t="s">
        <v>5772</v>
      </c>
      <c r="E1145" s="702" t="s">
        <v>5773</v>
      </c>
      <c r="F1145" s="702" t="s">
        <v>5774</v>
      </c>
      <c r="G1145" s="702" t="s">
        <v>5775</v>
      </c>
      <c r="H1145" s="703">
        <v>42531</v>
      </c>
      <c r="I1145" s="704">
        <v>1753.29</v>
      </c>
      <c r="J1145" s="704">
        <v>1</v>
      </c>
      <c r="K1145" s="704">
        <f t="shared" si="17"/>
        <v>1753.29</v>
      </c>
      <c r="L1145" s="702" t="s">
        <v>5776</v>
      </c>
      <c r="M1145" s="702" t="s">
        <v>5777</v>
      </c>
      <c r="N1145" s="703">
        <v>42536</v>
      </c>
      <c r="O1145" s="702" t="s">
        <v>72</v>
      </c>
    </row>
    <row r="1146" spans="1:15" s="705" customFormat="1" x14ac:dyDescent="0.2">
      <c r="A1146" s="702" t="s">
        <v>890</v>
      </c>
      <c r="B1146" s="702" t="s">
        <v>900</v>
      </c>
      <c r="C1146" s="702" t="s">
        <v>891</v>
      </c>
      <c r="D1146" s="702" t="s">
        <v>5772</v>
      </c>
      <c r="E1146" s="702" t="s">
        <v>5773</v>
      </c>
      <c r="F1146" s="702" t="s">
        <v>5774</v>
      </c>
      <c r="G1146" s="702" t="s">
        <v>5778</v>
      </c>
      <c r="H1146" s="703">
        <v>42522</v>
      </c>
      <c r="I1146" s="704">
        <v>822.8</v>
      </c>
      <c r="J1146" s="704">
        <v>1</v>
      </c>
      <c r="K1146" s="704">
        <f t="shared" si="17"/>
        <v>822.8</v>
      </c>
      <c r="L1146" s="702"/>
      <c r="M1146" s="702" t="s">
        <v>5779</v>
      </c>
      <c r="N1146" s="703">
        <v>42534</v>
      </c>
      <c r="O1146" s="702" t="s">
        <v>72</v>
      </c>
    </row>
    <row r="1147" spans="1:15" s="705" customFormat="1" x14ac:dyDescent="0.2">
      <c r="A1147" s="702" t="s">
        <v>890</v>
      </c>
      <c r="B1147" s="702" t="s">
        <v>900</v>
      </c>
      <c r="C1147" s="702" t="s">
        <v>891</v>
      </c>
      <c r="D1147" s="702" t="s">
        <v>5780</v>
      </c>
      <c r="E1147" s="702" t="s">
        <v>5781</v>
      </c>
      <c r="F1147" s="702" t="s">
        <v>5782</v>
      </c>
      <c r="G1147" s="702" t="s">
        <v>5783</v>
      </c>
      <c r="H1147" s="703">
        <v>42523</v>
      </c>
      <c r="I1147" s="704">
        <v>117</v>
      </c>
      <c r="J1147" s="704">
        <v>1</v>
      </c>
      <c r="K1147" s="704">
        <f t="shared" si="17"/>
        <v>117</v>
      </c>
      <c r="L1147" s="702"/>
      <c r="M1147" s="702" t="s">
        <v>5784</v>
      </c>
      <c r="N1147" s="703">
        <v>42548</v>
      </c>
      <c r="O1147" s="702" t="s">
        <v>72</v>
      </c>
    </row>
    <row r="1148" spans="1:15" s="705" customFormat="1" x14ac:dyDescent="0.2">
      <c r="A1148" s="702" t="s">
        <v>890</v>
      </c>
      <c r="B1148" s="702" t="s">
        <v>900</v>
      </c>
      <c r="C1148" s="702" t="s">
        <v>891</v>
      </c>
      <c r="D1148" s="702" t="s">
        <v>5785</v>
      </c>
      <c r="E1148" s="702" t="s">
        <v>5786</v>
      </c>
      <c r="F1148" s="702" t="s">
        <v>5787</v>
      </c>
      <c r="G1148" s="702" t="s">
        <v>5788</v>
      </c>
      <c r="H1148" s="703">
        <v>42545</v>
      </c>
      <c r="I1148" s="704">
        <v>223.25</v>
      </c>
      <c r="J1148" s="704">
        <v>1</v>
      </c>
      <c r="K1148" s="704">
        <f t="shared" si="17"/>
        <v>223.25</v>
      </c>
      <c r="L1148" s="702"/>
      <c r="M1148" s="702" t="s">
        <v>5238</v>
      </c>
      <c r="N1148" s="703">
        <v>42551</v>
      </c>
      <c r="O1148" s="702" t="s">
        <v>72</v>
      </c>
    </row>
    <row r="1149" spans="1:15" s="705" customFormat="1" x14ac:dyDescent="0.2">
      <c r="A1149" s="702" t="s">
        <v>890</v>
      </c>
      <c r="B1149" s="702" t="s">
        <v>900</v>
      </c>
      <c r="C1149" s="702" t="s">
        <v>891</v>
      </c>
      <c r="D1149" s="702" t="s">
        <v>5785</v>
      </c>
      <c r="E1149" s="702" t="s">
        <v>5786</v>
      </c>
      <c r="F1149" s="702" t="s">
        <v>5787</v>
      </c>
      <c r="G1149" s="702" t="s">
        <v>5789</v>
      </c>
      <c r="H1149" s="703">
        <v>42543</v>
      </c>
      <c r="I1149" s="704">
        <v>81.7</v>
      </c>
      <c r="J1149" s="704">
        <v>1</v>
      </c>
      <c r="K1149" s="704">
        <f t="shared" si="17"/>
        <v>81.7</v>
      </c>
      <c r="L1149" s="702"/>
      <c r="M1149" s="702" t="s">
        <v>5238</v>
      </c>
      <c r="N1149" s="703">
        <v>42551</v>
      </c>
      <c r="O1149" s="702" t="s">
        <v>72</v>
      </c>
    </row>
    <row r="1150" spans="1:15" s="705" customFormat="1" x14ac:dyDescent="0.2">
      <c r="A1150" s="702" t="s">
        <v>890</v>
      </c>
      <c r="B1150" s="702" t="s">
        <v>900</v>
      </c>
      <c r="C1150" s="702" t="s">
        <v>891</v>
      </c>
      <c r="D1150" s="702" t="s">
        <v>5790</v>
      </c>
      <c r="E1150" s="702" t="s">
        <v>5791</v>
      </c>
      <c r="F1150" s="702" t="s">
        <v>5792</v>
      </c>
      <c r="G1150" s="702" t="s">
        <v>5793</v>
      </c>
      <c r="H1150" s="703">
        <v>42520</v>
      </c>
      <c r="I1150" s="704">
        <v>82.17</v>
      </c>
      <c r="J1150" s="704">
        <v>1</v>
      </c>
      <c r="K1150" s="704">
        <f t="shared" si="17"/>
        <v>82.17</v>
      </c>
      <c r="L1150" s="702"/>
      <c r="M1150" s="702" t="s">
        <v>406</v>
      </c>
      <c r="N1150" s="703">
        <v>42524</v>
      </c>
      <c r="O1150" s="702" t="s">
        <v>72</v>
      </c>
    </row>
    <row r="1151" spans="1:15" s="705" customFormat="1" x14ac:dyDescent="0.2">
      <c r="A1151" s="702" t="s">
        <v>890</v>
      </c>
      <c r="B1151" s="702" t="s">
        <v>900</v>
      </c>
      <c r="C1151" s="702" t="s">
        <v>891</v>
      </c>
      <c r="D1151" s="702" t="s">
        <v>570</v>
      </c>
      <c r="E1151" s="702" t="s">
        <v>571</v>
      </c>
      <c r="F1151" s="702" t="s">
        <v>572</v>
      </c>
      <c r="G1151" s="702" t="s">
        <v>5794</v>
      </c>
      <c r="H1151" s="703">
        <v>42513</v>
      </c>
      <c r="I1151" s="704">
        <v>136.97999999999999</v>
      </c>
      <c r="J1151" s="704">
        <v>1</v>
      </c>
      <c r="K1151" s="704">
        <f t="shared" si="17"/>
        <v>136.97999999999999</v>
      </c>
      <c r="L1151" s="702"/>
      <c r="M1151" s="702" t="s">
        <v>365</v>
      </c>
      <c r="N1151" s="703">
        <v>42544</v>
      </c>
      <c r="O1151" s="702" t="s">
        <v>72</v>
      </c>
    </row>
    <row r="1152" spans="1:15" s="705" customFormat="1" x14ac:dyDescent="0.2">
      <c r="A1152" s="702" t="s">
        <v>890</v>
      </c>
      <c r="B1152" s="702" t="s">
        <v>900</v>
      </c>
      <c r="C1152" s="702" t="s">
        <v>891</v>
      </c>
      <c r="D1152" s="702" t="s">
        <v>570</v>
      </c>
      <c r="E1152" s="702" t="s">
        <v>571</v>
      </c>
      <c r="F1152" s="702" t="s">
        <v>572</v>
      </c>
      <c r="G1152" s="702" t="s">
        <v>5795</v>
      </c>
      <c r="H1152" s="703">
        <v>42513</v>
      </c>
      <c r="I1152" s="704">
        <v>121.98</v>
      </c>
      <c r="J1152" s="704">
        <v>1</v>
      </c>
      <c r="K1152" s="704">
        <f t="shared" si="17"/>
        <v>121.98</v>
      </c>
      <c r="L1152" s="702"/>
      <c r="M1152" s="702" t="s">
        <v>365</v>
      </c>
      <c r="N1152" s="703">
        <v>42544</v>
      </c>
      <c r="O1152" s="702" t="s">
        <v>72</v>
      </c>
    </row>
    <row r="1153" spans="1:15" s="705" customFormat="1" x14ac:dyDescent="0.2">
      <c r="A1153" s="702" t="s">
        <v>890</v>
      </c>
      <c r="B1153" s="702" t="s">
        <v>900</v>
      </c>
      <c r="C1153" s="702" t="s">
        <v>891</v>
      </c>
      <c r="D1153" s="702" t="s">
        <v>570</v>
      </c>
      <c r="E1153" s="702" t="s">
        <v>571</v>
      </c>
      <c r="F1153" s="702" t="s">
        <v>572</v>
      </c>
      <c r="G1153" s="702" t="s">
        <v>5796</v>
      </c>
      <c r="H1153" s="703">
        <v>42512</v>
      </c>
      <c r="I1153" s="704">
        <v>191.98</v>
      </c>
      <c r="J1153" s="704">
        <v>1</v>
      </c>
      <c r="K1153" s="704">
        <f t="shared" si="17"/>
        <v>191.98</v>
      </c>
      <c r="L1153" s="702"/>
      <c r="M1153" s="702" t="s">
        <v>365</v>
      </c>
      <c r="N1153" s="703">
        <v>42544</v>
      </c>
      <c r="O1153" s="702" t="s">
        <v>72</v>
      </c>
    </row>
    <row r="1154" spans="1:15" s="705" customFormat="1" x14ac:dyDescent="0.2">
      <c r="A1154" s="702" t="s">
        <v>890</v>
      </c>
      <c r="B1154" s="702" t="s">
        <v>900</v>
      </c>
      <c r="C1154" s="702" t="s">
        <v>891</v>
      </c>
      <c r="D1154" s="702" t="s">
        <v>5797</v>
      </c>
      <c r="E1154" s="702" t="s">
        <v>5798</v>
      </c>
      <c r="F1154" s="702" t="s">
        <v>5799</v>
      </c>
      <c r="G1154" s="702" t="s">
        <v>5800</v>
      </c>
      <c r="H1154" s="703">
        <v>42528</v>
      </c>
      <c r="I1154" s="704">
        <v>1540.39</v>
      </c>
      <c r="J1154" s="704">
        <v>1</v>
      </c>
      <c r="K1154" s="704">
        <f t="shared" si="17"/>
        <v>1540.39</v>
      </c>
      <c r="L1154" s="702"/>
      <c r="M1154" s="702" t="s">
        <v>1961</v>
      </c>
      <c r="N1154" s="703">
        <v>42530</v>
      </c>
      <c r="O1154" s="702" t="s">
        <v>72</v>
      </c>
    </row>
    <row r="1155" spans="1:15" s="705" customFormat="1" x14ac:dyDescent="0.2">
      <c r="A1155" s="702" t="s">
        <v>890</v>
      </c>
      <c r="B1155" s="702" t="s">
        <v>900</v>
      </c>
      <c r="C1155" s="702" t="s">
        <v>891</v>
      </c>
      <c r="D1155" s="702" t="s">
        <v>5801</v>
      </c>
      <c r="E1155" s="702" t="s">
        <v>5802</v>
      </c>
      <c r="F1155" s="702" t="s">
        <v>5803</v>
      </c>
      <c r="G1155" s="702" t="s">
        <v>5804</v>
      </c>
      <c r="H1155" s="703">
        <v>42397</v>
      </c>
      <c r="I1155" s="704">
        <v>99.79</v>
      </c>
      <c r="J1155" s="704">
        <v>1</v>
      </c>
      <c r="K1155" s="704">
        <f t="shared" ref="K1155:K1218" si="18">I1155*J1155</f>
        <v>99.79</v>
      </c>
      <c r="L1155" s="702"/>
      <c r="M1155" s="702" t="s">
        <v>365</v>
      </c>
      <c r="N1155" s="703">
        <v>42544</v>
      </c>
      <c r="O1155" s="702" t="s">
        <v>72</v>
      </c>
    </row>
    <row r="1156" spans="1:15" s="705" customFormat="1" x14ac:dyDescent="0.2">
      <c r="A1156" s="702" t="s">
        <v>890</v>
      </c>
      <c r="B1156" s="702" t="s">
        <v>900</v>
      </c>
      <c r="C1156" s="702" t="s">
        <v>891</v>
      </c>
      <c r="D1156" s="702" t="s">
        <v>5805</v>
      </c>
      <c r="E1156" s="702" t="s">
        <v>5806</v>
      </c>
      <c r="F1156" s="702" t="s">
        <v>5807</v>
      </c>
      <c r="G1156" s="702" t="s">
        <v>5808</v>
      </c>
      <c r="H1156" s="703">
        <v>42521</v>
      </c>
      <c r="I1156" s="704">
        <v>9.3800000000000008</v>
      </c>
      <c r="J1156" s="704">
        <v>1</v>
      </c>
      <c r="K1156" s="704">
        <f t="shared" si="18"/>
        <v>9.3800000000000008</v>
      </c>
      <c r="L1156" s="702"/>
      <c r="M1156" s="702" t="s">
        <v>132</v>
      </c>
      <c r="N1156" s="703">
        <v>42524</v>
      </c>
      <c r="O1156" s="702" t="s">
        <v>72</v>
      </c>
    </row>
    <row r="1157" spans="1:15" s="705" customFormat="1" x14ac:dyDescent="0.2">
      <c r="A1157" s="702" t="s">
        <v>890</v>
      </c>
      <c r="B1157" s="702" t="s">
        <v>900</v>
      </c>
      <c r="C1157" s="702" t="s">
        <v>891</v>
      </c>
      <c r="D1157" s="702" t="s">
        <v>5805</v>
      </c>
      <c r="E1157" s="702" t="s">
        <v>5806</v>
      </c>
      <c r="F1157" s="702" t="s">
        <v>5807</v>
      </c>
      <c r="G1157" s="702" t="s">
        <v>5809</v>
      </c>
      <c r="H1157" s="703">
        <v>42521</v>
      </c>
      <c r="I1157" s="704">
        <v>9.3800000000000008</v>
      </c>
      <c r="J1157" s="704">
        <v>1</v>
      </c>
      <c r="K1157" s="704">
        <f t="shared" si="18"/>
        <v>9.3800000000000008</v>
      </c>
      <c r="L1157" s="702"/>
      <c r="M1157" s="702" t="s">
        <v>132</v>
      </c>
      <c r="N1157" s="703">
        <v>42524</v>
      </c>
      <c r="O1157" s="702" t="s">
        <v>72</v>
      </c>
    </row>
    <row r="1158" spans="1:15" s="705" customFormat="1" x14ac:dyDescent="0.2">
      <c r="A1158" s="702" t="s">
        <v>890</v>
      </c>
      <c r="B1158" s="702" t="s">
        <v>900</v>
      </c>
      <c r="C1158" s="702" t="s">
        <v>891</v>
      </c>
      <c r="D1158" s="702" t="s">
        <v>5805</v>
      </c>
      <c r="E1158" s="702" t="s">
        <v>5806</v>
      </c>
      <c r="F1158" s="702" t="s">
        <v>5807</v>
      </c>
      <c r="G1158" s="702" t="s">
        <v>5810</v>
      </c>
      <c r="H1158" s="703">
        <v>42521</v>
      </c>
      <c r="I1158" s="704">
        <v>9.3800000000000008</v>
      </c>
      <c r="J1158" s="704">
        <v>1</v>
      </c>
      <c r="K1158" s="704">
        <f t="shared" si="18"/>
        <v>9.3800000000000008</v>
      </c>
      <c r="L1158" s="702"/>
      <c r="M1158" s="702" t="s">
        <v>132</v>
      </c>
      <c r="N1158" s="703">
        <v>42524</v>
      </c>
      <c r="O1158" s="702" t="s">
        <v>72</v>
      </c>
    </row>
    <row r="1159" spans="1:15" s="705" customFormat="1" x14ac:dyDescent="0.2">
      <c r="A1159" s="702" t="s">
        <v>890</v>
      </c>
      <c r="B1159" s="702" t="s">
        <v>900</v>
      </c>
      <c r="C1159" s="702" t="s">
        <v>891</v>
      </c>
      <c r="D1159" s="702" t="s">
        <v>5805</v>
      </c>
      <c r="E1159" s="702" t="s">
        <v>5806</v>
      </c>
      <c r="F1159" s="702" t="s">
        <v>5807</v>
      </c>
      <c r="G1159" s="702" t="s">
        <v>5811</v>
      </c>
      <c r="H1159" s="703">
        <v>42521</v>
      </c>
      <c r="I1159" s="704">
        <v>65.64</v>
      </c>
      <c r="J1159" s="704">
        <v>1</v>
      </c>
      <c r="K1159" s="704">
        <f t="shared" si="18"/>
        <v>65.64</v>
      </c>
      <c r="L1159" s="702"/>
      <c r="M1159" s="702" t="s">
        <v>132</v>
      </c>
      <c r="N1159" s="703">
        <v>42524</v>
      </c>
      <c r="O1159" s="702" t="s">
        <v>72</v>
      </c>
    </row>
    <row r="1160" spans="1:15" s="705" customFormat="1" x14ac:dyDescent="0.2">
      <c r="A1160" s="702" t="s">
        <v>890</v>
      </c>
      <c r="B1160" s="702" t="s">
        <v>900</v>
      </c>
      <c r="C1160" s="702" t="s">
        <v>891</v>
      </c>
      <c r="D1160" s="702" t="s">
        <v>5805</v>
      </c>
      <c r="E1160" s="702" t="s">
        <v>5806</v>
      </c>
      <c r="F1160" s="702" t="s">
        <v>5807</v>
      </c>
      <c r="G1160" s="702" t="s">
        <v>5812</v>
      </c>
      <c r="H1160" s="703">
        <v>42521</v>
      </c>
      <c r="I1160" s="704">
        <v>9.3800000000000008</v>
      </c>
      <c r="J1160" s="704">
        <v>1</v>
      </c>
      <c r="K1160" s="704">
        <f t="shared" si="18"/>
        <v>9.3800000000000008</v>
      </c>
      <c r="L1160" s="702"/>
      <c r="M1160" s="702" t="s">
        <v>132</v>
      </c>
      <c r="N1160" s="703">
        <v>42524</v>
      </c>
      <c r="O1160" s="702" t="s">
        <v>72</v>
      </c>
    </row>
    <row r="1161" spans="1:15" s="705" customFormat="1" x14ac:dyDescent="0.2">
      <c r="A1161" s="702" t="s">
        <v>890</v>
      </c>
      <c r="B1161" s="702" t="s">
        <v>900</v>
      </c>
      <c r="C1161" s="702" t="s">
        <v>891</v>
      </c>
      <c r="D1161" s="702" t="s">
        <v>83</v>
      </c>
      <c r="E1161" s="702" t="s">
        <v>84</v>
      </c>
      <c r="F1161" s="702" t="s">
        <v>85</v>
      </c>
      <c r="G1161" s="702" t="s">
        <v>5813</v>
      </c>
      <c r="H1161" s="703">
        <v>42536</v>
      </c>
      <c r="I1161" s="704">
        <v>967.14</v>
      </c>
      <c r="J1161" s="704">
        <v>1</v>
      </c>
      <c r="K1161" s="704">
        <f t="shared" si="18"/>
        <v>967.14</v>
      </c>
      <c r="L1161" s="702"/>
      <c r="M1161" s="702" t="s">
        <v>182</v>
      </c>
      <c r="N1161" s="703">
        <v>42538</v>
      </c>
      <c r="O1161" s="702" t="s">
        <v>72</v>
      </c>
    </row>
    <row r="1162" spans="1:15" s="705" customFormat="1" x14ac:dyDescent="0.2">
      <c r="A1162" s="702" t="s">
        <v>890</v>
      </c>
      <c r="B1162" s="702" t="s">
        <v>900</v>
      </c>
      <c r="C1162" s="702" t="s">
        <v>891</v>
      </c>
      <c r="D1162" s="702" t="s">
        <v>83</v>
      </c>
      <c r="E1162" s="702" t="s">
        <v>84</v>
      </c>
      <c r="F1162" s="702" t="s">
        <v>85</v>
      </c>
      <c r="G1162" s="702" t="s">
        <v>5814</v>
      </c>
      <c r="H1162" s="703">
        <v>42536</v>
      </c>
      <c r="I1162" s="704">
        <v>263.56</v>
      </c>
      <c r="J1162" s="704">
        <v>1</v>
      </c>
      <c r="K1162" s="704">
        <f t="shared" si="18"/>
        <v>263.56</v>
      </c>
      <c r="L1162" s="702"/>
      <c r="M1162" s="702" t="s">
        <v>182</v>
      </c>
      <c r="N1162" s="703">
        <v>42538</v>
      </c>
      <c r="O1162" s="702" t="s">
        <v>72</v>
      </c>
    </row>
    <row r="1163" spans="1:15" s="705" customFormat="1" x14ac:dyDescent="0.2">
      <c r="A1163" s="702" t="s">
        <v>890</v>
      </c>
      <c r="B1163" s="702" t="s">
        <v>900</v>
      </c>
      <c r="C1163" s="702" t="s">
        <v>891</v>
      </c>
      <c r="D1163" s="702" t="s">
        <v>83</v>
      </c>
      <c r="E1163" s="702" t="s">
        <v>84</v>
      </c>
      <c r="F1163" s="702" t="s">
        <v>85</v>
      </c>
      <c r="G1163" s="702" t="s">
        <v>5815</v>
      </c>
      <c r="H1163" s="703">
        <v>42536</v>
      </c>
      <c r="I1163" s="704">
        <v>286.18</v>
      </c>
      <c r="J1163" s="704">
        <v>1</v>
      </c>
      <c r="K1163" s="704">
        <f t="shared" si="18"/>
        <v>286.18</v>
      </c>
      <c r="L1163" s="702"/>
      <c r="M1163" s="702" t="s">
        <v>182</v>
      </c>
      <c r="N1163" s="703">
        <v>42538</v>
      </c>
      <c r="O1163" s="702" t="s">
        <v>72</v>
      </c>
    </row>
    <row r="1164" spans="1:15" s="705" customFormat="1" x14ac:dyDescent="0.2">
      <c r="A1164" s="702" t="s">
        <v>890</v>
      </c>
      <c r="B1164" s="702" t="s">
        <v>900</v>
      </c>
      <c r="C1164" s="702" t="s">
        <v>891</v>
      </c>
      <c r="D1164" s="702" t="s">
        <v>83</v>
      </c>
      <c r="E1164" s="702" t="s">
        <v>84</v>
      </c>
      <c r="F1164" s="702" t="s">
        <v>85</v>
      </c>
      <c r="G1164" s="702" t="s">
        <v>5816</v>
      </c>
      <c r="H1164" s="703">
        <v>42536</v>
      </c>
      <c r="I1164" s="704">
        <v>263.56</v>
      </c>
      <c r="J1164" s="704">
        <v>1</v>
      </c>
      <c r="K1164" s="704">
        <f t="shared" si="18"/>
        <v>263.56</v>
      </c>
      <c r="L1164" s="702"/>
      <c r="M1164" s="702" t="s">
        <v>182</v>
      </c>
      <c r="N1164" s="703">
        <v>42538</v>
      </c>
      <c r="O1164" s="702" t="s">
        <v>72</v>
      </c>
    </row>
    <row r="1165" spans="1:15" s="705" customFormat="1" x14ac:dyDescent="0.2">
      <c r="A1165" s="702" t="s">
        <v>890</v>
      </c>
      <c r="B1165" s="702" t="s">
        <v>900</v>
      </c>
      <c r="C1165" s="702" t="s">
        <v>891</v>
      </c>
      <c r="D1165" s="702" t="s">
        <v>83</v>
      </c>
      <c r="E1165" s="702" t="s">
        <v>84</v>
      </c>
      <c r="F1165" s="702" t="s">
        <v>85</v>
      </c>
      <c r="G1165" s="702" t="s">
        <v>5817</v>
      </c>
      <c r="H1165" s="703">
        <v>42536</v>
      </c>
      <c r="I1165" s="704">
        <v>207.03</v>
      </c>
      <c r="J1165" s="704">
        <v>1</v>
      </c>
      <c r="K1165" s="704">
        <f t="shared" si="18"/>
        <v>207.03</v>
      </c>
      <c r="L1165" s="702" t="s">
        <v>2736</v>
      </c>
      <c r="M1165" s="702" t="s">
        <v>132</v>
      </c>
      <c r="N1165" s="703">
        <v>42538</v>
      </c>
      <c r="O1165" s="702" t="s">
        <v>72</v>
      </c>
    </row>
    <row r="1166" spans="1:15" s="705" customFormat="1" x14ac:dyDescent="0.2">
      <c r="A1166" s="702" t="s">
        <v>890</v>
      </c>
      <c r="B1166" s="702" t="s">
        <v>900</v>
      </c>
      <c r="C1166" s="702" t="s">
        <v>891</v>
      </c>
      <c r="D1166" s="702" t="s">
        <v>83</v>
      </c>
      <c r="E1166" s="702" t="s">
        <v>84</v>
      </c>
      <c r="F1166" s="702" t="s">
        <v>85</v>
      </c>
      <c r="G1166" s="702" t="s">
        <v>5818</v>
      </c>
      <c r="H1166" s="703">
        <v>42521</v>
      </c>
      <c r="I1166" s="704">
        <v>132.83000000000001</v>
      </c>
      <c r="J1166" s="704">
        <v>1</v>
      </c>
      <c r="K1166" s="704">
        <f t="shared" si="18"/>
        <v>132.83000000000001</v>
      </c>
      <c r="L1166" s="702"/>
      <c r="M1166" s="702" t="s">
        <v>413</v>
      </c>
      <c r="N1166" s="703">
        <v>42527</v>
      </c>
      <c r="O1166" s="702" t="s">
        <v>72</v>
      </c>
    </row>
    <row r="1167" spans="1:15" s="705" customFormat="1" x14ac:dyDescent="0.2">
      <c r="A1167" s="702" t="s">
        <v>890</v>
      </c>
      <c r="B1167" s="702" t="s">
        <v>900</v>
      </c>
      <c r="C1167" s="702" t="s">
        <v>891</v>
      </c>
      <c r="D1167" s="702" t="s">
        <v>83</v>
      </c>
      <c r="E1167" s="702" t="s">
        <v>84</v>
      </c>
      <c r="F1167" s="702" t="s">
        <v>85</v>
      </c>
      <c r="G1167" s="702" t="s">
        <v>5819</v>
      </c>
      <c r="H1167" s="703">
        <v>42521</v>
      </c>
      <c r="I1167" s="704">
        <v>286.18</v>
      </c>
      <c r="J1167" s="704">
        <v>1</v>
      </c>
      <c r="K1167" s="704">
        <f t="shared" si="18"/>
        <v>286.18</v>
      </c>
      <c r="L1167" s="702"/>
      <c r="M1167" s="702" t="s">
        <v>182</v>
      </c>
      <c r="N1167" s="703">
        <v>42527</v>
      </c>
      <c r="O1167" s="702" t="s">
        <v>72</v>
      </c>
    </row>
    <row r="1168" spans="1:15" s="705" customFormat="1" x14ac:dyDescent="0.2">
      <c r="A1168" s="702" t="s">
        <v>890</v>
      </c>
      <c r="B1168" s="702" t="s">
        <v>900</v>
      </c>
      <c r="C1168" s="702" t="s">
        <v>891</v>
      </c>
      <c r="D1168" s="702" t="s">
        <v>83</v>
      </c>
      <c r="E1168" s="702" t="s">
        <v>84</v>
      </c>
      <c r="F1168" s="702" t="s">
        <v>85</v>
      </c>
      <c r="G1168" s="702" t="s">
        <v>5820</v>
      </c>
      <c r="H1168" s="703">
        <v>42521</v>
      </c>
      <c r="I1168" s="704">
        <v>75.64</v>
      </c>
      <c r="J1168" s="704">
        <v>1</v>
      </c>
      <c r="K1168" s="704">
        <f t="shared" si="18"/>
        <v>75.64</v>
      </c>
      <c r="L1168" s="702"/>
      <c r="M1168" s="702" t="s">
        <v>182</v>
      </c>
      <c r="N1168" s="703">
        <v>42527</v>
      </c>
      <c r="O1168" s="702" t="s">
        <v>72</v>
      </c>
    </row>
    <row r="1169" spans="1:15" s="705" customFormat="1" x14ac:dyDescent="0.2">
      <c r="A1169" s="702" t="s">
        <v>890</v>
      </c>
      <c r="B1169" s="702" t="s">
        <v>900</v>
      </c>
      <c r="C1169" s="702" t="s">
        <v>891</v>
      </c>
      <c r="D1169" s="702" t="s">
        <v>83</v>
      </c>
      <c r="E1169" s="702" t="s">
        <v>84</v>
      </c>
      <c r="F1169" s="702" t="s">
        <v>85</v>
      </c>
      <c r="G1169" s="702" t="s">
        <v>5821</v>
      </c>
      <c r="H1169" s="703">
        <v>42521</v>
      </c>
      <c r="I1169" s="704">
        <v>286.18</v>
      </c>
      <c r="J1169" s="704">
        <v>1</v>
      </c>
      <c r="K1169" s="704">
        <f t="shared" si="18"/>
        <v>286.18</v>
      </c>
      <c r="L1169" s="702"/>
      <c r="M1169" s="702" t="s">
        <v>182</v>
      </c>
      <c r="N1169" s="703">
        <v>42527</v>
      </c>
      <c r="O1169" s="702" t="s">
        <v>72</v>
      </c>
    </row>
    <row r="1170" spans="1:15" s="705" customFormat="1" x14ac:dyDescent="0.2">
      <c r="A1170" s="702" t="s">
        <v>890</v>
      </c>
      <c r="B1170" s="702" t="s">
        <v>900</v>
      </c>
      <c r="C1170" s="702" t="s">
        <v>891</v>
      </c>
      <c r="D1170" s="702" t="s">
        <v>83</v>
      </c>
      <c r="E1170" s="702" t="s">
        <v>84</v>
      </c>
      <c r="F1170" s="702" t="s">
        <v>85</v>
      </c>
      <c r="G1170" s="702" t="s">
        <v>5822</v>
      </c>
      <c r="H1170" s="703">
        <v>42521</v>
      </c>
      <c r="I1170" s="704">
        <v>286.18</v>
      </c>
      <c r="J1170" s="704">
        <v>1</v>
      </c>
      <c r="K1170" s="704">
        <f t="shared" si="18"/>
        <v>286.18</v>
      </c>
      <c r="L1170" s="702"/>
      <c r="M1170" s="702" t="s">
        <v>182</v>
      </c>
      <c r="N1170" s="703">
        <v>42527</v>
      </c>
      <c r="O1170" s="702" t="s">
        <v>72</v>
      </c>
    </row>
    <row r="1171" spans="1:15" s="705" customFormat="1" x14ac:dyDescent="0.2">
      <c r="A1171" s="702" t="s">
        <v>890</v>
      </c>
      <c r="B1171" s="702" t="s">
        <v>900</v>
      </c>
      <c r="C1171" s="702" t="s">
        <v>891</v>
      </c>
      <c r="D1171" s="702" t="s">
        <v>83</v>
      </c>
      <c r="E1171" s="702" t="s">
        <v>84</v>
      </c>
      <c r="F1171" s="702" t="s">
        <v>85</v>
      </c>
      <c r="G1171" s="702" t="s">
        <v>5823</v>
      </c>
      <c r="H1171" s="703">
        <v>42521</v>
      </c>
      <c r="I1171" s="704">
        <v>263.56</v>
      </c>
      <c r="J1171" s="704">
        <v>1</v>
      </c>
      <c r="K1171" s="704">
        <f t="shared" si="18"/>
        <v>263.56</v>
      </c>
      <c r="L1171" s="702"/>
      <c r="M1171" s="702" t="s">
        <v>182</v>
      </c>
      <c r="N1171" s="703">
        <v>42527</v>
      </c>
      <c r="O1171" s="702" t="s">
        <v>72</v>
      </c>
    </row>
    <row r="1172" spans="1:15" s="705" customFormat="1" x14ac:dyDescent="0.2">
      <c r="A1172" s="702" t="s">
        <v>890</v>
      </c>
      <c r="B1172" s="702" t="s">
        <v>900</v>
      </c>
      <c r="C1172" s="702" t="s">
        <v>891</v>
      </c>
      <c r="D1172" s="702" t="s">
        <v>83</v>
      </c>
      <c r="E1172" s="702" t="s">
        <v>84</v>
      </c>
      <c r="F1172" s="702" t="s">
        <v>85</v>
      </c>
      <c r="G1172" s="702" t="s">
        <v>5824</v>
      </c>
      <c r="H1172" s="703">
        <v>42521</v>
      </c>
      <c r="I1172" s="704">
        <v>286.18</v>
      </c>
      <c r="J1172" s="704">
        <v>1</v>
      </c>
      <c r="K1172" s="704">
        <f t="shared" si="18"/>
        <v>286.18</v>
      </c>
      <c r="L1172" s="702"/>
      <c r="M1172" s="702" t="s">
        <v>182</v>
      </c>
      <c r="N1172" s="703">
        <v>42527</v>
      </c>
      <c r="O1172" s="702" t="s">
        <v>72</v>
      </c>
    </row>
    <row r="1173" spans="1:15" s="705" customFormat="1" x14ac:dyDescent="0.2">
      <c r="A1173" s="702" t="s">
        <v>890</v>
      </c>
      <c r="B1173" s="702" t="s">
        <v>900</v>
      </c>
      <c r="C1173" s="702" t="s">
        <v>891</v>
      </c>
      <c r="D1173" s="702" t="s">
        <v>83</v>
      </c>
      <c r="E1173" s="702" t="s">
        <v>84</v>
      </c>
      <c r="F1173" s="702" t="s">
        <v>85</v>
      </c>
      <c r="G1173" s="702" t="s">
        <v>5825</v>
      </c>
      <c r="H1173" s="703">
        <v>42521</v>
      </c>
      <c r="I1173" s="704">
        <v>2641.85</v>
      </c>
      <c r="J1173" s="704">
        <v>1</v>
      </c>
      <c r="K1173" s="704">
        <f t="shared" si="18"/>
        <v>2641.85</v>
      </c>
      <c r="L1173" s="702"/>
      <c r="M1173" s="702" t="s">
        <v>182</v>
      </c>
      <c r="N1173" s="703">
        <v>42527</v>
      </c>
      <c r="O1173" s="702" t="s">
        <v>72</v>
      </c>
    </row>
    <row r="1174" spans="1:15" s="705" customFormat="1" x14ac:dyDescent="0.2">
      <c r="A1174" s="702" t="s">
        <v>890</v>
      </c>
      <c r="B1174" s="702" t="s">
        <v>900</v>
      </c>
      <c r="C1174" s="702" t="s">
        <v>891</v>
      </c>
      <c r="D1174" s="702" t="s">
        <v>83</v>
      </c>
      <c r="E1174" s="702" t="s">
        <v>84</v>
      </c>
      <c r="F1174" s="702" t="s">
        <v>85</v>
      </c>
      <c r="G1174" s="702" t="s">
        <v>5826</v>
      </c>
      <c r="H1174" s="703">
        <v>42521</v>
      </c>
      <c r="I1174" s="704">
        <v>42.76</v>
      </c>
      <c r="J1174" s="704">
        <v>1</v>
      </c>
      <c r="K1174" s="704">
        <f t="shared" si="18"/>
        <v>42.76</v>
      </c>
      <c r="L1174" s="702"/>
      <c r="M1174" s="702" t="s">
        <v>329</v>
      </c>
      <c r="N1174" s="703">
        <v>42527</v>
      </c>
      <c r="O1174" s="702" t="s">
        <v>72</v>
      </c>
    </row>
    <row r="1175" spans="1:15" s="705" customFormat="1" x14ac:dyDescent="0.2">
      <c r="A1175" s="702" t="s">
        <v>890</v>
      </c>
      <c r="B1175" s="702" t="s">
        <v>900</v>
      </c>
      <c r="C1175" s="702" t="s">
        <v>891</v>
      </c>
      <c r="D1175" s="702" t="s">
        <v>83</v>
      </c>
      <c r="E1175" s="702" t="s">
        <v>84</v>
      </c>
      <c r="F1175" s="702" t="s">
        <v>85</v>
      </c>
      <c r="G1175" s="702" t="s">
        <v>5827</v>
      </c>
      <c r="H1175" s="703">
        <v>42521</v>
      </c>
      <c r="I1175" s="704">
        <v>21.38</v>
      </c>
      <c r="J1175" s="704">
        <v>1</v>
      </c>
      <c r="K1175" s="704">
        <f t="shared" si="18"/>
        <v>21.38</v>
      </c>
      <c r="L1175" s="702"/>
      <c r="M1175" s="702" t="s">
        <v>132</v>
      </c>
      <c r="N1175" s="703">
        <v>42527</v>
      </c>
      <c r="O1175" s="702" t="s">
        <v>72</v>
      </c>
    </row>
    <row r="1176" spans="1:15" s="705" customFormat="1" x14ac:dyDescent="0.2">
      <c r="A1176" s="702" t="s">
        <v>890</v>
      </c>
      <c r="B1176" s="702" t="s">
        <v>900</v>
      </c>
      <c r="C1176" s="702" t="s">
        <v>891</v>
      </c>
      <c r="D1176" s="702" t="s">
        <v>83</v>
      </c>
      <c r="E1176" s="702" t="s">
        <v>84</v>
      </c>
      <c r="F1176" s="702" t="s">
        <v>85</v>
      </c>
      <c r="G1176" s="702" t="s">
        <v>5828</v>
      </c>
      <c r="H1176" s="703">
        <v>42521</v>
      </c>
      <c r="I1176" s="704">
        <v>191.17</v>
      </c>
      <c r="J1176" s="704">
        <v>1</v>
      </c>
      <c r="K1176" s="704">
        <f t="shared" si="18"/>
        <v>191.17</v>
      </c>
      <c r="L1176" s="702" t="s">
        <v>5829</v>
      </c>
      <c r="M1176" s="702" t="s">
        <v>174</v>
      </c>
      <c r="N1176" s="703">
        <v>42527</v>
      </c>
      <c r="O1176" s="702" t="s">
        <v>72</v>
      </c>
    </row>
    <row r="1177" spans="1:15" s="705" customFormat="1" x14ac:dyDescent="0.2">
      <c r="A1177" s="702" t="s">
        <v>890</v>
      </c>
      <c r="B1177" s="702" t="s">
        <v>900</v>
      </c>
      <c r="C1177" s="702" t="s">
        <v>891</v>
      </c>
      <c r="D1177" s="702" t="s">
        <v>83</v>
      </c>
      <c r="E1177" s="702" t="s">
        <v>84</v>
      </c>
      <c r="F1177" s="702" t="s">
        <v>85</v>
      </c>
      <c r="G1177" s="702" t="s">
        <v>5830</v>
      </c>
      <c r="H1177" s="703">
        <v>42521</v>
      </c>
      <c r="I1177" s="704">
        <v>36.76</v>
      </c>
      <c r="J1177" s="704">
        <v>1</v>
      </c>
      <c r="K1177" s="704">
        <f t="shared" si="18"/>
        <v>36.76</v>
      </c>
      <c r="L1177" s="702"/>
      <c r="M1177" s="702" t="s">
        <v>248</v>
      </c>
      <c r="N1177" s="703">
        <v>42527</v>
      </c>
      <c r="O1177" s="702" t="s">
        <v>72</v>
      </c>
    </row>
    <row r="1178" spans="1:15" s="705" customFormat="1" x14ac:dyDescent="0.2">
      <c r="A1178" s="702" t="s">
        <v>890</v>
      </c>
      <c r="B1178" s="702" t="s">
        <v>900</v>
      </c>
      <c r="C1178" s="702" t="s">
        <v>891</v>
      </c>
      <c r="D1178" s="702" t="s">
        <v>5831</v>
      </c>
      <c r="E1178" s="702" t="s">
        <v>5832</v>
      </c>
      <c r="F1178" s="702" t="s">
        <v>5833</v>
      </c>
      <c r="G1178" s="702" t="s">
        <v>5834</v>
      </c>
      <c r="H1178" s="703">
        <v>42543</v>
      </c>
      <c r="I1178" s="704">
        <v>186.75</v>
      </c>
      <c r="J1178" s="704">
        <v>1</v>
      </c>
      <c r="K1178" s="704">
        <f t="shared" si="18"/>
        <v>186.75</v>
      </c>
      <c r="L1178" s="702" t="s">
        <v>5835</v>
      </c>
      <c r="M1178" s="702" t="s">
        <v>394</v>
      </c>
      <c r="N1178" s="703">
        <v>42550</v>
      </c>
      <c r="O1178" s="702" t="s">
        <v>72</v>
      </c>
    </row>
    <row r="1179" spans="1:15" s="705" customFormat="1" x14ac:dyDescent="0.2">
      <c r="A1179" s="702" t="s">
        <v>890</v>
      </c>
      <c r="B1179" s="702" t="s">
        <v>900</v>
      </c>
      <c r="C1179" s="702" t="s">
        <v>891</v>
      </c>
      <c r="D1179" s="702" t="s">
        <v>5831</v>
      </c>
      <c r="E1179" s="702" t="s">
        <v>5832</v>
      </c>
      <c r="F1179" s="702" t="s">
        <v>5833</v>
      </c>
      <c r="G1179" s="702" t="s">
        <v>5836</v>
      </c>
      <c r="H1179" s="703">
        <v>42538</v>
      </c>
      <c r="I1179" s="704">
        <v>532.4</v>
      </c>
      <c r="J1179" s="704">
        <v>1</v>
      </c>
      <c r="K1179" s="704">
        <f t="shared" si="18"/>
        <v>532.4</v>
      </c>
      <c r="L1179" s="702"/>
      <c r="M1179" s="702" t="s">
        <v>394</v>
      </c>
      <c r="N1179" s="703">
        <v>42550</v>
      </c>
      <c r="O1179" s="702" t="s">
        <v>72</v>
      </c>
    </row>
    <row r="1180" spans="1:15" s="705" customFormat="1" x14ac:dyDescent="0.2">
      <c r="A1180" s="702" t="s">
        <v>890</v>
      </c>
      <c r="B1180" s="702" t="s">
        <v>900</v>
      </c>
      <c r="C1180" s="702" t="s">
        <v>891</v>
      </c>
      <c r="D1180" s="702" t="s">
        <v>506</v>
      </c>
      <c r="E1180" s="702" t="s">
        <v>507</v>
      </c>
      <c r="F1180" s="702" t="s">
        <v>508</v>
      </c>
      <c r="G1180" s="702" t="s">
        <v>5837</v>
      </c>
      <c r="H1180" s="703">
        <v>42536</v>
      </c>
      <c r="I1180" s="704">
        <v>203.86</v>
      </c>
      <c r="J1180" s="704">
        <v>1</v>
      </c>
      <c r="K1180" s="704">
        <f t="shared" si="18"/>
        <v>203.86</v>
      </c>
      <c r="L1180" s="702" t="s">
        <v>5838</v>
      </c>
      <c r="M1180" s="702" t="s">
        <v>419</v>
      </c>
      <c r="N1180" s="703">
        <v>42543</v>
      </c>
      <c r="O1180" s="702" t="s">
        <v>72</v>
      </c>
    </row>
    <row r="1181" spans="1:15" s="705" customFormat="1" x14ac:dyDescent="0.2">
      <c r="A1181" s="702" t="s">
        <v>890</v>
      </c>
      <c r="B1181" s="702" t="s">
        <v>900</v>
      </c>
      <c r="C1181" s="702" t="s">
        <v>891</v>
      </c>
      <c r="D1181" s="702" t="s">
        <v>506</v>
      </c>
      <c r="E1181" s="702" t="s">
        <v>507</v>
      </c>
      <c r="F1181" s="702" t="s">
        <v>508</v>
      </c>
      <c r="G1181" s="702" t="s">
        <v>5839</v>
      </c>
      <c r="H1181" s="703">
        <v>42516</v>
      </c>
      <c r="I1181" s="704">
        <v>406.56</v>
      </c>
      <c r="J1181" s="704">
        <v>1</v>
      </c>
      <c r="K1181" s="704">
        <f t="shared" si="18"/>
        <v>406.56</v>
      </c>
      <c r="L1181" s="702" t="s">
        <v>5840</v>
      </c>
      <c r="M1181" s="702" t="s">
        <v>419</v>
      </c>
      <c r="N1181" s="703">
        <v>42524</v>
      </c>
      <c r="O1181" s="702" t="s">
        <v>72</v>
      </c>
    </row>
    <row r="1182" spans="1:15" s="705" customFormat="1" x14ac:dyDescent="0.2">
      <c r="A1182" s="702" t="s">
        <v>890</v>
      </c>
      <c r="B1182" s="702" t="s">
        <v>900</v>
      </c>
      <c r="C1182" s="702" t="s">
        <v>891</v>
      </c>
      <c r="D1182" s="702" t="s">
        <v>5842</v>
      </c>
      <c r="E1182" s="702" t="s">
        <v>5843</v>
      </c>
      <c r="F1182" s="702" t="s">
        <v>5844</v>
      </c>
      <c r="G1182" s="702" t="s">
        <v>5845</v>
      </c>
      <c r="H1182" s="703">
        <v>42528</v>
      </c>
      <c r="I1182" s="704">
        <v>258.35000000000002</v>
      </c>
      <c r="J1182" s="704">
        <v>1</v>
      </c>
      <c r="K1182" s="704">
        <f t="shared" si="18"/>
        <v>258.35000000000002</v>
      </c>
      <c r="L1182" s="702"/>
      <c r="M1182" s="702" t="s">
        <v>1558</v>
      </c>
      <c r="N1182" s="703">
        <v>42551</v>
      </c>
      <c r="O1182" s="702" t="s">
        <v>72</v>
      </c>
    </row>
    <row r="1183" spans="1:15" s="705" customFormat="1" x14ac:dyDescent="0.2">
      <c r="A1183" s="702" t="s">
        <v>890</v>
      </c>
      <c r="B1183" s="702" t="s">
        <v>900</v>
      </c>
      <c r="C1183" s="702" t="s">
        <v>891</v>
      </c>
      <c r="D1183" s="702" t="s">
        <v>76</v>
      </c>
      <c r="E1183" s="702" t="s">
        <v>77</v>
      </c>
      <c r="F1183" s="702" t="s">
        <v>78</v>
      </c>
      <c r="G1183" s="702" t="s">
        <v>5846</v>
      </c>
      <c r="H1183" s="703">
        <v>42521</v>
      </c>
      <c r="I1183" s="704">
        <v>1471.42</v>
      </c>
      <c r="J1183" s="704">
        <v>1</v>
      </c>
      <c r="K1183" s="704">
        <f t="shared" si="18"/>
        <v>1471.42</v>
      </c>
      <c r="L1183" s="702"/>
      <c r="M1183" s="702" t="s">
        <v>2459</v>
      </c>
      <c r="N1183" s="703">
        <v>42522</v>
      </c>
      <c r="O1183" s="702" t="s">
        <v>72</v>
      </c>
    </row>
    <row r="1184" spans="1:15" s="705" customFormat="1" x14ac:dyDescent="0.2">
      <c r="A1184" s="702" t="s">
        <v>890</v>
      </c>
      <c r="B1184" s="702" t="s">
        <v>900</v>
      </c>
      <c r="C1184" s="702" t="s">
        <v>891</v>
      </c>
      <c r="D1184" s="702" t="s">
        <v>669</v>
      </c>
      <c r="E1184" s="702" t="s">
        <v>670</v>
      </c>
      <c r="F1184" s="702" t="s">
        <v>671</v>
      </c>
      <c r="G1184" s="702" t="s">
        <v>5847</v>
      </c>
      <c r="H1184" s="703">
        <v>42531</v>
      </c>
      <c r="I1184" s="704">
        <v>152.4</v>
      </c>
      <c r="J1184" s="704">
        <v>1</v>
      </c>
      <c r="K1184" s="704">
        <f t="shared" si="18"/>
        <v>152.4</v>
      </c>
      <c r="L1184" s="702" t="s">
        <v>5848</v>
      </c>
      <c r="M1184" s="702" t="s">
        <v>132</v>
      </c>
      <c r="N1184" s="703">
        <v>42543</v>
      </c>
      <c r="O1184" s="702" t="s">
        <v>72</v>
      </c>
    </row>
    <row r="1185" spans="1:15" s="705" customFormat="1" x14ac:dyDescent="0.2">
      <c r="A1185" s="702" t="s">
        <v>890</v>
      </c>
      <c r="B1185" s="702" t="s">
        <v>900</v>
      </c>
      <c r="C1185" s="702" t="s">
        <v>891</v>
      </c>
      <c r="D1185" s="702" t="s">
        <v>669</v>
      </c>
      <c r="E1185" s="702" t="s">
        <v>670</v>
      </c>
      <c r="F1185" s="702" t="s">
        <v>671</v>
      </c>
      <c r="G1185" s="702" t="s">
        <v>5849</v>
      </c>
      <c r="H1185" s="703">
        <v>42531</v>
      </c>
      <c r="I1185" s="704">
        <v>1376.68</v>
      </c>
      <c r="J1185" s="704">
        <v>1</v>
      </c>
      <c r="K1185" s="704">
        <f t="shared" si="18"/>
        <v>1376.68</v>
      </c>
      <c r="L1185" s="702" t="s">
        <v>5848</v>
      </c>
      <c r="M1185" s="702" t="s">
        <v>132</v>
      </c>
      <c r="N1185" s="703">
        <v>42543</v>
      </c>
      <c r="O1185" s="702" t="s">
        <v>72</v>
      </c>
    </row>
    <row r="1186" spans="1:15" s="705" customFormat="1" x14ac:dyDescent="0.2">
      <c r="A1186" s="702" t="s">
        <v>890</v>
      </c>
      <c r="B1186" s="702" t="s">
        <v>900</v>
      </c>
      <c r="C1186" s="702" t="s">
        <v>891</v>
      </c>
      <c r="D1186" s="702" t="s">
        <v>115</v>
      </c>
      <c r="E1186" s="702" t="s">
        <v>116</v>
      </c>
      <c r="F1186" s="702" t="s">
        <v>117</v>
      </c>
      <c r="G1186" s="702" t="s">
        <v>5850</v>
      </c>
      <c r="H1186" s="703">
        <v>42521</v>
      </c>
      <c r="I1186" s="704">
        <v>10.24</v>
      </c>
      <c r="J1186" s="704">
        <v>1</v>
      </c>
      <c r="K1186" s="704">
        <f t="shared" si="18"/>
        <v>10.24</v>
      </c>
      <c r="L1186" s="702"/>
      <c r="M1186" s="702" t="s">
        <v>132</v>
      </c>
      <c r="N1186" s="703">
        <v>42524</v>
      </c>
      <c r="O1186" s="702" t="s">
        <v>72</v>
      </c>
    </row>
    <row r="1187" spans="1:15" s="705" customFormat="1" x14ac:dyDescent="0.2">
      <c r="A1187" s="702" t="s">
        <v>890</v>
      </c>
      <c r="B1187" s="702" t="s">
        <v>900</v>
      </c>
      <c r="C1187" s="702" t="s">
        <v>891</v>
      </c>
      <c r="D1187" s="702" t="s">
        <v>115</v>
      </c>
      <c r="E1187" s="702" t="s">
        <v>116</v>
      </c>
      <c r="F1187" s="702" t="s">
        <v>117</v>
      </c>
      <c r="G1187" s="702" t="s">
        <v>5851</v>
      </c>
      <c r="H1187" s="703">
        <v>42521</v>
      </c>
      <c r="I1187" s="704">
        <v>85.14</v>
      </c>
      <c r="J1187" s="704">
        <v>1</v>
      </c>
      <c r="K1187" s="704">
        <f t="shared" si="18"/>
        <v>85.14</v>
      </c>
      <c r="L1187" s="702"/>
      <c r="M1187" s="702" t="s">
        <v>87</v>
      </c>
      <c r="N1187" s="703">
        <v>42524</v>
      </c>
      <c r="O1187" s="702" t="s">
        <v>72</v>
      </c>
    </row>
    <row r="1188" spans="1:15" s="705" customFormat="1" x14ac:dyDescent="0.2">
      <c r="A1188" s="702" t="s">
        <v>890</v>
      </c>
      <c r="B1188" s="702" t="s">
        <v>900</v>
      </c>
      <c r="C1188" s="702" t="s">
        <v>891</v>
      </c>
      <c r="D1188" s="702" t="s">
        <v>115</v>
      </c>
      <c r="E1188" s="702" t="s">
        <v>116</v>
      </c>
      <c r="F1188" s="702" t="s">
        <v>117</v>
      </c>
      <c r="G1188" s="702" t="s">
        <v>5852</v>
      </c>
      <c r="H1188" s="703">
        <v>42521</v>
      </c>
      <c r="I1188" s="704">
        <v>15.38</v>
      </c>
      <c r="J1188" s="704">
        <v>1</v>
      </c>
      <c r="K1188" s="704">
        <f t="shared" si="18"/>
        <v>15.38</v>
      </c>
      <c r="L1188" s="702"/>
      <c r="M1188" s="702" t="s">
        <v>1877</v>
      </c>
      <c r="N1188" s="703">
        <v>42524</v>
      </c>
      <c r="O1188" s="702" t="s">
        <v>72</v>
      </c>
    </row>
    <row r="1189" spans="1:15" s="705" customFormat="1" x14ac:dyDescent="0.2">
      <c r="A1189" s="702" t="s">
        <v>890</v>
      </c>
      <c r="B1189" s="702" t="s">
        <v>900</v>
      </c>
      <c r="C1189" s="702" t="s">
        <v>891</v>
      </c>
      <c r="D1189" s="702" t="s">
        <v>115</v>
      </c>
      <c r="E1189" s="702" t="s">
        <v>116</v>
      </c>
      <c r="F1189" s="702" t="s">
        <v>117</v>
      </c>
      <c r="G1189" s="702" t="s">
        <v>5853</v>
      </c>
      <c r="H1189" s="703">
        <v>42521</v>
      </c>
      <c r="I1189" s="704">
        <v>377.48</v>
      </c>
      <c r="J1189" s="704">
        <v>1</v>
      </c>
      <c r="K1189" s="704">
        <f t="shared" si="18"/>
        <v>377.48</v>
      </c>
      <c r="L1189" s="702"/>
      <c r="M1189" s="702" t="s">
        <v>1877</v>
      </c>
      <c r="N1189" s="703">
        <v>42524</v>
      </c>
      <c r="O1189" s="702" t="s">
        <v>72</v>
      </c>
    </row>
    <row r="1190" spans="1:15" s="705" customFormat="1" x14ac:dyDescent="0.2">
      <c r="A1190" s="702" t="s">
        <v>890</v>
      </c>
      <c r="B1190" s="702" t="s">
        <v>900</v>
      </c>
      <c r="C1190" s="702" t="s">
        <v>891</v>
      </c>
      <c r="D1190" s="702" t="s">
        <v>115</v>
      </c>
      <c r="E1190" s="702" t="s">
        <v>116</v>
      </c>
      <c r="F1190" s="702" t="s">
        <v>117</v>
      </c>
      <c r="G1190" s="702" t="s">
        <v>5854</v>
      </c>
      <c r="H1190" s="703">
        <v>42521</v>
      </c>
      <c r="I1190" s="704">
        <v>273.18</v>
      </c>
      <c r="J1190" s="704">
        <v>1</v>
      </c>
      <c r="K1190" s="704">
        <f t="shared" si="18"/>
        <v>273.18</v>
      </c>
      <c r="L1190" s="702" t="s">
        <v>5855</v>
      </c>
      <c r="M1190" s="702" t="s">
        <v>132</v>
      </c>
      <c r="N1190" s="703">
        <v>42524</v>
      </c>
      <c r="O1190" s="702" t="s">
        <v>72</v>
      </c>
    </row>
    <row r="1191" spans="1:15" s="705" customFormat="1" x14ac:dyDescent="0.2">
      <c r="A1191" s="702" t="s">
        <v>890</v>
      </c>
      <c r="B1191" s="702" t="s">
        <v>900</v>
      </c>
      <c r="C1191" s="702" t="s">
        <v>891</v>
      </c>
      <c r="D1191" s="702" t="s">
        <v>115</v>
      </c>
      <c r="E1191" s="702" t="s">
        <v>116</v>
      </c>
      <c r="F1191" s="702" t="s">
        <v>117</v>
      </c>
      <c r="G1191" s="702" t="s">
        <v>5856</v>
      </c>
      <c r="H1191" s="703">
        <v>42521</v>
      </c>
      <c r="I1191" s="704">
        <v>379.98</v>
      </c>
      <c r="J1191" s="704">
        <v>1</v>
      </c>
      <c r="K1191" s="704">
        <f t="shared" si="18"/>
        <v>379.98</v>
      </c>
      <c r="L1191" s="702" t="s">
        <v>5857</v>
      </c>
      <c r="M1191" s="702" t="s">
        <v>132</v>
      </c>
      <c r="N1191" s="703">
        <v>42524</v>
      </c>
      <c r="O1191" s="702" t="s">
        <v>72</v>
      </c>
    </row>
    <row r="1192" spans="1:15" s="705" customFormat="1" x14ac:dyDescent="0.2">
      <c r="A1192" s="702" t="s">
        <v>890</v>
      </c>
      <c r="B1192" s="702" t="s">
        <v>900</v>
      </c>
      <c r="C1192" s="702" t="s">
        <v>891</v>
      </c>
      <c r="D1192" s="702" t="s">
        <v>115</v>
      </c>
      <c r="E1192" s="702" t="s">
        <v>116</v>
      </c>
      <c r="F1192" s="702" t="s">
        <v>117</v>
      </c>
      <c r="G1192" s="702" t="s">
        <v>5858</v>
      </c>
      <c r="H1192" s="703">
        <v>42521</v>
      </c>
      <c r="I1192" s="704">
        <v>379.98</v>
      </c>
      <c r="J1192" s="704">
        <v>1</v>
      </c>
      <c r="K1192" s="704">
        <f t="shared" si="18"/>
        <v>379.98</v>
      </c>
      <c r="L1192" s="702" t="s">
        <v>5859</v>
      </c>
      <c r="M1192" s="702" t="s">
        <v>132</v>
      </c>
      <c r="N1192" s="703">
        <v>42524</v>
      </c>
      <c r="O1192" s="702" t="s">
        <v>72</v>
      </c>
    </row>
    <row r="1193" spans="1:15" s="705" customFormat="1" x14ac:dyDescent="0.2">
      <c r="A1193" s="702" t="s">
        <v>890</v>
      </c>
      <c r="B1193" s="702" t="s">
        <v>900</v>
      </c>
      <c r="C1193" s="702" t="s">
        <v>891</v>
      </c>
      <c r="D1193" s="702" t="s">
        <v>115</v>
      </c>
      <c r="E1193" s="702" t="s">
        <v>116</v>
      </c>
      <c r="F1193" s="702" t="s">
        <v>117</v>
      </c>
      <c r="G1193" s="702" t="s">
        <v>5860</v>
      </c>
      <c r="H1193" s="703">
        <v>42521</v>
      </c>
      <c r="I1193" s="704">
        <v>610.49</v>
      </c>
      <c r="J1193" s="704">
        <v>1</v>
      </c>
      <c r="K1193" s="704">
        <f t="shared" si="18"/>
        <v>610.49</v>
      </c>
      <c r="L1193" s="702" t="s">
        <v>5861</v>
      </c>
      <c r="M1193" s="702" t="s">
        <v>132</v>
      </c>
      <c r="N1193" s="703">
        <v>42524</v>
      </c>
      <c r="O1193" s="702" t="s">
        <v>72</v>
      </c>
    </row>
    <row r="1194" spans="1:15" s="705" customFormat="1" x14ac:dyDescent="0.2">
      <c r="A1194" s="702" t="s">
        <v>890</v>
      </c>
      <c r="B1194" s="702" t="s">
        <v>900</v>
      </c>
      <c r="C1194" s="702" t="s">
        <v>891</v>
      </c>
      <c r="D1194" s="702" t="s">
        <v>115</v>
      </c>
      <c r="E1194" s="702" t="s">
        <v>116</v>
      </c>
      <c r="F1194" s="702" t="s">
        <v>117</v>
      </c>
      <c r="G1194" s="702" t="s">
        <v>5862</v>
      </c>
      <c r="H1194" s="703">
        <v>42521</v>
      </c>
      <c r="I1194" s="704">
        <v>90.12</v>
      </c>
      <c r="J1194" s="704">
        <v>1</v>
      </c>
      <c r="K1194" s="704">
        <f t="shared" si="18"/>
        <v>90.12</v>
      </c>
      <c r="L1194" s="702" t="s">
        <v>5863</v>
      </c>
      <c r="M1194" s="702" t="s">
        <v>132</v>
      </c>
      <c r="N1194" s="703">
        <v>42524</v>
      </c>
      <c r="O1194" s="702" t="s">
        <v>72</v>
      </c>
    </row>
    <row r="1195" spans="1:15" s="705" customFormat="1" x14ac:dyDescent="0.2">
      <c r="A1195" s="702" t="s">
        <v>890</v>
      </c>
      <c r="B1195" s="702" t="s">
        <v>900</v>
      </c>
      <c r="C1195" s="702" t="s">
        <v>891</v>
      </c>
      <c r="D1195" s="702" t="s">
        <v>115</v>
      </c>
      <c r="E1195" s="702" t="s">
        <v>116</v>
      </c>
      <c r="F1195" s="702" t="s">
        <v>117</v>
      </c>
      <c r="G1195" s="702" t="s">
        <v>5864</v>
      </c>
      <c r="H1195" s="703">
        <v>42521</v>
      </c>
      <c r="I1195" s="704">
        <v>77.56</v>
      </c>
      <c r="J1195" s="704">
        <v>1</v>
      </c>
      <c r="K1195" s="704">
        <f t="shared" si="18"/>
        <v>77.56</v>
      </c>
      <c r="L1195" s="702" t="s">
        <v>5865</v>
      </c>
      <c r="M1195" s="702" t="s">
        <v>132</v>
      </c>
      <c r="N1195" s="703">
        <v>42524</v>
      </c>
      <c r="O1195" s="702" t="s">
        <v>72</v>
      </c>
    </row>
    <row r="1196" spans="1:15" s="705" customFormat="1" x14ac:dyDescent="0.2">
      <c r="A1196" s="702" t="s">
        <v>890</v>
      </c>
      <c r="B1196" s="702" t="s">
        <v>900</v>
      </c>
      <c r="C1196" s="702" t="s">
        <v>891</v>
      </c>
      <c r="D1196" s="702" t="s">
        <v>447</v>
      </c>
      <c r="E1196" s="702" t="s">
        <v>448</v>
      </c>
      <c r="F1196" s="702" t="s">
        <v>449</v>
      </c>
      <c r="G1196" s="702" t="s">
        <v>5866</v>
      </c>
      <c r="H1196" s="703">
        <v>42527</v>
      </c>
      <c r="I1196" s="704">
        <v>23.75</v>
      </c>
      <c r="J1196" s="704">
        <v>1</v>
      </c>
      <c r="K1196" s="704">
        <f t="shared" si="18"/>
        <v>23.75</v>
      </c>
      <c r="L1196" s="702" t="s">
        <v>5867</v>
      </c>
      <c r="M1196" s="702" t="s">
        <v>377</v>
      </c>
      <c r="N1196" s="703">
        <v>42529</v>
      </c>
      <c r="O1196" s="702" t="s">
        <v>72</v>
      </c>
    </row>
    <row r="1197" spans="1:15" s="705" customFormat="1" x14ac:dyDescent="0.2">
      <c r="A1197" s="702" t="s">
        <v>890</v>
      </c>
      <c r="B1197" s="702" t="s">
        <v>900</v>
      </c>
      <c r="C1197" s="702" t="s">
        <v>891</v>
      </c>
      <c r="D1197" s="702" t="s">
        <v>5868</v>
      </c>
      <c r="E1197" s="702" t="s">
        <v>5869</v>
      </c>
      <c r="F1197" s="702" t="s">
        <v>5870</v>
      </c>
      <c r="G1197" s="702" t="s">
        <v>5871</v>
      </c>
      <c r="H1197" s="703">
        <v>42551</v>
      </c>
      <c r="I1197" s="704">
        <v>109.6</v>
      </c>
      <c r="J1197" s="704">
        <v>1</v>
      </c>
      <c r="K1197" s="704">
        <f t="shared" si="18"/>
        <v>109.6</v>
      </c>
      <c r="L1197" s="702" t="s">
        <v>5872</v>
      </c>
      <c r="M1197" s="702" t="s">
        <v>329</v>
      </c>
      <c r="N1197" s="703">
        <v>42551</v>
      </c>
      <c r="O1197" s="702" t="s">
        <v>72</v>
      </c>
    </row>
    <row r="1198" spans="1:15" s="705" customFormat="1" x14ac:dyDescent="0.2">
      <c r="A1198" s="702" t="s">
        <v>890</v>
      </c>
      <c r="B1198" s="702" t="s">
        <v>900</v>
      </c>
      <c r="C1198" s="702" t="s">
        <v>891</v>
      </c>
      <c r="D1198" s="702" t="s">
        <v>5868</v>
      </c>
      <c r="E1198" s="702" t="s">
        <v>5869</v>
      </c>
      <c r="F1198" s="702" t="s">
        <v>5870</v>
      </c>
      <c r="G1198" s="702" t="s">
        <v>5873</v>
      </c>
      <c r="H1198" s="703">
        <v>42549</v>
      </c>
      <c r="I1198" s="704">
        <v>178.64</v>
      </c>
      <c r="J1198" s="704">
        <v>1</v>
      </c>
      <c r="K1198" s="704">
        <f t="shared" si="18"/>
        <v>178.64</v>
      </c>
      <c r="L1198" s="702" t="s">
        <v>5874</v>
      </c>
      <c r="M1198" s="702" t="s">
        <v>2786</v>
      </c>
      <c r="N1198" s="703">
        <v>42550</v>
      </c>
      <c r="O1198" s="702" t="s">
        <v>72</v>
      </c>
    </row>
    <row r="1199" spans="1:15" s="705" customFormat="1" x14ac:dyDescent="0.2">
      <c r="A1199" s="702" t="s">
        <v>890</v>
      </c>
      <c r="B1199" s="702" t="s">
        <v>900</v>
      </c>
      <c r="C1199" s="702" t="s">
        <v>891</v>
      </c>
      <c r="D1199" s="702" t="s">
        <v>1883</v>
      </c>
      <c r="E1199" s="702" t="s">
        <v>1884</v>
      </c>
      <c r="F1199" s="702" t="s">
        <v>1885</v>
      </c>
      <c r="G1199" s="702" t="s">
        <v>5875</v>
      </c>
      <c r="H1199" s="703">
        <v>42536</v>
      </c>
      <c r="I1199" s="704">
        <v>411.4</v>
      </c>
      <c r="J1199" s="704">
        <v>1</v>
      </c>
      <c r="K1199" s="704">
        <f t="shared" si="18"/>
        <v>411.4</v>
      </c>
      <c r="L1199" s="702" t="s">
        <v>5876</v>
      </c>
      <c r="M1199" s="702" t="s">
        <v>174</v>
      </c>
      <c r="N1199" s="703">
        <v>42543</v>
      </c>
      <c r="O1199" s="702" t="s">
        <v>72</v>
      </c>
    </row>
    <row r="1200" spans="1:15" s="705" customFormat="1" x14ac:dyDescent="0.2">
      <c r="A1200" s="702" t="s">
        <v>890</v>
      </c>
      <c r="B1200" s="702" t="s">
        <v>900</v>
      </c>
      <c r="C1200" s="702" t="s">
        <v>891</v>
      </c>
      <c r="D1200" s="702" t="s">
        <v>1883</v>
      </c>
      <c r="E1200" s="702" t="s">
        <v>1884</v>
      </c>
      <c r="F1200" s="702" t="s">
        <v>1885</v>
      </c>
      <c r="G1200" s="702" t="s">
        <v>5877</v>
      </c>
      <c r="H1200" s="703">
        <v>42521</v>
      </c>
      <c r="I1200" s="704">
        <v>1495.56</v>
      </c>
      <c r="J1200" s="704">
        <v>1</v>
      </c>
      <c r="K1200" s="704">
        <f t="shared" si="18"/>
        <v>1495.56</v>
      </c>
      <c r="L1200" s="702" t="s">
        <v>5878</v>
      </c>
      <c r="M1200" s="702" t="s">
        <v>174</v>
      </c>
      <c r="N1200" s="703">
        <v>42531</v>
      </c>
      <c r="O1200" s="702" t="s">
        <v>72</v>
      </c>
    </row>
    <row r="1201" spans="1:15" s="705" customFormat="1" x14ac:dyDescent="0.2">
      <c r="A1201" s="702" t="s">
        <v>890</v>
      </c>
      <c r="B1201" s="702" t="s">
        <v>900</v>
      </c>
      <c r="C1201" s="702" t="s">
        <v>891</v>
      </c>
      <c r="D1201" s="702" t="s">
        <v>5879</v>
      </c>
      <c r="E1201" s="702" t="s">
        <v>5880</v>
      </c>
      <c r="F1201" s="702" t="s">
        <v>5881</v>
      </c>
      <c r="G1201" s="702" t="s">
        <v>5882</v>
      </c>
      <c r="H1201" s="703">
        <v>42523</v>
      </c>
      <c r="I1201" s="704">
        <v>186.88</v>
      </c>
      <c r="J1201" s="704">
        <v>1</v>
      </c>
      <c r="K1201" s="704">
        <f t="shared" si="18"/>
        <v>186.88</v>
      </c>
      <c r="L1201" s="702" t="s">
        <v>5883</v>
      </c>
      <c r="M1201" s="702" t="s">
        <v>132</v>
      </c>
      <c r="N1201" s="703">
        <v>42529</v>
      </c>
      <c r="O1201" s="702" t="s">
        <v>72</v>
      </c>
    </row>
    <row r="1202" spans="1:15" s="705" customFormat="1" x14ac:dyDescent="0.2">
      <c r="A1202" s="702" t="s">
        <v>890</v>
      </c>
      <c r="B1202" s="702" t="s">
        <v>900</v>
      </c>
      <c r="C1202" s="702" t="s">
        <v>891</v>
      </c>
      <c r="D1202" s="702" t="s">
        <v>2775</v>
      </c>
      <c r="E1202" s="702" t="s">
        <v>2776</v>
      </c>
      <c r="F1202" s="702" t="s">
        <v>2777</v>
      </c>
      <c r="G1202" s="702" t="s">
        <v>5884</v>
      </c>
      <c r="H1202" s="703">
        <v>42476</v>
      </c>
      <c r="I1202" s="704">
        <v>1209.08</v>
      </c>
      <c r="J1202" s="704">
        <v>1</v>
      </c>
      <c r="K1202" s="704">
        <f t="shared" si="18"/>
        <v>1209.08</v>
      </c>
      <c r="L1202" s="702" t="s">
        <v>2779</v>
      </c>
      <c r="M1202" s="702" t="s">
        <v>2459</v>
      </c>
      <c r="N1202" s="703">
        <v>42542</v>
      </c>
      <c r="O1202" s="702" t="s">
        <v>72</v>
      </c>
    </row>
    <row r="1203" spans="1:15" s="705" customFormat="1" x14ac:dyDescent="0.2">
      <c r="A1203" s="702" t="s">
        <v>890</v>
      </c>
      <c r="B1203" s="702" t="s">
        <v>900</v>
      </c>
      <c r="C1203" s="702" t="s">
        <v>891</v>
      </c>
      <c r="D1203" s="702" t="s">
        <v>566</v>
      </c>
      <c r="E1203" s="702" t="s">
        <v>567</v>
      </c>
      <c r="F1203" s="702" t="s">
        <v>568</v>
      </c>
      <c r="G1203" s="702" t="s">
        <v>5885</v>
      </c>
      <c r="H1203" s="703">
        <v>42549</v>
      </c>
      <c r="I1203" s="704">
        <v>96.15</v>
      </c>
      <c r="J1203" s="704">
        <v>1</v>
      </c>
      <c r="K1203" s="704">
        <f t="shared" si="18"/>
        <v>96.15</v>
      </c>
      <c r="L1203" s="702" t="s">
        <v>5886</v>
      </c>
      <c r="M1203" s="702" t="s">
        <v>2199</v>
      </c>
      <c r="N1203" s="703">
        <v>42549</v>
      </c>
      <c r="O1203" s="702" t="s">
        <v>72</v>
      </c>
    </row>
    <row r="1204" spans="1:15" s="705" customFormat="1" x14ac:dyDescent="0.2">
      <c r="A1204" s="702" t="s">
        <v>890</v>
      </c>
      <c r="B1204" s="702" t="s">
        <v>900</v>
      </c>
      <c r="C1204" s="702" t="s">
        <v>891</v>
      </c>
      <c r="D1204" s="702" t="s">
        <v>5887</v>
      </c>
      <c r="E1204" s="702" t="s">
        <v>5888</v>
      </c>
      <c r="F1204" s="702" t="s">
        <v>5889</v>
      </c>
      <c r="G1204" s="702" t="s">
        <v>5890</v>
      </c>
      <c r="H1204" s="703">
        <v>42530</v>
      </c>
      <c r="I1204" s="704">
        <v>189.49</v>
      </c>
      <c r="J1204" s="704">
        <v>1</v>
      </c>
      <c r="K1204" s="704">
        <f t="shared" si="18"/>
        <v>189.49</v>
      </c>
      <c r="L1204" s="702"/>
      <c r="M1204" s="702" t="s">
        <v>344</v>
      </c>
      <c r="N1204" s="703">
        <v>42531</v>
      </c>
      <c r="O1204" s="702" t="s">
        <v>72</v>
      </c>
    </row>
    <row r="1205" spans="1:15" s="705" customFormat="1" x14ac:dyDescent="0.2">
      <c r="A1205" s="702" t="s">
        <v>890</v>
      </c>
      <c r="B1205" s="702" t="s">
        <v>900</v>
      </c>
      <c r="C1205" s="702" t="s">
        <v>891</v>
      </c>
      <c r="D1205" s="702" t="s">
        <v>5891</v>
      </c>
      <c r="E1205" s="702" t="s">
        <v>5892</v>
      </c>
      <c r="F1205" s="702" t="s">
        <v>5893</v>
      </c>
      <c r="G1205" s="702" t="s">
        <v>5894</v>
      </c>
      <c r="H1205" s="703">
        <v>42527</v>
      </c>
      <c r="I1205" s="704">
        <v>72.599999999999994</v>
      </c>
      <c r="J1205" s="704">
        <v>1</v>
      </c>
      <c r="K1205" s="704">
        <f t="shared" si="18"/>
        <v>72.599999999999994</v>
      </c>
      <c r="L1205" s="702" t="s">
        <v>5895</v>
      </c>
      <c r="M1205" s="702" t="s">
        <v>383</v>
      </c>
      <c r="N1205" s="703">
        <v>42528</v>
      </c>
      <c r="O1205" s="702" t="s">
        <v>72</v>
      </c>
    </row>
    <row r="1206" spans="1:15" s="705" customFormat="1" x14ac:dyDescent="0.2">
      <c r="A1206" s="702" t="s">
        <v>890</v>
      </c>
      <c r="B1206" s="702" t="s">
        <v>900</v>
      </c>
      <c r="C1206" s="702" t="s">
        <v>891</v>
      </c>
      <c r="D1206" s="702" t="s">
        <v>187</v>
      </c>
      <c r="E1206" s="702" t="s">
        <v>188</v>
      </c>
      <c r="F1206" s="702" t="s">
        <v>189</v>
      </c>
      <c r="G1206" s="702" t="s">
        <v>5896</v>
      </c>
      <c r="H1206" s="703">
        <v>42551</v>
      </c>
      <c r="I1206" s="704">
        <v>221.07</v>
      </c>
      <c r="J1206" s="704">
        <v>1</v>
      </c>
      <c r="K1206" s="704">
        <f t="shared" si="18"/>
        <v>221.07</v>
      </c>
      <c r="L1206" s="702" t="s">
        <v>5897</v>
      </c>
      <c r="M1206" s="702" t="s">
        <v>466</v>
      </c>
      <c r="N1206" s="703">
        <v>42551</v>
      </c>
      <c r="O1206" s="702" t="s">
        <v>72</v>
      </c>
    </row>
    <row r="1207" spans="1:15" s="705" customFormat="1" x14ac:dyDescent="0.2">
      <c r="A1207" s="702" t="s">
        <v>890</v>
      </c>
      <c r="B1207" s="702" t="s">
        <v>900</v>
      </c>
      <c r="C1207" s="702" t="s">
        <v>891</v>
      </c>
      <c r="D1207" s="702" t="s">
        <v>187</v>
      </c>
      <c r="E1207" s="702" t="s">
        <v>188</v>
      </c>
      <c r="F1207" s="702" t="s">
        <v>189</v>
      </c>
      <c r="G1207" s="702" t="s">
        <v>5898</v>
      </c>
      <c r="H1207" s="703">
        <v>42549</v>
      </c>
      <c r="I1207" s="704">
        <v>221.07</v>
      </c>
      <c r="J1207" s="704">
        <v>1</v>
      </c>
      <c r="K1207" s="704">
        <f t="shared" si="18"/>
        <v>221.07</v>
      </c>
      <c r="L1207" s="702" t="s">
        <v>5899</v>
      </c>
      <c r="M1207" s="702" t="s">
        <v>418</v>
      </c>
      <c r="N1207" s="703">
        <v>42551</v>
      </c>
      <c r="O1207" s="702" t="s">
        <v>72</v>
      </c>
    </row>
    <row r="1208" spans="1:15" s="705" customFormat="1" x14ac:dyDescent="0.2">
      <c r="A1208" s="702" t="s">
        <v>890</v>
      </c>
      <c r="B1208" s="702" t="s">
        <v>900</v>
      </c>
      <c r="C1208" s="702" t="s">
        <v>891</v>
      </c>
      <c r="D1208" s="702" t="s">
        <v>187</v>
      </c>
      <c r="E1208" s="702" t="s">
        <v>188</v>
      </c>
      <c r="F1208" s="702" t="s">
        <v>189</v>
      </c>
      <c r="G1208" s="702" t="s">
        <v>5900</v>
      </c>
      <c r="H1208" s="703">
        <v>42550</v>
      </c>
      <c r="I1208" s="704">
        <v>145.19999999999999</v>
      </c>
      <c r="J1208" s="704">
        <v>1</v>
      </c>
      <c r="K1208" s="704">
        <f t="shared" si="18"/>
        <v>145.19999999999999</v>
      </c>
      <c r="L1208" s="702"/>
      <c r="M1208" s="702" t="s">
        <v>377</v>
      </c>
      <c r="N1208" s="703">
        <v>42550</v>
      </c>
      <c r="O1208" s="702" t="s">
        <v>72</v>
      </c>
    </row>
    <row r="1209" spans="1:15" s="705" customFormat="1" x14ac:dyDescent="0.2">
      <c r="A1209" s="702" t="s">
        <v>890</v>
      </c>
      <c r="B1209" s="702" t="s">
        <v>900</v>
      </c>
      <c r="C1209" s="702" t="s">
        <v>891</v>
      </c>
      <c r="D1209" s="702" t="s">
        <v>187</v>
      </c>
      <c r="E1209" s="702" t="s">
        <v>188</v>
      </c>
      <c r="F1209" s="702" t="s">
        <v>189</v>
      </c>
      <c r="G1209" s="702" t="s">
        <v>5901</v>
      </c>
      <c r="H1209" s="703">
        <v>42548</v>
      </c>
      <c r="I1209" s="704">
        <v>51.5</v>
      </c>
      <c r="J1209" s="704">
        <v>1</v>
      </c>
      <c r="K1209" s="704">
        <f t="shared" si="18"/>
        <v>51.5</v>
      </c>
      <c r="L1209" s="702"/>
      <c r="M1209" s="702" t="s">
        <v>5319</v>
      </c>
      <c r="N1209" s="703">
        <v>42551</v>
      </c>
      <c r="O1209" s="702" t="s">
        <v>72</v>
      </c>
    </row>
    <row r="1210" spans="1:15" s="705" customFormat="1" x14ac:dyDescent="0.2">
      <c r="A1210" s="702" t="s">
        <v>890</v>
      </c>
      <c r="B1210" s="702" t="s">
        <v>900</v>
      </c>
      <c r="C1210" s="702" t="s">
        <v>891</v>
      </c>
      <c r="D1210" s="702" t="s">
        <v>187</v>
      </c>
      <c r="E1210" s="702" t="s">
        <v>188</v>
      </c>
      <c r="F1210" s="702" t="s">
        <v>189</v>
      </c>
      <c r="G1210" s="702" t="s">
        <v>5902</v>
      </c>
      <c r="H1210" s="703">
        <v>42544</v>
      </c>
      <c r="I1210" s="704">
        <v>165.59</v>
      </c>
      <c r="J1210" s="704">
        <v>1</v>
      </c>
      <c r="K1210" s="704">
        <f t="shared" si="18"/>
        <v>165.59</v>
      </c>
      <c r="L1210" s="702" t="s">
        <v>5903</v>
      </c>
      <c r="M1210" s="702" t="s">
        <v>377</v>
      </c>
      <c r="N1210" s="703">
        <v>42544</v>
      </c>
      <c r="O1210" s="702" t="s">
        <v>72</v>
      </c>
    </row>
    <row r="1211" spans="1:15" s="705" customFormat="1" x14ac:dyDescent="0.2">
      <c r="A1211" s="702" t="s">
        <v>890</v>
      </c>
      <c r="B1211" s="702" t="s">
        <v>900</v>
      </c>
      <c r="C1211" s="702" t="s">
        <v>891</v>
      </c>
      <c r="D1211" s="702" t="s">
        <v>187</v>
      </c>
      <c r="E1211" s="702" t="s">
        <v>188</v>
      </c>
      <c r="F1211" s="702" t="s">
        <v>189</v>
      </c>
      <c r="G1211" s="702" t="s">
        <v>5904</v>
      </c>
      <c r="H1211" s="703">
        <v>42544</v>
      </c>
      <c r="I1211" s="704">
        <v>313.52</v>
      </c>
      <c r="J1211" s="704">
        <v>1</v>
      </c>
      <c r="K1211" s="704">
        <f t="shared" si="18"/>
        <v>313.52</v>
      </c>
      <c r="L1211" s="702"/>
      <c r="M1211" s="702" t="s">
        <v>87</v>
      </c>
      <c r="N1211" s="703">
        <v>42550</v>
      </c>
      <c r="O1211" s="702" t="s">
        <v>72</v>
      </c>
    </row>
    <row r="1212" spans="1:15" s="705" customFormat="1" x14ac:dyDescent="0.2">
      <c r="A1212" s="702" t="s">
        <v>890</v>
      </c>
      <c r="B1212" s="702" t="s">
        <v>900</v>
      </c>
      <c r="C1212" s="702" t="s">
        <v>891</v>
      </c>
      <c r="D1212" s="702" t="s">
        <v>187</v>
      </c>
      <c r="E1212" s="702" t="s">
        <v>188</v>
      </c>
      <c r="F1212" s="702" t="s">
        <v>189</v>
      </c>
      <c r="G1212" s="702" t="s">
        <v>5905</v>
      </c>
      <c r="H1212" s="703">
        <v>42544</v>
      </c>
      <c r="I1212" s="704">
        <v>26.95</v>
      </c>
      <c r="J1212" s="704">
        <v>1</v>
      </c>
      <c r="K1212" s="704">
        <f t="shared" si="18"/>
        <v>26.95</v>
      </c>
      <c r="L1212" s="702"/>
      <c r="M1212" s="702" t="s">
        <v>87</v>
      </c>
      <c r="N1212" s="703">
        <v>42550</v>
      </c>
      <c r="O1212" s="702" t="s">
        <v>72</v>
      </c>
    </row>
    <row r="1213" spans="1:15" s="705" customFormat="1" x14ac:dyDescent="0.2">
      <c r="A1213" s="702" t="s">
        <v>890</v>
      </c>
      <c r="B1213" s="702" t="s">
        <v>900</v>
      </c>
      <c r="C1213" s="702" t="s">
        <v>891</v>
      </c>
      <c r="D1213" s="702" t="s">
        <v>390</v>
      </c>
      <c r="E1213" s="702" t="s">
        <v>391</v>
      </c>
      <c r="F1213" s="702" t="s">
        <v>392</v>
      </c>
      <c r="G1213" s="702" t="s">
        <v>5906</v>
      </c>
      <c r="H1213" s="703">
        <v>42529</v>
      </c>
      <c r="I1213" s="704">
        <v>1044.6500000000001</v>
      </c>
      <c r="J1213" s="704">
        <v>1</v>
      </c>
      <c r="K1213" s="704">
        <f t="shared" si="18"/>
        <v>1044.6500000000001</v>
      </c>
      <c r="L1213" s="702"/>
      <c r="M1213" s="702" t="s">
        <v>132</v>
      </c>
      <c r="N1213" s="703">
        <v>42537</v>
      </c>
      <c r="O1213" s="702" t="s">
        <v>72</v>
      </c>
    </row>
    <row r="1214" spans="1:15" s="705" customFormat="1" x14ac:dyDescent="0.2">
      <c r="A1214" s="702" t="s">
        <v>890</v>
      </c>
      <c r="B1214" s="702" t="s">
        <v>900</v>
      </c>
      <c r="C1214" s="702" t="s">
        <v>891</v>
      </c>
      <c r="D1214" s="702" t="s">
        <v>5907</v>
      </c>
      <c r="E1214" s="702" t="s">
        <v>5908</v>
      </c>
      <c r="F1214" s="702" t="s">
        <v>5909</v>
      </c>
      <c r="G1214" s="702" t="s">
        <v>5910</v>
      </c>
      <c r="H1214" s="703">
        <v>42548</v>
      </c>
      <c r="I1214" s="704">
        <v>79.86</v>
      </c>
      <c r="J1214" s="704">
        <v>1</v>
      </c>
      <c r="K1214" s="704">
        <f t="shared" si="18"/>
        <v>79.86</v>
      </c>
      <c r="L1214" s="702" t="s">
        <v>5911</v>
      </c>
      <c r="M1214" s="702" t="s">
        <v>153</v>
      </c>
      <c r="N1214" s="703">
        <v>42550</v>
      </c>
      <c r="O1214" s="702" t="s">
        <v>72</v>
      </c>
    </row>
    <row r="1215" spans="1:15" s="705" customFormat="1" x14ac:dyDescent="0.2">
      <c r="A1215" s="702" t="s">
        <v>890</v>
      </c>
      <c r="B1215" s="702" t="s">
        <v>900</v>
      </c>
      <c r="C1215" s="702" t="s">
        <v>891</v>
      </c>
      <c r="D1215" s="702" t="s">
        <v>5907</v>
      </c>
      <c r="E1215" s="702" t="s">
        <v>5908</v>
      </c>
      <c r="F1215" s="702" t="s">
        <v>5909</v>
      </c>
      <c r="G1215" s="702" t="s">
        <v>5912</v>
      </c>
      <c r="H1215" s="703">
        <v>42500</v>
      </c>
      <c r="I1215" s="704">
        <v>440.2</v>
      </c>
      <c r="J1215" s="704">
        <v>1</v>
      </c>
      <c r="K1215" s="704">
        <f t="shared" si="18"/>
        <v>440.2</v>
      </c>
      <c r="L1215" s="702" t="s">
        <v>5913</v>
      </c>
      <c r="M1215" s="702" t="s">
        <v>135</v>
      </c>
      <c r="N1215" s="703">
        <v>42537</v>
      </c>
      <c r="O1215" s="702" t="s">
        <v>72</v>
      </c>
    </row>
    <row r="1216" spans="1:15" s="705" customFormat="1" x14ac:dyDescent="0.2">
      <c r="A1216" s="702" t="s">
        <v>890</v>
      </c>
      <c r="B1216" s="702" t="s">
        <v>900</v>
      </c>
      <c r="C1216" s="702" t="s">
        <v>891</v>
      </c>
      <c r="D1216" s="702" t="s">
        <v>2787</v>
      </c>
      <c r="E1216" s="702" t="s">
        <v>2788</v>
      </c>
      <c r="F1216" s="702" t="s">
        <v>2789</v>
      </c>
      <c r="G1216" s="702" t="s">
        <v>5914</v>
      </c>
      <c r="H1216" s="703">
        <v>42548</v>
      </c>
      <c r="I1216" s="704">
        <v>1302.8599999999999</v>
      </c>
      <c r="J1216" s="704">
        <v>1</v>
      </c>
      <c r="K1216" s="704">
        <f t="shared" si="18"/>
        <v>1302.8599999999999</v>
      </c>
      <c r="L1216" s="702" t="s">
        <v>5915</v>
      </c>
      <c r="M1216" s="702" t="s">
        <v>5916</v>
      </c>
      <c r="N1216" s="703">
        <v>42548</v>
      </c>
      <c r="O1216" s="702" t="s">
        <v>72</v>
      </c>
    </row>
    <row r="1217" spans="1:15" s="705" customFormat="1" x14ac:dyDescent="0.2">
      <c r="A1217" s="702" t="s">
        <v>890</v>
      </c>
      <c r="B1217" s="702" t="s">
        <v>900</v>
      </c>
      <c r="C1217" s="702" t="s">
        <v>891</v>
      </c>
      <c r="D1217" s="702" t="s">
        <v>2787</v>
      </c>
      <c r="E1217" s="702" t="s">
        <v>2788</v>
      </c>
      <c r="F1217" s="702" t="s">
        <v>2789</v>
      </c>
      <c r="G1217" s="702" t="s">
        <v>5917</v>
      </c>
      <c r="H1217" s="703">
        <v>42544</v>
      </c>
      <c r="I1217" s="704">
        <v>66.150000000000006</v>
      </c>
      <c r="J1217" s="704">
        <v>1</v>
      </c>
      <c r="K1217" s="704">
        <f t="shared" si="18"/>
        <v>66.150000000000006</v>
      </c>
      <c r="L1217" s="702" t="s">
        <v>5918</v>
      </c>
      <c r="M1217" s="702" t="s">
        <v>1672</v>
      </c>
      <c r="N1217" s="703">
        <v>42544</v>
      </c>
      <c r="O1217" s="702" t="s">
        <v>72</v>
      </c>
    </row>
    <row r="1218" spans="1:15" s="705" customFormat="1" x14ac:dyDescent="0.2">
      <c r="A1218" s="702" t="s">
        <v>890</v>
      </c>
      <c r="B1218" s="702" t="s">
        <v>900</v>
      </c>
      <c r="C1218" s="702" t="s">
        <v>891</v>
      </c>
      <c r="D1218" s="702" t="s">
        <v>2787</v>
      </c>
      <c r="E1218" s="702" t="s">
        <v>2788</v>
      </c>
      <c r="F1218" s="702" t="s">
        <v>2789</v>
      </c>
      <c r="G1218" s="702" t="s">
        <v>5919</v>
      </c>
      <c r="H1218" s="703">
        <v>42537</v>
      </c>
      <c r="I1218" s="704">
        <v>74.84</v>
      </c>
      <c r="J1218" s="704">
        <v>1</v>
      </c>
      <c r="K1218" s="704">
        <f t="shared" si="18"/>
        <v>74.84</v>
      </c>
      <c r="L1218" s="702" t="s">
        <v>5920</v>
      </c>
      <c r="M1218" s="702" t="s">
        <v>1672</v>
      </c>
      <c r="N1218" s="703">
        <v>42537</v>
      </c>
      <c r="O1218" s="702" t="s">
        <v>72</v>
      </c>
    </row>
    <row r="1219" spans="1:15" s="705" customFormat="1" x14ac:dyDescent="0.2">
      <c r="A1219" s="702" t="s">
        <v>890</v>
      </c>
      <c r="B1219" s="702" t="s">
        <v>900</v>
      </c>
      <c r="C1219" s="702" t="s">
        <v>891</v>
      </c>
      <c r="D1219" s="702" t="s">
        <v>2787</v>
      </c>
      <c r="E1219" s="702" t="s">
        <v>2788</v>
      </c>
      <c r="F1219" s="702" t="s">
        <v>2789</v>
      </c>
      <c r="G1219" s="702" t="s">
        <v>5921</v>
      </c>
      <c r="H1219" s="703">
        <v>42535</v>
      </c>
      <c r="I1219" s="704">
        <v>94.05</v>
      </c>
      <c r="J1219" s="704">
        <v>1</v>
      </c>
      <c r="K1219" s="704">
        <f t="shared" ref="K1219:K1282" si="19">I1219*J1219</f>
        <v>94.05</v>
      </c>
      <c r="L1219" s="702" t="s">
        <v>5920</v>
      </c>
      <c r="M1219" s="702" t="s">
        <v>1672</v>
      </c>
      <c r="N1219" s="703">
        <v>42536</v>
      </c>
      <c r="O1219" s="702" t="s">
        <v>72</v>
      </c>
    </row>
    <row r="1220" spans="1:15" s="705" customFormat="1" x14ac:dyDescent="0.2">
      <c r="A1220" s="702" t="s">
        <v>890</v>
      </c>
      <c r="B1220" s="702" t="s">
        <v>900</v>
      </c>
      <c r="C1220" s="702" t="s">
        <v>891</v>
      </c>
      <c r="D1220" s="702" t="s">
        <v>2787</v>
      </c>
      <c r="E1220" s="702" t="s">
        <v>2788</v>
      </c>
      <c r="F1220" s="702" t="s">
        <v>2789</v>
      </c>
      <c r="G1220" s="702" t="s">
        <v>5922</v>
      </c>
      <c r="H1220" s="703">
        <v>42535</v>
      </c>
      <c r="I1220" s="704">
        <v>78.39</v>
      </c>
      <c r="J1220" s="704">
        <v>1</v>
      </c>
      <c r="K1220" s="704">
        <f t="shared" si="19"/>
        <v>78.39</v>
      </c>
      <c r="L1220" s="702" t="s">
        <v>5920</v>
      </c>
      <c r="M1220" s="702" t="s">
        <v>1672</v>
      </c>
      <c r="N1220" s="703">
        <v>42535</v>
      </c>
      <c r="O1220" s="702" t="s">
        <v>72</v>
      </c>
    </row>
    <row r="1221" spans="1:15" s="705" customFormat="1" x14ac:dyDescent="0.2">
      <c r="A1221" s="702" t="s">
        <v>890</v>
      </c>
      <c r="B1221" s="702" t="s">
        <v>900</v>
      </c>
      <c r="C1221" s="702" t="s">
        <v>891</v>
      </c>
      <c r="D1221" s="702" t="s">
        <v>5923</v>
      </c>
      <c r="E1221" s="702" t="s">
        <v>5924</v>
      </c>
      <c r="F1221" s="702" t="s">
        <v>5925</v>
      </c>
      <c r="G1221" s="702" t="s">
        <v>5926</v>
      </c>
      <c r="H1221" s="703">
        <v>42536</v>
      </c>
      <c r="I1221" s="704">
        <v>116.81</v>
      </c>
      <c r="J1221" s="704">
        <v>1</v>
      </c>
      <c r="K1221" s="704">
        <f t="shared" si="19"/>
        <v>116.81</v>
      </c>
      <c r="L1221" s="702"/>
      <c r="M1221" s="702" t="s">
        <v>546</v>
      </c>
      <c r="N1221" s="703">
        <v>42541</v>
      </c>
      <c r="O1221" s="702" t="s">
        <v>72</v>
      </c>
    </row>
    <row r="1222" spans="1:15" s="705" customFormat="1" x14ac:dyDescent="0.2">
      <c r="A1222" s="702" t="s">
        <v>890</v>
      </c>
      <c r="B1222" s="702" t="s">
        <v>900</v>
      </c>
      <c r="C1222" s="702" t="s">
        <v>891</v>
      </c>
      <c r="D1222" s="702" t="s">
        <v>183</v>
      </c>
      <c r="E1222" s="702" t="s">
        <v>184</v>
      </c>
      <c r="F1222" s="702" t="s">
        <v>185</v>
      </c>
      <c r="G1222" s="702" t="s">
        <v>5927</v>
      </c>
      <c r="H1222" s="703">
        <v>42550</v>
      </c>
      <c r="I1222" s="704">
        <v>508.2</v>
      </c>
      <c r="J1222" s="704">
        <v>1</v>
      </c>
      <c r="K1222" s="704">
        <f t="shared" si="19"/>
        <v>508.2</v>
      </c>
      <c r="L1222" s="702" t="s">
        <v>5928</v>
      </c>
      <c r="M1222" s="702" t="s">
        <v>97</v>
      </c>
      <c r="N1222" s="703">
        <v>42551</v>
      </c>
      <c r="O1222" s="702" t="s">
        <v>72</v>
      </c>
    </row>
    <row r="1223" spans="1:15" s="705" customFormat="1" x14ac:dyDescent="0.2">
      <c r="A1223" s="702" t="s">
        <v>890</v>
      </c>
      <c r="B1223" s="702" t="s">
        <v>900</v>
      </c>
      <c r="C1223" s="702" t="s">
        <v>891</v>
      </c>
      <c r="D1223" s="702" t="s">
        <v>183</v>
      </c>
      <c r="E1223" s="702" t="s">
        <v>184</v>
      </c>
      <c r="F1223" s="702" t="s">
        <v>185</v>
      </c>
      <c r="G1223" s="702" t="s">
        <v>5929</v>
      </c>
      <c r="H1223" s="703">
        <v>42550</v>
      </c>
      <c r="I1223" s="704">
        <v>381.57</v>
      </c>
      <c r="J1223" s="704">
        <v>1</v>
      </c>
      <c r="K1223" s="704">
        <f t="shared" si="19"/>
        <v>381.57</v>
      </c>
      <c r="L1223" s="702" t="s">
        <v>5930</v>
      </c>
      <c r="M1223" s="702" t="s">
        <v>87</v>
      </c>
      <c r="N1223" s="703">
        <v>42550</v>
      </c>
      <c r="O1223" s="702" t="s">
        <v>72</v>
      </c>
    </row>
    <row r="1224" spans="1:15" s="705" customFormat="1" x14ac:dyDescent="0.2">
      <c r="A1224" s="702" t="s">
        <v>890</v>
      </c>
      <c r="B1224" s="702" t="s">
        <v>900</v>
      </c>
      <c r="C1224" s="702" t="s">
        <v>891</v>
      </c>
      <c r="D1224" s="702" t="s">
        <v>183</v>
      </c>
      <c r="E1224" s="702" t="s">
        <v>184</v>
      </c>
      <c r="F1224" s="702" t="s">
        <v>185</v>
      </c>
      <c r="G1224" s="702" t="s">
        <v>5931</v>
      </c>
      <c r="H1224" s="703">
        <v>42548</v>
      </c>
      <c r="I1224" s="704">
        <v>337.59</v>
      </c>
      <c r="J1224" s="704">
        <v>1</v>
      </c>
      <c r="K1224" s="704">
        <f t="shared" si="19"/>
        <v>337.59</v>
      </c>
      <c r="L1224" s="702" t="s">
        <v>5932</v>
      </c>
      <c r="M1224" s="702" t="s">
        <v>135</v>
      </c>
      <c r="N1224" s="703">
        <v>42549</v>
      </c>
      <c r="O1224" s="702" t="s">
        <v>72</v>
      </c>
    </row>
    <row r="1225" spans="1:15" s="705" customFormat="1" x14ac:dyDescent="0.2">
      <c r="A1225" s="702" t="s">
        <v>890</v>
      </c>
      <c r="B1225" s="702" t="s">
        <v>900</v>
      </c>
      <c r="C1225" s="702" t="s">
        <v>891</v>
      </c>
      <c r="D1225" s="702" t="s">
        <v>183</v>
      </c>
      <c r="E1225" s="702" t="s">
        <v>184</v>
      </c>
      <c r="F1225" s="702" t="s">
        <v>185</v>
      </c>
      <c r="G1225" s="702" t="s">
        <v>5933</v>
      </c>
      <c r="H1225" s="703">
        <v>42548</v>
      </c>
      <c r="I1225" s="704">
        <v>336.38</v>
      </c>
      <c r="J1225" s="704">
        <v>1</v>
      </c>
      <c r="K1225" s="704">
        <f t="shared" si="19"/>
        <v>336.38</v>
      </c>
      <c r="L1225" s="702" t="s">
        <v>5934</v>
      </c>
      <c r="M1225" s="702" t="s">
        <v>167</v>
      </c>
      <c r="N1225" s="703">
        <v>42549</v>
      </c>
      <c r="O1225" s="702" t="s">
        <v>72</v>
      </c>
    </row>
    <row r="1226" spans="1:15" s="705" customFormat="1" x14ac:dyDescent="0.2">
      <c r="A1226" s="702" t="s">
        <v>890</v>
      </c>
      <c r="B1226" s="702" t="s">
        <v>900</v>
      </c>
      <c r="C1226" s="702" t="s">
        <v>891</v>
      </c>
      <c r="D1226" s="702" t="s">
        <v>183</v>
      </c>
      <c r="E1226" s="702" t="s">
        <v>184</v>
      </c>
      <c r="F1226" s="702" t="s">
        <v>185</v>
      </c>
      <c r="G1226" s="702" t="s">
        <v>5935</v>
      </c>
      <c r="H1226" s="703">
        <v>42548</v>
      </c>
      <c r="I1226" s="704">
        <v>442.56</v>
      </c>
      <c r="J1226" s="704">
        <v>1</v>
      </c>
      <c r="K1226" s="704">
        <f t="shared" si="19"/>
        <v>442.56</v>
      </c>
      <c r="L1226" s="702" t="s">
        <v>5936</v>
      </c>
      <c r="M1226" s="702" t="s">
        <v>167</v>
      </c>
      <c r="N1226" s="703">
        <v>42549</v>
      </c>
      <c r="O1226" s="702" t="s">
        <v>72</v>
      </c>
    </row>
    <row r="1227" spans="1:15" s="705" customFormat="1" x14ac:dyDescent="0.2">
      <c r="A1227" s="702" t="s">
        <v>890</v>
      </c>
      <c r="B1227" s="702" t="s">
        <v>900</v>
      </c>
      <c r="C1227" s="702" t="s">
        <v>891</v>
      </c>
      <c r="D1227" s="702" t="s">
        <v>183</v>
      </c>
      <c r="E1227" s="702" t="s">
        <v>184</v>
      </c>
      <c r="F1227" s="702" t="s">
        <v>185</v>
      </c>
      <c r="G1227" s="702" t="s">
        <v>5937</v>
      </c>
      <c r="H1227" s="703">
        <v>42544</v>
      </c>
      <c r="I1227" s="704">
        <v>119.79</v>
      </c>
      <c r="J1227" s="704">
        <v>1</v>
      </c>
      <c r="K1227" s="704">
        <f t="shared" si="19"/>
        <v>119.79</v>
      </c>
      <c r="L1227" s="702"/>
      <c r="M1227" s="702" t="s">
        <v>419</v>
      </c>
      <c r="N1227" s="703">
        <v>42548</v>
      </c>
      <c r="O1227" s="702" t="s">
        <v>72</v>
      </c>
    </row>
    <row r="1228" spans="1:15" s="705" customFormat="1" x14ac:dyDescent="0.2">
      <c r="A1228" s="702" t="s">
        <v>890</v>
      </c>
      <c r="B1228" s="702" t="s">
        <v>900</v>
      </c>
      <c r="C1228" s="702" t="s">
        <v>891</v>
      </c>
      <c r="D1228" s="702" t="s">
        <v>183</v>
      </c>
      <c r="E1228" s="702" t="s">
        <v>184</v>
      </c>
      <c r="F1228" s="702" t="s">
        <v>185</v>
      </c>
      <c r="G1228" s="702" t="s">
        <v>5938</v>
      </c>
      <c r="H1228" s="703">
        <v>42543</v>
      </c>
      <c r="I1228" s="704">
        <v>458.59</v>
      </c>
      <c r="J1228" s="704">
        <v>1</v>
      </c>
      <c r="K1228" s="704">
        <f t="shared" si="19"/>
        <v>458.59</v>
      </c>
      <c r="L1228" s="702" t="s">
        <v>5939</v>
      </c>
      <c r="M1228" s="702" t="s">
        <v>299</v>
      </c>
      <c r="N1228" s="703">
        <v>42544</v>
      </c>
      <c r="O1228" s="702" t="s">
        <v>72</v>
      </c>
    </row>
    <row r="1229" spans="1:15" s="705" customFormat="1" x14ac:dyDescent="0.2">
      <c r="A1229" s="702" t="s">
        <v>890</v>
      </c>
      <c r="B1229" s="702" t="s">
        <v>900</v>
      </c>
      <c r="C1229" s="702" t="s">
        <v>891</v>
      </c>
      <c r="D1229" s="702" t="s">
        <v>183</v>
      </c>
      <c r="E1229" s="702" t="s">
        <v>184</v>
      </c>
      <c r="F1229" s="702" t="s">
        <v>185</v>
      </c>
      <c r="G1229" s="702" t="s">
        <v>5940</v>
      </c>
      <c r="H1229" s="703">
        <v>42542</v>
      </c>
      <c r="I1229" s="704">
        <v>107.69</v>
      </c>
      <c r="J1229" s="704">
        <v>1</v>
      </c>
      <c r="K1229" s="704">
        <f t="shared" si="19"/>
        <v>107.69</v>
      </c>
      <c r="L1229" s="702" t="s">
        <v>5941</v>
      </c>
      <c r="M1229" s="702" t="s">
        <v>418</v>
      </c>
      <c r="N1229" s="703">
        <v>42543</v>
      </c>
      <c r="O1229" s="702" t="s">
        <v>72</v>
      </c>
    </row>
    <row r="1230" spans="1:15" s="705" customFormat="1" x14ac:dyDescent="0.2">
      <c r="A1230" s="702" t="s">
        <v>890</v>
      </c>
      <c r="B1230" s="702" t="s">
        <v>900</v>
      </c>
      <c r="C1230" s="702" t="s">
        <v>891</v>
      </c>
      <c r="D1230" s="702" t="s">
        <v>183</v>
      </c>
      <c r="E1230" s="702" t="s">
        <v>184</v>
      </c>
      <c r="F1230" s="702" t="s">
        <v>185</v>
      </c>
      <c r="G1230" s="702" t="s">
        <v>5942</v>
      </c>
      <c r="H1230" s="703">
        <v>42541</v>
      </c>
      <c r="I1230" s="704">
        <v>2279.64</v>
      </c>
      <c r="J1230" s="704">
        <v>1</v>
      </c>
      <c r="K1230" s="704">
        <f t="shared" si="19"/>
        <v>2279.64</v>
      </c>
      <c r="L1230" s="702" t="s">
        <v>5943</v>
      </c>
      <c r="M1230" s="702" t="s">
        <v>87</v>
      </c>
      <c r="N1230" s="703">
        <v>42542</v>
      </c>
      <c r="O1230" s="702" t="s">
        <v>72</v>
      </c>
    </row>
    <row r="1231" spans="1:15" s="705" customFormat="1" x14ac:dyDescent="0.2">
      <c r="A1231" s="702" t="s">
        <v>890</v>
      </c>
      <c r="B1231" s="702" t="s">
        <v>900</v>
      </c>
      <c r="C1231" s="702" t="s">
        <v>891</v>
      </c>
      <c r="D1231" s="702" t="s">
        <v>183</v>
      </c>
      <c r="E1231" s="702" t="s">
        <v>184</v>
      </c>
      <c r="F1231" s="702" t="s">
        <v>185</v>
      </c>
      <c r="G1231" s="702" t="s">
        <v>5944</v>
      </c>
      <c r="H1231" s="703">
        <v>42536</v>
      </c>
      <c r="I1231" s="704">
        <v>494.89</v>
      </c>
      <c r="J1231" s="704">
        <v>1</v>
      </c>
      <c r="K1231" s="704">
        <f t="shared" si="19"/>
        <v>494.89</v>
      </c>
      <c r="L1231" s="702" t="s">
        <v>5945</v>
      </c>
      <c r="M1231" s="702" t="s">
        <v>377</v>
      </c>
      <c r="N1231" s="703">
        <v>42536</v>
      </c>
      <c r="O1231" s="702" t="s">
        <v>72</v>
      </c>
    </row>
    <row r="1232" spans="1:15" s="705" customFormat="1" x14ac:dyDescent="0.2">
      <c r="A1232" s="702" t="s">
        <v>890</v>
      </c>
      <c r="B1232" s="702" t="s">
        <v>900</v>
      </c>
      <c r="C1232" s="702" t="s">
        <v>891</v>
      </c>
      <c r="D1232" s="702" t="s">
        <v>183</v>
      </c>
      <c r="E1232" s="702" t="s">
        <v>184</v>
      </c>
      <c r="F1232" s="702" t="s">
        <v>185</v>
      </c>
      <c r="G1232" s="702" t="s">
        <v>5946</v>
      </c>
      <c r="H1232" s="703">
        <v>42531</v>
      </c>
      <c r="I1232" s="704">
        <v>313.39</v>
      </c>
      <c r="J1232" s="704">
        <v>1</v>
      </c>
      <c r="K1232" s="704">
        <f t="shared" si="19"/>
        <v>313.39</v>
      </c>
      <c r="L1232" s="702" t="s">
        <v>5947</v>
      </c>
      <c r="M1232" s="702" t="s">
        <v>299</v>
      </c>
      <c r="N1232" s="703">
        <v>42534</v>
      </c>
      <c r="O1232" s="702" t="s">
        <v>72</v>
      </c>
    </row>
    <row r="1233" spans="1:15" s="705" customFormat="1" x14ac:dyDescent="0.2">
      <c r="A1233" s="702" t="s">
        <v>890</v>
      </c>
      <c r="B1233" s="702" t="s">
        <v>900</v>
      </c>
      <c r="C1233" s="702" t="s">
        <v>891</v>
      </c>
      <c r="D1233" s="702" t="s">
        <v>183</v>
      </c>
      <c r="E1233" s="702" t="s">
        <v>184</v>
      </c>
      <c r="F1233" s="702" t="s">
        <v>185</v>
      </c>
      <c r="G1233" s="702" t="s">
        <v>5948</v>
      </c>
      <c r="H1233" s="703">
        <v>42530</v>
      </c>
      <c r="I1233" s="704">
        <v>258.94</v>
      </c>
      <c r="J1233" s="704">
        <v>1</v>
      </c>
      <c r="K1233" s="704">
        <f t="shared" si="19"/>
        <v>258.94</v>
      </c>
      <c r="L1233" s="702" t="s">
        <v>5947</v>
      </c>
      <c r="M1233" s="702" t="s">
        <v>299</v>
      </c>
      <c r="N1233" s="703">
        <v>42534</v>
      </c>
      <c r="O1233" s="702" t="s">
        <v>72</v>
      </c>
    </row>
    <row r="1234" spans="1:15" s="705" customFormat="1" x14ac:dyDescent="0.2">
      <c r="A1234" s="702" t="s">
        <v>890</v>
      </c>
      <c r="B1234" s="702" t="s">
        <v>900</v>
      </c>
      <c r="C1234" s="702" t="s">
        <v>891</v>
      </c>
      <c r="D1234" s="702" t="s">
        <v>183</v>
      </c>
      <c r="E1234" s="702" t="s">
        <v>184</v>
      </c>
      <c r="F1234" s="702" t="s">
        <v>185</v>
      </c>
      <c r="G1234" s="702" t="s">
        <v>5949</v>
      </c>
      <c r="H1234" s="703">
        <v>42527</v>
      </c>
      <c r="I1234" s="704">
        <v>565.07000000000005</v>
      </c>
      <c r="J1234" s="704">
        <v>1</v>
      </c>
      <c r="K1234" s="704">
        <f t="shared" si="19"/>
        <v>565.07000000000005</v>
      </c>
      <c r="L1234" s="702" t="s">
        <v>5950</v>
      </c>
      <c r="M1234" s="702" t="s">
        <v>87</v>
      </c>
      <c r="N1234" s="703">
        <v>42529</v>
      </c>
      <c r="O1234" s="702" t="s">
        <v>72</v>
      </c>
    </row>
    <row r="1235" spans="1:15" s="705" customFormat="1" x14ac:dyDescent="0.2">
      <c r="A1235" s="702" t="s">
        <v>890</v>
      </c>
      <c r="B1235" s="702" t="s">
        <v>900</v>
      </c>
      <c r="C1235" s="702" t="s">
        <v>891</v>
      </c>
      <c r="D1235" s="702" t="s">
        <v>183</v>
      </c>
      <c r="E1235" s="702" t="s">
        <v>184</v>
      </c>
      <c r="F1235" s="702" t="s">
        <v>185</v>
      </c>
      <c r="G1235" s="702" t="s">
        <v>5951</v>
      </c>
      <c r="H1235" s="703">
        <v>42523</v>
      </c>
      <c r="I1235" s="704">
        <v>2076.36</v>
      </c>
      <c r="J1235" s="704">
        <v>1</v>
      </c>
      <c r="K1235" s="704">
        <f t="shared" si="19"/>
        <v>2076.36</v>
      </c>
      <c r="L1235" s="702"/>
      <c r="M1235" s="702" t="s">
        <v>274</v>
      </c>
      <c r="N1235" s="703">
        <v>42523</v>
      </c>
      <c r="O1235" s="702" t="s">
        <v>72</v>
      </c>
    </row>
    <row r="1236" spans="1:15" s="705" customFormat="1" x14ac:dyDescent="0.2">
      <c r="A1236" s="702" t="s">
        <v>890</v>
      </c>
      <c r="B1236" s="702" t="s">
        <v>900</v>
      </c>
      <c r="C1236" s="702" t="s">
        <v>891</v>
      </c>
      <c r="D1236" s="702" t="s">
        <v>5952</v>
      </c>
      <c r="E1236" s="702" t="s">
        <v>5953</v>
      </c>
      <c r="F1236" s="702" t="s">
        <v>5954</v>
      </c>
      <c r="G1236" s="702" t="s">
        <v>5955</v>
      </c>
      <c r="H1236" s="703">
        <v>42496</v>
      </c>
      <c r="I1236" s="704">
        <v>255.56</v>
      </c>
      <c r="J1236" s="704">
        <v>1</v>
      </c>
      <c r="K1236" s="704">
        <f t="shared" si="19"/>
        <v>255.56</v>
      </c>
      <c r="L1236" s="702"/>
      <c r="M1236" s="702" t="s">
        <v>394</v>
      </c>
      <c r="N1236" s="703">
        <v>42534</v>
      </c>
      <c r="O1236" s="702" t="s">
        <v>72</v>
      </c>
    </row>
    <row r="1237" spans="1:15" s="705" customFormat="1" x14ac:dyDescent="0.2">
      <c r="A1237" s="702" t="s">
        <v>890</v>
      </c>
      <c r="B1237" s="702" t="s">
        <v>900</v>
      </c>
      <c r="C1237" s="702" t="s">
        <v>891</v>
      </c>
      <c r="D1237" s="702" t="s">
        <v>5956</v>
      </c>
      <c r="E1237" s="702" t="s">
        <v>5957</v>
      </c>
      <c r="F1237" s="702" t="s">
        <v>5958</v>
      </c>
      <c r="G1237" s="702" t="s">
        <v>5959</v>
      </c>
      <c r="H1237" s="703">
        <v>42488</v>
      </c>
      <c r="I1237" s="704">
        <v>69.66</v>
      </c>
      <c r="J1237" s="704">
        <v>1</v>
      </c>
      <c r="K1237" s="704">
        <f t="shared" si="19"/>
        <v>69.66</v>
      </c>
      <c r="L1237" s="702"/>
      <c r="M1237" s="702" t="s">
        <v>2792</v>
      </c>
      <c r="N1237" s="703">
        <v>42543</v>
      </c>
      <c r="O1237" s="702" t="s">
        <v>72</v>
      </c>
    </row>
    <row r="1238" spans="1:15" s="705" customFormat="1" x14ac:dyDescent="0.2">
      <c r="A1238" s="702" t="s">
        <v>890</v>
      </c>
      <c r="B1238" s="702" t="s">
        <v>900</v>
      </c>
      <c r="C1238" s="702" t="s">
        <v>891</v>
      </c>
      <c r="D1238" s="702" t="s">
        <v>352</v>
      </c>
      <c r="E1238" s="702" t="s">
        <v>353</v>
      </c>
      <c r="F1238" s="702" t="s">
        <v>354</v>
      </c>
      <c r="G1238" s="702" t="s">
        <v>5960</v>
      </c>
      <c r="H1238" s="703">
        <v>42551</v>
      </c>
      <c r="I1238" s="704">
        <v>234.16</v>
      </c>
      <c r="J1238" s="704">
        <v>1</v>
      </c>
      <c r="K1238" s="704">
        <f t="shared" si="19"/>
        <v>234.16</v>
      </c>
      <c r="L1238" s="702" t="s">
        <v>5961</v>
      </c>
      <c r="M1238" s="702" t="s">
        <v>549</v>
      </c>
      <c r="N1238" s="703">
        <v>42551</v>
      </c>
      <c r="O1238" s="702" t="s">
        <v>72</v>
      </c>
    </row>
    <row r="1239" spans="1:15" s="705" customFormat="1" x14ac:dyDescent="0.2">
      <c r="A1239" s="702" t="s">
        <v>890</v>
      </c>
      <c r="B1239" s="702" t="s">
        <v>900</v>
      </c>
      <c r="C1239" s="702" t="s">
        <v>891</v>
      </c>
      <c r="D1239" s="702" t="s">
        <v>352</v>
      </c>
      <c r="E1239" s="702" t="s">
        <v>353</v>
      </c>
      <c r="F1239" s="702" t="s">
        <v>354</v>
      </c>
      <c r="G1239" s="702" t="s">
        <v>5962</v>
      </c>
      <c r="H1239" s="703">
        <v>42550</v>
      </c>
      <c r="I1239" s="704">
        <v>38.96</v>
      </c>
      <c r="J1239" s="704">
        <v>1</v>
      </c>
      <c r="K1239" s="704">
        <f t="shared" si="19"/>
        <v>38.96</v>
      </c>
      <c r="L1239" s="702" t="s">
        <v>5963</v>
      </c>
      <c r="M1239" s="702" t="s">
        <v>394</v>
      </c>
      <c r="N1239" s="703">
        <v>42551</v>
      </c>
      <c r="O1239" s="702" t="s">
        <v>72</v>
      </c>
    </row>
    <row r="1240" spans="1:15" s="705" customFormat="1" x14ac:dyDescent="0.2">
      <c r="A1240" s="702" t="s">
        <v>890</v>
      </c>
      <c r="B1240" s="702" t="s">
        <v>900</v>
      </c>
      <c r="C1240" s="702" t="s">
        <v>891</v>
      </c>
      <c r="D1240" s="702" t="s">
        <v>352</v>
      </c>
      <c r="E1240" s="702" t="s">
        <v>353</v>
      </c>
      <c r="F1240" s="702" t="s">
        <v>354</v>
      </c>
      <c r="G1240" s="702" t="s">
        <v>5964</v>
      </c>
      <c r="H1240" s="703">
        <v>42549</v>
      </c>
      <c r="I1240" s="704">
        <v>150.83000000000001</v>
      </c>
      <c r="J1240" s="704">
        <v>1</v>
      </c>
      <c r="K1240" s="704">
        <f t="shared" si="19"/>
        <v>150.83000000000001</v>
      </c>
      <c r="L1240" s="702" t="s">
        <v>5965</v>
      </c>
      <c r="M1240" s="702" t="s">
        <v>2792</v>
      </c>
      <c r="N1240" s="703">
        <v>42549</v>
      </c>
      <c r="O1240" s="702" t="s">
        <v>72</v>
      </c>
    </row>
    <row r="1241" spans="1:15" s="705" customFormat="1" x14ac:dyDescent="0.2">
      <c r="A1241" s="702" t="s">
        <v>890</v>
      </c>
      <c r="B1241" s="702" t="s">
        <v>900</v>
      </c>
      <c r="C1241" s="702" t="s">
        <v>891</v>
      </c>
      <c r="D1241" s="702" t="s">
        <v>352</v>
      </c>
      <c r="E1241" s="702" t="s">
        <v>353</v>
      </c>
      <c r="F1241" s="702" t="s">
        <v>354</v>
      </c>
      <c r="G1241" s="702" t="s">
        <v>5966</v>
      </c>
      <c r="H1241" s="703">
        <v>42548</v>
      </c>
      <c r="I1241" s="704">
        <v>62.54</v>
      </c>
      <c r="J1241" s="704">
        <v>1</v>
      </c>
      <c r="K1241" s="704">
        <f t="shared" si="19"/>
        <v>62.54</v>
      </c>
      <c r="L1241" s="702" t="s">
        <v>5967</v>
      </c>
      <c r="M1241" s="702" t="s">
        <v>423</v>
      </c>
      <c r="N1241" s="703">
        <v>42548</v>
      </c>
      <c r="O1241" s="702" t="s">
        <v>72</v>
      </c>
    </row>
    <row r="1242" spans="1:15" s="705" customFormat="1" x14ac:dyDescent="0.2">
      <c r="A1242" s="702" t="s">
        <v>890</v>
      </c>
      <c r="B1242" s="702" t="s">
        <v>900</v>
      </c>
      <c r="C1242" s="702" t="s">
        <v>891</v>
      </c>
      <c r="D1242" s="702" t="s">
        <v>352</v>
      </c>
      <c r="E1242" s="702" t="s">
        <v>353</v>
      </c>
      <c r="F1242" s="702" t="s">
        <v>354</v>
      </c>
      <c r="G1242" s="702" t="s">
        <v>5968</v>
      </c>
      <c r="H1242" s="703">
        <v>42548</v>
      </c>
      <c r="I1242" s="704">
        <v>96.2</v>
      </c>
      <c r="J1242" s="704">
        <v>1</v>
      </c>
      <c r="K1242" s="704">
        <f t="shared" si="19"/>
        <v>96.2</v>
      </c>
      <c r="L1242" s="702" t="s">
        <v>5969</v>
      </c>
      <c r="M1242" s="702" t="s">
        <v>387</v>
      </c>
      <c r="N1242" s="703">
        <v>42548</v>
      </c>
      <c r="O1242" s="702" t="s">
        <v>72</v>
      </c>
    </row>
    <row r="1243" spans="1:15" s="705" customFormat="1" x14ac:dyDescent="0.2">
      <c r="A1243" s="702" t="s">
        <v>890</v>
      </c>
      <c r="B1243" s="702" t="s">
        <v>900</v>
      </c>
      <c r="C1243" s="702" t="s">
        <v>891</v>
      </c>
      <c r="D1243" s="702" t="s">
        <v>352</v>
      </c>
      <c r="E1243" s="702" t="s">
        <v>353</v>
      </c>
      <c r="F1243" s="702" t="s">
        <v>354</v>
      </c>
      <c r="G1243" s="702" t="s">
        <v>5970</v>
      </c>
      <c r="H1243" s="703">
        <v>42548</v>
      </c>
      <c r="I1243" s="704">
        <v>70.790000000000006</v>
      </c>
      <c r="J1243" s="704">
        <v>1</v>
      </c>
      <c r="K1243" s="704">
        <f t="shared" si="19"/>
        <v>70.790000000000006</v>
      </c>
      <c r="L1243" s="702" t="s">
        <v>5971</v>
      </c>
      <c r="M1243" s="702" t="s">
        <v>174</v>
      </c>
      <c r="N1243" s="703">
        <v>42548</v>
      </c>
      <c r="O1243" s="702" t="s">
        <v>72</v>
      </c>
    </row>
    <row r="1244" spans="1:15" s="705" customFormat="1" x14ac:dyDescent="0.2">
      <c r="A1244" s="702" t="s">
        <v>890</v>
      </c>
      <c r="B1244" s="702" t="s">
        <v>900</v>
      </c>
      <c r="C1244" s="702" t="s">
        <v>891</v>
      </c>
      <c r="D1244" s="702" t="s">
        <v>352</v>
      </c>
      <c r="E1244" s="702" t="s">
        <v>353</v>
      </c>
      <c r="F1244" s="702" t="s">
        <v>354</v>
      </c>
      <c r="G1244" s="702" t="s">
        <v>5972</v>
      </c>
      <c r="H1244" s="703">
        <v>42543</v>
      </c>
      <c r="I1244" s="704">
        <v>15.61</v>
      </c>
      <c r="J1244" s="704">
        <v>1</v>
      </c>
      <c r="K1244" s="704">
        <f t="shared" si="19"/>
        <v>15.61</v>
      </c>
      <c r="L1244" s="702" t="s">
        <v>5973</v>
      </c>
      <c r="M1244" s="702" t="s">
        <v>466</v>
      </c>
      <c r="N1244" s="703">
        <v>42544</v>
      </c>
      <c r="O1244" s="702" t="s">
        <v>72</v>
      </c>
    </row>
    <row r="1245" spans="1:15" s="705" customFormat="1" x14ac:dyDescent="0.2">
      <c r="A1245" s="702" t="s">
        <v>890</v>
      </c>
      <c r="B1245" s="702" t="s">
        <v>900</v>
      </c>
      <c r="C1245" s="702" t="s">
        <v>891</v>
      </c>
      <c r="D1245" s="702" t="s">
        <v>352</v>
      </c>
      <c r="E1245" s="702" t="s">
        <v>353</v>
      </c>
      <c r="F1245" s="702" t="s">
        <v>354</v>
      </c>
      <c r="G1245" s="702" t="s">
        <v>5974</v>
      </c>
      <c r="H1245" s="703">
        <v>42541</v>
      </c>
      <c r="I1245" s="704">
        <v>14.52</v>
      </c>
      <c r="J1245" s="704">
        <v>1</v>
      </c>
      <c r="K1245" s="704">
        <f t="shared" si="19"/>
        <v>14.52</v>
      </c>
      <c r="L1245" s="702" t="s">
        <v>5975</v>
      </c>
      <c r="M1245" s="702" t="s">
        <v>418</v>
      </c>
      <c r="N1245" s="703">
        <v>42542</v>
      </c>
      <c r="O1245" s="702" t="s">
        <v>72</v>
      </c>
    </row>
    <row r="1246" spans="1:15" s="705" customFormat="1" x14ac:dyDescent="0.2">
      <c r="A1246" s="702" t="s">
        <v>890</v>
      </c>
      <c r="B1246" s="702" t="s">
        <v>900</v>
      </c>
      <c r="C1246" s="702" t="s">
        <v>891</v>
      </c>
      <c r="D1246" s="702" t="s">
        <v>352</v>
      </c>
      <c r="E1246" s="702" t="s">
        <v>353</v>
      </c>
      <c r="F1246" s="702" t="s">
        <v>354</v>
      </c>
      <c r="G1246" s="702" t="s">
        <v>5976</v>
      </c>
      <c r="H1246" s="703">
        <v>42541</v>
      </c>
      <c r="I1246" s="704">
        <v>14.52</v>
      </c>
      <c r="J1246" s="704">
        <v>1</v>
      </c>
      <c r="K1246" s="704">
        <f t="shared" si="19"/>
        <v>14.52</v>
      </c>
      <c r="L1246" s="702" t="s">
        <v>5977</v>
      </c>
      <c r="M1246" s="702" t="s">
        <v>418</v>
      </c>
      <c r="N1246" s="703">
        <v>42542</v>
      </c>
      <c r="O1246" s="702" t="s">
        <v>72</v>
      </c>
    </row>
    <row r="1247" spans="1:15" s="705" customFormat="1" x14ac:dyDescent="0.2">
      <c r="A1247" s="702" t="s">
        <v>890</v>
      </c>
      <c r="B1247" s="702" t="s">
        <v>900</v>
      </c>
      <c r="C1247" s="702" t="s">
        <v>891</v>
      </c>
      <c r="D1247" s="702" t="s">
        <v>352</v>
      </c>
      <c r="E1247" s="702" t="s">
        <v>353</v>
      </c>
      <c r="F1247" s="702" t="s">
        <v>354</v>
      </c>
      <c r="G1247" s="702" t="s">
        <v>5978</v>
      </c>
      <c r="H1247" s="703">
        <v>42541</v>
      </c>
      <c r="I1247" s="704">
        <v>32.07</v>
      </c>
      <c r="J1247" s="704">
        <v>1</v>
      </c>
      <c r="K1247" s="704">
        <f t="shared" si="19"/>
        <v>32.07</v>
      </c>
      <c r="L1247" s="702" t="s">
        <v>5979</v>
      </c>
      <c r="M1247" s="702" t="s">
        <v>377</v>
      </c>
      <c r="N1247" s="703">
        <v>42542</v>
      </c>
      <c r="O1247" s="702" t="s">
        <v>72</v>
      </c>
    </row>
    <row r="1248" spans="1:15" s="705" customFormat="1" x14ac:dyDescent="0.2">
      <c r="A1248" s="702" t="s">
        <v>890</v>
      </c>
      <c r="B1248" s="702" t="s">
        <v>900</v>
      </c>
      <c r="C1248" s="702" t="s">
        <v>891</v>
      </c>
      <c r="D1248" s="702" t="s">
        <v>352</v>
      </c>
      <c r="E1248" s="702" t="s">
        <v>353</v>
      </c>
      <c r="F1248" s="702" t="s">
        <v>354</v>
      </c>
      <c r="G1248" s="702" t="s">
        <v>5980</v>
      </c>
      <c r="H1248" s="703">
        <v>42535</v>
      </c>
      <c r="I1248" s="704">
        <v>117.61</v>
      </c>
      <c r="J1248" s="704">
        <v>1</v>
      </c>
      <c r="K1248" s="704">
        <f t="shared" si="19"/>
        <v>117.61</v>
      </c>
      <c r="L1248" s="702" t="s">
        <v>5981</v>
      </c>
      <c r="M1248" s="702" t="s">
        <v>356</v>
      </c>
      <c r="N1248" s="703">
        <v>42536</v>
      </c>
      <c r="O1248" s="702" t="s">
        <v>72</v>
      </c>
    </row>
    <row r="1249" spans="1:15" s="705" customFormat="1" x14ac:dyDescent="0.2">
      <c r="A1249" s="702" t="s">
        <v>890</v>
      </c>
      <c r="B1249" s="702" t="s">
        <v>900</v>
      </c>
      <c r="C1249" s="702" t="s">
        <v>891</v>
      </c>
      <c r="D1249" s="702" t="s">
        <v>352</v>
      </c>
      <c r="E1249" s="702" t="s">
        <v>353</v>
      </c>
      <c r="F1249" s="702" t="s">
        <v>354</v>
      </c>
      <c r="G1249" s="702" t="s">
        <v>5982</v>
      </c>
      <c r="H1249" s="703">
        <v>42544</v>
      </c>
      <c r="I1249" s="704">
        <v>85.67</v>
      </c>
      <c r="J1249" s="704">
        <v>1</v>
      </c>
      <c r="K1249" s="704">
        <f t="shared" si="19"/>
        <v>85.67</v>
      </c>
      <c r="L1249" s="702"/>
      <c r="M1249" s="702" t="s">
        <v>561</v>
      </c>
      <c r="N1249" s="703">
        <v>42544</v>
      </c>
      <c r="O1249" s="702" t="s">
        <v>72</v>
      </c>
    </row>
    <row r="1250" spans="1:15" s="705" customFormat="1" x14ac:dyDescent="0.2">
      <c r="A1250" s="702" t="s">
        <v>890</v>
      </c>
      <c r="B1250" s="702" t="s">
        <v>900</v>
      </c>
      <c r="C1250" s="702" t="s">
        <v>891</v>
      </c>
      <c r="D1250" s="702" t="s">
        <v>352</v>
      </c>
      <c r="E1250" s="702" t="s">
        <v>353</v>
      </c>
      <c r="F1250" s="702" t="s">
        <v>354</v>
      </c>
      <c r="G1250" s="702" t="s">
        <v>5983</v>
      </c>
      <c r="H1250" s="703">
        <v>42537</v>
      </c>
      <c r="I1250" s="704">
        <v>431.87</v>
      </c>
      <c r="J1250" s="704">
        <v>1</v>
      </c>
      <c r="K1250" s="704">
        <f t="shared" si="19"/>
        <v>431.87</v>
      </c>
      <c r="L1250" s="702"/>
      <c r="M1250" s="702" t="s">
        <v>1761</v>
      </c>
      <c r="N1250" s="703">
        <v>42538</v>
      </c>
      <c r="O1250" s="702" t="s">
        <v>72</v>
      </c>
    </row>
    <row r="1251" spans="1:15" s="705" customFormat="1" x14ac:dyDescent="0.2">
      <c r="A1251" s="702" t="s">
        <v>890</v>
      </c>
      <c r="B1251" s="702" t="s">
        <v>900</v>
      </c>
      <c r="C1251" s="702" t="s">
        <v>891</v>
      </c>
      <c r="D1251" s="702" t="s">
        <v>352</v>
      </c>
      <c r="E1251" s="702" t="s">
        <v>353</v>
      </c>
      <c r="F1251" s="702" t="s">
        <v>354</v>
      </c>
      <c r="G1251" s="702" t="s">
        <v>5984</v>
      </c>
      <c r="H1251" s="703">
        <v>42530</v>
      </c>
      <c r="I1251" s="704">
        <v>599.79999999999995</v>
      </c>
      <c r="J1251" s="704">
        <v>1</v>
      </c>
      <c r="K1251" s="704">
        <f t="shared" si="19"/>
        <v>599.79999999999995</v>
      </c>
      <c r="L1251" s="702"/>
      <c r="M1251" s="702" t="s">
        <v>1761</v>
      </c>
      <c r="N1251" s="703">
        <v>42535</v>
      </c>
      <c r="O1251" s="702" t="s">
        <v>72</v>
      </c>
    </row>
    <row r="1252" spans="1:15" s="705" customFormat="1" x14ac:dyDescent="0.2">
      <c r="A1252" s="702" t="s">
        <v>890</v>
      </c>
      <c r="B1252" s="702" t="s">
        <v>900</v>
      </c>
      <c r="C1252" s="702" t="s">
        <v>891</v>
      </c>
      <c r="D1252" s="702" t="s">
        <v>1893</v>
      </c>
      <c r="E1252" s="702" t="s">
        <v>1894</v>
      </c>
      <c r="F1252" s="702" t="s">
        <v>1895</v>
      </c>
      <c r="G1252" s="702" t="s">
        <v>5985</v>
      </c>
      <c r="H1252" s="703">
        <v>42535</v>
      </c>
      <c r="I1252" s="704">
        <v>199.65</v>
      </c>
      <c r="J1252" s="704">
        <v>1</v>
      </c>
      <c r="K1252" s="704">
        <f t="shared" si="19"/>
        <v>199.65</v>
      </c>
      <c r="L1252" s="702" t="s">
        <v>5986</v>
      </c>
      <c r="M1252" s="702" t="s">
        <v>419</v>
      </c>
      <c r="N1252" s="703">
        <v>42542</v>
      </c>
      <c r="O1252" s="702" t="s">
        <v>72</v>
      </c>
    </row>
    <row r="1253" spans="1:15" s="705" customFormat="1" x14ac:dyDescent="0.2">
      <c r="A1253" s="702" t="s">
        <v>890</v>
      </c>
      <c r="B1253" s="702" t="s">
        <v>900</v>
      </c>
      <c r="C1253" s="702" t="s">
        <v>891</v>
      </c>
      <c r="D1253" s="702" t="s">
        <v>1893</v>
      </c>
      <c r="E1253" s="702" t="s">
        <v>1894</v>
      </c>
      <c r="F1253" s="702" t="s">
        <v>1895</v>
      </c>
      <c r="G1253" s="702" t="s">
        <v>5987</v>
      </c>
      <c r="H1253" s="703">
        <v>42520</v>
      </c>
      <c r="I1253" s="704">
        <v>186.34</v>
      </c>
      <c r="J1253" s="704">
        <v>1</v>
      </c>
      <c r="K1253" s="704">
        <f t="shared" si="19"/>
        <v>186.34</v>
      </c>
      <c r="L1253" s="702" t="s">
        <v>5988</v>
      </c>
      <c r="M1253" s="702" t="s">
        <v>299</v>
      </c>
      <c r="N1253" s="703">
        <v>42524</v>
      </c>
      <c r="O1253" s="702" t="s">
        <v>72</v>
      </c>
    </row>
    <row r="1254" spans="1:15" s="705" customFormat="1" x14ac:dyDescent="0.2">
      <c r="A1254" s="702" t="s">
        <v>890</v>
      </c>
      <c r="B1254" s="702" t="s">
        <v>900</v>
      </c>
      <c r="C1254" s="702" t="s">
        <v>891</v>
      </c>
      <c r="D1254" s="702" t="s">
        <v>348</v>
      </c>
      <c r="E1254" s="702" t="s">
        <v>349</v>
      </c>
      <c r="F1254" s="702" t="s">
        <v>350</v>
      </c>
      <c r="G1254" s="702" t="s">
        <v>5990</v>
      </c>
      <c r="H1254" s="703">
        <v>42542</v>
      </c>
      <c r="I1254" s="704">
        <v>11</v>
      </c>
      <c r="J1254" s="704">
        <v>1</v>
      </c>
      <c r="K1254" s="704">
        <f t="shared" si="19"/>
        <v>11</v>
      </c>
      <c r="L1254" s="702"/>
      <c r="M1254" s="702" t="s">
        <v>2466</v>
      </c>
      <c r="N1254" s="703">
        <v>42549</v>
      </c>
      <c r="O1254" s="702" t="s">
        <v>72</v>
      </c>
    </row>
    <row r="1255" spans="1:15" s="705" customFormat="1" x14ac:dyDescent="0.2">
      <c r="A1255" s="702" t="s">
        <v>890</v>
      </c>
      <c r="B1255" s="702" t="s">
        <v>900</v>
      </c>
      <c r="C1255" s="702" t="s">
        <v>891</v>
      </c>
      <c r="D1255" s="702" t="s">
        <v>348</v>
      </c>
      <c r="E1255" s="702" t="s">
        <v>349</v>
      </c>
      <c r="F1255" s="702" t="s">
        <v>350</v>
      </c>
      <c r="G1255" s="702" t="s">
        <v>5991</v>
      </c>
      <c r="H1255" s="703">
        <v>42542</v>
      </c>
      <c r="I1255" s="704">
        <v>82.72</v>
      </c>
      <c r="J1255" s="704">
        <v>1</v>
      </c>
      <c r="K1255" s="704">
        <f t="shared" si="19"/>
        <v>82.72</v>
      </c>
      <c r="L1255" s="702"/>
      <c r="M1255" s="702" t="s">
        <v>200</v>
      </c>
      <c r="N1255" s="703">
        <v>42549</v>
      </c>
      <c r="O1255" s="702" t="s">
        <v>72</v>
      </c>
    </row>
    <row r="1256" spans="1:15" s="705" customFormat="1" x14ac:dyDescent="0.2">
      <c r="A1256" s="702" t="s">
        <v>890</v>
      </c>
      <c r="B1256" s="702" t="s">
        <v>900</v>
      </c>
      <c r="C1256" s="702" t="s">
        <v>891</v>
      </c>
      <c r="D1256" s="702" t="s">
        <v>348</v>
      </c>
      <c r="E1256" s="702" t="s">
        <v>349</v>
      </c>
      <c r="F1256" s="702" t="s">
        <v>350</v>
      </c>
      <c r="G1256" s="702" t="s">
        <v>5992</v>
      </c>
      <c r="H1256" s="703">
        <v>42542</v>
      </c>
      <c r="I1256" s="704">
        <v>235.66</v>
      </c>
      <c r="J1256" s="704">
        <v>1</v>
      </c>
      <c r="K1256" s="704">
        <f t="shared" si="19"/>
        <v>235.66</v>
      </c>
      <c r="L1256" s="702" t="s">
        <v>5993</v>
      </c>
      <c r="M1256" s="702" t="s">
        <v>1761</v>
      </c>
      <c r="N1256" s="703">
        <v>42549</v>
      </c>
      <c r="O1256" s="702" t="s">
        <v>72</v>
      </c>
    </row>
    <row r="1257" spans="1:15" s="705" customFormat="1" x14ac:dyDescent="0.2">
      <c r="A1257" s="702" t="s">
        <v>890</v>
      </c>
      <c r="B1257" s="702" t="s">
        <v>900</v>
      </c>
      <c r="C1257" s="702" t="s">
        <v>891</v>
      </c>
      <c r="D1257" s="702" t="s">
        <v>348</v>
      </c>
      <c r="E1257" s="702" t="s">
        <v>349</v>
      </c>
      <c r="F1257" s="702" t="s">
        <v>350</v>
      </c>
      <c r="G1257" s="702" t="s">
        <v>5994</v>
      </c>
      <c r="H1257" s="703">
        <v>42535</v>
      </c>
      <c r="I1257" s="704">
        <v>4.4000000000000004</v>
      </c>
      <c r="J1257" s="704">
        <v>1</v>
      </c>
      <c r="K1257" s="704">
        <f t="shared" si="19"/>
        <v>4.4000000000000004</v>
      </c>
      <c r="L1257" s="702"/>
      <c r="M1257" s="702" t="s">
        <v>5995</v>
      </c>
      <c r="N1257" s="703">
        <v>42538</v>
      </c>
      <c r="O1257" s="702" t="s">
        <v>72</v>
      </c>
    </row>
    <row r="1258" spans="1:15" s="705" customFormat="1" x14ac:dyDescent="0.2">
      <c r="A1258" s="702" t="s">
        <v>890</v>
      </c>
      <c r="B1258" s="702" t="s">
        <v>900</v>
      </c>
      <c r="C1258" s="702" t="s">
        <v>891</v>
      </c>
      <c r="D1258" s="702" t="s">
        <v>348</v>
      </c>
      <c r="E1258" s="702" t="s">
        <v>349</v>
      </c>
      <c r="F1258" s="702" t="s">
        <v>350</v>
      </c>
      <c r="G1258" s="702" t="s">
        <v>5996</v>
      </c>
      <c r="H1258" s="703">
        <v>42521</v>
      </c>
      <c r="I1258" s="704">
        <v>11</v>
      </c>
      <c r="J1258" s="704">
        <v>1</v>
      </c>
      <c r="K1258" s="704">
        <f t="shared" si="19"/>
        <v>11</v>
      </c>
      <c r="L1258" s="702"/>
      <c r="M1258" s="702" t="s">
        <v>2466</v>
      </c>
      <c r="N1258" s="703">
        <v>42535</v>
      </c>
      <c r="O1258" s="702" t="s">
        <v>72</v>
      </c>
    </row>
    <row r="1259" spans="1:15" s="705" customFormat="1" x14ac:dyDescent="0.2">
      <c r="A1259" s="702" t="s">
        <v>890</v>
      </c>
      <c r="B1259" s="702" t="s">
        <v>900</v>
      </c>
      <c r="C1259" s="702" t="s">
        <v>891</v>
      </c>
      <c r="D1259" s="702" t="s">
        <v>348</v>
      </c>
      <c r="E1259" s="702" t="s">
        <v>349</v>
      </c>
      <c r="F1259" s="702" t="s">
        <v>350</v>
      </c>
      <c r="G1259" s="702" t="s">
        <v>5997</v>
      </c>
      <c r="H1259" s="703">
        <v>42521</v>
      </c>
      <c r="I1259" s="704">
        <v>46.86</v>
      </c>
      <c r="J1259" s="704">
        <v>1</v>
      </c>
      <c r="K1259" s="704">
        <f t="shared" si="19"/>
        <v>46.86</v>
      </c>
      <c r="L1259" s="702"/>
      <c r="M1259" s="702" t="s">
        <v>2786</v>
      </c>
      <c r="N1259" s="703">
        <v>42535</v>
      </c>
      <c r="O1259" s="702" t="s">
        <v>72</v>
      </c>
    </row>
    <row r="1260" spans="1:15" s="705" customFormat="1" x14ac:dyDescent="0.2">
      <c r="A1260" s="702" t="s">
        <v>890</v>
      </c>
      <c r="B1260" s="702" t="s">
        <v>900</v>
      </c>
      <c r="C1260" s="702" t="s">
        <v>891</v>
      </c>
      <c r="D1260" s="702" t="s">
        <v>348</v>
      </c>
      <c r="E1260" s="702" t="s">
        <v>349</v>
      </c>
      <c r="F1260" s="702" t="s">
        <v>350</v>
      </c>
      <c r="G1260" s="702" t="s">
        <v>5998</v>
      </c>
      <c r="H1260" s="703">
        <v>42490</v>
      </c>
      <c r="I1260" s="704">
        <v>97.92</v>
      </c>
      <c r="J1260" s="704">
        <v>1</v>
      </c>
      <c r="K1260" s="704">
        <f t="shared" si="19"/>
        <v>97.92</v>
      </c>
      <c r="L1260" s="702"/>
      <c r="M1260" s="702" t="s">
        <v>275</v>
      </c>
      <c r="N1260" s="703">
        <v>42529</v>
      </c>
      <c r="O1260" s="702" t="s">
        <v>72</v>
      </c>
    </row>
    <row r="1261" spans="1:15" s="705" customFormat="1" x14ac:dyDescent="0.2">
      <c r="A1261" s="702" t="s">
        <v>890</v>
      </c>
      <c r="B1261" s="702" t="s">
        <v>900</v>
      </c>
      <c r="C1261" s="702" t="s">
        <v>891</v>
      </c>
      <c r="D1261" s="702" t="s">
        <v>348</v>
      </c>
      <c r="E1261" s="702" t="s">
        <v>349</v>
      </c>
      <c r="F1261" s="702" t="s">
        <v>350</v>
      </c>
      <c r="G1261" s="702" t="s">
        <v>5999</v>
      </c>
      <c r="H1261" s="703">
        <v>42416</v>
      </c>
      <c r="I1261" s="704">
        <v>67.680000000000007</v>
      </c>
      <c r="J1261" s="704">
        <v>1</v>
      </c>
      <c r="K1261" s="704">
        <f t="shared" si="19"/>
        <v>67.680000000000007</v>
      </c>
      <c r="L1261" s="702"/>
      <c r="M1261" s="702" t="s">
        <v>275</v>
      </c>
      <c r="N1261" s="703">
        <v>42529</v>
      </c>
      <c r="O1261" s="702" t="s">
        <v>72</v>
      </c>
    </row>
    <row r="1262" spans="1:15" s="705" customFormat="1" x14ac:dyDescent="0.2">
      <c r="A1262" s="702" t="s">
        <v>890</v>
      </c>
      <c r="B1262" s="702" t="s">
        <v>900</v>
      </c>
      <c r="C1262" s="702" t="s">
        <v>891</v>
      </c>
      <c r="D1262" s="702" t="s">
        <v>348</v>
      </c>
      <c r="E1262" s="702" t="s">
        <v>349</v>
      </c>
      <c r="F1262" s="702" t="s">
        <v>350</v>
      </c>
      <c r="G1262" s="702" t="s">
        <v>6000</v>
      </c>
      <c r="H1262" s="703">
        <v>42521</v>
      </c>
      <c r="I1262" s="704">
        <v>29.04</v>
      </c>
      <c r="J1262" s="704">
        <v>1</v>
      </c>
      <c r="K1262" s="704">
        <f t="shared" si="19"/>
        <v>29.04</v>
      </c>
      <c r="L1262" s="702"/>
      <c r="M1262" s="702" t="s">
        <v>2800</v>
      </c>
      <c r="N1262" s="703">
        <v>42536</v>
      </c>
      <c r="O1262" s="702" t="s">
        <v>72</v>
      </c>
    </row>
    <row r="1263" spans="1:15" s="705" customFormat="1" x14ac:dyDescent="0.2">
      <c r="A1263" s="702" t="s">
        <v>890</v>
      </c>
      <c r="B1263" s="702" t="s">
        <v>900</v>
      </c>
      <c r="C1263" s="702" t="s">
        <v>891</v>
      </c>
      <c r="D1263" s="702" t="s">
        <v>105</v>
      </c>
      <c r="E1263" s="702" t="s">
        <v>106</v>
      </c>
      <c r="F1263" s="702" t="s">
        <v>107</v>
      </c>
      <c r="G1263" s="702" t="s">
        <v>6001</v>
      </c>
      <c r="H1263" s="703">
        <v>42548</v>
      </c>
      <c r="I1263" s="704">
        <v>385.99</v>
      </c>
      <c r="J1263" s="704">
        <v>1</v>
      </c>
      <c r="K1263" s="704">
        <f t="shared" si="19"/>
        <v>385.99</v>
      </c>
      <c r="L1263" s="702" t="s">
        <v>6002</v>
      </c>
      <c r="M1263" s="702" t="s">
        <v>356</v>
      </c>
      <c r="N1263" s="703">
        <v>42549</v>
      </c>
      <c r="O1263" s="702" t="s">
        <v>72</v>
      </c>
    </row>
    <row r="1264" spans="1:15" s="705" customFormat="1" x14ac:dyDescent="0.2">
      <c r="A1264" s="702" t="s">
        <v>890</v>
      </c>
      <c r="B1264" s="702" t="s">
        <v>900</v>
      </c>
      <c r="C1264" s="702" t="s">
        <v>891</v>
      </c>
      <c r="D1264" s="702" t="s">
        <v>105</v>
      </c>
      <c r="E1264" s="702" t="s">
        <v>106</v>
      </c>
      <c r="F1264" s="702" t="s">
        <v>107</v>
      </c>
      <c r="G1264" s="702" t="s">
        <v>6003</v>
      </c>
      <c r="H1264" s="703">
        <v>42548</v>
      </c>
      <c r="I1264" s="704">
        <v>370.26</v>
      </c>
      <c r="J1264" s="704">
        <v>1</v>
      </c>
      <c r="K1264" s="704">
        <f t="shared" si="19"/>
        <v>370.26</v>
      </c>
      <c r="L1264" s="702" t="s">
        <v>6004</v>
      </c>
      <c r="M1264" s="702" t="s">
        <v>1877</v>
      </c>
      <c r="N1264" s="703">
        <v>42549</v>
      </c>
      <c r="O1264" s="702" t="s">
        <v>72</v>
      </c>
    </row>
    <row r="1265" spans="1:15" s="705" customFormat="1" x14ac:dyDescent="0.2">
      <c r="A1265" s="702" t="s">
        <v>890</v>
      </c>
      <c r="B1265" s="702" t="s">
        <v>900</v>
      </c>
      <c r="C1265" s="702" t="s">
        <v>891</v>
      </c>
      <c r="D1265" s="702" t="s">
        <v>105</v>
      </c>
      <c r="E1265" s="702" t="s">
        <v>106</v>
      </c>
      <c r="F1265" s="702" t="s">
        <v>107</v>
      </c>
      <c r="G1265" s="702" t="s">
        <v>6005</v>
      </c>
      <c r="H1265" s="703">
        <v>42544</v>
      </c>
      <c r="I1265" s="704">
        <v>212.96</v>
      </c>
      <c r="J1265" s="704">
        <v>1</v>
      </c>
      <c r="K1265" s="704">
        <f t="shared" si="19"/>
        <v>212.96</v>
      </c>
      <c r="L1265" s="702" t="s">
        <v>6006</v>
      </c>
      <c r="M1265" s="702" t="s">
        <v>549</v>
      </c>
      <c r="N1265" s="703">
        <v>42548</v>
      </c>
      <c r="O1265" s="702" t="s">
        <v>72</v>
      </c>
    </row>
    <row r="1266" spans="1:15" s="705" customFormat="1" x14ac:dyDescent="0.2">
      <c r="A1266" s="702" t="s">
        <v>890</v>
      </c>
      <c r="B1266" s="702" t="s">
        <v>900</v>
      </c>
      <c r="C1266" s="702" t="s">
        <v>891</v>
      </c>
      <c r="D1266" s="702" t="s">
        <v>105</v>
      </c>
      <c r="E1266" s="702" t="s">
        <v>106</v>
      </c>
      <c r="F1266" s="702" t="s">
        <v>107</v>
      </c>
      <c r="G1266" s="702" t="s">
        <v>6007</v>
      </c>
      <c r="H1266" s="703">
        <v>42541</v>
      </c>
      <c r="I1266" s="704">
        <v>212.96</v>
      </c>
      <c r="J1266" s="704">
        <v>1</v>
      </c>
      <c r="K1266" s="704">
        <f t="shared" si="19"/>
        <v>212.96</v>
      </c>
      <c r="L1266" s="702" t="s">
        <v>6006</v>
      </c>
      <c r="M1266" s="702" t="s">
        <v>549</v>
      </c>
      <c r="N1266" s="703">
        <v>42542</v>
      </c>
      <c r="O1266" s="702" t="s">
        <v>72</v>
      </c>
    </row>
    <row r="1267" spans="1:15" s="705" customFormat="1" x14ac:dyDescent="0.2">
      <c r="A1267" s="702" t="s">
        <v>890</v>
      </c>
      <c r="B1267" s="702" t="s">
        <v>900</v>
      </c>
      <c r="C1267" s="702" t="s">
        <v>891</v>
      </c>
      <c r="D1267" s="702" t="s">
        <v>105</v>
      </c>
      <c r="E1267" s="702" t="s">
        <v>106</v>
      </c>
      <c r="F1267" s="702" t="s">
        <v>107</v>
      </c>
      <c r="G1267" s="702" t="s">
        <v>6008</v>
      </c>
      <c r="H1267" s="703">
        <v>42541</v>
      </c>
      <c r="I1267" s="704">
        <v>705.5</v>
      </c>
      <c r="J1267" s="704">
        <v>1</v>
      </c>
      <c r="K1267" s="704">
        <f t="shared" si="19"/>
        <v>705.5</v>
      </c>
      <c r="L1267" s="702" t="s">
        <v>6009</v>
      </c>
      <c r="M1267" s="702" t="s">
        <v>192</v>
      </c>
      <c r="N1267" s="703">
        <v>42542</v>
      </c>
      <c r="O1267" s="702" t="s">
        <v>72</v>
      </c>
    </row>
    <row r="1268" spans="1:15" s="705" customFormat="1" x14ac:dyDescent="0.2">
      <c r="A1268" s="702" t="s">
        <v>890</v>
      </c>
      <c r="B1268" s="702" t="s">
        <v>900</v>
      </c>
      <c r="C1268" s="702" t="s">
        <v>891</v>
      </c>
      <c r="D1268" s="702" t="s">
        <v>105</v>
      </c>
      <c r="E1268" s="702" t="s">
        <v>106</v>
      </c>
      <c r="F1268" s="702" t="s">
        <v>107</v>
      </c>
      <c r="G1268" s="702" t="s">
        <v>6010</v>
      </c>
      <c r="H1268" s="703">
        <v>42541</v>
      </c>
      <c r="I1268" s="704">
        <v>646.44000000000005</v>
      </c>
      <c r="J1268" s="704">
        <v>1</v>
      </c>
      <c r="K1268" s="704">
        <f t="shared" si="19"/>
        <v>646.44000000000005</v>
      </c>
      <c r="L1268" s="702" t="s">
        <v>6011</v>
      </c>
      <c r="M1268" s="702" t="s">
        <v>192</v>
      </c>
      <c r="N1268" s="703">
        <v>42542</v>
      </c>
      <c r="O1268" s="702" t="s">
        <v>72</v>
      </c>
    </row>
    <row r="1269" spans="1:15" s="705" customFormat="1" x14ac:dyDescent="0.2">
      <c r="A1269" s="702" t="s">
        <v>890</v>
      </c>
      <c r="B1269" s="702" t="s">
        <v>900</v>
      </c>
      <c r="C1269" s="702" t="s">
        <v>891</v>
      </c>
      <c r="D1269" s="702" t="s">
        <v>105</v>
      </c>
      <c r="E1269" s="702" t="s">
        <v>106</v>
      </c>
      <c r="F1269" s="702" t="s">
        <v>107</v>
      </c>
      <c r="G1269" s="702" t="s">
        <v>6012</v>
      </c>
      <c r="H1269" s="703">
        <v>42537</v>
      </c>
      <c r="I1269" s="704">
        <v>260.14999999999998</v>
      </c>
      <c r="J1269" s="704">
        <v>1</v>
      </c>
      <c r="K1269" s="704">
        <f t="shared" si="19"/>
        <v>260.14999999999998</v>
      </c>
      <c r="L1269" s="702" t="s">
        <v>6013</v>
      </c>
      <c r="M1269" s="702" t="s">
        <v>192</v>
      </c>
      <c r="N1269" s="703">
        <v>42538</v>
      </c>
      <c r="O1269" s="702" t="s">
        <v>72</v>
      </c>
    </row>
    <row r="1270" spans="1:15" s="705" customFormat="1" x14ac:dyDescent="0.2">
      <c r="A1270" s="702" t="s">
        <v>890</v>
      </c>
      <c r="B1270" s="702" t="s">
        <v>900</v>
      </c>
      <c r="C1270" s="702" t="s">
        <v>891</v>
      </c>
      <c r="D1270" s="702" t="s">
        <v>105</v>
      </c>
      <c r="E1270" s="702" t="s">
        <v>106</v>
      </c>
      <c r="F1270" s="702" t="s">
        <v>107</v>
      </c>
      <c r="G1270" s="702" t="s">
        <v>6014</v>
      </c>
      <c r="H1270" s="703">
        <v>42534</v>
      </c>
      <c r="I1270" s="704">
        <v>358.16</v>
      </c>
      <c r="J1270" s="704">
        <v>1</v>
      </c>
      <c r="K1270" s="704">
        <f t="shared" si="19"/>
        <v>358.16</v>
      </c>
      <c r="L1270" s="702" t="s">
        <v>6015</v>
      </c>
      <c r="M1270" s="702" t="s">
        <v>192</v>
      </c>
      <c r="N1270" s="703">
        <v>42535</v>
      </c>
      <c r="O1270" s="702" t="s">
        <v>72</v>
      </c>
    </row>
    <row r="1271" spans="1:15" s="705" customFormat="1" x14ac:dyDescent="0.2">
      <c r="A1271" s="702" t="s">
        <v>890</v>
      </c>
      <c r="B1271" s="702" t="s">
        <v>900</v>
      </c>
      <c r="C1271" s="702" t="s">
        <v>891</v>
      </c>
      <c r="D1271" s="702" t="s">
        <v>105</v>
      </c>
      <c r="E1271" s="702" t="s">
        <v>106</v>
      </c>
      <c r="F1271" s="702" t="s">
        <v>107</v>
      </c>
      <c r="G1271" s="702" t="s">
        <v>6016</v>
      </c>
      <c r="H1271" s="703">
        <v>42529</v>
      </c>
      <c r="I1271" s="704">
        <v>1649.84</v>
      </c>
      <c r="J1271" s="704">
        <v>1</v>
      </c>
      <c r="K1271" s="704">
        <f t="shared" si="19"/>
        <v>1649.84</v>
      </c>
      <c r="L1271" s="702" t="s">
        <v>6017</v>
      </c>
      <c r="M1271" s="702" t="s">
        <v>248</v>
      </c>
      <c r="N1271" s="703">
        <v>42531</v>
      </c>
      <c r="O1271" s="702" t="s">
        <v>72</v>
      </c>
    </row>
    <row r="1272" spans="1:15" s="705" customFormat="1" x14ac:dyDescent="0.2">
      <c r="A1272" s="702" t="s">
        <v>890</v>
      </c>
      <c r="B1272" s="702" t="s">
        <v>900</v>
      </c>
      <c r="C1272" s="702" t="s">
        <v>891</v>
      </c>
      <c r="D1272" s="702" t="s">
        <v>105</v>
      </c>
      <c r="E1272" s="702" t="s">
        <v>106</v>
      </c>
      <c r="F1272" s="702" t="s">
        <v>107</v>
      </c>
      <c r="G1272" s="702" t="s">
        <v>6018</v>
      </c>
      <c r="H1272" s="703">
        <v>42529</v>
      </c>
      <c r="I1272" s="704">
        <v>135.52000000000001</v>
      </c>
      <c r="J1272" s="704">
        <v>1</v>
      </c>
      <c r="K1272" s="704">
        <f t="shared" si="19"/>
        <v>135.52000000000001</v>
      </c>
      <c r="L1272" s="702" t="s">
        <v>6019</v>
      </c>
      <c r="M1272" s="702" t="s">
        <v>299</v>
      </c>
      <c r="N1272" s="703">
        <v>42531</v>
      </c>
      <c r="O1272" s="702" t="s">
        <v>72</v>
      </c>
    </row>
    <row r="1273" spans="1:15" s="705" customFormat="1" x14ac:dyDescent="0.2">
      <c r="A1273" s="702" t="s">
        <v>890</v>
      </c>
      <c r="B1273" s="702" t="s">
        <v>900</v>
      </c>
      <c r="C1273" s="702" t="s">
        <v>891</v>
      </c>
      <c r="D1273" s="702" t="s">
        <v>105</v>
      </c>
      <c r="E1273" s="702" t="s">
        <v>106</v>
      </c>
      <c r="F1273" s="702" t="s">
        <v>107</v>
      </c>
      <c r="G1273" s="702" t="s">
        <v>6020</v>
      </c>
      <c r="H1273" s="703">
        <v>42529</v>
      </c>
      <c r="I1273" s="704">
        <v>191.65</v>
      </c>
      <c r="J1273" s="704">
        <v>1</v>
      </c>
      <c r="K1273" s="704">
        <f t="shared" si="19"/>
        <v>191.65</v>
      </c>
      <c r="L1273" s="702" t="s">
        <v>6021</v>
      </c>
      <c r="M1273" s="702" t="s">
        <v>87</v>
      </c>
      <c r="N1273" s="703">
        <v>42531</v>
      </c>
      <c r="O1273" s="702" t="s">
        <v>72</v>
      </c>
    </row>
    <row r="1274" spans="1:15" s="705" customFormat="1" x14ac:dyDescent="0.2">
      <c r="A1274" s="702" t="s">
        <v>890</v>
      </c>
      <c r="B1274" s="702" t="s">
        <v>900</v>
      </c>
      <c r="C1274" s="702" t="s">
        <v>891</v>
      </c>
      <c r="D1274" s="702" t="s">
        <v>105</v>
      </c>
      <c r="E1274" s="702" t="s">
        <v>106</v>
      </c>
      <c r="F1274" s="702" t="s">
        <v>107</v>
      </c>
      <c r="G1274" s="702" t="s">
        <v>6022</v>
      </c>
      <c r="H1274" s="703">
        <v>42528</v>
      </c>
      <c r="I1274" s="704">
        <v>2125.56</v>
      </c>
      <c r="J1274" s="704">
        <v>1</v>
      </c>
      <c r="K1274" s="704">
        <f t="shared" si="19"/>
        <v>2125.56</v>
      </c>
      <c r="L1274" s="702" t="s">
        <v>4062</v>
      </c>
      <c r="M1274" s="702" t="s">
        <v>419</v>
      </c>
      <c r="N1274" s="703">
        <v>42530</v>
      </c>
      <c r="O1274" s="702" t="s">
        <v>72</v>
      </c>
    </row>
    <row r="1275" spans="1:15" s="705" customFormat="1" x14ac:dyDescent="0.2">
      <c r="A1275" s="702" t="s">
        <v>890</v>
      </c>
      <c r="B1275" s="702" t="s">
        <v>900</v>
      </c>
      <c r="C1275" s="702" t="s">
        <v>891</v>
      </c>
      <c r="D1275" s="702" t="s">
        <v>105</v>
      </c>
      <c r="E1275" s="702" t="s">
        <v>106</v>
      </c>
      <c r="F1275" s="702" t="s">
        <v>107</v>
      </c>
      <c r="G1275" s="702" t="s">
        <v>6023</v>
      </c>
      <c r="H1275" s="703">
        <v>42528</v>
      </c>
      <c r="I1275" s="704">
        <v>431.97</v>
      </c>
      <c r="J1275" s="704">
        <v>1</v>
      </c>
      <c r="K1275" s="704">
        <f t="shared" si="19"/>
        <v>431.97</v>
      </c>
      <c r="L1275" s="702" t="s">
        <v>4064</v>
      </c>
      <c r="M1275" s="702" t="s">
        <v>299</v>
      </c>
      <c r="N1275" s="703">
        <v>42530</v>
      </c>
      <c r="O1275" s="702" t="s">
        <v>72</v>
      </c>
    </row>
    <row r="1276" spans="1:15" s="705" customFormat="1" x14ac:dyDescent="0.2">
      <c r="A1276" s="702" t="s">
        <v>890</v>
      </c>
      <c r="B1276" s="702" t="s">
        <v>900</v>
      </c>
      <c r="C1276" s="702" t="s">
        <v>891</v>
      </c>
      <c r="D1276" s="702" t="s">
        <v>105</v>
      </c>
      <c r="E1276" s="702" t="s">
        <v>106</v>
      </c>
      <c r="F1276" s="702" t="s">
        <v>107</v>
      </c>
      <c r="G1276" s="702" t="s">
        <v>6024</v>
      </c>
      <c r="H1276" s="703">
        <v>42527</v>
      </c>
      <c r="I1276" s="704">
        <v>209.68</v>
      </c>
      <c r="J1276" s="704">
        <v>1</v>
      </c>
      <c r="K1276" s="704">
        <f t="shared" si="19"/>
        <v>209.68</v>
      </c>
      <c r="L1276" s="702" t="s">
        <v>4052</v>
      </c>
      <c r="M1276" s="702" t="s">
        <v>174</v>
      </c>
      <c r="N1276" s="703">
        <v>42529</v>
      </c>
      <c r="O1276" s="702" t="s">
        <v>72</v>
      </c>
    </row>
    <row r="1277" spans="1:15" s="705" customFormat="1" x14ac:dyDescent="0.2">
      <c r="A1277" s="702" t="s">
        <v>890</v>
      </c>
      <c r="B1277" s="702" t="s">
        <v>900</v>
      </c>
      <c r="C1277" s="702" t="s">
        <v>891</v>
      </c>
      <c r="D1277" s="702" t="s">
        <v>105</v>
      </c>
      <c r="E1277" s="702" t="s">
        <v>106</v>
      </c>
      <c r="F1277" s="702" t="s">
        <v>107</v>
      </c>
      <c r="G1277" s="702" t="s">
        <v>6025</v>
      </c>
      <c r="H1277" s="703">
        <v>42527</v>
      </c>
      <c r="I1277" s="704">
        <v>308.55</v>
      </c>
      <c r="J1277" s="704">
        <v>1</v>
      </c>
      <c r="K1277" s="704">
        <f t="shared" si="19"/>
        <v>308.55</v>
      </c>
      <c r="L1277" s="702" t="s">
        <v>4067</v>
      </c>
      <c r="M1277" s="702" t="s">
        <v>299</v>
      </c>
      <c r="N1277" s="703">
        <v>42529</v>
      </c>
      <c r="O1277" s="702" t="s">
        <v>72</v>
      </c>
    </row>
    <row r="1278" spans="1:15" s="705" customFormat="1" x14ac:dyDescent="0.2">
      <c r="A1278" s="702" t="s">
        <v>890</v>
      </c>
      <c r="B1278" s="702" t="s">
        <v>900</v>
      </c>
      <c r="C1278" s="702" t="s">
        <v>891</v>
      </c>
      <c r="D1278" s="702" t="s">
        <v>105</v>
      </c>
      <c r="E1278" s="702" t="s">
        <v>106</v>
      </c>
      <c r="F1278" s="702" t="s">
        <v>107</v>
      </c>
      <c r="G1278" s="702" t="s">
        <v>6026</v>
      </c>
      <c r="H1278" s="703">
        <v>42524</v>
      </c>
      <c r="I1278" s="704">
        <v>388.41</v>
      </c>
      <c r="J1278" s="704">
        <v>1</v>
      </c>
      <c r="K1278" s="704">
        <f t="shared" si="19"/>
        <v>388.41</v>
      </c>
      <c r="L1278" s="702" t="s">
        <v>4070</v>
      </c>
      <c r="M1278" s="702" t="s">
        <v>299</v>
      </c>
      <c r="N1278" s="703">
        <v>42527</v>
      </c>
      <c r="O1278" s="702" t="s">
        <v>72</v>
      </c>
    </row>
    <row r="1279" spans="1:15" s="705" customFormat="1" x14ac:dyDescent="0.2">
      <c r="A1279" s="702" t="s">
        <v>890</v>
      </c>
      <c r="B1279" s="702" t="s">
        <v>900</v>
      </c>
      <c r="C1279" s="702" t="s">
        <v>891</v>
      </c>
      <c r="D1279" s="702" t="s">
        <v>105</v>
      </c>
      <c r="E1279" s="702" t="s">
        <v>106</v>
      </c>
      <c r="F1279" s="702" t="s">
        <v>107</v>
      </c>
      <c r="G1279" s="702" t="s">
        <v>6027</v>
      </c>
      <c r="H1279" s="703">
        <v>42523</v>
      </c>
      <c r="I1279" s="704">
        <v>143.99</v>
      </c>
      <c r="J1279" s="704">
        <v>1</v>
      </c>
      <c r="K1279" s="704">
        <f t="shared" si="19"/>
        <v>143.99</v>
      </c>
      <c r="L1279" s="702" t="s">
        <v>4075</v>
      </c>
      <c r="M1279" s="702" t="s">
        <v>329</v>
      </c>
      <c r="N1279" s="703">
        <v>42524</v>
      </c>
      <c r="O1279" s="702" t="s">
        <v>72</v>
      </c>
    </row>
    <row r="1280" spans="1:15" s="705" customFormat="1" x14ac:dyDescent="0.2">
      <c r="A1280" s="702" t="s">
        <v>890</v>
      </c>
      <c r="B1280" s="702" t="s">
        <v>900</v>
      </c>
      <c r="C1280" s="702" t="s">
        <v>891</v>
      </c>
      <c r="D1280" s="702" t="s">
        <v>105</v>
      </c>
      <c r="E1280" s="702" t="s">
        <v>106</v>
      </c>
      <c r="F1280" s="702" t="s">
        <v>107</v>
      </c>
      <c r="G1280" s="702" t="s">
        <v>6028</v>
      </c>
      <c r="H1280" s="703">
        <v>42521</v>
      </c>
      <c r="I1280" s="704">
        <v>659.81</v>
      </c>
      <c r="J1280" s="704">
        <v>1</v>
      </c>
      <c r="K1280" s="704">
        <f t="shared" si="19"/>
        <v>659.81</v>
      </c>
      <c r="L1280" s="702" t="s">
        <v>4077</v>
      </c>
      <c r="M1280" s="702" t="s">
        <v>132</v>
      </c>
      <c r="N1280" s="703">
        <v>42522</v>
      </c>
      <c r="O1280" s="702" t="s">
        <v>72</v>
      </c>
    </row>
    <row r="1281" spans="1:15" s="705" customFormat="1" x14ac:dyDescent="0.2">
      <c r="A1281" s="702" t="s">
        <v>890</v>
      </c>
      <c r="B1281" s="702" t="s">
        <v>900</v>
      </c>
      <c r="C1281" s="702" t="s">
        <v>891</v>
      </c>
      <c r="D1281" s="702" t="s">
        <v>1261</v>
      </c>
      <c r="E1281" s="702" t="s">
        <v>1262</v>
      </c>
      <c r="F1281" s="702" t="s">
        <v>1263</v>
      </c>
      <c r="G1281" s="702" t="s">
        <v>6029</v>
      </c>
      <c r="H1281" s="703">
        <v>42541</v>
      </c>
      <c r="I1281" s="704">
        <v>133.1</v>
      </c>
      <c r="J1281" s="704">
        <v>1</v>
      </c>
      <c r="K1281" s="704">
        <f t="shared" si="19"/>
        <v>133.1</v>
      </c>
      <c r="L1281" s="702" t="s">
        <v>6030</v>
      </c>
      <c r="M1281" s="702" t="s">
        <v>145</v>
      </c>
      <c r="N1281" s="703">
        <v>42544</v>
      </c>
      <c r="O1281" s="702" t="s">
        <v>72</v>
      </c>
    </row>
    <row r="1282" spans="1:15" s="705" customFormat="1" x14ac:dyDescent="0.2">
      <c r="A1282" s="702" t="s">
        <v>890</v>
      </c>
      <c r="B1282" s="702" t="s">
        <v>900</v>
      </c>
      <c r="C1282" s="702" t="s">
        <v>891</v>
      </c>
      <c r="D1282" s="702" t="s">
        <v>1261</v>
      </c>
      <c r="E1282" s="702" t="s">
        <v>1262</v>
      </c>
      <c r="F1282" s="702" t="s">
        <v>1263</v>
      </c>
      <c r="G1282" s="702" t="s">
        <v>6031</v>
      </c>
      <c r="H1282" s="703">
        <v>42541</v>
      </c>
      <c r="I1282" s="704">
        <v>27.1</v>
      </c>
      <c r="J1282" s="704">
        <v>1</v>
      </c>
      <c r="K1282" s="704">
        <f t="shared" si="19"/>
        <v>27.1</v>
      </c>
      <c r="L1282" s="702" t="s">
        <v>6032</v>
      </c>
      <c r="M1282" s="702" t="s">
        <v>394</v>
      </c>
      <c r="N1282" s="703">
        <v>42544</v>
      </c>
      <c r="O1282" s="702" t="s">
        <v>72</v>
      </c>
    </row>
    <row r="1283" spans="1:15" s="705" customFormat="1" x14ac:dyDescent="0.2">
      <c r="A1283" s="702" t="s">
        <v>890</v>
      </c>
      <c r="B1283" s="702" t="s">
        <v>900</v>
      </c>
      <c r="C1283" s="702" t="s">
        <v>891</v>
      </c>
      <c r="D1283" s="702" t="s">
        <v>6033</v>
      </c>
      <c r="E1283" s="702" t="s">
        <v>6034</v>
      </c>
      <c r="F1283" s="702" t="s">
        <v>6035</v>
      </c>
      <c r="G1283" s="702" t="s">
        <v>6039</v>
      </c>
      <c r="H1283" s="703">
        <v>42537</v>
      </c>
      <c r="I1283" s="704">
        <v>7094.08</v>
      </c>
      <c r="J1283" s="704">
        <v>1</v>
      </c>
      <c r="K1283" s="704">
        <f t="shared" ref="K1283:K1346" si="20">I1283*J1283</f>
        <v>7094.08</v>
      </c>
      <c r="L1283" s="702" t="s">
        <v>6040</v>
      </c>
      <c r="M1283" s="702" t="s">
        <v>6041</v>
      </c>
      <c r="N1283" s="703">
        <v>42543</v>
      </c>
      <c r="O1283" s="702" t="s">
        <v>72</v>
      </c>
    </row>
    <row r="1284" spans="1:15" s="705" customFormat="1" x14ac:dyDescent="0.2">
      <c r="A1284" s="702" t="s">
        <v>890</v>
      </c>
      <c r="B1284" s="702" t="s">
        <v>900</v>
      </c>
      <c r="C1284" s="702" t="s">
        <v>891</v>
      </c>
      <c r="D1284" s="702" t="s">
        <v>6033</v>
      </c>
      <c r="E1284" s="702" t="s">
        <v>6034</v>
      </c>
      <c r="F1284" s="702" t="s">
        <v>6035</v>
      </c>
      <c r="G1284" s="702" t="s">
        <v>6042</v>
      </c>
      <c r="H1284" s="703">
        <v>42521</v>
      </c>
      <c r="I1284" s="704">
        <v>929</v>
      </c>
      <c r="J1284" s="704">
        <v>1</v>
      </c>
      <c r="K1284" s="704">
        <f t="shared" si="20"/>
        <v>929</v>
      </c>
      <c r="L1284" s="702" t="s">
        <v>6043</v>
      </c>
      <c r="M1284" s="702" t="s">
        <v>167</v>
      </c>
      <c r="N1284" s="703">
        <v>42543</v>
      </c>
      <c r="O1284" s="702" t="s">
        <v>72</v>
      </c>
    </row>
    <row r="1285" spans="1:15" s="705" customFormat="1" x14ac:dyDescent="0.2">
      <c r="A1285" s="702" t="s">
        <v>890</v>
      </c>
      <c r="B1285" s="702" t="s">
        <v>900</v>
      </c>
      <c r="C1285" s="702" t="s">
        <v>891</v>
      </c>
      <c r="D1285" s="702" t="s">
        <v>6033</v>
      </c>
      <c r="E1285" s="702" t="s">
        <v>6034</v>
      </c>
      <c r="F1285" s="702" t="s">
        <v>6035</v>
      </c>
      <c r="G1285" s="702" t="s">
        <v>6044</v>
      </c>
      <c r="H1285" s="703">
        <v>42514</v>
      </c>
      <c r="I1285" s="704">
        <v>2759.08</v>
      </c>
      <c r="J1285" s="704">
        <v>1</v>
      </c>
      <c r="K1285" s="704">
        <f t="shared" si="20"/>
        <v>2759.08</v>
      </c>
      <c r="L1285" s="702" t="s">
        <v>6045</v>
      </c>
      <c r="M1285" s="702" t="s">
        <v>4383</v>
      </c>
      <c r="N1285" s="703">
        <v>42543</v>
      </c>
      <c r="O1285" s="702" t="s">
        <v>72</v>
      </c>
    </row>
    <row r="1286" spans="1:15" s="705" customFormat="1" x14ac:dyDescent="0.2">
      <c r="A1286" s="702" t="s">
        <v>890</v>
      </c>
      <c r="B1286" s="702" t="s">
        <v>900</v>
      </c>
      <c r="C1286" s="702" t="s">
        <v>891</v>
      </c>
      <c r="D1286" s="702" t="s">
        <v>6033</v>
      </c>
      <c r="E1286" s="702" t="s">
        <v>6034</v>
      </c>
      <c r="F1286" s="702" t="s">
        <v>6035</v>
      </c>
      <c r="G1286" s="702" t="s">
        <v>6046</v>
      </c>
      <c r="H1286" s="703">
        <v>42514</v>
      </c>
      <c r="I1286" s="704">
        <v>338.89</v>
      </c>
      <c r="J1286" s="704">
        <v>1</v>
      </c>
      <c r="K1286" s="704">
        <f t="shared" si="20"/>
        <v>338.89</v>
      </c>
      <c r="L1286" s="702" t="s">
        <v>6037</v>
      </c>
      <c r="M1286" s="702" t="s">
        <v>6038</v>
      </c>
      <c r="N1286" s="703">
        <v>42543</v>
      </c>
      <c r="O1286" s="702" t="s">
        <v>72</v>
      </c>
    </row>
    <row r="1287" spans="1:15" s="705" customFormat="1" x14ac:dyDescent="0.2">
      <c r="A1287" s="702" t="s">
        <v>890</v>
      </c>
      <c r="B1287" s="702" t="s">
        <v>900</v>
      </c>
      <c r="C1287" s="702" t="s">
        <v>891</v>
      </c>
      <c r="D1287" s="702" t="s">
        <v>6033</v>
      </c>
      <c r="E1287" s="702" t="s">
        <v>6034</v>
      </c>
      <c r="F1287" s="702" t="s">
        <v>6035</v>
      </c>
      <c r="G1287" s="702" t="s">
        <v>6047</v>
      </c>
      <c r="H1287" s="703">
        <v>42465</v>
      </c>
      <c r="I1287" s="704">
        <v>284</v>
      </c>
      <c r="J1287" s="704">
        <v>1</v>
      </c>
      <c r="K1287" s="704">
        <f t="shared" si="20"/>
        <v>284</v>
      </c>
      <c r="L1287" s="702" t="s">
        <v>6048</v>
      </c>
      <c r="M1287" s="702" t="s">
        <v>355</v>
      </c>
      <c r="N1287" s="703">
        <v>42543</v>
      </c>
      <c r="O1287" s="702" t="s">
        <v>72</v>
      </c>
    </row>
    <row r="1288" spans="1:15" s="705" customFormat="1" x14ac:dyDescent="0.2">
      <c r="A1288" s="702" t="s">
        <v>890</v>
      </c>
      <c r="B1288" s="702" t="s">
        <v>900</v>
      </c>
      <c r="C1288" s="702" t="s">
        <v>891</v>
      </c>
      <c r="D1288" s="702" t="s">
        <v>6049</v>
      </c>
      <c r="E1288" s="702" t="s">
        <v>6050</v>
      </c>
      <c r="F1288" s="702" t="s">
        <v>6051</v>
      </c>
      <c r="G1288" s="702" t="s">
        <v>6052</v>
      </c>
      <c r="H1288" s="703">
        <v>42538</v>
      </c>
      <c r="I1288" s="704">
        <v>53.06</v>
      </c>
      <c r="J1288" s="704">
        <v>1</v>
      </c>
      <c r="K1288" s="704">
        <f t="shared" si="20"/>
        <v>53.06</v>
      </c>
      <c r="L1288" s="702"/>
      <c r="M1288" s="702" t="s">
        <v>2102</v>
      </c>
      <c r="N1288" s="703">
        <v>42543</v>
      </c>
      <c r="O1288" s="702" t="s">
        <v>72</v>
      </c>
    </row>
    <row r="1289" spans="1:15" s="705" customFormat="1" x14ac:dyDescent="0.2">
      <c r="A1289" s="702" t="s">
        <v>890</v>
      </c>
      <c r="B1289" s="702" t="s">
        <v>900</v>
      </c>
      <c r="C1289" s="702" t="s">
        <v>891</v>
      </c>
      <c r="D1289" s="702" t="s">
        <v>6049</v>
      </c>
      <c r="E1289" s="702" t="s">
        <v>6050</v>
      </c>
      <c r="F1289" s="702" t="s">
        <v>6051</v>
      </c>
      <c r="G1289" s="702" t="s">
        <v>6053</v>
      </c>
      <c r="H1289" s="703">
        <v>42410</v>
      </c>
      <c r="I1289" s="704">
        <v>142.96</v>
      </c>
      <c r="J1289" s="704">
        <v>1</v>
      </c>
      <c r="K1289" s="704">
        <f t="shared" si="20"/>
        <v>142.96</v>
      </c>
      <c r="L1289" s="702"/>
      <c r="M1289" s="702" t="s">
        <v>2102</v>
      </c>
      <c r="N1289" s="703">
        <v>42544</v>
      </c>
      <c r="O1289" s="702" t="s">
        <v>72</v>
      </c>
    </row>
    <row r="1290" spans="1:15" s="705" customFormat="1" x14ac:dyDescent="0.2">
      <c r="A1290" s="702" t="s">
        <v>890</v>
      </c>
      <c r="B1290" s="702" t="s">
        <v>900</v>
      </c>
      <c r="C1290" s="702" t="s">
        <v>891</v>
      </c>
      <c r="D1290" s="702" t="s">
        <v>2819</v>
      </c>
      <c r="E1290" s="702" t="s">
        <v>2820</v>
      </c>
      <c r="F1290" s="702" t="s">
        <v>2821</v>
      </c>
      <c r="G1290" s="702" t="s">
        <v>6054</v>
      </c>
      <c r="H1290" s="703">
        <v>42541</v>
      </c>
      <c r="I1290" s="704">
        <v>15.29</v>
      </c>
      <c r="J1290" s="704">
        <v>1</v>
      </c>
      <c r="K1290" s="704">
        <f t="shared" si="20"/>
        <v>15.29</v>
      </c>
      <c r="L1290" s="702" t="s">
        <v>6055</v>
      </c>
      <c r="M1290" s="702" t="s">
        <v>132</v>
      </c>
      <c r="N1290" s="703">
        <v>42548</v>
      </c>
      <c r="O1290" s="702" t="s">
        <v>72</v>
      </c>
    </row>
    <row r="1291" spans="1:15" s="705" customFormat="1" x14ac:dyDescent="0.2">
      <c r="A1291" s="702" t="s">
        <v>890</v>
      </c>
      <c r="B1291" s="702" t="s">
        <v>900</v>
      </c>
      <c r="C1291" s="702" t="s">
        <v>891</v>
      </c>
      <c r="D1291" s="702" t="s">
        <v>2819</v>
      </c>
      <c r="E1291" s="702" t="s">
        <v>2820</v>
      </c>
      <c r="F1291" s="702" t="s">
        <v>2821</v>
      </c>
      <c r="G1291" s="702" t="s">
        <v>6056</v>
      </c>
      <c r="H1291" s="703">
        <v>42541</v>
      </c>
      <c r="I1291" s="704">
        <v>126.45</v>
      </c>
      <c r="J1291" s="704">
        <v>1</v>
      </c>
      <c r="K1291" s="704">
        <f t="shared" si="20"/>
        <v>126.45</v>
      </c>
      <c r="L1291" s="702" t="s">
        <v>6057</v>
      </c>
      <c r="M1291" s="702" t="s">
        <v>418</v>
      </c>
      <c r="N1291" s="703">
        <v>42548</v>
      </c>
      <c r="O1291" s="702" t="s">
        <v>72</v>
      </c>
    </row>
    <row r="1292" spans="1:15" s="705" customFormat="1" x14ac:dyDescent="0.2">
      <c r="A1292" s="702" t="s">
        <v>890</v>
      </c>
      <c r="B1292" s="702" t="s">
        <v>900</v>
      </c>
      <c r="C1292" s="702" t="s">
        <v>891</v>
      </c>
      <c r="D1292" s="702" t="s">
        <v>2819</v>
      </c>
      <c r="E1292" s="702" t="s">
        <v>2820</v>
      </c>
      <c r="F1292" s="702" t="s">
        <v>2821</v>
      </c>
      <c r="G1292" s="702" t="s">
        <v>6058</v>
      </c>
      <c r="H1292" s="703">
        <v>42521</v>
      </c>
      <c r="I1292" s="704">
        <v>514.25</v>
      </c>
      <c r="J1292" s="704">
        <v>1</v>
      </c>
      <c r="K1292" s="704">
        <f t="shared" si="20"/>
        <v>514.25</v>
      </c>
      <c r="L1292" s="702" t="s">
        <v>2823</v>
      </c>
      <c r="M1292" s="702" t="s">
        <v>132</v>
      </c>
      <c r="N1292" s="703">
        <v>42528</v>
      </c>
      <c r="O1292" s="702" t="s">
        <v>72</v>
      </c>
    </row>
    <row r="1293" spans="1:15" s="705" customFormat="1" x14ac:dyDescent="0.2">
      <c r="A1293" s="702" t="s">
        <v>890</v>
      </c>
      <c r="B1293" s="702" t="s">
        <v>900</v>
      </c>
      <c r="C1293" s="702" t="s">
        <v>891</v>
      </c>
      <c r="D1293" s="702" t="s">
        <v>6059</v>
      </c>
      <c r="E1293" s="702" t="s">
        <v>6060</v>
      </c>
      <c r="F1293" s="702" t="s">
        <v>6061</v>
      </c>
      <c r="G1293" s="702" t="s">
        <v>6062</v>
      </c>
      <c r="H1293" s="703">
        <v>42541</v>
      </c>
      <c r="I1293" s="704">
        <v>94.62</v>
      </c>
      <c r="J1293" s="704">
        <v>1</v>
      </c>
      <c r="K1293" s="704">
        <f t="shared" si="20"/>
        <v>94.62</v>
      </c>
      <c r="L1293" s="702" t="s">
        <v>6063</v>
      </c>
      <c r="M1293" s="702" t="s">
        <v>97</v>
      </c>
      <c r="N1293" s="703">
        <v>42550</v>
      </c>
      <c r="O1293" s="702" t="s">
        <v>72</v>
      </c>
    </row>
    <row r="1294" spans="1:15" s="705" customFormat="1" x14ac:dyDescent="0.2">
      <c r="A1294" s="702" t="s">
        <v>890</v>
      </c>
      <c r="B1294" s="702" t="s">
        <v>900</v>
      </c>
      <c r="C1294" s="702" t="s">
        <v>891</v>
      </c>
      <c r="D1294" s="702" t="s">
        <v>6059</v>
      </c>
      <c r="E1294" s="702" t="s">
        <v>6060</v>
      </c>
      <c r="F1294" s="702" t="s">
        <v>6061</v>
      </c>
      <c r="G1294" s="702" t="s">
        <v>6064</v>
      </c>
      <c r="H1294" s="703">
        <v>42541</v>
      </c>
      <c r="I1294" s="704">
        <v>289.8</v>
      </c>
      <c r="J1294" s="704">
        <v>1</v>
      </c>
      <c r="K1294" s="704">
        <f t="shared" si="20"/>
        <v>289.8</v>
      </c>
      <c r="L1294" s="702" t="s">
        <v>6065</v>
      </c>
      <c r="M1294" s="702" t="s">
        <v>97</v>
      </c>
      <c r="N1294" s="703">
        <v>42550</v>
      </c>
      <c r="O1294" s="702" t="s">
        <v>72</v>
      </c>
    </row>
    <row r="1295" spans="1:15" s="705" customFormat="1" x14ac:dyDescent="0.2">
      <c r="A1295" s="702" t="s">
        <v>890</v>
      </c>
      <c r="B1295" s="702" t="s">
        <v>900</v>
      </c>
      <c r="C1295" s="702" t="s">
        <v>891</v>
      </c>
      <c r="D1295" s="702" t="s">
        <v>6059</v>
      </c>
      <c r="E1295" s="702" t="s">
        <v>6060</v>
      </c>
      <c r="F1295" s="702" t="s">
        <v>6061</v>
      </c>
      <c r="G1295" s="702" t="s">
        <v>6066</v>
      </c>
      <c r="H1295" s="703">
        <v>42537</v>
      </c>
      <c r="I1295" s="704">
        <v>465.12</v>
      </c>
      <c r="J1295" s="704">
        <v>1</v>
      </c>
      <c r="K1295" s="704">
        <f t="shared" si="20"/>
        <v>465.12</v>
      </c>
      <c r="L1295" s="702" t="s">
        <v>6063</v>
      </c>
      <c r="M1295" s="702" t="s">
        <v>97</v>
      </c>
      <c r="N1295" s="703">
        <v>42544</v>
      </c>
      <c r="O1295" s="702" t="s">
        <v>72</v>
      </c>
    </row>
    <row r="1296" spans="1:15" s="705" customFormat="1" x14ac:dyDescent="0.2">
      <c r="A1296" s="702" t="s">
        <v>890</v>
      </c>
      <c r="B1296" s="702" t="s">
        <v>900</v>
      </c>
      <c r="C1296" s="702" t="s">
        <v>891</v>
      </c>
      <c r="D1296" s="702" t="s">
        <v>6059</v>
      </c>
      <c r="E1296" s="702" t="s">
        <v>6060</v>
      </c>
      <c r="F1296" s="702" t="s">
        <v>6061</v>
      </c>
      <c r="G1296" s="702" t="s">
        <v>6067</v>
      </c>
      <c r="H1296" s="703">
        <v>42415</v>
      </c>
      <c r="I1296" s="704">
        <v>456.17</v>
      </c>
      <c r="J1296" s="704">
        <v>1</v>
      </c>
      <c r="K1296" s="704">
        <f t="shared" si="20"/>
        <v>456.17</v>
      </c>
      <c r="L1296" s="702" t="s">
        <v>6068</v>
      </c>
      <c r="M1296" s="702" t="s">
        <v>97</v>
      </c>
      <c r="N1296" s="703">
        <v>42550</v>
      </c>
      <c r="O1296" s="702" t="s">
        <v>72</v>
      </c>
    </row>
    <row r="1297" spans="1:15" s="705" customFormat="1" x14ac:dyDescent="0.2">
      <c r="A1297" s="702" t="s">
        <v>890</v>
      </c>
      <c r="B1297" s="702" t="s">
        <v>900</v>
      </c>
      <c r="C1297" s="702" t="s">
        <v>891</v>
      </c>
      <c r="D1297" s="702" t="s">
        <v>6069</v>
      </c>
      <c r="E1297" s="702" t="s">
        <v>6070</v>
      </c>
      <c r="F1297" s="702" t="s">
        <v>6071</v>
      </c>
      <c r="G1297" s="702" t="s">
        <v>6072</v>
      </c>
      <c r="H1297" s="703">
        <v>42548</v>
      </c>
      <c r="I1297" s="704">
        <v>136.5</v>
      </c>
      <c r="J1297" s="704">
        <v>1</v>
      </c>
      <c r="K1297" s="704">
        <f t="shared" si="20"/>
        <v>136.5</v>
      </c>
      <c r="L1297" s="702"/>
      <c r="M1297" s="702" t="s">
        <v>207</v>
      </c>
      <c r="N1297" s="703">
        <v>42549</v>
      </c>
      <c r="O1297" s="702" t="s">
        <v>72</v>
      </c>
    </row>
    <row r="1298" spans="1:15" s="705" customFormat="1" x14ac:dyDescent="0.2">
      <c r="A1298" s="702" t="s">
        <v>890</v>
      </c>
      <c r="B1298" s="702" t="s">
        <v>900</v>
      </c>
      <c r="C1298" s="702" t="s">
        <v>891</v>
      </c>
      <c r="D1298" s="702" t="s">
        <v>6069</v>
      </c>
      <c r="E1298" s="702" t="s">
        <v>6070</v>
      </c>
      <c r="F1298" s="702" t="s">
        <v>6071</v>
      </c>
      <c r="G1298" s="702" t="s">
        <v>6073</v>
      </c>
      <c r="H1298" s="703">
        <v>42530</v>
      </c>
      <c r="I1298" s="704">
        <v>288.42</v>
      </c>
      <c r="J1298" s="704">
        <v>1</v>
      </c>
      <c r="K1298" s="704">
        <f t="shared" si="20"/>
        <v>288.42</v>
      </c>
      <c r="L1298" s="702"/>
      <c r="M1298" s="702" t="s">
        <v>1568</v>
      </c>
      <c r="N1298" s="703">
        <v>42531</v>
      </c>
      <c r="O1298" s="702" t="s">
        <v>72</v>
      </c>
    </row>
    <row r="1299" spans="1:15" s="705" customFormat="1" x14ac:dyDescent="0.2">
      <c r="A1299" s="702" t="s">
        <v>890</v>
      </c>
      <c r="B1299" s="702" t="s">
        <v>900</v>
      </c>
      <c r="C1299" s="702" t="s">
        <v>891</v>
      </c>
      <c r="D1299" s="702" t="s">
        <v>6074</v>
      </c>
      <c r="E1299" s="702" t="s">
        <v>6075</v>
      </c>
      <c r="F1299" s="702" t="s">
        <v>6076</v>
      </c>
      <c r="G1299" s="702" t="s">
        <v>6077</v>
      </c>
      <c r="H1299" s="703">
        <v>42521</v>
      </c>
      <c r="I1299" s="704">
        <v>70.58</v>
      </c>
      <c r="J1299" s="704">
        <v>1</v>
      </c>
      <c r="K1299" s="704">
        <f t="shared" si="20"/>
        <v>70.58</v>
      </c>
      <c r="L1299" s="702"/>
      <c r="M1299" s="702" t="s">
        <v>899</v>
      </c>
      <c r="N1299" s="703">
        <v>42530</v>
      </c>
      <c r="O1299" s="702" t="s">
        <v>72</v>
      </c>
    </row>
    <row r="1300" spans="1:15" s="705" customFormat="1" x14ac:dyDescent="0.2">
      <c r="A1300" s="702" t="s">
        <v>890</v>
      </c>
      <c r="B1300" s="702" t="s">
        <v>900</v>
      </c>
      <c r="C1300" s="702" t="s">
        <v>891</v>
      </c>
      <c r="D1300" s="702" t="s">
        <v>6074</v>
      </c>
      <c r="E1300" s="702" t="s">
        <v>6075</v>
      </c>
      <c r="F1300" s="702" t="s">
        <v>6076</v>
      </c>
      <c r="G1300" s="702" t="s">
        <v>6078</v>
      </c>
      <c r="H1300" s="703">
        <v>42521</v>
      </c>
      <c r="I1300" s="704">
        <v>83.76</v>
      </c>
      <c r="J1300" s="704">
        <v>1</v>
      </c>
      <c r="K1300" s="704">
        <f t="shared" si="20"/>
        <v>83.76</v>
      </c>
      <c r="L1300" s="702"/>
      <c r="M1300" s="702" t="s">
        <v>899</v>
      </c>
      <c r="N1300" s="703">
        <v>42530</v>
      </c>
      <c r="O1300" s="702" t="s">
        <v>72</v>
      </c>
    </row>
    <row r="1301" spans="1:15" s="705" customFormat="1" x14ac:dyDescent="0.2">
      <c r="A1301" s="702" t="s">
        <v>890</v>
      </c>
      <c r="B1301" s="702" t="s">
        <v>900</v>
      </c>
      <c r="C1301" s="702" t="s">
        <v>891</v>
      </c>
      <c r="D1301" s="702" t="s">
        <v>443</v>
      </c>
      <c r="E1301" s="702" t="s">
        <v>444</v>
      </c>
      <c r="F1301" s="702" t="s">
        <v>445</v>
      </c>
      <c r="G1301" s="702" t="s">
        <v>6079</v>
      </c>
      <c r="H1301" s="703">
        <v>42549</v>
      </c>
      <c r="I1301" s="704">
        <v>451.38</v>
      </c>
      <c r="J1301" s="704">
        <v>1</v>
      </c>
      <c r="K1301" s="704">
        <f t="shared" si="20"/>
        <v>451.38</v>
      </c>
      <c r="L1301" s="702" t="s">
        <v>6080</v>
      </c>
      <c r="M1301" s="702" t="s">
        <v>299</v>
      </c>
      <c r="N1301" s="703">
        <v>42551</v>
      </c>
      <c r="O1301" s="702" t="s">
        <v>72</v>
      </c>
    </row>
    <row r="1302" spans="1:15" s="705" customFormat="1" x14ac:dyDescent="0.2">
      <c r="A1302" s="702" t="s">
        <v>890</v>
      </c>
      <c r="B1302" s="702" t="s">
        <v>900</v>
      </c>
      <c r="C1302" s="702" t="s">
        <v>891</v>
      </c>
      <c r="D1302" s="702" t="s">
        <v>443</v>
      </c>
      <c r="E1302" s="702" t="s">
        <v>444</v>
      </c>
      <c r="F1302" s="702" t="s">
        <v>445</v>
      </c>
      <c r="G1302" s="702" t="s">
        <v>6081</v>
      </c>
      <c r="H1302" s="703">
        <v>42544</v>
      </c>
      <c r="I1302" s="704">
        <v>743.55</v>
      </c>
      <c r="J1302" s="704">
        <v>1</v>
      </c>
      <c r="K1302" s="704">
        <f t="shared" si="20"/>
        <v>743.55</v>
      </c>
      <c r="L1302" s="702" t="s">
        <v>6082</v>
      </c>
      <c r="M1302" s="702" t="s">
        <v>87</v>
      </c>
      <c r="N1302" s="703">
        <v>42549</v>
      </c>
      <c r="O1302" s="702" t="s">
        <v>72</v>
      </c>
    </row>
    <row r="1303" spans="1:15" s="705" customFormat="1" x14ac:dyDescent="0.2">
      <c r="A1303" s="702" t="s">
        <v>890</v>
      </c>
      <c r="B1303" s="702" t="s">
        <v>900</v>
      </c>
      <c r="C1303" s="702" t="s">
        <v>891</v>
      </c>
      <c r="D1303" s="702" t="s">
        <v>443</v>
      </c>
      <c r="E1303" s="702" t="s">
        <v>444</v>
      </c>
      <c r="F1303" s="702" t="s">
        <v>445</v>
      </c>
      <c r="G1303" s="702" t="s">
        <v>6083</v>
      </c>
      <c r="H1303" s="703">
        <v>42535</v>
      </c>
      <c r="I1303" s="704">
        <v>151.99</v>
      </c>
      <c r="J1303" s="704">
        <v>1</v>
      </c>
      <c r="K1303" s="704">
        <f t="shared" si="20"/>
        <v>151.99</v>
      </c>
      <c r="L1303" s="702" t="s">
        <v>6084</v>
      </c>
      <c r="M1303" s="702" t="s">
        <v>377</v>
      </c>
      <c r="N1303" s="703">
        <v>42536</v>
      </c>
      <c r="O1303" s="702" t="s">
        <v>72</v>
      </c>
    </row>
    <row r="1304" spans="1:15" s="705" customFormat="1" x14ac:dyDescent="0.2">
      <c r="A1304" s="702" t="s">
        <v>890</v>
      </c>
      <c r="B1304" s="702" t="s">
        <v>900</v>
      </c>
      <c r="C1304" s="702" t="s">
        <v>891</v>
      </c>
      <c r="D1304" s="702" t="s">
        <v>443</v>
      </c>
      <c r="E1304" s="702" t="s">
        <v>444</v>
      </c>
      <c r="F1304" s="702" t="s">
        <v>445</v>
      </c>
      <c r="G1304" s="702" t="s">
        <v>6085</v>
      </c>
      <c r="H1304" s="703">
        <v>42531</v>
      </c>
      <c r="I1304" s="704">
        <v>217.68</v>
      </c>
      <c r="J1304" s="704">
        <v>1</v>
      </c>
      <c r="K1304" s="704">
        <f t="shared" si="20"/>
        <v>217.68</v>
      </c>
      <c r="L1304" s="702" t="s">
        <v>6086</v>
      </c>
      <c r="M1304" s="702" t="s">
        <v>299</v>
      </c>
      <c r="N1304" s="703">
        <v>42534</v>
      </c>
      <c r="O1304" s="702" t="s">
        <v>72</v>
      </c>
    </row>
    <row r="1305" spans="1:15" s="705" customFormat="1" x14ac:dyDescent="0.2">
      <c r="A1305" s="702" t="s">
        <v>890</v>
      </c>
      <c r="B1305" s="702" t="s">
        <v>900</v>
      </c>
      <c r="C1305" s="702" t="s">
        <v>891</v>
      </c>
      <c r="D1305" s="702" t="s">
        <v>443</v>
      </c>
      <c r="E1305" s="702" t="s">
        <v>444</v>
      </c>
      <c r="F1305" s="702" t="s">
        <v>445</v>
      </c>
      <c r="G1305" s="702" t="s">
        <v>6087</v>
      </c>
      <c r="H1305" s="703">
        <v>42524</v>
      </c>
      <c r="I1305" s="704">
        <v>412.19</v>
      </c>
      <c r="J1305" s="704">
        <v>1</v>
      </c>
      <c r="K1305" s="704">
        <f t="shared" si="20"/>
        <v>412.19</v>
      </c>
      <c r="L1305" s="702" t="s">
        <v>6088</v>
      </c>
      <c r="M1305" s="702" t="s">
        <v>132</v>
      </c>
      <c r="N1305" s="703">
        <v>42528</v>
      </c>
      <c r="O1305" s="702" t="s">
        <v>72</v>
      </c>
    </row>
    <row r="1306" spans="1:15" s="705" customFormat="1" x14ac:dyDescent="0.2">
      <c r="A1306" s="702" t="s">
        <v>890</v>
      </c>
      <c r="B1306" s="702" t="s">
        <v>900</v>
      </c>
      <c r="C1306" s="702" t="s">
        <v>891</v>
      </c>
      <c r="D1306" s="702" t="s">
        <v>443</v>
      </c>
      <c r="E1306" s="702" t="s">
        <v>444</v>
      </c>
      <c r="F1306" s="702" t="s">
        <v>445</v>
      </c>
      <c r="G1306" s="702" t="s">
        <v>6089</v>
      </c>
      <c r="H1306" s="703">
        <v>42524</v>
      </c>
      <c r="I1306" s="704">
        <v>49.61</v>
      </c>
      <c r="J1306" s="704">
        <v>1</v>
      </c>
      <c r="K1306" s="704">
        <f t="shared" si="20"/>
        <v>49.61</v>
      </c>
      <c r="L1306" s="702" t="s">
        <v>6090</v>
      </c>
      <c r="M1306" s="702" t="s">
        <v>377</v>
      </c>
      <c r="N1306" s="703">
        <v>42528</v>
      </c>
      <c r="O1306" s="702" t="s">
        <v>72</v>
      </c>
    </row>
    <row r="1307" spans="1:15" s="705" customFormat="1" x14ac:dyDescent="0.2">
      <c r="A1307" s="702" t="s">
        <v>890</v>
      </c>
      <c r="B1307" s="702" t="s">
        <v>900</v>
      </c>
      <c r="C1307" s="702" t="s">
        <v>891</v>
      </c>
      <c r="D1307" s="702" t="s">
        <v>6091</v>
      </c>
      <c r="E1307" s="702" t="s">
        <v>6092</v>
      </c>
      <c r="F1307" s="702" t="s">
        <v>6093</v>
      </c>
      <c r="G1307" s="702" t="s">
        <v>6094</v>
      </c>
      <c r="H1307" s="703">
        <v>42544</v>
      </c>
      <c r="I1307" s="704">
        <v>290.39999999999998</v>
      </c>
      <c r="J1307" s="704">
        <v>1</v>
      </c>
      <c r="K1307" s="704">
        <f t="shared" si="20"/>
        <v>290.39999999999998</v>
      </c>
      <c r="L1307" s="702" t="s">
        <v>6095</v>
      </c>
      <c r="M1307" s="702" t="s">
        <v>344</v>
      </c>
      <c r="N1307" s="703">
        <v>42544</v>
      </c>
      <c r="O1307" s="702" t="s">
        <v>72</v>
      </c>
    </row>
    <row r="1308" spans="1:15" s="705" customFormat="1" x14ac:dyDescent="0.2">
      <c r="A1308" s="702" t="s">
        <v>890</v>
      </c>
      <c r="B1308" s="702" t="s">
        <v>900</v>
      </c>
      <c r="C1308" s="702" t="s">
        <v>891</v>
      </c>
      <c r="D1308" s="702" t="s">
        <v>6091</v>
      </c>
      <c r="E1308" s="702" t="s">
        <v>6092</v>
      </c>
      <c r="F1308" s="702" t="s">
        <v>6093</v>
      </c>
      <c r="G1308" s="702" t="s">
        <v>6096</v>
      </c>
      <c r="H1308" s="703">
        <v>42549</v>
      </c>
      <c r="I1308" s="704">
        <v>116.16</v>
      </c>
      <c r="J1308" s="704">
        <v>1</v>
      </c>
      <c r="K1308" s="704">
        <f t="shared" si="20"/>
        <v>116.16</v>
      </c>
      <c r="L1308" s="702" t="s">
        <v>6097</v>
      </c>
      <c r="M1308" s="702" t="s">
        <v>344</v>
      </c>
      <c r="N1308" s="703">
        <v>42550</v>
      </c>
      <c r="O1308" s="702" t="s">
        <v>72</v>
      </c>
    </row>
    <row r="1309" spans="1:15" s="705" customFormat="1" x14ac:dyDescent="0.2">
      <c r="A1309" s="702" t="s">
        <v>890</v>
      </c>
      <c r="B1309" s="702" t="s">
        <v>900</v>
      </c>
      <c r="C1309" s="702" t="s">
        <v>891</v>
      </c>
      <c r="D1309" s="702" t="s">
        <v>6091</v>
      </c>
      <c r="E1309" s="702" t="s">
        <v>6092</v>
      </c>
      <c r="F1309" s="702" t="s">
        <v>6093</v>
      </c>
      <c r="G1309" s="702" t="s">
        <v>6098</v>
      </c>
      <c r="H1309" s="703">
        <v>42527</v>
      </c>
      <c r="I1309" s="704">
        <v>127.59</v>
      </c>
      <c r="J1309" s="704">
        <v>1</v>
      </c>
      <c r="K1309" s="704">
        <f t="shared" si="20"/>
        <v>127.59</v>
      </c>
      <c r="L1309" s="702" t="s">
        <v>6099</v>
      </c>
      <c r="M1309" s="702" t="s">
        <v>344</v>
      </c>
      <c r="N1309" s="703">
        <v>42528</v>
      </c>
      <c r="O1309" s="702" t="s">
        <v>72</v>
      </c>
    </row>
    <row r="1310" spans="1:15" s="705" customFormat="1" x14ac:dyDescent="0.2">
      <c r="A1310" s="702" t="s">
        <v>890</v>
      </c>
      <c r="B1310" s="702" t="s">
        <v>900</v>
      </c>
      <c r="C1310" s="702" t="s">
        <v>891</v>
      </c>
      <c r="D1310" s="702" t="s">
        <v>503</v>
      </c>
      <c r="E1310" s="702" t="s">
        <v>504</v>
      </c>
      <c r="F1310" s="702" t="s">
        <v>505</v>
      </c>
      <c r="G1310" s="702" t="s">
        <v>6100</v>
      </c>
      <c r="H1310" s="703">
        <v>42545</v>
      </c>
      <c r="I1310" s="704">
        <v>1321.32</v>
      </c>
      <c r="J1310" s="704">
        <v>1</v>
      </c>
      <c r="K1310" s="704">
        <f t="shared" si="20"/>
        <v>1321.32</v>
      </c>
      <c r="L1310" s="702" t="s">
        <v>6101</v>
      </c>
      <c r="M1310" s="702" t="s">
        <v>87</v>
      </c>
      <c r="N1310" s="703">
        <v>42548</v>
      </c>
      <c r="O1310" s="702" t="s">
        <v>72</v>
      </c>
    </row>
    <row r="1311" spans="1:15" s="705" customFormat="1" x14ac:dyDescent="0.2">
      <c r="A1311" s="702" t="s">
        <v>890</v>
      </c>
      <c r="B1311" s="702" t="s">
        <v>900</v>
      </c>
      <c r="C1311" s="702" t="s">
        <v>891</v>
      </c>
      <c r="D1311" s="702" t="s">
        <v>503</v>
      </c>
      <c r="E1311" s="702" t="s">
        <v>504</v>
      </c>
      <c r="F1311" s="702" t="s">
        <v>505</v>
      </c>
      <c r="G1311" s="702" t="s">
        <v>6102</v>
      </c>
      <c r="H1311" s="703">
        <v>42545</v>
      </c>
      <c r="I1311" s="704">
        <v>446.49</v>
      </c>
      <c r="J1311" s="704">
        <v>1</v>
      </c>
      <c r="K1311" s="704">
        <f t="shared" si="20"/>
        <v>446.49</v>
      </c>
      <c r="L1311" s="702" t="s">
        <v>6103</v>
      </c>
      <c r="M1311" s="702" t="s">
        <v>167</v>
      </c>
      <c r="N1311" s="703">
        <v>42548</v>
      </c>
      <c r="O1311" s="702" t="s">
        <v>72</v>
      </c>
    </row>
    <row r="1312" spans="1:15" s="705" customFormat="1" x14ac:dyDescent="0.2">
      <c r="A1312" s="702" t="s">
        <v>890</v>
      </c>
      <c r="B1312" s="702" t="s">
        <v>900</v>
      </c>
      <c r="C1312" s="702" t="s">
        <v>891</v>
      </c>
      <c r="D1312" s="702" t="s">
        <v>500</v>
      </c>
      <c r="E1312" s="702" t="s">
        <v>501</v>
      </c>
      <c r="F1312" s="702" t="s">
        <v>502</v>
      </c>
      <c r="G1312" s="702" t="s">
        <v>6104</v>
      </c>
      <c r="H1312" s="703">
        <v>42545</v>
      </c>
      <c r="I1312" s="704">
        <v>34.4</v>
      </c>
      <c r="J1312" s="704">
        <v>1</v>
      </c>
      <c r="K1312" s="704">
        <f t="shared" si="20"/>
        <v>34.4</v>
      </c>
      <c r="L1312" s="702"/>
      <c r="M1312" s="702" t="s">
        <v>674</v>
      </c>
      <c r="N1312" s="703">
        <v>42548</v>
      </c>
      <c r="O1312" s="702" t="s">
        <v>72</v>
      </c>
    </row>
    <row r="1313" spans="1:15" s="705" customFormat="1" x14ac:dyDescent="0.2">
      <c r="A1313" s="702" t="s">
        <v>890</v>
      </c>
      <c r="B1313" s="702" t="s">
        <v>900</v>
      </c>
      <c r="C1313" s="702" t="s">
        <v>891</v>
      </c>
      <c r="D1313" s="702" t="s">
        <v>500</v>
      </c>
      <c r="E1313" s="702" t="s">
        <v>501</v>
      </c>
      <c r="F1313" s="702" t="s">
        <v>502</v>
      </c>
      <c r="G1313" s="702" t="s">
        <v>6105</v>
      </c>
      <c r="H1313" s="703">
        <v>42537</v>
      </c>
      <c r="I1313" s="704">
        <v>37.659999999999997</v>
      </c>
      <c r="J1313" s="704">
        <v>1</v>
      </c>
      <c r="K1313" s="704">
        <f t="shared" si="20"/>
        <v>37.659999999999997</v>
      </c>
      <c r="L1313" s="702"/>
      <c r="M1313" s="702" t="s">
        <v>2831</v>
      </c>
      <c r="N1313" s="703">
        <v>42541</v>
      </c>
      <c r="O1313" s="702" t="s">
        <v>72</v>
      </c>
    </row>
    <row r="1314" spans="1:15" s="705" customFormat="1" x14ac:dyDescent="0.2">
      <c r="A1314" s="702" t="s">
        <v>890</v>
      </c>
      <c r="B1314" s="702" t="s">
        <v>900</v>
      </c>
      <c r="C1314" s="702" t="s">
        <v>891</v>
      </c>
      <c r="D1314" s="702" t="s">
        <v>500</v>
      </c>
      <c r="E1314" s="702" t="s">
        <v>501</v>
      </c>
      <c r="F1314" s="702" t="s">
        <v>502</v>
      </c>
      <c r="G1314" s="702" t="s">
        <v>6106</v>
      </c>
      <c r="H1314" s="703">
        <v>42521</v>
      </c>
      <c r="I1314" s="704">
        <v>111.26</v>
      </c>
      <c r="J1314" s="704">
        <v>1</v>
      </c>
      <c r="K1314" s="704">
        <f t="shared" si="20"/>
        <v>111.26</v>
      </c>
      <c r="L1314" s="702"/>
      <c r="M1314" s="702" t="s">
        <v>104</v>
      </c>
      <c r="N1314" s="703">
        <v>42528</v>
      </c>
      <c r="O1314" s="702" t="s">
        <v>72</v>
      </c>
    </row>
    <row r="1315" spans="1:15" s="705" customFormat="1" x14ac:dyDescent="0.2">
      <c r="A1315" s="702" t="s">
        <v>890</v>
      </c>
      <c r="B1315" s="702" t="s">
        <v>900</v>
      </c>
      <c r="C1315" s="702" t="s">
        <v>891</v>
      </c>
      <c r="D1315" s="702" t="s">
        <v>6107</v>
      </c>
      <c r="E1315" s="702" t="s">
        <v>6108</v>
      </c>
      <c r="F1315" s="702" t="s">
        <v>6109</v>
      </c>
      <c r="G1315" s="702" t="s">
        <v>6110</v>
      </c>
      <c r="H1315" s="703">
        <v>42521</v>
      </c>
      <c r="I1315" s="704">
        <v>151.27000000000001</v>
      </c>
      <c r="J1315" s="704">
        <v>1</v>
      </c>
      <c r="K1315" s="704">
        <f t="shared" si="20"/>
        <v>151.27000000000001</v>
      </c>
      <c r="L1315" s="702" t="s">
        <v>6111</v>
      </c>
      <c r="M1315" s="702" t="s">
        <v>406</v>
      </c>
      <c r="N1315" s="703">
        <v>42529</v>
      </c>
      <c r="O1315" s="702" t="s">
        <v>72</v>
      </c>
    </row>
    <row r="1316" spans="1:15" s="705" customFormat="1" x14ac:dyDescent="0.2">
      <c r="A1316" s="702" t="s">
        <v>890</v>
      </c>
      <c r="B1316" s="702" t="s">
        <v>900</v>
      </c>
      <c r="C1316" s="702" t="s">
        <v>891</v>
      </c>
      <c r="D1316" s="702" t="s">
        <v>6107</v>
      </c>
      <c r="E1316" s="702" t="s">
        <v>6108</v>
      </c>
      <c r="F1316" s="702" t="s">
        <v>6109</v>
      </c>
      <c r="G1316" s="702" t="s">
        <v>6112</v>
      </c>
      <c r="H1316" s="703">
        <v>42515</v>
      </c>
      <c r="I1316" s="704">
        <v>84.7</v>
      </c>
      <c r="J1316" s="704">
        <v>1</v>
      </c>
      <c r="K1316" s="704">
        <f t="shared" si="20"/>
        <v>84.7</v>
      </c>
      <c r="L1316" s="702"/>
      <c r="M1316" s="702" t="s">
        <v>132</v>
      </c>
      <c r="N1316" s="703">
        <v>42524</v>
      </c>
      <c r="O1316" s="702" t="s">
        <v>72</v>
      </c>
    </row>
    <row r="1317" spans="1:15" s="705" customFormat="1" x14ac:dyDescent="0.2">
      <c r="A1317" s="702" t="s">
        <v>890</v>
      </c>
      <c r="B1317" s="702" t="s">
        <v>900</v>
      </c>
      <c r="C1317" s="702" t="s">
        <v>891</v>
      </c>
      <c r="D1317" s="702" t="s">
        <v>6113</v>
      </c>
      <c r="E1317" s="702" t="s">
        <v>6114</v>
      </c>
      <c r="F1317" s="702" t="s">
        <v>6115</v>
      </c>
      <c r="G1317" s="702" t="s">
        <v>6116</v>
      </c>
      <c r="H1317" s="703">
        <v>42529</v>
      </c>
      <c r="I1317" s="704">
        <v>181.43</v>
      </c>
      <c r="J1317" s="704">
        <v>1</v>
      </c>
      <c r="K1317" s="704">
        <f t="shared" si="20"/>
        <v>181.43</v>
      </c>
      <c r="L1317" s="702" t="s">
        <v>6117</v>
      </c>
      <c r="M1317" s="702" t="s">
        <v>418</v>
      </c>
      <c r="N1317" s="703">
        <v>42548</v>
      </c>
      <c r="O1317" s="702" t="s">
        <v>72</v>
      </c>
    </row>
    <row r="1318" spans="1:15" s="705" customFormat="1" x14ac:dyDescent="0.2">
      <c r="A1318" s="702" t="s">
        <v>890</v>
      </c>
      <c r="B1318" s="702" t="s">
        <v>900</v>
      </c>
      <c r="C1318" s="702" t="s">
        <v>891</v>
      </c>
      <c r="D1318" s="702" t="s">
        <v>341</v>
      </c>
      <c r="E1318" s="702" t="s">
        <v>342</v>
      </c>
      <c r="F1318" s="702" t="s">
        <v>343</v>
      </c>
      <c r="G1318" s="702" t="s">
        <v>6118</v>
      </c>
      <c r="H1318" s="703">
        <v>42536</v>
      </c>
      <c r="I1318" s="704">
        <v>347.27</v>
      </c>
      <c r="J1318" s="704">
        <v>1</v>
      </c>
      <c r="K1318" s="704">
        <f t="shared" si="20"/>
        <v>347.27</v>
      </c>
      <c r="L1318" s="702" t="s">
        <v>6119</v>
      </c>
      <c r="M1318" s="702" t="s">
        <v>299</v>
      </c>
      <c r="N1318" s="703">
        <v>42541</v>
      </c>
      <c r="O1318" s="702" t="s">
        <v>72</v>
      </c>
    </row>
    <row r="1319" spans="1:15" s="705" customFormat="1" x14ac:dyDescent="0.2">
      <c r="A1319" s="702" t="s">
        <v>890</v>
      </c>
      <c r="B1319" s="702" t="s">
        <v>900</v>
      </c>
      <c r="C1319" s="702" t="s">
        <v>891</v>
      </c>
      <c r="D1319" s="702" t="s">
        <v>341</v>
      </c>
      <c r="E1319" s="702" t="s">
        <v>342</v>
      </c>
      <c r="F1319" s="702" t="s">
        <v>343</v>
      </c>
      <c r="G1319" s="702" t="s">
        <v>6120</v>
      </c>
      <c r="H1319" s="703">
        <v>42530</v>
      </c>
      <c r="I1319" s="704">
        <v>115</v>
      </c>
      <c r="J1319" s="704">
        <v>1</v>
      </c>
      <c r="K1319" s="704">
        <f t="shared" si="20"/>
        <v>115</v>
      </c>
      <c r="L1319" s="702" t="s">
        <v>6121</v>
      </c>
      <c r="M1319" s="702" t="s">
        <v>299</v>
      </c>
      <c r="N1319" s="703">
        <v>42534</v>
      </c>
      <c r="O1319" s="702" t="s">
        <v>72</v>
      </c>
    </row>
    <row r="1320" spans="1:15" s="705" customFormat="1" x14ac:dyDescent="0.2">
      <c r="A1320" s="702" t="s">
        <v>890</v>
      </c>
      <c r="B1320" s="702" t="s">
        <v>900</v>
      </c>
      <c r="C1320" s="702" t="s">
        <v>891</v>
      </c>
      <c r="D1320" s="702" t="s">
        <v>341</v>
      </c>
      <c r="E1320" s="702" t="s">
        <v>342</v>
      </c>
      <c r="F1320" s="702" t="s">
        <v>343</v>
      </c>
      <c r="G1320" s="702" t="s">
        <v>6122</v>
      </c>
      <c r="H1320" s="703">
        <v>42530</v>
      </c>
      <c r="I1320" s="704">
        <v>243.21</v>
      </c>
      <c r="J1320" s="704">
        <v>1</v>
      </c>
      <c r="K1320" s="704">
        <f t="shared" si="20"/>
        <v>243.21</v>
      </c>
      <c r="L1320" s="702" t="s">
        <v>6123</v>
      </c>
      <c r="M1320" s="702" t="s">
        <v>299</v>
      </c>
      <c r="N1320" s="703">
        <v>42534</v>
      </c>
      <c r="O1320" s="702" t="s">
        <v>72</v>
      </c>
    </row>
    <row r="1321" spans="1:15" s="705" customFormat="1" x14ac:dyDescent="0.2">
      <c r="A1321" s="702" t="s">
        <v>890</v>
      </c>
      <c r="B1321" s="702" t="s">
        <v>900</v>
      </c>
      <c r="C1321" s="702" t="s">
        <v>891</v>
      </c>
      <c r="D1321" s="702" t="s">
        <v>341</v>
      </c>
      <c r="E1321" s="702" t="s">
        <v>342</v>
      </c>
      <c r="F1321" s="702" t="s">
        <v>343</v>
      </c>
      <c r="G1321" s="702" t="s">
        <v>6124</v>
      </c>
      <c r="H1321" s="703">
        <v>42528</v>
      </c>
      <c r="I1321" s="704">
        <v>101.64</v>
      </c>
      <c r="J1321" s="704">
        <v>1</v>
      </c>
      <c r="K1321" s="704">
        <f t="shared" si="20"/>
        <v>101.64</v>
      </c>
      <c r="L1321" s="702" t="s">
        <v>6125</v>
      </c>
      <c r="M1321" s="702" t="s">
        <v>132</v>
      </c>
      <c r="N1321" s="703">
        <v>42534</v>
      </c>
      <c r="O1321" s="702" t="s">
        <v>72</v>
      </c>
    </row>
    <row r="1322" spans="1:15" s="705" customFormat="1" x14ac:dyDescent="0.2">
      <c r="A1322" s="702" t="s">
        <v>890</v>
      </c>
      <c r="B1322" s="702" t="s">
        <v>900</v>
      </c>
      <c r="C1322" s="702" t="s">
        <v>891</v>
      </c>
      <c r="D1322" s="702" t="s">
        <v>6126</v>
      </c>
      <c r="E1322" s="702" t="s">
        <v>6127</v>
      </c>
      <c r="F1322" s="702" t="s">
        <v>6128</v>
      </c>
      <c r="G1322" s="702" t="s">
        <v>6129</v>
      </c>
      <c r="H1322" s="703">
        <v>42543</v>
      </c>
      <c r="I1322" s="704">
        <v>95.75</v>
      </c>
      <c r="J1322" s="704">
        <v>1</v>
      </c>
      <c r="K1322" s="704">
        <f t="shared" si="20"/>
        <v>95.75</v>
      </c>
      <c r="L1322" s="702" t="s">
        <v>6130</v>
      </c>
      <c r="M1322" s="702" t="s">
        <v>557</v>
      </c>
      <c r="N1322" s="703">
        <v>42544</v>
      </c>
      <c r="O1322" s="702" t="s">
        <v>72</v>
      </c>
    </row>
    <row r="1323" spans="1:15" s="705" customFormat="1" x14ac:dyDescent="0.2">
      <c r="A1323" s="702" t="s">
        <v>890</v>
      </c>
      <c r="B1323" s="702" t="s">
        <v>900</v>
      </c>
      <c r="C1323" s="702" t="s">
        <v>891</v>
      </c>
      <c r="D1323" s="702" t="s">
        <v>6126</v>
      </c>
      <c r="E1323" s="702" t="s">
        <v>6127</v>
      </c>
      <c r="F1323" s="702" t="s">
        <v>6128</v>
      </c>
      <c r="G1323" s="702" t="s">
        <v>6131</v>
      </c>
      <c r="H1323" s="703">
        <v>42542</v>
      </c>
      <c r="I1323" s="704">
        <v>20.13</v>
      </c>
      <c r="J1323" s="704">
        <v>1</v>
      </c>
      <c r="K1323" s="704">
        <f t="shared" si="20"/>
        <v>20.13</v>
      </c>
      <c r="L1323" s="702" t="s">
        <v>6132</v>
      </c>
      <c r="M1323" s="702" t="s">
        <v>557</v>
      </c>
      <c r="N1323" s="703">
        <v>42543</v>
      </c>
      <c r="O1323" s="702" t="s">
        <v>72</v>
      </c>
    </row>
    <row r="1324" spans="1:15" s="705" customFormat="1" x14ac:dyDescent="0.2">
      <c r="A1324" s="702" t="s">
        <v>890</v>
      </c>
      <c r="B1324" s="702" t="s">
        <v>900</v>
      </c>
      <c r="C1324" s="702" t="s">
        <v>891</v>
      </c>
      <c r="D1324" s="702" t="s">
        <v>6133</v>
      </c>
      <c r="E1324" s="702" t="s">
        <v>6134</v>
      </c>
      <c r="F1324" s="702" t="s">
        <v>6135</v>
      </c>
      <c r="G1324" s="702" t="s">
        <v>6136</v>
      </c>
      <c r="H1324" s="703">
        <v>42445</v>
      </c>
      <c r="I1324" s="704">
        <v>513.02</v>
      </c>
      <c r="J1324" s="704">
        <v>1</v>
      </c>
      <c r="K1324" s="704">
        <f t="shared" si="20"/>
        <v>513.02</v>
      </c>
      <c r="L1324" s="702" t="s">
        <v>6137</v>
      </c>
      <c r="M1324" s="702" t="s">
        <v>418</v>
      </c>
      <c r="N1324" s="703">
        <v>42534</v>
      </c>
      <c r="O1324" s="702" t="s">
        <v>72</v>
      </c>
    </row>
    <row r="1325" spans="1:15" s="705" customFormat="1" x14ac:dyDescent="0.2">
      <c r="A1325" s="702" t="s">
        <v>890</v>
      </c>
      <c r="B1325" s="702" t="s">
        <v>900</v>
      </c>
      <c r="C1325" s="702" t="s">
        <v>891</v>
      </c>
      <c r="D1325" s="702" t="s">
        <v>6133</v>
      </c>
      <c r="E1325" s="702" t="s">
        <v>6134</v>
      </c>
      <c r="F1325" s="702" t="s">
        <v>6135</v>
      </c>
      <c r="G1325" s="702" t="s">
        <v>6138</v>
      </c>
      <c r="H1325" s="703">
        <v>42445</v>
      </c>
      <c r="I1325" s="704">
        <v>125.9</v>
      </c>
      <c r="J1325" s="704">
        <v>1</v>
      </c>
      <c r="K1325" s="704">
        <f t="shared" si="20"/>
        <v>125.9</v>
      </c>
      <c r="L1325" s="702" t="s">
        <v>6139</v>
      </c>
      <c r="M1325" s="702" t="s">
        <v>418</v>
      </c>
      <c r="N1325" s="703">
        <v>42534</v>
      </c>
      <c r="O1325" s="702" t="s">
        <v>72</v>
      </c>
    </row>
    <row r="1326" spans="1:15" s="705" customFormat="1" x14ac:dyDescent="0.2">
      <c r="A1326" s="702" t="s">
        <v>890</v>
      </c>
      <c r="B1326" s="702" t="s">
        <v>900</v>
      </c>
      <c r="C1326" s="702" t="s">
        <v>891</v>
      </c>
      <c r="D1326" s="702" t="s">
        <v>6140</v>
      </c>
      <c r="E1326" s="702" t="s">
        <v>6141</v>
      </c>
      <c r="F1326" s="702" t="s">
        <v>6142</v>
      </c>
      <c r="G1326" s="702" t="s">
        <v>6143</v>
      </c>
      <c r="H1326" s="703">
        <v>42521</v>
      </c>
      <c r="I1326" s="704">
        <v>65.63</v>
      </c>
      <c r="J1326" s="704">
        <v>1</v>
      </c>
      <c r="K1326" s="704">
        <f t="shared" si="20"/>
        <v>65.63</v>
      </c>
      <c r="L1326" s="702"/>
      <c r="M1326" s="702" t="s">
        <v>304</v>
      </c>
      <c r="N1326" s="703">
        <v>42550</v>
      </c>
      <c r="O1326" s="702" t="s">
        <v>72</v>
      </c>
    </row>
    <row r="1327" spans="1:15" s="705" customFormat="1" x14ac:dyDescent="0.2">
      <c r="A1327" s="702" t="s">
        <v>890</v>
      </c>
      <c r="B1327" s="702" t="s">
        <v>900</v>
      </c>
      <c r="C1327" s="702" t="s">
        <v>891</v>
      </c>
      <c r="D1327" s="702" t="s">
        <v>142</v>
      </c>
      <c r="E1327" s="702" t="s">
        <v>143</v>
      </c>
      <c r="F1327" s="702" t="s">
        <v>144</v>
      </c>
      <c r="G1327" s="702" t="s">
        <v>6144</v>
      </c>
      <c r="H1327" s="703">
        <v>42542</v>
      </c>
      <c r="I1327" s="704">
        <v>400.51</v>
      </c>
      <c r="J1327" s="704">
        <v>1</v>
      </c>
      <c r="K1327" s="704">
        <f t="shared" si="20"/>
        <v>400.51</v>
      </c>
      <c r="L1327" s="702" t="s">
        <v>6145</v>
      </c>
      <c r="M1327" s="702" t="s">
        <v>419</v>
      </c>
      <c r="N1327" s="703">
        <v>42542</v>
      </c>
      <c r="O1327" s="702" t="s">
        <v>72</v>
      </c>
    </row>
    <row r="1328" spans="1:15" s="705" customFormat="1" x14ac:dyDescent="0.2">
      <c r="A1328" s="702" t="s">
        <v>890</v>
      </c>
      <c r="B1328" s="702" t="s">
        <v>900</v>
      </c>
      <c r="C1328" s="702" t="s">
        <v>891</v>
      </c>
      <c r="D1328" s="702" t="s">
        <v>142</v>
      </c>
      <c r="E1328" s="702" t="s">
        <v>143</v>
      </c>
      <c r="F1328" s="702" t="s">
        <v>144</v>
      </c>
      <c r="G1328" s="702" t="s">
        <v>6146</v>
      </c>
      <c r="H1328" s="703">
        <v>42542</v>
      </c>
      <c r="I1328" s="704">
        <v>264.99</v>
      </c>
      <c r="J1328" s="704">
        <v>1</v>
      </c>
      <c r="K1328" s="704">
        <f t="shared" si="20"/>
        <v>264.99</v>
      </c>
      <c r="L1328" s="702" t="s">
        <v>6147</v>
      </c>
      <c r="M1328" s="702" t="s">
        <v>419</v>
      </c>
      <c r="N1328" s="703">
        <v>42542</v>
      </c>
      <c r="O1328" s="702" t="s">
        <v>72</v>
      </c>
    </row>
    <row r="1329" spans="1:15" s="705" customFormat="1" x14ac:dyDescent="0.2">
      <c r="A1329" s="702" t="s">
        <v>890</v>
      </c>
      <c r="B1329" s="702" t="s">
        <v>900</v>
      </c>
      <c r="C1329" s="702" t="s">
        <v>891</v>
      </c>
      <c r="D1329" s="702" t="s">
        <v>142</v>
      </c>
      <c r="E1329" s="702" t="s">
        <v>143</v>
      </c>
      <c r="F1329" s="702" t="s">
        <v>144</v>
      </c>
      <c r="G1329" s="702" t="s">
        <v>6148</v>
      </c>
      <c r="H1329" s="703">
        <v>42542</v>
      </c>
      <c r="I1329" s="704">
        <v>440.44</v>
      </c>
      <c r="J1329" s="704">
        <v>1</v>
      </c>
      <c r="K1329" s="704">
        <f t="shared" si="20"/>
        <v>440.44</v>
      </c>
      <c r="L1329" s="702" t="s">
        <v>6149</v>
      </c>
      <c r="M1329" s="702" t="s">
        <v>192</v>
      </c>
      <c r="N1329" s="703">
        <v>42542</v>
      </c>
      <c r="O1329" s="702" t="s">
        <v>72</v>
      </c>
    </row>
    <row r="1330" spans="1:15" s="705" customFormat="1" x14ac:dyDescent="0.2">
      <c r="A1330" s="702" t="s">
        <v>890</v>
      </c>
      <c r="B1330" s="702" t="s">
        <v>900</v>
      </c>
      <c r="C1330" s="702" t="s">
        <v>891</v>
      </c>
      <c r="D1330" s="702" t="s">
        <v>142</v>
      </c>
      <c r="E1330" s="702" t="s">
        <v>143</v>
      </c>
      <c r="F1330" s="702" t="s">
        <v>144</v>
      </c>
      <c r="G1330" s="702" t="s">
        <v>6150</v>
      </c>
      <c r="H1330" s="703">
        <v>42537</v>
      </c>
      <c r="I1330" s="704">
        <v>578.38</v>
      </c>
      <c r="J1330" s="704">
        <v>1</v>
      </c>
      <c r="K1330" s="704">
        <f t="shared" si="20"/>
        <v>578.38</v>
      </c>
      <c r="L1330" s="702"/>
      <c r="M1330" s="702" t="s">
        <v>419</v>
      </c>
      <c r="N1330" s="703">
        <v>42538</v>
      </c>
      <c r="O1330" s="702" t="s">
        <v>72</v>
      </c>
    </row>
    <row r="1331" spans="1:15" s="705" customFormat="1" x14ac:dyDescent="0.2">
      <c r="A1331" s="702" t="s">
        <v>890</v>
      </c>
      <c r="B1331" s="702" t="s">
        <v>900</v>
      </c>
      <c r="C1331" s="702" t="s">
        <v>891</v>
      </c>
      <c r="D1331" s="702" t="s">
        <v>142</v>
      </c>
      <c r="E1331" s="702" t="s">
        <v>143</v>
      </c>
      <c r="F1331" s="702" t="s">
        <v>144</v>
      </c>
      <c r="G1331" s="702" t="s">
        <v>6151</v>
      </c>
      <c r="H1331" s="703">
        <v>42548</v>
      </c>
      <c r="I1331" s="704">
        <v>713.9</v>
      </c>
      <c r="J1331" s="704">
        <v>1</v>
      </c>
      <c r="K1331" s="704">
        <f t="shared" si="20"/>
        <v>713.9</v>
      </c>
      <c r="L1331" s="702" t="s">
        <v>6152</v>
      </c>
      <c r="M1331" s="702" t="s">
        <v>167</v>
      </c>
      <c r="N1331" s="703">
        <v>42549</v>
      </c>
      <c r="O1331" s="702" t="s">
        <v>72</v>
      </c>
    </row>
    <row r="1332" spans="1:15" s="705" customFormat="1" x14ac:dyDescent="0.2">
      <c r="A1332" s="702" t="s">
        <v>890</v>
      </c>
      <c r="B1332" s="702" t="s">
        <v>900</v>
      </c>
      <c r="C1332" s="702" t="s">
        <v>891</v>
      </c>
      <c r="D1332" s="702" t="s">
        <v>6153</v>
      </c>
      <c r="E1332" s="702" t="s">
        <v>6154</v>
      </c>
      <c r="F1332" s="702" t="s">
        <v>6155</v>
      </c>
      <c r="G1332" s="702" t="s">
        <v>6156</v>
      </c>
      <c r="H1332" s="703">
        <v>42535</v>
      </c>
      <c r="I1332" s="704">
        <v>861.94</v>
      </c>
      <c r="J1332" s="704">
        <v>1</v>
      </c>
      <c r="K1332" s="704">
        <f t="shared" si="20"/>
        <v>861.94</v>
      </c>
      <c r="L1332" s="702"/>
      <c r="M1332" s="702" t="s">
        <v>4415</v>
      </c>
      <c r="N1332" s="703">
        <v>42542</v>
      </c>
      <c r="O1332" s="702" t="s">
        <v>72</v>
      </c>
    </row>
    <row r="1333" spans="1:15" s="705" customFormat="1" x14ac:dyDescent="0.2">
      <c r="A1333" s="702" t="s">
        <v>890</v>
      </c>
      <c r="B1333" s="702" t="s">
        <v>900</v>
      </c>
      <c r="C1333" s="702" t="s">
        <v>891</v>
      </c>
      <c r="D1333" s="702" t="s">
        <v>6157</v>
      </c>
      <c r="E1333" s="702" t="s">
        <v>6158</v>
      </c>
      <c r="F1333" s="702" t="s">
        <v>6159</v>
      </c>
      <c r="G1333" s="702" t="s">
        <v>6160</v>
      </c>
      <c r="H1333" s="703">
        <v>42529</v>
      </c>
      <c r="I1333" s="704">
        <v>1179.75</v>
      </c>
      <c r="J1333" s="704">
        <v>1</v>
      </c>
      <c r="K1333" s="704">
        <f t="shared" si="20"/>
        <v>1179.75</v>
      </c>
      <c r="L1333" s="702"/>
      <c r="M1333" s="702" t="s">
        <v>132</v>
      </c>
      <c r="N1333" s="703">
        <v>42531</v>
      </c>
      <c r="O1333" s="702" t="s">
        <v>72</v>
      </c>
    </row>
    <row r="1334" spans="1:15" s="705" customFormat="1" x14ac:dyDescent="0.2">
      <c r="A1334" s="702" t="s">
        <v>890</v>
      </c>
      <c r="B1334" s="702" t="s">
        <v>900</v>
      </c>
      <c r="C1334" s="702" t="s">
        <v>891</v>
      </c>
      <c r="D1334" s="702" t="s">
        <v>384</v>
      </c>
      <c r="E1334" s="702" t="s">
        <v>385</v>
      </c>
      <c r="F1334" s="702" t="s">
        <v>386</v>
      </c>
      <c r="G1334" s="702" t="s">
        <v>6161</v>
      </c>
      <c r="H1334" s="703">
        <v>42545</v>
      </c>
      <c r="I1334" s="704">
        <v>174.23</v>
      </c>
      <c r="J1334" s="704">
        <v>1</v>
      </c>
      <c r="K1334" s="704">
        <f t="shared" si="20"/>
        <v>174.23</v>
      </c>
      <c r="L1334" s="702" t="s">
        <v>6162</v>
      </c>
      <c r="M1334" s="702" t="s">
        <v>87</v>
      </c>
      <c r="N1334" s="703">
        <v>42549</v>
      </c>
      <c r="O1334" s="702" t="s">
        <v>72</v>
      </c>
    </row>
    <row r="1335" spans="1:15" s="705" customFormat="1" x14ac:dyDescent="0.2">
      <c r="A1335" s="702" t="s">
        <v>890</v>
      </c>
      <c r="B1335" s="702" t="s">
        <v>900</v>
      </c>
      <c r="C1335" s="702" t="s">
        <v>891</v>
      </c>
      <c r="D1335" s="702" t="s">
        <v>384</v>
      </c>
      <c r="E1335" s="702" t="s">
        <v>385</v>
      </c>
      <c r="F1335" s="702" t="s">
        <v>386</v>
      </c>
      <c r="G1335" s="702" t="s">
        <v>6163</v>
      </c>
      <c r="H1335" s="703">
        <v>42545</v>
      </c>
      <c r="I1335" s="704">
        <v>374.22</v>
      </c>
      <c r="J1335" s="704">
        <v>1</v>
      </c>
      <c r="K1335" s="704">
        <f t="shared" si="20"/>
        <v>374.22</v>
      </c>
      <c r="L1335" s="702" t="s">
        <v>6164</v>
      </c>
      <c r="M1335" s="702" t="s">
        <v>87</v>
      </c>
      <c r="N1335" s="703">
        <v>42549</v>
      </c>
      <c r="O1335" s="702" t="s">
        <v>72</v>
      </c>
    </row>
    <row r="1336" spans="1:15" s="705" customFormat="1" x14ac:dyDescent="0.2">
      <c r="A1336" s="702" t="s">
        <v>890</v>
      </c>
      <c r="B1336" s="702" t="s">
        <v>900</v>
      </c>
      <c r="C1336" s="702" t="s">
        <v>891</v>
      </c>
      <c r="D1336" s="702" t="s">
        <v>384</v>
      </c>
      <c r="E1336" s="702" t="s">
        <v>385</v>
      </c>
      <c r="F1336" s="702" t="s">
        <v>386</v>
      </c>
      <c r="G1336" s="702" t="s">
        <v>6165</v>
      </c>
      <c r="H1336" s="703">
        <v>42545</v>
      </c>
      <c r="I1336" s="704">
        <v>108.66</v>
      </c>
      <c r="J1336" s="704">
        <v>1</v>
      </c>
      <c r="K1336" s="704">
        <f t="shared" si="20"/>
        <v>108.66</v>
      </c>
      <c r="L1336" s="702" t="s">
        <v>6166</v>
      </c>
      <c r="M1336" s="702" t="s">
        <v>419</v>
      </c>
      <c r="N1336" s="703">
        <v>42549</v>
      </c>
      <c r="O1336" s="702" t="s">
        <v>72</v>
      </c>
    </row>
    <row r="1337" spans="1:15" s="705" customFormat="1" x14ac:dyDescent="0.2">
      <c r="A1337" s="702" t="s">
        <v>890</v>
      </c>
      <c r="B1337" s="702" t="s">
        <v>900</v>
      </c>
      <c r="C1337" s="702" t="s">
        <v>891</v>
      </c>
      <c r="D1337" s="702" t="s">
        <v>384</v>
      </c>
      <c r="E1337" s="702" t="s">
        <v>385</v>
      </c>
      <c r="F1337" s="702" t="s">
        <v>386</v>
      </c>
      <c r="G1337" s="702" t="s">
        <v>6167</v>
      </c>
      <c r="H1337" s="703">
        <v>42545</v>
      </c>
      <c r="I1337" s="704">
        <v>177.48</v>
      </c>
      <c r="J1337" s="704">
        <v>1</v>
      </c>
      <c r="K1337" s="704">
        <f t="shared" si="20"/>
        <v>177.48</v>
      </c>
      <c r="L1337" s="702" t="s">
        <v>6168</v>
      </c>
      <c r="M1337" s="702" t="s">
        <v>87</v>
      </c>
      <c r="N1337" s="703">
        <v>42549</v>
      </c>
      <c r="O1337" s="702" t="s">
        <v>72</v>
      </c>
    </row>
    <row r="1338" spans="1:15" s="705" customFormat="1" x14ac:dyDescent="0.2">
      <c r="A1338" s="702" t="s">
        <v>890</v>
      </c>
      <c r="B1338" s="702" t="s">
        <v>900</v>
      </c>
      <c r="C1338" s="702" t="s">
        <v>891</v>
      </c>
      <c r="D1338" s="702" t="s">
        <v>384</v>
      </c>
      <c r="E1338" s="702" t="s">
        <v>385</v>
      </c>
      <c r="F1338" s="702" t="s">
        <v>386</v>
      </c>
      <c r="G1338" s="702" t="s">
        <v>6169</v>
      </c>
      <c r="H1338" s="703">
        <v>42545</v>
      </c>
      <c r="I1338" s="704">
        <v>154.93</v>
      </c>
      <c r="J1338" s="704">
        <v>1</v>
      </c>
      <c r="K1338" s="704">
        <f t="shared" si="20"/>
        <v>154.93</v>
      </c>
      <c r="L1338" s="702" t="s">
        <v>6170</v>
      </c>
      <c r="M1338" s="702" t="s">
        <v>299</v>
      </c>
      <c r="N1338" s="703">
        <v>42549</v>
      </c>
      <c r="O1338" s="702" t="s">
        <v>72</v>
      </c>
    </row>
    <row r="1339" spans="1:15" s="705" customFormat="1" x14ac:dyDescent="0.2">
      <c r="A1339" s="702" t="s">
        <v>890</v>
      </c>
      <c r="B1339" s="702" t="s">
        <v>900</v>
      </c>
      <c r="C1339" s="702" t="s">
        <v>891</v>
      </c>
      <c r="D1339" s="702" t="s">
        <v>384</v>
      </c>
      <c r="E1339" s="702" t="s">
        <v>385</v>
      </c>
      <c r="F1339" s="702" t="s">
        <v>386</v>
      </c>
      <c r="G1339" s="702" t="s">
        <v>6171</v>
      </c>
      <c r="H1339" s="703">
        <v>42538</v>
      </c>
      <c r="I1339" s="704">
        <v>210.73</v>
      </c>
      <c r="J1339" s="704">
        <v>1</v>
      </c>
      <c r="K1339" s="704">
        <f t="shared" si="20"/>
        <v>210.73</v>
      </c>
      <c r="L1339" s="702" t="s">
        <v>6172</v>
      </c>
      <c r="M1339" s="702" t="s">
        <v>419</v>
      </c>
      <c r="N1339" s="703">
        <v>42542</v>
      </c>
      <c r="O1339" s="702" t="s">
        <v>72</v>
      </c>
    </row>
    <row r="1340" spans="1:15" s="705" customFormat="1" x14ac:dyDescent="0.2">
      <c r="A1340" s="702" t="s">
        <v>890</v>
      </c>
      <c r="B1340" s="702" t="s">
        <v>900</v>
      </c>
      <c r="C1340" s="702" t="s">
        <v>891</v>
      </c>
      <c r="D1340" s="702" t="s">
        <v>384</v>
      </c>
      <c r="E1340" s="702" t="s">
        <v>385</v>
      </c>
      <c r="F1340" s="702" t="s">
        <v>386</v>
      </c>
      <c r="G1340" s="702" t="s">
        <v>6173</v>
      </c>
      <c r="H1340" s="703">
        <v>42538</v>
      </c>
      <c r="I1340" s="704">
        <v>329.08</v>
      </c>
      <c r="J1340" s="704">
        <v>1</v>
      </c>
      <c r="K1340" s="704">
        <f t="shared" si="20"/>
        <v>329.08</v>
      </c>
      <c r="L1340" s="702" t="s">
        <v>6174</v>
      </c>
      <c r="M1340" s="702" t="s">
        <v>418</v>
      </c>
      <c r="N1340" s="703">
        <v>42542</v>
      </c>
      <c r="O1340" s="702" t="s">
        <v>72</v>
      </c>
    </row>
    <row r="1341" spans="1:15" s="705" customFormat="1" x14ac:dyDescent="0.2">
      <c r="A1341" s="702" t="s">
        <v>890</v>
      </c>
      <c r="B1341" s="702" t="s">
        <v>900</v>
      </c>
      <c r="C1341" s="702" t="s">
        <v>891</v>
      </c>
      <c r="D1341" s="702" t="s">
        <v>384</v>
      </c>
      <c r="E1341" s="702" t="s">
        <v>385</v>
      </c>
      <c r="F1341" s="702" t="s">
        <v>386</v>
      </c>
      <c r="G1341" s="702" t="s">
        <v>6175</v>
      </c>
      <c r="H1341" s="703">
        <v>42536</v>
      </c>
      <c r="I1341" s="704">
        <v>647.35</v>
      </c>
      <c r="J1341" s="704">
        <v>1</v>
      </c>
      <c r="K1341" s="704">
        <f t="shared" si="20"/>
        <v>647.35</v>
      </c>
      <c r="L1341" s="702" t="s">
        <v>6176</v>
      </c>
      <c r="M1341" s="702" t="s">
        <v>299</v>
      </c>
      <c r="N1341" s="703">
        <v>42537</v>
      </c>
      <c r="O1341" s="702" t="s">
        <v>72</v>
      </c>
    </row>
    <row r="1342" spans="1:15" s="705" customFormat="1" x14ac:dyDescent="0.2">
      <c r="A1342" s="702" t="s">
        <v>890</v>
      </c>
      <c r="B1342" s="702" t="s">
        <v>900</v>
      </c>
      <c r="C1342" s="702" t="s">
        <v>891</v>
      </c>
      <c r="D1342" s="702" t="s">
        <v>384</v>
      </c>
      <c r="E1342" s="702" t="s">
        <v>385</v>
      </c>
      <c r="F1342" s="702" t="s">
        <v>386</v>
      </c>
      <c r="G1342" s="702" t="s">
        <v>6177</v>
      </c>
      <c r="H1342" s="703">
        <v>42531</v>
      </c>
      <c r="I1342" s="704">
        <v>80.819999999999993</v>
      </c>
      <c r="J1342" s="704">
        <v>1</v>
      </c>
      <c r="K1342" s="704">
        <f t="shared" si="20"/>
        <v>80.819999999999993</v>
      </c>
      <c r="L1342" s="702" t="s">
        <v>6178</v>
      </c>
      <c r="M1342" s="702" t="s">
        <v>192</v>
      </c>
      <c r="N1342" s="703">
        <v>42534</v>
      </c>
      <c r="O1342" s="702" t="s">
        <v>72</v>
      </c>
    </row>
    <row r="1343" spans="1:15" s="705" customFormat="1" x14ac:dyDescent="0.2">
      <c r="A1343" s="702" t="s">
        <v>890</v>
      </c>
      <c r="B1343" s="702" t="s">
        <v>900</v>
      </c>
      <c r="C1343" s="702" t="s">
        <v>891</v>
      </c>
      <c r="D1343" s="702" t="s">
        <v>384</v>
      </c>
      <c r="E1343" s="702" t="s">
        <v>385</v>
      </c>
      <c r="F1343" s="702" t="s">
        <v>386</v>
      </c>
      <c r="G1343" s="702" t="s">
        <v>6179</v>
      </c>
      <c r="H1343" s="703">
        <v>42529</v>
      </c>
      <c r="I1343" s="704">
        <v>49.28</v>
      </c>
      <c r="J1343" s="704">
        <v>1</v>
      </c>
      <c r="K1343" s="704">
        <f t="shared" si="20"/>
        <v>49.28</v>
      </c>
      <c r="L1343" s="702" t="s">
        <v>6180</v>
      </c>
      <c r="M1343" s="702" t="s">
        <v>299</v>
      </c>
      <c r="N1343" s="703">
        <v>42531</v>
      </c>
      <c r="O1343" s="702" t="s">
        <v>72</v>
      </c>
    </row>
    <row r="1344" spans="1:15" s="705" customFormat="1" x14ac:dyDescent="0.2">
      <c r="A1344" s="702" t="s">
        <v>890</v>
      </c>
      <c r="B1344" s="702" t="s">
        <v>900</v>
      </c>
      <c r="C1344" s="702" t="s">
        <v>891</v>
      </c>
      <c r="D1344" s="702" t="s">
        <v>384</v>
      </c>
      <c r="E1344" s="702" t="s">
        <v>385</v>
      </c>
      <c r="F1344" s="702" t="s">
        <v>386</v>
      </c>
      <c r="G1344" s="702" t="s">
        <v>6181</v>
      </c>
      <c r="H1344" s="703">
        <v>42524</v>
      </c>
      <c r="I1344" s="704">
        <v>239.34</v>
      </c>
      <c r="J1344" s="704">
        <v>1</v>
      </c>
      <c r="K1344" s="704">
        <f t="shared" si="20"/>
        <v>239.34</v>
      </c>
      <c r="L1344" s="702"/>
      <c r="M1344" s="702" t="s">
        <v>87</v>
      </c>
      <c r="N1344" s="703">
        <v>42529</v>
      </c>
      <c r="O1344" s="702" t="s">
        <v>72</v>
      </c>
    </row>
    <row r="1345" spans="1:15" s="705" customFormat="1" x14ac:dyDescent="0.2">
      <c r="A1345" s="702" t="s">
        <v>890</v>
      </c>
      <c r="B1345" s="702" t="s">
        <v>900</v>
      </c>
      <c r="C1345" s="702" t="s">
        <v>891</v>
      </c>
      <c r="D1345" s="702" t="s">
        <v>1912</v>
      </c>
      <c r="E1345" s="702" t="s">
        <v>1913</v>
      </c>
      <c r="F1345" s="702" t="s">
        <v>1914</v>
      </c>
      <c r="G1345" s="702" t="s">
        <v>6182</v>
      </c>
      <c r="H1345" s="703">
        <v>42548</v>
      </c>
      <c r="I1345" s="704">
        <v>363.61</v>
      </c>
      <c r="J1345" s="704">
        <v>1</v>
      </c>
      <c r="K1345" s="704">
        <f t="shared" si="20"/>
        <v>363.61</v>
      </c>
      <c r="L1345" s="702" t="s">
        <v>6183</v>
      </c>
      <c r="M1345" s="702" t="s">
        <v>132</v>
      </c>
      <c r="N1345" s="703">
        <v>42548</v>
      </c>
      <c r="O1345" s="702" t="s">
        <v>72</v>
      </c>
    </row>
    <row r="1346" spans="1:15" s="705" customFormat="1" x14ac:dyDescent="0.2">
      <c r="A1346" s="702" t="s">
        <v>890</v>
      </c>
      <c r="B1346" s="702" t="s">
        <v>900</v>
      </c>
      <c r="C1346" s="702" t="s">
        <v>891</v>
      </c>
      <c r="D1346" s="702" t="s">
        <v>1912</v>
      </c>
      <c r="E1346" s="702" t="s">
        <v>1913</v>
      </c>
      <c r="F1346" s="702" t="s">
        <v>1914</v>
      </c>
      <c r="G1346" s="702" t="s">
        <v>6184</v>
      </c>
      <c r="H1346" s="703">
        <v>42524</v>
      </c>
      <c r="I1346" s="704">
        <v>1016.4</v>
      </c>
      <c r="J1346" s="704">
        <v>1</v>
      </c>
      <c r="K1346" s="704">
        <f t="shared" si="20"/>
        <v>1016.4</v>
      </c>
      <c r="L1346" s="702" t="s">
        <v>6185</v>
      </c>
      <c r="M1346" s="702" t="s">
        <v>132</v>
      </c>
      <c r="N1346" s="703">
        <v>42527</v>
      </c>
      <c r="O1346" s="702" t="s">
        <v>72</v>
      </c>
    </row>
    <row r="1347" spans="1:15" s="705" customFormat="1" x14ac:dyDescent="0.2">
      <c r="A1347" s="702" t="s">
        <v>890</v>
      </c>
      <c r="B1347" s="702" t="s">
        <v>900</v>
      </c>
      <c r="C1347" s="702" t="s">
        <v>891</v>
      </c>
      <c r="D1347" s="702" t="s">
        <v>1912</v>
      </c>
      <c r="E1347" s="702" t="s">
        <v>1913</v>
      </c>
      <c r="F1347" s="702" t="s">
        <v>1914</v>
      </c>
      <c r="G1347" s="702" t="s">
        <v>6186</v>
      </c>
      <c r="H1347" s="703">
        <v>42524</v>
      </c>
      <c r="I1347" s="704">
        <v>566.66999999999996</v>
      </c>
      <c r="J1347" s="704">
        <v>1</v>
      </c>
      <c r="K1347" s="704">
        <f t="shared" ref="K1347:K1410" si="21">I1347*J1347</f>
        <v>566.66999999999996</v>
      </c>
      <c r="L1347" s="702" t="s">
        <v>6187</v>
      </c>
      <c r="M1347" s="702" t="s">
        <v>132</v>
      </c>
      <c r="N1347" s="703">
        <v>42527</v>
      </c>
      <c r="O1347" s="702" t="s">
        <v>72</v>
      </c>
    </row>
    <row r="1348" spans="1:15" s="705" customFormat="1" x14ac:dyDescent="0.2">
      <c r="A1348" s="702" t="s">
        <v>890</v>
      </c>
      <c r="B1348" s="702" t="s">
        <v>900</v>
      </c>
      <c r="C1348" s="702" t="s">
        <v>891</v>
      </c>
      <c r="D1348" s="702" t="s">
        <v>1912</v>
      </c>
      <c r="E1348" s="702" t="s">
        <v>1913</v>
      </c>
      <c r="F1348" s="702" t="s">
        <v>1914</v>
      </c>
      <c r="G1348" s="702" t="s">
        <v>6188</v>
      </c>
      <c r="H1348" s="703">
        <v>42524</v>
      </c>
      <c r="I1348" s="704">
        <v>955.9</v>
      </c>
      <c r="J1348" s="704">
        <v>1</v>
      </c>
      <c r="K1348" s="704">
        <f t="shared" si="21"/>
        <v>955.9</v>
      </c>
      <c r="L1348" s="702" t="s">
        <v>6189</v>
      </c>
      <c r="M1348" s="702" t="s">
        <v>132</v>
      </c>
      <c r="N1348" s="703">
        <v>42527</v>
      </c>
      <c r="O1348" s="702" t="s">
        <v>72</v>
      </c>
    </row>
    <row r="1349" spans="1:15" s="705" customFormat="1" x14ac:dyDescent="0.2">
      <c r="A1349" s="702" t="s">
        <v>890</v>
      </c>
      <c r="B1349" s="702" t="s">
        <v>900</v>
      </c>
      <c r="C1349" s="702" t="s">
        <v>891</v>
      </c>
      <c r="D1349" s="702" t="s">
        <v>73</v>
      </c>
      <c r="E1349" s="702" t="s">
        <v>74</v>
      </c>
      <c r="F1349" s="702" t="s">
        <v>75</v>
      </c>
      <c r="G1349" s="702" t="s">
        <v>6190</v>
      </c>
      <c r="H1349" s="703">
        <v>42550</v>
      </c>
      <c r="I1349" s="704">
        <v>210.19</v>
      </c>
      <c r="J1349" s="704">
        <v>1</v>
      </c>
      <c r="K1349" s="704">
        <f t="shared" si="21"/>
        <v>210.19</v>
      </c>
      <c r="L1349" s="702"/>
      <c r="M1349" s="702" t="s">
        <v>418</v>
      </c>
      <c r="N1349" s="703">
        <v>42551</v>
      </c>
      <c r="O1349" s="702" t="s">
        <v>72</v>
      </c>
    </row>
    <row r="1350" spans="1:15" s="705" customFormat="1" x14ac:dyDescent="0.2">
      <c r="A1350" s="702" t="s">
        <v>890</v>
      </c>
      <c r="B1350" s="702" t="s">
        <v>900</v>
      </c>
      <c r="C1350" s="702" t="s">
        <v>891</v>
      </c>
      <c r="D1350" s="702" t="s">
        <v>73</v>
      </c>
      <c r="E1350" s="702" t="s">
        <v>74</v>
      </c>
      <c r="F1350" s="702" t="s">
        <v>75</v>
      </c>
      <c r="G1350" s="702" t="s">
        <v>6191</v>
      </c>
      <c r="H1350" s="703">
        <v>42550</v>
      </c>
      <c r="I1350" s="704">
        <v>121.77</v>
      </c>
      <c r="J1350" s="704">
        <v>1</v>
      </c>
      <c r="K1350" s="704">
        <f t="shared" si="21"/>
        <v>121.77</v>
      </c>
      <c r="L1350" s="702"/>
      <c r="M1350" s="702" t="s">
        <v>295</v>
      </c>
      <c r="N1350" s="703">
        <v>42551</v>
      </c>
      <c r="O1350" s="702" t="s">
        <v>72</v>
      </c>
    </row>
    <row r="1351" spans="1:15" s="705" customFormat="1" x14ac:dyDescent="0.2">
      <c r="A1351" s="702" t="s">
        <v>890</v>
      </c>
      <c r="B1351" s="702" t="s">
        <v>900</v>
      </c>
      <c r="C1351" s="702" t="s">
        <v>891</v>
      </c>
      <c r="D1351" s="702" t="s">
        <v>73</v>
      </c>
      <c r="E1351" s="702" t="s">
        <v>74</v>
      </c>
      <c r="F1351" s="702" t="s">
        <v>75</v>
      </c>
      <c r="G1351" s="702" t="s">
        <v>6192</v>
      </c>
      <c r="H1351" s="703">
        <v>42550</v>
      </c>
      <c r="I1351" s="704">
        <v>141.38</v>
      </c>
      <c r="J1351" s="704">
        <v>1</v>
      </c>
      <c r="K1351" s="704">
        <f t="shared" si="21"/>
        <v>141.38</v>
      </c>
      <c r="L1351" s="702"/>
      <c r="M1351" s="702" t="s">
        <v>4415</v>
      </c>
      <c r="N1351" s="703">
        <v>42551</v>
      </c>
      <c r="O1351" s="702" t="s">
        <v>72</v>
      </c>
    </row>
    <row r="1352" spans="1:15" s="705" customFormat="1" x14ac:dyDescent="0.2">
      <c r="A1352" s="702" t="s">
        <v>890</v>
      </c>
      <c r="B1352" s="702" t="s">
        <v>900</v>
      </c>
      <c r="C1352" s="702" t="s">
        <v>891</v>
      </c>
      <c r="D1352" s="702" t="s">
        <v>73</v>
      </c>
      <c r="E1352" s="702" t="s">
        <v>74</v>
      </c>
      <c r="F1352" s="702" t="s">
        <v>75</v>
      </c>
      <c r="G1352" s="702" t="s">
        <v>6193</v>
      </c>
      <c r="H1352" s="703">
        <v>42550</v>
      </c>
      <c r="I1352" s="704">
        <v>104</v>
      </c>
      <c r="J1352" s="704">
        <v>1</v>
      </c>
      <c r="K1352" s="704">
        <f t="shared" si="21"/>
        <v>104</v>
      </c>
      <c r="L1352" s="702"/>
      <c r="M1352" s="702" t="s">
        <v>557</v>
      </c>
      <c r="N1352" s="703">
        <v>42551</v>
      </c>
      <c r="O1352" s="702" t="s">
        <v>72</v>
      </c>
    </row>
    <row r="1353" spans="1:15" s="705" customFormat="1" x14ac:dyDescent="0.2">
      <c r="A1353" s="702" t="s">
        <v>890</v>
      </c>
      <c r="B1353" s="702" t="s">
        <v>900</v>
      </c>
      <c r="C1353" s="702" t="s">
        <v>891</v>
      </c>
      <c r="D1353" s="702" t="s">
        <v>73</v>
      </c>
      <c r="E1353" s="702" t="s">
        <v>74</v>
      </c>
      <c r="F1353" s="702" t="s">
        <v>75</v>
      </c>
      <c r="G1353" s="702" t="s">
        <v>6194</v>
      </c>
      <c r="H1353" s="703">
        <v>42550</v>
      </c>
      <c r="I1353" s="704">
        <v>73.16</v>
      </c>
      <c r="J1353" s="704">
        <v>1</v>
      </c>
      <c r="K1353" s="704">
        <f t="shared" si="21"/>
        <v>73.16</v>
      </c>
      <c r="L1353" s="702"/>
      <c r="M1353" s="702" t="s">
        <v>556</v>
      </c>
      <c r="N1353" s="703">
        <v>42551</v>
      </c>
      <c r="O1353" s="702" t="s">
        <v>72</v>
      </c>
    </row>
    <row r="1354" spans="1:15" s="705" customFormat="1" x14ac:dyDescent="0.2">
      <c r="A1354" s="702" t="s">
        <v>890</v>
      </c>
      <c r="B1354" s="702" t="s">
        <v>900</v>
      </c>
      <c r="C1354" s="702" t="s">
        <v>891</v>
      </c>
      <c r="D1354" s="702" t="s">
        <v>73</v>
      </c>
      <c r="E1354" s="702" t="s">
        <v>74</v>
      </c>
      <c r="F1354" s="702" t="s">
        <v>75</v>
      </c>
      <c r="G1354" s="702" t="s">
        <v>6195</v>
      </c>
      <c r="H1354" s="703">
        <v>42550</v>
      </c>
      <c r="I1354" s="704">
        <v>112.03</v>
      </c>
      <c r="J1354" s="704">
        <v>1</v>
      </c>
      <c r="K1354" s="704">
        <f t="shared" si="21"/>
        <v>112.03</v>
      </c>
      <c r="L1354" s="702" t="s">
        <v>6196</v>
      </c>
      <c r="M1354" s="702" t="s">
        <v>108</v>
      </c>
      <c r="N1354" s="703">
        <v>42551</v>
      </c>
      <c r="O1354" s="702" t="s">
        <v>72</v>
      </c>
    </row>
    <row r="1355" spans="1:15" s="705" customFormat="1" x14ac:dyDescent="0.2">
      <c r="A1355" s="702" t="s">
        <v>890</v>
      </c>
      <c r="B1355" s="702" t="s">
        <v>900</v>
      </c>
      <c r="C1355" s="702" t="s">
        <v>891</v>
      </c>
      <c r="D1355" s="702" t="s">
        <v>73</v>
      </c>
      <c r="E1355" s="702" t="s">
        <v>74</v>
      </c>
      <c r="F1355" s="702" t="s">
        <v>75</v>
      </c>
      <c r="G1355" s="702" t="s">
        <v>6197</v>
      </c>
      <c r="H1355" s="703">
        <v>42550</v>
      </c>
      <c r="I1355" s="704">
        <v>157.93</v>
      </c>
      <c r="J1355" s="704">
        <v>1</v>
      </c>
      <c r="K1355" s="704">
        <f t="shared" si="21"/>
        <v>157.93</v>
      </c>
      <c r="L1355" s="702"/>
      <c r="M1355" s="702" t="s">
        <v>97</v>
      </c>
      <c r="N1355" s="703">
        <v>42551</v>
      </c>
      <c r="O1355" s="702" t="s">
        <v>72</v>
      </c>
    </row>
    <row r="1356" spans="1:15" s="705" customFormat="1" x14ac:dyDescent="0.2">
      <c r="A1356" s="702" t="s">
        <v>890</v>
      </c>
      <c r="B1356" s="702" t="s">
        <v>900</v>
      </c>
      <c r="C1356" s="702" t="s">
        <v>891</v>
      </c>
      <c r="D1356" s="702" t="s">
        <v>73</v>
      </c>
      <c r="E1356" s="702" t="s">
        <v>74</v>
      </c>
      <c r="F1356" s="702" t="s">
        <v>75</v>
      </c>
      <c r="G1356" s="702" t="s">
        <v>6198</v>
      </c>
      <c r="H1356" s="703">
        <v>42528</v>
      </c>
      <c r="I1356" s="704">
        <v>100.43</v>
      </c>
      <c r="J1356" s="704">
        <v>1</v>
      </c>
      <c r="K1356" s="704">
        <f t="shared" si="21"/>
        <v>100.43</v>
      </c>
      <c r="L1356" s="702"/>
      <c r="M1356" s="702" t="s">
        <v>556</v>
      </c>
      <c r="N1356" s="703">
        <v>42530</v>
      </c>
      <c r="O1356" s="702" t="s">
        <v>72</v>
      </c>
    </row>
    <row r="1357" spans="1:15" s="705" customFormat="1" x14ac:dyDescent="0.2">
      <c r="A1357" s="702" t="s">
        <v>890</v>
      </c>
      <c r="B1357" s="702" t="s">
        <v>900</v>
      </c>
      <c r="C1357" s="702" t="s">
        <v>891</v>
      </c>
      <c r="D1357" s="702" t="s">
        <v>73</v>
      </c>
      <c r="E1357" s="702" t="s">
        <v>74</v>
      </c>
      <c r="F1357" s="702" t="s">
        <v>75</v>
      </c>
      <c r="G1357" s="702" t="s">
        <v>6199</v>
      </c>
      <c r="H1357" s="703">
        <v>42521</v>
      </c>
      <c r="I1357" s="704">
        <v>70.69</v>
      </c>
      <c r="J1357" s="704">
        <v>1</v>
      </c>
      <c r="K1357" s="704">
        <f t="shared" si="21"/>
        <v>70.69</v>
      </c>
      <c r="L1357" s="702"/>
      <c r="M1357" s="702" t="s">
        <v>556</v>
      </c>
      <c r="N1357" s="703">
        <v>42522</v>
      </c>
      <c r="O1357" s="702" t="s">
        <v>72</v>
      </c>
    </row>
    <row r="1358" spans="1:15" s="705" customFormat="1" x14ac:dyDescent="0.2">
      <c r="A1358" s="702" t="s">
        <v>890</v>
      </c>
      <c r="B1358" s="702" t="s">
        <v>900</v>
      </c>
      <c r="C1358" s="702" t="s">
        <v>891</v>
      </c>
      <c r="D1358" s="702" t="s">
        <v>6200</v>
      </c>
      <c r="E1358" s="702" t="s">
        <v>6201</v>
      </c>
      <c r="F1358" s="702" t="s">
        <v>6202</v>
      </c>
      <c r="G1358" s="702" t="s">
        <v>6203</v>
      </c>
      <c r="H1358" s="703">
        <v>42550</v>
      </c>
      <c r="I1358" s="704">
        <v>434.39</v>
      </c>
      <c r="J1358" s="704">
        <v>1</v>
      </c>
      <c r="K1358" s="704">
        <f t="shared" si="21"/>
        <v>434.39</v>
      </c>
      <c r="L1358" s="702" t="s">
        <v>6204</v>
      </c>
      <c r="M1358" s="702" t="s">
        <v>2786</v>
      </c>
      <c r="N1358" s="703">
        <v>42550</v>
      </c>
      <c r="O1358" s="702" t="s">
        <v>72</v>
      </c>
    </row>
    <row r="1359" spans="1:15" s="705" customFormat="1" x14ac:dyDescent="0.2">
      <c r="A1359" s="702" t="s">
        <v>890</v>
      </c>
      <c r="B1359" s="702" t="s">
        <v>900</v>
      </c>
      <c r="C1359" s="702" t="s">
        <v>891</v>
      </c>
      <c r="D1359" s="702" t="s">
        <v>6205</v>
      </c>
      <c r="E1359" s="702" t="s">
        <v>6206</v>
      </c>
      <c r="F1359" s="702" t="s">
        <v>6207</v>
      </c>
      <c r="G1359" s="702" t="s">
        <v>6208</v>
      </c>
      <c r="H1359" s="703">
        <v>42545</v>
      </c>
      <c r="I1359" s="704">
        <v>432.06</v>
      </c>
      <c r="J1359" s="704">
        <v>1</v>
      </c>
      <c r="K1359" s="704">
        <f t="shared" si="21"/>
        <v>432.06</v>
      </c>
      <c r="L1359" s="702"/>
      <c r="M1359" s="702" t="s">
        <v>535</v>
      </c>
      <c r="N1359" s="703">
        <v>42550</v>
      </c>
      <c r="O1359" s="702" t="s">
        <v>72</v>
      </c>
    </row>
    <row r="1360" spans="1:15" s="705" customFormat="1" x14ac:dyDescent="0.2">
      <c r="A1360" s="702" t="s">
        <v>890</v>
      </c>
      <c r="B1360" s="702" t="s">
        <v>900</v>
      </c>
      <c r="C1360" s="702" t="s">
        <v>891</v>
      </c>
      <c r="D1360" s="702" t="s">
        <v>6209</v>
      </c>
      <c r="E1360" s="702" t="s">
        <v>6210</v>
      </c>
      <c r="F1360" s="702" t="s">
        <v>6211</v>
      </c>
      <c r="G1360" s="702" t="s">
        <v>6212</v>
      </c>
      <c r="H1360" s="703">
        <v>42517</v>
      </c>
      <c r="I1360" s="704">
        <v>12095.48</v>
      </c>
      <c r="J1360" s="704">
        <v>1</v>
      </c>
      <c r="K1360" s="704">
        <f t="shared" si="21"/>
        <v>12095.48</v>
      </c>
      <c r="L1360" s="702"/>
      <c r="M1360" s="702" t="s">
        <v>245</v>
      </c>
      <c r="N1360" s="703">
        <v>42549</v>
      </c>
      <c r="O1360" s="702" t="s">
        <v>72</v>
      </c>
    </row>
    <row r="1361" spans="1:15" s="705" customFormat="1" x14ac:dyDescent="0.2">
      <c r="A1361" s="702" t="s">
        <v>890</v>
      </c>
      <c r="B1361" s="702" t="s">
        <v>900</v>
      </c>
      <c r="C1361" s="702" t="s">
        <v>891</v>
      </c>
      <c r="D1361" s="702" t="s">
        <v>611</v>
      </c>
      <c r="E1361" s="702" t="s">
        <v>612</v>
      </c>
      <c r="F1361" s="702" t="s">
        <v>613</v>
      </c>
      <c r="G1361" s="702" t="s">
        <v>6213</v>
      </c>
      <c r="H1361" s="703">
        <v>42541</v>
      </c>
      <c r="I1361" s="704">
        <v>1594.18</v>
      </c>
      <c r="J1361" s="704">
        <v>1</v>
      </c>
      <c r="K1361" s="704">
        <f t="shared" si="21"/>
        <v>1594.18</v>
      </c>
      <c r="L1361" s="702" t="s">
        <v>6214</v>
      </c>
      <c r="M1361" s="702" t="s">
        <v>377</v>
      </c>
      <c r="N1361" s="703">
        <v>42541</v>
      </c>
      <c r="O1361" s="702" t="s">
        <v>72</v>
      </c>
    </row>
    <row r="1362" spans="1:15" s="705" customFormat="1" x14ac:dyDescent="0.2">
      <c r="A1362" s="702" t="s">
        <v>890</v>
      </c>
      <c r="B1362" s="702" t="s">
        <v>900</v>
      </c>
      <c r="C1362" s="702" t="s">
        <v>891</v>
      </c>
      <c r="D1362" s="702" t="s">
        <v>611</v>
      </c>
      <c r="E1362" s="702" t="s">
        <v>612</v>
      </c>
      <c r="F1362" s="702" t="s">
        <v>613</v>
      </c>
      <c r="G1362" s="702" t="s">
        <v>6215</v>
      </c>
      <c r="H1362" s="703">
        <v>42527</v>
      </c>
      <c r="I1362" s="704">
        <v>85.91</v>
      </c>
      <c r="J1362" s="704">
        <v>1</v>
      </c>
      <c r="K1362" s="704">
        <f t="shared" si="21"/>
        <v>85.91</v>
      </c>
      <c r="L1362" s="702" t="s">
        <v>6216</v>
      </c>
      <c r="M1362" s="702" t="s">
        <v>87</v>
      </c>
      <c r="N1362" s="703">
        <v>42549</v>
      </c>
      <c r="O1362" s="702" t="s">
        <v>72</v>
      </c>
    </row>
    <row r="1363" spans="1:15" s="705" customFormat="1" x14ac:dyDescent="0.2">
      <c r="A1363" s="702" t="s">
        <v>890</v>
      </c>
      <c r="B1363" s="702" t="s">
        <v>900</v>
      </c>
      <c r="C1363" s="702" t="s">
        <v>891</v>
      </c>
      <c r="D1363" s="702" t="s">
        <v>1921</v>
      </c>
      <c r="E1363" s="702" t="s">
        <v>1922</v>
      </c>
      <c r="F1363" s="702" t="s">
        <v>1923</v>
      </c>
      <c r="G1363" s="702" t="s">
        <v>6217</v>
      </c>
      <c r="H1363" s="703">
        <v>42544</v>
      </c>
      <c r="I1363" s="704">
        <v>620.74</v>
      </c>
      <c r="J1363" s="704">
        <v>1</v>
      </c>
      <c r="K1363" s="704">
        <f t="shared" si="21"/>
        <v>620.74</v>
      </c>
      <c r="L1363" s="702" t="s">
        <v>6218</v>
      </c>
      <c r="M1363" s="702" t="s">
        <v>132</v>
      </c>
      <c r="N1363" s="703">
        <v>42548</v>
      </c>
      <c r="O1363" s="702" t="s">
        <v>72</v>
      </c>
    </row>
    <row r="1364" spans="1:15" s="705" customFormat="1" x14ac:dyDescent="0.2">
      <c r="A1364" s="702" t="s">
        <v>890</v>
      </c>
      <c r="B1364" s="702" t="s">
        <v>900</v>
      </c>
      <c r="C1364" s="702" t="s">
        <v>891</v>
      </c>
      <c r="D1364" s="702" t="s">
        <v>1921</v>
      </c>
      <c r="E1364" s="702" t="s">
        <v>1922</v>
      </c>
      <c r="F1364" s="702" t="s">
        <v>1923</v>
      </c>
      <c r="G1364" s="702" t="s">
        <v>6219</v>
      </c>
      <c r="H1364" s="703">
        <v>42536</v>
      </c>
      <c r="I1364" s="704">
        <v>159.13999999999999</v>
      </c>
      <c r="J1364" s="704">
        <v>1</v>
      </c>
      <c r="K1364" s="704">
        <f t="shared" si="21"/>
        <v>159.13999999999999</v>
      </c>
      <c r="L1364" s="702" t="s">
        <v>6220</v>
      </c>
      <c r="M1364" s="702" t="s">
        <v>274</v>
      </c>
      <c r="N1364" s="703">
        <v>42543</v>
      </c>
      <c r="O1364" s="702" t="s">
        <v>72</v>
      </c>
    </row>
    <row r="1365" spans="1:15" s="705" customFormat="1" x14ac:dyDescent="0.2">
      <c r="A1365" s="702" t="s">
        <v>890</v>
      </c>
      <c r="B1365" s="702" t="s">
        <v>900</v>
      </c>
      <c r="C1365" s="702" t="s">
        <v>891</v>
      </c>
      <c r="D1365" s="702" t="s">
        <v>553</v>
      </c>
      <c r="E1365" s="702" t="s">
        <v>554</v>
      </c>
      <c r="F1365" s="702" t="s">
        <v>555</v>
      </c>
      <c r="G1365" s="702" t="s">
        <v>6221</v>
      </c>
      <c r="H1365" s="703">
        <v>42548</v>
      </c>
      <c r="I1365" s="704">
        <v>149.94</v>
      </c>
      <c r="J1365" s="704">
        <v>1</v>
      </c>
      <c r="K1365" s="704">
        <f t="shared" si="21"/>
        <v>149.94</v>
      </c>
      <c r="L1365" s="702" t="s">
        <v>6222</v>
      </c>
      <c r="M1365" s="702" t="s">
        <v>377</v>
      </c>
      <c r="N1365" s="703">
        <v>42548</v>
      </c>
      <c r="O1365" s="702" t="s">
        <v>72</v>
      </c>
    </row>
    <row r="1366" spans="1:15" s="705" customFormat="1" x14ac:dyDescent="0.2">
      <c r="A1366" s="702" t="s">
        <v>890</v>
      </c>
      <c r="B1366" s="702" t="s">
        <v>900</v>
      </c>
      <c r="C1366" s="702" t="s">
        <v>891</v>
      </c>
      <c r="D1366" s="702" t="s">
        <v>553</v>
      </c>
      <c r="E1366" s="702" t="s">
        <v>554</v>
      </c>
      <c r="F1366" s="702" t="s">
        <v>555</v>
      </c>
      <c r="G1366" s="702" t="s">
        <v>6223</v>
      </c>
      <c r="H1366" s="703">
        <v>42529</v>
      </c>
      <c r="I1366" s="704">
        <v>285.25</v>
      </c>
      <c r="J1366" s="704">
        <v>1</v>
      </c>
      <c r="K1366" s="704">
        <f t="shared" si="21"/>
        <v>285.25</v>
      </c>
      <c r="L1366" s="702" t="s">
        <v>6224</v>
      </c>
      <c r="M1366" s="702" t="s">
        <v>377</v>
      </c>
      <c r="N1366" s="703">
        <v>42530</v>
      </c>
      <c r="O1366" s="702" t="s">
        <v>72</v>
      </c>
    </row>
    <row r="1367" spans="1:15" s="705" customFormat="1" x14ac:dyDescent="0.2">
      <c r="A1367" s="702" t="s">
        <v>890</v>
      </c>
      <c r="B1367" s="702" t="s">
        <v>900</v>
      </c>
      <c r="C1367" s="702" t="s">
        <v>891</v>
      </c>
      <c r="D1367" s="702" t="s">
        <v>553</v>
      </c>
      <c r="E1367" s="702" t="s">
        <v>554</v>
      </c>
      <c r="F1367" s="702" t="s">
        <v>555</v>
      </c>
      <c r="G1367" s="702" t="s">
        <v>6225</v>
      </c>
      <c r="H1367" s="703">
        <v>42527</v>
      </c>
      <c r="I1367" s="704">
        <v>397.42</v>
      </c>
      <c r="J1367" s="704">
        <v>1</v>
      </c>
      <c r="K1367" s="704">
        <f t="shared" si="21"/>
        <v>397.42</v>
      </c>
      <c r="L1367" s="702" t="s">
        <v>6226</v>
      </c>
      <c r="M1367" s="702" t="s">
        <v>299</v>
      </c>
      <c r="N1367" s="703">
        <v>42528</v>
      </c>
      <c r="O1367" s="702" t="s">
        <v>72</v>
      </c>
    </row>
    <row r="1368" spans="1:15" s="705" customFormat="1" x14ac:dyDescent="0.2">
      <c r="A1368" s="702" t="s">
        <v>890</v>
      </c>
      <c r="B1368" s="702" t="s">
        <v>900</v>
      </c>
      <c r="C1368" s="702" t="s">
        <v>891</v>
      </c>
      <c r="D1368" s="702" t="s">
        <v>2894</v>
      </c>
      <c r="E1368" s="702" t="s">
        <v>2895</v>
      </c>
      <c r="F1368" s="702" t="s">
        <v>2896</v>
      </c>
      <c r="G1368" s="702" t="s">
        <v>6227</v>
      </c>
      <c r="H1368" s="703">
        <v>42541</v>
      </c>
      <c r="I1368" s="704">
        <v>193.99</v>
      </c>
      <c r="J1368" s="704">
        <v>1</v>
      </c>
      <c r="K1368" s="704">
        <f t="shared" si="21"/>
        <v>193.99</v>
      </c>
      <c r="L1368" s="702" t="s">
        <v>6228</v>
      </c>
      <c r="M1368" s="702" t="s">
        <v>174</v>
      </c>
      <c r="N1368" s="703">
        <v>42548</v>
      </c>
      <c r="O1368" s="702" t="s">
        <v>72</v>
      </c>
    </row>
    <row r="1369" spans="1:15" s="705" customFormat="1" x14ac:dyDescent="0.2">
      <c r="A1369" s="702" t="s">
        <v>890</v>
      </c>
      <c r="B1369" s="702" t="s">
        <v>900</v>
      </c>
      <c r="C1369" s="702" t="s">
        <v>891</v>
      </c>
      <c r="D1369" s="702" t="s">
        <v>440</v>
      </c>
      <c r="E1369" s="702" t="s">
        <v>441</v>
      </c>
      <c r="F1369" s="702" t="s">
        <v>442</v>
      </c>
      <c r="G1369" s="702" t="s">
        <v>6229</v>
      </c>
      <c r="H1369" s="703">
        <v>42549</v>
      </c>
      <c r="I1369" s="704">
        <v>1782.18</v>
      </c>
      <c r="J1369" s="704">
        <v>1</v>
      </c>
      <c r="K1369" s="704">
        <f t="shared" si="21"/>
        <v>1782.18</v>
      </c>
      <c r="L1369" s="702" t="s">
        <v>6230</v>
      </c>
      <c r="M1369" s="702" t="s">
        <v>357</v>
      </c>
      <c r="N1369" s="703">
        <v>42550</v>
      </c>
      <c r="O1369" s="702" t="s">
        <v>72</v>
      </c>
    </row>
    <row r="1370" spans="1:15" s="705" customFormat="1" x14ac:dyDescent="0.2">
      <c r="A1370" s="702" t="s">
        <v>890</v>
      </c>
      <c r="B1370" s="702" t="s">
        <v>900</v>
      </c>
      <c r="C1370" s="702" t="s">
        <v>891</v>
      </c>
      <c r="D1370" s="702" t="s">
        <v>440</v>
      </c>
      <c r="E1370" s="702" t="s">
        <v>441</v>
      </c>
      <c r="F1370" s="702" t="s">
        <v>442</v>
      </c>
      <c r="G1370" s="702" t="s">
        <v>6231</v>
      </c>
      <c r="H1370" s="703">
        <v>42537</v>
      </c>
      <c r="I1370" s="704">
        <v>4505.04</v>
      </c>
      <c r="J1370" s="704">
        <v>1</v>
      </c>
      <c r="K1370" s="704">
        <f t="shared" si="21"/>
        <v>4505.04</v>
      </c>
      <c r="L1370" s="702" t="s">
        <v>6232</v>
      </c>
      <c r="M1370" s="702" t="s">
        <v>357</v>
      </c>
      <c r="N1370" s="703">
        <v>42538</v>
      </c>
      <c r="O1370" s="702" t="s">
        <v>72</v>
      </c>
    </row>
    <row r="1371" spans="1:15" s="705" customFormat="1" x14ac:dyDescent="0.2">
      <c r="A1371" s="702" t="s">
        <v>890</v>
      </c>
      <c r="B1371" s="702" t="s">
        <v>900</v>
      </c>
      <c r="C1371" s="702" t="s">
        <v>891</v>
      </c>
      <c r="D1371" s="702" t="s">
        <v>440</v>
      </c>
      <c r="E1371" s="702" t="s">
        <v>441</v>
      </c>
      <c r="F1371" s="702" t="s">
        <v>442</v>
      </c>
      <c r="G1371" s="702" t="s">
        <v>6233</v>
      </c>
      <c r="H1371" s="703">
        <v>42535</v>
      </c>
      <c r="I1371" s="704">
        <v>53.24</v>
      </c>
      <c r="J1371" s="704">
        <v>1</v>
      </c>
      <c r="K1371" s="704">
        <f t="shared" si="21"/>
        <v>53.24</v>
      </c>
      <c r="L1371" s="702" t="s">
        <v>6234</v>
      </c>
      <c r="M1371" s="702" t="s">
        <v>357</v>
      </c>
      <c r="N1371" s="703">
        <v>42537</v>
      </c>
      <c r="O1371" s="702" t="s">
        <v>72</v>
      </c>
    </row>
    <row r="1372" spans="1:15" s="705" customFormat="1" x14ac:dyDescent="0.2">
      <c r="A1372" s="702" t="s">
        <v>890</v>
      </c>
      <c r="B1372" s="702" t="s">
        <v>900</v>
      </c>
      <c r="C1372" s="702" t="s">
        <v>891</v>
      </c>
      <c r="D1372" s="702" t="s">
        <v>440</v>
      </c>
      <c r="E1372" s="702" t="s">
        <v>441</v>
      </c>
      <c r="F1372" s="702" t="s">
        <v>442</v>
      </c>
      <c r="G1372" s="702" t="s">
        <v>6235</v>
      </c>
      <c r="H1372" s="703">
        <v>42522</v>
      </c>
      <c r="I1372" s="704">
        <v>95.59</v>
      </c>
      <c r="J1372" s="704">
        <v>1</v>
      </c>
      <c r="K1372" s="704">
        <f t="shared" si="21"/>
        <v>95.59</v>
      </c>
      <c r="L1372" s="702" t="s">
        <v>6236</v>
      </c>
      <c r="M1372" s="702" t="s">
        <v>759</v>
      </c>
      <c r="N1372" s="703">
        <v>42522</v>
      </c>
      <c r="O1372" s="702" t="s">
        <v>72</v>
      </c>
    </row>
    <row r="1373" spans="1:15" s="705" customFormat="1" x14ac:dyDescent="0.2">
      <c r="A1373" s="702" t="s">
        <v>890</v>
      </c>
      <c r="B1373" s="702" t="s">
        <v>900</v>
      </c>
      <c r="C1373" s="702" t="s">
        <v>891</v>
      </c>
      <c r="D1373" s="702" t="s">
        <v>6237</v>
      </c>
      <c r="E1373" s="702" t="s">
        <v>6238</v>
      </c>
      <c r="F1373" s="702" t="s">
        <v>6239</v>
      </c>
      <c r="G1373" s="702" t="s">
        <v>6240</v>
      </c>
      <c r="H1373" s="703">
        <v>42541</v>
      </c>
      <c r="I1373" s="704">
        <v>290.39999999999998</v>
      </c>
      <c r="J1373" s="704">
        <v>1</v>
      </c>
      <c r="K1373" s="704">
        <f t="shared" si="21"/>
        <v>290.39999999999998</v>
      </c>
      <c r="L1373" s="702"/>
      <c r="M1373" s="702" t="s">
        <v>6241</v>
      </c>
      <c r="N1373" s="703">
        <v>42541</v>
      </c>
      <c r="O1373" s="702" t="s">
        <v>72</v>
      </c>
    </row>
    <row r="1374" spans="1:15" s="705" customFormat="1" x14ac:dyDescent="0.2">
      <c r="A1374" s="702" t="s">
        <v>890</v>
      </c>
      <c r="B1374" s="702" t="s">
        <v>900</v>
      </c>
      <c r="C1374" s="702" t="s">
        <v>891</v>
      </c>
      <c r="D1374" s="702" t="s">
        <v>6237</v>
      </c>
      <c r="E1374" s="702" t="s">
        <v>6238</v>
      </c>
      <c r="F1374" s="702" t="s">
        <v>6239</v>
      </c>
      <c r="G1374" s="702" t="s">
        <v>6242</v>
      </c>
      <c r="H1374" s="703">
        <v>42537</v>
      </c>
      <c r="I1374" s="704">
        <v>272.25</v>
      </c>
      <c r="J1374" s="704">
        <v>1</v>
      </c>
      <c r="K1374" s="704">
        <f t="shared" si="21"/>
        <v>272.25</v>
      </c>
      <c r="L1374" s="702"/>
      <c r="M1374" s="702" t="s">
        <v>289</v>
      </c>
      <c r="N1374" s="703">
        <v>42542</v>
      </c>
      <c r="O1374" s="702" t="s">
        <v>72</v>
      </c>
    </row>
    <row r="1375" spans="1:15" s="705" customFormat="1" x14ac:dyDescent="0.2">
      <c r="A1375" s="702" t="s">
        <v>890</v>
      </c>
      <c r="B1375" s="702" t="s">
        <v>900</v>
      </c>
      <c r="C1375" s="702" t="s">
        <v>891</v>
      </c>
      <c r="D1375" s="702" t="s">
        <v>2903</v>
      </c>
      <c r="E1375" s="702" t="s">
        <v>2904</v>
      </c>
      <c r="F1375" s="702" t="s">
        <v>2905</v>
      </c>
      <c r="G1375" s="702" t="s">
        <v>6243</v>
      </c>
      <c r="H1375" s="703">
        <v>42541</v>
      </c>
      <c r="I1375" s="704">
        <v>96.36</v>
      </c>
      <c r="J1375" s="704">
        <v>1</v>
      </c>
      <c r="K1375" s="704">
        <f t="shared" si="21"/>
        <v>96.36</v>
      </c>
      <c r="L1375" s="702" t="s">
        <v>6244</v>
      </c>
      <c r="M1375" s="702" t="s">
        <v>174</v>
      </c>
      <c r="N1375" s="703">
        <v>42550</v>
      </c>
      <c r="O1375" s="702" t="s">
        <v>72</v>
      </c>
    </row>
    <row r="1376" spans="1:15" s="705" customFormat="1" x14ac:dyDescent="0.2">
      <c r="A1376" s="702" t="s">
        <v>890</v>
      </c>
      <c r="B1376" s="702" t="s">
        <v>900</v>
      </c>
      <c r="C1376" s="702" t="s">
        <v>891</v>
      </c>
      <c r="D1376" s="702" t="s">
        <v>2903</v>
      </c>
      <c r="E1376" s="702" t="s">
        <v>2904</v>
      </c>
      <c r="F1376" s="702" t="s">
        <v>2905</v>
      </c>
      <c r="G1376" s="702" t="s">
        <v>6245</v>
      </c>
      <c r="H1376" s="703">
        <v>42536</v>
      </c>
      <c r="I1376" s="704">
        <v>1846.97</v>
      </c>
      <c r="J1376" s="704">
        <v>1</v>
      </c>
      <c r="K1376" s="704">
        <f t="shared" si="21"/>
        <v>1846.97</v>
      </c>
      <c r="L1376" s="702" t="s">
        <v>6246</v>
      </c>
      <c r="M1376" s="702" t="s">
        <v>174</v>
      </c>
      <c r="N1376" s="703">
        <v>42550</v>
      </c>
      <c r="O1376" s="702" t="s">
        <v>72</v>
      </c>
    </row>
    <row r="1377" spans="1:15" s="705" customFormat="1" x14ac:dyDescent="0.2">
      <c r="A1377" s="702" t="s">
        <v>890</v>
      </c>
      <c r="B1377" s="702" t="s">
        <v>900</v>
      </c>
      <c r="C1377" s="702" t="s">
        <v>891</v>
      </c>
      <c r="D1377" s="702" t="s">
        <v>2903</v>
      </c>
      <c r="E1377" s="702" t="s">
        <v>2904</v>
      </c>
      <c r="F1377" s="702" t="s">
        <v>2905</v>
      </c>
      <c r="G1377" s="702" t="s">
        <v>6247</v>
      </c>
      <c r="H1377" s="703">
        <v>42536</v>
      </c>
      <c r="I1377" s="704">
        <v>645.83000000000004</v>
      </c>
      <c r="J1377" s="704">
        <v>1</v>
      </c>
      <c r="K1377" s="704">
        <f t="shared" si="21"/>
        <v>645.83000000000004</v>
      </c>
      <c r="L1377" s="702" t="s">
        <v>6248</v>
      </c>
      <c r="M1377" s="702" t="s">
        <v>174</v>
      </c>
      <c r="N1377" s="703">
        <v>42550</v>
      </c>
      <c r="O1377" s="702" t="s">
        <v>72</v>
      </c>
    </row>
    <row r="1378" spans="1:15" s="705" customFormat="1" x14ac:dyDescent="0.2">
      <c r="A1378" s="702" t="s">
        <v>890</v>
      </c>
      <c r="B1378" s="702" t="s">
        <v>900</v>
      </c>
      <c r="C1378" s="702" t="s">
        <v>891</v>
      </c>
      <c r="D1378" s="702" t="s">
        <v>6249</v>
      </c>
      <c r="E1378" s="702" t="s">
        <v>6250</v>
      </c>
      <c r="F1378" s="702" t="s">
        <v>6251</v>
      </c>
      <c r="G1378" s="702" t="s">
        <v>6252</v>
      </c>
      <c r="H1378" s="703">
        <v>42541</v>
      </c>
      <c r="I1378" s="704">
        <v>4261.51</v>
      </c>
      <c r="J1378" s="704">
        <v>1</v>
      </c>
      <c r="K1378" s="704">
        <f t="shared" si="21"/>
        <v>4261.51</v>
      </c>
      <c r="L1378" s="702"/>
      <c r="M1378" s="702" t="s">
        <v>3950</v>
      </c>
      <c r="N1378" s="703">
        <v>42548</v>
      </c>
      <c r="O1378" s="702" t="s">
        <v>72</v>
      </c>
    </row>
    <row r="1379" spans="1:15" s="705" customFormat="1" x14ac:dyDescent="0.2">
      <c r="A1379" s="702" t="s">
        <v>890</v>
      </c>
      <c r="B1379" s="702" t="s">
        <v>900</v>
      </c>
      <c r="C1379" s="702" t="s">
        <v>891</v>
      </c>
      <c r="D1379" s="702" t="s">
        <v>6249</v>
      </c>
      <c r="E1379" s="702" t="s">
        <v>6250</v>
      </c>
      <c r="F1379" s="702" t="s">
        <v>6251</v>
      </c>
      <c r="G1379" s="702" t="s">
        <v>6253</v>
      </c>
      <c r="H1379" s="703">
        <v>42531</v>
      </c>
      <c r="I1379" s="704">
        <v>467.54</v>
      </c>
      <c r="J1379" s="704">
        <v>1</v>
      </c>
      <c r="K1379" s="704">
        <f t="shared" si="21"/>
        <v>467.54</v>
      </c>
      <c r="L1379" s="702"/>
      <c r="M1379" s="702" t="s">
        <v>104</v>
      </c>
      <c r="N1379" s="703">
        <v>42541</v>
      </c>
      <c r="O1379" s="702" t="s">
        <v>72</v>
      </c>
    </row>
    <row r="1380" spans="1:15" s="705" customFormat="1" x14ac:dyDescent="0.2">
      <c r="A1380" s="702" t="s">
        <v>890</v>
      </c>
      <c r="B1380" s="702" t="s">
        <v>900</v>
      </c>
      <c r="C1380" s="702" t="s">
        <v>891</v>
      </c>
      <c r="D1380" s="702" t="s">
        <v>6249</v>
      </c>
      <c r="E1380" s="702" t="s">
        <v>6250</v>
      </c>
      <c r="F1380" s="702" t="s">
        <v>6251</v>
      </c>
      <c r="G1380" s="702" t="s">
        <v>6254</v>
      </c>
      <c r="H1380" s="703">
        <v>42521</v>
      </c>
      <c r="I1380" s="704">
        <v>3727.54</v>
      </c>
      <c r="J1380" s="704">
        <v>1</v>
      </c>
      <c r="K1380" s="704">
        <f t="shared" si="21"/>
        <v>3727.54</v>
      </c>
      <c r="L1380" s="702"/>
      <c r="M1380" s="702" t="s">
        <v>3950</v>
      </c>
      <c r="N1380" s="703">
        <v>42535</v>
      </c>
      <c r="O1380" s="702" t="s">
        <v>72</v>
      </c>
    </row>
    <row r="1381" spans="1:15" s="705" customFormat="1" x14ac:dyDescent="0.2">
      <c r="A1381" s="702" t="s">
        <v>890</v>
      </c>
      <c r="B1381" s="702" t="s">
        <v>900</v>
      </c>
      <c r="C1381" s="702" t="s">
        <v>891</v>
      </c>
      <c r="D1381" s="702" t="s">
        <v>6249</v>
      </c>
      <c r="E1381" s="702" t="s">
        <v>6250</v>
      </c>
      <c r="F1381" s="702" t="s">
        <v>6251</v>
      </c>
      <c r="G1381" s="702" t="s">
        <v>6255</v>
      </c>
      <c r="H1381" s="703">
        <v>42515</v>
      </c>
      <c r="I1381" s="704">
        <v>343.89</v>
      </c>
      <c r="J1381" s="704">
        <v>1</v>
      </c>
      <c r="K1381" s="704">
        <f t="shared" si="21"/>
        <v>343.89</v>
      </c>
      <c r="L1381" s="702"/>
      <c r="M1381" s="702" t="s">
        <v>6256</v>
      </c>
      <c r="N1381" s="703">
        <v>42524</v>
      </c>
      <c r="O1381" s="702" t="s">
        <v>72</v>
      </c>
    </row>
    <row r="1382" spans="1:15" s="705" customFormat="1" x14ac:dyDescent="0.2">
      <c r="A1382" s="702" t="s">
        <v>890</v>
      </c>
      <c r="B1382" s="702" t="s">
        <v>900</v>
      </c>
      <c r="C1382" s="702" t="s">
        <v>891</v>
      </c>
      <c r="D1382" s="702" t="s">
        <v>6249</v>
      </c>
      <c r="E1382" s="702" t="s">
        <v>6250</v>
      </c>
      <c r="F1382" s="702" t="s">
        <v>6251</v>
      </c>
      <c r="G1382" s="702" t="s">
        <v>6257</v>
      </c>
      <c r="H1382" s="703">
        <v>42510</v>
      </c>
      <c r="I1382" s="704">
        <v>330.58</v>
      </c>
      <c r="J1382" s="704">
        <v>1</v>
      </c>
      <c r="K1382" s="704">
        <f t="shared" si="21"/>
        <v>330.58</v>
      </c>
      <c r="L1382" s="702"/>
      <c r="M1382" s="702" t="s">
        <v>2466</v>
      </c>
      <c r="N1382" s="703">
        <v>42524</v>
      </c>
      <c r="O1382" s="702" t="s">
        <v>72</v>
      </c>
    </row>
    <row r="1383" spans="1:15" s="705" customFormat="1" x14ac:dyDescent="0.2">
      <c r="A1383" s="702" t="s">
        <v>890</v>
      </c>
      <c r="B1383" s="702" t="s">
        <v>900</v>
      </c>
      <c r="C1383" s="702" t="s">
        <v>891</v>
      </c>
      <c r="D1383" s="702" t="s">
        <v>494</v>
      </c>
      <c r="E1383" s="702" t="s">
        <v>495</v>
      </c>
      <c r="F1383" s="702" t="s">
        <v>496</v>
      </c>
      <c r="G1383" s="702" t="s">
        <v>6258</v>
      </c>
      <c r="H1383" s="703">
        <v>42543</v>
      </c>
      <c r="I1383" s="704">
        <v>195.33</v>
      </c>
      <c r="J1383" s="704">
        <v>1</v>
      </c>
      <c r="K1383" s="704">
        <f t="shared" si="21"/>
        <v>195.33</v>
      </c>
      <c r="L1383" s="702"/>
      <c r="M1383" s="702" t="s">
        <v>2102</v>
      </c>
      <c r="N1383" s="703">
        <v>42548</v>
      </c>
      <c r="O1383" s="702" t="s">
        <v>72</v>
      </c>
    </row>
    <row r="1384" spans="1:15" s="705" customFormat="1" x14ac:dyDescent="0.2">
      <c r="A1384" s="702" t="s">
        <v>890</v>
      </c>
      <c r="B1384" s="702" t="s">
        <v>900</v>
      </c>
      <c r="C1384" s="702" t="s">
        <v>891</v>
      </c>
      <c r="D1384" s="702" t="s">
        <v>139</v>
      </c>
      <c r="E1384" s="702" t="s">
        <v>140</v>
      </c>
      <c r="F1384" s="702" t="s">
        <v>141</v>
      </c>
      <c r="G1384" s="702" t="s">
        <v>6259</v>
      </c>
      <c r="H1384" s="703">
        <v>42550</v>
      </c>
      <c r="I1384" s="704">
        <v>44.92</v>
      </c>
      <c r="J1384" s="704">
        <v>1</v>
      </c>
      <c r="K1384" s="704">
        <f t="shared" si="21"/>
        <v>44.92</v>
      </c>
      <c r="L1384" s="702" t="s">
        <v>6260</v>
      </c>
      <c r="M1384" s="702" t="s">
        <v>299</v>
      </c>
      <c r="N1384" s="703">
        <v>42551</v>
      </c>
      <c r="O1384" s="702" t="s">
        <v>72</v>
      </c>
    </row>
    <row r="1385" spans="1:15" s="705" customFormat="1" x14ac:dyDescent="0.2">
      <c r="A1385" s="702" t="s">
        <v>890</v>
      </c>
      <c r="B1385" s="702" t="s">
        <v>900</v>
      </c>
      <c r="C1385" s="702" t="s">
        <v>891</v>
      </c>
      <c r="D1385" s="702" t="s">
        <v>139</v>
      </c>
      <c r="E1385" s="702" t="s">
        <v>140</v>
      </c>
      <c r="F1385" s="702" t="s">
        <v>141</v>
      </c>
      <c r="G1385" s="702" t="s">
        <v>6261</v>
      </c>
      <c r="H1385" s="703">
        <v>42550</v>
      </c>
      <c r="I1385" s="704">
        <v>12.61</v>
      </c>
      <c r="J1385" s="704">
        <v>1</v>
      </c>
      <c r="K1385" s="704">
        <f t="shared" si="21"/>
        <v>12.61</v>
      </c>
      <c r="L1385" s="702" t="s">
        <v>6262</v>
      </c>
      <c r="M1385" s="702" t="s">
        <v>419</v>
      </c>
      <c r="N1385" s="703">
        <v>42551</v>
      </c>
      <c r="O1385" s="702" t="s">
        <v>72</v>
      </c>
    </row>
    <row r="1386" spans="1:15" s="705" customFormat="1" x14ac:dyDescent="0.2">
      <c r="A1386" s="702" t="s">
        <v>890</v>
      </c>
      <c r="B1386" s="702" t="s">
        <v>900</v>
      </c>
      <c r="C1386" s="702" t="s">
        <v>891</v>
      </c>
      <c r="D1386" s="702" t="s">
        <v>139</v>
      </c>
      <c r="E1386" s="702" t="s">
        <v>140</v>
      </c>
      <c r="F1386" s="702" t="s">
        <v>141</v>
      </c>
      <c r="G1386" s="702" t="s">
        <v>6263</v>
      </c>
      <c r="H1386" s="703">
        <v>42550</v>
      </c>
      <c r="I1386" s="704">
        <v>517.88</v>
      </c>
      <c r="J1386" s="704">
        <v>1</v>
      </c>
      <c r="K1386" s="704">
        <f t="shared" si="21"/>
        <v>517.88</v>
      </c>
      <c r="L1386" s="702" t="s">
        <v>6264</v>
      </c>
      <c r="M1386" s="702" t="s">
        <v>418</v>
      </c>
      <c r="N1386" s="703">
        <v>42551</v>
      </c>
      <c r="O1386" s="702" t="s">
        <v>72</v>
      </c>
    </row>
    <row r="1387" spans="1:15" s="705" customFormat="1" x14ac:dyDescent="0.2">
      <c r="A1387" s="702" t="s">
        <v>890</v>
      </c>
      <c r="B1387" s="702" t="s">
        <v>900</v>
      </c>
      <c r="C1387" s="702" t="s">
        <v>891</v>
      </c>
      <c r="D1387" s="702" t="s">
        <v>139</v>
      </c>
      <c r="E1387" s="702" t="s">
        <v>140</v>
      </c>
      <c r="F1387" s="702" t="s">
        <v>141</v>
      </c>
      <c r="G1387" s="702" t="s">
        <v>6265</v>
      </c>
      <c r="H1387" s="703">
        <v>42549</v>
      </c>
      <c r="I1387" s="704">
        <v>108.42</v>
      </c>
      <c r="J1387" s="704">
        <v>1</v>
      </c>
      <c r="K1387" s="704">
        <f t="shared" si="21"/>
        <v>108.42</v>
      </c>
      <c r="L1387" s="702" t="s">
        <v>6266</v>
      </c>
      <c r="M1387" s="702" t="s">
        <v>418</v>
      </c>
      <c r="N1387" s="703">
        <v>42550</v>
      </c>
      <c r="O1387" s="702" t="s">
        <v>72</v>
      </c>
    </row>
    <row r="1388" spans="1:15" s="705" customFormat="1" x14ac:dyDescent="0.2">
      <c r="A1388" s="702" t="s">
        <v>890</v>
      </c>
      <c r="B1388" s="702" t="s">
        <v>900</v>
      </c>
      <c r="C1388" s="702" t="s">
        <v>891</v>
      </c>
      <c r="D1388" s="702" t="s">
        <v>139</v>
      </c>
      <c r="E1388" s="702" t="s">
        <v>140</v>
      </c>
      <c r="F1388" s="702" t="s">
        <v>141</v>
      </c>
      <c r="G1388" s="702" t="s">
        <v>6267</v>
      </c>
      <c r="H1388" s="703">
        <v>42549</v>
      </c>
      <c r="I1388" s="704">
        <v>151.47999999999999</v>
      </c>
      <c r="J1388" s="704">
        <v>1</v>
      </c>
      <c r="K1388" s="704">
        <f t="shared" si="21"/>
        <v>151.47999999999999</v>
      </c>
      <c r="L1388" s="702" t="s">
        <v>6268</v>
      </c>
      <c r="M1388" s="702" t="s">
        <v>418</v>
      </c>
      <c r="N1388" s="703">
        <v>42550</v>
      </c>
      <c r="O1388" s="702" t="s">
        <v>72</v>
      </c>
    </row>
    <row r="1389" spans="1:15" s="705" customFormat="1" x14ac:dyDescent="0.2">
      <c r="A1389" s="702" t="s">
        <v>890</v>
      </c>
      <c r="B1389" s="702" t="s">
        <v>900</v>
      </c>
      <c r="C1389" s="702" t="s">
        <v>891</v>
      </c>
      <c r="D1389" s="702" t="s">
        <v>139</v>
      </c>
      <c r="E1389" s="702" t="s">
        <v>140</v>
      </c>
      <c r="F1389" s="702" t="s">
        <v>141</v>
      </c>
      <c r="G1389" s="702" t="s">
        <v>6269</v>
      </c>
      <c r="H1389" s="703">
        <v>42549</v>
      </c>
      <c r="I1389" s="704">
        <v>157.91</v>
      </c>
      <c r="J1389" s="704">
        <v>1</v>
      </c>
      <c r="K1389" s="704">
        <f t="shared" si="21"/>
        <v>157.91</v>
      </c>
      <c r="L1389" s="702" t="s">
        <v>6268</v>
      </c>
      <c r="M1389" s="702" t="s">
        <v>418</v>
      </c>
      <c r="N1389" s="703">
        <v>42550</v>
      </c>
      <c r="O1389" s="702" t="s">
        <v>72</v>
      </c>
    </row>
    <row r="1390" spans="1:15" s="705" customFormat="1" x14ac:dyDescent="0.2">
      <c r="A1390" s="702" t="s">
        <v>890</v>
      </c>
      <c r="B1390" s="702" t="s">
        <v>900</v>
      </c>
      <c r="C1390" s="702" t="s">
        <v>891</v>
      </c>
      <c r="D1390" s="702" t="s">
        <v>139</v>
      </c>
      <c r="E1390" s="702" t="s">
        <v>140</v>
      </c>
      <c r="F1390" s="702" t="s">
        <v>141</v>
      </c>
      <c r="G1390" s="702" t="s">
        <v>6270</v>
      </c>
      <c r="H1390" s="703">
        <v>42549</v>
      </c>
      <c r="I1390" s="704">
        <v>118.16</v>
      </c>
      <c r="J1390" s="704">
        <v>1</v>
      </c>
      <c r="K1390" s="704">
        <f t="shared" si="21"/>
        <v>118.16</v>
      </c>
      <c r="L1390" s="702" t="s">
        <v>6271</v>
      </c>
      <c r="M1390" s="702" t="s">
        <v>377</v>
      </c>
      <c r="N1390" s="703">
        <v>42550</v>
      </c>
      <c r="O1390" s="702" t="s">
        <v>72</v>
      </c>
    </row>
    <row r="1391" spans="1:15" s="705" customFormat="1" x14ac:dyDescent="0.2">
      <c r="A1391" s="702" t="s">
        <v>890</v>
      </c>
      <c r="B1391" s="702" t="s">
        <v>900</v>
      </c>
      <c r="C1391" s="702" t="s">
        <v>891</v>
      </c>
      <c r="D1391" s="702" t="s">
        <v>139</v>
      </c>
      <c r="E1391" s="702" t="s">
        <v>140</v>
      </c>
      <c r="F1391" s="702" t="s">
        <v>141</v>
      </c>
      <c r="G1391" s="702" t="s">
        <v>6272</v>
      </c>
      <c r="H1391" s="703">
        <v>42549</v>
      </c>
      <c r="I1391" s="704">
        <v>113.8</v>
      </c>
      <c r="J1391" s="704">
        <v>1</v>
      </c>
      <c r="K1391" s="704">
        <f t="shared" si="21"/>
        <v>113.8</v>
      </c>
      <c r="L1391" s="702"/>
      <c r="M1391" s="702" t="s">
        <v>419</v>
      </c>
      <c r="N1391" s="703">
        <v>42550</v>
      </c>
      <c r="O1391" s="702" t="s">
        <v>72</v>
      </c>
    </row>
    <row r="1392" spans="1:15" s="705" customFormat="1" x14ac:dyDescent="0.2">
      <c r="A1392" s="702" t="s">
        <v>890</v>
      </c>
      <c r="B1392" s="702" t="s">
        <v>900</v>
      </c>
      <c r="C1392" s="702" t="s">
        <v>891</v>
      </c>
      <c r="D1392" s="702" t="s">
        <v>139</v>
      </c>
      <c r="E1392" s="702" t="s">
        <v>140</v>
      </c>
      <c r="F1392" s="702" t="s">
        <v>141</v>
      </c>
      <c r="G1392" s="702" t="s">
        <v>6273</v>
      </c>
      <c r="H1392" s="703">
        <v>42549</v>
      </c>
      <c r="I1392" s="704">
        <v>17.059999999999999</v>
      </c>
      <c r="J1392" s="704">
        <v>1</v>
      </c>
      <c r="K1392" s="704">
        <f t="shared" si="21"/>
        <v>17.059999999999999</v>
      </c>
      <c r="L1392" s="702" t="s">
        <v>6274</v>
      </c>
      <c r="M1392" s="702" t="s">
        <v>2102</v>
      </c>
      <c r="N1392" s="703">
        <v>42550</v>
      </c>
      <c r="O1392" s="702" t="s">
        <v>72</v>
      </c>
    </row>
    <row r="1393" spans="1:15" s="705" customFormat="1" x14ac:dyDescent="0.2">
      <c r="A1393" s="702" t="s">
        <v>890</v>
      </c>
      <c r="B1393" s="702" t="s">
        <v>900</v>
      </c>
      <c r="C1393" s="702" t="s">
        <v>891</v>
      </c>
      <c r="D1393" s="702" t="s">
        <v>139</v>
      </c>
      <c r="E1393" s="702" t="s">
        <v>140</v>
      </c>
      <c r="F1393" s="702" t="s">
        <v>141</v>
      </c>
      <c r="G1393" s="702" t="s">
        <v>6275</v>
      </c>
      <c r="H1393" s="703">
        <v>42548</v>
      </c>
      <c r="I1393" s="704">
        <v>18.149999999999999</v>
      </c>
      <c r="J1393" s="704">
        <v>1</v>
      </c>
      <c r="K1393" s="704">
        <f t="shared" si="21"/>
        <v>18.149999999999999</v>
      </c>
      <c r="L1393" s="702" t="s">
        <v>6276</v>
      </c>
      <c r="M1393" s="702" t="s">
        <v>2458</v>
      </c>
      <c r="N1393" s="703">
        <v>42549</v>
      </c>
      <c r="O1393" s="702" t="s">
        <v>72</v>
      </c>
    </row>
    <row r="1394" spans="1:15" s="705" customFormat="1" x14ac:dyDescent="0.2">
      <c r="A1394" s="702" t="s">
        <v>890</v>
      </c>
      <c r="B1394" s="702" t="s">
        <v>900</v>
      </c>
      <c r="C1394" s="702" t="s">
        <v>891</v>
      </c>
      <c r="D1394" s="702" t="s">
        <v>139</v>
      </c>
      <c r="E1394" s="702" t="s">
        <v>140</v>
      </c>
      <c r="F1394" s="702" t="s">
        <v>141</v>
      </c>
      <c r="G1394" s="702" t="s">
        <v>6277</v>
      </c>
      <c r="H1394" s="703">
        <v>42548</v>
      </c>
      <c r="I1394" s="704">
        <v>162.26</v>
      </c>
      <c r="J1394" s="704">
        <v>1</v>
      </c>
      <c r="K1394" s="704">
        <f t="shared" si="21"/>
        <v>162.26</v>
      </c>
      <c r="L1394" s="702" t="s">
        <v>6278</v>
      </c>
      <c r="M1394" s="702" t="s">
        <v>418</v>
      </c>
      <c r="N1394" s="703">
        <v>42549</v>
      </c>
      <c r="O1394" s="702" t="s">
        <v>72</v>
      </c>
    </row>
    <row r="1395" spans="1:15" s="705" customFormat="1" x14ac:dyDescent="0.2">
      <c r="A1395" s="702" t="s">
        <v>890</v>
      </c>
      <c r="B1395" s="702" t="s">
        <v>900</v>
      </c>
      <c r="C1395" s="702" t="s">
        <v>891</v>
      </c>
      <c r="D1395" s="702" t="s">
        <v>139</v>
      </c>
      <c r="E1395" s="702" t="s">
        <v>140</v>
      </c>
      <c r="F1395" s="702" t="s">
        <v>141</v>
      </c>
      <c r="G1395" s="702" t="s">
        <v>6279</v>
      </c>
      <c r="H1395" s="703">
        <v>42545</v>
      </c>
      <c r="I1395" s="704">
        <v>699.62</v>
      </c>
      <c r="J1395" s="704">
        <v>1</v>
      </c>
      <c r="K1395" s="704">
        <f t="shared" si="21"/>
        <v>699.62</v>
      </c>
      <c r="L1395" s="702" t="s">
        <v>6264</v>
      </c>
      <c r="M1395" s="702" t="s">
        <v>418</v>
      </c>
      <c r="N1395" s="703">
        <v>42548</v>
      </c>
      <c r="O1395" s="702" t="s">
        <v>72</v>
      </c>
    </row>
    <row r="1396" spans="1:15" s="705" customFormat="1" x14ac:dyDescent="0.2">
      <c r="A1396" s="702" t="s">
        <v>890</v>
      </c>
      <c r="B1396" s="702" t="s">
        <v>900</v>
      </c>
      <c r="C1396" s="702" t="s">
        <v>891</v>
      </c>
      <c r="D1396" s="702" t="s">
        <v>139</v>
      </c>
      <c r="E1396" s="702" t="s">
        <v>140</v>
      </c>
      <c r="F1396" s="702" t="s">
        <v>141</v>
      </c>
      <c r="G1396" s="702" t="s">
        <v>6280</v>
      </c>
      <c r="H1396" s="703">
        <v>42544</v>
      </c>
      <c r="I1396" s="704">
        <v>34.56</v>
      </c>
      <c r="J1396" s="704">
        <v>1</v>
      </c>
      <c r="K1396" s="704">
        <f t="shared" si="21"/>
        <v>34.56</v>
      </c>
      <c r="L1396" s="702" t="s">
        <v>6281</v>
      </c>
      <c r="M1396" s="702" t="s">
        <v>377</v>
      </c>
      <c r="N1396" s="703">
        <v>42548</v>
      </c>
      <c r="O1396" s="702" t="s">
        <v>72</v>
      </c>
    </row>
    <row r="1397" spans="1:15" s="705" customFormat="1" x14ac:dyDescent="0.2">
      <c r="A1397" s="702" t="s">
        <v>890</v>
      </c>
      <c r="B1397" s="702" t="s">
        <v>900</v>
      </c>
      <c r="C1397" s="702" t="s">
        <v>891</v>
      </c>
      <c r="D1397" s="702" t="s">
        <v>139</v>
      </c>
      <c r="E1397" s="702" t="s">
        <v>140</v>
      </c>
      <c r="F1397" s="702" t="s">
        <v>141</v>
      </c>
      <c r="G1397" s="702" t="s">
        <v>6282</v>
      </c>
      <c r="H1397" s="703">
        <v>42544</v>
      </c>
      <c r="I1397" s="704">
        <v>38.72</v>
      </c>
      <c r="J1397" s="704">
        <v>1</v>
      </c>
      <c r="K1397" s="704">
        <f t="shared" si="21"/>
        <v>38.72</v>
      </c>
      <c r="L1397" s="702" t="s">
        <v>6276</v>
      </c>
      <c r="M1397" s="702" t="s">
        <v>2458</v>
      </c>
      <c r="N1397" s="703">
        <v>42548</v>
      </c>
      <c r="O1397" s="702" t="s">
        <v>72</v>
      </c>
    </row>
    <row r="1398" spans="1:15" s="705" customFormat="1" x14ac:dyDescent="0.2">
      <c r="A1398" s="702" t="s">
        <v>890</v>
      </c>
      <c r="B1398" s="702" t="s">
        <v>900</v>
      </c>
      <c r="C1398" s="702" t="s">
        <v>891</v>
      </c>
      <c r="D1398" s="702" t="s">
        <v>139</v>
      </c>
      <c r="E1398" s="702" t="s">
        <v>140</v>
      </c>
      <c r="F1398" s="702" t="s">
        <v>141</v>
      </c>
      <c r="G1398" s="702" t="s">
        <v>6283</v>
      </c>
      <c r="H1398" s="703">
        <v>42544</v>
      </c>
      <c r="I1398" s="704">
        <v>12.63</v>
      </c>
      <c r="J1398" s="704">
        <v>1</v>
      </c>
      <c r="K1398" s="704">
        <f t="shared" si="21"/>
        <v>12.63</v>
      </c>
      <c r="L1398" s="702" t="s">
        <v>6276</v>
      </c>
      <c r="M1398" s="702" t="s">
        <v>2458</v>
      </c>
      <c r="N1398" s="703">
        <v>42548</v>
      </c>
      <c r="O1398" s="702" t="s">
        <v>72</v>
      </c>
    </row>
    <row r="1399" spans="1:15" s="705" customFormat="1" x14ac:dyDescent="0.2">
      <c r="A1399" s="702" t="s">
        <v>890</v>
      </c>
      <c r="B1399" s="702" t="s">
        <v>900</v>
      </c>
      <c r="C1399" s="702" t="s">
        <v>891</v>
      </c>
      <c r="D1399" s="702" t="s">
        <v>139</v>
      </c>
      <c r="E1399" s="702" t="s">
        <v>140</v>
      </c>
      <c r="F1399" s="702" t="s">
        <v>141</v>
      </c>
      <c r="G1399" s="702" t="s">
        <v>6284</v>
      </c>
      <c r="H1399" s="703">
        <v>42544</v>
      </c>
      <c r="I1399" s="704">
        <v>32.43</v>
      </c>
      <c r="J1399" s="704">
        <v>1</v>
      </c>
      <c r="K1399" s="704">
        <f t="shared" si="21"/>
        <v>32.43</v>
      </c>
      <c r="L1399" s="702" t="s">
        <v>6276</v>
      </c>
      <c r="M1399" s="702" t="s">
        <v>2458</v>
      </c>
      <c r="N1399" s="703">
        <v>42548</v>
      </c>
      <c r="O1399" s="702" t="s">
        <v>72</v>
      </c>
    </row>
    <row r="1400" spans="1:15" s="705" customFormat="1" x14ac:dyDescent="0.2">
      <c r="A1400" s="702" t="s">
        <v>890</v>
      </c>
      <c r="B1400" s="702" t="s">
        <v>900</v>
      </c>
      <c r="C1400" s="702" t="s">
        <v>891</v>
      </c>
      <c r="D1400" s="702" t="s">
        <v>139</v>
      </c>
      <c r="E1400" s="702" t="s">
        <v>140</v>
      </c>
      <c r="F1400" s="702" t="s">
        <v>141</v>
      </c>
      <c r="G1400" s="702" t="s">
        <v>6285</v>
      </c>
      <c r="H1400" s="703">
        <v>42544</v>
      </c>
      <c r="I1400" s="704">
        <v>94.48</v>
      </c>
      <c r="J1400" s="704">
        <v>1</v>
      </c>
      <c r="K1400" s="704">
        <f t="shared" si="21"/>
        <v>94.48</v>
      </c>
      <c r="L1400" s="702" t="s">
        <v>6286</v>
      </c>
      <c r="M1400" s="702" t="s">
        <v>87</v>
      </c>
      <c r="N1400" s="703">
        <v>42548</v>
      </c>
      <c r="O1400" s="702" t="s">
        <v>72</v>
      </c>
    </row>
    <row r="1401" spans="1:15" s="705" customFormat="1" x14ac:dyDescent="0.2">
      <c r="A1401" s="702" t="s">
        <v>890</v>
      </c>
      <c r="B1401" s="702" t="s">
        <v>900</v>
      </c>
      <c r="C1401" s="702" t="s">
        <v>891</v>
      </c>
      <c r="D1401" s="702" t="s">
        <v>139</v>
      </c>
      <c r="E1401" s="702" t="s">
        <v>140</v>
      </c>
      <c r="F1401" s="702" t="s">
        <v>141</v>
      </c>
      <c r="G1401" s="702" t="s">
        <v>6287</v>
      </c>
      <c r="H1401" s="703">
        <v>42544</v>
      </c>
      <c r="I1401" s="704">
        <v>107.09</v>
      </c>
      <c r="J1401" s="704">
        <v>1</v>
      </c>
      <c r="K1401" s="704">
        <f t="shared" si="21"/>
        <v>107.09</v>
      </c>
      <c r="L1401" s="702"/>
      <c r="M1401" s="702" t="s">
        <v>419</v>
      </c>
      <c r="N1401" s="703">
        <v>42548</v>
      </c>
      <c r="O1401" s="702" t="s">
        <v>72</v>
      </c>
    </row>
    <row r="1402" spans="1:15" s="705" customFormat="1" x14ac:dyDescent="0.2">
      <c r="A1402" s="702" t="s">
        <v>890</v>
      </c>
      <c r="B1402" s="702" t="s">
        <v>900</v>
      </c>
      <c r="C1402" s="702" t="s">
        <v>891</v>
      </c>
      <c r="D1402" s="702" t="s">
        <v>139</v>
      </c>
      <c r="E1402" s="702" t="s">
        <v>140</v>
      </c>
      <c r="F1402" s="702" t="s">
        <v>141</v>
      </c>
      <c r="G1402" s="702" t="s">
        <v>6288</v>
      </c>
      <c r="H1402" s="703">
        <v>42544</v>
      </c>
      <c r="I1402" s="704">
        <v>169.64</v>
      </c>
      <c r="J1402" s="704">
        <v>1</v>
      </c>
      <c r="K1402" s="704">
        <f t="shared" si="21"/>
        <v>169.64</v>
      </c>
      <c r="L1402" s="702" t="s">
        <v>6278</v>
      </c>
      <c r="M1402" s="702" t="s">
        <v>418</v>
      </c>
      <c r="N1402" s="703">
        <v>42548</v>
      </c>
      <c r="O1402" s="702" t="s">
        <v>72</v>
      </c>
    </row>
    <row r="1403" spans="1:15" s="705" customFormat="1" x14ac:dyDescent="0.2">
      <c r="A1403" s="702" t="s">
        <v>890</v>
      </c>
      <c r="B1403" s="702" t="s">
        <v>900</v>
      </c>
      <c r="C1403" s="702" t="s">
        <v>891</v>
      </c>
      <c r="D1403" s="702" t="s">
        <v>139</v>
      </c>
      <c r="E1403" s="702" t="s">
        <v>140</v>
      </c>
      <c r="F1403" s="702" t="s">
        <v>141</v>
      </c>
      <c r="G1403" s="702" t="s">
        <v>6289</v>
      </c>
      <c r="H1403" s="703">
        <v>42544</v>
      </c>
      <c r="I1403" s="704">
        <v>352.84</v>
      </c>
      <c r="J1403" s="704">
        <v>1</v>
      </c>
      <c r="K1403" s="704">
        <f t="shared" si="21"/>
        <v>352.84</v>
      </c>
      <c r="L1403" s="702" t="s">
        <v>6290</v>
      </c>
      <c r="M1403" s="702" t="s">
        <v>132</v>
      </c>
      <c r="N1403" s="703">
        <v>42548</v>
      </c>
      <c r="O1403" s="702" t="s">
        <v>72</v>
      </c>
    </row>
    <row r="1404" spans="1:15" s="705" customFormat="1" x14ac:dyDescent="0.2">
      <c r="A1404" s="702" t="s">
        <v>890</v>
      </c>
      <c r="B1404" s="702" t="s">
        <v>900</v>
      </c>
      <c r="C1404" s="702" t="s">
        <v>891</v>
      </c>
      <c r="D1404" s="702" t="s">
        <v>139</v>
      </c>
      <c r="E1404" s="702" t="s">
        <v>140</v>
      </c>
      <c r="F1404" s="702" t="s">
        <v>141</v>
      </c>
      <c r="G1404" s="702" t="s">
        <v>6291</v>
      </c>
      <c r="H1404" s="703">
        <v>42543</v>
      </c>
      <c r="I1404" s="704">
        <v>101.35</v>
      </c>
      <c r="J1404" s="704">
        <v>1</v>
      </c>
      <c r="K1404" s="704">
        <f t="shared" si="21"/>
        <v>101.35</v>
      </c>
      <c r="L1404" s="702" t="s">
        <v>6281</v>
      </c>
      <c r="M1404" s="702" t="s">
        <v>377</v>
      </c>
      <c r="N1404" s="703">
        <v>42544</v>
      </c>
      <c r="O1404" s="702" t="s">
        <v>72</v>
      </c>
    </row>
    <row r="1405" spans="1:15" s="705" customFormat="1" x14ac:dyDescent="0.2">
      <c r="A1405" s="702" t="s">
        <v>890</v>
      </c>
      <c r="B1405" s="702" t="s">
        <v>900</v>
      </c>
      <c r="C1405" s="702" t="s">
        <v>891</v>
      </c>
      <c r="D1405" s="702" t="s">
        <v>139</v>
      </c>
      <c r="E1405" s="702" t="s">
        <v>140</v>
      </c>
      <c r="F1405" s="702" t="s">
        <v>141</v>
      </c>
      <c r="G1405" s="702" t="s">
        <v>6292</v>
      </c>
      <c r="H1405" s="703">
        <v>42543</v>
      </c>
      <c r="I1405" s="704">
        <v>251.89</v>
      </c>
      <c r="J1405" s="704">
        <v>1</v>
      </c>
      <c r="K1405" s="704">
        <f t="shared" si="21"/>
        <v>251.89</v>
      </c>
      <c r="L1405" s="702" t="s">
        <v>6276</v>
      </c>
      <c r="M1405" s="702" t="s">
        <v>2458</v>
      </c>
      <c r="N1405" s="703">
        <v>42544</v>
      </c>
      <c r="O1405" s="702" t="s">
        <v>72</v>
      </c>
    </row>
    <row r="1406" spans="1:15" s="705" customFormat="1" x14ac:dyDescent="0.2">
      <c r="A1406" s="702" t="s">
        <v>890</v>
      </c>
      <c r="B1406" s="702" t="s">
        <v>900</v>
      </c>
      <c r="C1406" s="702" t="s">
        <v>891</v>
      </c>
      <c r="D1406" s="702" t="s">
        <v>139</v>
      </c>
      <c r="E1406" s="702" t="s">
        <v>140</v>
      </c>
      <c r="F1406" s="702" t="s">
        <v>141</v>
      </c>
      <c r="G1406" s="702" t="s">
        <v>6293</v>
      </c>
      <c r="H1406" s="703">
        <v>42543</v>
      </c>
      <c r="I1406" s="704">
        <v>786.8</v>
      </c>
      <c r="J1406" s="704">
        <v>1</v>
      </c>
      <c r="K1406" s="704">
        <f t="shared" si="21"/>
        <v>786.8</v>
      </c>
      <c r="L1406" s="702" t="s">
        <v>6264</v>
      </c>
      <c r="M1406" s="702" t="s">
        <v>418</v>
      </c>
      <c r="N1406" s="703">
        <v>42544</v>
      </c>
      <c r="O1406" s="702" t="s">
        <v>72</v>
      </c>
    </row>
    <row r="1407" spans="1:15" s="705" customFormat="1" x14ac:dyDescent="0.2">
      <c r="A1407" s="702" t="s">
        <v>890</v>
      </c>
      <c r="B1407" s="702" t="s">
        <v>900</v>
      </c>
      <c r="C1407" s="702" t="s">
        <v>891</v>
      </c>
      <c r="D1407" s="702" t="s">
        <v>139</v>
      </c>
      <c r="E1407" s="702" t="s">
        <v>140</v>
      </c>
      <c r="F1407" s="702" t="s">
        <v>141</v>
      </c>
      <c r="G1407" s="702" t="s">
        <v>6294</v>
      </c>
      <c r="H1407" s="703">
        <v>42543</v>
      </c>
      <c r="I1407" s="704">
        <v>145.15</v>
      </c>
      <c r="J1407" s="704">
        <v>1</v>
      </c>
      <c r="K1407" s="704">
        <f t="shared" si="21"/>
        <v>145.15</v>
      </c>
      <c r="L1407" s="702" t="s">
        <v>6278</v>
      </c>
      <c r="M1407" s="702" t="s">
        <v>418</v>
      </c>
      <c r="N1407" s="703">
        <v>42544</v>
      </c>
      <c r="O1407" s="702" t="s">
        <v>72</v>
      </c>
    </row>
    <row r="1408" spans="1:15" s="705" customFormat="1" x14ac:dyDescent="0.2">
      <c r="A1408" s="702" t="s">
        <v>890</v>
      </c>
      <c r="B1408" s="702" t="s">
        <v>900</v>
      </c>
      <c r="C1408" s="702" t="s">
        <v>891</v>
      </c>
      <c r="D1408" s="702" t="s">
        <v>139</v>
      </c>
      <c r="E1408" s="702" t="s">
        <v>140</v>
      </c>
      <c r="F1408" s="702" t="s">
        <v>141</v>
      </c>
      <c r="G1408" s="702" t="s">
        <v>6295</v>
      </c>
      <c r="H1408" s="703">
        <v>42542</v>
      </c>
      <c r="I1408" s="704">
        <v>335.05</v>
      </c>
      <c r="J1408" s="704">
        <v>1</v>
      </c>
      <c r="K1408" s="704">
        <f t="shared" si="21"/>
        <v>335.05</v>
      </c>
      <c r="L1408" s="702" t="s">
        <v>6296</v>
      </c>
      <c r="M1408" s="702" t="s">
        <v>418</v>
      </c>
      <c r="N1408" s="703">
        <v>42543</v>
      </c>
      <c r="O1408" s="702" t="s">
        <v>72</v>
      </c>
    </row>
    <row r="1409" spans="1:15" s="705" customFormat="1" x14ac:dyDescent="0.2">
      <c r="A1409" s="702" t="s">
        <v>890</v>
      </c>
      <c r="B1409" s="702" t="s">
        <v>900</v>
      </c>
      <c r="C1409" s="702" t="s">
        <v>891</v>
      </c>
      <c r="D1409" s="702" t="s">
        <v>139</v>
      </c>
      <c r="E1409" s="702" t="s">
        <v>140</v>
      </c>
      <c r="F1409" s="702" t="s">
        <v>141</v>
      </c>
      <c r="G1409" s="702" t="s">
        <v>6297</v>
      </c>
      <c r="H1409" s="703">
        <v>42541</v>
      </c>
      <c r="I1409" s="704">
        <v>191.18</v>
      </c>
      <c r="J1409" s="704">
        <v>1</v>
      </c>
      <c r="K1409" s="704">
        <f t="shared" si="21"/>
        <v>191.18</v>
      </c>
      <c r="L1409" s="702" t="s">
        <v>6264</v>
      </c>
      <c r="M1409" s="702" t="s">
        <v>418</v>
      </c>
      <c r="N1409" s="703">
        <v>42542</v>
      </c>
      <c r="O1409" s="702" t="s">
        <v>72</v>
      </c>
    </row>
    <row r="1410" spans="1:15" s="705" customFormat="1" x14ac:dyDescent="0.2">
      <c r="A1410" s="702" t="s">
        <v>890</v>
      </c>
      <c r="B1410" s="702" t="s">
        <v>900</v>
      </c>
      <c r="C1410" s="702" t="s">
        <v>891</v>
      </c>
      <c r="D1410" s="702" t="s">
        <v>139</v>
      </c>
      <c r="E1410" s="702" t="s">
        <v>140</v>
      </c>
      <c r="F1410" s="702" t="s">
        <v>141</v>
      </c>
      <c r="G1410" s="702" t="s">
        <v>6298</v>
      </c>
      <c r="H1410" s="703">
        <v>42538</v>
      </c>
      <c r="I1410" s="704">
        <v>168.15</v>
      </c>
      <c r="J1410" s="704">
        <v>1</v>
      </c>
      <c r="K1410" s="704">
        <f t="shared" si="21"/>
        <v>168.15</v>
      </c>
      <c r="L1410" s="702" t="s">
        <v>6299</v>
      </c>
      <c r="M1410" s="702" t="s">
        <v>2458</v>
      </c>
      <c r="N1410" s="703">
        <v>42541</v>
      </c>
      <c r="O1410" s="702" t="s">
        <v>72</v>
      </c>
    </row>
    <row r="1411" spans="1:15" s="705" customFormat="1" x14ac:dyDescent="0.2">
      <c r="A1411" s="702" t="s">
        <v>890</v>
      </c>
      <c r="B1411" s="702" t="s">
        <v>900</v>
      </c>
      <c r="C1411" s="702" t="s">
        <v>891</v>
      </c>
      <c r="D1411" s="702" t="s">
        <v>139</v>
      </c>
      <c r="E1411" s="702" t="s">
        <v>140</v>
      </c>
      <c r="F1411" s="702" t="s">
        <v>141</v>
      </c>
      <c r="G1411" s="702" t="s">
        <v>6300</v>
      </c>
      <c r="H1411" s="703">
        <v>42537</v>
      </c>
      <c r="I1411" s="704">
        <v>88.21</v>
      </c>
      <c r="J1411" s="704">
        <v>1</v>
      </c>
      <c r="K1411" s="704">
        <f t="shared" ref="K1411:K1474" si="22">I1411*J1411</f>
        <v>88.21</v>
      </c>
      <c r="L1411" s="702" t="s">
        <v>6290</v>
      </c>
      <c r="M1411" s="702" t="s">
        <v>132</v>
      </c>
      <c r="N1411" s="703">
        <v>42538</v>
      </c>
      <c r="O1411" s="702" t="s">
        <v>72</v>
      </c>
    </row>
    <row r="1412" spans="1:15" s="705" customFormat="1" x14ac:dyDescent="0.2">
      <c r="A1412" s="702" t="s">
        <v>890</v>
      </c>
      <c r="B1412" s="702" t="s">
        <v>900</v>
      </c>
      <c r="C1412" s="702" t="s">
        <v>891</v>
      </c>
      <c r="D1412" s="702" t="s">
        <v>139</v>
      </c>
      <c r="E1412" s="702" t="s">
        <v>140</v>
      </c>
      <c r="F1412" s="702" t="s">
        <v>141</v>
      </c>
      <c r="G1412" s="702" t="s">
        <v>6301</v>
      </c>
      <c r="H1412" s="703">
        <v>42536</v>
      </c>
      <c r="I1412" s="704">
        <v>145.85</v>
      </c>
      <c r="J1412" s="704">
        <v>1</v>
      </c>
      <c r="K1412" s="704">
        <f t="shared" si="22"/>
        <v>145.85</v>
      </c>
      <c r="L1412" s="702"/>
      <c r="M1412" s="702" t="s">
        <v>419</v>
      </c>
      <c r="N1412" s="703">
        <v>42537</v>
      </c>
      <c r="O1412" s="702" t="s">
        <v>72</v>
      </c>
    </row>
    <row r="1413" spans="1:15" s="705" customFormat="1" x14ac:dyDescent="0.2">
      <c r="A1413" s="702" t="s">
        <v>890</v>
      </c>
      <c r="B1413" s="702" t="s">
        <v>900</v>
      </c>
      <c r="C1413" s="702" t="s">
        <v>891</v>
      </c>
      <c r="D1413" s="702" t="s">
        <v>139</v>
      </c>
      <c r="E1413" s="702" t="s">
        <v>140</v>
      </c>
      <c r="F1413" s="702" t="s">
        <v>141</v>
      </c>
      <c r="G1413" s="702" t="s">
        <v>6302</v>
      </c>
      <c r="H1413" s="703">
        <v>42535</v>
      </c>
      <c r="I1413" s="704">
        <v>41.02</v>
      </c>
      <c r="J1413" s="704">
        <v>1</v>
      </c>
      <c r="K1413" s="704">
        <f t="shared" si="22"/>
        <v>41.02</v>
      </c>
      <c r="L1413" s="702" t="s">
        <v>6303</v>
      </c>
      <c r="M1413" s="702" t="s">
        <v>419</v>
      </c>
      <c r="N1413" s="703">
        <v>42536</v>
      </c>
      <c r="O1413" s="702" t="s">
        <v>72</v>
      </c>
    </row>
    <row r="1414" spans="1:15" s="705" customFormat="1" x14ac:dyDescent="0.2">
      <c r="A1414" s="702" t="s">
        <v>890</v>
      </c>
      <c r="B1414" s="702" t="s">
        <v>900</v>
      </c>
      <c r="C1414" s="702" t="s">
        <v>891</v>
      </c>
      <c r="D1414" s="702" t="s">
        <v>139</v>
      </c>
      <c r="E1414" s="702" t="s">
        <v>140</v>
      </c>
      <c r="F1414" s="702" t="s">
        <v>141</v>
      </c>
      <c r="G1414" s="702" t="s">
        <v>6304</v>
      </c>
      <c r="H1414" s="703">
        <v>42535</v>
      </c>
      <c r="I1414" s="704">
        <v>79.5</v>
      </c>
      <c r="J1414" s="704">
        <v>1</v>
      </c>
      <c r="K1414" s="704">
        <f t="shared" si="22"/>
        <v>79.5</v>
      </c>
      <c r="L1414" s="702" t="s">
        <v>6290</v>
      </c>
      <c r="M1414" s="702" t="s">
        <v>132</v>
      </c>
      <c r="N1414" s="703">
        <v>42536</v>
      </c>
      <c r="O1414" s="702" t="s">
        <v>72</v>
      </c>
    </row>
    <row r="1415" spans="1:15" s="705" customFormat="1" x14ac:dyDescent="0.2">
      <c r="A1415" s="702" t="s">
        <v>890</v>
      </c>
      <c r="B1415" s="702" t="s">
        <v>900</v>
      </c>
      <c r="C1415" s="702" t="s">
        <v>891</v>
      </c>
      <c r="D1415" s="702" t="s">
        <v>139</v>
      </c>
      <c r="E1415" s="702" t="s">
        <v>140</v>
      </c>
      <c r="F1415" s="702" t="s">
        <v>141</v>
      </c>
      <c r="G1415" s="702" t="s">
        <v>6305</v>
      </c>
      <c r="H1415" s="703">
        <v>42534</v>
      </c>
      <c r="I1415" s="704">
        <v>21.05</v>
      </c>
      <c r="J1415" s="704">
        <v>1</v>
      </c>
      <c r="K1415" s="704">
        <f t="shared" si="22"/>
        <v>21.05</v>
      </c>
      <c r="L1415" s="702" t="s">
        <v>6290</v>
      </c>
      <c r="M1415" s="702" t="s">
        <v>132</v>
      </c>
      <c r="N1415" s="703">
        <v>42535</v>
      </c>
      <c r="O1415" s="702" t="s">
        <v>72</v>
      </c>
    </row>
    <row r="1416" spans="1:15" s="705" customFormat="1" x14ac:dyDescent="0.2">
      <c r="A1416" s="702" t="s">
        <v>890</v>
      </c>
      <c r="B1416" s="702" t="s">
        <v>900</v>
      </c>
      <c r="C1416" s="702" t="s">
        <v>891</v>
      </c>
      <c r="D1416" s="702" t="s">
        <v>139</v>
      </c>
      <c r="E1416" s="702" t="s">
        <v>140</v>
      </c>
      <c r="F1416" s="702" t="s">
        <v>141</v>
      </c>
      <c r="G1416" s="702" t="s">
        <v>6306</v>
      </c>
      <c r="H1416" s="703">
        <v>42534</v>
      </c>
      <c r="I1416" s="704">
        <v>82.28</v>
      </c>
      <c r="J1416" s="704">
        <v>1</v>
      </c>
      <c r="K1416" s="704">
        <f t="shared" si="22"/>
        <v>82.28</v>
      </c>
      <c r="L1416" s="702" t="s">
        <v>6290</v>
      </c>
      <c r="M1416" s="702" t="s">
        <v>132</v>
      </c>
      <c r="N1416" s="703">
        <v>42535</v>
      </c>
      <c r="O1416" s="702" t="s">
        <v>72</v>
      </c>
    </row>
    <row r="1417" spans="1:15" s="705" customFormat="1" x14ac:dyDescent="0.2">
      <c r="A1417" s="702" t="s">
        <v>890</v>
      </c>
      <c r="B1417" s="702" t="s">
        <v>900</v>
      </c>
      <c r="C1417" s="702" t="s">
        <v>891</v>
      </c>
      <c r="D1417" s="702" t="s">
        <v>139</v>
      </c>
      <c r="E1417" s="702" t="s">
        <v>140</v>
      </c>
      <c r="F1417" s="702" t="s">
        <v>141</v>
      </c>
      <c r="G1417" s="702" t="s">
        <v>6307</v>
      </c>
      <c r="H1417" s="703">
        <v>42531</v>
      </c>
      <c r="I1417" s="704">
        <v>32.270000000000003</v>
      </c>
      <c r="J1417" s="704">
        <v>1</v>
      </c>
      <c r="K1417" s="704">
        <f t="shared" si="22"/>
        <v>32.270000000000003</v>
      </c>
      <c r="L1417" s="702" t="s">
        <v>6308</v>
      </c>
      <c r="M1417" s="702" t="s">
        <v>329</v>
      </c>
      <c r="N1417" s="703">
        <v>42534</v>
      </c>
      <c r="O1417" s="702" t="s">
        <v>72</v>
      </c>
    </row>
    <row r="1418" spans="1:15" s="705" customFormat="1" x14ac:dyDescent="0.2">
      <c r="A1418" s="702" t="s">
        <v>890</v>
      </c>
      <c r="B1418" s="702" t="s">
        <v>900</v>
      </c>
      <c r="C1418" s="702" t="s">
        <v>891</v>
      </c>
      <c r="D1418" s="702" t="s">
        <v>139</v>
      </c>
      <c r="E1418" s="702" t="s">
        <v>140</v>
      </c>
      <c r="F1418" s="702" t="s">
        <v>141</v>
      </c>
      <c r="G1418" s="702" t="s">
        <v>6309</v>
      </c>
      <c r="H1418" s="703">
        <v>42530</v>
      </c>
      <c r="I1418" s="704">
        <v>46.34</v>
      </c>
      <c r="J1418" s="704">
        <v>1</v>
      </c>
      <c r="K1418" s="704">
        <f t="shared" si="22"/>
        <v>46.34</v>
      </c>
      <c r="L1418" s="702" t="s">
        <v>6290</v>
      </c>
      <c r="M1418" s="702" t="s">
        <v>132</v>
      </c>
      <c r="N1418" s="703">
        <v>42531</v>
      </c>
      <c r="O1418" s="702" t="s">
        <v>72</v>
      </c>
    </row>
    <row r="1419" spans="1:15" s="705" customFormat="1" x14ac:dyDescent="0.2">
      <c r="A1419" s="702" t="s">
        <v>890</v>
      </c>
      <c r="B1419" s="702" t="s">
        <v>900</v>
      </c>
      <c r="C1419" s="702" t="s">
        <v>891</v>
      </c>
      <c r="D1419" s="702" t="s">
        <v>139</v>
      </c>
      <c r="E1419" s="702" t="s">
        <v>140</v>
      </c>
      <c r="F1419" s="702" t="s">
        <v>141</v>
      </c>
      <c r="G1419" s="702" t="s">
        <v>6310</v>
      </c>
      <c r="H1419" s="703">
        <v>42530</v>
      </c>
      <c r="I1419" s="704">
        <v>754.8</v>
      </c>
      <c r="J1419" s="704">
        <v>1</v>
      </c>
      <c r="K1419" s="704">
        <f t="shared" si="22"/>
        <v>754.8</v>
      </c>
      <c r="L1419" s="702" t="s">
        <v>6290</v>
      </c>
      <c r="M1419" s="702" t="s">
        <v>132</v>
      </c>
      <c r="N1419" s="703">
        <v>42531</v>
      </c>
      <c r="O1419" s="702" t="s">
        <v>72</v>
      </c>
    </row>
    <row r="1420" spans="1:15" s="705" customFormat="1" x14ac:dyDescent="0.2">
      <c r="A1420" s="702" t="s">
        <v>890</v>
      </c>
      <c r="B1420" s="702" t="s">
        <v>900</v>
      </c>
      <c r="C1420" s="702" t="s">
        <v>891</v>
      </c>
      <c r="D1420" s="702" t="s">
        <v>139</v>
      </c>
      <c r="E1420" s="702" t="s">
        <v>140</v>
      </c>
      <c r="F1420" s="702" t="s">
        <v>141</v>
      </c>
      <c r="G1420" s="702" t="s">
        <v>6311</v>
      </c>
      <c r="H1420" s="703">
        <v>42530</v>
      </c>
      <c r="I1420" s="704">
        <v>52.15</v>
      </c>
      <c r="J1420" s="704">
        <v>1</v>
      </c>
      <c r="K1420" s="704">
        <f t="shared" si="22"/>
        <v>52.15</v>
      </c>
      <c r="L1420" s="702" t="s">
        <v>6312</v>
      </c>
      <c r="M1420" s="702" t="s">
        <v>394</v>
      </c>
      <c r="N1420" s="703">
        <v>42531</v>
      </c>
      <c r="O1420" s="702" t="s">
        <v>72</v>
      </c>
    </row>
    <row r="1421" spans="1:15" s="705" customFormat="1" x14ac:dyDescent="0.2">
      <c r="A1421" s="702" t="s">
        <v>890</v>
      </c>
      <c r="B1421" s="702" t="s">
        <v>900</v>
      </c>
      <c r="C1421" s="702" t="s">
        <v>891</v>
      </c>
      <c r="D1421" s="702" t="s">
        <v>139</v>
      </c>
      <c r="E1421" s="702" t="s">
        <v>140</v>
      </c>
      <c r="F1421" s="702" t="s">
        <v>141</v>
      </c>
      <c r="G1421" s="702" t="s">
        <v>6313</v>
      </c>
      <c r="H1421" s="703">
        <v>42528</v>
      </c>
      <c r="I1421" s="704">
        <v>52.09</v>
      </c>
      <c r="J1421" s="704">
        <v>1</v>
      </c>
      <c r="K1421" s="704">
        <f t="shared" si="22"/>
        <v>52.09</v>
      </c>
      <c r="L1421" s="702" t="s">
        <v>6314</v>
      </c>
      <c r="M1421" s="702" t="s">
        <v>299</v>
      </c>
      <c r="N1421" s="703">
        <v>42529</v>
      </c>
      <c r="O1421" s="702" t="s">
        <v>72</v>
      </c>
    </row>
    <row r="1422" spans="1:15" s="705" customFormat="1" x14ac:dyDescent="0.2">
      <c r="A1422" s="702" t="s">
        <v>890</v>
      </c>
      <c r="B1422" s="702" t="s">
        <v>900</v>
      </c>
      <c r="C1422" s="702" t="s">
        <v>891</v>
      </c>
      <c r="D1422" s="702" t="s">
        <v>139</v>
      </c>
      <c r="E1422" s="702" t="s">
        <v>140</v>
      </c>
      <c r="F1422" s="702" t="s">
        <v>141</v>
      </c>
      <c r="G1422" s="702" t="s">
        <v>6315</v>
      </c>
      <c r="H1422" s="703">
        <v>42528</v>
      </c>
      <c r="I1422" s="704">
        <v>282.23</v>
      </c>
      <c r="J1422" s="704">
        <v>1</v>
      </c>
      <c r="K1422" s="704">
        <f t="shared" si="22"/>
        <v>282.23</v>
      </c>
      <c r="L1422" s="702" t="s">
        <v>6316</v>
      </c>
      <c r="M1422" s="702" t="s">
        <v>377</v>
      </c>
      <c r="N1422" s="703">
        <v>42529</v>
      </c>
      <c r="O1422" s="702" t="s">
        <v>72</v>
      </c>
    </row>
    <row r="1423" spans="1:15" s="705" customFormat="1" x14ac:dyDescent="0.2">
      <c r="A1423" s="702" t="s">
        <v>890</v>
      </c>
      <c r="B1423" s="702" t="s">
        <v>900</v>
      </c>
      <c r="C1423" s="702" t="s">
        <v>891</v>
      </c>
      <c r="D1423" s="702" t="s">
        <v>139</v>
      </c>
      <c r="E1423" s="702" t="s">
        <v>140</v>
      </c>
      <c r="F1423" s="702" t="s">
        <v>141</v>
      </c>
      <c r="G1423" s="702" t="s">
        <v>6317</v>
      </c>
      <c r="H1423" s="703">
        <v>42527</v>
      </c>
      <c r="I1423" s="704">
        <v>412.37</v>
      </c>
      <c r="J1423" s="704">
        <v>1</v>
      </c>
      <c r="K1423" s="704">
        <f t="shared" si="22"/>
        <v>412.37</v>
      </c>
      <c r="L1423" s="702" t="s">
        <v>6318</v>
      </c>
      <c r="M1423" s="702" t="s">
        <v>132</v>
      </c>
      <c r="N1423" s="703">
        <v>42529</v>
      </c>
      <c r="O1423" s="702" t="s">
        <v>72</v>
      </c>
    </row>
    <row r="1424" spans="1:15" s="705" customFormat="1" x14ac:dyDescent="0.2">
      <c r="A1424" s="702" t="s">
        <v>890</v>
      </c>
      <c r="B1424" s="702" t="s">
        <v>900</v>
      </c>
      <c r="C1424" s="702" t="s">
        <v>891</v>
      </c>
      <c r="D1424" s="702" t="s">
        <v>139</v>
      </c>
      <c r="E1424" s="702" t="s">
        <v>140</v>
      </c>
      <c r="F1424" s="702" t="s">
        <v>141</v>
      </c>
      <c r="G1424" s="702" t="s">
        <v>6319</v>
      </c>
      <c r="H1424" s="703">
        <v>42527</v>
      </c>
      <c r="I1424" s="704">
        <v>119.79</v>
      </c>
      <c r="J1424" s="704">
        <v>1</v>
      </c>
      <c r="K1424" s="704">
        <f t="shared" si="22"/>
        <v>119.79</v>
      </c>
      <c r="L1424" s="702" t="s">
        <v>2919</v>
      </c>
      <c r="M1424" s="702" t="s">
        <v>329</v>
      </c>
      <c r="N1424" s="703">
        <v>42529</v>
      </c>
      <c r="O1424" s="702" t="s">
        <v>72</v>
      </c>
    </row>
    <row r="1425" spans="1:15" s="705" customFormat="1" x14ac:dyDescent="0.2">
      <c r="A1425" s="702" t="s">
        <v>890</v>
      </c>
      <c r="B1425" s="702" t="s">
        <v>900</v>
      </c>
      <c r="C1425" s="702" t="s">
        <v>891</v>
      </c>
      <c r="D1425" s="702" t="s">
        <v>139</v>
      </c>
      <c r="E1425" s="702" t="s">
        <v>140</v>
      </c>
      <c r="F1425" s="702" t="s">
        <v>141</v>
      </c>
      <c r="G1425" s="702" t="s">
        <v>6320</v>
      </c>
      <c r="H1425" s="703">
        <v>42522</v>
      </c>
      <c r="I1425" s="704">
        <v>273.08</v>
      </c>
      <c r="J1425" s="704">
        <v>1</v>
      </c>
      <c r="K1425" s="704">
        <f t="shared" si="22"/>
        <v>273.08</v>
      </c>
      <c r="L1425" s="702" t="s">
        <v>6321</v>
      </c>
      <c r="M1425" s="702" t="s">
        <v>87</v>
      </c>
      <c r="N1425" s="703">
        <v>42523</v>
      </c>
      <c r="O1425" s="702" t="s">
        <v>72</v>
      </c>
    </row>
    <row r="1426" spans="1:15" s="705" customFormat="1" x14ac:dyDescent="0.2">
      <c r="A1426" s="702" t="s">
        <v>890</v>
      </c>
      <c r="B1426" s="702" t="s">
        <v>900</v>
      </c>
      <c r="C1426" s="702" t="s">
        <v>891</v>
      </c>
      <c r="D1426" s="702" t="s">
        <v>139</v>
      </c>
      <c r="E1426" s="702" t="s">
        <v>140</v>
      </c>
      <c r="F1426" s="702" t="s">
        <v>141</v>
      </c>
      <c r="G1426" s="702" t="s">
        <v>6322</v>
      </c>
      <c r="H1426" s="703">
        <v>42522</v>
      </c>
      <c r="I1426" s="704">
        <v>500.94</v>
      </c>
      <c r="J1426" s="704">
        <v>1</v>
      </c>
      <c r="K1426" s="704">
        <f t="shared" si="22"/>
        <v>500.94</v>
      </c>
      <c r="L1426" s="702" t="s">
        <v>2919</v>
      </c>
      <c r="M1426" s="702" t="s">
        <v>329</v>
      </c>
      <c r="N1426" s="703">
        <v>42523</v>
      </c>
      <c r="O1426" s="702" t="s">
        <v>72</v>
      </c>
    </row>
    <row r="1427" spans="1:15" s="705" customFormat="1" x14ac:dyDescent="0.2">
      <c r="A1427" s="702" t="s">
        <v>890</v>
      </c>
      <c r="B1427" s="702" t="s">
        <v>900</v>
      </c>
      <c r="C1427" s="702" t="s">
        <v>891</v>
      </c>
      <c r="D1427" s="702" t="s">
        <v>139</v>
      </c>
      <c r="E1427" s="702" t="s">
        <v>140</v>
      </c>
      <c r="F1427" s="702" t="s">
        <v>141</v>
      </c>
      <c r="G1427" s="702" t="s">
        <v>6323</v>
      </c>
      <c r="H1427" s="703">
        <v>42522</v>
      </c>
      <c r="I1427" s="704">
        <v>119.79</v>
      </c>
      <c r="J1427" s="704">
        <v>1</v>
      </c>
      <c r="K1427" s="704">
        <f t="shared" si="22"/>
        <v>119.79</v>
      </c>
      <c r="L1427" s="702" t="s">
        <v>2919</v>
      </c>
      <c r="M1427" s="702" t="s">
        <v>329</v>
      </c>
      <c r="N1427" s="703">
        <v>42523</v>
      </c>
      <c r="O1427" s="702" t="s">
        <v>72</v>
      </c>
    </row>
    <row r="1428" spans="1:15" s="705" customFormat="1" x14ac:dyDescent="0.2">
      <c r="A1428" s="702" t="s">
        <v>890</v>
      </c>
      <c r="B1428" s="702" t="s">
        <v>900</v>
      </c>
      <c r="C1428" s="702" t="s">
        <v>891</v>
      </c>
      <c r="D1428" s="702" t="s">
        <v>139</v>
      </c>
      <c r="E1428" s="702" t="s">
        <v>140</v>
      </c>
      <c r="F1428" s="702" t="s">
        <v>141</v>
      </c>
      <c r="G1428" s="702" t="s">
        <v>6324</v>
      </c>
      <c r="H1428" s="703">
        <v>42433</v>
      </c>
      <c r="I1428" s="704">
        <v>29.96</v>
      </c>
      <c r="J1428" s="704">
        <v>1</v>
      </c>
      <c r="K1428" s="704">
        <f t="shared" si="22"/>
        <v>29.96</v>
      </c>
      <c r="L1428" s="702" t="s">
        <v>1276</v>
      </c>
      <c r="M1428" s="702" t="s">
        <v>329</v>
      </c>
      <c r="N1428" s="703">
        <v>42549</v>
      </c>
      <c r="O1428" s="702" t="s">
        <v>72</v>
      </c>
    </row>
    <row r="1429" spans="1:15" s="705" customFormat="1" x14ac:dyDescent="0.2">
      <c r="A1429" s="702" t="s">
        <v>890</v>
      </c>
      <c r="B1429" s="702" t="s">
        <v>900</v>
      </c>
      <c r="C1429" s="702" t="s">
        <v>891</v>
      </c>
      <c r="D1429" s="702" t="s">
        <v>136</v>
      </c>
      <c r="E1429" s="702" t="s">
        <v>137</v>
      </c>
      <c r="F1429" s="702" t="s">
        <v>138</v>
      </c>
      <c r="G1429" s="702" t="s">
        <v>6326</v>
      </c>
      <c r="H1429" s="703">
        <v>42550</v>
      </c>
      <c r="I1429" s="704">
        <v>89</v>
      </c>
      <c r="J1429" s="704">
        <v>1</v>
      </c>
      <c r="K1429" s="704">
        <f t="shared" si="22"/>
        <v>89</v>
      </c>
      <c r="L1429" s="702" t="s">
        <v>6327</v>
      </c>
      <c r="M1429" s="702" t="s">
        <v>6328</v>
      </c>
      <c r="N1429" s="703">
        <v>42551</v>
      </c>
      <c r="O1429" s="702" t="s">
        <v>1735</v>
      </c>
    </row>
    <row r="1430" spans="1:15" s="705" customFormat="1" x14ac:dyDescent="0.2">
      <c r="A1430" s="702" t="s">
        <v>890</v>
      </c>
      <c r="B1430" s="702" t="s">
        <v>900</v>
      </c>
      <c r="C1430" s="702" t="s">
        <v>891</v>
      </c>
      <c r="D1430" s="702" t="s">
        <v>136</v>
      </c>
      <c r="E1430" s="702" t="s">
        <v>137</v>
      </c>
      <c r="F1430" s="702" t="s">
        <v>138</v>
      </c>
      <c r="G1430" s="702" t="s">
        <v>6329</v>
      </c>
      <c r="H1430" s="703">
        <v>42550</v>
      </c>
      <c r="I1430" s="704">
        <v>106.48</v>
      </c>
      <c r="J1430" s="704">
        <v>1</v>
      </c>
      <c r="K1430" s="704">
        <f t="shared" si="22"/>
        <v>106.48</v>
      </c>
      <c r="L1430" s="702" t="s">
        <v>6330</v>
      </c>
      <c r="M1430" s="702" t="s">
        <v>6328</v>
      </c>
      <c r="N1430" s="703">
        <v>42551</v>
      </c>
      <c r="O1430" s="702" t="s">
        <v>72</v>
      </c>
    </row>
    <row r="1431" spans="1:15" s="705" customFormat="1" x14ac:dyDescent="0.2">
      <c r="A1431" s="702" t="s">
        <v>890</v>
      </c>
      <c r="B1431" s="702" t="s">
        <v>900</v>
      </c>
      <c r="C1431" s="702" t="s">
        <v>891</v>
      </c>
      <c r="D1431" s="702" t="s">
        <v>136</v>
      </c>
      <c r="E1431" s="702" t="s">
        <v>137</v>
      </c>
      <c r="F1431" s="702" t="s">
        <v>138</v>
      </c>
      <c r="G1431" s="702" t="s">
        <v>6331</v>
      </c>
      <c r="H1431" s="703">
        <v>42549</v>
      </c>
      <c r="I1431" s="704">
        <v>1985.61</v>
      </c>
      <c r="J1431" s="704">
        <v>1</v>
      </c>
      <c r="K1431" s="704">
        <f t="shared" si="22"/>
        <v>1985.61</v>
      </c>
      <c r="L1431" s="702" t="s">
        <v>6332</v>
      </c>
      <c r="M1431" s="702" t="s">
        <v>3821</v>
      </c>
      <c r="N1431" s="703">
        <v>42551</v>
      </c>
      <c r="O1431" s="702" t="s">
        <v>72</v>
      </c>
    </row>
    <row r="1432" spans="1:15" s="705" customFormat="1" x14ac:dyDescent="0.2">
      <c r="A1432" s="702" t="s">
        <v>890</v>
      </c>
      <c r="B1432" s="702" t="s">
        <v>900</v>
      </c>
      <c r="C1432" s="702" t="s">
        <v>891</v>
      </c>
      <c r="D1432" s="702" t="s">
        <v>550</v>
      </c>
      <c r="E1432" s="702" t="s">
        <v>551</v>
      </c>
      <c r="F1432" s="702" t="s">
        <v>552</v>
      </c>
      <c r="G1432" s="702" t="s">
        <v>6333</v>
      </c>
      <c r="H1432" s="703">
        <v>42521</v>
      </c>
      <c r="I1432" s="704">
        <v>1329.91</v>
      </c>
      <c r="J1432" s="704">
        <v>1</v>
      </c>
      <c r="K1432" s="704">
        <f t="shared" si="22"/>
        <v>1329.91</v>
      </c>
      <c r="L1432" s="702"/>
      <c r="M1432" s="702" t="s">
        <v>492</v>
      </c>
      <c r="N1432" s="703">
        <v>42534</v>
      </c>
      <c r="O1432" s="702" t="s">
        <v>72</v>
      </c>
    </row>
    <row r="1433" spans="1:15" s="705" customFormat="1" x14ac:dyDescent="0.2">
      <c r="A1433" s="702" t="s">
        <v>890</v>
      </c>
      <c r="B1433" s="702" t="s">
        <v>900</v>
      </c>
      <c r="C1433" s="702" t="s">
        <v>891</v>
      </c>
      <c r="D1433" s="702" t="s">
        <v>171</v>
      </c>
      <c r="E1433" s="702" t="s">
        <v>656</v>
      </c>
      <c r="F1433" s="702" t="s">
        <v>172</v>
      </c>
      <c r="G1433" s="702" t="s">
        <v>6334</v>
      </c>
      <c r="H1433" s="703">
        <v>42550</v>
      </c>
      <c r="I1433" s="704">
        <v>224.39</v>
      </c>
      <c r="J1433" s="704">
        <v>1</v>
      </c>
      <c r="K1433" s="704">
        <f t="shared" si="22"/>
        <v>224.39</v>
      </c>
      <c r="L1433" s="702" t="s">
        <v>6335</v>
      </c>
      <c r="M1433" s="702" t="s">
        <v>387</v>
      </c>
      <c r="N1433" s="703">
        <v>42550</v>
      </c>
      <c r="O1433" s="702" t="s">
        <v>72</v>
      </c>
    </row>
    <row r="1434" spans="1:15" s="705" customFormat="1" x14ac:dyDescent="0.2">
      <c r="A1434" s="702" t="s">
        <v>890</v>
      </c>
      <c r="B1434" s="702" t="s">
        <v>900</v>
      </c>
      <c r="C1434" s="702" t="s">
        <v>891</v>
      </c>
      <c r="D1434" s="702" t="s">
        <v>171</v>
      </c>
      <c r="E1434" s="702" t="s">
        <v>656</v>
      </c>
      <c r="F1434" s="702" t="s">
        <v>172</v>
      </c>
      <c r="G1434" s="702" t="s">
        <v>6336</v>
      </c>
      <c r="H1434" s="703">
        <v>42550</v>
      </c>
      <c r="I1434" s="704">
        <v>224.39</v>
      </c>
      <c r="J1434" s="704">
        <v>1</v>
      </c>
      <c r="K1434" s="704">
        <f t="shared" si="22"/>
        <v>224.39</v>
      </c>
      <c r="L1434" s="702" t="s">
        <v>6335</v>
      </c>
      <c r="M1434" s="702" t="s">
        <v>387</v>
      </c>
      <c r="N1434" s="703">
        <v>42550</v>
      </c>
      <c r="O1434" s="702" t="s">
        <v>72</v>
      </c>
    </row>
    <row r="1435" spans="1:15" s="705" customFormat="1" x14ac:dyDescent="0.2">
      <c r="A1435" s="702" t="s">
        <v>890</v>
      </c>
      <c r="B1435" s="702" t="s">
        <v>900</v>
      </c>
      <c r="C1435" s="702" t="s">
        <v>891</v>
      </c>
      <c r="D1435" s="702" t="s">
        <v>171</v>
      </c>
      <c r="E1435" s="702" t="s">
        <v>656</v>
      </c>
      <c r="F1435" s="702" t="s">
        <v>172</v>
      </c>
      <c r="G1435" s="702" t="s">
        <v>6337</v>
      </c>
      <c r="H1435" s="703">
        <v>42538</v>
      </c>
      <c r="I1435" s="704">
        <v>219.13</v>
      </c>
      <c r="J1435" s="704">
        <v>1</v>
      </c>
      <c r="K1435" s="704">
        <f t="shared" si="22"/>
        <v>219.13</v>
      </c>
      <c r="L1435" s="702" t="s">
        <v>6338</v>
      </c>
      <c r="M1435" s="702" t="s">
        <v>419</v>
      </c>
      <c r="N1435" s="703">
        <v>42538</v>
      </c>
      <c r="O1435" s="702" t="s">
        <v>72</v>
      </c>
    </row>
    <row r="1436" spans="1:15" s="705" customFormat="1" x14ac:dyDescent="0.2">
      <c r="A1436" s="702" t="s">
        <v>890</v>
      </c>
      <c r="B1436" s="702" t="s">
        <v>900</v>
      </c>
      <c r="C1436" s="702" t="s">
        <v>891</v>
      </c>
      <c r="D1436" s="702" t="s">
        <v>6339</v>
      </c>
      <c r="E1436" s="702" t="s">
        <v>6340</v>
      </c>
      <c r="F1436" s="702" t="s">
        <v>6341</v>
      </c>
      <c r="G1436" s="702" t="s">
        <v>6342</v>
      </c>
      <c r="H1436" s="703">
        <v>42534</v>
      </c>
      <c r="I1436" s="704">
        <v>2294.16</v>
      </c>
      <c r="J1436" s="704">
        <v>1</v>
      </c>
      <c r="K1436" s="704">
        <f t="shared" si="22"/>
        <v>2294.16</v>
      </c>
      <c r="L1436" s="702"/>
      <c r="M1436" s="702" t="s">
        <v>3721</v>
      </c>
      <c r="N1436" s="703">
        <v>42550</v>
      </c>
      <c r="O1436" s="702" t="s">
        <v>72</v>
      </c>
    </row>
    <row r="1437" spans="1:15" s="705" customFormat="1" x14ac:dyDescent="0.2">
      <c r="A1437" s="702" t="s">
        <v>890</v>
      </c>
      <c r="B1437" s="702" t="s">
        <v>900</v>
      </c>
      <c r="C1437" s="702" t="s">
        <v>891</v>
      </c>
      <c r="D1437" s="702" t="s">
        <v>1934</v>
      </c>
      <c r="E1437" s="702" t="s">
        <v>1935</v>
      </c>
      <c r="F1437" s="702" t="s">
        <v>1936</v>
      </c>
      <c r="G1437" s="702" t="s">
        <v>6343</v>
      </c>
      <c r="H1437" s="703">
        <v>42544</v>
      </c>
      <c r="I1437" s="704">
        <v>121.07</v>
      </c>
      <c r="J1437" s="704">
        <v>1</v>
      </c>
      <c r="K1437" s="704">
        <f t="shared" si="22"/>
        <v>121.07</v>
      </c>
      <c r="L1437" s="702" t="s">
        <v>6344</v>
      </c>
      <c r="M1437" s="702" t="s">
        <v>174</v>
      </c>
      <c r="N1437" s="703">
        <v>42544</v>
      </c>
      <c r="O1437" s="702" t="s">
        <v>72</v>
      </c>
    </row>
    <row r="1438" spans="1:15" s="705" customFormat="1" x14ac:dyDescent="0.2">
      <c r="A1438" s="702" t="s">
        <v>890</v>
      </c>
      <c r="B1438" s="702" t="s">
        <v>900</v>
      </c>
      <c r="C1438" s="702" t="s">
        <v>891</v>
      </c>
      <c r="D1438" s="702" t="s">
        <v>164</v>
      </c>
      <c r="E1438" s="702" t="s">
        <v>165</v>
      </c>
      <c r="F1438" s="702" t="s">
        <v>166</v>
      </c>
      <c r="G1438" s="702" t="s">
        <v>6346</v>
      </c>
      <c r="H1438" s="703">
        <v>42534</v>
      </c>
      <c r="I1438" s="704">
        <v>80.66</v>
      </c>
      <c r="J1438" s="704">
        <v>1</v>
      </c>
      <c r="K1438" s="704">
        <f t="shared" si="22"/>
        <v>80.66</v>
      </c>
      <c r="L1438" s="702" t="s">
        <v>6347</v>
      </c>
      <c r="M1438" s="702" t="s">
        <v>174</v>
      </c>
      <c r="N1438" s="703">
        <v>42543</v>
      </c>
      <c r="O1438" s="702" t="s">
        <v>72</v>
      </c>
    </row>
    <row r="1439" spans="1:15" s="705" customFormat="1" x14ac:dyDescent="0.2">
      <c r="A1439" s="702" t="s">
        <v>890</v>
      </c>
      <c r="B1439" s="702" t="s">
        <v>900</v>
      </c>
      <c r="C1439" s="702" t="s">
        <v>891</v>
      </c>
      <c r="D1439" s="702" t="s">
        <v>164</v>
      </c>
      <c r="E1439" s="702" t="s">
        <v>165</v>
      </c>
      <c r="F1439" s="702" t="s">
        <v>166</v>
      </c>
      <c r="G1439" s="702" t="s">
        <v>6348</v>
      </c>
      <c r="H1439" s="703">
        <v>42521</v>
      </c>
      <c r="I1439" s="704">
        <v>5.54</v>
      </c>
      <c r="J1439" s="704">
        <v>1</v>
      </c>
      <c r="K1439" s="704">
        <f t="shared" si="22"/>
        <v>5.54</v>
      </c>
      <c r="L1439" s="702" t="s">
        <v>6347</v>
      </c>
      <c r="M1439" s="702" t="s">
        <v>174</v>
      </c>
      <c r="N1439" s="703">
        <v>42535</v>
      </c>
      <c r="O1439" s="702" t="s">
        <v>72</v>
      </c>
    </row>
    <row r="1440" spans="1:15" s="705" customFormat="1" x14ac:dyDescent="0.2">
      <c r="A1440" s="702" t="s">
        <v>890</v>
      </c>
      <c r="B1440" s="702" t="s">
        <v>900</v>
      </c>
      <c r="C1440" s="702" t="s">
        <v>891</v>
      </c>
      <c r="D1440" s="702" t="s">
        <v>164</v>
      </c>
      <c r="E1440" s="702" t="s">
        <v>165</v>
      </c>
      <c r="F1440" s="702" t="s">
        <v>166</v>
      </c>
      <c r="G1440" s="702" t="s">
        <v>6349</v>
      </c>
      <c r="H1440" s="703">
        <v>42520</v>
      </c>
      <c r="I1440" s="704">
        <v>32.36</v>
      </c>
      <c r="J1440" s="704">
        <v>1</v>
      </c>
      <c r="K1440" s="704">
        <f t="shared" si="22"/>
        <v>32.36</v>
      </c>
      <c r="L1440" s="702" t="s">
        <v>6347</v>
      </c>
      <c r="M1440" s="702" t="s">
        <v>174</v>
      </c>
      <c r="N1440" s="703">
        <v>42535</v>
      </c>
      <c r="O1440" s="702" t="s">
        <v>72</v>
      </c>
    </row>
    <row r="1441" spans="1:15" s="705" customFormat="1" x14ac:dyDescent="0.2">
      <c r="A1441" s="702" t="s">
        <v>890</v>
      </c>
      <c r="B1441" s="702" t="s">
        <v>900</v>
      </c>
      <c r="C1441" s="702" t="s">
        <v>891</v>
      </c>
      <c r="D1441" s="702" t="s">
        <v>164</v>
      </c>
      <c r="E1441" s="702" t="s">
        <v>165</v>
      </c>
      <c r="F1441" s="702" t="s">
        <v>166</v>
      </c>
      <c r="G1441" s="702" t="s">
        <v>6350</v>
      </c>
      <c r="H1441" s="703">
        <v>42516</v>
      </c>
      <c r="I1441" s="704">
        <v>25.48</v>
      </c>
      <c r="J1441" s="704">
        <v>1</v>
      </c>
      <c r="K1441" s="704">
        <f t="shared" si="22"/>
        <v>25.48</v>
      </c>
      <c r="L1441" s="702" t="s">
        <v>6347</v>
      </c>
      <c r="M1441" s="702" t="s">
        <v>174</v>
      </c>
      <c r="N1441" s="703">
        <v>42535</v>
      </c>
      <c r="O1441" s="702" t="s">
        <v>72</v>
      </c>
    </row>
    <row r="1442" spans="1:15" s="705" customFormat="1" x14ac:dyDescent="0.2">
      <c r="A1442" s="702" t="s">
        <v>890</v>
      </c>
      <c r="B1442" s="702" t="s">
        <v>900</v>
      </c>
      <c r="C1442" s="702" t="s">
        <v>891</v>
      </c>
      <c r="D1442" s="702" t="s">
        <v>323</v>
      </c>
      <c r="E1442" s="702" t="s">
        <v>324</v>
      </c>
      <c r="F1442" s="702" t="s">
        <v>325</v>
      </c>
      <c r="G1442" s="702" t="s">
        <v>6351</v>
      </c>
      <c r="H1442" s="703">
        <v>42521</v>
      </c>
      <c r="I1442" s="704">
        <v>504.27</v>
      </c>
      <c r="J1442" s="704">
        <v>1</v>
      </c>
      <c r="K1442" s="704">
        <f t="shared" si="22"/>
        <v>504.27</v>
      </c>
      <c r="L1442" s="702"/>
      <c r="M1442" s="702" t="s">
        <v>174</v>
      </c>
      <c r="N1442" s="703">
        <v>42541</v>
      </c>
      <c r="O1442" s="702" t="s">
        <v>72</v>
      </c>
    </row>
    <row r="1443" spans="1:15" s="705" customFormat="1" x14ac:dyDescent="0.2">
      <c r="A1443" s="702" t="s">
        <v>890</v>
      </c>
      <c r="B1443" s="702" t="s">
        <v>900</v>
      </c>
      <c r="C1443" s="702" t="s">
        <v>891</v>
      </c>
      <c r="D1443" s="702" t="s">
        <v>323</v>
      </c>
      <c r="E1443" s="702" t="s">
        <v>324</v>
      </c>
      <c r="F1443" s="702" t="s">
        <v>325</v>
      </c>
      <c r="G1443" s="702" t="s">
        <v>6352</v>
      </c>
      <c r="H1443" s="703">
        <v>42521</v>
      </c>
      <c r="I1443" s="704">
        <v>412.37</v>
      </c>
      <c r="J1443" s="704">
        <v>1</v>
      </c>
      <c r="K1443" s="704">
        <f t="shared" si="22"/>
        <v>412.37</v>
      </c>
      <c r="L1443" s="702"/>
      <c r="M1443" s="702" t="s">
        <v>492</v>
      </c>
      <c r="N1443" s="703">
        <v>42541</v>
      </c>
      <c r="O1443" s="702" t="s">
        <v>72</v>
      </c>
    </row>
    <row r="1444" spans="1:15" s="705" customFormat="1" x14ac:dyDescent="0.2">
      <c r="A1444" s="702" t="s">
        <v>890</v>
      </c>
      <c r="B1444" s="702" t="s">
        <v>900</v>
      </c>
      <c r="C1444" s="702" t="s">
        <v>891</v>
      </c>
      <c r="D1444" s="702" t="s">
        <v>323</v>
      </c>
      <c r="E1444" s="702" t="s">
        <v>324</v>
      </c>
      <c r="F1444" s="702" t="s">
        <v>325</v>
      </c>
      <c r="G1444" s="702" t="s">
        <v>6353</v>
      </c>
      <c r="H1444" s="703">
        <v>42521</v>
      </c>
      <c r="I1444" s="704">
        <v>223.04</v>
      </c>
      <c r="J1444" s="704">
        <v>1</v>
      </c>
      <c r="K1444" s="704">
        <f t="shared" si="22"/>
        <v>223.04</v>
      </c>
      <c r="L1444" s="702"/>
      <c r="M1444" s="702" t="s">
        <v>93</v>
      </c>
      <c r="N1444" s="703">
        <v>42542</v>
      </c>
      <c r="O1444" s="702" t="s">
        <v>72</v>
      </c>
    </row>
    <row r="1445" spans="1:15" s="705" customFormat="1" x14ac:dyDescent="0.2">
      <c r="A1445" s="702" t="s">
        <v>890</v>
      </c>
      <c r="B1445" s="702" t="s">
        <v>900</v>
      </c>
      <c r="C1445" s="702" t="s">
        <v>891</v>
      </c>
      <c r="D1445" s="702" t="s">
        <v>323</v>
      </c>
      <c r="E1445" s="702" t="s">
        <v>324</v>
      </c>
      <c r="F1445" s="702" t="s">
        <v>325</v>
      </c>
      <c r="G1445" s="702" t="s">
        <v>6354</v>
      </c>
      <c r="H1445" s="703">
        <v>42521</v>
      </c>
      <c r="I1445" s="704">
        <v>297</v>
      </c>
      <c r="J1445" s="704">
        <v>1</v>
      </c>
      <c r="K1445" s="704">
        <f t="shared" si="22"/>
        <v>297</v>
      </c>
      <c r="L1445" s="702"/>
      <c r="M1445" s="702" t="s">
        <v>492</v>
      </c>
      <c r="N1445" s="703">
        <v>42541</v>
      </c>
      <c r="O1445" s="702" t="s">
        <v>72</v>
      </c>
    </row>
    <row r="1446" spans="1:15" s="705" customFormat="1" x14ac:dyDescent="0.2">
      <c r="A1446" s="702" t="s">
        <v>890</v>
      </c>
      <c r="B1446" s="702" t="s">
        <v>900</v>
      </c>
      <c r="C1446" s="702" t="s">
        <v>891</v>
      </c>
      <c r="D1446" s="702" t="s">
        <v>323</v>
      </c>
      <c r="E1446" s="702" t="s">
        <v>324</v>
      </c>
      <c r="F1446" s="702" t="s">
        <v>325</v>
      </c>
      <c r="G1446" s="702" t="s">
        <v>6355</v>
      </c>
      <c r="H1446" s="703">
        <v>42521</v>
      </c>
      <c r="I1446" s="704">
        <v>755.3</v>
      </c>
      <c r="J1446" s="704">
        <v>1</v>
      </c>
      <c r="K1446" s="704">
        <f t="shared" si="22"/>
        <v>755.3</v>
      </c>
      <c r="L1446" s="702"/>
      <c r="M1446" s="702" t="s">
        <v>492</v>
      </c>
      <c r="N1446" s="703">
        <v>42541</v>
      </c>
      <c r="O1446" s="702" t="s">
        <v>72</v>
      </c>
    </row>
    <row r="1447" spans="1:15" s="705" customFormat="1" x14ac:dyDescent="0.2">
      <c r="A1447" s="702" t="s">
        <v>890</v>
      </c>
      <c r="B1447" s="702" t="s">
        <v>900</v>
      </c>
      <c r="C1447" s="702" t="s">
        <v>891</v>
      </c>
      <c r="D1447" s="702" t="s">
        <v>323</v>
      </c>
      <c r="E1447" s="702" t="s">
        <v>324</v>
      </c>
      <c r="F1447" s="702" t="s">
        <v>325</v>
      </c>
      <c r="G1447" s="702" t="s">
        <v>6356</v>
      </c>
      <c r="H1447" s="703">
        <v>42521</v>
      </c>
      <c r="I1447" s="704">
        <v>2091.2199999999998</v>
      </c>
      <c r="J1447" s="704">
        <v>1</v>
      </c>
      <c r="K1447" s="704">
        <f t="shared" si="22"/>
        <v>2091.2199999999998</v>
      </c>
      <c r="L1447" s="702"/>
      <c r="M1447" s="702" t="s">
        <v>492</v>
      </c>
      <c r="N1447" s="703">
        <v>42541</v>
      </c>
      <c r="O1447" s="702" t="s">
        <v>72</v>
      </c>
    </row>
    <row r="1448" spans="1:15" s="705" customFormat="1" x14ac:dyDescent="0.2">
      <c r="A1448" s="702" t="s">
        <v>890</v>
      </c>
      <c r="B1448" s="702" t="s">
        <v>900</v>
      </c>
      <c r="C1448" s="702" t="s">
        <v>891</v>
      </c>
      <c r="D1448" s="702" t="s">
        <v>323</v>
      </c>
      <c r="E1448" s="702" t="s">
        <v>324</v>
      </c>
      <c r="F1448" s="702" t="s">
        <v>325</v>
      </c>
      <c r="G1448" s="702" t="s">
        <v>6357</v>
      </c>
      <c r="H1448" s="703">
        <v>42521</v>
      </c>
      <c r="I1448" s="704">
        <v>326.7</v>
      </c>
      <c r="J1448" s="704">
        <v>1</v>
      </c>
      <c r="K1448" s="704">
        <f t="shared" si="22"/>
        <v>326.7</v>
      </c>
      <c r="L1448" s="702"/>
      <c r="M1448" s="702" t="s">
        <v>492</v>
      </c>
      <c r="N1448" s="703">
        <v>42529</v>
      </c>
      <c r="O1448" s="702" t="s">
        <v>72</v>
      </c>
    </row>
    <row r="1449" spans="1:15" s="705" customFormat="1" x14ac:dyDescent="0.2">
      <c r="A1449" s="702" t="s">
        <v>890</v>
      </c>
      <c r="B1449" s="702" t="s">
        <v>900</v>
      </c>
      <c r="C1449" s="702" t="s">
        <v>891</v>
      </c>
      <c r="D1449" s="702" t="s">
        <v>323</v>
      </c>
      <c r="E1449" s="702" t="s">
        <v>324</v>
      </c>
      <c r="F1449" s="702" t="s">
        <v>325</v>
      </c>
      <c r="G1449" s="702" t="s">
        <v>6358</v>
      </c>
      <c r="H1449" s="703">
        <v>42521</v>
      </c>
      <c r="I1449" s="704">
        <v>2049.6999999999998</v>
      </c>
      <c r="J1449" s="704">
        <v>1</v>
      </c>
      <c r="K1449" s="704">
        <f t="shared" si="22"/>
        <v>2049.6999999999998</v>
      </c>
      <c r="L1449" s="702"/>
      <c r="M1449" s="702" t="s">
        <v>492</v>
      </c>
      <c r="N1449" s="703">
        <v>42529</v>
      </c>
      <c r="O1449" s="702" t="s">
        <v>72</v>
      </c>
    </row>
    <row r="1450" spans="1:15" s="705" customFormat="1" x14ac:dyDescent="0.2">
      <c r="A1450" s="702" t="s">
        <v>890</v>
      </c>
      <c r="B1450" s="702" t="s">
        <v>900</v>
      </c>
      <c r="C1450" s="702" t="s">
        <v>891</v>
      </c>
      <c r="D1450" s="702" t="s">
        <v>6359</v>
      </c>
      <c r="E1450" s="702" t="s">
        <v>6360</v>
      </c>
      <c r="F1450" s="702" t="s">
        <v>6361</v>
      </c>
      <c r="G1450" s="702" t="s">
        <v>6362</v>
      </c>
      <c r="H1450" s="703">
        <v>42550</v>
      </c>
      <c r="I1450" s="704">
        <v>936.72</v>
      </c>
      <c r="J1450" s="704">
        <v>1</v>
      </c>
      <c r="K1450" s="704">
        <f t="shared" si="22"/>
        <v>936.72</v>
      </c>
      <c r="L1450" s="702" t="s">
        <v>6363</v>
      </c>
      <c r="M1450" s="702" t="s">
        <v>6364</v>
      </c>
      <c r="N1450" s="703">
        <v>42550</v>
      </c>
      <c r="O1450" s="702" t="s">
        <v>460</v>
      </c>
    </row>
    <row r="1451" spans="1:15" s="705" customFormat="1" x14ac:dyDescent="0.2">
      <c r="A1451" s="702" t="s">
        <v>890</v>
      </c>
      <c r="B1451" s="702" t="s">
        <v>900</v>
      </c>
      <c r="C1451" s="702" t="s">
        <v>891</v>
      </c>
      <c r="D1451" s="702" t="s">
        <v>626</v>
      </c>
      <c r="E1451" s="702" t="s">
        <v>627</v>
      </c>
      <c r="F1451" s="702" t="s">
        <v>628</v>
      </c>
      <c r="G1451" s="702" t="s">
        <v>6365</v>
      </c>
      <c r="H1451" s="703">
        <v>42541</v>
      </c>
      <c r="I1451" s="704">
        <v>583.17999999999995</v>
      </c>
      <c r="J1451" s="704">
        <v>1</v>
      </c>
      <c r="K1451" s="704">
        <f t="shared" si="22"/>
        <v>583.17999999999995</v>
      </c>
      <c r="L1451" s="702" t="s">
        <v>6366</v>
      </c>
      <c r="M1451" s="702" t="s">
        <v>132</v>
      </c>
      <c r="N1451" s="703">
        <v>42542</v>
      </c>
      <c r="O1451" s="702" t="s">
        <v>72</v>
      </c>
    </row>
    <row r="1452" spans="1:15" s="705" customFormat="1" x14ac:dyDescent="0.2">
      <c r="A1452" s="702" t="s">
        <v>890</v>
      </c>
      <c r="B1452" s="702" t="s">
        <v>900</v>
      </c>
      <c r="C1452" s="702" t="s">
        <v>891</v>
      </c>
      <c r="D1452" s="702" t="s">
        <v>626</v>
      </c>
      <c r="E1452" s="702" t="s">
        <v>627</v>
      </c>
      <c r="F1452" s="702" t="s">
        <v>628</v>
      </c>
      <c r="G1452" s="702" t="s">
        <v>6367</v>
      </c>
      <c r="H1452" s="703">
        <v>42531</v>
      </c>
      <c r="I1452" s="704">
        <v>455.19</v>
      </c>
      <c r="J1452" s="704">
        <v>1</v>
      </c>
      <c r="K1452" s="704">
        <f t="shared" si="22"/>
        <v>455.19</v>
      </c>
      <c r="L1452" s="702" t="s">
        <v>6368</v>
      </c>
      <c r="M1452" s="702" t="s">
        <v>132</v>
      </c>
      <c r="N1452" s="703">
        <v>42531</v>
      </c>
      <c r="O1452" s="702" t="s">
        <v>72</v>
      </c>
    </row>
    <row r="1453" spans="1:15" s="705" customFormat="1" x14ac:dyDescent="0.2">
      <c r="A1453" s="702" t="s">
        <v>890</v>
      </c>
      <c r="B1453" s="702" t="s">
        <v>900</v>
      </c>
      <c r="C1453" s="702" t="s">
        <v>891</v>
      </c>
      <c r="D1453" s="702" t="s">
        <v>626</v>
      </c>
      <c r="E1453" s="702" t="s">
        <v>627</v>
      </c>
      <c r="F1453" s="702" t="s">
        <v>628</v>
      </c>
      <c r="G1453" s="702" t="s">
        <v>6369</v>
      </c>
      <c r="H1453" s="703">
        <v>42523</v>
      </c>
      <c r="I1453" s="704">
        <v>170.13</v>
      </c>
      <c r="J1453" s="704">
        <v>1</v>
      </c>
      <c r="K1453" s="704">
        <f t="shared" si="22"/>
        <v>170.13</v>
      </c>
      <c r="L1453" s="702" t="s">
        <v>6370</v>
      </c>
      <c r="M1453" s="702" t="s">
        <v>377</v>
      </c>
      <c r="N1453" s="703">
        <v>42524</v>
      </c>
      <c r="O1453" s="702" t="s">
        <v>72</v>
      </c>
    </row>
    <row r="1454" spans="1:15" s="705" customFormat="1" x14ac:dyDescent="0.2">
      <c r="A1454" s="702" t="s">
        <v>890</v>
      </c>
      <c r="B1454" s="702" t="s">
        <v>900</v>
      </c>
      <c r="C1454" s="702" t="s">
        <v>891</v>
      </c>
      <c r="D1454" s="702" t="s">
        <v>126</v>
      </c>
      <c r="E1454" s="702" t="s">
        <v>127</v>
      </c>
      <c r="F1454" s="702" t="s">
        <v>128</v>
      </c>
      <c r="G1454" s="702" t="s">
        <v>6371</v>
      </c>
      <c r="H1454" s="703">
        <v>42543</v>
      </c>
      <c r="I1454" s="704">
        <v>72.099999999999994</v>
      </c>
      <c r="J1454" s="704">
        <v>1</v>
      </c>
      <c r="K1454" s="704">
        <f t="shared" si="22"/>
        <v>72.099999999999994</v>
      </c>
      <c r="L1454" s="702"/>
      <c r="M1454" s="702" t="s">
        <v>87</v>
      </c>
      <c r="N1454" s="703">
        <v>42549</v>
      </c>
      <c r="O1454" s="702" t="s">
        <v>72</v>
      </c>
    </row>
    <row r="1455" spans="1:15" s="705" customFormat="1" x14ac:dyDescent="0.2">
      <c r="A1455" s="702" t="s">
        <v>890</v>
      </c>
      <c r="B1455" s="702" t="s">
        <v>900</v>
      </c>
      <c r="C1455" s="702" t="s">
        <v>891</v>
      </c>
      <c r="D1455" s="702" t="s">
        <v>126</v>
      </c>
      <c r="E1455" s="702" t="s">
        <v>127</v>
      </c>
      <c r="F1455" s="702" t="s">
        <v>128</v>
      </c>
      <c r="G1455" s="702" t="s">
        <v>6372</v>
      </c>
      <c r="H1455" s="703">
        <v>42542</v>
      </c>
      <c r="I1455" s="704">
        <v>105.98</v>
      </c>
      <c r="J1455" s="704">
        <v>1</v>
      </c>
      <c r="K1455" s="704">
        <f t="shared" si="22"/>
        <v>105.98</v>
      </c>
      <c r="L1455" s="702"/>
      <c r="M1455" s="702" t="s">
        <v>2458</v>
      </c>
      <c r="N1455" s="703">
        <v>42548</v>
      </c>
      <c r="O1455" s="702" t="s">
        <v>72</v>
      </c>
    </row>
    <row r="1456" spans="1:15" s="705" customFormat="1" x14ac:dyDescent="0.2">
      <c r="A1456" s="702" t="s">
        <v>890</v>
      </c>
      <c r="B1456" s="702" t="s">
        <v>900</v>
      </c>
      <c r="C1456" s="702" t="s">
        <v>891</v>
      </c>
      <c r="D1456" s="702" t="s">
        <v>126</v>
      </c>
      <c r="E1456" s="702" t="s">
        <v>127</v>
      </c>
      <c r="F1456" s="702" t="s">
        <v>128</v>
      </c>
      <c r="G1456" s="702" t="s">
        <v>6373</v>
      </c>
      <c r="H1456" s="703">
        <v>42541</v>
      </c>
      <c r="I1456" s="704">
        <v>48.4</v>
      </c>
      <c r="J1456" s="704">
        <v>1</v>
      </c>
      <c r="K1456" s="704">
        <f t="shared" si="22"/>
        <v>48.4</v>
      </c>
      <c r="L1456" s="702" t="s">
        <v>6374</v>
      </c>
      <c r="M1456" s="702" t="s">
        <v>365</v>
      </c>
      <c r="N1456" s="703">
        <v>42543</v>
      </c>
      <c r="O1456" s="702" t="s">
        <v>72</v>
      </c>
    </row>
    <row r="1457" spans="1:15" s="705" customFormat="1" x14ac:dyDescent="0.2">
      <c r="A1457" s="702" t="s">
        <v>890</v>
      </c>
      <c r="B1457" s="702" t="s">
        <v>900</v>
      </c>
      <c r="C1457" s="702" t="s">
        <v>891</v>
      </c>
      <c r="D1457" s="702" t="s">
        <v>126</v>
      </c>
      <c r="E1457" s="702" t="s">
        <v>127</v>
      </c>
      <c r="F1457" s="702" t="s">
        <v>128</v>
      </c>
      <c r="G1457" s="702" t="s">
        <v>6375</v>
      </c>
      <c r="H1457" s="703">
        <v>42538</v>
      </c>
      <c r="I1457" s="704">
        <v>72.099999999999994</v>
      </c>
      <c r="J1457" s="704">
        <v>1</v>
      </c>
      <c r="K1457" s="704">
        <f t="shared" si="22"/>
        <v>72.099999999999994</v>
      </c>
      <c r="L1457" s="702" t="s">
        <v>6376</v>
      </c>
      <c r="M1457" s="702" t="s">
        <v>274</v>
      </c>
      <c r="N1457" s="703">
        <v>42550</v>
      </c>
      <c r="O1457" s="702" t="s">
        <v>72</v>
      </c>
    </row>
    <row r="1458" spans="1:15" s="705" customFormat="1" x14ac:dyDescent="0.2">
      <c r="A1458" s="702" t="s">
        <v>890</v>
      </c>
      <c r="B1458" s="702" t="s">
        <v>900</v>
      </c>
      <c r="C1458" s="702" t="s">
        <v>891</v>
      </c>
      <c r="D1458" s="702" t="s">
        <v>126</v>
      </c>
      <c r="E1458" s="702" t="s">
        <v>127</v>
      </c>
      <c r="F1458" s="702" t="s">
        <v>128</v>
      </c>
      <c r="G1458" s="702" t="s">
        <v>6377</v>
      </c>
      <c r="H1458" s="703">
        <v>42538</v>
      </c>
      <c r="I1458" s="704">
        <v>73.31</v>
      </c>
      <c r="J1458" s="704">
        <v>1</v>
      </c>
      <c r="K1458" s="704">
        <f t="shared" si="22"/>
        <v>73.31</v>
      </c>
      <c r="L1458" s="702"/>
      <c r="M1458" s="702" t="s">
        <v>87</v>
      </c>
      <c r="N1458" s="703">
        <v>42543</v>
      </c>
      <c r="O1458" s="702" t="s">
        <v>72</v>
      </c>
    </row>
    <row r="1459" spans="1:15" s="705" customFormat="1" x14ac:dyDescent="0.2">
      <c r="A1459" s="702" t="s">
        <v>890</v>
      </c>
      <c r="B1459" s="702" t="s">
        <v>900</v>
      </c>
      <c r="C1459" s="702" t="s">
        <v>891</v>
      </c>
      <c r="D1459" s="702" t="s">
        <v>126</v>
      </c>
      <c r="E1459" s="702" t="s">
        <v>127</v>
      </c>
      <c r="F1459" s="702" t="s">
        <v>128</v>
      </c>
      <c r="G1459" s="702" t="s">
        <v>6379</v>
      </c>
      <c r="H1459" s="703">
        <v>42535</v>
      </c>
      <c r="I1459" s="704">
        <v>200.67</v>
      </c>
      <c r="J1459" s="704">
        <v>1</v>
      </c>
      <c r="K1459" s="704">
        <f t="shared" si="22"/>
        <v>200.67</v>
      </c>
      <c r="L1459" s="702"/>
      <c r="M1459" s="702" t="s">
        <v>182</v>
      </c>
      <c r="N1459" s="703">
        <v>42537</v>
      </c>
      <c r="O1459" s="702" t="s">
        <v>72</v>
      </c>
    </row>
    <row r="1460" spans="1:15" s="705" customFormat="1" x14ac:dyDescent="0.2">
      <c r="A1460" s="702" t="s">
        <v>890</v>
      </c>
      <c r="B1460" s="702" t="s">
        <v>900</v>
      </c>
      <c r="C1460" s="702" t="s">
        <v>891</v>
      </c>
      <c r="D1460" s="702" t="s">
        <v>126</v>
      </c>
      <c r="E1460" s="702" t="s">
        <v>127</v>
      </c>
      <c r="F1460" s="702" t="s">
        <v>128</v>
      </c>
      <c r="G1460" s="702" t="s">
        <v>6380</v>
      </c>
      <c r="H1460" s="703">
        <v>42534</v>
      </c>
      <c r="I1460" s="704">
        <v>70.180000000000007</v>
      </c>
      <c r="J1460" s="704">
        <v>1</v>
      </c>
      <c r="K1460" s="704">
        <f t="shared" si="22"/>
        <v>70.180000000000007</v>
      </c>
      <c r="L1460" s="702"/>
      <c r="M1460" s="702" t="s">
        <v>6381</v>
      </c>
      <c r="N1460" s="703">
        <v>42537</v>
      </c>
      <c r="O1460" s="702" t="s">
        <v>72</v>
      </c>
    </row>
    <row r="1461" spans="1:15" s="705" customFormat="1" x14ac:dyDescent="0.2">
      <c r="A1461" s="702" t="s">
        <v>890</v>
      </c>
      <c r="B1461" s="702" t="s">
        <v>900</v>
      </c>
      <c r="C1461" s="702" t="s">
        <v>891</v>
      </c>
      <c r="D1461" s="702" t="s">
        <v>126</v>
      </c>
      <c r="E1461" s="702" t="s">
        <v>127</v>
      </c>
      <c r="F1461" s="702" t="s">
        <v>128</v>
      </c>
      <c r="G1461" s="702" t="s">
        <v>6382</v>
      </c>
      <c r="H1461" s="703">
        <v>42529</v>
      </c>
      <c r="I1461" s="704">
        <v>54.45</v>
      </c>
      <c r="J1461" s="704">
        <v>1</v>
      </c>
      <c r="K1461" s="704">
        <f t="shared" si="22"/>
        <v>54.45</v>
      </c>
      <c r="L1461" s="702"/>
      <c r="M1461" s="702" t="s">
        <v>6383</v>
      </c>
      <c r="N1461" s="703">
        <v>42534</v>
      </c>
      <c r="O1461" s="702" t="s">
        <v>72</v>
      </c>
    </row>
    <row r="1462" spans="1:15" s="705" customFormat="1" x14ac:dyDescent="0.2">
      <c r="A1462" s="702" t="s">
        <v>890</v>
      </c>
      <c r="B1462" s="702" t="s">
        <v>900</v>
      </c>
      <c r="C1462" s="702" t="s">
        <v>891</v>
      </c>
      <c r="D1462" s="702" t="s">
        <v>319</v>
      </c>
      <c r="E1462" s="702" t="s">
        <v>320</v>
      </c>
      <c r="F1462" s="702" t="s">
        <v>321</v>
      </c>
      <c r="G1462" s="702" t="s">
        <v>6384</v>
      </c>
      <c r="H1462" s="703">
        <v>42548</v>
      </c>
      <c r="I1462" s="704">
        <v>233.48</v>
      </c>
      <c r="J1462" s="704">
        <v>1</v>
      </c>
      <c r="K1462" s="704">
        <f t="shared" si="22"/>
        <v>233.48</v>
      </c>
      <c r="L1462" s="702" t="s">
        <v>6385</v>
      </c>
      <c r="M1462" s="702" t="s">
        <v>466</v>
      </c>
      <c r="N1462" s="703">
        <v>42549</v>
      </c>
      <c r="O1462" s="702" t="s">
        <v>72</v>
      </c>
    </row>
    <row r="1463" spans="1:15" s="705" customFormat="1" x14ac:dyDescent="0.2">
      <c r="A1463" s="702" t="s">
        <v>890</v>
      </c>
      <c r="B1463" s="702" t="s">
        <v>900</v>
      </c>
      <c r="C1463" s="702" t="s">
        <v>891</v>
      </c>
      <c r="D1463" s="702" t="s">
        <v>319</v>
      </c>
      <c r="E1463" s="702" t="s">
        <v>320</v>
      </c>
      <c r="F1463" s="702" t="s">
        <v>321</v>
      </c>
      <c r="G1463" s="702" t="s">
        <v>6386</v>
      </c>
      <c r="H1463" s="703">
        <v>42544</v>
      </c>
      <c r="I1463" s="704">
        <v>105.28</v>
      </c>
      <c r="J1463" s="704">
        <v>1</v>
      </c>
      <c r="K1463" s="704">
        <f t="shared" si="22"/>
        <v>105.28</v>
      </c>
      <c r="L1463" s="702" t="s">
        <v>6387</v>
      </c>
      <c r="M1463" s="702" t="s">
        <v>299</v>
      </c>
      <c r="N1463" s="703">
        <v>42548</v>
      </c>
      <c r="O1463" s="702" t="s">
        <v>72</v>
      </c>
    </row>
    <row r="1464" spans="1:15" s="705" customFormat="1" x14ac:dyDescent="0.2">
      <c r="A1464" s="702" t="s">
        <v>890</v>
      </c>
      <c r="B1464" s="702" t="s">
        <v>900</v>
      </c>
      <c r="C1464" s="702" t="s">
        <v>891</v>
      </c>
      <c r="D1464" s="702" t="s">
        <v>319</v>
      </c>
      <c r="E1464" s="702" t="s">
        <v>320</v>
      </c>
      <c r="F1464" s="702" t="s">
        <v>321</v>
      </c>
      <c r="G1464" s="702" t="s">
        <v>6388</v>
      </c>
      <c r="H1464" s="703">
        <v>42541</v>
      </c>
      <c r="I1464" s="704">
        <v>469.48</v>
      </c>
      <c r="J1464" s="704">
        <v>1</v>
      </c>
      <c r="K1464" s="704">
        <f t="shared" si="22"/>
        <v>469.48</v>
      </c>
      <c r="L1464" s="702" t="s">
        <v>6389</v>
      </c>
      <c r="M1464" s="702" t="s">
        <v>97</v>
      </c>
      <c r="N1464" s="703">
        <v>42542</v>
      </c>
      <c r="O1464" s="702" t="s">
        <v>72</v>
      </c>
    </row>
    <row r="1465" spans="1:15" s="705" customFormat="1" x14ac:dyDescent="0.2">
      <c r="A1465" s="702" t="s">
        <v>890</v>
      </c>
      <c r="B1465" s="702" t="s">
        <v>900</v>
      </c>
      <c r="C1465" s="702" t="s">
        <v>891</v>
      </c>
      <c r="D1465" s="702" t="s">
        <v>319</v>
      </c>
      <c r="E1465" s="702" t="s">
        <v>320</v>
      </c>
      <c r="F1465" s="702" t="s">
        <v>321</v>
      </c>
      <c r="G1465" s="702" t="s">
        <v>6390</v>
      </c>
      <c r="H1465" s="703">
        <v>42535</v>
      </c>
      <c r="I1465" s="704">
        <v>810.1</v>
      </c>
      <c r="J1465" s="704">
        <v>1</v>
      </c>
      <c r="K1465" s="704">
        <f t="shared" si="22"/>
        <v>810.1</v>
      </c>
      <c r="L1465" s="702" t="s">
        <v>6391</v>
      </c>
      <c r="M1465" s="702" t="s">
        <v>377</v>
      </c>
      <c r="N1465" s="703">
        <v>42536</v>
      </c>
      <c r="O1465" s="702" t="s">
        <v>72</v>
      </c>
    </row>
    <row r="1466" spans="1:15" s="705" customFormat="1" x14ac:dyDescent="0.2">
      <c r="A1466" s="702" t="s">
        <v>890</v>
      </c>
      <c r="B1466" s="702" t="s">
        <v>900</v>
      </c>
      <c r="C1466" s="702" t="s">
        <v>891</v>
      </c>
      <c r="D1466" s="702" t="s">
        <v>2990</v>
      </c>
      <c r="E1466" s="702" t="s">
        <v>2991</v>
      </c>
      <c r="F1466" s="702" t="s">
        <v>2992</v>
      </c>
      <c r="G1466" s="702" t="s">
        <v>6392</v>
      </c>
      <c r="H1466" s="703">
        <v>42551</v>
      </c>
      <c r="I1466" s="704">
        <v>37.46</v>
      </c>
      <c r="J1466" s="704">
        <v>1</v>
      </c>
      <c r="K1466" s="704">
        <f t="shared" si="22"/>
        <v>37.46</v>
      </c>
      <c r="L1466" s="702"/>
      <c r="M1466" s="702" t="s">
        <v>333</v>
      </c>
      <c r="N1466" s="703">
        <v>42551</v>
      </c>
      <c r="O1466" s="702" t="s">
        <v>72</v>
      </c>
    </row>
    <row r="1467" spans="1:15" s="705" customFormat="1" x14ac:dyDescent="0.2">
      <c r="A1467" s="702" t="s">
        <v>890</v>
      </c>
      <c r="B1467" s="702" t="s">
        <v>900</v>
      </c>
      <c r="C1467" s="702" t="s">
        <v>891</v>
      </c>
      <c r="D1467" s="702" t="s">
        <v>2990</v>
      </c>
      <c r="E1467" s="702" t="s">
        <v>2991</v>
      </c>
      <c r="F1467" s="702" t="s">
        <v>2992</v>
      </c>
      <c r="G1467" s="702" t="s">
        <v>6393</v>
      </c>
      <c r="H1467" s="703">
        <v>42551</v>
      </c>
      <c r="I1467" s="704">
        <v>25.18</v>
      </c>
      <c r="J1467" s="704">
        <v>1</v>
      </c>
      <c r="K1467" s="704">
        <f t="shared" si="22"/>
        <v>25.18</v>
      </c>
      <c r="L1467" s="702"/>
      <c r="M1467" s="702" t="s">
        <v>6394</v>
      </c>
      <c r="N1467" s="703">
        <v>42551</v>
      </c>
      <c r="O1467" s="702" t="s">
        <v>72</v>
      </c>
    </row>
    <row r="1468" spans="1:15" s="705" customFormat="1" x14ac:dyDescent="0.2">
      <c r="A1468" s="702" t="s">
        <v>890</v>
      </c>
      <c r="B1468" s="702" t="s">
        <v>900</v>
      </c>
      <c r="C1468" s="702" t="s">
        <v>891</v>
      </c>
      <c r="D1468" s="702" t="s">
        <v>2990</v>
      </c>
      <c r="E1468" s="702" t="s">
        <v>2991</v>
      </c>
      <c r="F1468" s="702" t="s">
        <v>2992</v>
      </c>
      <c r="G1468" s="702" t="s">
        <v>6395</v>
      </c>
      <c r="H1468" s="703">
        <v>42551</v>
      </c>
      <c r="I1468" s="704">
        <v>130.75</v>
      </c>
      <c r="J1468" s="704">
        <v>1</v>
      </c>
      <c r="K1468" s="704">
        <f t="shared" si="22"/>
        <v>130.75</v>
      </c>
      <c r="L1468" s="702"/>
      <c r="M1468" s="702" t="s">
        <v>759</v>
      </c>
      <c r="N1468" s="703">
        <v>42551</v>
      </c>
      <c r="O1468" s="702" t="s">
        <v>72</v>
      </c>
    </row>
    <row r="1469" spans="1:15" s="705" customFormat="1" x14ac:dyDescent="0.2">
      <c r="A1469" s="702" t="s">
        <v>890</v>
      </c>
      <c r="B1469" s="702" t="s">
        <v>900</v>
      </c>
      <c r="C1469" s="702" t="s">
        <v>891</v>
      </c>
      <c r="D1469" s="702" t="s">
        <v>2990</v>
      </c>
      <c r="E1469" s="702" t="s">
        <v>2991</v>
      </c>
      <c r="F1469" s="702" t="s">
        <v>2992</v>
      </c>
      <c r="G1469" s="702" t="s">
        <v>6396</v>
      </c>
      <c r="H1469" s="703">
        <v>42550</v>
      </c>
      <c r="I1469" s="704">
        <v>79.42</v>
      </c>
      <c r="J1469" s="704">
        <v>1</v>
      </c>
      <c r="K1469" s="704">
        <f t="shared" si="22"/>
        <v>79.42</v>
      </c>
      <c r="L1469" s="702"/>
      <c r="M1469" s="702" t="s">
        <v>759</v>
      </c>
      <c r="N1469" s="703">
        <v>42550</v>
      </c>
      <c r="O1469" s="702" t="s">
        <v>72</v>
      </c>
    </row>
    <row r="1470" spans="1:15" s="705" customFormat="1" x14ac:dyDescent="0.2">
      <c r="A1470" s="702" t="s">
        <v>890</v>
      </c>
      <c r="B1470" s="702" t="s">
        <v>900</v>
      </c>
      <c r="C1470" s="702" t="s">
        <v>891</v>
      </c>
      <c r="D1470" s="702" t="s">
        <v>2990</v>
      </c>
      <c r="E1470" s="702" t="s">
        <v>2991</v>
      </c>
      <c r="F1470" s="702" t="s">
        <v>2992</v>
      </c>
      <c r="G1470" s="702" t="s">
        <v>6397</v>
      </c>
      <c r="H1470" s="703">
        <v>42550</v>
      </c>
      <c r="I1470" s="704">
        <v>169.67</v>
      </c>
      <c r="J1470" s="704">
        <v>1</v>
      </c>
      <c r="K1470" s="704">
        <f t="shared" si="22"/>
        <v>169.67</v>
      </c>
      <c r="L1470" s="702"/>
      <c r="M1470" s="702" t="s">
        <v>2831</v>
      </c>
      <c r="N1470" s="703">
        <v>42550</v>
      </c>
      <c r="O1470" s="702" t="s">
        <v>72</v>
      </c>
    </row>
    <row r="1471" spans="1:15" s="705" customFormat="1" x14ac:dyDescent="0.2">
      <c r="A1471" s="702" t="s">
        <v>890</v>
      </c>
      <c r="B1471" s="702" t="s">
        <v>900</v>
      </c>
      <c r="C1471" s="702" t="s">
        <v>891</v>
      </c>
      <c r="D1471" s="702" t="s">
        <v>1946</v>
      </c>
      <c r="E1471" s="702" t="s">
        <v>1947</v>
      </c>
      <c r="F1471" s="702" t="s">
        <v>1948</v>
      </c>
      <c r="G1471" s="702" t="s">
        <v>6398</v>
      </c>
      <c r="H1471" s="703">
        <v>42520</v>
      </c>
      <c r="I1471" s="704">
        <v>122.39</v>
      </c>
      <c r="J1471" s="704">
        <v>1</v>
      </c>
      <c r="K1471" s="704">
        <f t="shared" si="22"/>
        <v>122.39</v>
      </c>
      <c r="L1471" s="702"/>
      <c r="M1471" s="702" t="s">
        <v>2786</v>
      </c>
      <c r="N1471" s="703">
        <v>42538</v>
      </c>
      <c r="O1471" s="702" t="s">
        <v>72</v>
      </c>
    </row>
    <row r="1472" spans="1:15" s="705" customFormat="1" x14ac:dyDescent="0.2">
      <c r="A1472" s="702" t="s">
        <v>890</v>
      </c>
      <c r="B1472" s="702" t="s">
        <v>900</v>
      </c>
      <c r="C1472" s="702" t="s">
        <v>891</v>
      </c>
      <c r="D1472" s="702" t="s">
        <v>1946</v>
      </c>
      <c r="E1472" s="702" t="s">
        <v>1947</v>
      </c>
      <c r="F1472" s="702" t="s">
        <v>1948</v>
      </c>
      <c r="G1472" s="702" t="s">
        <v>6399</v>
      </c>
      <c r="H1472" s="703">
        <v>42520</v>
      </c>
      <c r="I1472" s="704">
        <v>73.45</v>
      </c>
      <c r="J1472" s="704">
        <v>1</v>
      </c>
      <c r="K1472" s="704">
        <f t="shared" si="22"/>
        <v>73.45</v>
      </c>
      <c r="L1472" s="702"/>
      <c r="M1472" s="702" t="s">
        <v>2786</v>
      </c>
      <c r="N1472" s="703">
        <v>42538</v>
      </c>
      <c r="O1472" s="702" t="s">
        <v>72</v>
      </c>
    </row>
    <row r="1473" spans="1:15" s="705" customFormat="1" x14ac:dyDescent="0.2">
      <c r="A1473" s="702" t="s">
        <v>890</v>
      </c>
      <c r="B1473" s="702" t="s">
        <v>900</v>
      </c>
      <c r="C1473" s="702" t="s">
        <v>891</v>
      </c>
      <c r="D1473" s="702" t="s">
        <v>1946</v>
      </c>
      <c r="E1473" s="702" t="s">
        <v>1947</v>
      </c>
      <c r="F1473" s="702" t="s">
        <v>1948</v>
      </c>
      <c r="G1473" s="702" t="s">
        <v>6400</v>
      </c>
      <c r="H1473" s="703">
        <v>42520</v>
      </c>
      <c r="I1473" s="704">
        <v>31.93</v>
      </c>
      <c r="J1473" s="704">
        <v>1</v>
      </c>
      <c r="K1473" s="704">
        <f t="shared" si="22"/>
        <v>31.93</v>
      </c>
      <c r="L1473" s="702"/>
      <c r="M1473" s="702" t="s">
        <v>2786</v>
      </c>
      <c r="N1473" s="703">
        <v>42538</v>
      </c>
      <c r="O1473" s="702" t="s">
        <v>72</v>
      </c>
    </row>
    <row r="1474" spans="1:15" s="705" customFormat="1" x14ac:dyDescent="0.2">
      <c r="A1474" s="702" t="s">
        <v>890</v>
      </c>
      <c r="B1474" s="702" t="s">
        <v>900</v>
      </c>
      <c r="C1474" s="702" t="s">
        <v>891</v>
      </c>
      <c r="D1474" s="702" t="s">
        <v>1946</v>
      </c>
      <c r="E1474" s="702" t="s">
        <v>1947</v>
      </c>
      <c r="F1474" s="702" t="s">
        <v>1948</v>
      </c>
      <c r="G1474" s="702" t="s">
        <v>6401</v>
      </c>
      <c r="H1474" s="703">
        <v>42520</v>
      </c>
      <c r="I1474" s="704">
        <v>23.56</v>
      </c>
      <c r="J1474" s="704">
        <v>1</v>
      </c>
      <c r="K1474" s="704">
        <f t="shared" si="22"/>
        <v>23.56</v>
      </c>
      <c r="L1474" s="702"/>
      <c r="M1474" s="702" t="s">
        <v>2786</v>
      </c>
      <c r="N1474" s="703">
        <v>42538</v>
      </c>
      <c r="O1474" s="702" t="s">
        <v>72</v>
      </c>
    </row>
    <row r="1475" spans="1:15" s="705" customFormat="1" x14ac:dyDescent="0.2">
      <c r="A1475" s="702" t="s">
        <v>890</v>
      </c>
      <c r="B1475" s="702" t="s">
        <v>900</v>
      </c>
      <c r="C1475" s="702" t="s">
        <v>891</v>
      </c>
      <c r="D1475" s="702" t="s">
        <v>1946</v>
      </c>
      <c r="E1475" s="702" t="s">
        <v>1947</v>
      </c>
      <c r="F1475" s="702" t="s">
        <v>1948</v>
      </c>
      <c r="G1475" s="702" t="s">
        <v>6402</v>
      </c>
      <c r="H1475" s="703">
        <v>42520</v>
      </c>
      <c r="I1475" s="704">
        <v>36.11</v>
      </c>
      <c r="J1475" s="704">
        <v>1</v>
      </c>
      <c r="K1475" s="704">
        <f t="shared" ref="K1475:K1538" si="23">I1475*J1475</f>
        <v>36.11</v>
      </c>
      <c r="L1475" s="702"/>
      <c r="M1475" s="702" t="s">
        <v>2786</v>
      </c>
      <c r="N1475" s="703">
        <v>42538</v>
      </c>
      <c r="O1475" s="702" t="s">
        <v>72</v>
      </c>
    </row>
    <row r="1476" spans="1:15" s="705" customFormat="1" x14ac:dyDescent="0.2">
      <c r="A1476" s="702" t="s">
        <v>890</v>
      </c>
      <c r="B1476" s="702" t="s">
        <v>900</v>
      </c>
      <c r="C1476" s="702" t="s">
        <v>891</v>
      </c>
      <c r="D1476" s="702" t="s">
        <v>1946</v>
      </c>
      <c r="E1476" s="702" t="s">
        <v>1947</v>
      </c>
      <c r="F1476" s="702" t="s">
        <v>1948</v>
      </c>
      <c r="G1476" s="702" t="s">
        <v>6403</v>
      </c>
      <c r="H1476" s="703">
        <v>42520</v>
      </c>
      <c r="I1476" s="704">
        <v>173.27</v>
      </c>
      <c r="J1476" s="704">
        <v>1</v>
      </c>
      <c r="K1476" s="704">
        <f t="shared" si="23"/>
        <v>173.27</v>
      </c>
      <c r="L1476" s="702"/>
      <c r="M1476" s="702" t="s">
        <v>1595</v>
      </c>
      <c r="N1476" s="703">
        <v>42538</v>
      </c>
      <c r="O1476" s="702" t="s">
        <v>72</v>
      </c>
    </row>
    <row r="1477" spans="1:15" s="705" customFormat="1" x14ac:dyDescent="0.2">
      <c r="A1477" s="702" t="s">
        <v>890</v>
      </c>
      <c r="B1477" s="702" t="s">
        <v>900</v>
      </c>
      <c r="C1477" s="702" t="s">
        <v>891</v>
      </c>
      <c r="D1477" s="702" t="s">
        <v>1946</v>
      </c>
      <c r="E1477" s="702" t="s">
        <v>1947</v>
      </c>
      <c r="F1477" s="702" t="s">
        <v>1948</v>
      </c>
      <c r="G1477" s="702" t="s">
        <v>6404</v>
      </c>
      <c r="H1477" s="703">
        <v>42520</v>
      </c>
      <c r="I1477" s="704">
        <v>27.54</v>
      </c>
      <c r="J1477" s="704">
        <v>1</v>
      </c>
      <c r="K1477" s="704">
        <f t="shared" si="23"/>
        <v>27.54</v>
      </c>
      <c r="L1477" s="702"/>
      <c r="M1477" s="702" t="s">
        <v>2786</v>
      </c>
      <c r="N1477" s="703">
        <v>42538</v>
      </c>
      <c r="O1477" s="702" t="s">
        <v>72</v>
      </c>
    </row>
    <row r="1478" spans="1:15" s="705" customFormat="1" x14ac:dyDescent="0.2">
      <c r="A1478" s="702" t="s">
        <v>890</v>
      </c>
      <c r="B1478" s="702" t="s">
        <v>900</v>
      </c>
      <c r="C1478" s="702" t="s">
        <v>891</v>
      </c>
      <c r="D1478" s="702" t="s">
        <v>1946</v>
      </c>
      <c r="E1478" s="702" t="s">
        <v>1947</v>
      </c>
      <c r="F1478" s="702" t="s">
        <v>1948</v>
      </c>
      <c r="G1478" s="702" t="s">
        <v>1181</v>
      </c>
      <c r="H1478" s="703">
        <v>42520</v>
      </c>
      <c r="I1478" s="704">
        <v>30.29</v>
      </c>
      <c r="J1478" s="704">
        <v>1</v>
      </c>
      <c r="K1478" s="704">
        <f t="shared" si="23"/>
        <v>30.29</v>
      </c>
      <c r="L1478" s="702"/>
      <c r="M1478" s="702" t="s">
        <v>2786</v>
      </c>
      <c r="N1478" s="703">
        <v>42538</v>
      </c>
      <c r="O1478" s="702" t="s">
        <v>72</v>
      </c>
    </row>
    <row r="1479" spans="1:15" s="705" customFormat="1" x14ac:dyDescent="0.2">
      <c r="A1479" s="702" t="s">
        <v>890</v>
      </c>
      <c r="B1479" s="702" t="s">
        <v>900</v>
      </c>
      <c r="C1479" s="702" t="s">
        <v>891</v>
      </c>
      <c r="D1479" s="702" t="s">
        <v>1946</v>
      </c>
      <c r="E1479" s="702" t="s">
        <v>1947</v>
      </c>
      <c r="F1479" s="702" t="s">
        <v>1948</v>
      </c>
      <c r="G1479" s="702" t="s">
        <v>6405</v>
      </c>
      <c r="H1479" s="703">
        <v>42520</v>
      </c>
      <c r="I1479" s="704">
        <v>13.69</v>
      </c>
      <c r="J1479" s="704">
        <v>1</v>
      </c>
      <c r="K1479" s="704">
        <f t="shared" si="23"/>
        <v>13.69</v>
      </c>
      <c r="L1479" s="702"/>
      <c r="M1479" s="702" t="s">
        <v>163</v>
      </c>
      <c r="N1479" s="703">
        <v>42538</v>
      </c>
      <c r="O1479" s="702" t="s">
        <v>72</v>
      </c>
    </row>
    <row r="1480" spans="1:15" s="705" customFormat="1" x14ac:dyDescent="0.2">
      <c r="A1480" s="702" t="s">
        <v>890</v>
      </c>
      <c r="B1480" s="702" t="s">
        <v>900</v>
      </c>
      <c r="C1480" s="702" t="s">
        <v>891</v>
      </c>
      <c r="D1480" s="702" t="s">
        <v>1946</v>
      </c>
      <c r="E1480" s="702" t="s">
        <v>1947</v>
      </c>
      <c r="F1480" s="702" t="s">
        <v>1948</v>
      </c>
      <c r="G1480" s="702" t="s">
        <v>6406</v>
      </c>
      <c r="H1480" s="703">
        <v>42520</v>
      </c>
      <c r="I1480" s="704">
        <v>12.74</v>
      </c>
      <c r="J1480" s="704">
        <v>1</v>
      </c>
      <c r="K1480" s="704">
        <f t="shared" si="23"/>
        <v>12.74</v>
      </c>
      <c r="L1480" s="702"/>
      <c r="M1480" s="702" t="s">
        <v>132</v>
      </c>
      <c r="N1480" s="703">
        <v>42538</v>
      </c>
      <c r="O1480" s="702" t="s">
        <v>72</v>
      </c>
    </row>
    <row r="1481" spans="1:15" s="705" customFormat="1" x14ac:dyDescent="0.2">
      <c r="A1481" s="702" t="s">
        <v>890</v>
      </c>
      <c r="B1481" s="702" t="s">
        <v>900</v>
      </c>
      <c r="C1481" s="702" t="s">
        <v>891</v>
      </c>
      <c r="D1481" s="702" t="s">
        <v>1946</v>
      </c>
      <c r="E1481" s="702" t="s">
        <v>1947</v>
      </c>
      <c r="F1481" s="702" t="s">
        <v>1948</v>
      </c>
      <c r="G1481" s="702" t="s">
        <v>6407</v>
      </c>
      <c r="H1481" s="703">
        <v>42520</v>
      </c>
      <c r="I1481" s="704">
        <v>20.88</v>
      </c>
      <c r="J1481" s="704">
        <v>1</v>
      </c>
      <c r="K1481" s="704">
        <f t="shared" si="23"/>
        <v>20.88</v>
      </c>
      <c r="L1481" s="702"/>
      <c r="M1481" s="702" t="s">
        <v>6408</v>
      </c>
      <c r="N1481" s="703">
        <v>42538</v>
      </c>
      <c r="O1481" s="702" t="s">
        <v>72</v>
      </c>
    </row>
    <row r="1482" spans="1:15" s="705" customFormat="1" x14ac:dyDescent="0.2">
      <c r="A1482" s="702" t="s">
        <v>890</v>
      </c>
      <c r="B1482" s="702" t="s">
        <v>900</v>
      </c>
      <c r="C1482" s="702" t="s">
        <v>891</v>
      </c>
      <c r="D1482" s="702" t="s">
        <v>6409</v>
      </c>
      <c r="E1482" s="702" t="s">
        <v>6410</v>
      </c>
      <c r="F1482" s="702" t="s">
        <v>6411</v>
      </c>
      <c r="G1482" s="702" t="s">
        <v>6412</v>
      </c>
      <c r="H1482" s="703">
        <v>42521</v>
      </c>
      <c r="I1482" s="704">
        <v>302.5</v>
      </c>
      <c r="J1482" s="704">
        <v>1</v>
      </c>
      <c r="K1482" s="704">
        <f t="shared" si="23"/>
        <v>302.5</v>
      </c>
      <c r="L1482" s="702"/>
      <c r="M1482" s="702" t="s">
        <v>132</v>
      </c>
      <c r="N1482" s="703">
        <v>42535</v>
      </c>
      <c r="O1482" s="702" t="s">
        <v>72</v>
      </c>
    </row>
    <row r="1483" spans="1:15" s="705" customFormat="1" x14ac:dyDescent="0.2">
      <c r="A1483" s="702" t="s">
        <v>890</v>
      </c>
      <c r="B1483" s="702" t="s">
        <v>900</v>
      </c>
      <c r="C1483" s="702" t="s">
        <v>891</v>
      </c>
      <c r="D1483" s="702" t="s">
        <v>6409</v>
      </c>
      <c r="E1483" s="702" t="s">
        <v>6410</v>
      </c>
      <c r="F1483" s="702" t="s">
        <v>6411</v>
      </c>
      <c r="G1483" s="702" t="s">
        <v>6413</v>
      </c>
      <c r="H1483" s="703">
        <v>42521</v>
      </c>
      <c r="I1483" s="704">
        <v>653.4</v>
      </c>
      <c r="J1483" s="704">
        <v>1</v>
      </c>
      <c r="K1483" s="704">
        <f t="shared" si="23"/>
        <v>653.4</v>
      </c>
      <c r="L1483" s="702" t="s">
        <v>6414</v>
      </c>
      <c r="M1483" s="702" t="s">
        <v>174</v>
      </c>
      <c r="N1483" s="703">
        <v>42535</v>
      </c>
      <c r="O1483" s="702" t="s">
        <v>72</v>
      </c>
    </row>
    <row r="1484" spans="1:15" s="705" customFormat="1" x14ac:dyDescent="0.2">
      <c r="A1484" s="702" t="s">
        <v>890</v>
      </c>
      <c r="B1484" s="702" t="s">
        <v>900</v>
      </c>
      <c r="C1484" s="702" t="s">
        <v>891</v>
      </c>
      <c r="D1484" s="702" t="s">
        <v>6415</v>
      </c>
      <c r="E1484" s="702" t="s">
        <v>6416</v>
      </c>
      <c r="F1484" s="702" t="s">
        <v>6417</v>
      </c>
      <c r="G1484" s="702" t="s">
        <v>6418</v>
      </c>
      <c r="H1484" s="703">
        <v>42551</v>
      </c>
      <c r="I1484" s="704">
        <v>290.39999999999998</v>
      </c>
      <c r="J1484" s="704">
        <v>1</v>
      </c>
      <c r="K1484" s="704">
        <f t="shared" si="23"/>
        <v>290.39999999999998</v>
      </c>
      <c r="L1484" s="702" t="s">
        <v>6419</v>
      </c>
      <c r="M1484" s="702" t="s">
        <v>387</v>
      </c>
      <c r="N1484" s="703">
        <v>42551</v>
      </c>
      <c r="O1484" s="702" t="s">
        <v>72</v>
      </c>
    </row>
    <row r="1485" spans="1:15" s="705" customFormat="1" x14ac:dyDescent="0.2">
      <c r="A1485" s="702" t="s">
        <v>890</v>
      </c>
      <c r="B1485" s="702" t="s">
        <v>900</v>
      </c>
      <c r="C1485" s="702" t="s">
        <v>891</v>
      </c>
      <c r="D1485" s="702" t="s">
        <v>1949</v>
      </c>
      <c r="E1485" s="702" t="s">
        <v>1950</v>
      </c>
      <c r="F1485" s="702" t="s">
        <v>1951</v>
      </c>
      <c r="G1485" s="702" t="s">
        <v>6420</v>
      </c>
      <c r="H1485" s="703">
        <v>42536</v>
      </c>
      <c r="I1485" s="704">
        <v>158.99</v>
      </c>
      <c r="J1485" s="704">
        <v>1</v>
      </c>
      <c r="K1485" s="704">
        <f t="shared" si="23"/>
        <v>158.99</v>
      </c>
      <c r="L1485" s="702" t="s">
        <v>6421</v>
      </c>
      <c r="M1485" s="702" t="s">
        <v>132</v>
      </c>
      <c r="N1485" s="703">
        <v>42541</v>
      </c>
      <c r="O1485" s="702" t="s">
        <v>72</v>
      </c>
    </row>
    <row r="1486" spans="1:15" s="705" customFormat="1" x14ac:dyDescent="0.2">
      <c r="A1486" s="702" t="s">
        <v>890</v>
      </c>
      <c r="B1486" s="702" t="s">
        <v>900</v>
      </c>
      <c r="C1486" s="702" t="s">
        <v>891</v>
      </c>
      <c r="D1486" s="702" t="s">
        <v>1949</v>
      </c>
      <c r="E1486" s="702" t="s">
        <v>1950</v>
      </c>
      <c r="F1486" s="702" t="s">
        <v>1951</v>
      </c>
      <c r="G1486" s="702" t="s">
        <v>6422</v>
      </c>
      <c r="H1486" s="703">
        <v>42536</v>
      </c>
      <c r="I1486" s="704">
        <v>293.3</v>
      </c>
      <c r="J1486" s="704">
        <v>1</v>
      </c>
      <c r="K1486" s="704">
        <f t="shared" si="23"/>
        <v>293.3</v>
      </c>
      <c r="L1486" s="702" t="s">
        <v>6423</v>
      </c>
      <c r="M1486" s="702" t="s">
        <v>132</v>
      </c>
      <c r="N1486" s="703">
        <v>42541</v>
      </c>
      <c r="O1486" s="702" t="s">
        <v>72</v>
      </c>
    </row>
    <row r="1487" spans="1:15" s="705" customFormat="1" x14ac:dyDescent="0.2">
      <c r="A1487" s="702" t="s">
        <v>890</v>
      </c>
      <c r="B1487" s="702" t="s">
        <v>900</v>
      </c>
      <c r="C1487" s="702" t="s">
        <v>891</v>
      </c>
      <c r="D1487" s="702" t="s">
        <v>1949</v>
      </c>
      <c r="E1487" s="702" t="s">
        <v>1950</v>
      </c>
      <c r="F1487" s="702" t="s">
        <v>1951</v>
      </c>
      <c r="G1487" s="702" t="s">
        <v>6424</v>
      </c>
      <c r="H1487" s="703">
        <v>42529</v>
      </c>
      <c r="I1487" s="704">
        <v>1205.8900000000001</v>
      </c>
      <c r="J1487" s="704">
        <v>1</v>
      </c>
      <c r="K1487" s="704">
        <f t="shared" si="23"/>
        <v>1205.8900000000001</v>
      </c>
      <c r="L1487" s="702"/>
      <c r="M1487" s="702" t="s">
        <v>365</v>
      </c>
      <c r="N1487" s="703">
        <v>42548</v>
      </c>
      <c r="O1487" s="702" t="s">
        <v>72</v>
      </c>
    </row>
    <row r="1488" spans="1:15" s="705" customFormat="1" x14ac:dyDescent="0.2">
      <c r="A1488" s="702" t="s">
        <v>890</v>
      </c>
      <c r="B1488" s="702" t="s">
        <v>900</v>
      </c>
      <c r="C1488" s="702" t="s">
        <v>891</v>
      </c>
      <c r="D1488" s="702" t="s">
        <v>1949</v>
      </c>
      <c r="E1488" s="702" t="s">
        <v>1950</v>
      </c>
      <c r="F1488" s="702" t="s">
        <v>1951</v>
      </c>
      <c r="G1488" s="702" t="s">
        <v>6425</v>
      </c>
      <c r="H1488" s="703">
        <v>42520</v>
      </c>
      <c r="I1488" s="704">
        <v>154.76</v>
      </c>
      <c r="J1488" s="704">
        <v>1</v>
      </c>
      <c r="K1488" s="704">
        <f t="shared" si="23"/>
        <v>154.76</v>
      </c>
      <c r="L1488" s="702" t="s">
        <v>6426</v>
      </c>
      <c r="M1488" s="702" t="s">
        <v>132</v>
      </c>
      <c r="N1488" s="703">
        <v>42522</v>
      </c>
      <c r="O1488" s="702" t="s">
        <v>72</v>
      </c>
    </row>
    <row r="1489" spans="1:15" s="705" customFormat="1" x14ac:dyDescent="0.2">
      <c r="A1489" s="702" t="s">
        <v>890</v>
      </c>
      <c r="B1489" s="702" t="s">
        <v>900</v>
      </c>
      <c r="C1489" s="702" t="s">
        <v>891</v>
      </c>
      <c r="D1489" s="702" t="s">
        <v>1949</v>
      </c>
      <c r="E1489" s="702" t="s">
        <v>1950</v>
      </c>
      <c r="F1489" s="702" t="s">
        <v>1951</v>
      </c>
      <c r="G1489" s="702" t="s">
        <v>6427</v>
      </c>
      <c r="H1489" s="703">
        <v>42520</v>
      </c>
      <c r="I1489" s="704">
        <v>32.67</v>
      </c>
      <c r="J1489" s="704">
        <v>1</v>
      </c>
      <c r="K1489" s="704">
        <f t="shared" si="23"/>
        <v>32.67</v>
      </c>
      <c r="L1489" s="702" t="s">
        <v>6428</v>
      </c>
      <c r="M1489" s="702" t="s">
        <v>132</v>
      </c>
      <c r="N1489" s="703">
        <v>42522</v>
      </c>
      <c r="O1489" s="702" t="s">
        <v>72</v>
      </c>
    </row>
    <row r="1490" spans="1:15" s="705" customFormat="1" x14ac:dyDescent="0.2">
      <c r="A1490" s="702" t="s">
        <v>890</v>
      </c>
      <c r="B1490" s="702" t="s">
        <v>900</v>
      </c>
      <c r="C1490" s="702" t="s">
        <v>891</v>
      </c>
      <c r="D1490" s="702" t="s">
        <v>1949</v>
      </c>
      <c r="E1490" s="702" t="s">
        <v>1950</v>
      </c>
      <c r="F1490" s="702" t="s">
        <v>1951</v>
      </c>
      <c r="G1490" s="702" t="s">
        <v>6429</v>
      </c>
      <c r="H1490" s="703">
        <v>42520</v>
      </c>
      <c r="I1490" s="704">
        <v>248.29</v>
      </c>
      <c r="J1490" s="704">
        <v>1</v>
      </c>
      <c r="K1490" s="704">
        <f t="shared" si="23"/>
        <v>248.29</v>
      </c>
      <c r="L1490" s="702" t="s">
        <v>6430</v>
      </c>
      <c r="M1490" s="702" t="s">
        <v>132</v>
      </c>
      <c r="N1490" s="703">
        <v>42522</v>
      </c>
      <c r="O1490" s="702" t="s">
        <v>72</v>
      </c>
    </row>
    <row r="1491" spans="1:15" s="705" customFormat="1" x14ac:dyDescent="0.2">
      <c r="A1491" s="702" t="s">
        <v>890</v>
      </c>
      <c r="B1491" s="702" t="s">
        <v>900</v>
      </c>
      <c r="C1491" s="702" t="s">
        <v>891</v>
      </c>
      <c r="D1491" s="702" t="s">
        <v>6431</v>
      </c>
      <c r="E1491" s="702" t="s">
        <v>6432</v>
      </c>
      <c r="F1491" s="702" t="s">
        <v>6433</v>
      </c>
      <c r="G1491" s="702" t="s">
        <v>6434</v>
      </c>
      <c r="H1491" s="703">
        <v>42546</v>
      </c>
      <c r="I1491" s="704">
        <v>52.5</v>
      </c>
      <c r="J1491" s="704">
        <v>1</v>
      </c>
      <c r="K1491" s="704">
        <f t="shared" si="23"/>
        <v>52.5</v>
      </c>
      <c r="L1491" s="702"/>
      <c r="M1491" s="702" t="s">
        <v>6435</v>
      </c>
      <c r="N1491" s="703">
        <v>42548</v>
      </c>
      <c r="O1491" s="702" t="s">
        <v>72</v>
      </c>
    </row>
    <row r="1492" spans="1:15" s="705" customFormat="1" x14ac:dyDescent="0.2">
      <c r="A1492" s="702" t="s">
        <v>890</v>
      </c>
      <c r="B1492" s="702" t="s">
        <v>900</v>
      </c>
      <c r="C1492" s="702" t="s">
        <v>891</v>
      </c>
      <c r="D1492" s="702" t="s">
        <v>313</v>
      </c>
      <c r="E1492" s="702" t="s">
        <v>314</v>
      </c>
      <c r="F1492" s="702" t="s">
        <v>315</v>
      </c>
      <c r="G1492" s="702" t="s">
        <v>6436</v>
      </c>
      <c r="H1492" s="703">
        <v>42521</v>
      </c>
      <c r="I1492" s="704">
        <v>54.9</v>
      </c>
      <c r="J1492" s="704">
        <v>1</v>
      </c>
      <c r="K1492" s="704">
        <f t="shared" si="23"/>
        <v>54.9</v>
      </c>
      <c r="L1492" s="702"/>
      <c r="M1492" s="702" t="s">
        <v>1569</v>
      </c>
      <c r="N1492" s="703">
        <v>42528</v>
      </c>
      <c r="O1492" s="702" t="s">
        <v>72</v>
      </c>
    </row>
    <row r="1493" spans="1:15" s="705" customFormat="1" x14ac:dyDescent="0.2">
      <c r="A1493" s="702" t="s">
        <v>890</v>
      </c>
      <c r="B1493" s="702" t="s">
        <v>900</v>
      </c>
      <c r="C1493" s="702" t="s">
        <v>891</v>
      </c>
      <c r="D1493" s="702" t="s">
        <v>4327</v>
      </c>
      <c r="E1493" s="702" t="s">
        <v>4328</v>
      </c>
      <c r="F1493" s="702" t="s">
        <v>4329</v>
      </c>
      <c r="G1493" s="702" t="s">
        <v>6437</v>
      </c>
      <c r="H1493" s="703">
        <v>42549</v>
      </c>
      <c r="I1493" s="704">
        <v>58.08</v>
      </c>
      <c r="J1493" s="704">
        <v>1</v>
      </c>
      <c r="K1493" s="704">
        <f t="shared" si="23"/>
        <v>58.08</v>
      </c>
      <c r="L1493" s="702"/>
      <c r="M1493" s="702" t="s">
        <v>377</v>
      </c>
      <c r="N1493" s="703">
        <v>42549</v>
      </c>
      <c r="O1493" s="702" t="s">
        <v>72</v>
      </c>
    </row>
    <row r="1494" spans="1:15" s="705" customFormat="1" x14ac:dyDescent="0.2">
      <c r="A1494" s="702" t="s">
        <v>890</v>
      </c>
      <c r="B1494" s="702" t="s">
        <v>900</v>
      </c>
      <c r="C1494" s="702" t="s">
        <v>891</v>
      </c>
      <c r="D1494" s="702" t="s">
        <v>4327</v>
      </c>
      <c r="E1494" s="702" t="s">
        <v>4328</v>
      </c>
      <c r="F1494" s="702" t="s">
        <v>4329</v>
      </c>
      <c r="G1494" s="702" t="s">
        <v>6438</v>
      </c>
      <c r="H1494" s="703">
        <v>42541</v>
      </c>
      <c r="I1494" s="704">
        <v>272.25</v>
      </c>
      <c r="J1494" s="704">
        <v>1</v>
      </c>
      <c r="K1494" s="704">
        <f t="shared" si="23"/>
        <v>272.25</v>
      </c>
      <c r="L1494" s="702" t="s">
        <v>6439</v>
      </c>
      <c r="M1494" s="702" t="s">
        <v>299</v>
      </c>
      <c r="N1494" s="703">
        <v>42548</v>
      </c>
      <c r="O1494" s="702" t="s">
        <v>72</v>
      </c>
    </row>
    <row r="1495" spans="1:15" s="705" customFormat="1" x14ac:dyDescent="0.2">
      <c r="A1495" s="702" t="s">
        <v>890</v>
      </c>
      <c r="B1495" s="702" t="s">
        <v>900</v>
      </c>
      <c r="C1495" s="702" t="s">
        <v>891</v>
      </c>
      <c r="D1495" s="702" t="s">
        <v>4327</v>
      </c>
      <c r="E1495" s="702" t="s">
        <v>4328</v>
      </c>
      <c r="F1495" s="702" t="s">
        <v>4329</v>
      </c>
      <c r="G1495" s="702" t="s">
        <v>6440</v>
      </c>
      <c r="H1495" s="703">
        <v>42541</v>
      </c>
      <c r="I1495" s="704">
        <v>210.06</v>
      </c>
      <c r="J1495" s="704">
        <v>1</v>
      </c>
      <c r="K1495" s="704">
        <f t="shared" si="23"/>
        <v>210.06</v>
      </c>
      <c r="L1495" s="702"/>
      <c r="M1495" s="702" t="s">
        <v>5551</v>
      </c>
      <c r="N1495" s="703">
        <v>42541</v>
      </c>
      <c r="O1495" s="702" t="s">
        <v>72</v>
      </c>
    </row>
    <row r="1496" spans="1:15" s="705" customFormat="1" x14ac:dyDescent="0.2">
      <c r="A1496" s="702" t="s">
        <v>890</v>
      </c>
      <c r="B1496" s="702" t="s">
        <v>900</v>
      </c>
      <c r="C1496" s="702" t="s">
        <v>891</v>
      </c>
      <c r="D1496" s="702" t="s">
        <v>4327</v>
      </c>
      <c r="E1496" s="702" t="s">
        <v>4328</v>
      </c>
      <c r="F1496" s="702" t="s">
        <v>4329</v>
      </c>
      <c r="G1496" s="702" t="s">
        <v>6441</v>
      </c>
      <c r="H1496" s="703">
        <v>42523</v>
      </c>
      <c r="I1496" s="704">
        <v>75.319999999999993</v>
      </c>
      <c r="J1496" s="704">
        <v>1</v>
      </c>
      <c r="K1496" s="704">
        <f t="shared" si="23"/>
        <v>75.319999999999993</v>
      </c>
      <c r="L1496" s="702"/>
      <c r="M1496" s="702" t="s">
        <v>5319</v>
      </c>
      <c r="N1496" s="703">
        <v>42524</v>
      </c>
      <c r="O1496" s="702" t="s">
        <v>72</v>
      </c>
    </row>
    <row r="1497" spans="1:15" s="705" customFormat="1" x14ac:dyDescent="0.2">
      <c r="A1497" s="702" t="s">
        <v>890</v>
      </c>
      <c r="B1497" s="702" t="s">
        <v>900</v>
      </c>
      <c r="C1497" s="702" t="s">
        <v>891</v>
      </c>
      <c r="D1497" s="702" t="s">
        <v>638</v>
      </c>
      <c r="E1497" s="702" t="s">
        <v>639</v>
      </c>
      <c r="F1497" s="702" t="s">
        <v>640</v>
      </c>
      <c r="G1497" s="702" t="s">
        <v>6442</v>
      </c>
      <c r="H1497" s="703">
        <v>42548</v>
      </c>
      <c r="I1497" s="704">
        <v>3344.02</v>
      </c>
      <c r="J1497" s="704">
        <v>1</v>
      </c>
      <c r="K1497" s="704">
        <f t="shared" si="23"/>
        <v>3344.02</v>
      </c>
      <c r="L1497" s="702" t="s">
        <v>6443</v>
      </c>
      <c r="M1497" s="702" t="s">
        <v>658</v>
      </c>
      <c r="N1497" s="703">
        <v>42549</v>
      </c>
      <c r="O1497" s="702" t="s">
        <v>72</v>
      </c>
    </row>
    <row r="1498" spans="1:15" s="705" customFormat="1" x14ac:dyDescent="0.2">
      <c r="A1498" s="702" t="s">
        <v>890</v>
      </c>
      <c r="B1498" s="702" t="s">
        <v>900</v>
      </c>
      <c r="C1498" s="702" t="s">
        <v>891</v>
      </c>
      <c r="D1498" s="702" t="s">
        <v>310</v>
      </c>
      <c r="E1498" s="702" t="s">
        <v>311</v>
      </c>
      <c r="F1498" s="702" t="s">
        <v>312</v>
      </c>
      <c r="G1498" s="702" t="s">
        <v>6444</v>
      </c>
      <c r="H1498" s="703">
        <v>42548</v>
      </c>
      <c r="I1498" s="704">
        <v>237.87</v>
      </c>
      <c r="J1498" s="704">
        <v>1</v>
      </c>
      <c r="K1498" s="704">
        <f t="shared" si="23"/>
        <v>237.87</v>
      </c>
      <c r="L1498" s="702" t="s">
        <v>6445</v>
      </c>
      <c r="M1498" s="702" t="s">
        <v>423</v>
      </c>
      <c r="N1498" s="703">
        <v>42548</v>
      </c>
      <c r="O1498" s="702" t="s">
        <v>72</v>
      </c>
    </row>
    <row r="1499" spans="1:15" s="705" customFormat="1" x14ac:dyDescent="0.2">
      <c r="A1499" s="702" t="s">
        <v>890</v>
      </c>
      <c r="B1499" s="702" t="s">
        <v>900</v>
      </c>
      <c r="C1499" s="702" t="s">
        <v>891</v>
      </c>
      <c r="D1499" s="702" t="s">
        <v>310</v>
      </c>
      <c r="E1499" s="702" t="s">
        <v>311</v>
      </c>
      <c r="F1499" s="702" t="s">
        <v>312</v>
      </c>
      <c r="G1499" s="702" t="s">
        <v>6446</v>
      </c>
      <c r="H1499" s="703">
        <v>42548</v>
      </c>
      <c r="I1499" s="704">
        <v>164.22</v>
      </c>
      <c r="J1499" s="704">
        <v>1</v>
      </c>
      <c r="K1499" s="704">
        <f t="shared" si="23"/>
        <v>164.22</v>
      </c>
      <c r="L1499" s="702" t="s">
        <v>6447</v>
      </c>
      <c r="M1499" s="702" t="s">
        <v>2458</v>
      </c>
      <c r="N1499" s="703">
        <v>42548</v>
      </c>
      <c r="O1499" s="702" t="s">
        <v>72</v>
      </c>
    </row>
    <row r="1500" spans="1:15" s="705" customFormat="1" x14ac:dyDescent="0.2">
      <c r="A1500" s="702" t="s">
        <v>890</v>
      </c>
      <c r="B1500" s="702" t="s">
        <v>900</v>
      </c>
      <c r="C1500" s="702" t="s">
        <v>891</v>
      </c>
      <c r="D1500" s="702" t="s">
        <v>310</v>
      </c>
      <c r="E1500" s="702" t="s">
        <v>311</v>
      </c>
      <c r="F1500" s="702" t="s">
        <v>312</v>
      </c>
      <c r="G1500" s="702" t="s">
        <v>6448</v>
      </c>
      <c r="H1500" s="703">
        <v>42548</v>
      </c>
      <c r="I1500" s="704">
        <v>427.53</v>
      </c>
      <c r="J1500" s="704">
        <v>1</v>
      </c>
      <c r="K1500" s="704">
        <f t="shared" si="23"/>
        <v>427.53</v>
      </c>
      <c r="L1500" s="702" t="s">
        <v>6449</v>
      </c>
      <c r="M1500" s="702" t="s">
        <v>377</v>
      </c>
      <c r="N1500" s="703">
        <v>42548</v>
      </c>
      <c r="O1500" s="702" t="s">
        <v>72</v>
      </c>
    </row>
    <row r="1501" spans="1:15" s="705" customFormat="1" x14ac:dyDescent="0.2">
      <c r="A1501" s="702" t="s">
        <v>890</v>
      </c>
      <c r="B1501" s="702" t="s">
        <v>900</v>
      </c>
      <c r="C1501" s="702" t="s">
        <v>891</v>
      </c>
      <c r="D1501" s="702" t="s">
        <v>310</v>
      </c>
      <c r="E1501" s="702" t="s">
        <v>311</v>
      </c>
      <c r="F1501" s="702" t="s">
        <v>312</v>
      </c>
      <c r="G1501" s="702" t="s">
        <v>6450</v>
      </c>
      <c r="H1501" s="703">
        <v>42548</v>
      </c>
      <c r="I1501" s="704">
        <v>79.73</v>
      </c>
      <c r="J1501" s="704">
        <v>1</v>
      </c>
      <c r="K1501" s="704">
        <f t="shared" si="23"/>
        <v>79.73</v>
      </c>
      <c r="L1501" s="702" t="s">
        <v>6451</v>
      </c>
      <c r="M1501" s="702" t="s">
        <v>87</v>
      </c>
      <c r="N1501" s="703">
        <v>42548</v>
      </c>
      <c r="O1501" s="702" t="s">
        <v>72</v>
      </c>
    </row>
    <row r="1502" spans="1:15" s="705" customFormat="1" x14ac:dyDescent="0.2">
      <c r="A1502" s="702" t="s">
        <v>890</v>
      </c>
      <c r="B1502" s="702" t="s">
        <v>900</v>
      </c>
      <c r="C1502" s="702" t="s">
        <v>891</v>
      </c>
      <c r="D1502" s="702" t="s">
        <v>310</v>
      </c>
      <c r="E1502" s="702" t="s">
        <v>311</v>
      </c>
      <c r="F1502" s="702" t="s">
        <v>312</v>
      </c>
      <c r="G1502" s="702" t="s">
        <v>6452</v>
      </c>
      <c r="H1502" s="703">
        <v>42541</v>
      </c>
      <c r="I1502" s="704">
        <v>368.63</v>
      </c>
      <c r="J1502" s="704">
        <v>1</v>
      </c>
      <c r="K1502" s="704">
        <f t="shared" si="23"/>
        <v>368.63</v>
      </c>
      <c r="L1502" s="702" t="s">
        <v>6453</v>
      </c>
      <c r="M1502" s="702" t="s">
        <v>377</v>
      </c>
      <c r="N1502" s="703">
        <v>42541</v>
      </c>
      <c r="O1502" s="702" t="s">
        <v>72</v>
      </c>
    </row>
    <row r="1503" spans="1:15" s="705" customFormat="1" x14ac:dyDescent="0.2">
      <c r="A1503" s="702" t="s">
        <v>890</v>
      </c>
      <c r="B1503" s="702" t="s">
        <v>900</v>
      </c>
      <c r="C1503" s="702" t="s">
        <v>891</v>
      </c>
      <c r="D1503" s="702" t="s">
        <v>310</v>
      </c>
      <c r="E1503" s="702" t="s">
        <v>311</v>
      </c>
      <c r="F1503" s="702" t="s">
        <v>312</v>
      </c>
      <c r="G1503" s="702" t="s">
        <v>6454</v>
      </c>
      <c r="H1503" s="703">
        <v>42541</v>
      </c>
      <c r="I1503" s="704">
        <v>110.17</v>
      </c>
      <c r="J1503" s="704">
        <v>1</v>
      </c>
      <c r="K1503" s="704">
        <f t="shared" si="23"/>
        <v>110.17</v>
      </c>
      <c r="L1503" s="702" t="s">
        <v>6455</v>
      </c>
      <c r="M1503" s="702" t="s">
        <v>108</v>
      </c>
      <c r="N1503" s="703">
        <v>42541</v>
      </c>
      <c r="O1503" s="702" t="s">
        <v>72</v>
      </c>
    </row>
    <row r="1504" spans="1:15" s="705" customFormat="1" x14ac:dyDescent="0.2">
      <c r="A1504" s="702" t="s">
        <v>890</v>
      </c>
      <c r="B1504" s="702" t="s">
        <v>900</v>
      </c>
      <c r="C1504" s="702" t="s">
        <v>891</v>
      </c>
      <c r="D1504" s="702" t="s">
        <v>310</v>
      </c>
      <c r="E1504" s="702" t="s">
        <v>311</v>
      </c>
      <c r="F1504" s="702" t="s">
        <v>312</v>
      </c>
      <c r="G1504" s="702" t="s">
        <v>6456</v>
      </c>
      <c r="H1504" s="703">
        <v>42541</v>
      </c>
      <c r="I1504" s="704">
        <v>197.68</v>
      </c>
      <c r="J1504" s="704">
        <v>1</v>
      </c>
      <c r="K1504" s="704">
        <f t="shared" si="23"/>
        <v>197.68</v>
      </c>
      <c r="L1504" s="702" t="s">
        <v>6457</v>
      </c>
      <c r="M1504" s="702" t="s">
        <v>87</v>
      </c>
      <c r="N1504" s="703">
        <v>42541</v>
      </c>
      <c r="O1504" s="702" t="s">
        <v>72</v>
      </c>
    </row>
    <row r="1505" spans="1:15" s="705" customFormat="1" x14ac:dyDescent="0.2">
      <c r="A1505" s="702" t="s">
        <v>890</v>
      </c>
      <c r="B1505" s="702" t="s">
        <v>900</v>
      </c>
      <c r="C1505" s="702" t="s">
        <v>891</v>
      </c>
      <c r="D1505" s="702" t="s">
        <v>310</v>
      </c>
      <c r="E1505" s="702" t="s">
        <v>311</v>
      </c>
      <c r="F1505" s="702" t="s">
        <v>312</v>
      </c>
      <c r="G1505" s="702" t="s">
        <v>6458</v>
      </c>
      <c r="H1505" s="703">
        <v>42521</v>
      </c>
      <c r="I1505" s="704">
        <v>227.67</v>
      </c>
      <c r="J1505" s="704">
        <v>1</v>
      </c>
      <c r="K1505" s="704">
        <f t="shared" si="23"/>
        <v>227.67</v>
      </c>
      <c r="L1505" s="702" t="s">
        <v>6459</v>
      </c>
      <c r="M1505" s="702" t="s">
        <v>132</v>
      </c>
      <c r="N1505" s="703">
        <v>42523</v>
      </c>
      <c r="O1505" s="702" t="s">
        <v>72</v>
      </c>
    </row>
    <row r="1506" spans="1:15" s="705" customFormat="1" x14ac:dyDescent="0.2">
      <c r="A1506" s="702" t="s">
        <v>890</v>
      </c>
      <c r="B1506" s="702" t="s">
        <v>900</v>
      </c>
      <c r="C1506" s="702" t="s">
        <v>891</v>
      </c>
      <c r="D1506" s="702" t="s">
        <v>310</v>
      </c>
      <c r="E1506" s="702" t="s">
        <v>311</v>
      </c>
      <c r="F1506" s="702" t="s">
        <v>312</v>
      </c>
      <c r="G1506" s="702" t="s">
        <v>6460</v>
      </c>
      <c r="H1506" s="703">
        <v>42521</v>
      </c>
      <c r="I1506" s="704">
        <v>505.8</v>
      </c>
      <c r="J1506" s="704">
        <v>1</v>
      </c>
      <c r="K1506" s="704">
        <f t="shared" si="23"/>
        <v>505.8</v>
      </c>
      <c r="L1506" s="702"/>
      <c r="M1506" s="702" t="s">
        <v>145</v>
      </c>
      <c r="N1506" s="703">
        <v>42523</v>
      </c>
      <c r="O1506" s="702" t="s">
        <v>72</v>
      </c>
    </row>
    <row r="1507" spans="1:15" s="705" customFormat="1" x14ac:dyDescent="0.2">
      <c r="A1507" s="702" t="s">
        <v>890</v>
      </c>
      <c r="B1507" s="702" t="s">
        <v>900</v>
      </c>
      <c r="C1507" s="702" t="s">
        <v>891</v>
      </c>
      <c r="D1507" s="702" t="s">
        <v>310</v>
      </c>
      <c r="E1507" s="702" t="s">
        <v>311</v>
      </c>
      <c r="F1507" s="702" t="s">
        <v>312</v>
      </c>
      <c r="G1507" s="702" t="s">
        <v>6461</v>
      </c>
      <c r="H1507" s="703">
        <v>42521</v>
      </c>
      <c r="I1507" s="704">
        <v>366.61</v>
      </c>
      <c r="J1507" s="704">
        <v>1</v>
      </c>
      <c r="K1507" s="704">
        <f t="shared" si="23"/>
        <v>366.61</v>
      </c>
      <c r="L1507" s="702" t="s">
        <v>6462</v>
      </c>
      <c r="M1507" s="702" t="s">
        <v>132</v>
      </c>
      <c r="N1507" s="703">
        <v>42523</v>
      </c>
      <c r="O1507" s="702" t="s">
        <v>72</v>
      </c>
    </row>
    <row r="1508" spans="1:15" s="705" customFormat="1" x14ac:dyDescent="0.2">
      <c r="A1508" s="702" t="s">
        <v>890</v>
      </c>
      <c r="B1508" s="702" t="s">
        <v>900</v>
      </c>
      <c r="C1508" s="702" t="s">
        <v>891</v>
      </c>
      <c r="D1508" s="702" t="s">
        <v>310</v>
      </c>
      <c r="E1508" s="702" t="s">
        <v>311</v>
      </c>
      <c r="F1508" s="702" t="s">
        <v>312</v>
      </c>
      <c r="G1508" s="702" t="s">
        <v>6463</v>
      </c>
      <c r="H1508" s="703">
        <v>42521</v>
      </c>
      <c r="I1508" s="704">
        <v>70.36</v>
      </c>
      <c r="J1508" s="704">
        <v>1</v>
      </c>
      <c r="K1508" s="704">
        <f t="shared" si="23"/>
        <v>70.36</v>
      </c>
      <c r="L1508" s="702" t="s">
        <v>3024</v>
      </c>
      <c r="M1508" s="702" t="s">
        <v>132</v>
      </c>
      <c r="N1508" s="703">
        <v>42523</v>
      </c>
      <c r="O1508" s="702" t="s">
        <v>72</v>
      </c>
    </row>
    <row r="1509" spans="1:15" s="705" customFormat="1" x14ac:dyDescent="0.2">
      <c r="A1509" s="702" t="s">
        <v>890</v>
      </c>
      <c r="B1509" s="702" t="s">
        <v>900</v>
      </c>
      <c r="C1509" s="702" t="s">
        <v>891</v>
      </c>
      <c r="D1509" s="702" t="s">
        <v>1954</v>
      </c>
      <c r="E1509" s="702" t="s">
        <v>1955</v>
      </c>
      <c r="F1509" s="702" t="s">
        <v>1956</v>
      </c>
      <c r="G1509" s="702" t="s">
        <v>6464</v>
      </c>
      <c r="H1509" s="703">
        <v>42536</v>
      </c>
      <c r="I1509" s="704">
        <v>614.24</v>
      </c>
      <c r="J1509" s="704">
        <v>1</v>
      </c>
      <c r="K1509" s="704">
        <f t="shared" si="23"/>
        <v>614.24</v>
      </c>
      <c r="L1509" s="702" t="s">
        <v>6465</v>
      </c>
      <c r="M1509" s="702" t="s">
        <v>5121</v>
      </c>
      <c r="N1509" s="703">
        <v>42543</v>
      </c>
      <c r="O1509" s="702" t="s">
        <v>72</v>
      </c>
    </row>
    <row r="1510" spans="1:15" s="705" customFormat="1" x14ac:dyDescent="0.2">
      <c r="A1510" s="702" t="s">
        <v>890</v>
      </c>
      <c r="B1510" s="702" t="s">
        <v>900</v>
      </c>
      <c r="C1510" s="702" t="s">
        <v>891</v>
      </c>
      <c r="D1510" s="702" t="s">
        <v>1954</v>
      </c>
      <c r="E1510" s="702" t="s">
        <v>1955</v>
      </c>
      <c r="F1510" s="702" t="s">
        <v>1956</v>
      </c>
      <c r="G1510" s="702" t="s">
        <v>6466</v>
      </c>
      <c r="H1510" s="703">
        <v>42536</v>
      </c>
      <c r="I1510" s="704">
        <v>20.51</v>
      </c>
      <c r="J1510" s="704">
        <v>1</v>
      </c>
      <c r="K1510" s="704">
        <f t="shared" si="23"/>
        <v>20.51</v>
      </c>
      <c r="L1510" s="702"/>
      <c r="M1510" s="702" t="s">
        <v>2453</v>
      </c>
      <c r="N1510" s="703">
        <v>42543</v>
      </c>
      <c r="O1510" s="702" t="s">
        <v>72</v>
      </c>
    </row>
    <row r="1511" spans="1:15" s="705" customFormat="1" x14ac:dyDescent="0.2">
      <c r="A1511" s="702" t="s">
        <v>890</v>
      </c>
      <c r="B1511" s="702" t="s">
        <v>900</v>
      </c>
      <c r="C1511" s="702" t="s">
        <v>891</v>
      </c>
      <c r="D1511" s="702" t="s">
        <v>1954</v>
      </c>
      <c r="E1511" s="702" t="s">
        <v>1955</v>
      </c>
      <c r="F1511" s="702" t="s">
        <v>1956</v>
      </c>
      <c r="G1511" s="702" t="s">
        <v>6467</v>
      </c>
      <c r="H1511" s="703">
        <v>42536</v>
      </c>
      <c r="I1511" s="704">
        <v>63.08</v>
      </c>
      <c r="J1511" s="704">
        <v>1</v>
      </c>
      <c r="K1511" s="704">
        <f t="shared" si="23"/>
        <v>63.08</v>
      </c>
      <c r="L1511" s="702"/>
      <c r="M1511" s="702" t="s">
        <v>1660</v>
      </c>
      <c r="N1511" s="703">
        <v>42543</v>
      </c>
      <c r="O1511" s="702" t="s">
        <v>72</v>
      </c>
    </row>
    <row r="1512" spans="1:15" s="705" customFormat="1" x14ac:dyDescent="0.2">
      <c r="A1512" s="702" t="s">
        <v>890</v>
      </c>
      <c r="B1512" s="702" t="s">
        <v>900</v>
      </c>
      <c r="C1512" s="702" t="s">
        <v>891</v>
      </c>
      <c r="D1512" s="702" t="s">
        <v>1954</v>
      </c>
      <c r="E1512" s="702" t="s">
        <v>1955</v>
      </c>
      <c r="F1512" s="702" t="s">
        <v>1956</v>
      </c>
      <c r="G1512" s="702" t="s">
        <v>6468</v>
      </c>
      <c r="H1512" s="703">
        <v>42536</v>
      </c>
      <c r="I1512" s="704">
        <v>53.16</v>
      </c>
      <c r="J1512" s="704">
        <v>1</v>
      </c>
      <c r="K1512" s="704">
        <f t="shared" si="23"/>
        <v>53.16</v>
      </c>
      <c r="L1512" s="702"/>
      <c r="M1512" s="702" t="s">
        <v>192</v>
      </c>
      <c r="N1512" s="703">
        <v>42543</v>
      </c>
      <c r="O1512" s="702" t="s">
        <v>72</v>
      </c>
    </row>
    <row r="1513" spans="1:15" s="705" customFormat="1" x14ac:dyDescent="0.2">
      <c r="A1513" s="702" t="s">
        <v>890</v>
      </c>
      <c r="B1513" s="702" t="s">
        <v>900</v>
      </c>
      <c r="C1513" s="702" t="s">
        <v>891</v>
      </c>
      <c r="D1513" s="702" t="s">
        <v>1954</v>
      </c>
      <c r="E1513" s="702" t="s">
        <v>1955</v>
      </c>
      <c r="F1513" s="702" t="s">
        <v>1956</v>
      </c>
      <c r="G1513" s="702" t="s">
        <v>6469</v>
      </c>
      <c r="H1513" s="703">
        <v>42521</v>
      </c>
      <c r="I1513" s="704">
        <v>24.13</v>
      </c>
      <c r="J1513" s="704">
        <v>1</v>
      </c>
      <c r="K1513" s="704">
        <f t="shared" si="23"/>
        <v>24.13</v>
      </c>
      <c r="L1513" s="702"/>
      <c r="M1513" s="702" t="s">
        <v>1660</v>
      </c>
      <c r="N1513" s="703">
        <v>42529</v>
      </c>
      <c r="O1513" s="702" t="s">
        <v>72</v>
      </c>
    </row>
    <row r="1514" spans="1:15" s="705" customFormat="1" x14ac:dyDescent="0.2">
      <c r="A1514" s="702" t="s">
        <v>890</v>
      </c>
      <c r="B1514" s="702" t="s">
        <v>900</v>
      </c>
      <c r="C1514" s="702" t="s">
        <v>891</v>
      </c>
      <c r="D1514" s="702" t="s">
        <v>6470</v>
      </c>
      <c r="E1514" s="702" t="s">
        <v>6471</v>
      </c>
      <c r="F1514" s="702" t="s">
        <v>6472</v>
      </c>
      <c r="G1514" s="702" t="s">
        <v>6473</v>
      </c>
      <c r="H1514" s="703">
        <v>42551</v>
      </c>
      <c r="I1514" s="704">
        <v>1905.75</v>
      </c>
      <c r="J1514" s="704">
        <v>1</v>
      </c>
      <c r="K1514" s="704">
        <f t="shared" si="23"/>
        <v>1905.75</v>
      </c>
      <c r="L1514" s="702" t="s">
        <v>6474</v>
      </c>
      <c r="M1514" s="702" t="s">
        <v>1595</v>
      </c>
      <c r="N1514" s="703">
        <v>42551</v>
      </c>
      <c r="O1514" s="702" t="s">
        <v>72</v>
      </c>
    </row>
    <row r="1515" spans="1:15" s="705" customFormat="1" x14ac:dyDescent="0.2">
      <c r="A1515" s="702" t="s">
        <v>890</v>
      </c>
      <c r="B1515" s="702" t="s">
        <v>900</v>
      </c>
      <c r="C1515" s="702" t="s">
        <v>891</v>
      </c>
      <c r="D1515" s="702" t="s">
        <v>6475</v>
      </c>
      <c r="E1515" s="702" t="s">
        <v>6476</v>
      </c>
      <c r="F1515" s="702" t="s">
        <v>6477</v>
      </c>
      <c r="G1515" s="702" t="s">
        <v>6478</v>
      </c>
      <c r="H1515" s="703">
        <v>42450</v>
      </c>
      <c r="I1515" s="704">
        <v>387.2</v>
      </c>
      <c r="J1515" s="704">
        <v>1</v>
      </c>
      <c r="K1515" s="704">
        <f t="shared" si="23"/>
        <v>387.2</v>
      </c>
      <c r="L1515" s="702"/>
      <c r="M1515" s="702" t="s">
        <v>93</v>
      </c>
      <c r="N1515" s="703">
        <v>42549</v>
      </c>
      <c r="O1515" s="702" t="s">
        <v>72</v>
      </c>
    </row>
    <row r="1516" spans="1:15" s="705" customFormat="1" x14ac:dyDescent="0.2">
      <c r="A1516" s="702" t="s">
        <v>890</v>
      </c>
      <c r="B1516" s="702" t="s">
        <v>900</v>
      </c>
      <c r="C1516" s="702" t="s">
        <v>891</v>
      </c>
      <c r="D1516" s="702" t="s">
        <v>861</v>
      </c>
      <c r="E1516" s="702" t="s">
        <v>862</v>
      </c>
      <c r="F1516" s="702" t="s">
        <v>863</v>
      </c>
      <c r="G1516" s="702" t="s">
        <v>6479</v>
      </c>
      <c r="H1516" s="703">
        <v>42549</v>
      </c>
      <c r="I1516" s="704">
        <v>250.47</v>
      </c>
      <c r="J1516" s="704">
        <v>1</v>
      </c>
      <c r="K1516" s="704">
        <f t="shared" si="23"/>
        <v>250.47</v>
      </c>
      <c r="L1516" s="702" t="s">
        <v>6480</v>
      </c>
      <c r="M1516" s="702" t="s">
        <v>1568</v>
      </c>
      <c r="N1516" s="703">
        <v>42549</v>
      </c>
      <c r="O1516" s="702" t="s">
        <v>72</v>
      </c>
    </row>
    <row r="1517" spans="1:15" s="705" customFormat="1" x14ac:dyDescent="0.2">
      <c r="A1517" s="702" t="s">
        <v>890</v>
      </c>
      <c r="B1517" s="702" t="s">
        <v>900</v>
      </c>
      <c r="C1517" s="702" t="s">
        <v>891</v>
      </c>
      <c r="D1517" s="702" t="s">
        <v>861</v>
      </c>
      <c r="E1517" s="702" t="s">
        <v>862</v>
      </c>
      <c r="F1517" s="702" t="s">
        <v>863</v>
      </c>
      <c r="G1517" s="702" t="s">
        <v>6481</v>
      </c>
      <c r="H1517" s="703">
        <v>42528</v>
      </c>
      <c r="I1517" s="704">
        <v>16.940000000000001</v>
      </c>
      <c r="J1517" s="704">
        <v>1</v>
      </c>
      <c r="K1517" s="704">
        <f t="shared" si="23"/>
        <v>16.940000000000001</v>
      </c>
      <c r="L1517" s="702" t="s">
        <v>6482</v>
      </c>
      <c r="M1517" s="702" t="s">
        <v>1568</v>
      </c>
      <c r="N1517" s="703">
        <v>42529</v>
      </c>
      <c r="O1517" s="702" t="s">
        <v>72</v>
      </c>
    </row>
    <row r="1518" spans="1:15" s="705" customFormat="1" x14ac:dyDescent="0.2">
      <c r="A1518" s="702" t="s">
        <v>890</v>
      </c>
      <c r="B1518" s="702" t="s">
        <v>900</v>
      </c>
      <c r="C1518" s="702" t="s">
        <v>891</v>
      </c>
      <c r="D1518" s="702" t="s">
        <v>307</v>
      </c>
      <c r="E1518" s="702" t="s">
        <v>308</v>
      </c>
      <c r="F1518" s="702" t="s">
        <v>309</v>
      </c>
      <c r="G1518" s="702" t="s">
        <v>6483</v>
      </c>
      <c r="H1518" s="703">
        <v>42544</v>
      </c>
      <c r="I1518" s="704">
        <v>182.47</v>
      </c>
      <c r="J1518" s="704">
        <v>1</v>
      </c>
      <c r="K1518" s="704">
        <f t="shared" si="23"/>
        <v>182.47</v>
      </c>
      <c r="L1518" s="702" t="s">
        <v>6484</v>
      </c>
      <c r="M1518" s="702" t="s">
        <v>2458</v>
      </c>
      <c r="N1518" s="703">
        <v>42544</v>
      </c>
      <c r="O1518" s="702" t="s">
        <v>72</v>
      </c>
    </row>
    <row r="1519" spans="1:15" s="705" customFormat="1" x14ac:dyDescent="0.2">
      <c r="A1519" s="702" t="s">
        <v>890</v>
      </c>
      <c r="B1519" s="702" t="s">
        <v>900</v>
      </c>
      <c r="C1519" s="702" t="s">
        <v>891</v>
      </c>
      <c r="D1519" s="702" t="s">
        <v>307</v>
      </c>
      <c r="E1519" s="702" t="s">
        <v>308</v>
      </c>
      <c r="F1519" s="702" t="s">
        <v>309</v>
      </c>
      <c r="G1519" s="702" t="s">
        <v>6485</v>
      </c>
      <c r="H1519" s="703">
        <v>42544</v>
      </c>
      <c r="I1519" s="704">
        <v>113.14</v>
      </c>
      <c r="J1519" s="704">
        <v>1</v>
      </c>
      <c r="K1519" s="704">
        <f t="shared" si="23"/>
        <v>113.14</v>
      </c>
      <c r="L1519" s="702" t="s">
        <v>6486</v>
      </c>
      <c r="M1519" s="702" t="s">
        <v>2458</v>
      </c>
      <c r="N1519" s="703">
        <v>42544</v>
      </c>
      <c r="O1519" s="702" t="s">
        <v>72</v>
      </c>
    </row>
    <row r="1520" spans="1:15" s="705" customFormat="1" x14ac:dyDescent="0.2">
      <c r="A1520" s="702" t="s">
        <v>890</v>
      </c>
      <c r="B1520" s="702" t="s">
        <v>900</v>
      </c>
      <c r="C1520" s="702" t="s">
        <v>891</v>
      </c>
      <c r="D1520" s="702" t="s">
        <v>307</v>
      </c>
      <c r="E1520" s="702" t="s">
        <v>308</v>
      </c>
      <c r="F1520" s="702" t="s">
        <v>309</v>
      </c>
      <c r="G1520" s="702" t="s">
        <v>6487</v>
      </c>
      <c r="H1520" s="703">
        <v>42544</v>
      </c>
      <c r="I1520" s="704">
        <v>37.090000000000003</v>
      </c>
      <c r="J1520" s="704">
        <v>1</v>
      </c>
      <c r="K1520" s="704">
        <f t="shared" si="23"/>
        <v>37.090000000000003</v>
      </c>
      <c r="L1520" s="702" t="s">
        <v>6488</v>
      </c>
      <c r="M1520" s="702" t="s">
        <v>4352</v>
      </c>
      <c r="N1520" s="703">
        <v>42544</v>
      </c>
      <c r="O1520" s="702" t="s">
        <v>72</v>
      </c>
    </row>
    <row r="1521" spans="1:15" s="705" customFormat="1" x14ac:dyDescent="0.2">
      <c r="A1521" s="702" t="s">
        <v>890</v>
      </c>
      <c r="B1521" s="702" t="s">
        <v>900</v>
      </c>
      <c r="C1521" s="702" t="s">
        <v>891</v>
      </c>
      <c r="D1521" s="702" t="s">
        <v>307</v>
      </c>
      <c r="E1521" s="702" t="s">
        <v>308</v>
      </c>
      <c r="F1521" s="702" t="s">
        <v>309</v>
      </c>
      <c r="G1521" s="702" t="s">
        <v>6489</v>
      </c>
      <c r="H1521" s="703">
        <v>42544</v>
      </c>
      <c r="I1521" s="704">
        <v>22.14</v>
      </c>
      <c r="J1521" s="704">
        <v>1</v>
      </c>
      <c r="K1521" s="704">
        <f t="shared" si="23"/>
        <v>22.14</v>
      </c>
      <c r="L1521" s="702" t="s">
        <v>6490</v>
      </c>
      <c r="M1521" s="702" t="s">
        <v>299</v>
      </c>
      <c r="N1521" s="703">
        <v>42544</v>
      </c>
      <c r="O1521" s="702" t="s">
        <v>72</v>
      </c>
    </row>
    <row r="1522" spans="1:15" s="705" customFormat="1" x14ac:dyDescent="0.2">
      <c r="A1522" s="702" t="s">
        <v>890</v>
      </c>
      <c r="B1522" s="702" t="s">
        <v>900</v>
      </c>
      <c r="C1522" s="702" t="s">
        <v>891</v>
      </c>
      <c r="D1522" s="702" t="s">
        <v>307</v>
      </c>
      <c r="E1522" s="702" t="s">
        <v>308</v>
      </c>
      <c r="F1522" s="702" t="s">
        <v>309</v>
      </c>
      <c r="G1522" s="702" t="s">
        <v>6491</v>
      </c>
      <c r="H1522" s="703">
        <v>42544</v>
      </c>
      <c r="I1522" s="704">
        <v>151.25</v>
      </c>
      <c r="J1522" s="704">
        <v>1</v>
      </c>
      <c r="K1522" s="704">
        <f t="shared" si="23"/>
        <v>151.25</v>
      </c>
      <c r="L1522" s="702" t="s">
        <v>6492</v>
      </c>
      <c r="M1522" s="702" t="s">
        <v>174</v>
      </c>
      <c r="N1522" s="703">
        <v>42544</v>
      </c>
      <c r="O1522" s="702" t="s">
        <v>72</v>
      </c>
    </row>
    <row r="1523" spans="1:15" s="705" customFormat="1" x14ac:dyDescent="0.2">
      <c r="A1523" s="702" t="s">
        <v>890</v>
      </c>
      <c r="B1523" s="702" t="s">
        <v>900</v>
      </c>
      <c r="C1523" s="702" t="s">
        <v>891</v>
      </c>
      <c r="D1523" s="702" t="s">
        <v>307</v>
      </c>
      <c r="E1523" s="702" t="s">
        <v>308</v>
      </c>
      <c r="F1523" s="702" t="s">
        <v>309</v>
      </c>
      <c r="G1523" s="702" t="s">
        <v>6493</v>
      </c>
      <c r="H1523" s="703">
        <v>42544</v>
      </c>
      <c r="I1523" s="704">
        <v>22.39</v>
      </c>
      <c r="J1523" s="704">
        <v>1</v>
      </c>
      <c r="K1523" s="704">
        <f t="shared" si="23"/>
        <v>22.39</v>
      </c>
      <c r="L1523" s="702" t="s">
        <v>6494</v>
      </c>
      <c r="M1523" s="702" t="s">
        <v>419</v>
      </c>
      <c r="N1523" s="703">
        <v>42544</v>
      </c>
      <c r="O1523" s="702" t="s">
        <v>72</v>
      </c>
    </row>
    <row r="1524" spans="1:15" s="705" customFormat="1" x14ac:dyDescent="0.2">
      <c r="A1524" s="702" t="s">
        <v>890</v>
      </c>
      <c r="B1524" s="702" t="s">
        <v>900</v>
      </c>
      <c r="C1524" s="702" t="s">
        <v>891</v>
      </c>
      <c r="D1524" s="702" t="s">
        <v>307</v>
      </c>
      <c r="E1524" s="702" t="s">
        <v>308</v>
      </c>
      <c r="F1524" s="702" t="s">
        <v>309</v>
      </c>
      <c r="G1524" s="702" t="s">
        <v>6495</v>
      </c>
      <c r="H1524" s="703">
        <v>42544</v>
      </c>
      <c r="I1524" s="704">
        <v>105.57</v>
      </c>
      <c r="J1524" s="704">
        <v>1</v>
      </c>
      <c r="K1524" s="704">
        <f t="shared" si="23"/>
        <v>105.57</v>
      </c>
      <c r="L1524" s="702" t="s">
        <v>6496</v>
      </c>
      <c r="M1524" s="702" t="s">
        <v>419</v>
      </c>
      <c r="N1524" s="703">
        <v>42544</v>
      </c>
      <c r="O1524" s="702" t="s">
        <v>72</v>
      </c>
    </row>
    <row r="1525" spans="1:15" s="705" customFormat="1" x14ac:dyDescent="0.2">
      <c r="A1525" s="702" t="s">
        <v>890</v>
      </c>
      <c r="B1525" s="702" t="s">
        <v>900</v>
      </c>
      <c r="C1525" s="702" t="s">
        <v>891</v>
      </c>
      <c r="D1525" s="702" t="s">
        <v>307</v>
      </c>
      <c r="E1525" s="702" t="s">
        <v>308</v>
      </c>
      <c r="F1525" s="702" t="s">
        <v>309</v>
      </c>
      <c r="G1525" s="702" t="s">
        <v>6497</v>
      </c>
      <c r="H1525" s="703">
        <v>42544</v>
      </c>
      <c r="I1525" s="704">
        <v>66.489999999999995</v>
      </c>
      <c r="J1525" s="704">
        <v>1</v>
      </c>
      <c r="K1525" s="704">
        <f t="shared" si="23"/>
        <v>66.489999999999995</v>
      </c>
      <c r="L1525" s="702" t="s">
        <v>6498</v>
      </c>
      <c r="M1525" s="702" t="s">
        <v>419</v>
      </c>
      <c r="N1525" s="703">
        <v>42544</v>
      </c>
      <c r="O1525" s="702" t="s">
        <v>72</v>
      </c>
    </row>
    <row r="1526" spans="1:15" s="705" customFormat="1" x14ac:dyDescent="0.2">
      <c r="A1526" s="702" t="s">
        <v>890</v>
      </c>
      <c r="B1526" s="702" t="s">
        <v>900</v>
      </c>
      <c r="C1526" s="702" t="s">
        <v>891</v>
      </c>
      <c r="D1526" s="702" t="s">
        <v>307</v>
      </c>
      <c r="E1526" s="702" t="s">
        <v>308</v>
      </c>
      <c r="F1526" s="702" t="s">
        <v>309</v>
      </c>
      <c r="G1526" s="702" t="s">
        <v>6499</v>
      </c>
      <c r="H1526" s="703">
        <v>42544</v>
      </c>
      <c r="I1526" s="704">
        <v>89.84</v>
      </c>
      <c r="J1526" s="704">
        <v>1</v>
      </c>
      <c r="K1526" s="704">
        <f t="shared" si="23"/>
        <v>89.84</v>
      </c>
      <c r="L1526" s="702" t="s">
        <v>6500</v>
      </c>
      <c r="M1526" s="702" t="s">
        <v>419</v>
      </c>
      <c r="N1526" s="703">
        <v>42544</v>
      </c>
      <c r="O1526" s="702" t="s">
        <v>72</v>
      </c>
    </row>
    <row r="1527" spans="1:15" s="705" customFormat="1" x14ac:dyDescent="0.2">
      <c r="A1527" s="702" t="s">
        <v>890</v>
      </c>
      <c r="B1527" s="702" t="s">
        <v>900</v>
      </c>
      <c r="C1527" s="702" t="s">
        <v>891</v>
      </c>
      <c r="D1527" s="702" t="s">
        <v>307</v>
      </c>
      <c r="E1527" s="702" t="s">
        <v>308</v>
      </c>
      <c r="F1527" s="702" t="s">
        <v>309</v>
      </c>
      <c r="G1527" s="702" t="s">
        <v>6501</v>
      </c>
      <c r="H1527" s="703">
        <v>42544</v>
      </c>
      <c r="I1527" s="704">
        <v>118.52</v>
      </c>
      <c r="J1527" s="704">
        <v>1</v>
      </c>
      <c r="K1527" s="704">
        <f t="shared" si="23"/>
        <v>118.52</v>
      </c>
      <c r="L1527" s="702" t="s">
        <v>6502</v>
      </c>
      <c r="M1527" s="702" t="s">
        <v>87</v>
      </c>
      <c r="N1527" s="703">
        <v>42544</v>
      </c>
      <c r="O1527" s="702" t="s">
        <v>72</v>
      </c>
    </row>
    <row r="1528" spans="1:15" s="705" customFormat="1" x14ac:dyDescent="0.2">
      <c r="A1528" s="702" t="s">
        <v>890</v>
      </c>
      <c r="B1528" s="702" t="s">
        <v>900</v>
      </c>
      <c r="C1528" s="702" t="s">
        <v>891</v>
      </c>
      <c r="D1528" s="702" t="s">
        <v>307</v>
      </c>
      <c r="E1528" s="702" t="s">
        <v>308</v>
      </c>
      <c r="F1528" s="702" t="s">
        <v>309</v>
      </c>
      <c r="G1528" s="702" t="s">
        <v>6503</v>
      </c>
      <c r="H1528" s="703">
        <v>42538</v>
      </c>
      <c r="I1528" s="704">
        <v>107.69</v>
      </c>
      <c r="J1528" s="704">
        <v>1</v>
      </c>
      <c r="K1528" s="704">
        <f t="shared" si="23"/>
        <v>107.69</v>
      </c>
      <c r="L1528" s="702" t="s">
        <v>6504</v>
      </c>
      <c r="M1528" s="702" t="s">
        <v>299</v>
      </c>
      <c r="N1528" s="703">
        <v>42538</v>
      </c>
      <c r="O1528" s="702" t="s">
        <v>72</v>
      </c>
    </row>
    <row r="1529" spans="1:15" s="705" customFormat="1" x14ac:dyDescent="0.2">
      <c r="A1529" s="702" t="s">
        <v>890</v>
      </c>
      <c r="B1529" s="702" t="s">
        <v>900</v>
      </c>
      <c r="C1529" s="702" t="s">
        <v>891</v>
      </c>
      <c r="D1529" s="702" t="s">
        <v>307</v>
      </c>
      <c r="E1529" s="702" t="s">
        <v>308</v>
      </c>
      <c r="F1529" s="702" t="s">
        <v>309</v>
      </c>
      <c r="G1529" s="702" t="s">
        <v>6505</v>
      </c>
      <c r="H1529" s="703">
        <v>42538</v>
      </c>
      <c r="I1529" s="704">
        <v>33.58</v>
      </c>
      <c r="J1529" s="704">
        <v>1</v>
      </c>
      <c r="K1529" s="704">
        <f t="shared" si="23"/>
        <v>33.58</v>
      </c>
      <c r="L1529" s="702" t="s">
        <v>6506</v>
      </c>
      <c r="M1529" s="702" t="s">
        <v>299</v>
      </c>
      <c r="N1529" s="703">
        <v>42538</v>
      </c>
      <c r="O1529" s="702" t="s">
        <v>72</v>
      </c>
    </row>
    <row r="1530" spans="1:15" s="705" customFormat="1" x14ac:dyDescent="0.2">
      <c r="A1530" s="702" t="s">
        <v>890</v>
      </c>
      <c r="B1530" s="702" t="s">
        <v>900</v>
      </c>
      <c r="C1530" s="702" t="s">
        <v>891</v>
      </c>
      <c r="D1530" s="702" t="s">
        <v>307</v>
      </c>
      <c r="E1530" s="702" t="s">
        <v>308</v>
      </c>
      <c r="F1530" s="702" t="s">
        <v>309</v>
      </c>
      <c r="G1530" s="702" t="s">
        <v>6507</v>
      </c>
      <c r="H1530" s="703">
        <v>42538</v>
      </c>
      <c r="I1530" s="704">
        <v>17.899999999999999</v>
      </c>
      <c r="J1530" s="704">
        <v>1</v>
      </c>
      <c r="K1530" s="704">
        <f t="shared" si="23"/>
        <v>17.899999999999999</v>
      </c>
      <c r="L1530" s="702" t="s">
        <v>6508</v>
      </c>
      <c r="M1530" s="702" t="s">
        <v>299</v>
      </c>
      <c r="N1530" s="703">
        <v>42538</v>
      </c>
      <c r="O1530" s="702" t="s">
        <v>72</v>
      </c>
    </row>
    <row r="1531" spans="1:15" s="705" customFormat="1" x14ac:dyDescent="0.2">
      <c r="A1531" s="702" t="s">
        <v>890</v>
      </c>
      <c r="B1531" s="702" t="s">
        <v>900</v>
      </c>
      <c r="C1531" s="702" t="s">
        <v>891</v>
      </c>
      <c r="D1531" s="702" t="s">
        <v>307</v>
      </c>
      <c r="E1531" s="702" t="s">
        <v>308</v>
      </c>
      <c r="F1531" s="702" t="s">
        <v>309</v>
      </c>
      <c r="G1531" s="702" t="s">
        <v>6509</v>
      </c>
      <c r="H1531" s="703">
        <v>42538</v>
      </c>
      <c r="I1531" s="704">
        <v>53.24</v>
      </c>
      <c r="J1531" s="704">
        <v>1</v>
      </c>
      <c r="K1531" s="704">
        <f t="shared" si="23"/>
        <v>53.24</v>
      </c>
      <c r="L1531" s="702" t="s">
        <v>6510</v>
      </c>
      <c r="M1531" s="702" t="s">
        <v>299</v>
      </c>
      <c r="N1531" s="703">
        <v>42538</v>
      </c>
      <c r="O1531" s="702" t="s">
        <v>72</v>
      </c>
    </row>
    <row r="1532" spans="1:15" s="705" customFormat="1" x14ac:dyDescent="0.2">
      <c r="A1532" s="702" t="s">
        <v>890</v>
      </c>
      <c r="B1532" s="702" t="s">
        <v>900</v>
      </c>
      <c r="C1532" s="702" t="s">
        <v>891</v>
      </c>
      <c r="D1532" s="702" t="s">
        <v>307</v>
      </c>
      <c r="E1532" s="702" t="s">
        <v>308</v>
      </c>
      <c r="F1532" s="702" t="s">
        <v>309</v>
      </c>
      <c r="G1532" s="702" t="s">
        <v>6511</v>
      </c>
      <c r="H1532" s="703">
        <v>42538</v>
      </c>
      <c r="I1532" s="704">
        <v>91.96</v>
      </c>
      <c r="J1532" s="704">
        <v>1</v>
      </c>
      <c r="K1532" s="704">
        <f t="shared" si="23"/>
        <v>91.96</v>
      </c>
      <c r="L1532" s="702" t="s">
        <v>6512</v>
      </c>
      <c r="M1532" s="702" t="s">
        <v>419</v>
      </c>
      <c r="N1532" s="703">
        <v>42538</v>
      </c>
      <c r="O1532" s="702" t="s">
        <v>72</v>
      </c>
    </row>
    <row r="1533" spans="1:15" s="705" customFormat="1" x14ac:dyDescent="0.2">
      <c r="A1533" s="702" t="s">
        <v>890</v>
      </c>
      <c r="B1533" s="702" t="s">
        <v>900</v>
      </c>
      <c r="C1533" s="702" t="s">
        <v>891</v>
      </c>
      <c r="D1533" s="702" t="s">
        <v>307</v>
      </c>
      <c r="E1533" s="702" t="s">
        <v>308</v>
      </c>
      <c r="F1533" s="702" t="s">
        <v>309</v>
      </c>
      <c r="G1533" s="702" t="s">
        <v>6513</v>
      </c>
      <c r="H1533" s="703">
        <v>42538</v>
      </c>
      <c r="I1533" s="704">
        <v>171.4</v>
      </c>
      <c r="J1533" s="704">
        <v>1</v>
      </c>
      <c r="K1533" s="704">
        <f t="shared" si="23"/>
        <v>171.4</v>
      </c>
      <c r="L1533" s="702" t="s">
        <v>6512</v>
      </c>
      <c r="M1533" s="702" t="s">
        <v>419</v>
      </c>
      <c r="N1533" s="703">
        <v>42538</v>
      </c>
      <c r="O1533" s="702" t="s">
        <v>72</v>
      </c>
    </row>
    <row r="1534" spans="1:15" s="705" customFormat="1" x14ac:dyDescent="0.2">
      <c r="A1534" s="702" t="s">
        <v>890</v>
      </c>
      <c r="B1534" s="702" t="s">
        <v>900</v>
      </c>
      <c r="C1534" s="702" t="s">
        <v>891</v>
      </c>
      <c r="D1534" s="702" t="s">
        <v>307</v>
      </c>
      <c r="E1534" s="702" t="s">
        <v>308</v>
      </c>
      <c r="F1534" s="702" t="s">
        <v>309</v>
      </c>
      <c r="G1534" s="702" t="s">
        <v>6514</v>
      </c>
      <c r="H1534" s="703">
        <v>42538</v>
      </c>
      <c r="I1534" s="704">
        <v>34.85</v>
      </c>
      <c r="J1534" s="704">
        <v>1</v>
      </c>
      <c r="K1534" s="704">
        <f t="shared" si="23"/>
        <v>34.85</v>
      </c>
      <c r="L1534" s="702" t="s">
        <v>6515</v>
      </c>
      <c r="M1534" s="702" t="s">
        <v>132</v>
      </c>
      <c r="N1534" s="703">
        <v>42538</v>
      </c>
      <c r="O1534" s="702" t="s">
        <v>72</v>
      </c>
    </row>
    <row r="1535" spans="1:15" s="705" customFormat="1" x14ac:dyDescent="0.2">
      <c r="A1535" s="702" t="s">
        <v>890</v>
      </c>
      <c r="B1535" s="702" t="s">
        <v>900</v>
      </c>
      <c r="C1535" s="702" t="s">
        <v>891</v>
      </c>
      <c r="D1535" s="702" t="s">
        <v>307</v>
      </c>
      <c r="E1535" s="702" t="s">
        <v>308</v>
      </c>
      <c r="F1535" s="702" t="s">
        <v>309</v>
      </c>
      <c r="G1535" s="702" t="s">
        <v>6516</v>
      </c>
      <c r="H1535" s="703">
        <v>42530</v>
      </c>
      <c r="I1535" s="704">
        <v>209.45</v>
      </c>
      <c r="J1535" s="704">
        <v>1</v>
      </c>
      <c r="K1535" s="704">
        <f t="shared" si="23"/>
        <v>209.45</v>
      </c>
      <c r="L1535" s="702" t="s">
        <v>6517</v>
      </c>
      <c r="M1535" s="702" t="s">
        <v>2102</v>
      </c>
      <c r="N1535" s="703">
        <v>42531</v>
      </c>
      <c r="O1535" s="702" t="s">
        <v>72</v>
      </c>
    </row>
    <row r="1536" spans="1:15" s="705" customFormat="1" x14ac:dyDescent="0.2">
      <c r="A1536" s="702" t="s">
        <v>890</v>
      </c>
      <c r="B1536" s="702" t="s">
        <v>900</v>
      </c>
      <c r="C1536" s="702" t="s">
        <v>891</v>
      </c>
      <c r="D1536" s="702" t="s">
        <v>307</v>
      </c>
      <c r="E1536" s="702" t="s">
        <v>308</v>
      </c>
      <c r="F1536" s="702" t="s">
        <v>309</v>
      </c>
      <c r="G1536" s="702" t="s">
        <v>6518</v>
      </c>
      <c r="H1536" s="703">
        <v>42530</v>
      </c>
      <c r="I1536" s="704">
        <v>82.58</v>
      </c>
      <c r="J1536" s="704">
        <v>1</v>
      </c>
      <c r="K1536" s="704">
        <f t="shared" si="23"/>
        <v>82.58</v>
      </c>
      <c r="L1536" s="702" t="s">
        <v>6519</v>
      </c>
      <c r="M1536" s="702" t="s">
        <v>299</v>
      </c>
      <c r="N1536" s="703">
        <v>42531</v>
      </c>
      <c r="O1536" s="702" t="s">
        <v>72</v>
      </c>
    </row>
    <row r="1537" spans="1:15" s="705" customFormat="1" x14ac:dyDescent="0.2">
      <c r="A1537" s="702" t="s">
        <v>890</v>
      </c>
      <c r="B1537" s="702" t="s">
        <v>900</v>
      </c>
      <c r="C1537" s="702" t="s">
        <v>891</v>
      </c>
      <c r="D1537" s="702" t="s">
        <v>307</v>
      </c>
      <c r="E1537" s="702" t="s">
        <v>308</v>
      </c>
      <c r="F1537" s="702" t="s">
        <v>309</v>
      </c>
      <c r="G1537" s="702" t="s">
        <v>6520</v>
      </c>
      <c r="H1537" s="703">
        <v>42530</v>
      </c>
      <c r="I1537" s="704">
        <v>89.3</v>
      </c>
      <c r="J1537" s="704">
        <v>1</v>
      </c>
      <c r="K1537" s="704">
        <f t="shared" si="23"/>
        <v>89.3</v>
      </c>
      <c r="L1537" s="702" t="s">
        <v>6521</v>
      </c>
      <c r="M1537" s="702" t="s">
        <v>466</v>
      </c>
      <c r="N1537" s="703">
        <v>42531</v>
      </c>
      <c r="O1537" s="702" t="s">
        <v>72</v>
      </c>
    </row>
    <row r="1538" spans="1:15" s="705" customFormat="1" x14ac:dyDescent="0.2">
      <c r="A1538" s="702" t="s">
        <v>890</v>
      </c>
      <c r="B1538" s="702" t="s">
        <v>900</v>
      </c>
      <c r="C1538" s="702" t="s">
        <v>891</v>
      </c>
      <c r="D1538" s="702" t="s">
        <v>307</v>
      </c>
      <c r="E1538" s="702" t="s">
        <v>308</v>
      </c>
      <c r="F1538" s="702" t="s">
        <v>309</v>
      </c>
      <c r="G1538" s="702" t="s">
        <v>6522</v>
      </c>
      <c r="H1538" s="703">
        <v>42530</v>
      </c>
      <c r="I1538" s="704">
        <v>152.88</v>
      </c>
      <c r="J1538" s="704">
        <v>1</v>
      </c>
      <c r="K1538" s="704">
        <f t="shared" si="23"/>
        <v>152.88</v>
      </c>
      <c r="L1538" s="702" t="s">
        <v>6515</v>
      </c>
      <c r="M1538" s="702" t="s">
        <v>132</v>
      </c>
      <c r="N1538" s="703">
        <v>42531</v>
      </c>
      <c r="O1538" s="702" t="s">
        <v>72</v>
      </c>
    </row>
    <row r="1539" spans="1:15" s="705" customFormat="1" x14ac:dyDescent="0.2">
      <c r="A1539" s="702" t="s">
        <v>890</v>
      </c>
      <c r="B1539" s="702" t="s">
        <v>900</v>
      </c>
      <c r="C1539" s="702" t="s">
        <v>891</v>
      </c>
      <c r="D1539" s="702" t="s">
        <v>307</v>
      </c>
      <c r="E1539" s="702" t="s">
        <v>308</v>
      </c>
      <c r="F1539" s="702" t="s">
        <v>309</v>
      </c>
      <c r="G1539" s="702" t="s">
        <v>6523</v>
      </c>
      <c r="H1539" s="703">
        <v>42521</v>
      </c>
      <c r="I1539" s="704">
        <v>34.85</v>
      </c>
      <c r="J1539" s="704">
        <v>1</v>
      </c>
      <c r="K1539" s="704">
        <f t="shared" ref="K1539:K1602" si="24">I1539*J1539</f>
        <v>34.85</v>
      </c>
      <c r="L1539" s="702" t="s">
        <v>6524</v>
      </c>
      <c r="M1539" s="702" t="s">
        <v>329</v>
      </c>
      <c r="N1539" s="703">
        <v>42529</v>
      </c>
      <c r="O1539" s="702" t="s">
        <v>72</v>
      </c>
    </row>
    <row r="1540" spans="1:15" s="705" customFormat="1" x14ac:dyDescent="0.2">
      <c r="A1540" s="702" t="s">
        <v>890</v>
      </c>
      <c r="B1540" s="702" t="s">
        <v>900</v>
      </c>
      <c r="C1540" s="702" t="s">
        <v>891</v>
      </c>
      <c r="D1540" s="702" t="s">
        <v>307</v>
      </c>
      <c r="E1540" s="702" t="s">
        <v>308</v>
      </c>
      <c r="F1540" s="702" t="s">
        <v>309</v>
      </c>
      <c r="G1540" s="702" t="s">
        <v>6525</v>
      </c>
      <c r="H1540" s="703">
        <v>42520</v>
      </c>
      <c r="I1540" s="704">
        <v>156.94</v>
      </c>
      <c r="J1540" s="704">
        <v>1</v>
      </c>
      <c r="K1540" s="704">
        <f t="shared" si="24"/>
        <v>156.94</v>
      </c>
      <c r="L1540" s="702" t="s">
        <v>3041</v>
      </c>
      <c r="M1540" s="702" t="s">
        <v>132</v>
      </c>
      <c r="N1540" s="703">
        <v>42529</v>
      </c>
      <c r="O1540" s="702" t="s">
        <v>72</v>
      </c>
    </row>
    <row r="1541" spans="1:15" s="705" customFormat="1" x14ac:dyDescent="0.2">
      <c r="A1541" s="702" t="s">
        <v>890</v>
      </c>
      <c r="B1541" s="702" t="s">
        <v>900</v>
      </c>
      <c r="C1541" s="702" t="s">
        <v>891</v>
      </c>
      <c r="D1541" s="702" t="s">
        <v>307</v>
      </c>
      <c r="E1541" s="702" t="s">
        <v>308</v>
      </c>
      <c r="F1541" s="702" t="s">
        <v>309</v>
      </c>
      <c r="G1541" s="702" t="s">
        <v>6526</v>
      </c>
      <c r="H1541" s="703">
        <v>42520</v>
      </c>
      <c r="I1541" s="704">
        <v>98.36</v>
      </c>
      <c r="J1541" s="704">
        <v>1</v>
      </c>
      <c r="K1541" s="704">
        <f t="shared" si="24"/>
        <v>98.36</v>
      </c>
      <c r="L1541" s="702" t="s">
        <v>6527</v>
      </c>
      <c r="M1541" s="702" t="s">
        <v>329</v>
      </c>
      <c r="N1541" s="703">
        <v>42529</v>
      </c>
      <c r="O1541" s="702" t="s">
        <v>72</v>
      </c>
    </row>
    <row r="1542" spans="1:15" s="705" customFormat="1" x14ac:dyDescent="0.2">
      <c r="A1542" s="702" t="s">
        <v>890</v>
      </c>
      <c r="B1542" s="702" t="s">
        <v>900</v>
      </c>
      <c r="C1542" s="702" t="s">
        <v>891</v>
      </c>
      <c r="D1542" s="702" t="s">
        <v>307</v>
      </c>
      <c r="E1542" s="702" t="s">
        <v>308</v>
      </c>
      <c r="F1542" s="702" t="s">
        <v>309</v>
      </c>
      <c r="G1542" s="702" t="s">
        <v>6528</v>
      </c>
      <c r="H1542" s="703">
        <v>42520</v>
      </c>
      <c r="I1542" s="704">
        <v>257</v>
      </c>
      <c r="J1542" s="704">
        <v>1</v>
      </c>
      <c r="K1542" s="704">
        <f t="shared" si="24"/>
        <v>257</v>
      </c>
      <c r="L1542" s="702" t="s">
        <v>6504</v>
      </c>
      <c r="M1542" s="702" t="s">
        <v>299</v>
      </c>
      <c r="N1542" s="703">
        <v>42529</v>
      </c>
      <c r="O1542" s="702" t="s">
        <v>72</v>
      </c>
    </row>
    <row r="1543" spans="1:15" s="705" customFormat="1" x14ac:dyDescent="0.2">
      <c r="A1543" s="702" t="s">
        <v>890</v>
      </c>
      <c r="B1543" s="702" t="s">
        <v>900</v>
      </c>
      <c r="C1543" s="702" t="s">
        <v>891</v>
      </c>
      <c r="D1543" s="702" t="s">
        <v>307</v>
      </c>
      <c r="E1543" s="702" t="s">
        <v>308</v>
      </c>
      <c r="F1543" s="702" t="s">
        <v>309</v>
      </c>
      <c r="G1543" s="702" t="s">
        <v>6529</v>
      </c>
      <c r="H1543" s="703">
        <v>42520</v>
      </c>
      <c r="I1543" s="704">
        <v>60.86</v>
      </c>
      <c r="J1543" s="704">
        <v>1</v>
      </c>
      <c r="K1543" s="704">
        <f t="shared" si="24"/>
        <v>60.86</v>
      </c>
      <c r="L1543" s="702" t="s">
        <v>6530</v>
      </c>
      <c r="M1543" s="702" t="s">
        <v>419</v>
      </c>
      <c r="N1543" s="703">
        <v>42529</v>
      </c>
      <c r="O1543" s="702" t="s">
        <v>72</v>
      </c>
    </row>
    <row r="1544" spans="1:15" s="705" customFormat="1" x14ac:dyDescent="0.2">
      <c r="A1544" s="702" t="s">
        <v>890</v>
      </c>
      <c r="B1544" s="702" t="s">
        <v>900</v>
      </c>
      <c r="C1544" s="702" t="s">
        <v>891</v>
      </c>
      <c r="D1544" s="702" t="s">
        <v>307</v>
      </c>
      <c r="E1544" s="702" t="s">
        <v>308</v>
      </c>
      <c r="F1544" s="702" t="s">
        <v>309</v>
      </c>
      <c r="G1544" s="702" t="s">
        <v>6531</v>
      </c>
      <c r="H1544" s="703">
        <v>42520</v>
      </c>
      <c r="I1544" s="704">
        <v>733.99</v>
      </c>
      <c r="J1544" s="704">
        <v>1</v>
      </c>
      <c r="K1544" s="704">
        <f t="shared" si="24"/>
        <v>733.99</v>
      </c>
      <c r="L1544" s="702" t="s">
        <v>6532</v>
      </c>
      <c r="M1544" s="702" t="s">
        <v>87</v>
      </c>
      <c r="N1544" s="703">
        <v>42529</v>
      </c>
      <c r="O1544" s="702" t="s">
        <v>72</v>
      </c>
    </row>
    <row r="1545" spans="1:15" s="705" customFormat="1" x14ac:dyDescent="0.2">
      <c r="A1545" s="702" t="s">
        <v>890</v>
      </c>
      <c r="B1545" s="702" t="s">
        <v>900</v>
      </c>
      <c r="C1545" s="702" t="s">
        <v>891</v>
      </c>
      <c r="D1545" s="702" t="s">
        <v>6533</v>
      </c>
      <c r="E1545" s="702" t="s">
        <v>6534</v>
      </c>
      <c r="F1545" s="702" t="s">
        <v>6535</v>
      </c>
      <c r="G1545" s="702" t="s">
        <v>6536</v>
      </c>
      <c r="H1545" s="703">
        <v>42541</v>
      </c>
      <c r="I1545" s="704">
        <v>75.3</v>
      </c>
      <c r="J1545" s="704">
        <v>1</v>
      </c>
      <c r="K1545" s="704">
        <f t="shared" si="24"/>
        <v>75.3</v>
      </c>
      <c r="L1545" s="702"/>
      <c r="M1545" s="702" t="s">
        <v>379</v>
      </c>
      <c r="N1545" s="703">
        <v>42551</v>
      </c>
      <c r="O1545" s="702" t="s">
        <v>72</v>
      </c>
    </row>
    <row r="1546" spans="1:15" s="705" customFormat="1" x14ac:dyDescent="0.2">
      <c r="A1546" s="702" t="s">
        <v>890</v>
      </c>
      <c r="B1546" s="702" t="s">
        <v>900</v>
      </c>
      <c r="C1546" s="702" t="s">
        <v>891</v>
      </c>
      <c r="D1546" s="702" t="s">
        <v>3058</v>
      </c>
      <c r="E1546" s="702" t="s">
        <v>3059</v>
      </c>
      <c r="F1546" s="702" t="s">
        <v>3060</v>
      </c>
      <c r="G1546" s="702" t="s">
        <v>6537</v>
      </c>
      <c r="H1546" s="703">
        <v>42496</v>
      </c>
      <c r="I1546" s="704">
        <v>2534.8000000000002</v>
      </c>
      <c r="J1546" s="704">
        <v>1</v>
      </c>
      <c r="K1546" s="704">
        <f t="shared" si="24"/>
        <v>2534.8000000000002</v>
      </c>
      <c r="L1546" s="702"/>
      <c r="M1546" s="702" t="s">
        <v>245</v>
      </c>
      <c r="N1546" s="703">
        <v>42549</v>
      </c>
      <c r="O1546" s="702" t="s">
        <v>72</v>
      </c>
    </row>
    <row r="1547" spans="1:15" s="705" customFormat="1" x14ac:dyDescent="0.2">
      <c r="A1547" s="702" t="s">
        <v>890</v>
      </c>
      <c r="B1547" s="702" t="s">
        <v>900</v>
      </c>
      <c r="C1547" s="702" t="s">
        <v>891</v>
      </c>
      <c r="D1547" s="702" t="s">
        <v>435</v>
      </c>
      <c r="E1547" s="702" t="s">
        <v>436</v>
      </c>
      <c r="F1547" s="702" t="s">
        <v>437</v>
      </c>
      <c r="G1547" s="702" t="s">
        <v>6538</v>
      </c>
      <c r="H1547" s="703">
        <v>42492</v>
      </c>
      <c r="I1547" s="704">
        <v>467.75</v>
      </c>
      <c r="J1547" s="704">
        <v>1</v>
      </c>
      <c r="K1547" s="704">
        <f t="shared" si="24"/>
        <v>467.75</v>
      </c>
      <c r="L1547" s="702" t="s">
        <v>6539</v>
      </c>
      <c r="M1547" s="702" t="s">
        <v>357</v>
      </c>
      <c r="N1547" s="703">
        <v>42551</v>
      </c>
      <c r="O1547" s="702" t="s">
        <v>72</v>
      </c>
    </row>
    <row r="1548" spans="1:15" s="705" customFormat="1" x14ac:dyDescent="0.2">
      <c r="A1548" s="702" t="s">
        <v>890</v>
      </c>
      <c r="B1548" s="702" t="s">
        <v>900</v>
      </c>
      <c r="C1548" s="702" t="s">
        <v>891</v>
      </c>
      <c r="D1548" s="702" t="s">
        <v>435</v>
      </c>
      <c r="E1548" s="702" t="s">
        <v>436</v>
      </c>
      <c r="F1548" s="702" t="s">
        <v>437</v>
      </c>
      <c r="G1548" s="702" t="s">
        <v>6540</v>
      </c>
      <c r="H1548" s="703">
        <v>42492</v>
      </c>
      <c r="I1548" s="704">
        <v>70.290000000000006</v>
      </c>
      <c r="J1548" s="704">
        <v>1</v>
      </c>
      <c r="K1548" s="704">
        <f t="shared" si="24"/>
        <v>70.290000000000006</v>
      </c>
      <c r="L1548" s="702"/>
      <c r="M1548" s="702" t="s">
        <v>357</v>
      </c>
      <c r="N1548" s="703">
        <v>42551</v>
      </c>
      <c r="O1548" s="702" t="s">
        <v>72</v>
      </c>
    </row>
    <row r="1549" spans="1:15" s="705" customFormat="1" x14ac:dyDescent="0.2">
      <c r="A1549" s="702" t="s">
        <v>890</v>
      </c>
      <c r="B1549" s="702" t="s">
        <v>900</v>
      </c>
      <c r="C1549" s="702" t="s">
        <v>891</v>
      </c>
      <c r="D1549" s="702" t="s">
        <v>435</v>
      </c>
      <c r="E1549" s="702" t="s">
        <v>436</v>
      </c>
      <c r="F1549" s="702" t="s">
        <v>437</v>
      </c>
      <c r="G1549" s="702" t="s">
        <v>6541</v>
      </c>
      <c r="H1549" s="703">
        <v>42521</v>
      </c>
      <c r="I1549" s="704">
        <v>10.81</v>
      </c>
      <c r="J1549" s="704">
        <v>1</v>
      </c>
      <c r="K1549" s="704">
        <f t="shared" si="24"/>
        <v>10.81</v>
      </c>
      <c r="L1549" s="702"/>
      <c r="M1549" s="702" t="s">
        <v>666</v>
      </c>
      <c r="N1549" s="703">
        <v>42535</v>
      </c>
      <c r="O1549" s="702" t="s">
        <v>72</v>
      </c>
    </row>
    <row r="1550" spans="1:15" s="705" customFormat="1" x14ac:dyDescent="0.2">
      <c r="A1550" s="702" t="s">
        <v>890</v>
      </c>
      <c r="B1550" s="702" t="s">
        <v>900</v>
      </c>
      <c r="C1550" s="702" t="s">
        <v>891</v>
      </c>
      <c r="D1550" s="702" t="s">
        <v>435</v>
      </c>
      <c r="E1550" s="702" t="s">
        <v>436</v>
      </c>
      <c r="F1550" s="702" t="s">
        <v>437</v>
      </c>
      <c r="G1550" s="702" t="s">
        <v>6542</v>
      </c>
      <c r="H1550" s="703">
        <v>42508</v>
      </c>
      <c r="I1550" s="704">
        <v>92.08</v>
      </c>
      <c r="J1550" s="704">
        <v>1</v>
      </c>
      <c r="K1550" s="704">
        <f t="shared" si="24"/>
        <v>92.08</v>
      </c>
      <c r="L1550" s="702" t="s">
        <v>6543</v>
      </c>
      <c r="M1550" s="702" t="s">
        <v>1671</v>
      </c>
      <c r="N1550" s="703">
        <v>42551</v>
      </c>
      <c r="O1550" s="702" t="s">
        <v>72</v>
      </c>
    </row>
    <row r="1551" spans="1:15" s="705" customFormat="1" x14ac:dyDescent="0.2">
      <c r="A1551" s="702" t="s">
        <v>890</v>
      </c>
      <c r="B1551" s="702" t="s">
        <v>900</v>
      </c>
      <c r="C1551" s="702" t="s">
        <v>891</v>
      </c>
      <c r="D1551" s="702" t="s">
        <v>435</v>
      </c>
      <c r="E1551" s="702" t="s">
        <v>436</v>
      </c>
      <c r="F1551" s="702" t="s">
        <v>437</v>
      </c>
      <c r="G1551" s="702" t="s">
        <v>6544</v>
      </c>
      <c r="H1551" s="703">
        <v>42480</v>
      </c>
      <c r="I1551" s="704">
        <v>200</v>
      </c>
      <c r="J1551" s="704">
        <v>1</v>
      </c>
      <c r="K1551" s="704">
        <f t="shared" si="24"/>
        <v>200</v>
      </c>
      <c r="L1551" s="702" t="s">
        <v>6545</v>
      </c>
      <c r="M1551" s="702" t="s">
        <v>366</v>
      </c>
      <c r="N1551" s="703">
        <v>42551</v>
      </c>
      <c r="O1551" s="702" t="s">
        <v>72</v>
      </c>
    </row>
    <row r="1552" spans="1:15" s="705" customFormat="1" x14ac:dyDescent="0.2">
      <c r="A1552" s="702" t="s">
        <v>890</v>
      </c>
      <c r="B1552" s="702" t="s">
        <v>900</v>
      </c>
      <c r="C1552" s="702" t="s">
        <v>891</v>
      </c>
      <c r="D1552" s="702" t="s">
        <v>435</v>
      </c>
      <c r="E1552" s="702" t="s">
        <v>436</v>
      </c>
      <c r="F1552" s="702" t="s">
        <v>437</v>
      </c>
      <c r="G1552" s="702" t="s">
        <v>6546</v>
      </c>
      <c r="H1552" s="703">
        <v>42480</v>
      </c>
      <c r="I1552" s="704">
        <v>37.04</v>
      </c>
      <c r="J1552" s="704">
        <v>1</v>
      </c>
      <c r="K1552" s="704">
        <f t="shared" si="24"/>
        <v>37.04</v>
      </c>
      <c r="L1552" s="702" t="s">
        <v>6547</v>
      </c>
      <c r="M1552" s="702" t="s">
        <v>381</v>
      </c>
      <c r="N1552" s="703">
        <v>42551</v>
      </c>
      <c r="O1552" s="702" t="s">
        <v>72</v>
      </c>
    </row>
    <row r="1553" spans="1:15" s="705" customFormat="1" x14ac:dyDescent="0.2">
      <c r="A1553" s="702" t="s">
        <v>890</v>
      </c>
      <c r="B1553" s="702" t="s">
        <v>900</v>
      </c>
      <c r="C1553" s="702" t="s">
        <v>891</v>
      </c>
      <c r="D1553" s="702" t="s">
        <v>435</v>
      </c>
      <c r="E1553" s="702" t="s">
        <v>436</v>
      </c>
      <c r="F1553" s="702" t="s">
        <v>437</v>
      </c>
      <c r="G1553" s="702" t="s">
        <v>6548</v>
      </c>
      <c r="H1553" s="703">
        <v>42466</v>
      </c>
      <c r="I1553" s="704">
        <v>92.7</v>
      </c>
      <c r="J1553" s="704">
        <v>1</v>
      </c>
      <c r="K1553" s="704">
        <f t="shared" si="24"/>
        <v>92.7</v>
      </c>
      <c r="L1553" s="702" t="s">
        <v>6549</v>
      </c>
      <c r="M1553" s="702" t="s">
        <v>1671</v>
      </c>
      <c r="N1553" s="703">
        <v>42551</v>
      </c>
      <c r="O1553" s="702" t="s">
        <v>72</v>
      </c>
    </row>
    <row r="1554" spans="1:15" s="705" customFormat="1" x14ac:dyDescent="0.2">
      <c r="A1554" s="702" t="s">
        <v>890</v>
      </c>
      <c r="B1554" s="702" t="s">
        <v>900</v>
      </c>
      <c r="C1554" s="702" t="s">
        <v>891</v>
      </c>
      <c r="D1554" s="702" t="s">
        <v>435</v>
      </c>
      <c r="E1554" s="702" t="s">
        <v>436</v>
      </c>
      <c r="F1554" s="702" t="s">
        <v>437</v>
      </c>
      <c r="G1554" s="702" t="s">
        <v>6550</v>
      </c>
      <c r="H1554" s="703">
        <v>42459</v>
      </c>
      <c r="I1554" s="704">
        <v>124.2</v>
      </c>
      <c r="J1554" s="704">
        <v>1</v>
      </c>
      <c r="K1554" s="704">
        <f t="shared" si="24"/>
        <v>124.2</v>
      </c>
      <c r="L1554" s="702" t="s">
        <v>6551</v>
      </c>
      <c r="M1554" s="702" t="s">
        <v>3780</v>
      </c>
      <c r="N1554" s="703">
        <v>42551</v>
      </c>
      <c r="O1554" s="702" t="s">
        <v>72</v>
      </c>
    </row>
    <row r="1555" spans="1:15" s="705" customFormat="1" x14ac:dyDescent="0.2">
      <c r="A1555" s="702" t="s">
        <v>890</v>
      </c>
      <c r="B1555" s="702" t="s">
        <v>900</v>
      </c>
      <c r="C1555" s="702" t="s">
        <v>891</v>
      </c>
      <c r="D1555" s="702" t="s">
        <v>435</v>
      </c>
      <c r="E1555" s="702" t="s">
        <v>436</v>
      </c>
      <c r="F1555" s="702" t="s">
        <v>437</v>
      </c>
      <c r="G1555" s="702" t="s">
        <v>6552</v>
      </c>
      <c r="H1555" s="703">
        <v>42458</v>
      </c>
      <c r="I1555" s="704">
        <v>231.92</v>
      </c>
      <c r="J1555" s="704">
        <v>1</v>
      </c>
      <c r="K1555" s="704">
        <f t="shared" si="24"/>
        <v>231.92</v>
      </c>
      <c r="L1555" s="702" t="s">
        <v>6553</v>
      </c>
      <c r="M1555" s="702" t="s">
        <v>368</v>
      </c>
      <c r="N1555" s="703">
        <v>42551</v>
      </c>
      <c r="O1555" s="702" t="s">
        <v>72</v>
      </c>
    </row>
    <row r="1556" spans="1:15" s="705" customFormat="1" x14ac:dyDescent="0.2">
      <c r="A1556" s="702" t="s">
        <v>890</v>
      </c>
      <c r="B1556" s="702" t="s">
        <v>900</v>
      </c>
      <c r="C1556" s="702" t="s">
        <v>891</v>
      </c>
      <c r="D1556" s="702" t="s">
        <v>973</v>
      </c>
      <c r="E1556" s="702" t="s">
        <v>974</v>
      </c>
      <c r="F1556" s="702" t="s">
        <v>975</v>
      </c>
      <c r="G1556" s="702" t="s">
        <v>6554</v>
      </c>
      <c r="H1556" s="703">
        <v>42523</v>
      </c>
      <c r="I1556" s="704">
        <v>97.48</v>
      </c>
      <c r="J1556" s="704">
        <v>1</v>
      </c>
      <c r="K1556" s="704">
        <f t="shared" si="24"/>
        <v>97.48</v>
      </c>
      <c r="L1556" s="702" t="s">
        <v>6555</v>
      </c>
      <c r="M1556" s="702" t="s">
        <v>377</v>
      </c>
      <c r="N1556" s="703">
        <v>42524</v>
      </c>
      <c r="O1556" s="702" t="s">
        <v>72</v>
      </c>
    </row>
    <row r="1557" spans="1:15" s="705" customFormat="1" x14ac:dyDescent="0.2">
      <c r="A1557" s="702" t="s">
        <v>890</v>
      </c>
      <c r="B1557" s="702" t="s">
        <v>900</v>
      </c>
      <c r="C1557" s="702" t="s">
        <v>891</v>
      </c>
      <c r="D1557" s="702" t="s">
        <v>265</v>
      </c>
      <c r="E1557" s="702" t="s">
        <v>266</v>
      </c>
      <c r="F1557" s="702" t="s">
        <v>267</v>
      </c>
      <c r="G1557" s="702" t="s">
        <v>6556</v>
      </c>
      <c r="H1557" s="703">
        <v>42515</v>
      </c>
      <c r="I1557" s="704">
        <v>47.85</v>
      </c>
      <c r="J1557" s="704">
        <v>1</v>
      </c>
      <c r="K1557" s="704">
        <f t="shared" si="24"/>
        <v>47.85</v>
      </c>
      <c r="L1557" s="702"/>
      <c r="M1557" s="702" t="s">
        <v>245</v>
      </c>
      <c r="N1557" s="703">
        <v>42548</v>
      </c>
      <c r="O1557" s="702" t="s">
        <v>72</v>
      </c>
    </row>
    <row r="1558" spans="1:15" s="705" customFormat="1" x14ac:dyDescent="0.2">
      <c r="A1558" s="702" t="s">
        <v>890</v>
      </c>
      <c r="B1558" s="702" t="s">
        <v>900</v>
      </c>
      <c r="C1558" s="702" t="s">
        <v>891</v>
      </c>
      <c r="D1558" s="702" t="s">
        <v>265</v>
      </c>
      <c r="E1558" s="702" t="s">
        <v>266</v>
      </c>
      <c r="F1558" s="702" t="s">
        <v>267</v>
      </c>
      <c r="G1558" s="702" t="s">
        <v>6557</v>
      </c>
      <c r="H1558" s="703">
        <v>42490</v>
      </c>
      <c r="I1558" s="704">
        <v>52.8</v>
      </c>
      <c r="J1558" s="704">
        <v>1</v>
      </c>
      <c r="K1558" s="704">
        <f t="shared" si="24"/>
        <v>52.8</v>
      </c>
      <c r="L1558" s="702"/>
      <c r="M1558" s="702" t="s">
        <v>1703</v>
      </c>
      <c r="N1558" s="703">
        <v>42535</v>
      </c>
      <c r="O1558" s="702" t="s">
        <v>72</v>
      </c>
    </row>
    <row r="1559" spans="1:15" s="705" customFormat="1" x14ac:dyDescent="0.2">
      <c r="A1559" s="702" t="s">
        <v>890</v>
      </c>
      <c r="B1559" s="702" t="s">
        <v>900</v>
      </c>
      <c r="C1559" s="702" t="s">
        <v>891</v>
      </c>
      <c r="D1559" s="702" t="s">
        <v>265</v>
      </c>
      <c r="E1559" s="702" t="s">
        <v>266</v>
      </c>
      <c r="F1559" s="702" t="s">
        <v>267</v>
      </c>
      <c r="G1559" s="702" t="s">
        <v>6558</v>
      </c>
      <c r="H1559" s="703">
        <v>42490</v>
      </c>
      <c r="I1559" s="704">
        <v>277.26</v>
      </c>
      <c r="J1559" s="704">
        <v>1</v>
      </c>
      <c r="K1559" s="704">
        <f t="shared" si="24"/>
        <v>277.26</v>
      </c>
      <c r="L1559" s="702"/>
      <c r="M1559" s="702" t="s">
        <v>6559</v>
      </c>
      <c r="N1559" s="703">
        <v>42535</v>
      </c>
      <c r="O1559" s="702" t="s">
        <v>72</v>
      </c>
    </row>
    <row r="1560" spans="1:15" s="705" customFormat="1" x14ac:dyDescent="0.2">
      <c r="A1560" s="702" t="s">
        <v>890</v>
      </c>
      <c r="B1560" s="702" t="s">
        <v>900</v>
      </c>
      <c r="C1560" s="702" t="s">
        <v>891</v>
      </c>
      <c r="D1560" s="702" t="s">
        <v>265</v>
      </c>
      <c r="E1560" s="702" t="s">
        <v>266</v>
      </c>
      <c r="F1560" s="702" t="s">
        <v>267</v>
      </c>
      <c r="G1560" s="702" t="s">
        <v>6560</v>
      </c>
      <c r="H1560" s="703">
        <v>42490</v>
      </c>
      <c r="I1560" s="704">
        <v>135</v>
      </c>
      <c r="J1560" s="704">
        <v>1</v>
      </c>
      <c r="K1560" s="704">
        <f t="shared" si="24"/>
        <v>135</v>
      </c>
      <c r="L1560" s="702"/>
      <c r="M1560" s="702" t="s">
        <v>3360</v>
      </c>
      <c r="N1560" s="703">
        <v>42535</v>
      </c>
      <c r="O1560" s="702" t="s">
        <v>72</v>
      </c>
    </row>
    <row r="1561" spans="1:15" s="705" customFormat="1" x14ac:dyDescent="0.2">
      <c r="A1561" s="702" t="s">
        <v>890</v>
      </c>
      <c r="B1561" s="702" t="s">
        <v>900</v>
      </c>
      <c r="C1561" s="702" t="s">
        <v>891</v>
      </c>
      <c r="D1561" s="702" t="s">
        <v>6561</v>
      </c>
      <c r="E1561" s="702" t="s">
        <v>6562</v>
      </c>
      <c r="F1561" s="702" t="s">
        <v>6563</v>
      </c>
      <c r="G1561" s="702" t="s">
        <v>6564</v>
      </c>
      <c r="H1561" s="703">
        <v>42538</v>
      </c>
      <c r="I1561" s="704">
        <v>70</v>
      </c>
      <c r="J1561" s="704">
        <v>1</v>
      </c>
      <c r="K1561" s="704">
        <f t="shared" si="24"/>
        <v>70</v>
      </c>
      <c r="L1561" s="702" t="s">
        <v>5671</v>
      </c>
      <c r="M1561" s="702" t="s">
        <v>377</v>
      </c>
      <c r="N1561" s="703">
        <v>42543</v>
      </c>
      <c r="O1561" s="702" t="s">
        <v>72</v>
      </c>
    </row>
    <row r="1562" spans="1:15" s="705" customFormat="1" x14ac:dyDescent="0.2">
      <c r="A1562" s="702" t="s">
        <v>890</v>
      </c>
      <c r="B1562" s="702" t="s">
        <v>900</v>
      </c>
      <c r="C1562" s="702" t="s">
        <v>891</v>
      </c>
      <c r="D1562" s="702" t="s">
        <v>6561</v>
      </c>
      <c r="E1562" s="702" t="s">
        <v>6562</v>
      </c>
      <c r="F1562" s="702" t="s">
        <v>6563</v>
      </c>
      <c r="G1562" s="702" t="s">
        <v>6565</v>
      </c>
      <c r="H1562" s="703">
        <v>42529</v>
      </c>
      <c r="I1562" s="704">
        <v>122.89</v>
      </c>
      <c r="J1562" s="704">
        <v>1</v>
      </c>
      <c r="K1562" s="704">
        <f t="shared" si="24"/>
        <v>122.89</v>
      </c>
      <c r="L1562" s="702" t="s">
        <v>5671</v>
      </c>
      <c r="M1562" s="702" t="s">
        <v>377</v>
      </c>
      <c r="N1562" s="703">
        <v>42543</v>
      </c>
      <c r="O1562" s="702" t="s">
        <v>72</v>
      </c>
    </row>
    <row r="1563" spans="1:15" s="705" customFormat="1" x14ac:dyDescent="0.2">
      <c r="A1563" s="702" t="s">
        <v>890</v>
      </c>
      <c r="B1563" s="702" t="s">
        <v>900</v>
      </c>
      <c r="C1563" s="702" t="s">
        <v>891</v>
      </c>
      <c r="D1563" s="702" t="s">
        <v>6566</v>
      </c>
      <c r="E1563" s="702" t="s">
        <v>6567</v>
      </c>
      <c r="F1563" s="702" t="s">
        <v>6568</v>
      </c>
      <c r="G1563" s="702" t="s">
        <v>6569</v>
      </c>
      <c r="H1563" s="703">
        <v>42549</v>
      </c>
      <c r="I1563" s="704">
        <v>583.22</v>
      </c>
      <c r="J1563" s="704">
        <v>1</v>
      </c>
      <c r="K1563" s="704">
        <f t="shared" si="24"/>
        <v>583.22</v>
      </c>
      <c r="L1563" s="702" t="s">
        <v>6570</v>
      </c>
      <c r="M1563" s="702" t="s">
        <v>97</v>
      </c>
      <c r="N1563" s="703">
        <v>42550</v>
      </c>
      <c r="O1563" s="702" t="s">
        <v>72</v>
      </c>
    </row>
    <row r="1564" spans="1:15" s="705" customFormat="1" x14ac:dyDescent="0.2">
      <c r="A1564" s="702" t="s">
        <v>890</v>
      </c>
      <c r="B1564" s="702" t="s">
        <v>900</v>
      </c>
      <c r="C1564" s="702" t="s">
        <v>891</v>
      </c>
      <c r="D1564" s="702" t="s">
        <v>6566</v>
      </c>
      <c r="E1564" s="702" t="s">
        <v>6567</v>
      </c>
      <c r="F1564" s="702" t="s">
        <v>6568</v>
      </c>
      <c r="G1564" s="702" t="s">
        <v>6571</v>
      </c>
      <c r="H1564" s="703">
        <v>42548</v>
      </c>
      <c r="I1564" s="704">
        <v>41.14</v>
      </c>
      <c r="J1564" s="704">
        <v>1</v>
      </c>
      <c r="K1564" s="704">
        <f t="shared" si="24"/>
        <v>41.14</v>
      </c>
      <c r="L1564" s="702" t="s">
        <v>6572</v>
      </c>
      <c r="M1564" s="702" t="s">
        <v>97</v>
      </c>
      <c r="N1564" s="703">
        <v>42550</v>
      </c>
      <c r="O1564" s="702" t="s">
        <v>72</v>
      </c>
    </row>
    <row r="1565" spans="1:15" s="705" customFormat="1" x14ac:dyDescent="0.2">
      <c r="A1565" s="702" t="s">
        <v>890</v>
      </c>
      <c r="B1565" s="702" t="s">
        <v>900</v>
      </c>
      <c r="C1565" s="702" t="s">
        <v>891</v>
      </c>
      <c r="D1565" s="702" t="s">
        <v>6566</v>
      </c>
      <c r="E1565" s="702" t="s">
        <v>6567</v>
      </c>
      <c r="F1565" s="702" t="s">
        <v>6568</v>
      </c>
      <c r="G1565" s="702" t="s">
        <v>6573</v>
      </c>
      <c r="H1565" s="703">
        <v>42544</v>
      </c>
      <c r="I1565" s="704">
        <v>233.77</v>
      </c>
      <c r="J1565" s="704">
        <v>1</v>
      </c>
      <c r="K1565" s="704">
        <f t="shared" si="24"/>
        <v>233.77</v>
      </c>
      <c r="L1565" s="702" t="s">
        <v>6574</v>
      </c>
      <c r="M1565" s="702" t="s">
        <v>167</v>
      </c>
      <c r="N1565" s="703">
        <v>42550</v>
      </c>
      <c r="O1565" s="702" t="s">
        <v>72</v>
      </c>
    </row>
    <row r="1566" spans="1:15" s="705" customFormat="1" x14ac:dyDescent="0.2">
      <c r="A1566" s="702" t="s">
        <v>890</v>
      </c>
      <c r="B1566" s="702" t="s">
        <v>900</v>
      </c>
      <c r="C1566" s="702" t="s">
        <v>891</v>
      </c>
      <c r="D1566" s="702" t="s">
        <v>6566</v>
      </c>
      <c r="E1566" s="702" t="s">
        <v>6567</v>
      </c>
      <c r="F1566" s="702" t="s">
        <v>6568</v>
      </c>
      <c r="G1566" s="702" t="s">
        <v>6575</v>
      </c>
      <c r="H1566" s="703">
        <v>42544</v>
      </c>
      <c r="I1566" s="704">
        <v>158.51</v>
      </c>
      <c r="J1566" s="704">
        <v>1</v>
      </c>
      <c r="K1566" s="704">
        <f t="shared" si="24"/>
        <v>158.51</v>
      </c>
      <c r="L1566" s="702" t="s">
        <v>6576</v>
      </c>
      <c r="M1566" s="702" t="s">
        <v>299</v>
      </c>
      <c r="N1566" s="703">
        <v>42548</v>
      </c>
      <c r="O1566" s="702" t="s">
        <v>72</v>
      </c>
    </row>
    <row r="1567" spans="1:15" s="705" customFormat="1" x14ac:dyDescent="0.2">
      <c r="A1567" s="702" t="s">
        <v>890</v>
      </c>
      <c r="B1567" s="702" t="s">
        <v>900</v>
      </c>
      <c r="C1567" s="702" t="s">
        <v>891</v>
      </c>
      <c r="D1567" s="702" t="s">
        <v>6566</v>
      </c>
      <c r="E1567" s="702" t="s">
        <v>6567</v>
      </c>
      <c r="F1567" s="702" t="s">
        <v>6568</v>
      </c>
      <c r="G1567" s="702" t="s">
        <v>6577</v>
      </c>
      <c r="H1567" s="703">
        <v>42543</v>
      </c>
      <c r="I1567" s="704">
        <v>216.59</v>
      </c>
      <c r="J1567" s="704">
        <v>1</v>
      </c>
      <c r="K1567" s="704">
        <f t="shared" si="24"/>
        <v>216.59</v>
      </c>
      <c r="L1567" s="702" t="s">
        <v>6572</v>
      </c>
      <c r="M1567" s="702" t="s">
        <v>97</v>
      </c>
      <c r="N1567" s="703">
        <v>42544</v>
      </c>
      <c r="O1567" s="702" t="s">
        <v>72</v>
      </c>
    </row>
    <row r="1568" spans="1:15" s="705" customFormat="1" x14ac:dyDescent="0.2">
      <c r="A1568" s="702" t="s">
        <v>890</v>
      </c>
      <c r="B1568" s="702" t="s">
        <v>900</v>
      </c>
      <c r="C1568" s="702" t="s">
        <v>891</v>
      </c>
      <c r="D1568" s="702" t="s">
        <v>6566</v>
      </c>
      <c r="E1568" s="702" t="s">
        <v>6567</v>
      </c>
      <c r="F1568" s="702" t="s">
        <v>6568</v>
      </c>
      <c r="G1568" s="702" t="s">
        <v>6578</v>
      </c>
      <c r="H1568" s="703">
        <v>42536</v>
      </c>
      <c r="I1568" s="704">
        <v>108.9</v>
      </c>
      <c r="J1568" s="704">
        <v>1</v>
      </c>
      <c r="K1568" s="704">
        <f t="shared" si="24"/>
        <v>108.9</v>
      </c>
      <c r="L1568" s="702" t="s">
        <v>6570</v>
      </c>
      <c r="M1568" s="702" t="s">
        <v>97</v>
      </c>
      <c r="N1568" s="703">
        <v>42538</v>
      </c>
      <c r="O1568" s="702" t="s">
        <v>72</v>
      </c>
    </row>
    <row r="1569" spans="1:15" s="705" customFormat="1" x14ac:dyDescent="0.2">
      <c r="A1569" s="702" t="s">
        <v>890</v>
      </c>
      <c r="B1569" s="702" t="s">
        <v>900</v>
      </c>
      <c r="C1569" s="702" t="s">
        <v>891</v>
      </c>
      <c r="D1569" s="702" t="s">
        <v>262</v>
      </c>
      <c r="E1569" s="702" t="s">
        <v>263</v>
      </c>
      <c r="F1569" s="702" t="s">
        <v>264</v>
      </c>
      <c r="G1569" s="702" t="s">
        <v>6579</v>
      </c>
      <c r="H1569" s="703">
        <v>42549</v>
      </c>
      <c r="I1569" s="704">
        <v>120</v>
      </c>
      <c r="J1569" s="704">
        <v>1</v>
      </c>
      <c r="K1569" s="704">
        <f t="shared" si="24"/>
        <v>120</v>
      </c>
      <c r="L1569" s="702"/>
      <c r="M1569" s="702" t="s">
        <v>4301</v>
      </c>
      <c r="N1569" s="703">
        <v>42550</v>
      </c>
      <c r="O1569" s="702" t="s">
        <v>72</v>
      </c>
    </row>
    <row r="1570" spans="1:15" s="705" customFormat="1" x14ac:dyDescent="0.2">
      <c r="A1570" s="702" t="s">
        <v>890</v>
      </c>
      <c r="B1570" s="702" t="s">
        <v>900</v>
      </c>
      <c r="C1570" s="702" t="s">
        <v>891</v>
      </c>
      <c r="D1570" s="702" t="s">
        <v>262</v>
      </c>
      <c r="E1570" s="702" t="s">
        <v>263</v>
      </c>
      <c r="F1570" s="702" t="s">
        <v>264</v>
      </c>
      <c r="G1570" s="702" t="s">
        <v>6580</v>
      </c>
      <c r="H1570" s="703">
        <v>42549</v>
      </c>
      <c r="I1570" s="704">
        <v>84.16</v>
      </c>
      <c r="J1570" s="704">
        <v>1</v>
      </c>
      <c r="K1570" s="704">
        <f t="shared" si="24"/>
        <v>84.16</v>
      </c>
      <c r="L1570" s="702"/>
      <c r="M1570" s="702" t="s">
        <v>6581</v>
      </c>
      <c r="N1570" s="703">
        <v>42550</v>
      </c>
      <c r="O1570" s="702" t="s">
        <v>72</v>
      </c>
    </row>
    <row r="1571" spans="1:15" s="705" customFormat="1" x14ac:dyDescent="0.2">
      <c r="A1571" s="702" t="s">
        <v>890</v>
      </c>
      <c r="B1571" s="702" t="s">
        <v>900</v>
      </c>
      <c r="C1571" s="702" t="s">
        <v>891</v>
      </c>
      <c r="D1571" s="702" t="s">
        <v>262</v>
      </c>
      <c r="E1571" s="702" t="s">
        <v>263</v>
      </c>
      <c r="F1571" s="702" t="s">
        <v>264</v>
      </c>
      <c r="G1571" s="702" t="s">
        <v>6582</v>
      </c>
      <c r="H1571" s="703">
        <v>42549</v>
      </c>
      <c r="I1571" s="704">
        <v>44.3</v>
      </c>
      <c r="J1571" s="704">
        <v>1</v>
      </c>
      <c r="K1571" s="704">
        <f t="shared" si="24"/>
        <v>44.3</v>
      </c>
      <c r="L1571" s="702"/>
      <c r="M1571" s="702" t="s">
        <v>3314</v>
      </c>
      <c r="N1571" s="703">
        <v>42550</v>
      </c>
      <c r="O1571" s="702" t="s">
        <v>72</v>
      </c>
    </row>
    <row r="1572" spans="1:15" s="705" customFormat="1" x14ac:dyDescent="0.2">
      <c r="A1572" s="702" t="s">
        <v>890</v>
      </c>
      <c r="B1572" s="702" t="s">
        <v>900</v>
      </c>
      <c r="C1572" s="702" t="s">
        <v>891</v>
      </c>
      <c r="D1572" s="702" t="s">
        <v>262</v>
      </c>
      <c r="E1572" s="702" t="s">
        <v>263</v>
      </c>
      <c r="F1572" s="702" t="s">
        <v>264</v>
      </c>
      <c r="G1572" s="702" t="s">
        <v>6583</v>
      </c>
      <c r="H1572" s="703">
        <v>42549</v>
      </c>
      <c r="I1572" s="704">
        <v>32.340000000000003</v>
      </c>
      <c r="J1572" s="704">
        <v>1</v>
      </c>
      <c r="K1572" s="704">
        <f t="shared" si="24"/>
        <v>32.340000000000003</v>
      </c>
      <c r="L1572" s="702"/>
      <c r="M1572" s="702" t="s">
        <v>368</v>
      </c>
      <c r="N1572" s="703">
        <v>42550</v>
      </c>
      <c r="O1572" s="702" t="s">
        <v>72</v>
      </c>
    </row>
    <row r="1573" spans="1:15" s="705" customFormat="1" x14ac:dyDescent="0.2">
      <c r="A1573" s="702" t="s">
        <v>890</v>
      </c>
      <c r="B1573" s="702" t="s">
        <v>900</v>
      </c>
      <c r="C1573" s="702" t="s">
        <v>891</v>
      </c>
      <c r="D1573" s="702" t="s">
        <v>262</v>
      </c>
      <c r="E1573" s="702" t="s">
        <v>263</v>
      </c>
      <c r="F1573" s="702" t="s">
        <v>264</v>
      </c>
      <c r="G1573" s="702" t="s">
        <v>6584</v>
      </c>
      <c r="H1573" s="703">
        <v>42536</v>
      </c>
      <c r="I1573" s="704">
        <v>19</v>
      </c>
      <c r="J1573" s="704">
        <v>1</v>
      </c>
      <c r="K1573" s="704">
        <f t="shared" si="24"/>
        <v>19</v>
      </c>
      <c r="L1573" s="702"/>
      <c r="M1573" s="702" t="s">
        <v>357</v>
      </c>
      <c r="N1573" s="703">
        <v>42542</v>
      </c>
      <c r="O1573" s="702" t="s">
        <v>72</v>
      </c>
    </row>
    <row r="1574" spans="1:15" s="705" customFormat="1" x14ac:dyDescent="0.2">
      <c r="A1574" s="702" t="s">
        <v>890</v>
      </c>
      <c r="B1574" s="702" t="s">
        <v>900</v>
      </c>
      <c r="C1574" s="702" t="s">
        <v>891</v>
      </c>
      <c r="D1574" s="702" t="s">
        <v>262</v>
      </c>
      <c r="E1574" s="702" t="s">
        <v>263</v>
      </c>
      <c r="F1574" s="702" t="s">
        <v>264</v>
      </c>
      <c r="G1574" s="702" t="s">
        <v>6585</v>
      </c>
      <c r="H1574" s="703">
        <v>42536</v>
      </c>
      <c r="I1574" s="704">
        <v>268.3</v>
      </c>
      <c r="J1574" s="704">
        <v>1</v>
      </c>
      <c r="K1574" s="704">
        <f t="shared" si="24"/>
        <v>268.3</v>
      </c>
      <c r="L1574" s="702"/>
      <c r="M1574" s="702" t="s">
        <v>357</v>
      </c>
      <c r="N1574" s="703">
        <v>42542</v>
      </c>
      <c r="O1574" s="702" t="s">
        <v>72</v>
      </c>
    </row>
    <row r="1575" spans="1:15" s="705" customFormat="1" x14ac:dyDescent="0.2">
      <c r="A1575" s="702" t="s">
        <v>890</v>
      </c>
      <c r="B1575" s="702" t="s">
        <v>900</v>
      </c>
      <c r="C1575" s="702" t="s">
        <v>891</v>
      </c>
      <c r="D1575" s="702" t="s">
        <v>262</v>
      </c>
      <c r="E1575" s="702" t="s">
        <v>263</v>
      </c>
      <c r="F1575" s="702" t="s">
        <v>264</v>
      </c>
      <c r="G1575" s="702" t="s">
        <v>6586</v>
      </c>
      <c r="H1575" s="703">
        <v>42527</v>
      </c>
      <c r="I1575" s="704">
        <v>15.61</v>
      </c>
      <c r="J1575" s="704">
        <v>1</v>
      </c>
      <c r="K1575" s="704">
        <f t="shared" si="24"/>
        <v>15.61</v>
      </c>
      <c r="L1575" s="702"/>
      <c r="M1575" s="702" t="s">
        <v>6587</v>
      </c>
      <c r="N1575" s="703">
        <v>42528</v>
      </c>
      <c r="O1575" s="702" t="s">
        <v>72</v>
      </c>
    </row>
    <row r="1576" spans="1:15" s="705" customFormat="1" x14ac:dyDescent="0.2">
      <c r="A1576" s="702" t="s">
        <v>890</v>
      </c>
      <c r="B1576" s="702" t="s">
        <v>900</v>
      </c>
      <c r="C1576" s="702" t="s">
        <v>891</v>
      </c>
      <c r="D1576" s="702" t="s">
        <v>262</v>
      </c>
      <c r="E1576" s="702" t="s">
        <v>263</v>
      </c>
      <c r="F1576" s="702" t="s">
        <v>264</v>
      </c>
      <c r="G1576" s="702" t="s">
        <v>6588</v>
      </c>
      <c r="H1576" s="703">
        <v>42527</v>
      </c>
      <c r="I1576" s="704">
        <v>47.2</v>
      </c>
      <c r="J1576" s="704">
        <v>1</v>
      </c>
      <c r="K1576" s="704">
        <f t="shared" si="24"/>
        <v>47.2</v>
      </c>
      <c r="L1576" s="702"/>
      <c r="M1576" s="702" t="s">
        <v>303</v>
      </c>
      <c r="N1576" s="703">
        <v>42528</v>
      </c>
      <c r="O1576" s="702" t="s">
        <v>72</v>
      </c>
    </row>
    <row r="1577" spans="1:15" s="705" customFormat="1" x14ac:dyDescent="0.2">
      <c r="A1577" s="702" t="s">
        <v>890</v>
      </c>
      <c r="B1577" s="702" t="s">
        <v>900</v>
      </c>
      <c r="C1577" s="702" t="s">
        <v>891</v>
      </c>
      <c r="D1577" s="702" t="s">
        <v>262</v>
      </c>
      <c r="E1577" s="702" t="s">
        <v>263</v>
      </c>
      <c r="F1577" s="702" t="s">
        <v>264</v>
      </c>
      <c r="G1577" s="702" t="s">
        <v>6589</v>
      </c>
      <c r="H1577" s="703">
        <v>42527</v>
      </c>
      <c r="I1577" s="704">
        <v>592</v>
      </c>
      <c r="J1577" s="704">
        <v>1</v>
      </c>
      <c r="K1577" s="704">
        <f t="shared" si="24"/>
        <v>592</v>
      </c>
      <c r="L1577" s="702"/>
      <c r="M1577" s="702" t="s">
        <v>245</v>
      </c>
      <c r="N1577" s="703">
        <v>42528</v>
      </c>
      <c r="O1577" s="702" t="s">
        <v>72</v>
      </c>
    </row>
    <row r="1578" spans="1:15" s="705" customFormat="1" x14ac:dyDescent="0.2">
      <c r="A1578" s="702" t="s">
        <v>890</v>
      </c>
      <c r="B1578" s="702" t="s">
        <v>900</v>
      </c>
      <c r="C1578" s="702" t="s">
        <v>891</v>
      </c>
      <c r="D1578" s="702" t="s">
        <v>262</v>
      </c>
      <c r="E1578" s="702" t="s">
        <v>263</v>
      </c>
      <c r="F1578" s="702" t="s">
        <v>264</v>
      </c>
      <c r="G1578" s="702" t="s">
        <v>6590</v>
      </c>
      <c r="H1578" s="703">
        <v>42524</v>
      </c>
      <c r="I1578" s="704">
        <v>125.6</v>
      </c>
      <c r="J1578" s="704">
        <v>1</v>
      </c>
      <c r="K1578" s="704">
        <f t="shared" si="24"/>
        <v>125.6</v>
      </c>
      <c r="L1578" s="702"/>
      <c r="M1578" s="702" t="s">
        <v>6591</v>
      </c>
      <c r="N1578" s="703">
        <v>42528</v>
      </c>
      <c r="O1578" s="702" t="s">
        <v>72</v>
      </c>
    </row>
    <row r="1579" spans="1:15" s="705" customFormat="1" x14ac:dyDescent="0.2">
      <c r="A1579" s="702" t="s">
        <v>890</v>
      </c>
      <c r="B1579" s="702" t="s">
        <v>900</v>
      </c>
      <c r="C1579" s="702" t="s">
        <v>891</v>
      </c>
      <c r="D1579" s="702" t="s">
        <v>262</v>
      </c>
      <c r="E1579" s="702" t="s">
        <v>263</v>
      </c>
      <c r="F1579" s="702" t="s">
        <v>264</v>
      </c>
      <c r="G1579" s="702" t="s">
        <v>6592</v>
      </c>
      <c r="H1579" s="703">
        <v>42524</v>
      </c>
      <c r="I1579" s="704">
        <v>29</v>
      </c>
      <c r="J1579" s="704">
        <v>1</v>
      </c>
      <c r="K1579" s="704">
        <f t="shared" si="24"/>
        <v>29</v>
      </c>
      <c r="L1579" s="702"/>
      <c r="M1579" s="702" t="s">
        <v>104</v>
      </c>
      <c r="N1579" s="703">
        <v>42528</v>
      </c>
      <c r="O1579" s="702" t="s">
        <v>72</v>
      </c>
    </row>
    <row r="1580" spans="1:15" s="705" customFormat="1" x14ac:dyDescent="0.2">
      <c r="A1580" s="702" t="s">
        <v>890</v>
      </c>
      <c r="B1580" s="702" t="s">
        <v>900</v>
      </c>
      <c r="C1580" s="702" t="s">
        <v>891</v>
      </c>
      <c r="D1580" s="702" t="s">
        <v>262</v>
      </c>
      <c r="E1580" s="702" t="s">
        <v>263</v>
      </c>
      <c r="F1580" s="702" t="s">
        <v>264</v>
      </c>
      <c r="G1580" s="702" t="s">
        <v>6593</v>
      </c>
      <c r="H1580" s="703">
        <v>42550</v>
      </c>
      <c r="I1580" s="704">
        <v>115.01</v>
      </c>
      <c r="J1580" s="704">
        <v>1</v>
      </c>
      <c r="K1580" s="704">
        <f t="shared" si="24"/>
        <v>115.01</v>
      </c>
      <c r="L1580" s="702"/>
      <c r="M1580" s="702" t="s">
        <v>5638</v>
      </c>
      <c r="N1580" s="703">
        <v>42550</v>
      </c>
      <c r="O1580" s="702" t="s">
        <v>72</v>
      </c>
    </row>
    <row r="1581" spans="1:15" s="705" customFormat="1" x14ac:dyDescent="0.2">
      <c r="A1581" s="702" t="s">
        <v>890</v>
      </c>
      <c r="B1581" s="702" t="s">
        <v>900</v>
      </c>
      <c r="C1581" s="702" t="s">
        <v>891</v>
      </c>
      <c r="D1581" s="702" t="s">
        <v>262</v>
      </c>
      <c r="E1581" s="702" t="s">
        <v>263</v>
      </c>
      <c r="F1581" s="702" t="s">
        <v>264</v>
      </c>
      <c r="G1581" s="702" t="s">
        <v>6594</v>
      </c>
      <c r="H1581" s="703">
        <v>42550</v>
      </c>
      <c r="I1581" s="704">
        <v>120.64</v>
      </c>
      <c r="J1581" s="704">
        <v>1</v>
      </c>
      <c r="K1581" s="704">
        <f t="shared" si="24"/>
        <v>120.64</v>
      </c>
      <c r="L1581" s="702"/>
      <c r="M1581" s="702" t="s">
        <v>6595</v>
      </c>
      <c r="N1581" s="703">
        <v>42550</v>
      </c>
      <c r="O1581" s="702" t="s">
        <v>72</v>
      </c>
    </row>
    <row r="1582" spans="1:15" s="705" customFormat="1" x14ac:dyDescent="0.2">
      <c r="A1582" s="702" t="s">
        <v>890</v>
      </c>
      <c r="B1582" s="702" t="s">
        <v>900</v>
      </c>
      <c r="C1582" s="702" t="s">
        <v>891</v>
      </c>
      <c r="D1582" s="702" t="s">
        <v>262</v>
      </c>
      <c r="E1582" s="702" t="s">
        <v>263</v>
      </c>
      <c r="F1582" s="702" t="s">
        <v>264</v>
      </c>
      <c r="G1582" s="702" t="s">
        <v>6596</v>
      </c>
      <c r="H1582" s="703">
        <v>42549</v>
      </c>
      <c r="I1582" s="704">
        <v>347.27</v>
      </c>
      <c r="J1582" s="704">
        <v>1</v>
      </c>
      <c r="K1582" s="704">
        <f t="shared" si="24"/>
        <v>347.27</v>
      </c>
      <c r="L1582" s="702" t="s">
        <v>6597</v>
      </c>
      <c r="M1582" s="702" t="s">
        <v>6598</v>
      </c>
      <c r="N1582" s="703">
        <v>42549</v>
      </c>
      <c r="O1582" s="702" t="s">
        <v>72</v>
      </c>
    </row>
    <row r="1583" spans="1:15" s="705" customFormat="1" x14ac:dyDescent="0.2">
      <c r="A1583" s="702" t="s">
        <v>890</v>
      </c>
      <c r="B1583" s="702" t="s">
        <v>900</v>
      </c>
      <c r="C1583" s="702" t="s">
        <v>891</v>
      </c>
      <c r="D1583" s="702" t="s">
        <v>262</v>
      </c>
      <c r="E1583" s="702" t="s">
        <v>263</v>
      </c>
      <c r="F1583" s="702" t="s">
        <v>264</v>
      </c>
      <c r="G1583" s="702" t="s">
        <v>6599</v>
      </c>
      <c r="H1583" s="703">
        <v>42549</v>
      </c>
      <c r="I1583" s="704">
        <v>55.06</v>
      </c>
      <c r="J1583" s="704">
        <v>1</v>
      </c>
      <c r="K1583" s="704">
        <f t="shared" si="24"/>
        <v>55.06</v>
      </c>
      <c r="L1583" s="702"/>
      <c r="M1583" s="702" t="s">
        <v>5995</v>
      </c>
      <c r="N1583" s="703">
        <v>42549</v>
      </c>
      <c r="O1583" s="702" t="s">
        <v>72</v>
      </c>
    </row>
    <row r="1584" spans="1:15" s="705" customFormat="1" x14ac:dyDescent="0.2">
      <c r="A1584" s="702" t="s">
        <v>890</v>
      </c>
      <c r="B1584" s="702" t="s">
        <v>900</v>
      </c>
      <c r="C1584" s="702" t="s">
        <v>891</v>
      </c>
      <c r="D1584" s="702" t="s">
        <v>262</v>
      </c>
      <c r="E1584" s="702" t="s">
        <v>263</v>
      </c>
      <c r="F1584" s="702" t="s">
        <v>264</v>
      </c>
      <c r="G1584" s="702" t="s">
        <v>6600</v>
      </c>
      <c r="H1584" s="703">
        <v>42549</v>
      </c>
      <c r="I1584" s="704">
        <v>171.72</v>
      </c>
      <c r="J1584" s="704">
        <v>1</v>
      </c>
      <c r="K1584" s="704">
        <f t="shared" si="24"/>
        <v>171.72</v>
      </c>
      <c r="L1584" s="702"/>
      <c r="M1584" s="702" t="s">
        <v>379</v>
      </c>
      <c r="N1584" s="703">
        <v>42549</v>
      </c>
      <c r="O1584" s="702" t="s">
        <v>72</v>
      </c>
    </row>
    <row r="1585" spans="1:15" s="705" customFormat="1" x14ac:dyDescent="0.2">
      <c r="A1585" s="702" t="s">
        <v>890</v>
      </c>
      <c r="B1585" s="702" t="s">
        <v>900</v>
      </c>
      <c r="C1585" s="702" t="s">
        <v>891</v>
      </c>
      <c r="D1585" s="702" t="s">
        <v>262</v>
      </c>
      <c r="E1585" s="702" t="s">
        <v>263</v>
      </c>
      <c r="F1585" s="702" t="s">
        <v>264</v>
      </c>
      <c r="G1585" s="702" t="s">
        <v>6601</v>
      </c>
      <c r="H1585" s="703">
        <v>42549</v>
      </c>
      <c r="I1585" s="704">
        <v>10.89</v>
      </c>
      <c r="J1585" s="704">
        <v>1</v>
      </c>
      <c r="K1585" s="704">
        <f t="shared" si="24"/>
        <v>10.89</v>
      </c>
      <c r="L1585" s="702"/>
      <c r="M1585" s="702" t="s">
        <v>379</v>
      </c>
      <c r="N1585" s="703">
        <v>42549</v>
      </c>
      <c r="O1585" s="702" t="s">
        <v>72</v>
      </c>
    </row>
    <row r="1586" spans="1:15" s="705" customFormat="1" x14ac:dyDescent="0.2">
      <c r="A1586" s="702" t="s">
        <v>890</v>
      </c>
      <c r="B1586" s="702" t="s">
        <v>900</v>
      </c>
      <c r="C1586" s="702" t="s">
        <v>891</v>
      </c>
      <c r="D1586" s="702" t="s">
        <v>262</v>
      </c>
      <c r="E1586" s="702" t="s">
        <v>263</v>
      </c>
      <c r="F1586" s="702" t="s">
        <v>264</v>
      </c>
      <c r="G1586" s="702" t="s">
        <v>6602</v>
      </c>
      <c r="H1586" s="703">
        <v>42549</v>
      </c>
      <c r="I1586" s="704">
        <v>70.599999999999994</v>
      </c>
      <c r="J1586" s="704">
        <v>1</v>
      </c>
      <c r="K1586" s="704">
        <f t="shared" si="24"/>
        <v>70.599999999999994</v>
      </c>
      <c r="L1586" s="702"/>
      <c r="M1586" s="702" t="s">
        <v>6595</v>
      </c>
      <c r="N1586" s="703">
        <v>42549</v>
      </c>
      <c r="O1586" s="702" t="s">
        <v>72</v>
      </c>
    </row>
    <row r="1587" spans="1:15" s="705" customFormat="1" x14ac:dyDescent="0.2">
      <c r="A1587" s="702" t="s">
        <v>890</v>
      </c>
      <c r="B1587" s="702" t="s">
        <v>900</v>
      </c>
      <c r="C1587" s="702" t="s">
        <v>891</v>
      </c>
      <c r="D1587" s="702" t="s">
        <v>262</v>
      </c>
      <c r="E1587" s="702" t="s">
        <v>263</v>
      </c>
      <c r="F1587" s="702" t="s">
        <v>264</v>
      </c>
      <c r="G1587" s="702" t="s">
        <v>6603</v>
      </c>
      <c r="H1587" s="703">
        <v>42549</v>
      </c>
      <c r="I1587" s="704">
        <v>21.86</v>
      </c>
      <c r="J1587" s="704">
        <v>1</v>
      </c>
      <c r="K1587" s="704">
        <f t="shared" si="24"/>
        <v>21.86</v>
      </c>
      <c r="L1587" s="702"/>
      <c r="M1587" s="702" t="s">
        <v>379</v>
      </c>
      <c r="N1587" s="703">
        <v>42549</v>
      </c>
      <c r="O1587" s="702" t="s">
        <v>72</v>
      </c>
    </row>
    <row r="1588" spans="1:15" s="705" customFormat="1" x14ac:dyDescent="0.2">
      <c r="A1588" s="702" t="s">
        <v>890</v>
      </c>
      <c r="B1588" s="702" t="s">
        <v>900</v>
      </c>
      <c r="C1588" s="702" t="s">
        <v>891</v>
      </c>
      <c r="D1588" s="702" t="s">
        <v>262</v>
      </c>
      <c r="E1588" s="702" t="s">
        <v>263</v>
      </c>
      <c r="F1588" s="702" t="s">
        <v>264</v>
      </c>
      <c r="G1588" s="702" t="s">
        <v>6604</v>
      </c>
      <c r="H1588" s="703">
        <v>42549</v>
      </c>
      <c r="I1588" s="704">
        <v>144.9</v>
      </c>
      <c r="J1588" s="704">
        <v>1</v>
      </c>
      <c r="K1588" s="704">
        <f t="shared" si="24"/>
        <v>144.9</v>
      </c>
      <c r="L1588" s="702"/>
      <c r="M1588" s="702" t="s">
        <v>4223</v>
      </c>
      <c r="N1588" s="703">
        <v>42549</v>
      </c>
      <c r="O1588" s="702" t="s">
        <v>72</v>
      </c>
    </row>
    <row r="1589" spans="1:15" s="705" customFormat="1" x14ac:dyDescent="0.2">
      <c r="A1589" s="702" t="s">
        <v>890</v>
      </c>
      <c r="B1589" s="702" t="s">
        <v>900</v>
      </c>
      <c r="C1589" s="702" t="s">
        <v>891</v>
      </c>
      <c r="D1589" s="702" t="s">
        <v>262</v>
      </c>
      <c r="E1589" s="702" t="s">
        <v>263</v>
      </c>
      <c r="F1589" s="702" t="s">
        <v>264</v>
      </c>
      <c r="G1589" s="702" t="s">
        <v>6605</v>
      </c>
      <c r="H1589" s="703">
        <v>42549</v>
      </c>
      <c r="I1589" s="704">
        <v>122.57</v>
      </c>
      <c r="J1589" s="704">
        <v>1</v>
      </c>
      <c r="K1589" s="704">
        <f t="shared" si="24"/>
        <v>122.57</v>
      </c>
      <c r="L1589" s="702"/>
      <c r="M1589" s="702" t="s">
        <v>4531</v>
      </c>
      <c r="N1589" s="703">
        <v>42549</v>
      </c>
      <c r="O1589" s="702" t="s">
        <v>72</v>
      </c>
    </row>
    <row r="1590" spans="1:15" s="705" customFormat="1" x14ac:dyDescent="0.2">
      <c r="A1590" s="702" t="s">
        <v>890</v>
      </c>
      <c r="B1590" s="702" t="s">
        <v>900</v>
      </c>
      <c r="C1590" s="702" t="s">
        <v>891</v>
      </c>
      <c r="D1590" s="702" t="s">
        <v>262</v>
      </c>
      <c r="E1590" s="702" t="s">
        <v>263</v>
      </c>
      <c r="F1590" s="702" t="s">
        <v>264</v>
      </c>
      <c r="G1590" s="702" t="s">
        <v>6606</v>
      </c>
      <c r="H1590" s="703">
        <v>42549</v>
      </c>
      <c r="I1590" s="704">
        <v>509.7</v>
      </c>
      <c r="J1590" s="704">
        <v>1</v>
      </c>
      <c r="K1590" s="704">
        <f t="shared" si="24"/>
        <v>509.7</v>
      </c>
      <c r="L1590" s="702" t="s">
        <v>6607</v>
      </c>
      <c r="M1590" s="702" t="s">
        <v>1671</v>
      </c>
      <c r="N1590" s="703">
        <v>42549</v>
      </c>
      <c r="O1590" s="702" t="s">
        <v>72</v>
      </c>
    </row>
    <row r="1591" spans="1:15" s="705" customFormat="1" x14ac:dyDescent="0.2">
      <c r="A1591" s="702" t="s">
        <v>890</v>
      </c>
      <c r="B1591" s="702" t="s">
        <v>900</v>
      </c>
      <c r="C1591" s="702" t="s">
        <v>891</v>
      </c>
      <c r="D1591" s="702" t="s">
        <v>262</v>
      </c>
      <c r="E1591" s="702" t="s">
        <v>263</v>
      </c>
      <c r="F1591" s="702" t="s">
        <v>264</v>
      </c>
      <c r="G1591" s="702" t="s">
        <v>6608</v>
      </c>
      <c r="H1591" s="703">
        <v>42549</v>
      </c>
      <c r="I1591" s="704">
        <v>36.299999999999997</v>
      </c>
      <c r="J1591" s="704">
        <v>1</v>
      </c>
      <c r="K1591" s="704">
        <f t="shared" si="24"/>
        <v>36.299999999999997</v>
      </c>
      <c r="L1591" s="702"/>
      <c r="M1591" s="702" t="s">
        <v>3360</v>
      </c>
      <c r="N1591" s="703">
        <v>42549</v>
      </c>
      <c r="O1591" s="702" t="s">
        <v>72</v>
      </c>
    </row>
    <row r="1592" spans="1:15" s="705" customFormat="1" x14ac:dyDescent="0.2">
      <c r="A1592" s="702" t="s">
        <v>890</v>
      </c>
      <c r="B1592" s="702" t="s">
        <v>900</v>
      </c>
      <c r="C1592" s="702" t="s">
        <v>891</v>
      </c>
      <c r="D1592" s="702" t="s">
        <v>262</v>
      </c>
      <c r="E1592" s="702" t="s">
        <v>263</v>
      </c>
      <c r="F1592" s="702" t="s">
        <v>264</v>
      </c>
      <c r="G1592" s="702" t="s">
        <v>6609</v>
      </c>
      <c r="H1592" s="703">
        <v>42549</v>
      </c>
      <c r="I1592" s="704">
        <v>236.03</v>
      </c>
      <c r="J1592" s="704">
        <v>1</v>
      </c>
      <c r="K1592" s="704">
        <f t="shared" si="24"/>
        <v>236.03</v>
      </c>
      <c r="L1592" s="702" t="s">
        <v>6610</v>
      </c>
      <c r="M1592" s="702" t="s">
        <v>4223</v>
      </c>
      <c r="N1592" s="703">
        <v>42549</v>
      </c>
      <c r="O1592" s="702" t="s">
        <v>72</v>
      </c>
    </row>
    <row r="1593" spans="1:15" s="705" customFormat="1" x14ac:dyDescent="0.2">
      <c r="A1593" s="702" t="s">
        <v>890</v>
      </c>
      <c r="B1593" s="702" t="s">
        <v>900</v>
      </c>
      <c r="C1593" s="702" t="s">
        <v>891</v>
      </c>
      <c r="D1593" s="702" t="s">
        <v>262</v>
      </c>
      <c r="E1593" s="702" t="s">
        <v>263</v>
      </c>
      <c r="F1593" s="702" t="s">
        <v>264</v>
      </c>
      <c r="G1593" s="702" t="s">
        <v>6611</v>
      </c>
      <c r="H1593" s="703">
        <v>42549</v>
      </c>
      <c r="I1593" s="704">
        <v>1481.06</v>
      </c>
      <c r="J1593" s="704">
        <v>1</v>
      </c>
      <c r="K1593" s="704">
        <f t="shared" si="24"/>
        <v>1481.06</v>
      </c>
      <c r="L1593" s="702"/>
      <c r="M1593" s="702" t="s">
        <v>379</v>
      </c>
      <c r="N1593" s="703">
        <v>42549</v>
      </c>
      <c r="O1593" s="702" t="s">
        <v>72</v>
      </c>
    </row>
    <row r="1594" spans="1:15" s="705" customFormat="1" x14ac:dyDescent="0.2">
      <c r="A1594" s="702" t="s">
        <v>890</v>
      </c>
      <c r="B1594" s="702" t="s">
        <v>900</v>
      </c>
      <c r="C1594" s="702" t="s">
        <v>891</v>
      </c>
      <c r="D1594" s="702" t="s">
        <v>262</v>
      </c>
      <c r="E1594" s="702" t="s">
        <v>263</v>
      </c>
      <c r="F1594" s="702" t="s">
        <v>264</v>
      </c>
      <c r="G1594" s="702" t="s">
        <v>6612</v>
      </c>
      <c r="H1594" s="703">
        <v>42549</v>
      </c>
      <c r="I1594" s="704">
        <v>47.01</v>
      </c>
      <c r="J1594" s="704">
        <v>1</v>
      </c>
      <c r="K1594" s="704">
        <f t="shared" si="24"/>
        <v>47.01</v>
      </c>
      <c r="L1594" s="702"/>
      <c r="M1594" s="702" t="s">
        <v>379</v>
      </c>
      <c r="N1594" s="703">
        <v>42549</v>
      </c>
      <c r="O1594" s="702" t="s">
        <v>72</v>
      </c>
    </row>
    <row r="1595" spans="1:15" s="705" customFormat="1" x14ac:dyDescent="0.2">
      <c r="A1595" s="702" t="s">
        <v>890</v>
      </c>
      <c r="B1595" s="702" t="s">
        <v>900</v>
      </c>
      <c r="C1595" s="702" t="s">
        <v>891</v>
      </c>
      <c r="D1595" s="702" t="s">
        <v>262</v>
      </c>
      <c r="E1595" s="702" t="s">
        <v>263</v>
      </c>
      <c r="F1595" s="702" t="s">
        <v>264</v>
      </c>
      <c r="G1595" s="702" t="s">
        <v>6613</v>
      </c>
      <c r="H1595" s="703">
        <v>42549</v>
      </c>
      <c r="I1595" s="704">
        <v>60.14</v>
      </c>
      <c r="J1595" s="704">
        <v>1</v>
      </c>
      <c r="K1595" s="704">
        <f t="shared" si="24"/>
        <v>60.14</v>
      </c>
      <c r="L1595" s="702"/>
      <c r="M1595" s="702" t="s">
        <v>6614</v>
      </c>
      <c r="N1595" s="703">
        <v>42549</v>
      </c>
      <c r="O1595" s="702" t="s">
        <v>72</v>
      </c>
    </row>
    <row r="1596" spans="1:15" s="705" customFormat="1" x14ac:dyDescent="0.2">
      <c r="A1596" s="702" t="s">
        <v>890</v>
      </c>
      <c r="B1596" s="702" t="s">
        <v>900</v>
      </c>
      <c r="C1596" s="702" t="s">
        <v>891</v>
      </c>
      <c r="D1596" s="702" t="s">
        <v>262</v>
      </c>
      <c r="E1596" s="702" t="s">
        <v>263</v>
      </c>
      <c r="F1596" s="702" t="s">
        <v>264</v>
      </c>
      <c r="G1596" s="702" t="s">
        <v>6615</v>
      </c>
      <c r="H1596" s="703">
        <v>42543</v>
      </c>
      <c r="I1596" s="704">
        <v>105.05</v>
      </c>
      <c r="J1596" s="704">
        <v>1</v>
      </c>
      <c r="K1596" s="704">
        <f t="shared" si="24"/>
        <v>105.05</v>
      </c>
      <c r="L1596" s="702" t="s">
        <v>6616</v>
      </c>
      <c r="M1596" s="702" t="s">
        <v>379</v>
      </c>
      <c r="N1596" s="703">
        <v>42549</v>
      </c>
      <c r="O1596" s="702" t="s">
        <v>72</v>
      </c>
    </row>
    <row r="1597" spans="1:15" s="705" customFormat="1" x14ac:dyDescent="0.2">
      <c r="A1597" s="702" t="s">
        <v>890</v>
      </c>
      <c r="B1597" s="702" t="s">
        <v>900</v>
      </c>
      <c r="C1597" s="702" t="s">
        <v>891</v>
      </c>
      <c r="D1597" s="702" t="s">
        <v>262</v>
      </c>
      <c r="E1597" s="702" t="s">
        <v>263</v>
      </c>
      <c r="F1597" s="702" t="s">
        <v>264</v>
      </c>
      <c r="G1597" s="702" t="s">
        <v>6617</v>
      </c>
      <c r="H1597" s="703">
        <v>42543</v>
      </c>
      <c r="I1597" s="704">
        <v>538.75</v>
      </c>
      <c r="J1597" s="704">
        <v>1</v>
      </c>
      <c r="K1597" s="704">
        <f t="shared" si="24"/>
        <v>538.75</v>
      </c>
      <c r="L1597" s="702" t="s">
        <v>6618</v>
      </c>
      <c r="M1597" s="702" t="s">
        <v>379</v>
      </c>
      <c r="N1597" s="703">
        <v>42549</v>
      </c>
      <c r="O1597" s="702" t="s">
        <v>72</v>
      </c>
    </row>
    <row r="1598" spans="1:15" s="705" customFormat="1" x14ac:dyDescent="0.2">
      <c r="A1598" s="702" t="s">
        <v>890</v>
      </c>
      <c r="B1598" s="702" t="s">
        <v>900</v>
      </c>
      <c r="C1598" s="702" t="s">
        <v>891</v>
      </c>
      <c r="D1598" s="702" t="s">
        <v>262</v>
      </c>
      <c r="E1598" s="702" t="s">
        <v>263</v>
      </c>
      <c r="F1598" s="702" t="s">
        <v>264</v>
      </c>
      <c r="G1598" s="702" t="s">
        <v>6619</v>
      </c>
      <c r="H1598" s="703">
        <v>42536</v>
      </c>
      <c r="I1598" s="704">
        <v>93.21</v>
      </c>
      <c r="J1598" s="704">
        <v>1</v>
      </c>
      <c r="K1598" s="704">
        <f t="shared" si="24"/>
        <v>93.21</v>
      </c>
      <c r="L1598" s="702"/>
      <c r="M1598" s="702" t="s">
        <v>535</v>
      </c>
      <c r="N1598" s="703">
        <v>42537</v>
      </c>
      <c r="O1598" s="702" t="s">
        <v>72</v>
      </c>
    </row>
    <row r="1599" spans="1:15" s="705" customFormat="1" x14ac:dyDescent="0.2">
      <c r="A1599" s="702" t="s">
        <v>890</v>
      </c>
      <c r="B1599" s="702" t="s">
        <v>900</v>
      </c>
      <c r="C1599" s="702" t="s">
        <v>891</v>
      </c>
      <c r="D1599" s="702" t="s">
        <v>262</v>
      </c>
      <c r="E1599" s="702" t="s">
        <v>263</v>
      </c>
      <c r="F1599" s="702" t="s">
        <v>264</v>
      </c>
      <c r="G1599" s="702" t="s">
        <v>6620</v>
      </c>
      <c r="H1599" s="703">
        <v>42528</v>
      </c>
      <c r="I1599" s="704">
        <v>498.87</v>
      </c>
      <c r="J1599" s="704">
        <v>1</v>
      </c>
      <c r="K1599" s="704">
        <f t="shared" si="24"/>
        <v>498.87</v>
      </c>
      <c r="L1599" s="702"/>
      <c r="M1599" s="702" t="s">
        <v>1706</v>
      </c>
      <c r="N1599" s="703">
        <v>42530</v>
      </c>
      <c r="O1599" s="702" t="s">
        <v>72</v>
      </c>
    </row>
    <row r="1600" spans="1:15" s="705" customFormat="1" x14ac:dyDescent="0.2">
      <c r="A1600" s="702" t="s">
        <v>890</v>
      </c>
      <c r="B1600" s="702" t="s">
        <v>900</v>
      </c>
      <c r="C1600" s="702" t="s">
        <v>891</v>
      </c>
      <c r="D1600" s="702" t="s">
        <v>262</v>
      </c>
      <c r="E1600" s="702" t="s">
        <v>263</v>
      </c>
      <c r="F1600" s="702" t="s">
        <v>264</v>
      </c>
      <c r="G1600" s="702" t="s">
        <v>6621</v>
      </c>
      <c r="H1600" s="703">
        <v>42528</v>
      </c>
      <c r="I1600" s="704">
        <v>22.87</v>
      </c>
      <c r="J1600" s="704">
        <v>1</v>
      </c>
      <c r="K1600" s="704">
        <f t="shared" si="24"/>
        <v>22.87</v>
      </c>
      <c r="L1600" s="702"/>
      <c r="M1600" s="702" t="s">
        <v>434</v>
      </c>
      <c r="N1600" s="703">
        <v>42530</v>
      </c>
      <c r="O1600" s="702" t="s">
        <v>72</v>
      </c>
    </row>
    <row r="1601" spans="1:15" s="705" customFormat="1" x14ac:dyDescent="0.2">
      <c r="A1601" s="702" t="s">
        <v>890</v>
      </c>
      <c r="B1601" s="702" t="s">
        <v>900</v>
      </c>
      <c r="C1601" s="702" t="s">
        <v>891</v>
      </c>
      <c r="D1601" s="702" t="s">
        <v>262</v>
      </c>
      <c r="E1601" s="702" t="s">
        <v>263</v>
      </c>
      <c r="F1601" s="702" t="s">
        <v>264</v>
      </c>
      <c r="G1601" s="702" t="s">
        <v>6622</v>
      </c>
      <c r="H1601" s="703">
        <v>42528</v>
      </c>
      <c r="I1601" s="704">
        <v>98.8</v>
      </c>
      <c r="J1601" s="704">
        <v>1</v>
      </c>
      <c r="K1601" s="704">
        <f t="shared" si="24"/>
        <v>98.8</v>
      </c>
      <c r="L1601" s="702"/>
      <c r="M1601" s="702" t="s">
        <v>2213</v>
      </c>
      <c r="N1601" s="703">
        <v>42530</v>
      </c>
      <c r="O1601" s="702" t="s">
        <v>72</v>
      </c>
    </row>
    <row r="1602" spans="1:15" s="705" customFormat="1" x14ac:dyDescent="0.2">
      <c r="A1602" s="702" t="s">
        <v>890</v>
      </c>
      <c r="B1602" s="702" t="s">
        <v>900</v>
      </c>
      <c r="C1602" s="702" t="s">
        <v>891</v>
      </c>
      <c r="D1602" s="702" t="s">
        <v>262</v>
      </c>
      <c r="E1602" s="702" t="s">
        <v>263</v>
      </c>
      <c r="F1602" s="702" t="s">
        <v>264</v>
      </c>
      <c r="G1602" s="702" t="s">
        <v>6623</v>
      </c>
      <c r="H1602" s="703">
        <v>42528</v>
      </c>
      <c r="I1602" s="704">
        <v>68.14</v>
      </c>
      <c r="J1602" s="704">
        <v>1</v>
      </c>
      <c r="K1602" s="704">
        <f t="shared" si="24"/>
        <v>68.14</v>
      </c>
      <c r="L1602" s="702"/>
      <c r="M1602" s="702" t="s">
        <v>351</v>
      </c>
      <c r="N1602" s="703">
        <v>42530</v>
      </c>
      <c r="O1602" s="702" t="s">
        <v>72</v>
      </c>
    </row>
    <row r="1603" spans="1:15" s="705" customFormat="1" x14ac:dyDescent="0.2">
      <c r="A1603" s="702" t="s">
        <v>890</v>
      </c>
      <c r="B1603" s="702" t="s">
        <v>900</v>
      </c>
      <c r="C1603" s="702" t="s">
        <v>891</v>
      </c>
      <c r="D1603" s="702" t="s">
        <v>262</v>
      </c>
      <c r="E1603" s="702" t="s">
        <v>263</v>
      </c>
      <c r="F1603" s="702" t="s">
        <v>264</v>
      </c>
      <c r="G1603" s="702" t="s">
        <v>6624</v>
      </c>
      <c r="H1603" s="703">
        <v>42528</v>
      </c>
      <c r="I1603" s="704">
        <v>22.99</v>
      </c>
      <c r="J1603" s="704">
        <v>1</v>
      </c>
      <c r="K1603" s="704">
        <f t="shared" ref="K1603:K1666" si="25">I1603*J1603</f>
        <v>22.99</v>
      </c>
      <c r="L1603" s="702"/>
      <c r="M1603" s="702" t="s">
        <v>304</v>
      </c>
      <c r="N1603" s="703">
        <v>42530</v>
      </c>
      <c r="O1603" s="702" t="s">
        <v>72</v>
      </c>
    </row>
    <row r="1604" spans="1:15" s="705" customFormat="1" x14ac:dyDescent="0.2">
      <c r="A1604" s="702" t="s">
        <v>890</v>
      </c>
      <c r="B1604" s="702" t="s">
        <v>900</v>
      </c>
      <c r="C1604" s="702" t="s">
        <v>891</v>
      </c>
      <c r="D1604" s="702" t="s">
        <v>262</v>
      </c>
      <c r="E1604" s="702" t="s">
        <v>263</v>
      </c>
      <c r="F1604" s="702" t="s">
        <v>264</v>
      </c>
      <c r="G1604" s="702" t="s">
        <v>6625</v>
      </c>
      <c r="H1604" s="703">
        <v>42528</v>
      </c>
      <c r="I1604" s="704">
        <v>49.88</v>
      </c>
      <c r="J1604" s="704">
        <v>1</v>
      </c>
      <c r="K1604" s="704">
        <f t="shared" si="25"/>
        <v>49.88</v>
      </c>
      <c r="L1604" s="702"/>
      <c r="M1604" s="702" t="s">
        <v>306</v>
      </c>
      <c r="N1604" s="703">
        <v>42530</v>
      </c>
      <c r="O1604" s="702" t="s">
        <v>72</v>
      </c>
    </row>
    <row r="1605" spans="1:15" s="705" customFormat="1" x14ac:dyDescent="0.2">
      <c r="A1605" s="702" t="s">
        <v>890</v>
      </c>
      <c r="B1605" s="702" t="s">
        <v>900</v>
      </c>
      <c r="C1605" s="702" t="s">
        <v>891</v>
      </c>
      <c r="D1605" s="702" t="s">
        <v>262</v>
      </c>
      <c r="E1605" s="702" t="s">
        <v>263</v>
      </c>
      <c r="F1605" s="702" t="s">
        <v>264</v>
      </c>
      <c r="G1605" s="702" t="s">
        <v>6626</v>
      </c>
      <c r="H1605" s="703">
        <v>42528</v>
      </c>
      <c r="I1605" s="704">
        <v>30.01</v>
      </c>
      <c r="J1605" s="704">
        <v>1</v>
      </c>
      <c r="K1605" s="704">
        <f t="shared" si="25"/>
        <v>30.01</v>
      </c>
      <c r="L1605" s="702"/>
      <c r="M1605" s="702" t="s">
        <v>304</v>
      </c>
      <c r="N1605" s="703">
        <v>42530</v>
      </c>
      <c r="O1605" s="702" t="s">
        <v>72</v>
      </c>
    </row>
    <row r="1606" spans="1:15" s="705" customFormat="1" x14ac:dyDescent="0.2">
      <c r="A1606" s="702" t="s">
        <v>890</v>
      </c>
      <c r="B1606" s="702" t="s">
        <v>900</v>
      </c>
      <c r="C1606" s="702" t="s">
        <v>891</v>
      </c>
      <c r="D1606" s="702" t="s">
        <v>262</v>
      </c>
      <c r="E1606" s="702" t="s">
        <v>263</v>
      </c>
      <c r="F1606" s="702" t="s">
        <v>264</v>
      </c>
      <c r="G1606" s="702" t="s">
        <v>6627</v>
      </c>
      <c r="H1606" s="703">
        <v>42528</v>
      </c>
      <c r="I1606" s="704">
        <v>1.96</v>
      </c>
      <c r="J1606" s="704">
        <v>1</v>
      </c>
      <c r="K1606" s="704">
        <f t="shared" si="25"/>
        <v>1.96</v>
      </c>
      <c r="L1606" s="702"/>
      <c r="M1606" s="702" t="s">
        <v>306</v>
      </c>
      <c r="N1606" s="703">
        <v>42530</v>
      </c>
      <c r="O1606" s="702" t="s">
        <v>72</v>
      </c>
    </row>
    <row r="1607" spans="1:15" s="705" customFormat="1" x14ac:dyDescent="0.2">
      <c r="A1607" s="702" t="s">
        <v>890</v>
      </c>
      <c r="B1607" s="702" t="s">
        <v>900</v>
      </c>
      <c r="C1607" s="702" t="s">
        <v>891</v>
      </c>
      <c r="D1607" s="702" t="s">
        <v>262</v>
      </c>
      <c r="E1607" s="702" t="s">
        <v>263</v>
      </c>
      <c r="F1607" s="702" t="s">
        <v>264</v>
      </c>
      <c r="G1607" s="702" t="s">
        <v>6628</v>
      </c>
      <c r="H1607" s="703">
        <v>42528</v>
      </c>
      <c r="I1607" s="704">
        <v>0.8</v>
      </c>
      <c r="J1607" s="704">
        <v>1</v>
      </c>
      <c r="K1607" s="704">
        <f t="shared" si="25"/>
        <v>0.8</v>
      </c>
      <c r="L1607" s="702"/>
      <c r="M1607" s="702" t="s">
        <v>304</v>
      </c>
      <c r="N1607" s="703">
        <v>42530</v>
      </c>
      <c r="O1607" s="702" t="s">
        <v>72</v>
      </c>
    </row>
    <row r="1608" spans="1:15" s="705" customFormat="1" x14ac:dyDescent="0.2">
      <c r="A1608" s="702" t="s">
        <v>890</v>
      </c>
      <c r="B1608" s="702" t="s">
        <v>900</v>
      </c>
      <c r="C1608" s="702" t="s">
        <v>891</v>
      </c>
      <c r="D1608" s="702" t="s">
        <v>262</v>
      </c>
      <c r="E1608" s="702" t="s">
        <v>263</v>
      </c>
      <c r="F1608" s="702" t="s">
        <v>264</v>
      </c>
      <c r="G1608" s="702" t="s">
        <v>6629</v>
      </c>
      <c r="H1608" s="703">
        <v>42524</v>
      </c>
      <c r="I1608" s="704">
        <v>113.53</v>
      </c>
      <c r="J1608" s="704">
        <v>1</v>
      </c>
      <c r="K1608" s="704">
        <f t="shared" si="25"/>
        <v>113.53</v>
      </c>
      <c r="L1608" s="702"/>
      <c r="M1608" s="702" t="s">
        <v>535</v>
      </c>
      <c r="N1608" s="703">
        <v>42527</v>
      </c>
      <c r="O1608" s="702" t="s">
        <v>72</v>
      </c>
    </row>
    <row r="1609" spans="1:15" s="705" customFormat="1" x14ac:dyDescent="0.2">
      <c r="A1609" s="702" t="s">
        <v>890</v>
      </c>
      <c r="B1609" s="702" t="s">
        <v>900</v>
      </c>
      <c r="C1609" s="702" t="s">
        <v>891</v>
      </c>
      <c r="D1609" s="702" t="s">
        <v>262</v>
      </c>
      <c r="E1609" s="702" t="s">
        <v>263</v>
      </c>
      <c r="F1609" s="702" t="s">
        <v>264</v>
      </c>
      <c r="G1609" s="702" t="s">
        <v>6630</v>
      </c>
      <c r="H1609" s="703">
        <v>42524</v>
      </c>
      <c r="I1609" s="704">
        <v>80</v>
      </c>
      <c r="J1609" s="704">
        <v>1</v>
      </c>
      <c r="K1609" s="704">
        <f t="shared" si="25"/>
        <v>80</v>
      </c>
      <c r="L1609" s="702"/>
      <c r="M1609" s="702" t="s">
        <v>304</v>
      </c>
      <c r="N1609" s="703">
        <v>42524</v>
      </c>
      <c r="O1609" s="702" t="s">
        <v>72</v>
      </c>
    </row>
    <row r="1610" spans="1:15" s="705" customFormat="1" x14ac:dyDescent="0.2">
      <c r="A1610" s="702" t="s">
        <v>890</v>
      </c>
      <c r="B1610" s="702" t="s">
        <v>900</v>
      </c>
      <c r="C1610" s="702" t="s">
        <v>891</v>
      </c>
      <c r="D1610" s="702" t="s">
        <v>6631</v>
      </c>
      <c r="E1610" s="702" t="s">
        <v>6632</v>
      </c>
      <c r="F1610" s="702" t="s">
        <v>6633</v>
      </c>
      <c r="G1610" s="702" t="s">
        <v>6634</v>
      </c>
      <c r="H1610" s="703">
        <v>42535</v>
      </c>
      <c r="I1610" s="704">
        <v>201.95</v>
      </c>
      <c r="J1610" s="704">
        <v>1</v>
      </c>
      <c r="K1610" s="704">
        <f t="shared" si="25"/>
        <v>201.95</v>
      </c>
      <c r="L1610" s="702" t="s">
        <v>6635</v>
      </c>
      <c r="M1610" s="702" t="s">
        <v>383</v>
      </c>
      <c r="N1610" s="703">
        <v>42535</v>
      </c>
      <c r="O1610" s="702" t="s">
        <v>72</v>
      </c>
    </row>
    <row r="1611" spans="1:15" s="705" customFormat="1" x14ac:dyDescent="0.2">
      <c r="A1611" s="702" t="s">
        <v>890</v>
      </c>
      <c r="B1611" s="702" t="s">
        <v>900</v>
      </c>
      <c r="C1611" s="702" t="s">
        <v>891</v>
      </c>
      <c r="D1611" s="702" t="s">
        <v>6636</v>
      </c>
      <c r="E1611" s="702" t="s">
        <v>6637</v>
      </c>
      <c r="F1611" s="702" t="s">
        <v>6638</v>
      </c>
      <c r="G1611" s="702" t="s">
        <v>6639</v>
      </c>
      <c r="H1611" s="703">
        <v>42531</v>
      </c>
      <c r="I1611" s="704">
        <v>179.08</v>
      </c>
      <c r="J1611" s="704">
        <v>1</v>
      </c>
      <c r="K1611" s="704">
        <f t="shared" si="25"/>
        <v>179.08</v>
      </c>
      <c r="L1611" s="702" t="s">
        <v>6640</v>
      </c>
      <c r="M1611" s="702" t="s">
        <v>383</v>
      </c>
      <c r="N1611" s="703">
        <v>42534</v>
      </c>
      <c r="O1611" s="702" t="s">
        <v>72</v>
      </c>
    </row>
    <row r="1612" spans="1:15" s="705" customFormat="1" x14ac:dyDescent="0.2">
      <c r="A1612" s="702" t="s">
        <v>890</v>
      </c>
      <c r="B1612" s="702" t="s">
        <v>900</v>
      </c>
      <c r="C1612" s="702" t="s">
        <v>891</v>
      </c>
      <c r="D1612" s="702" t="s">
        <v>6641</v>
      </c>
      <c r="E1612" s="702" t="s">
        <v>6642</v>
      </c>
      <c r="F1612" s="702" t="s">
        <v>6643</v>
      </c>
      <c r="G1612" s="702" t="s">
        <v>6644</v>
      </c>
      <c r="H1612" s="703">
        <v>42521</v>
      </c>
      <c r="I1612" s="704">
        <v>931.7</v>
      </c>
      <c r="J1612" s="704">
        <v>1</v>
      </c>
      <c r="K1612" s="704">
        <f t="shared" si="25"/>
        <v>931.7</v>
      </c>
      <c r="L1612" s="702"/>
      <c r="M1612" s="702" t="s">
        <v>303</v>
      </c>
      <c r="N1612" s="703">
        <v>42536</v>
      </c>
      <c r="O1612" s="702" t="s">
        <v>1735</v>
      </c>
    </row>
    <row r="1613" spans="1:15" s="705" customFormat="1" x14ac:dyDescent="0.2">
      <c r="A1613" s="702" t="s">
        <v>890</v>
      </c>
      <c r="B1613" s="702" t="s">
        <v>900</v>
      </c>
      <c r="C1613" s="702" t="s">
        <v>891</v>
      </c>
      <c r="D1613" s="702" t="s">
        <v>300</v>
      </c>
      <c r="E1613" s="702" t="s">
        <v>301</v>
      </c>
      <c r="F1613" s="702" t="s">
        <v>302</v>
      </c>
      <c r="G1613" s="702" t="s">
        <v>6645</v>
      </c>
      <c r="H1613" s="703">
        <v>42549</v>
      </c>
      <c r="I1613" s="704">
        <v>474.32</v>
      </c>
      <c r="J1613" s="704">
        <v>1</v>
      </c>
      <c r="K1613" s="704">
        <f t="shared" si="25"/>
        <v>474.32</v>
      </c>
      <c r="L1613" s="702" t="s">
        <v>6646</v>
      </c>
      <c r="M1613" s="702" t="s">
        <v>87</v>
      </c>
      <c r="N1613" s="703">
        <v>42550</v>
      </c>
      <c r="O1613" s="702" t="s">
        <v>72</v>
      </c>
    </row>
    <row r="1614" spans="1:15" s="705" customFormat="1" x14ac:dyDescent="0.2">
      <c r="A1614" s="702" t="s">
        <v>890</v>
      </c>
      <c r="B1614" s="702" t="s">
        <v>900</v>
      </c>
      <c r="C1614" s="702" t="s">
        <v>891</v>
      </c>
      <c r="D1614" s="702" t="s">
        <v>300</v>
      </c>
      <c r="E1614" s="702" t="s">
        <v>301</v>
      </c>
      <c r="F1614" s="702" t="s">
        <v>302</v>
      </c>
      <c r="G1614" s="702" t="s">
        <v>6647</v>
      </c>
      <c r="H1614" s="703">
        <v>42549</v>
      </c>
      <c r="I1614" s="704">
        <v>108.9</v>
      </c>
      <c r="J1614" s="704">
        <v>1</v>
      </c>
      <c r="K1614" s="704">
        <f t="shared" si="25"/>
        <v>108.9</v>
      </c>
      <c r="L1614" s="702" t="s">
        <v>6648</v>
      </c>
      <c r="M1614" s="702" t="s">
        <v>87</v>
      </c>
      <c r="N1614" s="703">
        <v>42550</v>
      </c>
      <c r="O1614" s="702" t="s">
        <v>72</v>
      </c>
    </row>
    <row r="1615" spans="1:15" s="705" customFormat="1" x14ac:dyDescent="0.2">
      <c r="A1615" s="702" t="s">
        <v>890</v>
      </c>
      <c r="B1615" s="702" t="s">
        <v>900</v>
      </c>
      <c r="C1615" s="702" t="s">
        <v>891</v>
      </c>
      <c r="D1615" s="702" t="s">
        <v>300</v>
      </c>
      <c r="E1615" s="702" t="s">
        <v>301</v>
      </c>
      <c r="F1615" s="702" t="s">
        <v>302</v>
      </c>
      <c r="G1615" s="702" t="s">
        <v>6649</v>
      </c>
      <c r="H1615" s="703">
        <v>42535</v>
      </c>
      <c r="I1615" s="704">
        <v>169.4</v>
      </c>
      <c r="J1615" s="704">
        <v>1</v>
      </c>
      <c r="K1615" s="704">
        <f t="shared" si="25"/>
        <v>169.4</v>
      </c>
      <c r="L1615" s="702" t="s">
        <v>6648</v>
      </c>
      <c r="M1615" s="702" t="s">
        <v>87</v>
      </c>
      <c r="N1615" s="703">
        <v>42536</v>
      </c>
      <c r="O1615" s="702" t="s">
        <v>72</v>
      </c>
    </row>
    <row r="1616" spans="1:15" s="705" customFormat="1" x14ac:dyDescent="0.2">
      <c r="A1616" s="702" t="s">
        <v>890</v>
      </c>
      <c r="B1616" s="702" t="s">
        <v>900</v>
      </c>
      <c r="C1616" s="702" t="s">
        <v>891</v>
      </c>
      <c r="D1616" s="702" t="s">
        <v>300</v>
      </c>
      <c r="E1616" s="702" t="s">
        <v>301</v>
      </c>
      <c r="F1616" s="702" t="s">
        <v>302</v>
      </c>
      <c r="G1616" s="702" t="s">
        <v>6650</v>
      </c>
      <c r="H1616" s="703">
        <v>42529</v>
      </c>
      <c r="I1616" s="704">
        <v>229.9</v>
      </c>
      <c r="J1616" s="704">
        <v>1</v>
      </c>
      <c r="K1616" s="704">
        <f t="shared" si="25"/>
        <v>229.9</v>
      </c>
      <c r="L1616" s="702" t="s">
        <v>6651</v>
      </c>
      <c r="M1616" s="702" t="s">
        <v>299</v>
      </c>
      <c r="N1616" s="703">
        <v>42530</v>
      </c>
      <c r="O1616" s="702" t="s">
        <v>72</v>
      </c>
    </row>
    <row r="1617" spans="1:15" s="705" customFormat="1" x14ac:dyDescent="0.2">
      <c r="A1617" s="702" t="s">
        <v>890</v>
      </c>
      <c r="B1617" s="702" t="s">
        <v>900</v>
      </c>
      <c r="C1617" s="702" t="s">
        <v>891</v>
      </c>
      <c r="D1617" s="702" t="s">
        <v>300</v>
      </c>
      <c r="E1617" s="702" t="s">
        <v>301</v>
      </c>
      <c r="F1617" s="702" t="s">
        <v>302</v>
      </c>
      <c r="G1617" s="702" t="s">
        <v>6652</v>
      </c>
      <c r="H1617" s="703">
        <v>42501</v>
      </c>
      <c r="I1617" s="704">
        <v>217.8</v>
      </c>
      <c r="J1617" s="704">
        <v>1</v>
      </c>
      <c r="K1617" s="704">
        <f t="shared" si="25"/>
        <v>217.8</v>
      </c>
      <c r="L1617" s="702" t="s">
        <v>6653</v>
      </c>
      <c r="M1617" s="702" t="s">
        <v>87</v>
      </c>
      <c r="N1617" s="703">
        <v>42535</v>
      </c>
      <c r="O1617" s="702" t="s">
        <v>72</v>
      </c>
    </row>
    <row r="1618" spans="1:15" s="705" customFormat="1" x14ac:dyDescent="0.2">
      <c r="A1618" s="702" t="s">
        <v>890</v>
      </c>
      <c r="B1618" s="702" t="s">
        <v>900</v>
      </c>
      <c r="C1618" s="702" t="s">
        <v>891</v>
      </c>
      <c r="D1618" s="702" t="s">
        <v>2072</v>
      </c>
      <c r="E1618" s="702" t="s">
        <v>2073</v>
      </c>
      <c r="F1618" s="702" t="s">
        <v>2074</v>
      </c>
      <c r="G1618" s="702" t="s">
        <v>6654</v>
      </c>
      <c r="H1618" s="703">
        <v>42544</v>
      </c>
      <c r="I1618" s="704">
        <v>315.81</v>
      </c>
      <c r="J1618" s="704">
        <v>1</v>
      </c>
      <c r="K1618" s="704">
        <f t="shared" si="25"/>
        <v>315.81</v>
      </c>
      <c r="L1618" s="702" t="s">
        <v>6655</v>
      </c>
      <c r="M1618" s="702" t="s">
        <v>1595</v>
      </c>
      <c r="N1618" s="703">
        <v>42548</v>
      </c>
      <c r="O1618" s="702" t="s">
        <v>72</v>
      </c>
    </row>
    <row r="1619" spans="1:15" s="705" customFormat="1" x14ac:dyDescent="0.2">
      <c r="A1619" s="702" t="s">
        <v>890</v>
      </c>
      <c r="B1619" s="702" t="s">
        <v>900</v>
      </c>
      <c r="C1619" s="702" t="s">
        <v>891</v>
      </c>
      <c r="D1619" s="702" t="s">
        <v>2072</v>
      </c>
      <c r="E1619" s="702" t="s">
        <v>2073</v>
      </c>
      <c r="F1619" s="702" t="s">
        <v>2074</v>
      </c>
      <c r="G1619" s="702" t="s">
        <v>6656</v>
      </c>
      <c r="H1619" s="703">
        <v>42543</v>
      </c>
      <c r="I1619" s="704">
        <v>1865.4</v>
      </c>
      <c r="J1619" s="704">
        <v>1</v>
      </c>
      <c r="K1619" s="704">
        <f t="shared" si="25"/>
        <v>1865.4</v>
      </c>
      <c r="L1619" s="702" t="s">
        <v>6657</v>
      </c>
      <c r="M1619" s="702" t="s">
        <v>5642</v>
      </c>
      <c r="N1619" s="703">
        <v>42543</v>
      </c>
      <c r="O1619" s="702" t="s">
        <v>72</v>
      </c>
    </row>
    <row r="1620" spans="1:15" s="705" customFormat="1" x14ac:dyDescent="0.2">
      <c r="A1620" s="702" t="s">
        <v>890</v>
      </c>
      <c r="B1620" s="702" t="s">
        <v>900</v>
      </c>
      <c r="C1620" s="702" t="s">
        <v>891</v>
      </c>
      <c r="D1620" s="702" t="s">
        <v>6658</v>
      </c>
      <c r="E1620" s="702" t="s">
        <v>6659</v>
      </c>
      <c r="F1620" s="702" t="s">
        <v>6660</v>
      </c>
      <c r="G1620" s="702" t="s">
        <v>6661</v>
      </c>
      <c r="H1620" s="703">
        <v>42537</v>
      </c>
      <c r="I1620" s="704">
        <v>74.22</v>
      </c>
      <c r="J1620" s="704">
        <v>1</v>
      </c>
      <c r="K1620" s="704">
        <f t="shared" si="25"/>
        <v>74.22</v>
      </c>
      <c r="L1620" s="702"/>
      <c r="M1620" s="702" t="s">
        <v>6256</v>
      </c>
      <c r="N1620" s="703">
        <v>42550</v>
      </c>
      <c r="O1620" s="702" t="s">
        <v>72</v>
      </c>
    </row>
    <row r="1621" spans="1:15" s="705" customFormat="1" x14ac:dyDescent="0.2">
      <c r="A1621" s="702" t="s">
        <v>890</v>
      </c>
      <c r="B1621" s="702" t="s">
        <v>900</v>
      </c>
      <c r="C1621" s="702" t="s">
        <v>891</v>
      </c>
      <c r="D1621" s="702" t="s">
        <v>6662</v>
      </c>
      <c r="E1621" s="702" t="s">
        <v>6663</v>
      </c>
      <c r="F1621" s="702" t="s">
        <v>6664</v>
      </c>
      <c r="G1621" s="702" t="s">
        <v>6665</v>
      </c>
      <c r="H1621" s="703">
        <v>42533</v>
      </c>
      <c r="I1621" s="704">
        <v>284.29000000000002</v>
      </c>
      <c r="J1621" s="704">
        <v>1</v>
      </c>
      <c r="K1621" s="704">
        <f t="shared" si="25"/>
        <v>284.29000000000002</v>
      </c>
      <c r="L1621" s="702" t="s">
        <v>6666</v>
      </c>
      <c r="M1621" s="702" t="s">
        <v>236</v>
      </c>
      <c r="N1621" s="703">
        <v>42538</v>
      </c>
      <c r="O1621" s="702" t="s">
        <v>72</v>
      </c>
    </row>
    <row r="1622" spans="1:15" s="705" customFormat="1" x14ac:dyDescent="0.2">
      <c r="A1622" s="702" t="s">
        <v>890</v>
      </c>
      <c r="B1622" s="702" t="s">
        <v>900</v>
      </c>
      <c r="C1622" s="702" t="s">
        <v>891</v>
      </c>
      <c r="D1622" s="702" t="s">
        <v>6667</v>
      </c>
      <c r="E1622" s="702" t="s">
        <v>6668</v>
      </c>
      <c r="F1622" s="702" t="s">
        <v>6669</v>
      </c>
      <c r="G1622" s="702" t="s">
        <v>6670</v>
      </c>
      <c r="H1622" s="703">
        <v>42548</v>
      </c>
      <c r="I1622" s="704">
        <v>659</v>
      </c>
      <c r="J1622" s="704">
        <v>1</v>
      </c>
      <c r="K1622" s="704">
        <f t="shared" si="25"/>
        <v>659</v>
      </c>
      <c r="L1622" s="702" t="s">
        <v>6671</v>
      </c>
      <c r="M1622" s="702" t="s">
        <v>4980</v>
      </c>
      <c r="N1622" s="703">
        <v>42551</v>
      </c>
      <c r="O1622" s="702" t="s">
        <v>72</v>
      </c>
    </row>
    <row r="1623" spans="1:15" s="705" customFormat="1" x14ac:dyDescent="0.2">
      <c r="A1623" s="702" t="s">
        <v>890</v>
      </c>
      <c r="B1623" s="702" t="s">
        <v>900</v>
      </c>
      <c r="C1623" s="702" t="s">
        <v>891</v>
      </c>
      <c r="D1623" s="702" t="s">
        <v>6672</v>
      </c>
      <c r="E1623" s="702" t="s">
        <v>6673</v>
      </c>
      <c r="F1623" s="702" t="s">
        <v>6674</v>
      </c>
      <c r="G1623" s="702" t="s">
        <v>6675</v>
      </c>
      <c r="H1623" s="703">
        <v>42546</v>
      </c>
      <c r="I1623" s="704">
        <v>251.2</v>
      </c>
      <c r="J1623" s="704">
        <v>1</v>
      </c>
      <c r="K1623" s="704">
        <f t="shared" si="25"/>
        <v>251.2</v>
      </c>
      <c r="L1623" s="702"/>
      <c r="M1623" s="702" t="s">
        <v>380</v>
      </c>
      <c r="N1623" s="703">
        <v>42548</v>
      </c>
      <c r="O1623" s="702" t="s">
        <v>72</v>
      </c>
    </row>
    <row r="1624" spans="1:15" s="705" customFormat="1" x14ac:dyDescent="0.2">
      <c r="A1624" s="702" t="s">
        <v>890</v>
      </c>
      <c r="B1624" s="702" t="s">
        <v>900</v>
      </c>
      <c r="C1624" s="702" t="s">
        <v>891</v>
      </c>
      <c r="D1624" s="702" t="s">
        <v>6676</v>
      </c>
      <c r="E1624" s="702" t="s">
        <v>6677</v>
      </c>
      <c r="F1624" s="702" t="s">
        <v>6678</v>
      </c>
      <c r="G1624" s="702" t="s">
        <v>6679</v>
      </c>
      <c r="H1624" s="703">
        <v>42534</v>
      </c>
      <c r="I1624" s="704">
        <v>61.71</v>
      </c>
      <c r="J1624" s="704">
        <v>1</v>
      </c>
      <c r="K1624" s="704">
        <f t="shared" si="25"/>
        <v>61.71</v>
      </c>
      <c r="L1624" s="702" t="s">
        <v>6680</v>
      </c>
      <c r="M1624" s="702" t="s">
        <v>419</v>
      </c>
      <c r="N1624" s="703">
        <v>42537</v>
      </c>
      <c r="O1624" s="702" t="s">
        <v>72</v>
      </c>
    </row>
    <row r="1625" spans="1:15" s="705" customFormat="1" x14ac:dyDescent="0.2">
      <c r="A1625" s="702" t="s">
        <v>890</v>
      </c>
      <c r="B1625" s="702" t="s">
        <v>900</v>
      </c>
      <c r="C1625" s="702" t="s">
        <v>891</v>
      </c>
      <c r="D1625" s="702" t="s">
        <v>542</v>
      </c>
      <c r="E1625" s="702" t="s">
        <v>543</v>
      </c>
      <c r="F1625" s="702" t="s">
        <v>544</v>
      </c>
      <c r="G1625" s="702" t="s">
        <v>6681</v>
      </c>
      <c r="H1625" s="703">
        <v>42536</v>
      </c>
      <c r="I1625" s="704">
        <v>336.36</v>
      </c>
      <c r="J1625" s="704">
        <v>1</v>
      </c>
      <c r="K1625" s="704">
        <f t="shared" si="25"/>
        <v>336.36</v>
      </c>
      <c r="L1625" s="702" t="s">
        <v>6682</v>
      </c>
      <c r="M1625" s="702" t="s">
        <v>132</v>
      </c>
      <c r="N1625" s="703">
        <v>42538</v>
      </c>
      <c r="O1625" s="702" t="s">
        <v>72</v>
      </c>
    </row>
    <row r="1626" spans="1:15" s="705" customFormat="1" x14ac:dyDescent="0.2">
      <c r="A1626" s="702" t="s">
        <v>890</v>
      </c>
      <c r="B1626" s="702" t="s">
        <v>900</v>
      </c>
      <c r="C1626" s="702" t="s">
        <v>891</v>
      </c>
      <c r="D1626" s="702" t="s">
        <v>542</v>
      </c>
      <c r="E1626" s="702" t="s">
        <v>543</v>
      </c>
      <c r="F1626" s="702" t="s">
        <v>544</v>
      </c>
      <c r="G1626" s="702" t="s">
        <v>6683</v>
      </c>
      <c r="H1626" s="703">
        <v>42536</v>
      </c>
      <c r="I1626" s="704">
        <v>458.07</v>
      </c>
      <c r="J1626" s="704">
        <v>1</v>
      </c>
      <c r="K1626" s="704">
        <f t="shared" si="25"/>
        <v>458.07</v>
      </c>
      <c r="L1626" s="702" t="s">
        <v>6684</v>
      </c>
      <c r="M1626" s="702" t="s">
        <v>132</v>
      </c>
      <c r="N1626" s="703">
        <v>42538</v>
      </c>
      <c r="O1626" s="702" t="s">
        <v>72</v>
      </c>
    </row>
    <row r="1627" spans="1:15" s="705" customFormat="1" x14ac:dyDescent="0.2">
      <c r="A1627" s="702" t="s">
        <v>890</v>
      </c>
      <c r="B1627" s="702" t="s">
        <v>900</v>
      </c>
      <c r="C1627" s="702" t="s">
        <v>891</v>
      </c>
      <c r="D1627" s="702" t="s">
        <v>6685</v>
      </c>
      <c r="E1627" s="702" t="s">
        <v>6686</v>
      </c>
      <c r="F1627" s="702" t="s">
        <v>6687</v>
      </c>
      <c r="G1627" s="702" t="s">
        <v>6688</v>
      </c>
      <c r="H1627" s="703">
        <v>42517</v>
      </c>
      <c r="I1627" s="704">
        <v>154.94999999999999</v>
      </c>
      <c r="J1627" s="704">
        <v>1</v>
      </c>
      <c r="K1627" s="704">
        <f t="shared" si="25"/>
        <v>154.94999999999999</v>
      </c>
      <c r="L1627" s="702"/>
      <c r="M1627" s="702" t="s">
        <v>3139</v>
      </c>
      <c r="N1627" s="703">
        <v>42531</v>
      </c>
      <c r="O1627" s="702" t="s">
        <v>72</v>
      </c>
    </row>
    <row r="1628" spans="1:15" s="705" customFormat="1" x14ac:dyDescent="0.2">
      <c r="A1628" s="702" t="s">
        <v>890</v>
      </c>
      <c r="B1628" s="702" t="s">
        <v>900</v>
      </c>
      <c r="C1628" s="702" t="s">
        <v>891</v>
      </c>
      <c r="D1628" s="702" t="s">
        <v>90</v>
      </c>
      <c r="E1628" s="702" t="s">
        <v>91</v>
      </c>
      <c r="F1628" s="702" t="s">
        <v>92</v>
      </c>
      <c r="G1628" s="702" t="s">
        <v>6705</v>
      </c>
      <c r="H1628" s="703">
        <v>42534</v>
      </c>
      <c r="I1628" s="704">
        <v>302.76</v>
      </c>
      <c r="J1628" s="704">
        <v>1</v>
      </c>
      <c r="K1628" s="704">
        <f t="shared" si="25"/>
        <v>302.76</v>
      </c>
      <c r="L1628" s="702" t="s">
        <v>6706</v>
      </c>
      <c r="M1628" s="702" t="s">
        <v>545</v>
      </c>
      <c r="N1628" s="703">
        <v>42536</v>
      </c>
      <c r="O1628" s="702" t="s">
        <v>72</v>
      </c>
    </row>
    <row r="1629" spans="1:15" s="705" customFormat="1" x14ac:dyDescent="0.2">
      <c r="A1629" s="702" t="s">
        <v>890</v>
      </c>
      <c r="B1629" s="702" t="s">
        <v>900</v>
      </c>
      <c r="C1629" s="702" t="s">
        <v>891</v>
      </c>
      <c r="D1629" s="702" t="s">
        <v>90</v>
      </c>
      <c r="E1629" s="702" t="s">
        <v>91</v>
      </c>
      <c r="F1629" s="702" t="s">
        <v>92</v>
      </c>
      <c r="G1629" s="702" t="s">
        <v>6711</v>
      </c>
      <c r="H1629" s="703">
        <v>42521</v>
      </c>
      <c r="I1629" s="704">
        <v>86.84</v>
      </c>
      <c r="J1629" s="704">
        <v>1</v>
      </c>
      <c r="K1629" s="704">
        <f t="shared" si="25"/>
        <v>86.84</v>
      </c>
      <c r="L1629" s="702" t="s">
        <v>6712</v>
      </c>
      <c r="M1629" s="702" t="s">
        <v>174</v>
      </c>
      <c r="N1629" s="703">
        <v>42522</v>
      </c>
      <c r="O1629" s="702" t="s">
        <v>72</v>
      </c>
    </row>
    <row r="1630" spans="1:15" s="705" customFormat="1" x14ac:dyDescent="0.2">
      <c r="A1630" s="702" t="s">
        <v>890</v>
      </c>
      <c r="B1630" s="702" t="s">
        <v>900</v>
      </c>
      <c r="C1630" s="702" t="s">
        <v>891</v>
      </c>
      <c r="D1630" s="702" t="s">
        <v>90</v>
      </c>
      <c r="E1630" s="702" t="s">
        <v>91</v>
      </c>
      <c r="F1630" s="702" t="s">
        <v>92</v>
      </c>
      <c r="G1630" s="702" t="s">
        <v>6713</v>
      </c>
      <c r="H1630" s="703">
        <v>42521</v>
      </c>
      <c r="I1630" s="704">
        <v>106.84</v>
      </c>
      <c r="J1630" s="704">
        <v>1</v>
      </c>
      <c r="K1630" s="704">
        <f t="shared" si="25"/>
        <v>106.84</v>
      </c>
      <c r="L1630" s="702" t="s">
        <v>6714</v>
      </c>
      <c r="M1630" s="702" t="s">
        <v>899</v>
      </c>
      <c r="N1630" s="703">
        <v>42522</v>
      </c>
      <c r="O1630" s="702" t="s">
        <v>72</v>
      </c>
    </row>
    <row r="1631" spans="1:15" s="705" customFormat="1" x14ac:dyDescent="0.2">
      <c r="A1631" s="702" t="s">
        <v>890</v>
      </c>
      <c r="B1631" s="702" t="s">
        <v>900</v>
      </c>
      <c r="C1631" s="702" t="s">
        <v>891</v>
      </c>
      <c r="D1631" s="702" t="s">
        <v>90</v>
      </c>
      <c r="E1631" s="702" t="s">
        <v>91</v>
      </c>
      <c r="F1631" s="702" t="s">
        <v>92</v>
      </c>
      <c r="G1631" s="702" t="s">
        <v>6715</v>
      </c>
      <c r="H1631" s="703">
        <v>42521</v>
      </c>
      <c r="I1631" s="704">
        <v>312.88</v>
      </c>
      <c r="J1631" s="704">
        <v>1</v>
      </c>
      <c r="K1631" s="704">
        <f t="shared" si="25"/>
        <v>312.88</v>
      </c>
      <c r="L1631" s="702" t="s">
        <v>3087</v>
      </c>
      <c r="M1631" s="702" t="s">
        <v>2831</v>
      </c>
      <c r="N1631" s="703">
        <v>42522</v>
      </c>
      <c r="O1631" s="702" t="s">
        <v>72</v>
      </c>
    </row>
    <row r="1632" spans="1:15" s="705" customFormat="1" x14ac:dyDescent="0.2">
      <c r="A1632" s="702" t="s">
        <v>890</v>
      </c>
      <c r="B1632" s="702" t="s">
        <v>900</v>
      </c>
      <c r="C1632" s="702" t="s">
        <v>891</v>
      </c>
      <c r="D1632" s="702" t="s">
        <v>90</v>
      </c>
      <c r="E1632" s="702" t="s">
        <v>91</v>
      </c>
      <c r="F1632" s="702" t="s">
        <v>92</v>
      </c>
      <c r="G1632" s="702" t="s">
        <v>6716</v>
      </c>
      <c r="H1632" s="703">
        <v>42521</v>
      </c>
      <c r="I1632" s="704">
        <v>100.37</v>
      </c>
      <c r="J1632" s="704">
        <v>1</v>
      </c>
      <c r="K1632" s="704">
        <f t="shared" si="25"/>
        <v>100.37</v>
      </c>
      <c r="L1632" s="702" t="s">
        <v>3087</v>
      </c>
      <c r="M1632" s="702" t="s">
        <v>2831</v>
      </c>
      <c r="N1632" s="703">
        <v>42522</v>
      </c>
      <c r="O1632" s="702" t="s">
        <v>72</v>
      </c>
    </row>
    <row r="1633" spans="1:15" s="705" customFormat="1" x14ac:dyDescent="0.2">
      <c r="A1633" s="702" t="s">
        <v>890</v>
      </c>
      <c r="B1633" s="702" t="s">
        <v>900</v>
      </c>
      <c r="C1633" s="702" t="s">
        <v>891</v>
      </c>
      <c r="D1633" s="702" t="s">
        <v>90</v>
      </c>
      <c r="E1633" s="702" t="s">
        <v>91</v>
      </c>
      <c r="F1633" s="702" t="s">
        <v>92</v>
      </c>
      <c r="G1633" s="702" t="s">
        <v>6717</v>
      </c>
      <c r="H1633" s="703">
        <v>42521</v>
      </c>
      <c r="I1633" s="704">
        <v>263.16000000000003</v>
      </c>
      <c r="J1633" s="704">
        <v>1</v>
      </c>
      <c r="K1633" s="704">
        <f t="shared" si="25"/>
        <v>263.16000000000003</v>
      </c>
      <c r="L1633" s="702" t="s">
        <v>3087</v>
      </c>
      <c r="M1633" s="702" t="s">
        <v>2831</v>
      </c>
      <c r="N1633" s="703">
        <v>42522</v>
      </c>
      <c r="O1633" s="702" t="s">
        <v>72</v>
      </c>
    </row>
    <row r="1634" spans="1:15" s="705" customFormat="1" x14ac:dyDescent="0.2">
      <c r="A1634" s="702" t="s">
        <v>890</v>
      </c>
      <c r="B1634" s="702" t="s">
        <v>900</v>
      </c>
      <c r="C1634" s="702" t="s">
        <v>891</v>
      </c>
      <c r="D1634" s="702" t="s">
        <v>90</v>
      </c>
      <c r="E1634" s="702" t="s">
        <v>91</v>
      </c>
      <c r="F1634" s="702" t="s">
        <v>92</v>
      </c>
      <c r="G1634" s="702" t="s">
        <v>6718</v>
      </c>
      <c r="H1634" s="703">
        <v>42521</v>
      </c>
      <c r="I1634" s="704">
        <v>420.7</v>
      </c>
      <c r="J1634" s="704">
        <v>1</v>
      </c>
      <c r="K1634" s="704">
        <f t="shared" si="25"/>
        <v>420.7</v>
      </c>
      <c r="L1634" s="702" t="s">
        <v>6719</v>
      </c>
      <c r="M1634" s="702" t="s">
        <v>2831</v>
      </c>
      <c r="N1634" s="703">
        <v>42522</v>
      </c>
      <c r="O1634" s="702" t="s">
        <v>72</v>
      </c>
    </row>
    <row r="1635" spans="1:15" s="705" customFormat="1" x14ac:dyDescent="0.2">
      <c r="A1635" s="702" t="s">
        <v>890</v>
      </c>
      <c r="B1635" s="702" t="s">
        <v>900</v>
      </c>
      <c r="C1635" s="702" t="s">
        <v>891</v>
      </c>
      <c r="D1635" s="702" t="s">
        <v>90</v>
      </c>
      <c r="E1635" s="702" t="s">
        <v>91</v>
      </c>
      <c r="F1635" s="702" t="s">
        <v>92</v>
      </c>
      <c r="G1635" s="702" t="s">
        <v>6720</v>
      </c>
      <c r="H1635" s="703">
        <v>42521</v>
      </c>
      <c r="I1635" s="704">
        <v>101.54</v>
      </c>
      <c r="J1635" s="704">
        <v>1</v>
      </c>
      <c r="K1635" s="704">
        <f t="shared" si="25"/>
        <v>101.54</v>
      </c>
      <c r="L1635" s="702" t="s">
        <v>6721</v>
      </c>
      <c r="M1635" s="702" t="s">
        <v>1568</v>
      </c>
      <c r="N1635" s="703">
        <v>42522</v>
      </c>
      <c r="O1635" s="702" t="s">
        <v>72</v>
      </c>
    </row>
    <row r="1636" spans="1:15" s="705" customFormat="1" x14ac:dyDescent="0.2">
      <c r="A1636" s="702" t="s">
        <v>890</v>
      </c>
      <c r="B1636" s="702" t="s">
        <v>900</v>
      </c>
      <c r="C1636" s="702" t="s">
        <v>891</v>
      </c>
      <c r="D1636" s="702" t="s">
        <v>90</v>
      </c>
      <c r="E1636" s="702" t="s">
        <v>91</v>
      </c>
      <c r="F1636" s="702" t="s">
        <v>92</v>
      </c>
      <c r="G1636" s="702" t="s">
        <v>6722</v>
      </c>
      <c r="H1636" s="703">
        <v>42521</v>
      </c>
      <c r="I1636" s="704">
        <v>511.04</v>
      </c>
      <c r="J1636" s="704">
        <v>1</v>
      </c>
      <c r="K1636" s="704">
        <f t="shared" si="25"/>
        <v>511.04</v>
      </c>
      <c r="L1636" s="702" t="s">
        <v>6723</v>
      </c>
      <c r="M1636" s="702" t="s">
        <v>132</v>
      </c>
      <c r="N1636" s="703">
        <v>42522</v>
      </c>
      <c r="O1636" s="702" t="s">
        <v>72</v>
      </c>
    </row>
    <row r="1637" spans="1:15" s="705" customFormat="1" x14ac:dyDescent="0.2">
      <c r="A1637" s="702" t="s">
        <v>890</v>
      </c>
      <c r="B1637" s="702" t="s">
        <v>900</v>
      </c>
      <c r="C1637" s="702" t="s">
        <v>891</v>
      </c>
      <c r="D1637" s="702" t="s">
        <v>90</v>
      </c>
      <c r="E1637" s="702" t="s">
        <v>91</v>
      </c>
      <c r="F1637" s="702" t="s">
        <v>92</v>
      </c>
      <c r="G1637" s="702" t="s">
        <v>6724</v>
      </c>
      <c r="H1637" s="703">
        <v>42521</v>
      </c>
      <c r="I1637" s="704">
        <v>149.05000000000001</v>
      </c>
      <c r="J1637" s="704">
        <v>1</v>
      </c>
      <c r="K1637" s="704">
        <f t="shared" si="25"/>
        <v>149.05000000000001</v>
      </c>
      <c r="L1637" s="702" t="s">
        <v>6710</v>
      </c>
      <c r="M1637" s="702" t="s">
        <v>132</v>
      </c>
      <c r="N1637" s="703">
        <v>42522</v>
      </c>
      <c r="O1637" s="702" t="s">
        <v>72</v>
      </c>
    </row>
    <row r="1638" spans="1:15" s="705" customFormat="1" x14ac:dyDescent="0.2">
      <c r="A1638" s="702" t="s">
        <v>890</v>
      </c>
      <c r="B1638" s="702" t="s">
        <v>900</v>
      </c>
      <c r="C1638" s="702" t="s">
        <v>891</v>
      </c>
      <c r="D1638" s="702" t="s">
        <v>90</v>
      </c>
      <c r="E1638" s="702" t="s">
        <v>91</v>
      </c>
      <c r="F1638" s="702" t="s">
        <v>92</v>
      </c>
      <c r="G1638" s="702" t="s">
        <v>6725</v>
      </c>
      <c r="H1638" s="703">
        <v>42521</v>
      </c>
      <c r="I1638" s="704">
        <v>144.28</v>
      </c>
      <c r="J1638" s="704">
        <v>1</v>
      </c>
      <c r="K1638" s="704">
        <f t="shared" si="25"/>
        <v>144.28</v>
      </c>
      <c r="L1638" s="702" t="s">
        <v>6726</v>
      </c>
      <c r="M1638" s="702" t="s">
        <v>132</v>
      </c>
      <c r="N1638" s="703">
        <v>42522</v>
      </c>
      <c r="O1638" s="702" t="s">
        <v>72</v>
      </c>
    </row>
    <row r="1639" spans="1:15" s="705" customFormat="1" x14ac:dyDescent="0.2">
      <c r="A1639" s="702" t="s">
        <v>890</v>
      </c>
      <c r="B1639" s="702" t="s">
        <v>900</v>
      </c>
      <c r="C1639" s="702" t="s">
        <v>891</v>
      </c>
      <c r="D1639" s="702" t="s">
        <v>90</v>
      </c>
      <c r="E1639" s="702" t="s">
        <v>91</v>
      </c>
      <c r="F1639" s="702" t="s">
        <v>92</v>
      </c>
      <c r="G1639" s="702" t="s">
        <v>6727</v>
      </c>
      <c r="H1639" s="703">
        <v>42521</v>
      </c>
      <c r="I1639" s="704">
        <v>138.13</v>
      </c>
      <c r="J1639" s="704">
        <v>1</v>
      </c>
      <c r="K1639" s="704">
        <f t="shared" si="25"/>
        <v>138.13</v>
      </c>
      <c r="L1639" s="702" t="s">
        <v>6728</v>
      </c>
      <c r="M1639" s="702" t="s">
        <v>132</v>
      </c>
      <c r="N1639" s="703">
        <v>42522</v>
      </c>
      <c r="O1639" s="702" t="s">
        <v>72</v>
      </c>
    </row>
    <row r="1640" spans="1:15" s="705" customFormat="1" x14ac:dyDescent="0.2">
      <c r="A1640" s="702" t="s">
        <v>890</v>
      </c>
      <c r="B1640" s="702" t="s">
        <v>900</v>
      </c>
      <c r="C1640" s="702" t="s">
        <v>891</v>
      </c>
      <c r="D1640" s="702" t="s">
        <v>90</v>
      </c>
      <c r="E1640" s="702" t="s">
        <v>91</v>
      </c>
      <c r="F1640" s="702" t="s">
        <v>92</v>
      </c>
      <c r="G1640" s="702" t="s">
        <v>6729</v>
      </c>
      <c r="H1640" s="703">
        <v>42521</v>
      </c>
      <c r="I1640" s="704">
        <v>107.45</v>
      </c>
      <c r="J1640" s="704">
        <v>1</v>
      </c>
      <c r="K1640" s="704">
        <f t="shared" si="25"/>
        <v>107.45</v>
      </c>
      <c r="L1640" s="702" t="s">
        <v>6730</v>
      </c>
      <c r="M1640" s="702" t="s">
        <v>132</v>
      </c>
      <c r="N1640" s="703">
        <v>42522</v>
      </c>
      <c r="O1640" s="702" t="s">
        <v>72</v>
      </c>
    </row>
    <row r="1641" spans="1:15" s="705" customFormat="1" x14ac:dyDescent="0.2">
      <c r="A1641" s="702" t="s">
        <v>890</v>
      </c>
      <c r="B1641" s="702" t="s">
        <v>900</v>
      </c>
      <c r="C1641" s="702" t="s">
        <v>891</v>
      </c>
      <c r="D1641" s="702" t="s">
        <v>90</v>
      </c>
      <c r="E1641" s="702" t="s">
        <v>91</v>
      </c>
      <c r="F1641" s="702" t="s">
        <v>92</v>
      </c>
      <c r="G1641" s="702" t="s">
        <v>6731</v>
      </c>
      <c r="H1641" s="703">
        <v>42521</v>
      </c>
      <c r="I1641" s="704">
        <v>69.209999999999994</v>
      </c>
      <c r="J1641" s="704">
        <v>1</v>
      </c>
      <c r="K1641" s="704">
        <f t="shared" si="25"/>
        <v>69.209999999999994</v>
      </c>
      <c r="L1641" s="702" t="s">
        <v>6732</v>
      </c>
      <c r="M1641" s="702" t="s">
        <v>174</v>
      </c>
      <c r="N1641" s="703">
        <v>42522</v>
      </c>
      <c r="O1641" s="702" t="s">
        <v>72</v>
      </c>
    </row>
    <row r="1642" spans="1:15" s="705" customFormat="1" x14ac:dyDescent="0.2">
      <c r="A1642" s="702" t="s">
        <v>890</v>
      </c>
      <c r="B1642" s="702" t="s">
        <v>900</v>
      </c>
      <c r="C1642" s="702" t="s">
        <v>891</v>
      </c>
      <c r="D1642" s="702" t="s">
        <v>90</v>
      </c>
      <c r="E1642" s="702" t="s">
        <v>91</v>
      </c>
      <c r="F1642" s="702" t="s">
        <v>92</v>
      </c>
      <c r="G1642" s="702" t="s">
        <v>6733</v>
      </c>
      <c r="H1642" s="703">
        <v>42521</v>
      </c>
      <c r="I1642" s="704">
        <v>46.46</v>
      </c>
      <c r="J1642" s="704">
        <v>1</v>
      </c>
      <c r="K1642" s="704">
        <f t="shared" si="25"/>
        <v>46.46</v>
      </c>
      <c r="L1642" s="702" t="s">
        <v>6734</v>
      </c>
      <c r="M1642" s="702" t="s">
        <v>174</v>
      </c>
      <c r="N1642" s="703">
        <v>42522</v>
      </c>
      <c r="O1642" s="702" t="s">
        <v>72</v>
      </c>
    </row>
    <row r="1643" spans="1:15" s="705" customFormat="1" x14ac:dyDescent="0.2">
      <c r="A1643" s="702" t="s">
        <v>890</v>
      </c>
      <c r="B1643" s="702" t="s">
        <v>900</v>
      </c>
      <c r="C1643" s="702" t="s">
        <v>891</v>
      </c>
      <c r="D1643" s="702" t="s">
        <v>90</v>
      </c>
      <c r="E1643" s="702" t="s">
        <v>91</v>
      </c>
      <c r="F1643" s="702" t="s">
        <v>92</v>
      </c>
      <c r="G1643" s="702" t="s">
        <v>6735</v>
      </c>
      <c r="H1643" s="703">
        <v>42521</v>
      </c>
      <c r="I1643" s="704">
        <v>24.94</v>
      </c>
      <c r="J1643" s="704">
        <v>1</v>
      </c>
      <c r="K1643" s="704">
        <f t="shared" si="25"/>
        <v>24.94</v>
      </c>
      <c r="L1643" s="702" t="s">
        <v>6736</v>
      </c>
      <c r="M1643" s="702" t="s">
        <v>132</v>
      </c>
      <c r="N1643" s="703">
        <v>42522</v>
      </c>
      <c r="O1643" s="702" t="s">
        <v>72</v>
      </c>
    </row>
    <row r="1644" spans="1:15" s="705" customFormat="1" x14ac:dyDescent="0.2">
      <c r="A1644" s="702" t="s">
        <v>890</v>
      </c>
      <c r="B1644" s="702" t="s">
        <v>900</v>
      </c>
      <c r="C1644" s="702" t="s">
        <v>891</v>
      </c>
      <c r="D1644" s="702" t="s">
        <v>90</v>
      </c>
      <c r="E1644" s="702" t="s">
        <v>91</v>
      </c>
      <c r="F1644" s="702" t="s">
        <v>92</v>
      </c>
      <c r="G1644" s="702" t="s">
        <v>6737</v>
      </c>
      <c r="H1644" s="703">
        <v>42521</v>
      </c>
      <c r="I1644" s="704">
        <v>1.5</v>
      </c>
      <c r="J1644" s="704">
        <v>1</v>
      </c>
      <c r="K1644" s="704">
        <f t="shared" si="25"/>
        <v>1.5</v>
      </c>
      <c r="L1644" s="702" t="s">
        <v>6710</v>
      </c>
      <c r="M1644" s="702" t="s">
        <v>132</v>
      </c>
      <c r="N1644" s="703">
        <v>42522</v>
      </c>
      <c r="O1644" s="702" t="s">
        <v>72</v>
      </c>
    </row>
    <row r="1645" spans="1:15" s="705" customFormat="1" x14ac:dyDescent="0.2">
      <c r="A1645" s="702" t="s">
        <v>890</v>
      </c>
      <c r="B1645" s="702" t="s">
        <v>900</v>
      </c>
      <c r="C1645" s="702" t="s">
        <v>891</v>
      </c>
      <c r="D1645" s="702" t="s">
        <v>90</v>
      </c>
      <c r="E1645" s="702" t="s">
        <v>91</v>
      </c>
      <c r="F1645" s="702" t="s">
        <v>92</v>
      </c>
      <c r="G1645" s="702" t="s">
        <v>6738</v>
      </c>
      <c r="H1645" s="703">
        <v>42521</v>
      </c>
      <c r="I1645" s="704">
        <v>328.71</v>
      </c>
      <c r="J1645" s="704">
        <v>1</v>
      </c>
      <c r="K1645" s="704">
        <f t="shared" si="25"/>
        <v>328.71</v>
      </c>
      <c r="L1645" s="702" t="s">
        <v>6739</v>
      </c>
      <c r="M1645" s="702" t="s">
        <v>1558</v>
      </c>
      <c r="N1645" s="703">
        <v>42522</v>
      </c>
      <c r="O1645" s="702" t="s">
        <v>72</v>
      </c>
    </row>
    <row r="1646" spans="1:15" s="705" customFormat="1" x14ac:dyDescent="0.2">
      <c r="A1646" s="702" t="s">
        <v>890</v>
      </c>
      <c r="B1646" s="702" t="s">
        <v>900</v>
      </c>
      <c r="C1646" s="702" t="s">
        <v>891</v>
      </c>
      <c r="D1646" s="702" t="s">
        <v>90</v>
      </c>
      <c r="E1646" s="702" t="s">
        <v>91</v>
      </c>
      <c r="F1646" s="702" t="s">
        <v>92</v>
      </c>
      <c r="G1646" s="702" t="s">
        <v>6740</v>
      </c>
      <c r="H1646" s="703">
        <v>42521</v>
      </c>
      <c r="I1646" s="704">
        <v>108.9</v>
      </c>
      <c r="J1646" s="704">
        <v>1</v>
      </c>
      <c r="K1646" s="704">
        <f t="shared" si="25"/>
        <v>108.9</v>
      </c>
      <c r="L1646" s="702" t="s">
        <v>6741</v>
      </c>
      <c r="M1646" s="702" t="s">
        <v>182</v>
      </c>
      <c r="N1646" s="703">
        <v>42522</v>
      </c>
      <c r="O1646" s="702" t="s">
        <v>460</v>
      </c>
    </row>
    <row r="1647" spans="1:15" s="705" customFormat="1" x14ac:dyDescent="0.2">
      <c r="A1647" s="702" t="s">
        <v>890</v>
      </c>
      <c r="B1647" s="702" t="s">
        <v>900</v>
      </c>
      <c r="C1647" s="702" t="s">
        <v>891</v>
      </c>
      <c r="D1647" s="702" t="s">
        <v>90</v>
      </c>
      <c r="E1647" s="702" t="s">
        <v>91</v>
      </c>
      <c r="F1647" s="702" t="s">
        <v>92</v>
      </c>
      <c r="G1647" s="702" t="s">
        <v>6742</v>
      </c>
      <c r="H1647" s="703">
        <v>42521</v>
      </c>
      <c r="I1647" s="704">
        <v>43.56</v>
      </c>
      <c r="J1647" s="704">
        <v>1</v>
      </c>
      <c r="K1647" s="704">
        <f t="shared" si="25"/>
        <v>43.56</v>
      </c>
      <c r="L1647" s="702" t="s">
        <v>6743</v>
      </c>
      <c r="M1647" s="702" t="s">
        <v>182</v>
      </c>
      <c r="N1647" s="703">
        <v>42522</v>
      </c>
      <c r="O1647" s="702" t="s">
        <v>460</v>
      </c>
    </row>
    <row r="1648" spans="1:15" s="705" customFormat="1" x14ac:dyDescent="0.2">
      <c r="A1648" s="702" t="s">
        <v>890</v>
      </c>
      <c r="B1648" s="702" t="s">
        <v>900</v>
      </c>
      <c r="C1648" s="702" t="s">
        <v>891</v>
      </c>
      <c r="D1648" s="702" t="s">
        <v>90</v>
      </c>
      <c r="E1648" s="702" t="s">
        <v>91</v>
      </c>
      <c r="F1648" s="702" t="s">
        <v>92</v>
      </c>
      <c r="G1648" s="702" t="s">
        <v>6744</v>
      </c>
      <c r="H1648" s="703">
        <v>42521</v>
      </c>
      <c r="I1648" s="704">
        <v>206.04</v>
      </c>
      <c r="J1648" s="704">
        <v>1</v>
      </c>
      <c r="K1648" s="704">
        <f t="shared" si="25"/>
        <v>206.04</v>
      </c>
      <c r="L1648" s="702"/>
      <c r="M1648" s="702" t="s">
        <v>4833</v>
      </c>
      <c r="N1648" s="703">
        <v>42522</v>
      </c>
      <c r="O1648" s="702" t="s">
        <v>72</v>
      </c>
    </row>
    <row r="1649" spans="1:15" s="705" customFormat="1" x14ac:dyDescent="0.2">
      <c r="A1649" s="702" t="s">
        <v>890</v>
      </c>
      <c r="B1649" s="702" t="s">
        <v>900</v>
      </c>
      <c r="C1649" s="702" t="s">
        <v>891</v>
      </c>
      <c r="D1649" s="702" t="s">
        <v>90</v>
      </c>
      <c r="E1649" s="702" t="s">
        <v>91</v>
      </c>
      <c r="F1649" s="702" t="s">
        <v>92</v>
      </c>
      <c r="G1649" s="702" t="s">
        <v>6745</v>
      </c>
      <c r="H1649" s="703">
        <v>42521</v>
      </c>
      <c r="I1649" s="704">
        <v>64.739999999999995</v>
      </c>
      <c r="J1649" s="704">
        <v>1</v>
      </c>
      <c r="K1649" s="704">
        <f t="shared" si="25"/>
        <v>64.739999999999995</v>
      </c>
      <c r="L1649" s="702" t="s">
        <v>6746</v>
      </c>
      <c r="M1649" s="702" t="s">
        <v>899</v>
      </c>
      <c r="N1649" s="703">
        <v>42522</v>
      </c>
      <c r="O1649" s="702" t="s">
        <v>72</v>
      </c>
    </row>
    <row r="1650" spans="1:15" s="705" customFormat="1" x14ac:dyDescent="0.2">
      <c r="A1650" s="702" t="s">
        <v>890</v>
      </c>
      <c r="B1650" s="702" t="s">
        <v>900</v>
      </c>
      <c r="C1650" s="702" t="s">
        <v>891</v>
      </c>
      <c r="D1650" s="702" t="s">
        <v>90</v>
      </c>
      <c r="E1650" s="702" t="s">
        <v>91</v>
      </c>
      <c r="F1650" s="702" t="s">
        <v>92</v>
      </c>
      <c r="G1650" s="702" t="s">
        <v>6747</v>
      </c>
      <c r="H1650" s="703">
        <v>42521</v>
      </c>
      <c r="I1650" s="704">
        <v>112.7</v>
      </c>
      <c r="J1650" s="704">
        <v>1</v>
      </c>
      <c r="K1650" s="704">
        <f t="shared" si="25"/>
        <v>112.7</v>
      </c>
      <c r="L1650" s="702" t="s">
        <v>6748</v>
      </c>
      <c r="M1650" s="702" t="s">
        <v>2102</v>
      </c>
      <c r="N1650" s="703">
        <v>42522</v>
      </c>
      <c r="O1650" s="702" t="s">
        <v>72</v>
      </c>
    </row>
    <row r="1651" spans="1:15" s="705" customFormat="1" x14ac:dyDescent="0.2">
      <c r="A1651" s="702" t="s">
        <v>890</v>
      </c>
      <c r="B1651" s="702" t="s">
        <v>900</v>
      </c>
      <c r="C1651" s="702" t="s">
        <v>891</v>
      </c>
      <c r="D1651" s="702" t="s">
        <v>90</v>
      </c>
      <c r="E1651" s="702" t="s">
        <v>91</v>
      </c>
      <c r="F1651" s="702" t="s">
        <v>92</v>
      </c>
      <c r="G1651" s="702" t="s">
        <v>6749</v>
      </c>
      <c r="H1651" s="703">
        <v>42521</v>
      </c>
      <c r="I1651" s="704">
        <v>1048.95</v>
      </c>
      <c r="J1651" s="704">
        <v>1</v>
      </c>
      <c r="K1651" s="704">
        <f t="shared" si="25"/>
        <v>1048.95</v>
      </c>
      <c r="L1651" s="702" t="s">
        <v>3123</v>
      </c>
      <c r="M1651" s="702" t="s">
        <v>383</v>
      </c>
      <c r="N1651" s="703">
        <v>42522</v>
      </c>
      <c r="O1651" s="702" t="s">
        <v>72</v>
      </c>
    </row>
    <row r="1652" spans="1:15" s="705" customFormat="1" x14ac:dyDescent="0.2">
      <c r="A1652" s="702" t="s">
        <v>890</v>
      </c>
      <c r="B1652" s="702" t="s">
        <v>900</v>
      </c>
      <c r="C1652" s="702" t="s">
        <v>891</v>
      </c>
      <c r="D1652" s="702" t="s">
        <v>90</v>
      </c>
      <c r="E1652" s="702" t="s">
        <v>91</v>
      </c>
      <c r="F1652" s="702" t="s">
        <v>92</v>
      </c>
      <c r="G1652" s="702" t="s">
        <v>6750</v>
      </c>
      <c r="H1652" s="703">
        <v>42521</v>
      </c>
      <c r="I1652" s="704">
        <v>318.17</v>
      </c>
      <c r="J1652" s="704">
        <v>1</v>
      </c>
      <c r="K1652" s="704">
        <f t="shared" si="25"/>
        <v>318.17</v>
      </c>
      <c r="L1652" s="702" t="s">
        <v>6751</v>
      </c>
      <c r="M1652" s="702" t="s">
        <v>218</v>
      </c>
      <c r="N1652" s="703">
        <v>42522</v>
      </c>
      <c r="O1652" s="702" t="s">
        <v>72</v>
      </c>
    </row>
    <row r="1653" spans="1:15" s="705" customFormat="1" x14ac:dyDescent="0.2">
      <c r="A1653" s="702" t="s">
        <v>890</v>
      </c>
      <c r="B1653" s="702" t="s">
        <v>900</v>
      </c>
      <c r="C1653" s="702" t="s">
        <v>891</v>
      </c>
      <c r="D1653" s="702" t="s">
        <v>90</v>
      </c>
      <c r="E1653" s="702" t="s">
        <v>91</v>
      </c>
      <c r="F1653" s="702" t="s">
        <v>92</v>
      </c>
      <c r="G1653" s="702" t="s">
        <v>6752</v>
      </c>
      <c r="H1653" s="703">
        <v>42521</v>
      </c>
      <c r="I1653" s="704">
        <v>290.01</v>
      </c>
      <c r="J1653" s="704">
        <v>1</v>
      </c>
      <c r="K1653" s="704">
        <f t="shared" si="25"/>
        <v>290.01</v>
      </c>
      <c r="L1653" s="702" t="s">
        <v>6753</v>
      </c>
      <c r="M1653" s="702" t="s">
        <v>218</v>
      </c>
      <c r="N1653" s="703">
        <v>42522</v>
      </c>
      <c r="O1653" s="702" t="s">
        <v>72</v>
      </c>
    </row>
    <row r="1654" spans="1:15" s="705" customFormat="1" x14ac:dyDescent="0.2">
      <c r="A1654" s="702" t="s">
        <v>890</v>
      </c>
      <c r="B1654" s="702" t="s">
        <v>900</v>
      </c>
      <c r="C1654" s="702" t="s">
        <v>891</v>
      </c>
      <c r="D1654" s="702" t="s">
        <v>90</v>
      </c>
      <c r="E1654" s="702" t="s">
        <v>91</v>
      </c>
      <c r="F1654" s="702" t="s">
        <v>92</v>
      </c>
      <c r="G1654" s="702" t="s">
        <v>6754</v>
      </c>
      <c r="H1654" s="703">
        <v>42521</v>
      </c>
      <c r="I1654" s="704">
        <v>59.7</v>
      </c>
      <c r="J1654" s="704">
        <v>1</v>
      </c>
      <c r="K1654" s="704">
        <f t="shared" si="25"/>
        <v>59.7</v>
      </c>
      <c r="L1654" s="702" t="s">
        <v>6755</v>
      </c>
      <c r="M1654" s="702" t="s">
        <v>769</v>
      </c>
      <c r="N1654" s="703">
        <v>42522</v>
      </c>
      <c r="O1654" s="702" t="s">
        <v>72</v>
      </c>
    </row>
    <row r="1655" spans="1:15" s="705" customFormat="1" x14ac:dyDescent="0.2">
      <c r="A1655" s="702" t="s">
        <v>890</v>
      </c>
      <c r="B1655" s="702" t="s">
        <v>900</v>
      </c>
      <c r="C1655" s="702" t="s">
        <v>891</v>
      </c>
      <c r="D1655" s="702" t="s">
        <v>90</v>
      </c>
      <c r="E1655" s="702" t="s">
        <v>91</v>
      </c>
      <c r="F1655" s="702" t="s">
        <v>92</v>
      </c>
      <c r="G1655" s="702" t="s">
        <v>6758</v>
      </c>
      <c r="H1655" s="703">
        <v>42459</v>
      </c>
      <c r="I1655" s="704">
        <v>73.19</v>
      </c>
      <c r="J1655" s="704">
        <v>1</v>
      </c>
      <c r="K1655" s="704">
        <f t="shared" si="25"/>
        <v>73.19</v>
      </c>
      <c r="L1655" s="702"/>
      <c r="M1655" s="702" t="s">
        <v>6757</v>
      </c>
      <c r="N1655" s="703">
        <v>42548</v>
      </c>
      <c r="O1655" s="702" t="s">
        <v>72</v>
      </c>
    </row>
    <row r="1656" spans="1:15" s="705" customFormat="1" x14ac:dyDescent="0.2">
      <c r="A1656" s="702" t="s">
        <v>890</v>
      </c>
      <c r="B1656" s="702" t="s">
        <v>900</v>
      </c>
      <c r="C1656" s="702" t="s">
        <v>891</v>
      </c>
      <c r="D1656" s="702" t="s">
        <v>90</v>
      </c>
      <c r="E1656" s="702" t="s">
        <v>91</v>
      </c>
      <c r="F1656" s="702" t="s">
        <v>92</v>
      </c>
      <c r="G1656" s="702" t="s">
        <v>6759</v>
      </c>
      <c r="H1656" s="703">
        <v>42521</v>
      </c>
      <c r="I1656" s="704">
        <v>527.82000000000005</v>
      </c>
      <c r="J1656" s="704">
        <v>1</v>
      </c>
      <c r="K1656" s="704">
        <f t="shared" si="25"/>
        <v>527.82000000000005</v>
      </c>
      <c r="L1656" s="702" t="s">
        <v>6760</v>
      </c>
      <c r="M1656" s="702" t="s">
        <v>104</v>
      </c>
      <c r="N1656" s="703">
        <v>42522</v>
      </c>
      <c r="O1656" s="702" t="s">
        <v>72</v>
      </c>
    </row>
    <row r="1657" spans="1:15" s="705" customFormat="1" x14ac:dyDescent="0.2">
      <c r="A1657" s="702" t="s">
        <v>890</v>
      </c>
      <c r="B1657" s="702" t="s">
        <v>900</v>
      </c>
      <c r="C1657" s="702" t="s">
        <v>891</v>
      </c>
      <c r="D1657" s="702" t="s">
        <v>296</v>
      </c>
      <c r="E1657" s="702" t="s">
        <v>297</v>
      </c>
      <c r="F1657" s="702" t="s">
        <v>298</v>
      </c>
      <c r="G1657" s="702" t="s">
        <v>6761</v>
      </c>
      <c r="H1657" s="703">
        <v>42551</v>
      </c>
      <c r="I1657" s="704">
        <v>334.5</v>
      </c>
      <c r="J1657" s="704">
        <v>1</v>
      </c>
      <c r="K1657" s="704">
        <f t="shared" si="25"/>
        <v>334.5</v>
      </c>
      <c r="L1657" s="702" t="s">
        <v>6762</v>
      </c>
      <c r="M1657" s="702" t="s">
        <v>299</v>
      </c>
      <c r="N1657" s="703">
        <v>42551</v>
      </c>
      <c r="O1657" s="702" t="s">
        <v>72</v>
      </c>
    </row>
    <row r="1658" spans="1:15" s="705" customFormat="1" x14ac:dyDescent="0.2">
      <c r="A1658" s="702" t="s">
        <v>890</v>
      </c>
      <c r="B1658" s="702" t="s">
        <v>900</v>
      </c>
      <c r="C1658" s="702" t="s">
        <v>891</v>
      </c>
      <c r="D1658" s="702" t="s">
        <v>296</v>
      </c>
      <c r="E1658" s="702" t="s">
        <v>297</v>
      </c>
      <c r="F1658" s="702" t="s">
        <v>298</v>
      </c>
      <c r="G1658" s="702" t="s">
        <v>1609</v>
      </c>
      <c r="H1658" s="703">
        <v>42548</v>
      </c>
      <c r="I1658" s="704">
        <v>344.85</v>
      </c>
      <c r="J1658" s="704">
        <v>1</v>
      </c>
      <c r="K1658" s="704">
        <f t="shared" si="25"/>
        <v>344.85</v>
      </c>
      <c r="L1658" s="702" t="s">
        <v>6763</v>
      </c>
      <c r="M1658" s="702" t="s">
        <v>299</v>
      </c>
      <c r="N1658" s="703">
        <v>42548</v>
      </c>
      <c r="O1658" s="702" t="s">
        <v>72</v>
      </c>
    </row>
    <row r="1659" spans="1:15" s="705" customFormat="1" x14ac:dyDescent="0.2">
      <c r="A1659" s="702" t="s">
        <v>890</v>
      </c>
      <c r="B1659" s="702" t="s">
        <v>900</v>
      </c>
      <c r="C1659" s="702" t="s">
        <v>891</v>
      </c>
      <c r="D1659" s="702" t="s">
        <v>296</v>
      </c>
      <c r="E1659" s="702" t="s">
        <v>297</v>
      </c>
      <c r="F1659" s="702" t="s">
        <v>298</v>
      </c>
      <c r="G1659" s="702" t="s">
        <v>6764</v>
      </c>
      <c r="H1659" s="703">
        <v>42544</v>
      </c>
      <c r="I1659" s="704">
        <v>319.44</v>
      </c>
      <c r="J1659" s="704">
        <v>1</v>
      </c>
      <c r="K1659" s="704">
        <f t="shared" si="25"/>
        <v>319.44</v>
      </c>
      <c r="L1659" s="702" t="s">
        <v>6765</v>
      </c>
      <c r="M1659" s="702" t="s">
        <v>167</v>
      </c>
      <c r="N1659" s="703">
        <v>42544</v>
      </c>
      <c r="O1659" s="702" t="s">
        <v>72</v>
      </c>
    </row>
    <row r="1660" spans="1:15" s="705" customFormat="1" x14ac:dyDescent="0.2">
      <c r="A1660" s="702" t="s">
        <v>890</v>
      </c>
      <c r="B1660" s="702" t="s">
        <v>900</v>
      </c>
      <c r="C1660" s="702" t="s">
        <v>891</v>
      </c>
      <c r="D1660" s="702" t="s">
        <v>296</v>
      </c>
      <c r="E1660" s="702" t="s">
        <v>297</v>
      </c>
      <c r="F1660" s="702" t="s">
        <v>298</v>
      </c>
      <c r="G1660" s="702" t="s">
        <v>1612</v>
      </c>
      <c r="H1660" s="703">
        <v>42544</v>
      </c>
      <c r="I1660" s="704">
        <v>344.85</v>
      </c>
      <c r="J1660" s="704">
        <v>1</v>
      </c>
      <c r="K1660" s="704">
        <f t="shared" si="25"/>
        <v>344.85</v>
      </c>
      <c r="L1660" s="702" t="s">
        <v>6766</v>
      </c>
      <c r="M1660" s="702" t="s">
        <v>87</v>
      </c>
      <c r="N1660" s="703">
        <v>42544</v>
      </c>
      <c r="O1660" s="702" t="s">
        <v>72</v>
      </c>
    </row>
    <row r="1661" spans="1:15" s="705" customFormat="1" x14ac:dyDescent="0.2">
      <c r="A1661" s="702" t="s">
        <v>890</v>
      </c>
      <c r="B1661" s="702" t="s">
        <v>900</v>
      </c>
      <c r="C1661" s="702" t="s">
        <v>891</v>
      </c>
      <c r="D1661" s="702" t="s">
        <v>1126</v>
      </c>
      <c r="E1661" s="702" t="s">
        <v>1127</v>
      </c>
      <c r="F1661" s="702" t="s">
        <v>1128</v>
      </c>
      <c r="G1661" s="702" t="s">
        <v>6767</v>
      </c>
      <c r="H1661" s="703">
        <v>42550</v>
      </c>
      <c r="I1661" s="704">
        <v>156.94</v>
      </c>
      <c r="J1661" s="704">
        <v>1</v>
      </c>
      <c r="K1661" s="704">
        <f t="shared" si="25"/>
        <v>156.94</v>
      </c>
      <c r="L1661" s="702" t="s">
        <v>6768</v>
      </c>
      <c r="M1661" s="702" t="s">
        <v>4589</v>
      </c>
      <c r="N1661" s="703">
        <v>42550</v>
      </c>
      <c r="O1661" s="702" t="s">
        <v>72</v>
      </c>
    </row>
    <row r="1662" spans="1:15" s="705" customFormat="1" x14ac:dyDescent="0.2">
      <c r="A1662" s="702" t="s">
        <v>890</v>
      </c>
      <c r="B1662" s="702" t="s">
        <v>900</v>
      </c>
      <c r="C1662" s="702" t="s">
        <v>891</v>
      </c>
      <c r="D1662" s="702" t="s">
        <v>255</v>
      </c>
      <c r="E1662" s="702" t="s">
        <v>256</v>
      </c>
      <c r="F1662" s="702" t="s">
        <v>257</v>
      </c>
      <c r="G1662" s="702" t="s">
        <v>6769</v>
      </c>
      <c r="H1662" s="703">
        <v>42542</v>
      </c>
      <c r="I1662" s="704">
        <v>57</v>
      </c>
      <c r="J1662" s="704">
        <v>1</v>
      </c>
      <c r="K1662" s="704">
        <f t="shared" si="25"/>
        <v>57</v>
      </c>
      <c r="L1662" s="702"/>
      <c r="M1662" s="702" t="s">
        <v>340</v>
      </c>
      <c r="N1662" s="703">
        <v>42543</v>
      </c>
      <c r="O1662" s="702" t="s">
        <v>72</v>
      </c>
    </row>
    <row r="1663" spans="1:15" s="705" customFormat="1" x14ac:dyDescent="0.2">
      <c r="A1663" s="702" t="s">
        <v>890</v>
      </c>
      <c r="B1663" s="702" t="s">
        <v>900</v>
      </c>
      <c r="C1663" s="702" t="s">
        <v>891</v>
      </c>
      <c r="D1663" s="702" t="s">
        <v>255</v>
      </c>
      <c r="E1663" s="702" t="s">
        <v>256</v>
      </c>
      <c r="F1663" s="702" t="s">
        <v>257</v>
      </c>
      <c r="G1663" s="702" t="s">
        <v>6770</v>
      </c>
      <c r="H1663" s="703">
        <v>42542</v>
      </c>
      <c r="I1663" s="704">
        <v>363</v>
      </c>
      <c r="J1663" s="704">
        <v>1</v>
      </c>
      <c r="K1663" s="704">
        <f t="shared" si="25"/>
        <v>363</v>
      </c>
      <c r="L1663" s="702"/>
      <c r="M1663" s="702" t="s">
        <v>87</v>
      </c>
      <c r="N1663" s="703">
        <v>42543</v>
      </c>
      <c r="O1663" s="702" t="s">
        <v>72</v>
      </c>
    </row>
    <row r="1664" spans="1:15" s="705" customFormat="1" x14ac:dyDescent="0.2">
      <c r="A1664" s="702" t="s">
        <v>890</v>
      </c>
      <c r="B1664" s="702" t="s">
        <v>900</v>
      </c>
      <c r="C1664" s="702" t="s">
        <v>891</v>
      </c>
      <c r="D1664" s="702" t="s">
        <v>255</v>
      </c>
      <c r="E1664" s="702" t="s">
        <v>256</v>
      </c>
      <c r="F1664" s="702" t="s">
        <v>257</v>
      </c>
      <c r="G1664" s="702" t="s">
        <v>6771</v>
      </c>
      <c r="H1664" s="703">
        <v>42542</v>
      </c>
      <c r="I1664" s="704">
        <v>51.59</v>
      </c>
      <c r="J1664" s="704">
        <v>1</v>
      </c>
      <c r="K1664" s="704">
        <f t="shared" si="25"/>
        <v>51.59</v>
      </c>
      <c r="L1664" s="702"/>
      <c r="M1664" s="702" t="s">
        <v>1963</v>
      </c>
      <c r="N1664" s="703">
        <v>42543</v>
      </c>
      <c r="O1664" s="702" t="s">
        <v>72</v>
      </c>
    </row>
    <row r="1665" spans="1:15" s="705" customFormat="1" x14ac:dyDescent="0.2">
      <c r="A1665" s="702" t="s">
        <v>890</v>
      </c>
      <c r="B1665" s="702" t="s">
        <v>900</v>
      </c>
      <c r="C1665" s="702" t="s">
        <v>891</v>
      </c>
      <c r="D1665" s="702" t="s">
        <v>255</v>
      </c>
      <c r="E1665" s="702" t="s">
        <v>256</v>
      </c>
      <c r="F1665" s="702" t="s">
        <v>257</v>
      </c>
      <c r="G1665" s="702" t="s">
        <v>6772</v>
      </c>
      <c r="H1665" s="703">
        <v>42541</v>
      </c>
      <c r="I1665" s="704">
        <v>3.99</v>
      </c>
      <c r="J1665" s="704">
        <v>1</v>
      </c>
      <c r="K1665" s="704">
        <f t="shared" si="25"/>
        <v>3.99</v>
      </c>
      <c r="L1665" s="702"/>
      <c r="M1665" s="702" t="s">
        <v>283</v>
      </c>
      <c r="N1665" s="703">
        <v>42543</v>
      </c>
      <c r="O1665" s="702" t="s">
        <v>72</v>
      </c>
    </row>
    <row r="1666" spans="1:15" s="705" customFormat="1" x14ac:dyDescent="0.2">
      <c r="A1666" s="702" t="s">
        <v>890</v>
      </c>
      <c r="B1666" s="702" t="s">
        <v>900</v>
      </c>
      <c r="C1666" s="702" t="s">
        <v>891</v>
      </c>
      <c r="D1666" s="702" t="s">
        <v>255</v>
      </c>
      <c r="E1666" s="702" t="s">
        <v>256</v>
      </c>
      <c r="F1666" s="702" t="s">
        <v>257</v>
      </c>
      <c r="G1666" s="702" t="s">
        <v>6773</v>
      </c>
      <c r="H1666" s="703">
        <v>42537</v>
      </c>
      <c r="I1666" s="704">
        <v>3.3</v>
      </c>
      <c r="J1666" s="704">
        <v>1</v>
      </c>
      <c r="K1666" s="704">
        <f t="shared" si="25"/>
        <v>3.3</v>
      </c>
      <c r="L1666" s="702"/>
      <c r="M1666" s="702" t="s">
        <v>88</v>
      </c>
      <c r="N1666" s="703">
        <v>42543</v>
      </c>
      <c r="O1666" s="702" t="s">
        <v>72</v>
      </c>
    </row>
    <row r="1667" spans="1:15" s="705" customFormat="1" x14ac:dyDescent="0.2">
      <c r="A1667" s="702" t="s">
        <v>890</v>
      </c>
      <c r="B1667" s="702" t="s">
        <v>900</v>
      </c>
      <c r="C1667" s="702" t="s">
        <v>891</v>
      </c>
      <c r="D1667" s="702" t="s">
        <v>255</v>
      </c>
      <c r="E1667" s="702" t="s">
        <v>256</v>
      </c>
      <c r="F1667" s="702" t="s">
        <v>257</v>
      </c>
      <c r="G1667" s="702" t="s">
        <v>6774</v>
      </c>
      <c r="H1667" s="703">
        <v>42537</v>
      </c>
      <c r="I1667" s="704">
        <v>23.6</v>
      </c>
      <c r="J1667" s="704">
        <v>1</v>
      </c>
      <c r="K1667" s="704">
        <f t="shared" ref="K1667:K1730" si="26">I1667*J1667</f>
        <v>23.6</v>
      </c>
      <c r="L1667" s="702"/>
      <c r="M1667" s="702" t="s">
        <v>4346</v>
      </c>
      <c r="N1667" s="703">
        <v>42543</v>
      </c>
      <c r="O1667" s="702" t="s">
        <v>72</v>
      </c>
    </row>
    <row r="1668" spans="1:15" s="705" customFormat="1" x14ac:dyDescent="0.2">
      <c r="A1668" s="702" t="s">
        <v>890</v>
      </c>
      <c r="B1668" s="702" t="s">
        <v>900</v>
      </c>
      <c r="C1668" s="702" t="s">
        <v>891</v>
      </c>
      <c r="D1668" s="702" t="s">
        <v>255</v>
      </c>
      <c r="E1668" s="702" t="s">
        <v>256</v>
      </c>
      <c r="F1668" s="702" t="s">
        <v>257</v>
      </c>
      <c r="G1668" s="702" t="s">
        <v>6775</v>
      </c>
      <c r="H1668" s="703">
        <v>42537</v>
      </c>
      <c r="I1668" s="704">
        <v>140.36000000000001</v>
      </c>
      <c r="J1668" s="704">
        <v>1</v>
      </c>
      <c r="K1668" s="704">
        <f t="shared" si="26"/>
        <v>140.36000000000001</v>
      </c>
      <c r="L1668" s="702"/>
      <c r="M1668" s="702" t="s">
        <v>1569</v>
      </c>
      <c r="N1668" s="703">
        <v>42543</v>
      </c>
      <c r="O1668" s="702" t="s">
        <v>72</v>
      </c>
    </row>
    <row r="1669" spans="1:15" s="705" customFormat="1" x14ac:dyDescent="0.2">
      <c r="A1669" s="702" t="s">
        <v>890</v>
      </c>
      <c r="B1669" s="702" t="s">
        <v>900</v>
      </c>
      <c r="C1669" s="702" t="s">
        <v>891</v>
      </c>
      <c r="D1669" s="702" t="s">
        <v>255</v>
      </c>
      <c r="E1669" s="702" t="s">
        <v>256</v>
      </c>
      <c r="F1669" s="702" t="s">
        <v>257</v>
      </c>
      <c r="G1669" s="702" t="s">
        <v>6776</v>
      </c>
      <c r="H1669" s="703">
        <v>42535</v>
      </c>
      <c r="I1669" s="704">
        <v>140.36000000000001</v>
      </c>
      <c r="J1669" s="704">
        <v>1</v>
      </c>
      <c r="K1669" s="704">
        <f t="shared" si="26"/>
        <v>140.36000000000001</v>
      </c>
      <c r="L1669" s="702"/>
      <c r="M1669" s="702" t="s">
        <v>383</v>
      </c>
      <c r="N1669" s="703">
        <v>42543</v>
      </c>
      <c r="O1669" s="702" t="s">
        <v>72</v>
      </c>
    </row>
    <row r="1670" spans="1:15" s="705" customFormat="1" x14ac:dyDescent="0.2">
      <c r="A1670" s="702" t="s">
        <v>890</v>
      </c>
      <c r="B1670" s="702" t="s">
        <v>900</v>
      </c>
      <c r="C1670" s="702" t="s">
        <v>891</v>
      </c>
      <c r="D1670" s="702" t="s">
        <v>255</v>
      </c>
      <c r="E1670" s="702" t="s">
        <v>256</v>
      </c>
      <c r="F1670" s="702" t="s">
        <v>257</v>
      </c>
      <c r="G1670" s="702" t="s">
        <v>6777</v>
      </c>
      <c r="H1670" s="703">
        <v>42535</v>
      </c>
      <c r="I1670" s="704">
        <v>433.71</v>
      </c>
      <c r="J1670" s="704">
        <v>1</v>
      </c>
      <c r="K1670" s="704">
        <f t="shared" si="26"/>
        <v>433.71</v>
      </c>
      <c r="L1670" s="702"/>
      <c r="M1670" s="702" t="s">
        <v>2243</v>
      </c>
      <c r="N1670" s="703">
        <v>42543</v>
      </c>
      <c r="O1670" s="702" t="s">
        <v>72</v>
      </c>
    </row>
    <row r="1671" spans="1:15" s="705" customFormat="1" x14ac:dyDescent="0.2">
      <c r="A1671" s="702" t="s">
        <v>890</v>
      </c>
      <c r="B1671" s="702" t="s">
        <v>900</v>
      </c>
      <c r="C1671" s="702" t="s">
        <v>891</v>
      </c>
      <c r="D1671" s="702" t="s">
        <v>255</v>
      </c>
      <c r="E1671" s="702" t="s">
        <v>256</v>
      </c>
      <c r="F1671" s="702" t="s">
        <v>257</v>
      </c>
      <c r="G1671" s="702" t="s">
        <v>6778</v>
      </c>
      <c r="H1671" s="703">
        <v>42535</v>
      </c>
      <c r="I1671" s="704">
        <v>635.25</v>
      </c>
      <c r="J1671" s="704">
        <v>1</v>
      </c>
      <c r="K1671" s="704">
        <f t="shared" si="26"/>
        <v>635.25</v>
      </c>
      <c r="L1671" s="702"/>
      <c r="M1671" s="702" t="s">
        <v>182</v>
      </c>
      <c r="N1671" s="703">
        <v>42543</v>
      </c>
      <c r="O1671" s="702" t="s">
        <v>72</v>
      </c>
    </row>
    <row r="1672" spans="1:15" s="705" customFormat="1" x14ac:dyDescent="0.2">
      <c r="A1672" s="702" t="s">
        <v>890</v>
      </c>
      <c r="B1672" s="702" t="s">
        <v>900</v>
      </c>
      <c r="C1672" s="702" t="s">
        <v>891</v>
      </c>
      <c r="D1672" s="702" t="s">
        <v>255</v>
      </c>
      <c r="E1672" s="702" t="s">
        <v>256</v>
      </c>
      <c r="F1672" s="702" t="s">
        <v>257</v>
      </c>
      <c r="G1672" s="702" t="s">
        <v>6779</v>
      </c>
      <c r="H1672" s="703">
        <v>42535</v>
      </c>
      <c r="I1672" s="704">
        <v>93.15</v>
      </c>
      <c r="J1672" s="704">
        <v>1</v>
      </c>
      <c r="K1672" s="704">
        <f t="shared" si="26"/>
        <v>93.15</v>
      </c>
      <c r="L1672" s="702"/>
      <c r="M1672" s="702" t="s">
        <v>1963</v>
      </c>
      <c r="N1672" s="703">
        <v>42543</v>
      </c>
      <c r="O1672" s="702" t="s">
        <v>72</v>
      </c>
    </row>
    <row r="1673" spans="1:15" s="705" customFormat="1" x14ac:dyDescent="0.2">
      <c r="A1673" s="702" t="s">
        <v>890</v>
      </c>
      <c r="B1673" s="702" t="s">
        <v>900</v>
      </c>
      <c r="C1673" s="702" t="s">
        <v>891</v>
      </c>
      <c r="D1673" s="702" t="s">
        <v>255</v>
      </c>
      <c r="E1673" s="702" t="s">
        <v>256</v>
      </c>
      <c r="F1673" s="702" t="s">
        <v>257</v>
      </c>
      <c r="G1673" s="702" t="s">
        <v>6780</v>
      </c>
      <c r="H1673" s="703">
        <v>42535</v>
      </c>
      <c r="I1673" s="704">
        <v>29.17</v>
      </c>
      <c r="J1673" s="704">
        <v>1</v>
      </c>
      <c r="K1673" s="704">
        <f t="shared" si="26"/>
        <v>29.17</v>
      </c>
      <c r="L1673" s="702"/>
      <c r="M1673" s="702" t="s">
        <v>1963</v>
      </c>
      <c r="N1673" s="703">
        <v>42543</v>
      </c>
      <c r="O1673" s="702" t="s">
        <v>72</v>
      </c>
    </row>
    <row r="1674" spans="1:15" s="705" customFormat="1" x14ac:dyDescent="0.2">
      <c r="A1674" s="702" t="s">
        <v>890</v>
      </c>
      <c r="B1674" s="702" t="s">
        <v>900</v>
      </c>
      <c r="C1674" s="702" t="s">
        <v>891</v>
      </c>
      <c r="D1674" s="702" t="s">
        <v>255</v>
      </c>
      <c r="E1674" s="702" t="s">
        <v>256</v>
      </c>
      <c r="F1674" s="702" t="s">
        <v>257</v>
      </c>
      <c r="G1674" s="702" t="s">
        <v>6781</v>
      </c>
      <c r="H1674" s="703">
        <v>42535</v>
      </c>
      <c r="I1674" s="704">
        <v>177.66</v>
      </c>
      <c r="J1674" s="704">
        <v>1</v>
      </c>
      <c r="K1674" s="704">
        <f t="shared" si="26"/>
        <v>177.66</v>
      </c>
      <c r="L1674" s="702"/>
      <c r="M1674" s="702" t="s">
        <v>875</v>
      </c>
      <c r="N1674" s="703">
        <v>42543</v>
      </c>
      <c r="O1674" s="702" t="s">
        <v>72</v>
      </c>
    </row>
    <row r="1675" spans="1:15" s="705" customFormat="1" x14ac:dyDescent="0.2">
      <c r="A1675" s="702" t="s">
        <v>890</v>
      </c>
      <c r="B1675" s="702" t="s">
        <v>900</v>
      </c>
      <c r="C1675" s="702" t="s">
        <v>891</v>
      </c>
      <c r="D1675" s="702" t="s">
        <v>255</v>
      </c>
      <c r="E1675" s="702" t="s">
        <v>256</v>
      </c>
      <c r="F1675" s="702" t="s">
        <v>257</v>
      </c>
      <c r="G1675" s="702" t="s">
        <v>6782</v>
      </c>
      <c r="H1675" s="703">
        <v>42535</v>
      </c>
      <c r="I1675" s="704">
        <v>26.6</v>
      </c>
      <c r="J1675" s="704">
        <v>1</v>
      </c>
      <c r="K1675" s="704">
        <f t="shared" si="26"/>
        <v>26.6</v>
      </c>
      <c r="L1675" s="702"/>
      <c r="M1675" s="702" t="s">
        <v>932</v>
      </c>
      <c r="N1675" s="703">
        <v>42543</v>
      </c>
      <c r="O1675" s="702" t="s">
        <v>72</v>
      </c>
    </row>
    <row r="1676" spans="1:15" s="705" customFormat="1" x14ac:dyDescent="0.2">
      <c r="A1676" s="702" t="s">
        <v>890</v>
      </c>
      <c r="B1676" s="702" t="s">
        <v>900</v>
      </c>
      <c r="C1676" s="702" t="s">
        <v>891</v>
      </c>
      <c r="D1676" s="702" t="s">
        <v>255</v>
      </c>
      <c r="E1676" s="702" t="s">
        <v>256</v>
      </c>
      <c r="F1676" s="702" t="s">
        <v>257</v>
      </c>
      <c r="G1676" s="702" t="s">
        <v>6783</v>
      </c>
      <c r="H1676" s="703">
        <v>42535</v>
      </c>
      <c r="I1676" s="704">
        <v>5.0599999999999996</v>
      </c>
      <c r="J1676" s="704">
        <v>1</v>
      </c>
      <c r="K1676" s="704">
        <f t="shared" si="26"/>
        <v>5.0599999999999996</v>
      </c>
      <c r="L1676" s="702"/>
      <c r="M1676" s="702" t="s">
        <v>674</v>
      </c>
      <c r="N1676" s="703">
        <v>42543</v>
      </c>
      <c r="O1676" s="702" t="s">
        <v>72</v>
      </c>
    </row>
    <row r="1677" spans="1:15" s="705" customFormat="1" x14ac:dyDescent="0.2">
      <c r="A1677" s="702" t="s">
        <v>890</v>
      </c>
      <c r="B1677" s="702" t="s">
        <v>900</v>
      </c>
      <c r="C1677" s="702" t="s">
        <v>891</v>
      </c>
      <c r="D1677" s="702" t="s">
        <v>255</v>
      </c>
      <c r="E1677" s="702" t="s">
        <v>256</v>
      </c>
      <c r="F1677" s="702" t="s">
        <v>257</v>
      </c>
      <c r="G1677" s="702" t="s">
        <v>6784</v>
      </c>
      <c r="H1677" s="703">
        <v>42535</v>
      </c>
      <c r="I1677" s="704">
        <v>12.6</v>
      </c>
      <c r="J1677" s="704">
        <v>1</v>
      </c>
      <c r="K1677" s="704">
        <f t="shared" si="26"/>
        <v>12.6</v>
      </c>
      <c r="L1677" s="702"/>
      <c r="M1677" s="702" t="s">
        <v>1761</v>
      </c>
      <c r="N1677" s="703">
        <v>42543</v>
      </c>
      <c r="O1677" s="702" t="s">
        <v>72</v>
      </c>
    </row>
    <row r="1678" spans="1:15" s="705" customFormat="1" x14ac:dyDescent="0.2">
      <c r="A1678" s="702" t="s">
        <v>890</v>
      </c>
      <c r="B1678" s="702" t="s">
        <v>900</v>
      </c>
      <c r="C1678" s="702" t="s">
        <v>891</v>
      </c>
      <c r="D1678" s="702" t="s">
        <v>255</v>
      </c>
      <c r="E1678" s="702" t="s">
        <v>256</v>
      </c>
      <c r="F1678" s="702" t="s">
        <v>257</v>
      </c>
      <c r="G1678" s="702" t="s">
        <v>6785</v>
      </c>
      <c r="H1678" s="703">
        <v>42535</v>
      </c>
      <c r="I1678" s="704">
        <v>276.56</v>
      </c>
      <c r="J1678" s="704">
        <v>1</v>
      </c>
      <c r="K1678" s="704">
        <f t="shared" si="26"/>
        <v>276.56</v>
      </c>
      <c r="L1678" s="702"/>
      <c r="M1678" s="702" t="s">
        <v>3821</v>
      </c>
      <c r="N1678" s="703">
        <v>42543</v>
      </c>
      <c r="O1678" s="702" t="s">
        <v>72</v>
      </c>
    </row>
    <row r="1679" spans="1:15" s="705" customFormat="1" x14ac:dyDescent="0.2">
      <c r="A1679" s="702" t="s">
        <v>890</v>
      </c>
      <c r="B1679" s="702" t="s">
        <v>900</v>
      </c>
      <c r="C1679" s="702" t="s">
        <v>891</v>
      </c>
      <c r="D1679" s="702" t="s">
        <v>255</v>
      </c>
      <c r="E1679" s="702" t="s">
        <v>256</v>
      </c>
      <c r="F1679" s="702" t="s">
        <v>257</v>
      </c>
      <c r="G1679" s="702" t="s">
        <v>6786</v>
      </c>
      <c r="H1679" s="703">
        <v>42535</v>
      </c>
      <c r="I1679" s="704">
        <v>2.4700000000000002</v>
      </c>
      <c r="J1679" s="704">
        <v>1</v>
      </c>
      <c r="K1679" s="704">
        <f t="shared" si="26"/>
        <v>2.4700000000000002</v>
      </c>
      <c r="L1679" s="702"/>
      <c r="M1679" s="702" t="s">
        <v>378</v>
      </c>
      <c r="N1679" s="703">
        <v>42543</v>
      </c>
      <c r="O1679" s="702" t="s">
        <v>72</v>
      </c>
    </row>
    <row r="1680" spans="1:15" s="705" customFormat="1" x14ac:dyDescent="0.2">
      <c r="A1680" s="702" t="s">
        <v>890</v>
      </c>
      <c r="B1680" s="702" t="s">
        <v>900</v>
      </c>
      <c r="C1680" s="702" t="s">
        <v>891</v>
      </c>
      <c r="D1680" s="702" t="s">
        <v>255</v>
      </c>
      <c r="E1680" s="702" t="s">
        <v>256</v>
      </c>
      <c r="F1680" s="702" t="s">
        <v>257</v>
      </c>
      <c r="G1680" s="702" t="s">
        <v>6787</v>
      </c>
      <c r="H1680" s="703">
        <v>42535</v>
      </c>
      <c r="I1680" s="704">
        <v>2.34</v>
      </c>
      <c r="J1680" s="704">
        <v>1</v>
      </c>
      <c r="K1680" s="704">
        <f t="shared" si="26"/>
        <v>2.34</v>
      </c>
      <c r="L1680" s="702"/>
      <c r="M1680" s="702" t="s">
        <v>1569</v>
      </c>
      <c r="N1680" s="703">
        <v>42543</v>
      </c>
      <c r="O1680" s="702" t="s">
        <v>72</v>
      </c>
    </row>
    <row r="1681" spans="1:15" s="705" customFormat="1" x14ac:dyDescent="0.2">
      <c r="A1681" s="702" t="s">
        <v>890</v>
      </c>
      <c r="B1681" s="702" t="s">
        <v>900</v>
      </c>
      <c r="C1681" s="702" t="s">
        <v>891</v>
      </c>
      <c r="D1681" s="702" t="s">
        <v>255</v>
      </c>
      <c r="E1681" s="702" t="s">
        <v>256</v>
      </c>
      <c r="F1681" s="702" t="s">
        <v>257</v>
      </c>
      <c r="G1681" s="702" t="s">
        <v>6788</v>
      </c>
      <c r="H1681" s="703">
        <v>42534</v>
      </c>
      <c r="I1681" s="704">
        <v>648.58000000000004</v>
      </c>
      <c r="J1681" s="704">
        <v>1</v>
      </c>
      <c r="K1681" s="704">
        <f t="shared" si="26"/>
        <v>648.58000000000004</v>
      </c>
      <c r="L1681" s="702"/>
      <c r="M1681" s="702" t="s">
        <v>1569</v>
      </c>
      <c r="N1681" s="703">
        <v>42543</v>
      </c>
      <c r="O1681" s="702" t="s">
        <v>72</v>
      </c>
    </row>
    <row r="1682" spans="1:15" s="705" customFormat="1" x14ac:dyDescent="0.2">
      <c r="A1682" s="702" t="s">
        <v>890</v>
      </c>
      <c r="B1682" s="702" t="s">
        <v>900</v>
      </c>
      <c r="C1682" s="702" t="s">
        <v>891</v>
      </c>
      <c r="D1682" s="702" t="s">
        <v>255</v>
      </c>
      <c r="E1682" s="702" t="s">
        <v>256</v>
      </c>
      <c r="F1682" s="702" t="s">
        <v>257</v>
      </c>
      <c r="G1682" s="702" t="s">
        <v>6789</v>
      </c>
      <c r="H1682" s="703">
        <v>42534</v>
      </c>
      <c r="I1682" s="704">
        <v>55.22</v>
      </c>
      <c r="J1682" s="704">
        <v>1</v>
      </c>
      <c r="K1682" s="704">
        <f t="shared" si="26"/>
        <v>55.22</v>
      </c>
      <c r="L1682" s="702"/>
      <c r="M1682" s="702" t="s">
        <v>378</v>
      </c>
      <c r="N1682" s="703">
        <v>42543</v>
      </c>
      <c r="O1682" s="702" t="s">
        <v>72</v>
      </c>
    </row>
    <row r="1683" spans="1:15" s="705" customFormat="1" x14ac:dyDescent="0.2">
      <c r="A1683" s="702" t="s">
        <v>890</v>
      </c>
      <c r="B1683" s="702" t="s">
        <v>900</v>
      </c>
      <c r="C1683" s="702" t="s">
        <v>891</v>
      </c>
      <c r="D1683" s="702" t="s">
        <v>255</v>
      </c>
      <c r="E1683" s="702" t="s">
        <v>256</v>
      </c>
      <c r="F1683" s="702" t="s">
        <v>257</v>
      </c>
      <c r="G1683" s="702" t="s">
        <v>6790</v>
      </c>
      <c r="H1683" s="703">
        <v>42534</v>
      </c>
      <c r="I1683" s="704">
        <v>112.57</v>
      </c>
      <c r="J1683" s="704">
        <v>1</v>
      </c>
      <c r="K1683" s="704">
        <f t="shared" si="26"/>
        <v>112.57</v>
      </c>
      <c r="L1683" s="702"/>
      <c r="M1683" s="702" t="s">
        <v>6791</v>
      </c>
      <c r="N1683" s="703">
        <v>42543</v>
      </c>
      <c r="O1683" s="702" t="s">
        <v>72</v>
      </c>
    </row>
    <row r="1684" spans="1:15" s="705" customFormat="1" x14ac:dyDescent="0.2">
      <c r="A1684" s="702" t="s">
        <v>890</v>
      </c>
      <c r="B1684" s="702" t="s">
        <v>900</v>
      </c>
      <c r="C1684" s="702" t="s">
        <v>891</v>
      </c>
      <c r="D1684" s="702" t="s">
        <v>255</v>
      </c>
      <c r="E1684" s="702" t="s">
        <v>256</v>
      </c>
      <c r="F1684" s="702" t="s">
        <v>257</v>
      </c>
      <c r="G1684" s="702" t="s">
        <v>6792</v>
      </c>
      <c r="H1684" s="703">
        <v>42534</v>
      </c>
      <c r="I1684" s="704">
        <v>1049.4100000000001</v>
      </c>
      <c r="J1684" s="704">
        <v>1</v>
      </c>
      <c r="K1684" s="704">
        <f t="shared" si="26"/>
        <v>1049.4100000000001</v>
      </c>
      <c r="L1684" s="702"/>
      <c r="M1684" s="702" t="s">
        <v>674</v>
      </c>
      <c r="N1684" s="703">
        <v>42543</v>
      </c>
      <c r="O1684" s="702" t="s">
        <v>72</v>
      </c>
    </row>
    <row r="1685" spans="1:15" s="705" customFormat="1" x14ac:dyDescent="0.2">
      <c r="A1685" s="702" t="s">
        <v>890</v>
      </c>
      <c r="B1685" s="702" t="s">
        <v>900</v>
      </c>
      <c r="C1685" s="702" t="s">
        <v>891</v>
      </c>
      <c r="D1685" s="702" t="s">
        <v>255</v>
      </c>
      <c r="E1685" s="702" t="s">
        <v>256</v>
      </c>
      <c r="F1685" s="702" t="s">
        <v>257</v>
      </c>
      <c r="G1685" s="702" t="s">
        <v>6793</v>
      </c>
      <c r="H1685" s="703">
        <v>42534</v>
      </c>
      <c r="I1685" s="704">
        <v>93.3</v>
      </c>
      <c r="J1685" s="704">
        <v>1</v>
      </c>
      <c r="K1685" s="704">
        <f t="shared" si="26"/>
        <v>93.3</v>
      </c>
      <c r="L1685" s="702"/>
      <c r="M1685" s="702" t="s">
        <v>2458</v>
      </c>
      <c r="N1685" s="703">
        <v>42543</v>
      </c>
      <c r="O1685" s="702" t="s">
        <v>72</v>
      </c>
    </row>
    <row r="1686" spans="1:15" s="705" customFormat="1" x14ac:dyDescent="0.2">
      <c r="A1686" s="702" t="s">
        <v>890</v>
      </c>
      <c r="B1686" s="702" t="s">
        <v>900</v>
      </c>
      <c r="C1686" s="702" t="s">
        <v>891</v>
      </c>
      <c r="D1686" s="702" t="s">
        <v>255</v>
      </c>
      <c r="E1686" s="702" t="s">
        <v>256</v>
      </c>
      <c r="F1686" s="702" t="s">
        <v>257</v>
      </c>
      <c r="G1686" s="702" t="s">
        <v>6794</v>
      </c>
      <c r="H1686" s="703">
        <v>42534</v>
      </c>
      <c r="I1686" s="704">
        <v>12.05</v>
      </c>
      <c r="J1686" s="704">
        <v>1</v>
      </c>
      <c r="K1686" s="704">
        <f t="shared" si="26"/>
        <v>12.05</v>
      </c>
      <c r="L1686" s="702"/>
      <c r="M1686" s="702" t="s">
        <v>6795</v>
      </c>
      <c r="N1686" s="703">
        <v>42543</v>
      </c>
      <c r="O1686" s="702" t="s">
        <v>72</v>
      </c>
    </row>
    <row r="1687" spans="1:15" s="705" customFormat="1" x14ac:dyDescent="0.2">
      <c r="A1687" s="702" t="s">
        <v>890</v>
      </c>
      <c r="B1687" s="702" t="s">
        <v>900</v>
      </c>
      <c r="C1687" s="702" t="s">
        <v>891</v>
      </c>
      <c r="D1687" s="702" t="s">
        <v>255</v>
      </c>
      <c r="E1687" s="702" t="s">
        <v>256</v>
      </c>
      <c r="F1687" s="702" t="s">
        <v>257</v>
      </c>
      <c r="G1687" s="702" t="s">
        <v>6796</v>
      </c>
      <c r="H1687" s="703">
        <v>42534</v>
      </c>
      <c r="I1687" s="704">
        <v>21.2</v>
      </c>
      <c r="J1687" s="704">
        <v>1</v>
      </c>
      <c r="K1687" s="704">
        <f t="shared" si="26"/>
        <v>21.2</v>
      </c>
      <c r="L1687" s="702"/>
      <c r="M1687" s="702" t="s">
        <v>6795</v>
      </c>
      <c r="N1687" s="703">
        <v>42543</v>
      </c>
      <c r="O1687" s="702" t="s">
        <v>72</v>
      </c>
    </row>
    <row r="1688" spans="1:15" s="705" customFormat="1" x14ac:dyDescent="0.2">
      <c r="A1688" s="702" t="s">
        <v>890</v>
      </c>
      <c r="B1688" s="702" t="s">
        <v>900</v>
      </c>
      <c r="C1688" s="702" t="s">
        <v>891</v>
      </c>
      <c r="D1688" s="702" t="s">
        <v>255</v>
      </c>
      <c r="E1688" s="702" t="s">
        <v>256</v>
      </c>
      <c r="F1688" s="702" t="s">
        <v>257</v>
      </c>
      <c r="G1688" s="702" t="s">
        <v>6797</v>
      </c>
      <c r="H1688" s="703">
        <v>42534</v>
      </c>
      <c r="I1688" s="704">
        <v>28.7</v>
      </c>
      <c r="J1688" s="704">
        <v>1</v>
      </c>
      <c r="K1688" s="704">
        <f t="shared" si="26"/>
        <v>28.7</v>
      </c>
      <c r="L1688" s="702"/>
      <c r="M1688" s="702" t="s">
        <v>6798</v>
      </c>
      <c r="N1688" s="703">
        <v>42543</v>
      </c>
      <c r="O1688" s="702" t="s">
        <v>72</v>
      </c>
    </row>
    <row r="1689" spans="1:15" s="705" customFormat="1" x14ac:dyDescent="0.2">
      <c r="A1689" s="702" t="s">
        <v>890</v>
      </c>
      <c r="B1689" s="702" t="s">
        <v>900</v>
      </c>
      <c r="C1689" s="702" t="s">
        <v>891</v>
      </c>
      <c r="D1689" s="702" t="s">
        <v>255</v>
      </c>
      <c r="E1689" s="702" t="s">
        <v>256</v>
      </c>
      <c r="F1689" s="702" t="s">
        <v>257</v>
      </c>
      <c r="G1689" s="702" t="s">
        <v>6799</v>
      </c>
      <c r="H1689" s="703">
        <v>42534</v>
      </c>
      <c r="I1689" s="704">
        <v>1.5</v>
      </c>
      <c r="J1689" s="704">
        <v>1</v>
      </c>
      <c r="K1689" s="704">
        <f t="shared" si="26"/>
        <v>1.5</v>
      </c>
      <c r="L1689" s="702"/>
      <c r="M1689" s="702" t="s">
        <v>6800</v>
      </c>
      <c r="N1689" s="703">
        <v>42543</v>
      </c>
      <c r="O1689" s="702" t="s">
        <v>72</v>
      </c>
    </row>
    <row r="1690" spans="1:15" s="705" customFormat="1" x14ac:dyDescent="0.2">
      <c r="A1690" s="702" t="s">
        <v>890</v>
      </c>
      <c r="B1690" s="702" t="s">
        <v>900</v>
      </c>
      <c r="C1690" s="702" t="s">
        <v>891</v>
      </c>
      <c r="D1690" s="702" t="s">
        <v>255</v>
      </c>
      <c r="E1690" s="702" t="s">
        <v>256</v>
      </c>
      <c r="F1690" s="702" t="s">
        <v>257</v>
      </c>
      <c r="G1690" s="702" t="s">
        <v>6801</v>
      </c>
      <c r="H1690" s="703">
        <v>42534</v>
      </c>
      <c r="I1690" s="704">
        <v>1.4</v>
      </c>
      <c r="J1690" s="704">
        <v>1</v>
      </c>
      <c r="K1690" s="704">
        <f t="shared" si="26"/>
        <v>1.4</v>
      </c>
      <c r="L1690" s="702"/>
      <c r="M1690" s="702" t="s">
        <v>6802</v>
      </c>
      <c r="N1690" s="703">
        <v>42543</v>
      </c>
      <c r="O1690" s="702" t="s">
        <v>72</v>
      </c>
    </row>
    <row r="1691" spans="1:15" s="705" customFormat="1" x14ac:dyDescent="0.2">
      <c r="A1691" s="702" t="s">
        <v>890</v>
      </c>
      <c r="B1691" s="702" t="s">
        <v>900</v>
      </c>
      <c r="C1691" s="702" t="s">
        <v>891</v>
      </c>
      <c r="D1691" s="702" t="s">
        <v>255</v>
      </c>
      <c r="E1691" s="702" t="s">
        <v>256</v>
      </c>
      <c r="F1691" s="702" t="s">
        <v>257</v>
      </c>
      <c r="G1691" s="702" t="s">
        <v>6803</v>
      </c>
      <c r="H1691" s="703">
        <v>42534</v>
      </c>
      <c r="I1691" s="704">
        <v>16.04</v>
      </c>
      <c r="J1691" s="704">
        <v>1</v>
      </c>
      <c r="K1691" s="704">
        <f t="shared" si="26"/>
        <v>16.04</v>
      </c>
      <c r="L1691" s="702"/>
      <c r="M1691" s="702" t="s">
        <v>132</v>
      </c>
      <c r="N1691" s="703">
        <v>42543</v>
      </c>
      <c r="O1691" s="702" t="s">
        <v>72</v>
      </c>
    </row>
    <row r="1692" spans="1:15" s="705" customFormat="1" x14ac:dyDescent="0.2">
      <c r="A1692" s="702" t="s">
        <v>890</v>
      </c>
      <c r="B1692" s="702" t="s">
        <v>900</v>
      </c>
      <c r="C1692" s="702" t="s">
        <v>891</v>
      </c>
      <c r="D1692" s="702" t="s">
        <v>255</v>
      </c>
      <c r="E1692" s="702" t="s">
        <v>256</v>
      </c>
      <c r="F1692" s="702" t="s">
        <v>257</v>
      </c>
      <c r="G1692" s="702" t="s">
        <v>6804</v>
      </c>
      <c r="H1692" s="703">
        <v>42534</v>
      </c>
      <c r="I1692" s="704">
        <v>35.4</v>
      </c>
      <c r="J1692" s="704">
        <v>1</v>
      </c>
      <c r="K1692" s="704">
        <f t="shared" si="26"/>
        <v>35.4</v>
      </c>
      <c r="L1692" s="702"/>
      <c r="M1692" s="702" t="s">
        <v>174</v>
      </c>
      <c r="N1692" s="703">
        <v>42543</v>
      </c>
      <c r="O1692" s="702" t="s">
        <v>72</v>
      </c>
    </row>
    <row r="1693" spans="1:15" s="705" customFormat="1" x14ac:dyDescent="0.2">
      <c r="A1693" s="702" t="s">
        <v>890</v>
      </c>
      <c r="B1693" s="702" t="s">
        <v>900</v>
      </c>
      <c r="C1693" s="702" t="s">
        <v>891</v>
      </c>
      <c r="D1693" s="702" t="s">
        <v>255</v>
      </c>
      <c r="E1693" s="702" t="s">
        <v>256</v>
      </c>
      <c r="F1693" s="702" t="s">
        <v>257</v>
      </c>
      <c r="G1693" s="702" t="s">
        <v>6805</v>
      </c>
      <c r="H1693" s="703">
        <v>42534</v>
      </c>
      <c r="I1693" s="704">
        <v>1.85</v>
      </c>
      <c r="J1693" s="704">
        <v>1</v>
      </c>
      <c r="K1693" s="704">
        <f t="shared" si="26"/>
        <v>1.85</v>
      </c>
      <c r="L1693" s="702"/>
      <c r="M1693" s="702" t="s">
        <v>1648</v>
      </c>
      <c r="N1693" s="703">
        <v>42543</v>
      </c>
      <c r="O1693" s="702" t="s">
        <v>72</v>
      </c>
    </row>
    <row r="1694" spans="1:15" s="705" customFormat="1" x14ac:dyDescent="0.2">
      <c r="A1694" s="702" t="s">
        <v>890</v>
      </c>
      <c r="B1694" s="702" t="s">
        <v>900</v>
      </c>
      <c r="C1694" s="702" t="s">
        <v>891</v>
      </c>
      <c r="D1694" s="702" t="s">
        <v>255</v>
      </c>
      <c r="E1694" s="702" t="s">
        <v>256</v>
      </c>
      <c r="F1694" s="702" t="s">
        <v>257</v>
      </c>
      <c r="G1694" s="702" t="s">
        <v>6806</v>
      </c>
      <c r="H1694" s="703">
        <v>42534</v>
      </c>
      <c r="I1694" s="704">
        <v>2.44</v>
      </c>
      <c r="J1694" s="704">
        <v>1</v>
      </c>
      <c r="K1694" s="704">
        <f t="shared" si="26"/>
        <v>2.44</v>
      </c>
      <c r="L1694" s="702"/>
      <c r="M1694" s="702" t="s">
        <v>6807</v>
      </c>
      <c r="N1694" s="703">
        <v>42543</v>
      </c>
      <c r="O1694" s="702" t="s">
        <v>72</v>
      </c>
    </row>
    <row r="1695" spans="1:15" s="705" customFormat="1" x14ac:dyDescent="0.2">
      <c r="A1695" s="702" t="s">
        <v>890</v>
      </c>
      <c r="B1695" s="702" t="s">
        <v>900</v>
      </c>
      <c r="C1695" s="702" t="s">
        <v>891</v>
      </c>
      <c r="D1695" s="702" t="s">
        <v>255</v>
      </c>
      <c r="E1695" s="702" t="s">
        <v>256</v>
      </c>
      <c r="F1695" s="702" t="s">
        <v>257</v>
      </c>
      <c r="G1695" s="702" t="s">
        <v>6808</v>
      </c>
      <c r="H1695" s="703">
        <v>42534</v>
      </c>
      <c r="I1695" s="704">
        <v>16.25</v>
      </c>
      <c r="J1695" s="704">
        <v>1</v>
      </c>
      <c r="K1695" s="704">
        <f t="shared" si="26"/>
        <v>16.25</v>
      </c>
      <c r="L1695" s="702"/>
      <c r="M1695" s="702" t="s">
        <v>6795</v>
      </c>
      <c r="N1695" s="703">
        <v>42543</v>
      </c>
      <c r="O1695" s="702" t="s">
        <v>72</v>
      </c>
    </row>
    <row r="1696" spans="1:15" s="705" customFormat="1" x14ac:dyDescent="0.2">
      <c r="A1696" s="702" t="s">
        <v>890</v>
      </c>
      <c r="B1696" s="702" t="s">
        <v>900</v>
      </c>
      <c r="C1696" s="702" t="s">
        <v>891</v>
      </c>
      <c r="D1696" s="702" t="s">
        <v>255</v>
      </c>
      <c r="E1696" s="702" t="s">
        <v>256</v>
      </c>
      <c r="F1696" s="702" t="s">
        <v>257</v>
      </c>
      <c r="G1696" s="702" t="s">
        <v>6809</v>
      </c>
      <c r="H1696" s="703">
        <v>42534</v>
      </c>
      <c r="I1696" s="704">
        <v>1</v>
      </c>
      <c r="J1696" s="704">
        <v>1</v>
      </c>
      <c r="K1696" s="704">
        <f t="shared" si="26"/>
        <v>1</v>
      </c>
      <c r="L1696" s="702"/>
      <c r="M1696" s="702" t="s">
        <v>6795</v>
      </c>
      <c r="N1696" s="703">
        <v>42543</v>
      </c>
      <c r="O1696" s="702" t="s">
        <v>72</v>
      </c>
    </row>
    <row r="1697" spans="1:15" s="705" customFormat="1" x14ac:dyDescent="0.2">
      <c r="A1697" s="702" t="s">
        <v>890</v>
      </c>
      <c r="B1697" s="702" t="s">
        <v>900</v>
      </c>
      <c r="C1697" s="702" t="s">
        <v>891</v>
      </c>
      <c r="D1697" s="702" t="s">
        <v>255</v>
      </c>
      <c r="E1697" s="702" t="s">
        <v>256</v>
      </c>
      <c r="F1697" s="702" t="s">
        <v>257</v>
      </c>
      <c r="G1697" s="702" t="s">
        <v>6810</v>
      </c>
      <c r="H1697" s="703">
        <v>42534</v>
      </c>
      <c r="I1697" s="704">
        <v>9.9600000000000009</v>
      </c>
      <c r="J1697" s="704">
        <v>1</v>
      </c>
      <c r="K1697" s="704">
        <f t="shared" si="26"/>
        <v>9.9600000000000009</v>
      </c>
      <c r="L1697" s="702"/>
      <c r="M1697" s="702" t="s">
        <v>6795</v>
      </c>
      <c r="N1697" s="703">
        <v>42543</v>
      </c>
      <c r="O1697" s="702" t="s">
        <v>72</v>
      </c>
    </row>
    <row r="1698" spans="1:15" s="705" customFormat="1" x14ac:dyDescent="0.2">
      <c r="A1698" s="702" t="s">
        <v>890</v>
      </c>
      <c r="B1698" s="702" t="s">
        <v>900</v>
      </c>
      <c r="C1698" s="702" t="s">
        <v>891</v>
      </c>
      <c r="D1698" s="702" t="s">
        <v>255</v>
      </c>
      <c r="E1698" s="702" t="s">
        <v>256</v>
      </c>
      <c r="F1698" s="702" t="s">
        <v>257</v>
      </c>
      <c r="G1698" s="702" t="s">
        <v>6811</v>
      </c>
      <c r="H1698" s="703">
        <v>42534</v>
      </c>
      <c r="I1698" s="704">
        <v>5.01</v>
      </c>
      <c r="J1698" s="704">
        <v>1</v>
      </c>
      <c r="K1698" s="704">
        <f t="shared" si="26"/>
        <v>5.01</v>
      </c>
      <c r="L1698" s="702"/>
      <c r="M1698" s="702" t="s">
        <v>6795</v>
      </c>
      <c r="N1698" s="703">
        <v>42543</v>
      </c>
      <c r="O1698" s="702" t="s">
        <v>72</v>
      </c>
    </row>
    <row r="1699" spans="1:15" s="705" customFormat="1" x14ac:dyDescent="0.2">
      <c r="A1699" s="702" t="s">
        <v>890</v>
      </c>
      <c r="B1699" s="702" t="s">
        <v>900</v>
      </c>
      <c r="C1699" s="702" t="s">
        <v>891</v>
      </c>
      <c r="D1699" s="702" t="s">
        <v>255</v>
      </c>
      <c r="E1699" s="702" t="s">
        <v>256</v>
      </c>
      <c r="F1699" s="702" t="s">
        <v>257</v>
      </c>
      <c r="G1699" s="702" t="s">
        <v>6812</v>
      </c>
      <c r="H1699" s="703">
        <v>42534</v>
      </c>
      <c r="I1699" s="704">
        <v>8</v>
      </c>
      <c r="J1699" s="704">
        <v>1</v>
      </c>
      <c r="K1699" s="704">
        <f t="shared" si="26"/>
        <v>8</v>
      </c>
      <c r="L1699" s="702"/>
      <c r="M1699" s="702" t="s">
        <v>6800</v>
      </c>
      <c r="N1699" s="703">
        <v>42543</v>
      </c>
      <c r="O1699" s="702" t="s">
        <v>72</v>
      </c>
    </row>
    <row r="1700" spans="1:15" s="705" customFormat="1" x14ac:dyDescent="0.2">
      <c r="A1700" s="702" t="s">
        <v>890</v>
      </c>
      <c r="B1700" s="702" t="s">
        <v>900</v>
      </c>
      <c r="C1700" s="702" t="s">
        <v>891</v>
      </c>
      <c r="D1700" s="702" t="s">
        <v>255</v>
      </c>
      <c r="E1700" s="702" t="s">
        <v>256</v>
      </c>
      <c r="F1700" s="702" t="s">
        <v>257</v>
      </c>
      <c r="G1700" s="702" t="s">
        <v>6813</v>
      </c>
      <c r="H1700" s="703">
        <v>42534</v>
      </c>
      <c r="I1700" s="704">
        <v>36.74</v>
      </c>
      <c r="J1700" s="704">
        <v>1</v>
      </c>
      <c r="K1700" s="704">
        <f t="shared" si="26"/>
        <v>36.74</v>
      </c>
      <c r="L1700" s="702"/>
      <c r="M1700" s="702" t="s">
        <v>6814</v>
      </c>
      <c r="N1700" s="703">
        <v>42543</v>
      </c>
      <c r="O1700" s="702" t="s">
        <v>72</v>
      </c>
    </row>
    <row r="1701" spans="1:15" s="705" customFormat="1" x14ac:dyDescent="0.2">
      <c r="A1701" s="702" t="s">
        <v>890</v>
      </c>
      <c r="B1701" s="702" t="s">
        <v>900</v>
      </c>
      <c r="C1701" s="702" t="s">
        <v>891</v>
      </c>
      <c r="D1701" s="702" t="s">
        <v>255</v>
      </c>
      <c r="E1701" s="702" t="s">
        <v>256</v>
      </c>
      <c r="F1701" s="702" t="s">
        <v>257</v>
      </c>
      <c r="G1701" s="702" t="s">
        <v>6815</v>
      </c>
      <c r="H1701" s="703">
        <v>42531</v>
      </c>
      <c r="I1701" s="704">
        <v>29.92</v>
      </c>
      <c r="J1701" s="704">
        <v>1</v>
      </c>
      <c r="K1701" s="704">
        <f t="shared" si="26"/>
        <v>29.92</v>
      </c>
      <c r="L1701" s="702"/>
      <c r="M1701" s="702" t="s">
        <v>174</v>
      </c>
      <c r="N1701" s="703">
        <v>42543</v>
      </c>
      <c r="O1701" s="702" t="s">
        <v>72</v>
      </c>
    </row>
    <row r="1702" spans="1:15" s="705" customFormat="1" x14ac:dyDescent="0.2">
      <c r="A1702" s="702" t="s">
        <v>890</v>
      </c>
      <c r="B1702" s="702" t="s">
        <v>900</v>
      </c>
      <c r="C1702" s="702" t="s">
        <v>891</v>
      </c>
      <c r="D1702" s="702" t="s">
        <v>255</v>
      </c>
      <c r="E1702" s="702" t="s">
        <v>256</v>
      </c>
      <c r="F1702" s="702" t="s">
        <v>257</v>
      </c>
      <c r="G1702" s="702" t="s">
        <v>6816</v>
      </c>
      <c r="H1702" s="703">
        <v>42531</v>
      </c>
      <c r="I1702" s="704">
        <v>34.32</v>
      </c>
      <c r="J1702" s="704">
        <v>1</v>
      </c>
      <c r="K1702" s="704">
        <f t="shared" si="26"/>
        <v>34.32</v>
      </c>
      <c r="L1702" s="702"/>
      <c r="M1702" s="702" t="s">
        <v>132</v>
      </c>
      <c r="N1702" s="703">
        <v>42543</v>
      </c>
      <c r="O1702" s="702" t="s">
        <v>72</v>
      </c>
    </row>
    <row r="1703" spans="1:15" s="705" customFormat="1" x14ac:dyDescent="0.2">
      <c r="A1703" s="702" t="s">
        <v>890</v>
      </c>
      <c r="B1703" s="702" t="s">
        <v>900</v>
      </c>
      <c r="C1703" s="702" t="s">
        <v>891</v>
      </c>
      <c r="D1703" s="702" t="s">
        <v>255</v>
      </c>
      <c r="E1703" s="702" t="s">
        <v>256</v>
      </c>
      <c r="F1703" s="702" t="s">
        <v>257</v>
      </c>
      <c r="G1703" s="702" t="s">
        <v>6817</v>
      </c>
      <c r="H1703" s="703">
        <v>42530</v>
      </c>
      <c r="I1703" s="704">
        <v>287.39999999999998</v>
      </c>
      <c r="J1703" s="704">
        <v>1</v>
      </c>
      <c r="K1703" s="704">
        <f t="shared" si="26"/>
        <v>287.39999999999998</v>
      </c>
      <c r="L1703" s="702"/>
      <c r="M1703" s="702" t="s">
        <v>418</v>
      </c>
      <c r="N1703" s="703">
        <v>42535</v>
      </c>
      <c r="O1703" s="702" t="s">
        <v>72</v>
      </c>
    </row>
    <row r="1704" spans="1:15" s="705" customFormat="1" x14ac:dyDescent="0.2">
      <c r="A1704" s="702" t="s">
        <v>890</v>
      </c>
      <c r="B1704" s="702" t="s">
        <v>900</v>
      </c>
      <c r="C1704" s="702" t="s">
        <v>891</v>
      </c>
      <c r="D1704" s="702" t="s">
        <v>255</v>
      </c>
      <c r="E1704" s="702" t="s">
        <v>256</v>
      </c>
      <c r="F1704" s="702" t="s">
        <v>257</v>
      </c>
      <c r="G1704" s="702" t="s">
        <v>6818</v>
      </c>
      <c r="H1704" s="703">
        <v>42530</v>
      </c>
      <c r="I1704" s="704">
        <v>32.07</v>
      </c>
      <c r="J1704" s="704">
        <v>1</v>
      </c>
      <c r="K1704" s="704">
        <f t="shared" si="26"/>
        <v>32.07</v>
      </c>
      <c r="L1704" s="702"/>
      <c r="M1704" s="702" t="s">
        <v>378</v>
      </c>
      <c r="N1704" s="703">
        <v>42535</v>
      </c>
      <c r="O1704" s="702" t="s">
        <v>72</v>
      </c>
    </row>
    <row r="1705" spans="1:15" s="705" customFormat="1" x14ac:dyDescent="0.2">
      <c r="A1705" s="702" t="s">
        <v>890</v>
      </c>
      <c r="B1705" s="702" t="s">
        <v>900</v>
      </c>
      <c r="C1705" s="702" t="s">
        <v>891</v>
      </c>
      <c r="D1705" s="702" t="s">
        <v>255</v>
      </c>
      <c r="E1705" s="702" t="s">
        <v>256</v>
      </c>
      <c r="F1705" s="702" t="s">
        <v>257</v>
      </c>
      <c r="G1705" s="702" t="s">
        <v>6819</v>
      </c>
      <c r="H1705" s="703">
        <v>42530</v>
      </c>
      <c r="I1705" s="704">
        <v>118.46</v>
      </c>
      <c r="J1705" s="704">
        <v>1</v>
      </c>
      <c r="K1705" s="704">
        <f t="shared" si="26"/>
        <v>118.46</v>
      </c>
      <c r="L1705" s="702"/>
      <c r="M1705" s="702" t="s">
        <v>6038</v>
      </c>
      <c r="N1705" s="703">
        <v>42535</v>
      </c>
      <c r="O1705" s="702" t="s">
        <v>72</v>
      </c>
    </row>
    <row r="1706" spans="1:15" s="705" customFormat="1" x14ac:dyDescent="0.2">
      <c r="A1706" s="702" t="s">
        <v>890</v>
      </c>
      <c r="B1706" s="702" t="s">
        <v>900</v>
      </c>
      <c r="C1706" s="702" t="s">
        <v>891</v>
      </c>
      <c r="D1706" s="702" t="s">
        <v>255</v>
      </c>
      <c r="E1706" s="702" t="s">
        <v>256</v>
      </c>
      <c r="F1706" s="702" t="s">
        <v>257</v>
      </c>
      <c r="G1706" s="702" t="s">
        <v>6820</v>
      </c>
      <c r="H1706" s="703">
        <v>42530</v>
      </c>
      <c r="I1706" s="704">
        <v>21.14</v>
      </c>
      <c r="J1706" s="704">
        <v>1</v>
      </c>
      <c r="K1706" s="704">
        <f t="shared" si="26"/>
        <v>21.14</v>
      </c>
      <c r="L1706" s="702"/>
      <c r="M1706" s="702" t="s">
        <v>1569</v>
      </c>
      <c r="N1706" s="703">
        <v>42535</v>
      </c>
      <c r="O1706" s="702" t="s">
        <v>72</v>
      </c>
    </row>
    <row r="1707" spans="1:15" s="705" customFormat="1" x14ac:dyDescent="0.2">
      <c r="A1707" s="702" t="s">
        <v>890</v>
      </c>
      <c r="B1707" s="702" t="s">
        <v>900</v>
      </c>
      <c r="C1707" s="702" t="s">
        <v>891</v>
      </c>
      <c r="D1707" s="702" t="s">
        <v>255</v>
      </c>
      <c r="E1707" s="702" t="s">
        <v>256</v>
      </c>
      <c r="F1707" s="702" t="s">
        <v>257</v>
      </c>
      <c r="G1707" s="702" t="s">
        <v>6821</v>
      </c>
      <c r="H1707" s="703">
        <v>42530</v>
      </c>
      <c r="I1707" s="704">
        <v>90.57</v>
      </c>
      <c r="J1707" s="704">
        <v>1</v>
      </c>
      <c r="K1707" s="704">
        <f t="shared" si="26"/>
        <v>90.57</v>
      </c>
      <c r="L1707" s="702"/>
      <c r="M1707" s="702" t="s">
        <v>132</v>
      </c>
      <c r="N1707" s="703">
        <v>42535</v>
      </c>
      <c r="O1707" s="702" t="s">
        <v>72</v>
      </c>
    </row>
    <row r="1708" spans="1:15" s="705" customFormat="1" x14ac:dyDescent="0.2">
      <c r="A1708" s="702" t="s">
        <v>890</v>
      </c>
      <c r="B1708" s="702" t="s">
        <v>900</v>
      </c>
      <c r="C1708" s="702" t="s">
        <v>891</v>
      </c>
      <c r="D1708" s="702" t="s">
        <v>255</v>
      </c>
      <c r="E1708" s="702" t="s">
        <v>256</v>
      </c>
      <c r="F1708" s="702" t="s">
        <v>257</v>
      </c>
      <c r="G1708" s="702" t="s">
        <v>6822</v>
      </c>
      <c r="H1708" s="703">
        <v>42530</v>
      </c>
      <c r="I1708" s="704">
        <v>88.57</v>
      </c>
      <c r="J1708" s="704">
        <v>1</v>
      </c>
      <c r="K1708" s="704">
        <f t="shared" si="26"/>
        <v>88.57</v>
      </c>
      <c r="L1708" s="702"/>
      <c r="M1708" s="702" t="s">
        <v>145</v>
      </c>
      <c r="N1708" s="703">
        <v>42535</v>
      </c>
      <c r="O1708" s="702" t="s">
        <v>72</v>
      </c>
    </row>
    <row r="1709" spans="1:15" s="705" customFormat="1" x14ac:dyDescent="0.2">
      <c r="A1709" s="702" t="s">
        <v>890</v>
      </c>
      <c r="B1709" s="702" t="s">
        <v>900</v>
      </c>
      <c r="C1709" s="702" t="s">
        <v>891</v>
      </c>
      <c r="D1709" s="702" t="s">
        <v>255</v>
      </c>
      <c r="E1709" s="702" t="s">
        <v>256</v>
      </c>
      <c r="F1709" s="702" t="s">
        <v>257</v>
      </c>
      <c r="G1709" s="702" t="s">
        <v>6823</v>
      </c>
      <c r="H1709" s="703">
        <v>42530</v>
      </c>
      <c r="I1709" s="704">
        <v>13.36</v>
      </c>
      <c r="J1709" s="704">
        <v>1</v>
      </c>
      <c r="K1709" s="704">
        <f t="shared" si="26"/>
        <v>13.36</v>
      </c>
      <c r="L1709" s="702"/>
      <c r="M1709" s="702" t="s">
        <v>145</v>
      </c>
      <c r="N1709" s="703">
        <v>42535</v>
      </c>
      <c r="O1709" s="702" t="s">
        <v>72</v>
      </c>
    </row>
    <row r="1710" spans="1:15" s="705" customFormat="1" x14ac:dyDescent="0.2">
      <c r="A1710" s="702" t="s">
        <v>890</v>
      </c>
      <c r="B1710" s="702" t="s">
        <v>900</v>
      </c>
      <c r="C1710" s="702" t="s">
        <v>891</v>
      </c>
      <c r="D1710" s="702" t="s">
        <v>255</v>
      </c>
      <c r="E1710" s="702" t="s">
        <v>256</v>
      </c>
      <c r="F1710" s="702" t="s">
        <v>257</v>
      </c>
      <c r="G1710" s="702" t="s">
        <v>6824</v>
      </c>
      <c r="H1710" s="703">
        <v>42530</v>
      </c>
      <c r="I1710" s="704">
        <v>9.98</v>
      </c>
      <c r="J1710" s="704">
        <v>1</v>
      </c>
      <c r="K1710" s="704">
        <f t="shared" si="26"/>
        <v>9.98</v>
      </c>
      <c r="L1710" s="702"/>
      <c r="M1710" s="702" t="s">
        <v>145</v>
      </c>
      <c r="N1710" s="703">
        <v>42535</v>
      </c>
      <c r="O1710" s="702" t="s">
        <v>72</v>
      </c>
    </row>
    <row r="1711" spans="1:15" s="705" customFormat="1" x14ac:dyDescent="0.2">
      <c r="A1711" s="702" t="s">
        <v>890</v>
      </c>
      <c r="B1711" s="702" t="s">
        <v>900</v>
      </c>
      <c r="C1711" s="702" t="s">
        <v>891</v>
      </c>
      <c r="D1711" s="702" t="s">
        <v>255</v>
      </c>
      <c r="E1711" s="702" t="s">
        <v>256</v>
      </c>
      <c r="F1711" s="702" t="s">
        <v>257</v>
      </c>
      <c r="G1711" s="702" t="s">
        <v>6825</v>
      </c>
      <c r="H1711" s="703">
        <v>42530</v>
      </c>
      <c r="I1711" s="704">
        <v>14.08</v>
      </c>
      <c r="J1711" s="704">
        <v>1</v>
      </c>
      <c r="K1711" s="704">
        <f t="shared" si="26"/>
        <v>14.08</v>
      </c>
      <c r="L1711" s="702"/>
      <c r="M1711" s="702" t="s">
        <v>145</v>
      </c>
      <c r="N1711" s="703">
        <v>42535</v>
      </c>
      <c r="O1711" s="702" t="s">
        <v>72</v>
      </c>
    </row>
    <row r="1712" spans="1:15" s="705" customFormat="1" x14ac:dyDescent="0.2">
      <c r="A1712" s="702" t="s">
        <v>890</v>
      </c>
      <c r="B1712" s="702" t="s">
        <v>900</v>
      </c>
      <c r="C1712" s="702" t="s">
        <v>891</v>
      </c>
      <c r="D1712" s="702" t="s">
        <v>255</v>
      </c>
      <c r="E1712" s="702" t="s">
        <v>256</v>
      </c>
      <c r="F1712" s="702" t="s">
        <v>257</v>
      </c>
      <c r="G1712" s="702" t="s">
        <v>6826</v>
      </c>
      <c r="H1712" s="703">
        <v>42530</v>
      </c>
      <c r="I1712" s="704">
        <v>245.9</v>
      </c>
      <c r="J1712" s="704">
        <v>1</v>
      </c>
      <c r="K1712" s="704">
        <f t="shared" si="26"/>
        <v>245.9</v>
      </c>
      <c r="L1712" s="702"/>
      <c r="M1712" s="702" t="s">
        <v>145</v>
      </c>
      <c r="N1712" s="703">
        <v>42535</v>
      </c>
      <c r="O1712" s="702" t="s">
        <v>72</v>
      </c>
    </row>
    <row r="1713" spans="1:15" s="705" customFormat="1" x14ac:dyDescent="0.2">
      <c r="A1713" s="702" t="s">
        <v>890</v>
      </c>
      <c r="B1713" s="702" t="s">
        <v>900</v>
      </c>
      <c r="C1713" s="702" t="s">
        <v>891</v>
      </c>
      <c r="D1713" s="702" t="s">
        <v>255</v>
      </c>
      <c r="E1713" s="702" t="s">
        <v>256</v>
      </c>
      <c r="F1713" s="702" t="s">
        <v>257</v>
      </c>
      <c r="G1713" s="702" t="s">
        <v>6827</v>
      </c>
      <c r="H1713" s="703">
        <v>42530</v>
      </c>
      <c r="I1713" s="704">
        <v>31.04</v>
      </c>
      <c r="J1713" s="704">
        <v>1</v>
      </c>
      <c r="K1713" s="704">
        <f t="shared" si="26"/>
        <v>31.04</v>
      </c>
      <c r="L1713" s="702"/>
      <c r="M1713" s="702" t="s">
        <v>182</v>
      </c>
      <c r="N1713" s="703">
        <v>42535</v>
      </c>
      <c r="O1713" s="702" t="s">
        <v>460</v>
      </c>
    </row>
    <row r="1714" spans="1:15" s="705" customFormat="1" x14ac:dyDescent="0.2">
      <c r="A1714" s="702" t="s">
        <v>890</v>
      </c>
      <c r="B1714" s="702" t="s">
        <v>900</v>
      </c>
      <c r="C1714" s="702" t="s">
        <v>891</v>
      </c>
      <c r="D1714" s="702" t="s">
        <v>255</v>
      </c>
      <c r="E1714" s="702" t="s">
        <v>256</v>
      </c>
      <c r="F1714" s="702" t="s">
        <v>257</v>
      </c>
      <c r="G1714" s="702" t="s">
        <v>6828</v>
      </c>
      <c r="H1714" s="703">
        <v>42530</v>
      </c>
      <c r="I1714" s="704">
        <v>113.35</v>
      </c>
      <c r="J1714" s="704">
        <v>1</v>
      </c>
      <c r="K1714" s="704">
        <f t="shared" si="26"/>
        <v>113.35</v>
      </c>
      <c r="L1714" s="702"/>
      <c r="M1714" s="702" t="s">
        <v>274</v>
      </c>
      <c r="N1714" s="703">
        <v>42535</v>
      </c>
      <c r="O1714" s="702" t="s">
        <v>72</v>
      </c>
    </row>
    <row r="1715" spans="1:15" s="705" customFormat="1" x14ac:dyDescent="0.2">
      <c r="A1715" s="702" t="s">
        <v>890</v>
      </c>
      <c r="B1715" s="702" t="s">
        <v>900</v>
      </c>
      <c r="C1715" s="702" t="s">
        <v>891</v>
      </c>
      <c r="D1715" s="702" t="s">
        <v>255</v>
      </c>
      <c r="E1715" s="702" t="s">
        <v>256</v>
      </c>
      <c r="F1715" s="702" t="s">
        <v>257</v>
      </c>
      <c r="G1715" s="702" t="s">
        <v>6829</v>
      </c>
      <c r="H1715" s="703">
        <v>42530</v>
      </c>
      <c r="I1715" s="704">
        <v>204.83</v>
      </c>
      <c r="J1715" s="704">
        <v>1</v>
      </c>
      <c r="K1715" s="704">
        <f t="shared" si="26"/>
        <v>204.83</v>
      </c>
      <c r="L1715" s="702"/>
      <c r="M1715" s="702" t="s">
        <v>274</v>
      </c>
      <c r="N1715" s="703">
        <v>42535</v>
      </c>
      <c r="O1715" s="702" t="s">
        <v>72</v>
      </c>
    </row>
    <row r="1716" spans="1:15" s="705" customFormat="1" x14ac:dyDescent="0.2">
      <c r="A1716" s="702" t="s">
        <v>890</v>
      </c>
      <c r="B1716" s="702" t="s">
        <v>900</v>
      </c>
      <c r="C1716" s="702" t="s">
        <v>891</v>
      </c>
      <c r="D1716" s="702" t="s">
        <v>255</v>
      </c>
      <c r="E1716" s="702" t="s">
        <v>256</v>
      </c>
      <c r="F1716" s="702" t="s">
        <v>257</v>
      </c>
      <c r="G1716" s="702" t="s">
        <v>6830</v>
      </c>
      <c r="H1716" s="703">
        <v>42529</v>
      </c>
      <c r="I1716" s="704">
        <v>28.8</v>
      </c>
      <c r="J1716" s="704">
        <v>1</v>
      </c>
      <c r="K1716" s="704">
        <f t="shared" si="26"/>
        <v>28.8</v>
      </c>
      <c r="L1716" s="702"/>
      <c r="M1716" s="702" t="s">
        <v>365</v>
      </c>
      <c r="N1716" s="703">
        <v>42535</v>
      </c>
      <c r="O1716" s="702" t="s">
        <v>72</v>
      </c>
    </row>
    <row r="1717" spans="1:15" s="705" customFormat="1" x14ac:dyDescent="0.2">
      <c r="A1717" s="702" t="s">
        <v>890</v>
      </c>
      <c r="B1717" s="702" t="s">
        <v>900</v>
      </c>
      <c r="C1717" s="702" t="s">
        <v>891</v>
      </c>
      <c r="D1717" s="702" t="s">
        <v>255</v>
      </c>
      <c r="E1717" s="702" t="s">
        <v>256</v>
      </c>
      <c r="F1717" s="702" t="s">
        <v>257</v>
      </c>
      <c r="G1717" s="702" t="s">
        <v>6831</v>
      </c>
      <c r="H1717" s="703">
        <v>42529</v>
      </c>
      <c r="I1717" s="704">
        <v>1.49</v>
      </c>
      <c r="J1717" s="704">
        <v>1</v>
      </c>
      <c r="K1717" s="704">
        <f t="shared" si="26"/>
        <v>1.49</v>
      </c>
      <c r="L1717" s="702"/>
      <c r="M1717" s="702" t="s">
        <v>365</v>
      </c>
      <c r="N1717" s="703">
        <v>42535</v>
      </c>
      <c r="O1717" s="702" t="s">
        <v>72</v>
      </c>
    </row>
    <row r="1718" spans="1:15" s="705" customFormat="1" x14ac:dyDescent="0.2">
      <c r="A1718" s="702" t="s">
        <v>890</v>
      </c>
      <c r="B1718" s="702" t="s">
        <v>900</v>
      </c>
      <c r="C1718" s="702" t="s">
        <v>891</v>
      </c>
      <c r="D1718" s="702" t="s">
        <v>255</v>
      </c>
      <c r="E1718" s="702" t="s">
        <v>256</v>
      </c>
      <c r="F1718" s="702" t="s">
        <v>257</v>
      </c>
      <c r="G1718" s="702" t="s">
        <v>6832</v>
      </c>
      <c r="H1718" s="703">
        <v>42529</v>
      </c>
      <c r="I1718" s="704">
        <v>124.4</v>
      </c>
      <c r="J1718" s="704">
        <v>1</v>
      </c>
      <c r="K1718" s="704">
        <f t="shared" si="26"/>
        <v>124.4</v>
      </c>
      <c r="L1718" s="702"/>
      <c r="M1718" s="702" t="s">
        <v>365</v>
      </c>
      <c r="N1718" s="703">
        <v>42535</v>
      </c>
      <c r="O1718" s="702" t="s">
        <v>72</v>
      </c>
    </row>
    <row r="1719" spans="1:15" s="705" customFormat="1" x14ac:dyDescent="0.2">
      <c r="A1719" s="702" t="s">
        <v>890</v>
      </c>
      <c r="B1719" s="702" t="s">
        <v>900</v>
      </c>
      <c r="C1719" s="702" t="s">
        <v>891</v>
      </c>
      <c r="D1719" s="702" t="s">
        <v>255</v>
      </c>
      <c r="E1719" s="702" t="s">
        <v>256</v>
      </c>
      <c r="F1719" s="702" t="s">
        <v>257</v>
      </c>
      <c r="G1719" s="702" t="s">
        <v>6833</v>
      </c>
      <c r="H1719" s="703">
        <v>42529</v>
      </c>
      <c r="I1719" s="704">
        <v>2.25</v>
      </c>
      <c r="J1719" s="704">
        <v>1</v>
      </c>
      <c r="K1719" s="704">
        <f t="shared" si="26"/>
        <v>2.25</v>
      </c>
      <c r="L1719" s="702"/>
      <c r="M1719" s="702" t="s">
        <v>6834</v>
      </c>
      <c r="N1719" s="703">
        <v>42535</v>
      </c>
      <c r="O1719" s="702" t="s">
        <v>72</v>
      </c>
    </row>
    <row r="1720" spans="1:15" s="705" customFormat="1" x14ac:dyDescent="0.2">
      <c r="A1720" s="702" t="s">
        <v>890</v>
      </c>
      <c r="B1720" s="702" t="s">
        <v>900</v>
      </c>
      <c r="C1720" s="702" t="s">
        <v>891</v>
      </c>
      <c r="D1720" s="702" t="s">
        <v>255</v>
      </c>
      <c r="E1720" s="702" t="s">
        <v>256</v>
      </c>
      <c r="F1720" s="702" t="s">
        <v>257</v>
      </c>
      <c r="G1720" s="702" t="s">
        <v>6835</v>
      </c>
      <c r="H1720" s="703">
        <v>42529</v>
      </c>
      <c r="I1720" s="704">
        <v>110.42</v>
      </c>
      <c r="J1720" s="704">
        <v>1</v>
      </c>
      <c r="K1720" s="704">
        <f t="shared" si="26"/>
        <v>110.42</v>
      </c>
      <c r="L1720" s="702"/>
      <c r="M1720" s="702" t="s">
        <v>145</v>
      </c>
      <c r="N1720" s="703">
        <v>42535</v>
      </c>
      <c r="O1720" s="702" t="s">
        <v>72</v>
      </c>
    </row>
    <row r="1721" spans="1:15" s="705" customFormat="1" x14ac:dyDescent="0.2">
      <c r="A1721" s="702" t="s">
        <v>890</v>
      </c>
      <c r="B1721" s="702" t="s">
        <v>900</v>
      </c>
      <c r="C1721" s="702" t="s">
        <v>891</v>
      </c>
      <c r="D1721" s="702" t="s">
        <v>255</v>
      </c>
      <c r="E1721" s="702" t="s">
        <v>256</v>
      </c>
      <c r="F1721" s="702" t="s">
        <v>257</v>
      </c>
      <c r="G1721" s="702" t="s">
        <v>6836</v>
      </c>
      <c r="H1721" s="703">
        <v>42529</v>
      </c>
      <c r="I1721" s="704">
        <v>4.01</v>
      </c>
      <c r="J1721" s="704">
        <v>1</v>
      </c>
      <c r="K1721" s="704">
        <f t="shared" si="26"/>
        <v>4.01</v>
      </c>
      <c r="L1721" s="702"/>
      <c r="M1721" s="702" t="s">
        <v>145</v>
      </c>
      <c r="N1721" s="703">
        <v>42535</v>
      </c>
      <c r="O1721" s="702" t="s">
        <v>72</v>
      </c>
    </row>
    <row r="1722" spans="1:15" s="705" customFormat="1" x14ac:dyDescent="0.2">
      <c r="A1722" s="702" t="s">
        <v>890</v>
      </c>
      <c r="B1722" s="702" t="s">
        <v>900</v>
      </c>
      <c r="C1722" s="702" t="s">
        <v>891</v>
      </c>
      <c r="D1722" s="702" t="s">
        <v>255</v>
      </c>
      <c r="E1722" s="702" t="s">
        <v>256</v>
      </c>
      <c r="F1722" s="702" t="s">
        <v>257</v>
      </c>
      <c r="G1722" s="702" t="s">
        <v>6837</v>
      </c>
      <c r="H1722" s="703">
        <v>42529</v>
      </c>
      <c r="I1722" s="704">
        <v>47.15</v>
      </c>
      <c r="J1722" s="704">
        <v>1</v>
      </c>
      <c r="K1722" s="704">
        <f t="shared" si="26"/>
        <v>47.15</v>
      </c>
      <c r="L1722" s="702"/>
      <c r="M1722" s="702" t="s">
        <v>145</v>
      </c>
      <c r="N1722" s="703">
        <v>42535</v>
      </c>
      <c r="O1722" s="702" t="s">
        <v>72</v>
      </c>
    </row>
    <row r="1723" spans="1:15" s="705" customFormat="1" x14ac:dyDescent="0.2">
      <c r="A1723" s="702" t="s">
        <v>890</v>
      </c>
      <c r="B1723" s="702" t="s">
        <v>900</v>
      </c>
      <c r="C1723" s="702" t="s">
        <v>891</v>
      </c>
      <c r="D1723" s="702" t="s">
        <v>255</v>
      </c>
      <c r="E1723" s="702" t="s">
        <v>256</v>
      </c>
      <c r="F1723" s="702" t="s">
        <v>257</v>
      </c>
      <c r="G1723" s="702" t="s">
        <v>6838</v>
      </c>
      <c r="H1723" s="703">
        <v>42529</v>
      </c>
      <c r="I1723" s="704">
        <v>181.05</v>
      </c>
      <c r="J1723" s="704">
        <v>1</v>
      </c>
      <c r="K1723" s="704">
        <f t="shared" si="26"/>
        <v>181.05</v>
      </c>
      <c r="L1723" s="702"/>
      <c r="M1723" s="702" t="s">
        <v>145</v>
      </c>
      <c r="N1723" s="703">
        <v>42535</v>
      </c>
      <c r="O1723" s="702" t="s">
        <v>72</v>
      </c>
    </row>
    <row r="1724" spans="1:15" s="705" customFormat="1" x14ac:dyDescent="0.2">
      <c r="A1724" s="702" t="s">
        <v>890</v>
      </c>
      <c r="B1724" s="702" t="s">
        <v>900</v>
      </c>
      <c r="C1724" s="702" t="s">
        <v>891</v>
      </c>
      <c r="D1724" s="702" t="s">
        <v>255</v>
      </c>
      <c r="E1724" s="702" t="s">
        <v>256</v>
      </c>
      <c r="F1724" s="702" t="s">
        <v>257</v>
      </c>
      <c r="G1724" s="702" t="s">
        <v>6839</v>
      </c>
      <c r="H1724" s="703">
        <v>42529</v>
      </c>
      <c r="I1724" s="704">
        <v>21.01</v>
      </c>
      <c r="J1724" s="704">
        <v>1</v>
      </c>
      <c r="K1724" s="704">
        <f t="shared" si="26"/>
        <v>21.01</v>
      </c>
      <c r="L1724" s="702"/>
      <c r="M1724" s="702" t="s">
        <v>145</v>
      </c>
      <c r="N1724" s="703">
        <v>42535</v>
      </c>
      <c r="O1724" s="702" t="s">
        <v>72</v>
      </c>
    </row>
    <row r="1725" spans="1:15" s="705" customFormat="1" x14ac:dyDescent="0.2">
      <c r="A1725" s="702" t="s">
        <v>890</v>
      </c>
      <c r="B1725" s="702" t="s">
        <v>900</v>
      </c>
      <c r="C1725" s="702" t="s">
        <v>891</v>
      </c>
      <c r="D1725" s="702" t="s">
        <v>255</v>
      </c>
      <c r="E1725" s="702" t="s">
        <v>256</v>
      </c>
      <c r="F1725" s="702" t="s">
        <v>257</v>
      </c>
      <c r="G1725" s="702" t="s">
        <v>6840</v>
      </c>
      <c r="H1725" s="703">
        <v>42529</v>
      </c>
      <c r="I1725" s="704">
        <v>25.35</v>
      </c>
      <c r="J1725" s="704">
        <v>1</v>
      </c>
      <c r="K1725" s="704">
        <f t="shared" si="26"/>
        <v>25.35</v>
      </c>
      <c r="L1725" s="702"/>
      <c r="M1725" s="702" t="s">
        <v>145</v>
      </c>
      <c r="N1725" s="703">
        <v>42535</v>
      </c>
      <c r="O1725" s="702" t="s">
        <v>72</v>
      </c>
    </row>
    <row r="1726" spans="1:15" s="705" customFormat="1" x14ac:dyDescent="0.2">
      <c r="A1726" s="702" t="s">
        <v>890</v>
      </c>
      <c r="B1726" s="702" t="s">
        <v>900</v>
      </c>
      <c r="C1726" s="702" t="s">
        <v>891</v>
      </c>
      <c r="D1726" s="702" t="s">
        <v>255</v>
      </c>
      <c r="E1726" s="702" t="s">
        <v>256</v>
      </c>
      <c r="F1726" s="702" t="s">
        <v>257</v>
      </c>
      <c r="G1726" s="702" t="s">
        <v>6841</v>
      </c>
      <c r="H1726" s="703">
        <v>42529</v>
      </c>
      <c r="I1726" s="704">
        <v>9.3000000000000007</v>
      </c>
      <c r="J1726" s="704">
        <v>1</v>
      </c>
      <c r="K1726" s="704">
        <f t="shared" si="26"/>
        <v>9.3000000000000007</v>
      </c>
      <c r="L1726" s="702"/>
      <c r="M1726" s="702" t="s">
        <v>145</v>
      </c>
      <c r="N1726" s="703">
        <v>42535</v>
      </c>
      <c r="O1726" s="702" t="s">
        <v>72</v>
      </c>
    </row>
    <row r="1727" spans="1:15" s="705" customFormat="1" x14ac:dyDescent="0.2">
      <c r="A1727" s="702" t="s">
        <v>890</v>
      </c>
      <c r="B1727" s="702" t="s">
        <v>900</v>
      </c>
      <c r="C1727" s="702" t="s">
        <v>891</v>
      </c>
      <c r="D1727" s="702" t="s">
        <v>255</v>
      </c>
      <c r="E1727" s="702" t="s">
        <v>256</v>
      </c>
      <c r="F1727" s="702" t="s">
        <v>257</v>
      </c>
      <c r="G1727" s="702" t="s">
        <v>6842</v>
      </c>
      <c r="H1727" s="703">
        <v>42529</v>
      </c>
      <c r="I1727" s="704">
        <v>6.7</v>
      </c>
      <c r="J1727" s="704">
        <v>1</v>
      </c>
      <c r="K1727" s="704">
        <f t="shared" si="26"/>
        <v>6.7</v>
      </c>
      <c r="L1727" s="702"/>
      <c r="M1727" s="702" t="s">
        <v>6843</v>
      </c>
      <c r="N1727" s="703">
        <v>42535</v>
      </c>
      <c r="O1727" s="702" t="s">
        <v>72</v>
      </c>
    </row>
    <row r="1728" spans="1:15" s="705" customFormat="1" x14ac:dyDescent="0.2">
      <c r="A1728" s="702" t="s">
        <v>890</v>
      </c>
      <c r="B1728" s="702" t="s">
        <v>900</v>
      </c>
      <c r="C1728" s="702" t="s">
        <v>891</v>
      </c>
      <c r="D1728" s="702" t="s">
        <v>255</v>
      </c>
      <c r="E1728" s="702" t="s">
        <v>256</v>
      </c>
      <c r="F1728" s="702" t="s">
        <v>257</v>
      </c>
      <c r="G1728" s="702" t="s">
        <v>6844</v>
      </c>
      <c r="H1728" s="703">
        <v>42529</v>
      </c>
      <c r="I1728" s="704">
        <v>27.85</v>
      </c>
      <c r="J1728" s="704">
        <v>1</v>
      </c>
      <c r="K1728" s="704">
        <f t="shared" si="26"/>
        <v>27.85</v>
      </c>
      <c r="L1728" s="702"/>
      <c r="M1728" s="702" t="s">
        <v>1982</v>
      </c>
      <c r="N1728" s="703">
        <v>42535</v>
      </c>
      <c r="O1728" s="702" t="s">
        <v>72</v>
      </c>
    </row>
    <row r="1729" spans="1:15" s="705" customFormat="1" x14ac:dyDescent="0.2">
      <c r="A1729" s="702" t="s">
        <v>890</v>
      </c>
      <c r="B1729" s="702" t="s">
        <v>900</v>
      </c>
      <c r="C1729" s="702" t="s">
        <v>891</v>
      </c>
      <c r="D1729" s="702" t="s">
        <v>255</v>
      </c>
      <c r="E1729" s="702" t="s">
        <v>256</v>
      </c>
      <c r="F1729" s="702" t="s">
        <v>257</v>
      </c>
      <c r="G1729" s="702" t="s">
        <v>6845</v>
      </c>
      <c r="H1729" s="703">
        <v>42529</v>
      </c>
      <c r="I1729" s="704">
        <v>30.84</v>
      </c>
      <c r="J1729" s="704">
        <v>1</v>
      </c>
      <c r="K1729" s="704">
        <f t="shared" si="26"/>
        <v>30.84</v>
      </c>
      <c r="L1729" s="702"/>
      <c r="M1729" s="702" t="s">
        <v>132</v>
      </c>
      <c r="N1729" s="703">
        <v>42535</v>
      </c>
      <c r="O1729" s="702" t="s">
        <v>72</v>
      </c>
    </row>
    <row r="1730" spans="1:15" s="705" customFormat="1" x14ac:dyDescent="0.2">
      <c r="A1730" s="702" t="s">
        <v>890</v>
      </c>
      <c r="B1730" s="702" t="s">
        <v>900</v>
      </c>
      <c r="C1730" s="702" t="s">
        <v>891</v>
      </c>
      <c r="D1730" s="702" t="s">
        <v>255</v>
      </c>
      <c r="E1730" s="702" t="s">
        <v>256</v>
      </c>
      <c r="F1730" s="702" t="s">
        <v>257</v>
      </c>
      <c r="G1730" s="702" t="s">
        <v>6846</v>
      </c>
      <c r="H1730" s="703">
        <v>42529</v>
      </c>
      <c r="I1730" s="704">
        <v>45.7</v>
      </c>
      <c r="J1730" s="704">
        <v>1</v>
      </c>
      <c r="K1730" s="704">
        <f t="shared" si="26"/>
        <v>45.7</v>
      </c>
      <c r="L1730" s="702"/>
      <c r="M1730" s="702" t="s">
        <v>6847</v>
      </c>
      <c r="N1730" s="703">
        <v>42535</v>
      </c>
      <c r="O1730" s="702" t="s">
        <v>72</v>
      </c>
    </row>
    <row r="1731" spans="1:15" s="705" customFormat="1" x14ac:dyDescent="0.2">
      <c r="A1731" s="702" t="s">
        <v>890</v>
      </c>
      <c r="B1731" s="702" t="s">
        <v>900</v>
      </c>
      <c r="C1731" s="702" t="s">
        <v>891</v>
      </c>
      <c r="D1731" s="702" t="s">
        <v>255</v>
      </c>
      <c r="E1731" s="702" t="s">
        <v>256</v>
      </c>
      <c r="F1731" s="702" t="s">
        <v>257</v>
      </c>
      <c r="G1731" s="702" t="s">
        <v>6848</v>
      </c>
      <c r="H1731" s="703">
        <v>42529</v>
      </c>
      <c r="I1731" s="704">
        <v>17.940000000000001</v>
      </c>
      <c r="J1731" s="704">
        <v>1</v>
      </c>
      <c r="K1731" s="704">
        <f t="shared" ref="K1731:K1794" si="27">I1731*J1731</f>
        <v>17.940000000000001</v>
      </c>
      <c r="L1731" s="702"/>
      <c r="M1731" s="702" t="s">
        <v>6847</v>
      </c>
      <c r="N1731" s="703">
        <v>42535</v>
      </c>
      <c r="O1731" s="702" t="s">
        <v>72</v>
      </c>
    </row>
    <row r="1732" spans="1:15" s="705" customFormat="1" x14ac:dyDescent="0.2">
      <c r="A1732" s="702" t="s">
        <v>890</v>
      </c>
      <c r="B1732" s="702" t="s">
        <v>900</v>
      </c>
      <c r="C1732" s="702" t="s">
        <v>891</v>
      </c>
      <c r="D1732" s="702" t="s">
        <v>255</v>
      </c>
      <c r="E1732" s="702" t="s">
        <v>256</v>
      </c>
      <c r="F1732" s="702" t="s">
        <v>257</v>
      </c>
      <c r="G1732" s="702" t="s">
        <v>6849</v>
      </c>
      <c r="H1732" s="703">
        <v>42529</v>
      </c>
      <c r="I1732" s="704">
        <v>66.09</v>
      </c>
      <c r="J1732" s="704">
        <v>1</v>
      </c>
      <c r="K1732" s="704">
        <f t="shared" si="27"/>
        <v>66.09</v>
      </c>
      <c r="L1732" s="702"/>
      <c r="M1732" s="702" t="s">
        <v>274</v>
      </c>
      <c r="N1732" s="703">
        <v>42535</v>
      </c>
      <c r="O1732" s="702" t="s">
        <v>72</v>
      </c>
    </row>
    <row r="1733" spans="1:15" s="705" customFormat="1" x14ac:dyDescent="0.2">
      <c r="A1733" s="702" t="s">
        <v>890</v>
      </c>
      <c r="B1733" s="702" t="s">
        <v>900</v>
      </c>
      <c r="C1733" s="702" t="s">
        <v>891</v>
      </c>
      <c r="D1733" s="702" t="s">
        <v>255</v>
      </c>
      <c r="E1733" s="702" t="s">
        <v>256</v>
      </c>
      <c r="F1733" s="702" t="s">
        <v>257</v>
      </c>
      <c r="G1733" s="702" t="s">
        <v>6850</v>
      </c>
      <c r="H1733" s="703">
        <v>42529</v>
      </c>
      <c r="I1733" s="704">
        <v>4.9000000000000004</v>
      </c>
      <c r="J1733" s="704">
        <v>1</v>
      </c>
      <c r="K1733" s="704">
        <f t="shared" si="27"/>
        <v>4.9000000000000004</v>
      </c>
      <c r="L1733" s="702"/>
      <c r="M1733" s="702" t="s">
        <v>274</v>
      </c>
      <c r="N1733" s="703">
        <v>42535</v>
      </c>
      <c r="O1733" s="702" t="s">
        <v>72</v>
      </c>
    </row>
    <row r="1734" spans="1:15" s="705" customFormat="1" x14ac:dyDescent="0.2">
      <c r="A1734" s="702" t="s">
        <v>890</v>
      </c>
      <c r="B1734" s="702" t="s">
        <v>900</v>
      </c>
      <c r="C1734" s="702" t="s">
        <v>891</v>
      </c>
      <c r="D1734" s="702" t="s">
        <v>255</v>
      </c>
      <c r="E1734" s="702" t="s">
        <v>256</v>
      </c>
      <c r="F1734" s="702" t="s">
        <v>257</v>
      </c>
      <c r="G1734" s="702" t="s">
        <v>6851</v>
      </c>
      <c r="H1734" s="703">
        <v>42529</v>
      </c>
      <c r="I1734" s="704">
        <v>6.1</v>
      </c>
      <c r="J1734" s="704">
        <v>1</v>
      </c>
      <c r="K1734" s="704">
        <f t="shared" si="27"/>
        <v>6.1</v>
      </c>
      <c r="L1734" s="702"/>
      <c r="M1734" s="702" t="s">
        <v>274</v>
      </c>
      <c r="N1734" s="703">
        <v>42535</v>
      </c>
      <c r="O1734" s="702" t="s">
        <v>72</v>
      </c>
    </row>
    <row r="1735" spans="1:15" s="705" customFormat="1" x14ac:dyDescent="0.2">
      <c r="A1735" s="702" t="s">
        <v>890</v>
      </c>
      <c r="B1735" s="702" t="s">
        <v>900</v>
      </c>
      <c r="C1735" s="702" t="s">
        <v>891</v>
      </c>
      <c r="D1735" s="702" t="s">
        <v>255</v>
      </c>
      <c r="E1735" s="702" t="s">
        <v>256</v>
      </c>
      <c r="F1735" s="702" t="s">
        <v>257</v>
      </c>
      <c r="G1735" s="702" t="s">
        <v>6852</v>
      </c>
      <c r="H1735" s="703">
        <v>42529</v>
      </c>
      <c r="I1735" s="704">
        <v>51.55</v>
      </c>
      <c r="J1735" s="704">
        <v>1</v>
      </c>
      <c r="K1735" s="704">
        <f t="shared" si="27"/>
        <v>51.55</v>
      </c>
      <c r="L1735" s="702"/>
      <c r="M1735" s="702" t="s">
        <v>274</v>
      </c>
      <c r="N1735" s="703">
        <v>42535</v>
      </c>
      <c r="O1735" s="702" t="s">
        <v>72</v>
      </c>
    </row>
    <row r="1736" spans="1:15" s="705" customFormat="1" x14ac:dyDescent="0.2">
      <c r="A1736" s="702" t="s">
        <v>890</v>
      </c>
      <c r="B1736" s="702" t="s">
        <v>900</v>
      </c>
      <c r="C1736" s="702" t="s">
        <v>891</v>
      </c>
      <c r="D1736" s="702" t="s">
        <v>255</v>
      </c>
      <c r="E1736" s="702" t="s">
        <v>256</v>
      </c>
      <c r="F1736" s="702" t="s">
        <v>257</v>
      </c>
      <c r="G1736" s="702" t="s">
        <v>6853</v>
      </c>
      <c r="H1736" s="703">
        <v>42529</v>
      </c>
      <c r="I1736" s="704">
        <v>1815</v>
      </c>
      <c r="J1736" s="704">
        <v>1</v>
      </c>
      <c r="K1736" s="704">
        <f t="shared" si="27"/>
        <v>1815</v>
      </c>
      <c r="L1736" s="702"/>
      <c r="M1736" s="702" t="s">
        <v>378</v>
      </c>
      <c r="N1736" s="703">
        <v>42535</v>
      </c>
      <c r="O1736" s="702" t="s">
        <v>72</v>
      </c>
    </row>
    <row r="1737" spans="1:15" s="705" customFormat="1" x14ac:dyDescent="0.2">
      <c r="A1737" s="702" t="s">
        <v>890</v>
      </c>
      <c r="B1737" s="702" t="s">
        <v>900</v>
      </c>
      <c r="C1737" s="702" t="s">
        <v>891</v>
      </c>
      <c r="D1737" s="702" t="s">
        <v>255</v>
      </c>
      <c r="E1737" s="702" t="s">
        <v>256</v>
      </c>
      <c r="F1737" s="702" t="s">
        <v>257</v>
      </c>
      <c r="G1737" s="702" t="s">
        <v>6854</v>
      </c>
      <c r="H1737" s="703">
        <v>42529</v>
      </c>
      <c r="I1737" s="704">
        <v>1815</v>
      </c>
      <c r="J1737" s="704">
        <v>1</v>
      </c>
      <c r="K1737" s="704">
        <f t="shared" si="27"/>
        <v>1815</v>
      </c>
      <c r="L1737" s="702"/>
      <c r="M1737" s="702" t="s">
        <v>378</v>
      </c>
      <c r="N1737" s="703">
        <v>42535</v>
      </c>
      <c r="O1737" s="702" t="s">
        <v>72</v>
      </c>
    </row>
    <row r="1738" spans="1:15" s="705" customFormat="1" x14ac:dyDescent="0.2">
      <c r="A1738" s="702" t="s">
        <v>890</v>
      </c>
      <c r="B1738" s="702" t="s">
        <v>900</v>
      </c>
      <c r="C1738" s="702" t="s">
        <v>891</v>
      </c>
      <c r="D1738" s="702" t="s">
        <v>255</v>
      </c>
      <c r="E1738" s="702" t="s">
        <v>256</v>
      </c>
      <c r="F1738" s="702" t="s">
        <v>257</v>
      </c>
      <c r="G1738" s="702" t="s">
        <v>6855</v>
      </c>
      <c r="H1738" s="703">
        <v>42528</v>
      </c>
      <c r="I1738" s="704">
        <v>128.15</v>
      </c>
      <c r="J1738" s="704">
        <v>1</v>
      </c>
      <c r="K1738" s="704">
        <f t="shared" si="27"/>
        <v>128.15</v>
      </c>
      <c r="L1738" s="702"/>
      <c r="M1738" s="702" t="s">
        <v>378</v>
      </c>
      <c r="N1738" s="703">
        <v>42535</v>
      </c>
      <c r="O1738" s="702" t="s">
        <v>72</v>
      </c>
    </row>
    <row r="1739" spans="1:15" s="705" customFormat="1" x14ac:dyDescent="0.2">
      <c r="A1739" s="702" t="s">
        <v>890</v>
      </c>
      <c r="B1739" s="702" t="s">
        <v>900</v>
      </c>
      <c r="C1739" s="702" t="s">
        <v>891</v>
      </c>
      <c r="D1739" s="702" t="s">
        <v>255</v>
      </c>
      <c r="E1739" s="702" t="s">
        <v>256</v>
      </c>
      <c r="F1739" s="702" t="s">
        <v>257</v>
      </c>
      <c r="G1739" s="702" t="s">
        <v>6856</v>
      </c>
      <c r="H1739" s="703">
        <v>42527</v>
      </c>
      <c r="I1739" s="704">
        <v>35.28</v>
      </c>
      <c r="J1739" s="704">
        <v>1</v>
      </c>
      <c r="K1739" s="704">
        <f t="shared" si="27"/>
        <v>35.28</v>
      </c>
      <c r="L1739" s="702"/>
      <c r="M1739" s="702" t="s">
        <v>6847</v>
      </c>
      <c r="N1739" s="703">
        <v>42535</v>
      </c>
      <c r="O1739" s="702" t="s">
        <v>72</v>
      </c>
    </row>
    <row r="1740" spans="1:15" s="705" customFormat="1" x14ac:dyDescent="0.2">
      <c r="A1740" s="702" t="s">
        <v>890</v>
      </c>
      <c r="B1740" s="702" t="s">
        <v>900</v>
      </c>
      <c r="C1740" s="702" t="s">
        <v>891</v>
      </c>
      <c r="D1740" s="702" t="s">
        <v>255</v>
      </c>
      <c r="E1740" s="702" t="s">
        <v>256</v>
      </c>
      <c r="F1740" s="702" t="s">
        <v>257</v>
      </c>
      <c r="G1740" s="702" t="s">
        <v>6857</v>
      </c>
      <c r="H1740" s="703">
        <v>42527</v>
      </c>
      <c r="I1740" s="704">
        <v>27.75</v>
      </c>
      <c r="J1740" s="704">
        <v>1</v>
      </c>
      <c r="K1740" s="704">
        <f t="shared" si="27"/>
        <v>27.75</v>
      </c>
      <c r="L1740" s="702"/>
      <c r="M1740" s="702" t="s">
        <v>2792</v>
      </c>
      <c r="N1740" s="703">
        <v>42535</v>
      </c>
      <c r="O1740" s="702" t="s">
        <v>72</v>
      </c>
    </row>
    <row r="1741" spans="1:15" s="705" customFormat="1" x14ac:dyDescent="0.2">
      <c r="A1741" s="702" t="s">
        <v>890</v>
      </c>
      <c r="B1741" s="702" t="s">
        <v>900</v>
      </c>
      <c r="C1741" s="702" t="s">
        <v>891</v>
      </c>
      <c r="D1741" s="702" t="s">
        <v>255</v>
      </c>
      <c r="E1741" s="702" t="s">
        <v>256</v>
      </c>
      <c r="F1741" s="702" t="s">
        <v>257</v>
      </c>
      <c r="G1741" s="702" t="s">
        <v>6858</v>
      </c>
      <c r="H1741" s="703">
        <v>42524</v>
      </c>
      <c r="I1741" s="704">
        <v>53.51</v>
      </c>
      <c r="J1741" s="704">
        <v>1</v>
      </c>
      <c r="K1741" s="704">
        <f t="shared" si="27"/>
        <v>53.51</v>
      </c>
      <c r="L1741" s="702"/>
      <c r="M1741" s="702" t="s">
        <v>365</v>
      </c>
      <c r="N1741" s="703">
        <v>42535</v>
      </c>
      <c r="O1741" s="702" t="s">
        <v>72</v>
      </c>
    </row>
    <row r="1742" spans="1:15" s="705" customFormat="1" x14ac:dyDescent="0.2">
      <c r="A1742" s="702" t="s">
        <v>890</v>
      </c>
      <c r="B1742" s="702" t="s">
        <v>900</v>
      </c>
      <c r="C1742" s="702" t="s">
        <v>891</v>
      </c>
      <c r="D1742" s="702" t="s">
        <v>255</v>
      </c>
      <c r="E1742" s="702" t="s">
        <v>256</v>
      </c>
      <c r="F1742" s="702" t="s">
        <v>257</v>
      </c>
      <c r="G1742" s="702" t="s">
        <v>6859</v>
      </c>
      <c r="H1742" s="703">
        <v>42524</v>
      </c>
      <c r="I1742" s="704">
        <v>121.83</v>
      </c>
      <c r="J1742" s="704">
        <v>1</v>
      </c>
      <c r="K1742" s="704">
        <f t="shared" si="27"/>
        <v>121.83</v>
      </c>
      <c r="L1742" s="702"/>
      <c r="M1742" s="702" t="s">
        <v>365</v>
      </c>
      <c r="N1742" s="703">
        <v>42535</v>
      </c>
      <c r="O1742" s="702" t="s">
        <v>72</v>
      </c>
    </row>
    <row r="1743" spans="1:15" s="705" customFormat="1" x14ac:dyDescent="0.2">
      <c r="A1743" s="702" t="s">
        <v>890</v>
      </c>
      <c r="B1743" s="702" t="s">
        <v>900</v>
      </c>
      <c r="C1743" s="702" t="s">
        <v>891</v>
      </c>
      <c r="D1743" s="702" t="s">
        <v>255</v>
      </c>
      <c r="E1743" s="702" t="s">
        <v>256</v>
      </c>
      <c r="F1743" s="702" t="s">
        <v>257</v>
      </c>
      <c r="G1743" s="702" t="s">
        <v>6860</v>
      </c>
      <c r="H1743" s="703">
        <v>42524</v>
      </c>
      <c r="I1743" s="704">
        <v>296.07</v>
      </c>
      <c r="J1743" s="704">
        <v>1</v>
      </c>
      <c r="K1743" s="704">
        <f t="shared" si="27"/>
        <v>296.07</v>
      </c>
      <c r="L1743" s="702"/>
      <c r="M1743" s="702" t="s">
        <v>365</v>
      </c>
      <c r="N1743" s="703">
        <v>42535</v>
      </c>
      <c r="O1743" s="702" t="s">
        <v>72</v>
      </c>
    </row>
    <row r="1744" spans="1:15" s="705" customFormat="1" x14ac:dyDescent="0.2">
      <c r="A1744" s="702" t="s">
        <v>890</v>
      </c>
      <c r="B1744" s="702" t="s">
        <v>900</v>
      </c>
      <c r="C1744" s="702" t="s">
        <v>891</v>
      </c>
      <c r="D1744" s="702" t="s">
        <v>255</v>
      </c>
      <c r="E1744" s="702" t="s">
        <v>256</v>
      </c>
      <c r="F1744" s="702" t="s">
        <v>257</v>
      </c>
      <c r="G1744" s="702" t="s">
        <v>6861</v>
      </c>
      <c r="H1744" s="703">
        <v>42521</v>
      </c>
      <c r="I1744" s="704">
        <v>26.17</v>
      </c>
      <c r="J1744" s="704">
        <v>1</v>
      </c>
      <c r="K1744" s="704">
        <f t="shared" si="27"/>
        <v>26.17</v>
      </c>
      <c r="L1744" s="702"/>
      <c r="M1744" s="702" t="s">
        <v>4781</v>
      </c>
      <c r="N1744" s="703">
        <v>42543</v>
      </c>
      <c r="O1744" s="702" t="s">
        <v>72</v>
      </c>
    </row>
    <row r="1745" spans="1:15" s="705" customFormat="1" x14ac:dyDescent="0.2">
      <c r="A1745" s="702" t="s">
        <v>890</v>
      </c>
      <c r="B1745" s="702" t="s">
        <v>900</v>
      </c>
      <c r="C1745" s="702" t="s">
        <v>891</v>
      </c>
      <c r="D1745" s="702" t="s">
        <v>255</v>
      </c>
      <c r="E1745" s="702" t="s">
        <v>256</v>
      </c>
      <c r="F1745" s="702" t="s">
        <v>257</v>
      </c>
      <c r="G1745" s="702" t="s">
        <v>6862</v>
      </c>
      <c r="H1745" s="703">
        <v>42521</v>
      </c>
      <c r="I1745" s="704">
        <v>471.9</v>
      </c>
      <c r="J1745" s="704">
        <v>1</v>
      </c>
      <c r="K1745" s="704">
        <f t="shared" si="27"/>
        <v>471.9</v>
      </c>
      <c r="L1745" s="702"/>
      <c r="M1745" s="702" t="s">
        <v>1569</v>
      </c>
      <c r="N1745" s="703">
        <v>42535</v>
      </c>
      <c r="O1745" s="702" t="s">
        <v>72</v>
      </c>
    </row>
    <row r="1746" spans="1:15" s="705" customFormat="1" x14ac:dyDescent="0.2">
      <c r="A1746" s="702" t="s">
        <v>890</v>
      </c>
      <c r="B1746" s="702" t="s">
        <v>900</v>
      </c>
      <c r="C1746" s="702" t="s">
        <v>891</v>
      </c>
      <c r="D1746" s="702" t="s">
        <v>6863</v>
      </c>
      <c r="E1746" s="702" t="s">
        <v>6864</v>
      </c>
      <c r="F1746" s="702" t="s">
        <v>6865</v>
      </c>
      <c r="G1746" s="702" t="s">
        <v>6866</v>
      </c>
      <c r="H1746" s="703">
        <v>42516</v>
      </c>
      <c r="I1746" s="704">
        <v>4227.57</v>
      </c>
      <c r="J1746" s="704">
        <v>1</v>
      </c>
      <c r="K1746" s="704">
        <f t="shared" si="27"/>
        <v>4227.57</v>
      </c>
      <c r="L1746" s="702" t="s">
        <v>6867</v>
      </c>
      <c r="M1746" s="702" t="s">
        <v>93</v>
      </c>
      <c r="N1746" s="703">
        <v>42529</v>
      </c>
      <c r="O1746" s="702" t="s">
        <v>72</v>
      </c>
    </row>
    <row r="1747" spans="1:15" s="705" customFormat="1" x14ac:dyDescent="0.2">
      <c r="A1747" s="702" t="s">
        <v>890</v>
      </c>
      <c r="B1747" s="702" t="s">
        <v>900</v>
      </c>
      <c r="C1747" s="702" t="s">
        <v>891</v>
      </c>
      <c r="D1747" s="702" t="s">
        <v>6868</v>
      </c>
      <c r="E1747" s="702" t="s">
        <v>6869</v>
      </c>
      <c r="F1747" s="702" t="s">
        <v>6870</v>
      </c>
      <c r="G1747" s="702" t="s">
        <v>6871</v>
      </c>
      <c r="H1747" s="703">
        <v>42550</v>
      </c>
      <c r="I1747" s="704">
        <v>769.56</v>
      </c>
      <c r="J1747" s="704">
        <v>1</v>
      </c>
      <c r="K1747" s="704">
        <f t="shared" si="27"/>
        <v>769.56</v>
      </c>
      <c r="L1747" s="702" t="s">
        <v>6872</v>
      </c>
      <c r="M1747" s="702" t="s">
        <v>87</v>
      </c>
      <c r="N1747" s="703">
        <v>42551</v>
      </c>
      <c r="O1747" s="702" t="s">
        <v>72</v>
      </c>
    </row>
    <row r="1748" spans="1:15" s="705" customFormat="1" x14ac:dyDescent="0.2">
      <c r="A1748" s="702" t="s">
        <v>890</v>
      </c>
      <c r="B1748" s="702" t="s">
        <v>900</v>
      </c>
      <c r="C1748" s="702" t="s">
        <v>891</v>
      </c>
      <c r="D1748" s="702" t="s">
        <v>6868</v>
      </c>
      <c r="E1748" s="702" t="s">
        <v>6869</v>
      </c>
      <c r="F1748" s="702" t="s">
        <v>6870</v>
      </c>
      <c r="G1748" s="702" t="s">
        <v>6873</v>
      </c>
      <c r="H1748" s="703">
        <v>42527</v>
      </c>
      <c r="I1748" s="704">
        <v>336.38</v>
      </c>
      <c r="J1748" s="704">
        <v>1</v>
      </c>
      <c r="K1748" s="704">
        <f t="shared" si="27"/>
        <v>336.38</v>
      </c>
      <c r="L1748" s="702" t="s">
        <v>6874</v>
      </c>
      <c r="M1748" s="702" t="s">
        <v>248</v>
      </c>
      <c r="N1748" s="703">
        <v>42529</v>
      </c>
      <c r="O1748" s="702" t="s">
        <v>72</v>
      </c>
    </row>
    <row r="1749" spans="1:15" s="705" customFormat="1" x14ac:dyDescent="0.2">
      <c r="A1749" s="702" t="s">
        <v>890</v>
      </c>
      <c r="B1749" s="702" t="s">
        <v>900</v>
      </c>
      <c r="C1749" s="702" t="s">
        <v>891</v>
      </c>
      <c r="D1749" s="702" t="s">
        <v>271</v>
      </c>
      <c r="E1749" s="702" t="s">
        <v>272</v>
      </c>
      <c r="F1749" s="702" t="s">
        <v>273</v>
      </c>
      <c r="G1749" s="702" t="s">
        <v>6875</v>
      </c>
      <c r="H1749" s="703">
        <v>42510</v>
      </c>
      <c r="I1749" s="704">
        <v>54.09</v>
      </c>
      <c r="J1749" s="704">
        <v>1</v>
      </c>
      <c r="K1749" s="704">
        <f t="shared" si="27"/>
        <v>54.09</v>
      </c>
      <c r="L1749" s="702" t="s">
        <v>6876</v>
      </c>
      <c r="M1749" s="702" t="s">
        <v>377</v>
      </c>
      <c r="N1749" s="703">
        <v>42527</v>
      </c>
      <c r="O1749" s="702" t="s">
        <v>72</v>
      </c>
    </row>
    <row r="1750" spans="1:15" s="705" customFormat="1" x14ac:dyDescent="0.2">
      <c r="A1750" s="702" t="s">
        <v>890</v>
      </c>
      <c r="B1750" s="702" t="s">
        <v>900</v>
      </c>
      <c r="C1750" s="702" t="s">
        <v>891</v>
      </c>
      <c r="D1750" s="702" t="s">
        <v>271</v>
      </c>
      <c r="E1750" s="702" t="s">
        <v>272</v>
      </c>
      <c r="F1750" s="702" t="s">
        <v>273</v>
      </c>
      <c r="G1750" s="702" t="s">
        <v>6877</v>
      </c>
      <c r="H1750" s="703">
        <v>42507</v>
      </c>
      <c r="I1750" s="704">
        <v>295.48</v>
      </c>
      <c r="J1750" s="704">
        <v>1</v>
      </c>
      <c r="K1750" s="704">
        <f t="shared" si="27"/>
        <v>295.48</v>
      </c>
      <c r="L1750" s="702" t="s">
        <v>6878</v>
      </c>
      <c r="M1750" s="702" t="s">
        <v>274</v>
      </c>
      <c r="N1750" s="703">
        <v>42529</v>
      </c>
      <c r="O1750" s="702" t="s">
        <v>72</v>
      </c>
    </row>
    <row r="1751" spans="1:15" s="705" customFormat="1" x14ac:dyDescent="0.2">
      <c r="A1751" s="702" t="s">
        <v>890</v>
      </c>
      <c r="B1751" s="702" t="s">
        <v>900</v>
      </c>
      <c r="C1751" s="702" t="s">
        <v>891</v>
      </c>
      <c r="D1751" s="702" t="s">
        <v>271</v>
      </c>
      <c r="E1751" s="702" t="s">
        <v>272</v>
      </c>
      <c r="F1751" s="702" t="s">
        <v>273</v>
      </c>
      <c r="G1751" s="702" t="s">
        <v>6879</v>
      </c>
      <c r="H1751" s="703">
        <v>42493</v>
      </c>
      <c r="I1751" s="704">
        <v>356.76</v>
      </c>
      <c r="J1751" s="704">
        <v>1</v>
      </c>
      <c r="K1751" s="704">
        <f t="shared" si="27"/>
        <v>356.76</v>
      </c>
      <c r="L1751" s="702" t="s">
        <v>6880</v>
      </c>
      <c r="M1751" s="702" t="s">
        <v>377</v>
      </c>
      <c r="N1751" s="703">
        <v>42535</v>
      </c>
      <c r="O1751" s="702" t="s">
        <v>72</v>
      </c>
    </row>
    <row r="1752" spans="1:15" s="705" customFormat="1" x14ac:dyDescent="0.2">
      <c r="A1752" s="702" t="s">
        <v>890</v>
      </c>
      <c r="B1752" s="702" t="s">
        <v>900</v>
      </c>
      <c r="C1752" s="702" t="s">
        <v>891</v>
      </c>
      <c r="D1752" s="702" t="s">
        <v>271</v>
      </c>
      <c r="E1752" s="702" t="s">
        <v>272</v>
      </c>
      <c r="F1752" s="702" t="s">
        <v>273</v>
      </c>
      <c r="G1752" s="702" t="s">
        <v>6881</v>
      </c>
      <c r="H1752" s="703">
        <v>42492</v>
      </c>
      <c r="I1752" s="704">
        <v>269.83</v>
      </c>
      <c r="J1752" s="704">
        <v>1</v>
      </c>
      <c r="K1752" s="704">
        <f t="shared" si="27"/>
        <v>269.83</v>
      </c>
      <c r="L1752" s="702" t="s">
        <v>6880</v>
      </c>
      <c r="M1752" s="702" t="s">
        <v>377</v>
      </c>
      <c r="N1752" s="703">
        <v>42535</v>
      </c>
      <c r="O1752" s="702" t="s">
        <v>72</v>
      </c>
    </row>
    <row r="1753" spans="1:15" s="705" customFormat="1" x14ac:dyDescent="0.2">
      <c r="A1753" s="702" t="s">
        <v>890</v>
      </c>
      <c r="B1753" s="702" t="s">
        <v>900</v>
      </c>
      <c r="C1753" s="702" t="s">
        <v>891</v>
      </c>
      <c r="D1753" s="702" t="s">
        <v>271</v>
      </c>
      <c r="E1753" s="702" t="s">
        <v>272</v>
      </c>
      <c r="F1753" s="702" t="s">
        <v>273</v>
      </c>
      <c r="G1753" s="702" t="s">
        <v>6882</v>
      </c>
      <c r="H1753" s="703">
        <v>42472</v>
      </c>
      <c r="I1753" s="704">
        <v>229.84</v>
      </c>
      <c r="J1753" s="704">
        <v>1</v>
      </c>
      <c r="K1753" s="704">
        <f t="shared" si="27"/>
        <v>229.84</v>
      </c>
      <c r="L1753" s="702" t="s">
        <v>6883</v>
      </c>
      <c r="M1753" s="702" t="s">
        <v>87</v>
      </c>
      <c r="N1753" s="703">
        <v>42536</v>
      </c>
      <c r="O1753" s="702" t="s">
        <v>72</v>
      </c>
    </row>
    <row r="1754" spans="1:15" s="705" customFormat="1" x14ac:dyDescent="0.2">
      <c r="A1754" s="702" t="s">
        <v>890</v>
      </c>
      <c r="B1754" s="702" t="s">
        <v>900</v>
      </c>
      <c r="C1754" s="702" t="s">
        <v>891</v>
      </c>
      <c r="D1754" s="702" t="s">
        <v>3171</v>
      </c>
      <c r="E1754" s="702" t="s">
        <v>3172</v>
      </c>
      <c r="F1754" s="702" t="s">
        <v>3173</v>
      </c>
      <c r="G1754" s="702" t="s">
        <v>6884</v>
      </c>
      <c r="H1754" s="703">
        <v>42542</v>
      </c>
      <c r="I1754" s="704">
        <v>1113.2</v>
      </c>
      <c r="J1754" s="704">
        <v>1</v>
      </c>
      <c r="K1754" s="704">
        <f t="shared" si="27"/>
        <v>1113.2</v>
      </c>
      <c r="L1754" s="702"/>
      <c r="M1754" s="702" t="s">
        <v>192</v>
      </c>
      <c r="N1754" s="703">
        <v>42549</v>
      </c>
      <c r="O1754" s="702" t="s">
        <v>72</v>
      </c>
    </row>
    <row r="1755" spans="1:15" s="705" customFormat="1" x14ac:dyDescent="0.2">
      <c r="A1755" s="702" t="s">
        <v>890</v>
      </c>
      <c r="B1755" s="702" t="s">
        <v>900</v>
      </c>
      <c r="C1755" s="702" t="s">
        <v>891</v>
      </c>
      <c r="D1755" s="702" t="s">
        <v>6885</v>
      </c>
      <c r="E1755" s="702" t="s">
        <v>6886</v>
      </c>
      <c r="F1755" s="702" t="s">
        <v>6887</v>
      </c>
      <c r="G1755" s="702" t="s">
        <v>6888</v>
      </c>
      <c r="H1755" s="703">
        <v>42531</v>
      </c>
      <c r="I1755" s="704">
        <v>510.62</v>
      </c>
      <c r="J1755" s="704">
        <v>1</v>
      </c>
      <c r="K1755" s="704">
        <f t="shared" si="27"/>
        <v>510.62</v>
      </c>
      <c r="L1755" s="702" t="s">
        <v>6889</v>
      </c>
      <c r="M1755" s="702" t="s">
        <v>419</v>
      </c>
      <c r="N1755" s="703">
        <v>42537</v>
      </c>
      <c r="O1755" s="702" t="s">
        <v>72</v>
      </c>
    </row>
    <row r="1756" spans="1:15" s="705" customFormat="1" x14ac:dyDescent="0.2">
      <c r="A1756" s="702" t="s">
        <v>890</v>
      </c>
      <c r="B1756" s="702" t="s">
        <v>900</v>
      </c>
      <c r="C1756" s="702" t="s">
        <v>891</v>
      </c>
      <c r="D1756" s="702" t="s">
        <v>484</v>
      </c>
      <c r="E1756" s="702" t="s">
        <v>485</v>
      </c>
      <c r="F1756" s="702" t="s">
        <v>486</v>
      </c>
      <c r="G1756" s="702" t="s">
        <v>6890</v>
      </c>
      <c r="H1756" s="703">
        <v>42544</v>
      </c>
      <c r="I1756" s="704">
        <v>57.23</v>
      </c>
      <c r="J1756" s="704">
        <v>1</v>
      </c>
      <c r="K1756" s="704">
        <f t="shared" si="27"/>
        <v>57.23</v>
      </c>
      <c r="L1756" s="702" t="s">
        <v>6891</v>
      </c>
      <c r="M1756" s="702" t="s">
        <v>274</v>
      </c>
      <c r="N1756" s="703">
        <v>42548</v>
      </c>
      <c r="O1756" s="702" t="s">
        <v>72</v>
      </c>
    </row>
    <row r="1757" spans="1:15" s="705" customFormat="1" x14ac:dyDescent="0.2">
      <c r="A1757" s="702" t="s">
        <v>890</v>
      </c>
      <c r="B1757" s="702" t="s">
        <v>900</v>
      </c>
      <c r="C1757" s="702" t="s">
        <v>891</v>
      </c>
      <c r="D1757" s="702" t="s">
        <v>484</v>
      </c>
      <c r="E1757" s="702" t="s">
        <v>485</v>
      </c>
      <c r="F1757" s="702" t="s">
        <v>486</v>
      </c>
      <c r="G1757" s="702" t="s">
        <v>6892</v>
      </c>
      <c r="H1757" s="703">
        <v>42531</v>
      </c>
      <c r="I1757" s="704">
        <v>79.86</v>
      </c>
      <c r="J1757" s="704">
        <v>1</v>
      </c>
      <c r="K1757" s="704">
        <f t="shared" si="27"/>
        <v>79.86</v>
      </c>
      <c r="L1757" s="702" t="s">
        <v>3184</v>
      </c>
      <c r="M1757" s="702" t="s">
        <v>132</v>
      </c>
      <c r="N1757" s="703">
        <v>42535</v>
      </c>
      <c r="O1757" s="702" t="s">
        <v>72</v>
      </c>
    </row>
    <row r="1758" spans="1:15" s="705" customFormat="1" x14ac:dyDescent="0.2">
      <c r="A1758" s="702" t="s">
        <v>890</v>
      </c>
      <c r="B1758" s="702" t="s">
        <v>900</v>
      </c>
      <c r="C1758" s="702" t="s">
        <v>891</v>
      </c>
      <c r="D1758" s="702" t="s">
        <v>6893</v>
      </c>
      <c r="E1758" s="702" t="s">
        <v>6894</v>
      </c>
      <c r="F1758" s="702" t="s">
        <v>6895</v>
      </c>
      <c r="G1758" s="702" t="s">
        <v>6896</v>
      </c>
      <c r="H1758" s="703">
        <v>42542</v>
      </c>
      <c r="I1758" s="704">
        <v>57.17</v>
      </c>
      <c r="J1758" s="704">
        <v>1</v>
      </c>
      <c r="K1758" s="704">
        <f t="shared" si="27"/>
        <v>57.17</v>
      </c>
      <c r="L1758" s="702" t="s">
        <v>6897</v>
      </c>
      <c r="M1758" s="702" t="s">
        <v>2111</v>
      </c>
      <c r="N1758" s="703">
        <v>42543</v>
      </c>
      <c r="O1758" s="702" t="s">
        <v>72</v>
      </c>
    </row>
    <row r="1759" spans="1:15" s="705" customFormat="1" x14ac:dyDescent="0.2">
      <c r="A1759" s="702" t="s">
        <v>890</v>
      </c>
      <c r="B1759" s="702" t="s">
        <v>900</v>
      </c>
      <c r="C1759" s="702" t="s">
        <v>891</v>
      </c>
      <c r="D1759" s="702" t="s">
        <v>6893</v>
      </c>
      <c r="E1759" s="702" t="s">
        <v>6894</v>
      </c>
      <c r="F1759" s="702" t="s">
        <v>6895</v>
      </c>
      <c r="G1759" s="702" t="s">
        <v>6898</v>
      </c>
      <c r="H1759" s="703">
        <v>42542</v>
      </c>
      <c r="I1759" s="704">
        <v>38.119999999999997</v>
      </c>
      <c r="J1759" s="704">
        <v>1</v>
      </c>
      <c r="K1759" s="704">
        <f t="shared" si="27"/>
        <v>38.119999999999997</v>
      </c>
      <c r="L1759" s="702" t="s">
        <v>6899</v>
      </c>
      <c r="M1759" s="702" t="s">
        <v>2111</v>
      </c>
      <c r="N1759" s="703">
        <v>42543</v>
      </c>
      <c r="O1759" s="702" t="s">
        <v>72</v>
      </c>
    </row>
    <row r="1760" spans="1:15" s="705" customFormat="1" x14ac:dyDescent="0.2">
      <c r="A1760" s="702" t="s">
        <v>890</v>
      </c>
      <c r="B1760" s="702" t="s">
        <v>900</v>
      </c>
      <c r="C1760" s="702" t="s">
        <v>891</v>
      </c>
      <c r="D1760" s="702" t="s">
        <v>6893</v>
      </c>
      <c r="E1760" s="702" t="s">
        <v>6894</v>
      </c>
      <c r="F1760" s="702" t="s">
        <v>6895</v>
      </c>
      <c r="G1760" s="702" t="s">
        <v>6900</v>
      </c>
      <c r="H1760" s="703">
        <v>42538</v>
      </c>
      <c r="I1760" s="704">
        <v>33.880000000000003</v>
      </c>
      <c r="J1760" s="704">
        <v>1</v>
      </c>
      <c r="K1760" s="704">
        <f t="shared" si="27"/>
        <v>33.880000000000003</v>
      </c>
      <c r="L1760" s="702" t="s">
        <v>6901</v>
      </c>
      <c r="M1760" s="702" t="s">
        <v>2111</v>
      </c>
      <c r="N1760" s="703">
        <v>42538</v>
      </c>
      <c r="O1760" s="702" t="s">
        <v>72</v>
      </c>
    </row>
    <row r="1761" spans="1:15" s="705" customFormat="1" x14ac:dyDescent="0.2">
      <c r="A1761" s="702" t="s">
        <v>890</v>
      </c>
      <c r="B1761" s="702" t="s">
        <v>900</v>
      </c>
      <c r="C1761" s="702" t="s">
        <v>891</v>
      </c>
      <c r="D1761" s="702" t="s">
        <v>6893</v>
      </c>
      <c r="E1761" s="702" t="s">
        <v>6894</v>
      </c>
      <c r="F1761" s="702" t="s">
        <v>6895</v>
      </c>
      <c r="G1761" s="702" t="s">
        <v>6902</v>
      </c>
      <c r="H1761" s="703">
        <v>42538</v>
      </c>
      <c r="I1761" s="704">
        <v>16.940000000000001</v>
      </c>
      <c r="J1761" s="704">
        <v>1</v>
      </c>
      <c r="K1761" s="704">
        <f t="shared" si="27"/>
        <v>16.940000000000001</v>
      </c>
      <c r="L1761" s="702" t="s">
        <v>6903</v>
      </c>
      <c r="M1761" s="702" t="s">
        <v>2111</v>
      </c>
      <c r="N1761" s="703">
        <v>42538</v>
      </c>
      <c r="O1761" s="702" t="s">
        <v>72</v>
      </c>
    </row>
    <row r="1762" spans="1:15" s="705" customFormat="1" x14ac:dyDescent="0.2">
      <c r="A1762" s="702" t="s">
        <v>890</v>
      </c>
      <c r="B1762" s="702" t="s">
        <v>900</v>
      </c>
      <c r="C1762" s="702" t="s">
        <v>891</v>
      </c>
      <c r="D1762" s="702" t="s">
        <v>6893</v>
      </c>
      <c r="E1762" s="702" t="s">
        <v>6894</v>
      </c>
      <c r="F1762" s="702" t="s">
        <v>6895</v>
      </c>
      <c r="G1762" s="702" t="s">
        <v>6904</v>
      </c>
      <c r="H1762" s="703">
        <v>42528</v>
      </c>
      <c r="I1762" s="704">
        <v>302.5</v>
      </c>
      <c r="J1762" s="704">
        <v>1</v>
      </c>
      <c r="K1762" s="704">
        <f t="shared" si="27"/>
        <v>302.5</v>
      </c>
      <c r="L1762" s="702" t="s">
        <v>6905</v>
      </c>
      <c r="M1762" s="702" t="s">
        <v>2831</v>
      </c>
      <c r="N1762" s="703">
        <v>42530</v>
      </c>
      <c r="O1762" s="702" t="s">
        <v>72</v>
      </c>
    </row>
    <row r="1763" spans="1:15" s="705" customFormat="1" x14ac:dyDescent="0.2">
      <c r="A1763" s="702" t="s">
        <v>890</v>
      </c>
      <c r="B1763" s="702" t="s">
        <v>900</v>
      </c>
      <c r="C1763" s="702" t="s">
        <v>891</v>
      </c>
      <c r="D1763" s="702" t="s">
        <v>292</v>
      </c>
      <c r="E1763" s="702" t="s">
        <v>293</v>
      </c>
      <c r="F1763" s="702" t="s">
        <v>294</v>
      </c>
      <c r="G1763" s="702" t="s">
        <v>6907</v>
      </c>
      <c r="H1763" s="703">
        <v>42543</v>
      </c>
      <c r="I1763" s="704">
        <v>83.44</v>
      </c>
      <c r="J1763" s="704">
        <v>1</v>
      </c>
      <c r="K1763" s="704">
        <f t="shared" si="27"/>
        <v>83.44</v>
      </c>
      <c r="L1763" s="702" t="s">
        <v>6908</v>
      </c>
      <c r="M1763" s="702" t="s">
        <v>365</v>
      </c>
      <c r="N1763" s="703">
        <v>42549</v>
      </c>
      <c r="O1763" s="702" t="s">
        <v>72</v>
      </c>
    </row>
    <row r="1764" spans="1:15" s="705" customFormat="1" x14ac:dyDescent="0.2">
      <c r="A1764" s="702" t="s">
        <v>890</v>
      </c>
      <c r="B1764" s="702" t="s">
        <v>900</v>
      </c>
      <c r="C1764" s="702" t="s">
        <v>891</v>
      </c>
      <c r="D1764" s="702" t="s">
        <v>292</v>
      </c>
      <c r="E1764" s="702" t="s">
        <v>293</v>
      </c>
      <c r="F1764" s="702" t="s">
        <v>294</v>
      </c>
      <c r="G1764" s="702" t="s">
        <v>6909</v>
      </c>
      <c r="H1764" s="703">
        <v>42543</v>
      </c>
      <c r="I1764" s="704">
        <v>498.31</v>
      </c>
      <c r="J1764" s="704">
        <v>1</v>
      </c>
      <c r="K1764" s="704">
        <f t="shared" si="27"/>
        <v>498.31</v>
      </c>
      <c r="L1764" s="702" t="s">
        <v>6910</v>
      </c>
      <c r="M1764" s="702" t="s">
        <v>2458</v>
      </c>
      <c r="N1764" s="703">
        <v>42544</v>
      </c>
      <c r="O1764" s="702" t="s">
        <v>72</v>
      </c>
    </row>
    <row r="1765" spans="1:15" s="705" customFormat="1" x14ac:dyDescent="0.2">
      <c r="A1765" s="702" t="s">
        <v>890</v>
      </c>
      <c r="B1765" s="702" t="s">
        <v>900</v>
      </c>
      <c r="C1765" s="702" t="s">
        <v>891</v>
      </c>
      <c r="D1765" s="702" t="s">
        <v>292</v>
      </c>
      <c r="E1765" s="702" t="s">
        <v>293</v>
      </c>
      <c r="F1765" s="702" t="s">
        <v>294</v>
      </c>
      <c r="G1765" s="702" t="s">
        <v>6911</v>
      </c>
      <c r="H1765" s="703">
        <v>42542</v>
      </c>
      <c r="I1765" s="704">
        <v>90.86</v>
      </c>
      <c r="J1765" s="704">
        <v>1</v>
      </c>
      <c r="K1765" s="704">
        <f t="shared" si="27"/>
        <v>90.86</v>
      </c>
      <c r="L1765" s="702" t="s">
        <v>6912</v>
      </c>
      <c r="M1765" s="702" t="s">
        <v>417</v>
      </c>
      <c r="N1765" s="703">
        <v>42544</v>
      </c>
      <c r="O1765" s="702" t="s">
        <v>72</v>
      </c>
    </row>
    <row r="1766" spans="1:15" s="705" customFormat="1" x14ac:dyDescent="0.2">
      <c r="A1766" s="702" t="s">
        <v>890</v>
      </c>
      <c r="B1766" s="702" t="s">
        <v>900</v>
      </c>
      <c r="C1766" s="702" t="s">
        <v>891</v>
      </c>
      <c r="D1766" s="702" t="s">
        <v>292</v>
      </c>
      <c r="E1766" s="702" t="s">
        <v>293</v>
      </c>
      <c r="F1766" s="702" t="s">
        <v>294</v>
      </c>
      <c r="G1766" s="702" t="s">
        <v>6913</v>
      </c>
      <c r="H1766" s="703">
        <v>42528</v>
      </c>
      <c r="I1766" s="704">
        <v>123.07</v>
      </c>
      <c r="J1766" s="704">
        <v>1</v>
      </c>
      <c r="K1766" s="704">
        <f t="shared" si="27"/>
        <v>123.07</v>
      </c>
      <c r="L1766" s="702" t="s">
        <v>6914</v>
      </c>
      <c r="M1766" s="702" t="s">
        <v>387</v>
      </c>
      <c r="N1766" s="703">
        <v>42549</v>
      </c>
      <c r="O1766" s="702" t="s">
        <v>72</v>
      </c>
    </row>
    <row r="1767" spans="1:15" s="705" customFormat="1" x14ac:dyDescent="0.2">
      <c r="A1767" s="702" t="s">
        <v>890</v>
      </c>
      <c r="B1767" s="702" t="s">
        <v>900</v>
      </c>
      <c r="C1767" s="702" t="s">
        <v>891</v>
      </c>
      <c r="D1767" s="702" t="s">
        <v>6915</v>
      </c>
      <c r="E1767" s="702" t="s">
        <v>6916</v>
      </c>
      <c r="F1767" s="702" t="s">
        <v>6917</v>
      </c>
      <c r="G1767" s="702" t="s">
        <v>6918</v>
      </c>
      <c r="H1767" s="703">
        <v>42536</v>
      </c>
      <c r="I1767" s="704">
        <v>1033.3399999999999</v>
      </c>
      <c r="J1767" s="704">
        <v>1</v>
      </c>
      <c r="K1767" s="704">
        <f t="shared" si="27"/>
        <v>1033.3399999999999</v>
      </c>
      <c r="L1767" s="702" t="s">
        <v>6919</v>
      </c>
      <c r="M1767" s="702" t="s">
        <v>132</v>
      </c>
      <c r="N1767" s="703">
        <v>42551</v>
      </c>
      <c r="O1767" s="702" t="s">
        <v>72</v>
      </c>
    </row>
    <row r="1768" spans="1:15" s="705" customFormat="1" x14ac:dyDescent="0.2">
      <c r="A1768" s="702" t="s">
        <v>890</v>
      </c>
      <c r="B1768" s="702" t="s">
        <v>900</v>
      </c>
      <c r="C1768" s="702" t="s">
        <v>891</v>
      </c>
      <c r="D1768" s="702" t="s">
        <v>6920</v>
      </c>
      <c r="E1768" s="702" t="s">
        <v>6921</v>
      </c>
      <c r="F1768" s="702" t="s">
        <v>6922</v>
      </c>
      <c r="G1768" s="702" t="s">
        <v>6923</v>
      </c>
      <c r="H1768" s="703">
        <v>42536</v>
      </c>
      <c r="I1768" s="704">
        <v>174.75</v>
      </c>
      <c r="J1768" s="704">
        <v>1</v>
      </c>
      <c r="K1768" s="704">
        <f t="shared" si="27"/>
        <v>174.75</v>
      </c>
      <c r="L1768" s="702" t="s">
        <v>6924</v>
      </c>
      <c r="M1768" s="702" t="s">
        <v>419</v>
      </c>
      <c r="N1768" s="703">
        <v>42544</v>
      </c>
      <c r="O1768" s="702" t="s">
        <v>72</v>
      </c>
    </row>
    <row r="1769" spans="1:15" s="705" customFormat="1" x14ac:dyDescent="0.2">
      <c r="A1769" s="702" t="s">
        <v>890</v>
      </c>
      <c r="B1769" s="702" t="s">
        <v>900</v>
      </c>
      <c r="C1769" s="702" t="s">
        <v>891</v>
      </c>
      <c r="D1769" s="702" t="s">
        <v>178</v>
      </c>
      <c r="E1769" s="702" t="s">
        <v>179</v>
      </c>
      <c r="F1769" s="702" t="s">
        <v>180</v>
      </c>
      <c r="G1769" s="702" t="s">
        <v>6925</v>
      </c>
      <c r="H1769" s="703">
        <v>42521</v>
      </c>
      <c r="I1769" s="704">
        <v>105.98</v>
      </c>
      <c r="J1769" s="704">
        <v>1</v>
      </c>
      <c r="K1769" s="704">
        <f t="shared" si="27"/>
        <v>105.98</v>
      </c>
      <c r="L1769" s="702"/>
      <c r="M1769" s="702" t="s">
        <v>674</v>
      </c>
      <c r="N1769" s="703">
        <v>42522</v>
      </c>
      <c r="O1769" s="702" t="s">
        <v>72</v>
      </c>
    </row>
    <row r="1770" spans="1:15" s="705" customFormat="1" x14ac:dyDescent="0.2">
      <c r="A1770" s="702" t="s">
        <v>890</v>
      </c>
      <c r="B1770" s="702" t="s">
        <v>900</v>
      </c>
      <c r="C1770" s="702" t="s">
        <v>891</v>
      </c>
      <c r="D1770" s="702" t="s">
        <v>178</v>
      </c>
      <c r="E1770" s="702" t="s">
        <v>179</v>
      </c>
      <c r="F1770" s="702" t="s">
        <v>180</v>
      </c>
      <c r="G1770" s="702" t="s">
        <v>6926</v>
      </c>
      <c r="H1770" s="703">
        <v>42523</v>
      </c>
      <c r="I1770" s="704">
        <v>149.96</v>
      </c>
      <c r="J1770" s="704">
        <v>1</v>
      </c>
      <c r="K1770" s="704">
        <f t="shared" si="27"/>
        <v>149.96</v>
      </c>
      <c r="L1770" s="702"/>
      <c r="M1770" s="702" t="s">
        <v>132</v>
      </c>
      <c r="N1770" s="703">
        <v>42551</v>
      </c>
      <c r="O1770" s="702" t="s">
        <v>72</v>
      </c>
    </row>
    <row r="1771" spans="1:15" s="705" customFormat="1" x14ac:dyDescent="0.2">
      <c r="A1771" s="702" t="s">
        <v>890</v>
      </c>
      <c r="B1771" s="702" t="s">
        <v>900</v>
      </c>
      <c r="C1771" s="702" t="s">
        <v>891</v>
      </c>
      <c r="D1771" s="702" t="s">
        <v>6927</v>
      </c>
      <c r="E1771" s="702" t="s">
        <v>6928</v>
      </c>
      <c r="F1771" s="702" t="s">
        <v>6929</v>
      </c>
      <c r="G1771" s="702" t="s">
        <v>6930</v>
      </c>
      <c r="H1771" s="703">
        <v>42549</v>
      </c>
      <c r="I1771" s="704">
        <v>25</v>
      </c>
      <c r="J1771" s="704">
        <v>1</v>
      </c>
      <c r="K1771" s="704">
        <f t="shared" si="27"/>
        <v>25</v>
      </c>
      <c r="L1771" s="702"/>
      <c r="M1771" s="702" t="s">
        <v>4531</v>
      </c>
      <c r="N1771" s="703">
        <v>42550</v>
      </c>
      <c r="O1771" s="702" t="s">
        <v>72</v>
      </c>
    </row>
    <row r="1772" spans="1:15" s="705" customFormat="1" x14ac:dyDescent="0.2">
      <c r="A1772" s="702" t="s">
        <v>890</v>
      </c>
      <c r="B1772" s="702" t="s">
        <v>900</v>
      </c>
      <c r="C1772" s="702" t="s">
        <v>891</v>
      </c>
      <c r="D1772" s="702" t="s">
        <v>2004</v>
      </c>
      <c r="E1772" s="702" t="s">
        <v>2005</v>
      </c>
      <c r="F1772" s="702" t="s">
        <v>2006</v>
      </c>
      <c r="G1772" s="702" t="s">
        <v>6931</v>
      </c>
      <c r="H1772" s="703">
        <v>42535</v>
      </c>
      <c r="I1772" s="704">
        <v>326.08</v>
      </c>
      <c r="J1772" s="704">
        <v>1</v>
      </c>
      <c r="K1772" s="704">
        <f t="shared" si="27"/>
        <v>326.08</v>
      </c>
      <c r="L1772" s="702" t="s">
        <v>6932</v>
      </c>
      <c r="M1772" s="702" t="s">
        <v>557</v>
      </c>
      <c r="N1772" s="703">
        <v>42544</v>
      </c>
      <c r="O1772" s="702" t="s">
        <v>72</v>
      </c>
    </row>
    <row r="1773" spans="1:15" s="705" customFormat="1" x14ac:dyDescent="0.2">
      <c r="A1773" s="702" t="s">
        <v>890</v>
      </c>
      <c r="B1773" s="702" t="s">
        <v>900</v>
      </c>
      <c r="C1773" s="702" t="s">
        <v>891</v>
      </c>
      <c r="D1773" s="702" t="s">
        <v>2004</v>
      </c>
      <c r="E1773" s="702" t="s">
        <v>2005</v>
      </c>
      <c r="F1773" s="702" t="s">
        <v>2006</v>
      </c>
      <c r="G1773" s="702" t="s">
        <v>6933</v>
      </c>
      <c r="H1773" s="703">
        <v>42528</v>
      </c>
      <c r="I1773" s="704">
        <v>365.27</v>
      </c>
      <c r="J1773" s="704">
        <v>1</v>
      </c>
      <c r="K1773" s="704">
        <f t="shared" si="27"/>
        <v>365.27</v>
      </c>
      <c r="L1773" s="702" t="s">
        <v>6934</v>
      </c>
      <c r="M1773" s="702" t="s">
        <v>557</v>
      </c>
      <c r="N1773" s="703">
        <v>42542</v>
      </c>
      <c r="O1773" s="702" t="s">
        <v>72</v>
      </c>
    </row>
    <row r="1774" spans="1:15" s="705" customFormat="1" x14ac:dyDescent="0.2">
      <c r="A1774" s="702" t="s">
        <v>890</v>
      </c>
      <c r="B1774" s="702" t="s">
        <v>900</v>
      </c>
      <c r="C1774" s="702" t="s">
        <v>891</v>
      </c>
      <c r="D1774" s="702" t="s">
        <v>252</v>
      </c>
      <c r="E1774" s="702" t="s">
        <v>253</v>
      </c>
      <c r="F1774" s="702" t="s">
        <v>254</v>
      </c>
      <c r="G1774" s="702" t="s">
        <v>6935</v>
      </c>
      <c r="H1774" s="703">
        <v>42534</v>
      </c>
      <c r="I1774" s="704">
        <v>2290.6799999999998</v>
      </c>
      <c r="J1774" s="704">
        <v>1</v>
      </c>
      <c r="K1774" s="704">
        <f t="shared" si="27"/>
        <v>2290.6799999999998</v>
      </c>
      <c r="L1774" s="702" t="s">
        <v>6936</v>
      </c>
      <c r="M1774" s="702" t="s">
        <v>87</v>
      </c>
      <c r="N1774" s="703">
        <v>42535</v>
      </c>
      <c r="O1774" s="702" t="s">
        <v>72</v>
      </c>
    </row>
    <row r="1775" spans="1:15" s="705" customFormat="1" x14ac:dyDescent="0.2">
      <c r="A1775" s="702" t="s">
        <v>890</v>
      </c>
      <c r="B1775" s="702" t="s">
        <v>900</v>
      </c>
      <c r="C1775" s="702" t="s">
        <v>891</v>
      </c>
      <c r="D1775" s="702" t="s">
        <v>252</v>
      </c>
      <c r="E1775" s="702" t="s">
        <v>253</v>
      </c>
      <c r="F1775" s="702" t="s">
        <v>254</v>
      </c>
      <c r="G1775" s="702" t="s">
        <v>6937</v>
      </c>
      <c r="H1775" s="703">
        <v>42514</v>
      </c>
      <c r="I1775" s="704">
        <v>2337.7199999999998</v>
      </c>
      <c r="J1775" s="704">
        <v>1</v>
      </c>
      <c r="K1775" s="704">
        <f t="shared" si="27"/>
        <v>2337.7199999999998</v>
      </c>
      <c r="L1775" s="702"/>
      <c r="M1775" s="702" t="s">
        <v>86</v>
      </c>
      <c r="N1775" s="703">
        <v>42529</v>
      </c>
      <c r="O1775" s="702" t="s">
        <v>72</v>
      </c>
    </row>
    <row r="1776" spans="1:15" s="705" customFormat="1" x14ac:dyDescent="0.2">
      <c r="A1776" s="702" t="s">
        <v>890</v>
      </c>
      <c r="B1776" s="702" t="s">
        <v>900</v>
      </c>
      <c r="C1776" s="702" t="s">
        <v>891</v>
      </c>
      <c r="D1776" s="702" t="s">
        <v>3217</v>
      </c>
      <c r="E1776" s="702" t="s">
        <v>3218</v>
      </c>
      <c r="F1776" s="702" t="s">
        <v>3219</v>
      </c>
      <c r="G1776" s="702" t="s">
        <v>6938</v>
      </c>
      <c r="H1776" s="703">
        <v>42544</v>
      </c>
      <c r="I1776" s="704">
        <v>145.19999999999999</v>
      </c>
      <c r="J1776" s="704">
        <v>1</v>
      </c>
      <c r="K1776" s="704">
        <f t="shared" si="27"/>
        <v>145.19999999999999</v>
      </c>
      <c r="L1776" s="702" t="s">
        <v>6939</v>
      </c>
      <c r="M1776" s="702" t="s">
        <v>87</v>
      </c>
      <c r="N1776" s="703">
        <v>42548</v>
      </c>
      <c r="O1776" s="702" t="s">
        <v>72</v>
      </c>
    </row>
    <row r="1777" spans="1:15" s="705" customFormat="1" x14ac:dyDescent="0.2">
      <c r="A1777" s="702" t="s">
        <v>890</v>
      </c>
      <c r="B1777" s="702" t="s">
        <v>900</v>
      </c>
      <c r="C1777" s="702" t="s">
        <v>891</v>
      </c>
      <c r="D1777" s="702" t="s">
        <v>6940</v>
      </c>
      <c r="E1777" s="702" t="s">
        <v>6941</v>
      </c>
      <c r="F1777" s="702" t="s">
        <v>6942</v>
      </c>
      <c r="G1777" s="702" t="s">
        <v>6943</v>
      </c>
      <c r="H1777" s="703">
        <v>42516</v>
      </c>
      <c r="I1777" s="704">
        <v>234.14</v>
      </c>
      <c r="J1777" s="704">
        <v>1</v>
      </c>
      <c r="K1777" s="704">
        <f t="shared" si="27"/>
        <v>234.14</v>
      </c>
      <c r="L1777" s="702"/>
      <c r="M1777" s="702" t="s">
        <v>4147</v>
      </c>
      <c r="N1777" s="703">
        <v>42522</v>
      </c>
      <c r="O1777" s="702" t="s">
        <v>72</v>
      </c>
    </row>
    <row r="1778" spans="1:15" s="705" customFormat="1" x14ac:dyDescent="0.2">
      <c r="A1778" s="702" t="s">
        <v>890</v>
      </c>
      <c r="B1778" s="702" t="s">
        <v>900</v>
      </c>
      <c r="C1778" s="702" t="s">
        <v>891</v>
      </c>
      <c r="D1778" s="702" t="s">
        <v>290</v>
      </c>
      <c r="E1778" s="702" t="s">
        <v>1034</v>
      </c>
      <c r="F1778" s="702" t="s">
        <v>291</v>
      </c>
      <c r="G1778" s="702" t="s">
        <v>6944</v>
      </c>
      <c r="H1778" s="703">
        <v>42531</v>
      </c>
      <c r="I1778" s="704">
        <v>203.28</v>
      </c>
      <c r="J1778" s="704">
        <v>1</v>
      </c>
      <c r="K1778" s="704">
        <f t="shared" si="27"/>
        <v>203.28</v>
      </c>
      <c r="L1778" s="702"/>
      <c r="M1778" s="702" t="s">
        <v>4980</v>
      </c>
      <c r="N1778" s="703">
        <v>42535</v>
      </c>
      <c r="O1778" s="702" t="s">
        <v>72</v>
      </c>
    </row>
    <row r="1779" spans="1:15" s="705" customFormat="1" x14ac:dyDescent="0.2">
      <c r="A1779" s="702" t="s">
        <v>890</v>
      </c>
      <c r="B1779" s="702" t="s">
        <v>900</v>
      </c>
      <c r="C1779" s="702" t="s">
        <v>891</v>
      </c>
      <c r="D1779" s="702" t="s">
        <v>6945</v>
      </c>
      <c r="E1779" s="702" t="s">
        <v>6946</v>
      </c>
      <c r="F1779" s="702" t="s">
        <v>6947</v>
      </c>
      <c r="G1779" s="702" t="s">
        <v>6948</v>
      </c>
      <c r="H1779" s="703">
        <v>42548</v>
      </c>
      <c r="I1779" s="704">
        <v>360.58</v>
      </c>
      <c r="J1779" s="704">
        <v>1</v>
      </c>
      <c r="K1779" s="704">
        <f t="shared" si="27"/>
        <v>360.58</v>
      </c>
      <c r="L1779" s="702" t="s">
        <v>6949</v>
      </c>
      <c r="M1779" s="702" t="s">
        <v>306</v>
      </c>
      <c r="N1779" s="703">
        <v>42551</v>
      </c>
      <c r="O1779" s="702" t="s">
        <v>72</v>
      </c>
    </row>
    <row r="1780" spans="1:15" s="705" customFormat="1" x14ac:dyDescent="0.2">
      <c r="A1780" s="702" t="s">
        <v>890</v>
      </c>
      <c r="B1780" s="702" t="s">
        <v>900</v>
      </c>
      <c r="C1780" s="702" t="s">
        <v>891</v>
      </c>
      <c r="D1780" s="702" t="s">
        <v>6950</v>
      </c>
      <c r="E1780" s="702" t="s">
        <v>6951</v>
      </c>
      <c r="F1780" s="702" t="s">
        <v>6952</v>
      </c>
      <c r="G1780" s="702" t="s">
        <v>6953</v>
      </c>
      <c r="H1780" s="703">
        <v>42548</v>
      </c>
      <c r="I1780" s="704">
        <v>750</v>
      </c>
      <c r="J1780" s="704">
        <v>1</v>
      </c>
      <c r="K1780" s="704">
        <f t="shared" si="27"/>
        <v>750</v>
      </c>
      <c r="L1780" s="702"/>
      <c r="M1780" s="702" t="s">
        <v>4383</v>
      </c>
      <c r="N1780" s="703">
        <v>42551</v>
      </c>
      <c r="O1780" s="702" t="s">
        <v>72</v>
      </c>
    </row>
    <row r="1781" spans="1:15" s="705" customFormat="1" x14ac:dyDescent="0.2">
      <c r="A1781" s="702" t="s">
        <v>890</v>
      </c>
      <c r="B1781" s="702" t="s">
        <v>900</v>
      </c>
      <c r="C1781" s="702" t="s">
        <v>891</v>
      </c>
      <c r="D1781" s="702" t="s">
        <v>6954</v>
      </c>
      <c r="E1781" s="702" t="s">
        <v>6955</v>
      </c>
      <c r="F1781" s="702" t="s">
        <v>6956</v>
      </c>
      <c r="G1781" s="702" t="s">
        <v>6957</v>
      </c>
      <c r="H1781" s="703">
        <v>42521</v>
      </c>
      <c r="I1781" s="704">
        <v>350</v>
      </c>
      <c r="J1781" s="704">
        <v>1</v>
      </c>
      <c r="K1781" s="704">
        <f t="shared" si="27"/>
        <v>350</v>
      </c>
      <c r="L1781" s="702"/>
      <c r="M1781" s="702" t="s">
        <v>5551</v>
      </c>
      <c r="N1781" s="703">
        <v>42528</v>
      </c>
      <c r="O1781" s="702" t="s">
        <v>72</v>
      </c>
    </row>
    <row r="1782" spans="1:15" s="705" customFormat="1" x14ac:dyDescent="0.2">
      <c r="A1782" s="702" t="s">
        <v>890</v>
      </c>
      <c r="B1782" s="702" t="s">
        <v>900</v>
      </c>
      <c r="C1782" s="702" t="s">
        <v>891</v>
      </c>
      <c r="D1782" s="702" t="s">
        <v>983</v>
      </c>
      <c r="E1782" s="702" t="s">
        <v>984</v>
      </c>
      <c r="F1782" s="702" t="s">
        <v>985</v>
      </c>
      <c r="G1782" s="702" t="s">
        <v>6958</v>
      </c>
      <c r="H1782" s="703">
        <v>42544</v>
      </c>
      <c r="I1782" s="704">
        <v>212.94</v>
      </c>
      <c r="J1782" s="704">
        <v>1</v>
      </c>
      <c r="K1782" s="704">
        <f t="shared" si="27"/>
        <v>212.94</v>
      </c>
      <c r="L1782" s="702" t="s">
        <v>6959</v>
      </c>
      <c r="M1782" s="702" t="s">
        <v>6364</v>
      </c>
      <c r="N1782" s="703">
        <v>42550</v>
      </c>
      <c r="O1782" s="702" t="s">
        <v>460</v>
      </c>
    </row>
    <row r="1783" spans="1:15" s="705" customFormat="1" x14ac:dyDescent="0.2">
      <c r="A1783" s="702" t="s">
        <v>890</v>
      </c>
      <c r="B1783" s="702" t="s">
        <v>900</v>
      </c>
      <c r="C1783" s="702" t="s">
        <v>891</v>
      </c>
      <c r="D1783" s="702" t="s">
        <v>983</v>
      </c>
      <c r="E1783" s="702" t="s">
        <v>984</v>
      </c>
      <c r="F1783" s="702" t="s">
        <v>985</v>
      </c>
      <c r="G1783" s="702" t="s">
        <v>6960</v>
      </c>
      <c r="H1783" s="703">
        <v>42537</v>
      </c>
      <c r="I1783" s="704">
        <v>363</v>
      </c>
      <c r="J1783" s="704">
        <v>1</v>
      </c>
      <c r="K1783" s="704">
        <f t="shared" si="27"/>
        <v>363</v>
      </c>
      <c r="L1783" s="702" t="s">
        <v>6961</v>
      </c>
      <c r="M1783" s="702" t="s">
        <v>383</v>
      </c>
      <c r="N1783" s="703">
        <v>42538</v>
      </c>
      <c r="O1783" s="702" t="s">
        <v>72</v>
      </c>
    </row>
    <row r="1784" spans="1:15" s="705" customFormat="1" x14ac:dyDescent="0.2">
      <c r="A1784" s="702" t="s">
        <v>890</v>
      </c>
      <c r="B1784" s="702" t="s">
        <v>900</v>
      </c>
      <c r="C1784" s="702" t="s">
        <v>891</v>
      </c>
      <c r="D1784" s="702" t="s">
        <v>983</v>
      </c>
      <c r="E1784" s="702" t="s">
        <v>984</v>
      </c>
      <c r="F1784" s="702" t="s">
        <v>985</v>
      </c>
      <c r="G1784" s="702" t="s">
        <v>6962</v>
      </c>
      <c r="H1784" s="703">
        <v>42516</v>
      </c>
      <c r="I1784" s="704">
        <v>2843.16</v>
      </c>
      <c r="J1784" s="704">
        <v>1</v>
      </c>
      <c r="K1784" s="704">
        <f t="shared" si="27"/>
        <v>2843.16</v>
      </c>
      <c r="L1784" s="702" t="s">
        <v>6963</v>
      </c>
      <c r="M1784" s="702" t="s">
        <v>383</v>
      </c>
      <c r="N1784" s="703">
        <v>42538</v>
      </c>
      <c r="O1784" s="702" t="s">
        <v>72</v>
      </c>
    </row>
    <row r="1785" spans="1:15" s="705" customFormat="1" x14ac:dyDescent="0.2">
      <c r="A1785" s="702" t="s">
        <v>890</v>
      </c>
      <c r="B1785" s="702" t="s">
        <v>900</v>
      </c>
      <c r="C1785" s="702" t="s">
        <v>891</v>
      </c>
      <c r="D1785" s="702" t="s">
        <v>983</v>
      </c>
      <c r="E1785" s="702" t="s">
        <v>984</v>
      </c>
      <c r="F1785" s="702" t="s">
        <v>985</v>
      </c>
      <c r="G1785" s="702" t="s">
        <v>6964</v>
      </c>
      <c r="H1785" s="703">
        <v>42516</v>
      </c>
      <c r="I1785" s="704">
        <v>168.6</v>
      </c>
      <c r="J1785" s="704">
        <v>1</v>
      </c>
      <c r="K1785" s="704">
        <f t="shared" si="27"/>
        <v>168.6</v>
      </c>
      <c r="L1785" s="702" t="s">
        <v>6965</v>
      </c>
      <c r="M1785" s="702" t="s">
        <v>383</v>
      </c>
      <c r="N1785" s="703">
        <v>42538</v>
      </c>
      <c r="O1785" s="702" t="s">
        <v>72</v>
      </c>
    </row>
    <row r="1786" spans="1:15" s="705" customFormat="1" x14ac:dyDescent="0.2">
      <c r="A1786" s="702" t="s">
        <v>890</v>
      </c>
      <c r="B1786" s="702" t="s">
        <v>900</v>
      </c>
      <c r="C1786" s="702" t="s">
        <v>891</v>
      </c>
      <c r="D1786" s="702" t="s">
        <v>983</v>
      </c>
      <c r="E1786" s="702" t="s">
        <v>984</v>
      </c>
      <c r="F1786" s="702" t="s">
        <v>985</v>
      </c>
      <c r="G1786" s="702" t="s">
        <v>6966</v>
      </c>
      <c r="H1786" s="703">
        <v>42447</v>
      </c>
      <c r="I1786" s="704">
        <v>55.66</v>
      </c>
      <c r="J1786" s="704">
        <v>1</v>
      </c>
      <c r="K1786" s="704">
        <f t="shared" si="27"/>
        <v>55.66</v>
      </c>
      <c r="L1786" s="702" t="s">
        <v>6967</v>
      </c>
      <c r="M1786" s="702" t="s">
        <v>383</v>
      </c>
      <c r="N1786" s="703">
        <v>42541</v>
      </c>
      <c r="O1786" s="702" t="s">
        <v>72</v>
      </c>
    </row>
    <row r="1787" spans="1:15" s="705" customFormat="1" x14ac:dyDescent="0.2">
      <c r="A1787" s="702" t="s">
        <v>890</v>
      </c>
      <c r="B1787" s="702" t="s">
        <v>900</v>
      </c>
      <c r="C1787" s="702" t="s">
        <v>891</v>
      </c>
      <c r="D1787" s="702" t="s">
        <v>6968</v>
      </c>
      <c r="E1787" s="702" t="s">
        <v>6969</v>
      </c>
      <c r="F1787" s="702" t="s">
        <v>6970</v>
      </c>
      <c r="G1787" s="702" t="s">
        <v>6971</v>
      </c>
      <c r="H1787" s="703">
        <v>42536</v>
      </c>
      <c r="I1787" s="704">
        <v>36.299999999999997</v>
      </c>
      <c r="J1787" s="704">
        <v>1</v>
      </c>
      <c r="K1787" s="704">
        <f t="shared" si="27"/>
        <v>36.299999999999997</v>
      </c>
      <c r="L1787" s="702" t="s">
        <v>6972</v>
      </c>
      <c r="M1787" s="702" t="s">
        <v>382</v>
      </c>
      <c r="N1787" s="703">
        <v>42536</v>
      </c>
      <c r="O1787" s="702" t="s">
        <v>72</v>
      </c>
    </row>
    <row r="1788" spans="1:15" s="705" customFormat="1" x14ac:dyDescent="0.2">
      <c r="A1788" s="702" t="s">
        <v>890</v>
      </c>
      <c r="B1788" s="702" t="s">
        <v>900</v>
      </c>
      <c r="C1788" s="702" t="s">
        <v>891</v>
      </c>
      <c r="D1788" s="702" t="s">
        <v>6973</v>
      </c>
      <c r="E1788" s="702" t="s">
        <v>6974</v>
      </c>
      <c r="F1788" s="702" t="s">
        <v>6975</v>
      </c>
      <c r="G1788" s="702" t="s">
        <v>6976</v>
      </c>
      <c r="H1788" s="703">
        <v>42551</v>
      </c>
      <c r="I1788" s="704">
        <v>1119.25</v>
      </c>
      <c r="J1788" s="704">
        <v>1</v>
      </c>
      <c r="K1788" s="704">
        <f t="shared" si="27"/>
        <v>1119.25</v>
      </c>
      <c r="L1788" s="702" t="s">
        <v>6977</v>
      </c>
      <c r="M1788" s="702" t="s">
        <v>1761</v>
      </c>
      <c r="N1788" s="703">
        <v>42551</v>
      </c>
      <c r="O1788" s="702" t="s">
        <v>72</v>
      </c>
    </row>
    <row r="1789" spans="1:15" s="705" customFormat="1" x14ac:dyDescent="0.2">
      <c r="A1789" s="702" t="s">
        <v>890</v>
      </c>
      <c r="B1789" s="702" t="s">
        <v>900</v>
      </c>
      <c r="C1789" s="702" t="s">
        <v>891</v>
      </c>
      <c r="D1789" s="702" t="s">
        <v>68</v>
      </c>
      <c r="E1789" s="702" t="s">
        <v>69</v>
      </c>
      <c r="F1789" s="702" t="s">
        <v>70</v>
      </c>
      <c r="G1789" s="702" t="s">
        <v>6978</v>
      </c>
      <c r="H1789" s="703">
        <v>42538</v>
      </c>
      <c r="I1789" s="704">
        <v>7512.65</v>
      </c>
      <c r="J1789" s="704">
        <v>1</v>
      </c>
      <c r="K1789" s="704">
        <f t="shared" si="27"/>
        <v>7512.65</v>
      </c>
      <c r="L1789" s="702"/>
      <c r="M1789" s="702" t="s">
        <v>545</v>
      </c>
      <c r="N1789" s="703">
        <v>42541</v>
      </c>
      <c r="O1789" s="702" t="s">
        <v>72</v>
      </c>
    </row>
    <row r="1790" spans="1:15" s="705" customFormat="1" x14ac:dyDescent="0.2">
      <c r="A1790" s="702" t="s">
        <v>890</v>
      </c>
      <c r="B1790" s="702" t="s">
        <v>900</v>
      </c>
      <c r="C1790" s="702" t="s">
        <v>891</v>
      </c>
      <c r="D1790" s="702" t="s">
        <v>68</v>
      </c>
      <c r="E1790" s="702" t="s">
        <v>69</v>
      </c>
      <c r="F1790" s="702" t="s">
        <v>70</v>
      </c>
      <c r="G1790" s="702" t="s">
        <v>6979</v>
      </c>
      <c r="H1790" s="703">
        <v>42538</v>
      </c>
      <c r="I1790" s="704">
        <v>7512.65</v>
      </c>
      <c r="J1790" s="704">
        <v>1</v>
      </c>
      <c r="K1790" s="704">
        <f t="shared" si="27"/>
        <v>7512.65</v>
      </c>
      <c r="L1790" s="702"/>
      <c r="M1790" s="702" t="s">
        <v>545</v>
      </c>
      <c r="N1790" s="703">
        <v>42541</v>
      </c>
      <c r="O1790" s="702" t="s">
        <v>72</v>
      </c>
    </row>
    <row r="1791" spans="1:15" s="705" customFormat="1" x14ac:dyDescent="0.2">
      <c r="A1791" s="702" t="s">
        <v>890</v>
      </c>
      <c r="B1791" s="702" t="s">
        <v>900</v>
      </c>
      <c r="C1791" s="702" t="s">
        <v>891</v>
      </c>
      <c r="D1791" s="702" t="s">
        <v>68</v>
      </c>
      <c r="E1791" s="702" t="s">
        <v>69</v>
      </c>
      <c r="F1791" s="702" t="s">
        <v>70</v>
      </c>
      <c r="G1791" s="702" t="s">
        <v>6980</v>
      </c>
      <c r="H1791" s="703">
        <v>42543</v>
      </c>
      <c r="I1791" s="704">
        <v>6376.7</v>
      </c>
      <c r="J1791" s="704">
        <v>1</v>
      </c>
      <c r="K1791" s="704">
        <f t="shared" si="27"/>
        <v>6376.7</v>
      </c>
      <c r="L1791" s="702"/>
      <c r="M1791" s="702" t="s">
        <v>340</v>
      </c>
      <c r="N1791" s="703">
        <v>42544</v>
      </c>
      <c r="O1791" s="702" t="s">
        <v>72</v>
      </c>
    </row>
    <row r="1792" spans="1:15" s="705" customFormat="1" x14ac:dyDescent="0.2">
      <c r="A1792" s="702" t="s">
        <v>890</v>
      </c>
      <c r="B1792" s="702" t="s">
        <v>900</v>
      </c>
      <c r="C1792" s="702" t="s">
        <v>891</v>
      </c>
      <c r="D1792" s="702" t="s">
        <v>6981</v>
      </c>
      <c r="E1792" s="702" t="s">
        <v>6982</v>
      </c>
      <c r="F1792" s="702" t="s">
        <v>6983</v>
      </c>
      <c r="G1792" s="702" t="s">
        <v>6984</v>
      </c>
      <c r="H1792" s="703">
        <v>42548</v>
      </c>
      <c r="I1792" s="704">
        <v>3605.8</v>
      </c>
      <c r="J1792" s="704">
        <v>1</v>
      </c>
      <c r="K1792" s="704">
        <f t="shared" si="27"/>
        <v>3605.8</v>
      </c>
      <c r="L1792" s="702" t="s">
        <v>6985</v>
      </c>
      <c r="M1792" s="702" t="s">
        <v>382</v>
      </c>
      <c r="N1792" s="703">
        <v>42548</v>
      </c>
      <c r="O1792" s="702" t="s">
        <v>72</v>
      </c>
    </row>
    <row r="1793" spans="1:15" s="705" customFormat="1" x14ac:dyDescent="0.2">
      <c r="A1793" s="702" t="s">
        <v>890</v>
      </c>
      <c r="B1793" s="702" t="s">
        <v>900</v>
      </c>
      <c r="C1793" s="702" t="s">
        <v>891</v>
      </c>
      <c r="D1793" s="702" t="s">
        <v>400</v>
      </c>
      <c r="E1793" s="702" t="s">
        <v>401</v>
      </c>
      <c r="F1793" s="702" t="s">
        <v>402</v>
      </c>
      <c r="G1793" s="702" t="s">
        <v>6986</v>
      </c>
      <c r="H1793" s="703">
        <v>42543</v>
      </c>
      <c r="I1793" s="704">
        <v>71287.47</v>
      </c>
      <c r="J1793" s="704">
        <v>1</v>
      </c>
      <c r="K1793" s="704">
        <f t="shared" si="27"/>
        <v>71287.47</v>
      </c>
      <c r="L1793" s="702"/>
      <c r="M1793" s="702" t="s">
        <v>412</v>
      </c>
      <c r="N1793" s="703">
        <v>42549</v>
      </c>
      <c r="O1793" s="702" t="s">
        <v>72</v>
      </c>
    </row>
    <row r="1794" spans="1:15" s="705" customFormat="1" x14ac:dyDescent="0.2">
      <c r="A1794" s="702" t="s">
        <v>890</v>
      </c>
      <c r="B1794" s="702" t="s">
        <v>900</v>
      </c>
      <c r="C1794" s="702" t="s">
        <v>891</v>
      </c>
      <c r="D1794" s="702" t="s">
        <v>400</v>
      </c>
      <c r="E1794" s="702" t="s">
        <v>401</v>
      </c>
      <c r="F1794" s="702" t="s">
        <v>402</v>
      </c>
      <c r="G1794" s="702" t="s">
        <v>6987</v>
      </c>
      <c r="H1794" s="703">
        <v>42527</v>
      </c>
      <c r="I1794" s="704">
        <v>475200</v>
      </c>
      <c r="J1794" s="704">
        <v>1</v>
      </c>
      <c r="K1794" s="704">
        <f t="shared" si="27"/>
        <v>475200</v>
      </c>
      <c r="L1794" s="702"/>
      <c r="M1794" s="702" t="s">
        <v>4390</v>
      </c>
      <c r="N1794" s="703">
        <v>42531</v>
      </c>
      <c r="O1794" s="702" t="s">
        <v>72</v>
      </c>
    </row>
    <row r="1795" spans="1:15" s="705" customFormat="1" x14ac:dyDescent="0.2">
      <c r="A1795" s="702" t="s">
        <v>890</v>
      </c>
      <c r="B1795" s="702" t="s">
        <v>900</v>
      </c>
      <c r="C1795" s="702" t="s">
        <v>891</v>
      </c>
      <c r="D1795" s="702" t="s">
        <v>400</v>
      </c>
      <c r="E1795" s="702" t="s">
        <v>401</v>
      </c>
      <c r="F1795" s="702" t="s">
        <v>402</v>
      </c>
      <c r="G1795" s="702" t="s">
        <v>6988</v>
      </c>
      <c r="H1795" s="703">
        <v>42522</v>
      </c>
      <c r="I1795" s="704">
        <v>1820</v>
      </c>
      <c r="J1795" s="704">
        <v>1</v>
      </c>
      <c r="K1795" s="704">
        <f t="shared" ref="K1795:K1858" si="28">I1795*J1795</f>
        <v>1820</v>
      </c>
      <c r="L1795" s="702"/>
      <c r="M1795" s="702" t="s">
        <v>174</v>
      </c>
      <c r="N1795" s="703">
        <v>42528</v>
      </c>
      <c r="O1795" s="702" t="s">
        <v>72</v>
      </c>
    </row>
    <row r="1796" spans="1:15" s="705" customFormat="1" x14ac:dyDescent="0.2">
      <c r="A1796" s="702" t="s">
        <v>890</v>
      </c>
      <c r="B1796" s="702" t="s">
        <v>900</v>
      </c>
      <c r="C1796" s="702" t="s">
        <v>891</v>
      </c>
      <c r="D1796" s="702" t="s">
        <v>175</v>
      </c>
      <c r="E1796" s="702" t="s">
        <v>176</v>
      </c>
      <c r="F1796" s="702" t="s">
        <v>177</v>
      </c>
      <c r="G1796" s="702" t="s">
        <v>6989</v>
      </c>
      <c r="H1796" s="703">
        <v>42551</v>
      </c>
      <c r="I1796" s="704">
        <v>418.49</v>
      </c>
      <c r="J1796" s="704">
        <v>1</v>
      </c>
      <c r="K1796" s="704">
        <f t="shared" si="28"/>
        <v>418.49</v>
      </c>
      <c r="L1796" s="702" t="s">
        <v>6990</v>
      </c>
      <c r="M1796" s="702" t="s">
        <v>231</v>
      </c>
      <c r="N1796" s="703">
        <v>42551</v>
      </c>
      <c r="O1796" s="702" t="s">
        <v>72</v>
      </c>
    </row>
    <row r="1797" spans="1:15" s="705" customFormat="1" x14ac:dyDescent="0.2">
      <c r="A1797" s="702" t="s">
        <v>890</v>
      </c>
      <c r="B1797" s="702" t="s">
        <v>900</v>
      </c>
      <c r="C1797" s="702" t="s">
        <v>891</v>
      </c>
      <c r="D1797" s="702" t="s">
        <v>175</v>
      </c>
      <c r="E1797" s="702" t="s">
        <v>176</v>
      </c>
      <c r="F1797" s="702" t="s">
        <v>177</v>
      </c>
      <c r="G1797" s="702" t="s">
        <v>6991</v>
      </c>
      <c r="H1797" s="703">
        <v>42550</v>
      </c>
      <c r="I1797" s="704">
        <v>54.97</v>
      </c>
      <c r="J1797" s="704">
        <v>1</v>
      </c>
      <c r="K1797" s="704">
        <f t="shared" si="28"/>
        <v>54.97</v>
      </c>
      <c r="L1797" s="702"/>
      <c r="M1797" s="702" t="s">
        <v>231</v>
      </c>
      <c r="N1797" s="703">
        <v>42551</v>
      </c>
      <c r="O1797" s="702" t="s">
        <v>72</v>
      </c>
    </row>
    <row r="1798" spans="1:15" s="705" customFormat="1" x14ac:dyDescent="0.2">
      <c r="A1798" s="702" t="s">
        <v>890</v>
      </c>
      <c r="B1798" s="702" t="s">
        <v>900</v>
      </c>
      <c r="C1798" s="702" t="s">
        <v>891</v>
      </c>
      <c r="D1798" s="702" t="s">
        <v>175</v>
      </c>
      <c r="E1798" s="702" t="s">
        <v>176</v>
      </c>
      <c r="F1798" s="702" t="s">
        <v>177</v>
      </c>
      <c r="G1798" s="702" t="s">
        <v>6992</v>
      </c>
      <c r="H1798" s="703">
        <v>42550</v>
      </c>
      <c r="I1798" s="704">
        <v>77.14</v>
      </c>
      <c r="J1798" s="704">
        <v>1</v>
      </c>
      <c r="K1798" s="704">
        <f t="shared" si="28"/>
        <v>77.14</v>
      </c>
      <c r="L1798" s="702"/>
      <c r="M1798" s="702" t="s">
        <v>295</v>
      </c>
      <c r="N1798" s="703">
        <v>42551</v>
      </c>
      <c r="O1798" s="702" t="s">
        <v>72</v>
      </c>
    </row>
    <row r="1799" spans="1:15" s="705" customFormat="1" x14ac:dyDescent="0.2">
      <c r="A1799" s="702" t="s">
        <v>890</v>
      </c>
      <c r="B1799" s="702" t="s">
        <v>900</v>
      </c>
      <c r="C1799" s="702" t="s">
        <v>891</v>
      </c>
      <c r="D1799" s="702" t="s">
        <v>175</v>
      </c>
      <c r="E1799" s="702" t="s">
        <v>176</v>
      </c>
      <c r="F1799" s="702" t="s">
        <v>177</v>
      </c>
      <c r="G1799" s="702" t="s">
        <v>6993</v>
      </c>
      <c r="H1799" s="703">
        <v>42550</v>
      </c>
      <c r="I1799" s="704">
        <v>4084.84</v>
      </c>
      <c r="J1799" s="704">
        <v>1</v>
      </c>
      <c r="K1799" s="704">
        <f t="shared" si="28"/>
        <v>4084.84</v>
      </c>
      <c r="L1799" s="702" t="s">
        <v>6994</v>
      </c>
      <c r="M1799" s="702" t="s">
        <v>365</v>
      </c>
      <c r="N1799" s="703">
        <v>42550</v>
      </c>
      <c r="O1799" s="702" t="s">
        <v>72</v>
      </c>
    </row>
    <row r="1800" spans="1:15" s="705" customFormat="1" x14ac:dyDescent="0.2">
      <c r="A1800" s="702" t="s">
        <v>890</v>
      </c>
      <c r="B1800" s="702" t="s">
        <v>900</v>
      </c>
      <c r="C1800" s="702" t="s">
        <v>891</v>
      </c>
      <c r="D1800" s="702" t="s">
        <v>175</v>
      </c>
      <c r="E1800" s="702" t="s">
        <v>176</v>
      </c>
      <c r="F1800" s="702" t="s">
        <v>177</v>
      </c>
      <c r="G1800" s="702" t="s">
        <v>6995</v>
      </c>
      <c r="H1800" s="703">
        <v>42550</v>
      </c>
      <c r="I1800" s="704">
        <v>2626.47</v>
      </c>
      <c r="J1800" s="704">
        <v>1</v>
      </c>
      <c r="K1800" s="704">
        <f t="shared" si="28"/>
        <v>2626.47</v>
      </c>
      <c r="L1800" s="702" t="s">
        <v>6996</v>
      </c>
      <c r="M1800" s="702" t="s">
        <v>365</v>
      </c>
      <c r="N1800" s="703">
        <v>42550</v>
      </c>
      <c r="O1800" s="702" t="s">
        <v>72</v>
      </c>
    </row>
    <row r="1801" spans="1:15" s="705" customFormat="1" x14ac:dyDescent="0.2">
      <c r="A1801" s="702" t="s">
        <v>890</v>
      </c>
      <c r="B1801" s="702" t="s">
        <v>900</v>
      </c>
      <c r="C1801" s="702" t="s">
        <v>891</v>
      </c>
      <c r="D1801" s="702" t="s">
        <v>175</v>
      </c>
      <c r="E1801" s="702" t="s">
        <v>176</v>
      </c>
      <c r="F1801" s="702" t="s">
        <v>177</v>
      </c>
      <c r="G1801" s="702" t="s">
        <v>6997</v>
      </c>
      <c r="H1801" s="703">
        <v>42550</v>
      </c>
      <c r="I1801" s="704">
        <v>1500.84</v>
      </c>
      <c r="J1801" s="704">
        <v>1</v>
      </c>
      <c r="K1801" s="704">
        <f t="shared" si="28"/>
        <v>1500.84</v>
      </c>
      <c r="L1801" s="702"/>
      <c r="M1801" s="702" t="s">
        <v>365</v>
      </c>
      <c r="N1801" s="703">
        <v>42550</v>
      </c>
      <c r="O1801" s="702" t="s">
        <v>72</v>
      </c>
    </row>
    <row r="1802" spans="1:15" s="705" customFormat="1" x14ac:dyDescent="0.2">
      <c r="A1802" s="702" t="s">
        <v>890</v>
      </c>
      <c r="B1802" s="702" t="s">
        <v>900</v>
      </c>
      <c r="C1802" s="702" t="s">
        <v>891</v>
      </c>
      <c r="D1802" s="702" t="s">
        <v>175</v>
      </c>
      <c r="E1802" s="702" t="s">
        <v>176</v>
      </c>
      <c r="F1802" s="702" t="s">
        <v>177</v>
      </c>
      <c r="G1802" s="702" t="s">
        <v>6998</v>
      </c>
      <c r="H1802" s="703">
        <v>42550</v>
      </c>
      <c r="I1802" s="704">
        <v>36.299999999999997</v>
      </c>
      <c r="J1802" s="704">
        <v>1</v>
      </c>
      <c r="K1802" s="704">
        <f t="shared" si="28"/>
        <v>36.299999999999997</v>
      </c>
      <c r="L1802" s="702" t="s">
        <v>6999</v>
      </c>
      <c r="M1802" s="702" t="s">
        <v>132</v>
      </c>
      <c r="N1802" s="703">
        <v>42550</v>
      </c>
      <c r="O1802" s="702" t="s">
        <v>72</v>
      </c>
    </row>
    <row r="1803" spans="1:15" s="705" customFormat="1" x14ac:dyDescent="0.2">
      <c r="A1803" s="702" t="s">
        <v>890</v>
      </c>
      <c r="B1803" s="702" t="s">
        <v>900</v>
      </c>
      <c r="C1803" s="702" t="s">
        <v>891</v>
      </c>
      <c r="D1803" s="702" t="s">
        <v>175</v>
      </c>
      <c r="E1803" s="702" t="s">
        <v>176</v>
      </c>
      <c r="F1803" s="702" t="s">
        <v>177</v>
      </c>
      <c r="G1803" s="702" t="s">
        <v>7000</v>
      </c>
      <c r="H1803" s="703">
        <v>42550</v>
      </c>
      <c r="I1803" s="704">
        <v>203.61</v>
      </c>
      <c r="J1803" s="704">
        <v>1</v>
      </c>
      <c r="K1803" s="704">
        <f t="shared" si="28"/>
        <v>203.61</v>
      </c>
      <c r="L1803" s="702"/>
      <c r="M1803" s="702" t="s">
        <v>87</v>
      </c>
      <c r="N1803" s="703">
        <v>42550</v>
      </c>
      <c r="O1803" s="702" t="s">
        <v>72</v>
      </c>
    </row>
    <row r="1804" spans="1:15" s="705" customFormat="1" x14ac:dyDescent="0.2">
      <c r="A1804" s="702" t="s">
        <v>890</v>
      </c>
      <c r="B1804" s="702" t="s">
        <v>900</v>
      </c>
      <c r="C1804" s="702" t="s">
        <v>891</v>
      </c>
      <c r="D1804" s="702" t="s">
        <v>175</v>
      </c>
      <c r="E1804" s="702" t="s">
        <v>176</v>
      </c>
      <c r="F1804" s="702" t="s">
        <v>177</v>
      </c>
      <c r="G1804" s="702" t="s">
        <v>7001</v>
      </c>
      <c r="H1804" s="703">
        <v>42549</v>
      </c>
      <c r="I1804" s="704">
        <v>19.38</v>
      </c>
      <c r="J1804" s="704">
        <v>1</v>
      </c>
      <c r="K1804" s="704">
        <f t="shared" si="28"/>
        <v>19.38</v>
      </c>
      <c r="L1804" s="702"/>
      <c r="M1804" s="702" t="s">
        <v>340</v>
      </c>
      <c r="N1804" s="703">
        <v>42549</v>
      </c>
      <c r="O1804" s="702" t="s">
        <v>72</v>
      </c>
    </row>
    <row r="1805" spans="1:15" s="705" customFormat="1" x14ac:dyDescent="0.2">
      <c r="A1805" s="702" t="s">
        <v>890</v>
      </c>
      <c r="B1805" s="702" t="s">
        <v>900</v>
      </c>
      <c r="C1805" s="702" t="s">
        <v>891</v>
      </c>
      <c r="D1805" s="702" t="s">
        <v>175</v>
      </c>
      <c r="E1805" s="702" t="s">
        <v>176</v>
      </c>
      <c r="F1805" s="702" t="s">
        <v>177</v>
      </c>
      <c r="G1805" s="702" t="s">
        <v>7002</v>
      </c>
      <c r="H1805" s="703">
        <v>42549</v>
      </c>
      <c r="I1805" s="704">
        <v>37.51</v>
      </c>
      <c r="J1805" s="704">
        <v>1</v>
      </c>
      <c r="K1805" s="704">
        <f t="shared" si="28"/>
        <v>37.51</v>
      </c>
      <c r="L1805" s="702"/>
      <c r="M1805" s="702" t="s">
        <v>419</v>
      </c>
      <c r="N1805" s="703">
        <v>42549</v>
      </c>
      <c r="O1805" s="702" t="s">
        <v>72</v>
      </c>
    </row>
    <row r="1806" spans="1:15" s="705" customFormat="1" x14ac:dyDescent="0.2">
      <c r="A1806" s="702" t="s">
        <v>890</v>
      </c>
      <c r="B1806" s="702" t="s">
        <v>900</v>
      </c>
      <c r="C1806" s="702" t="s">
        <v>891</v>
      </c>
      <c r="D1806" s="702" t="s">
        <v>175</v>
      </c>
      <c r="E1806" s="702" t="s">
        <v>176</v>
      </c>
      <c r="F1806" s="702" t="s">
        <v>177</v>
      </c>
      <c r="G1806" s="702" t="s">
        <v>7003</v>
      </c>
      <c r="H1806" s="703">
        <v>42549</v>
      </c>
      <c r="I1806" s="704">
        <v>98.88</v>
      </c>
      <c r="J1806" s="704">
        <v>1</v>
      </c>
      <c r="K1806" s="704">
        <f t="shared" si="28"/>
        <v>98.88</v>
      </c>
      <c r="L1806" s="702" t="s">
        <v>7004</v>
      </c>
      <c r="M1806" s="702" t="s">
        <v>145</v>
      </c>
      <c r="N1806" s="703">
        <v>42549</v>
      </c>
      <c r="O1806" s="702" t="s">
        <v>72</v>
      </c>
    </row>
    <row r="1807" spans="1:15" s="705" customFormat="1" x14ac:dyDescent="0.2">
      <c r="A1807" s="702" t="s">
        <v>890</v>
      </c>
      <c r="B1807" s="702" t="s">
        <v>900</v>
      </c>
      <c r="C1807" s="702" t="s">
        <v>891</v>
      </c>
      <c r="D1807" s="702" t="s">
        <v>175</v>
      </c>
      <c r="E1807" s="702" t="s">
        <v>176</v>
      </c>
      <c r="F1807" s="702" t="s">
        <v>177</v>
      </c>
      <c r="G1807" s="702" t="s">
        <v>7005</v>
      </c>
      <c r="H1807" s="703">
        <v>42549</v>
      </c>
      <c r="I1807" s="704">
        <v>106.53</v>
      </c>
      <c r="J1807" s="704">
        <v>1</v>
      </c>
      <c r="K1807" s="704">
        <f t="shared" si="28"/>
        <v>106.53</v>
      </c>
      <c r="L1807" s="702"/>
      <c r="M1807" s="702" t="s">
        <v>419</v>
      </c>
      <c r="N1807" s="703">
        <v>42549</v>
      </c>
      <c r="O1807" s="702" t="s">
        <v>72</v>
      </c>
    </row>
    <row r="1808" spans="1:15" s="705" customFormat="1" x14ac:dyDescent="0.2">
      <c r="A1808" s="702" t="s">
        <v>890</v>
      </c>
      <c r="B1808" s="702" t="s">
        <v>900</v>
      </c>
      <c r="C1808" s="702" t="s">
        <v>891</v>
      </c>
      <c r="D1808" s="702" t="s">
        <v>175</v>
      </c>
      <c r="E1808" s="702" t="s">
        <v>176</v>
      </c>
      <c r="F1808" s="702" t="s">
        <v>177</v>
      </c>
      <c r="G1808" s="702" t="s">
        <v>7006</v>
      </c>
      <c r="H1808" s="703">
        <v>42549</v>
      </c>
      <c r="I1808" s="704">
        <v>51.3</v>
      </c>
      <c r="J1808" s="704">
        <v>1</v>
      </c>
      <c r="K1808" s="704">
        <f t="shared" si="28"/>
        <v>51.3</v>
      </c>
      <c r="L1808" s="702"/>
      <c r="M1808" s="702" t="s">
        <v>97</v>
      </c>
      <c r="N1808" s="703">
        <v>42549</v>
      </c>
      <c r="O1808" s="702" t="s">
        <v>72</v>
      </c>
    </row>
    <row r="1809" spans="1:15" s="705" customFormat="1" x14ac:dyDescent="0.2">
      <c r="A1809" s="702" t="s">
        <v>890</v>
      </c>
      <c r="B1809" s="702" t="s">
        <v>900</v>
      </c>
      <c r="C1809" s="702" t="s">
        <v>891</v>
      </c>
      <c r="D1809" s="702" t="s">
        <v>175</v>
      </c>
      <c r="E1809" s="702" t="s">
        <v>176</v>
      </c>
      <c r="F1809" s="702" t="s">
        <v>177</v>
      </c>
      <c r="G1809" s="702" t="s">
        <v>7007</v>
      </c>
      <c r="H1809" s="703">
        <v>42549</v>
      </c>
      <c r="I1809" s="704">
        <v>443.83</v>
      </c>
      <c r="J1809" s="704">
        <v>1</v>
      </c>
      <c r="K1809" s="704">
        <f t="shared" si="28"/>
        <v>443.83</v>
      </c>
      <c r="L1809" s="702"/>
      <c r="M1809" s="702" t="s">
        <v>97</v>
      </c>
      <c r="N1809" s="703">
        <v>42549</v>
      </c>
      <c r="O1809" s="702" t="s">
        <v>72</v>
      </c>
    </row>
    <row r="1810" spans="1:15" s="705" customFormat="1" x14ac:dyDescent="0.2">
      <c r="A1810" s="702" t="s">
        <v>890</v>
      </c>
      <c r="B1810" s="702" t="s">
        <v>900</v>
      </c>
      <c r="C1810" s="702" t="s">
        <v>891</v>
      </c>
      <c r="D1810" s="702" t="s">
        <v>175</v>
      </c>
      <c r="E1810" s="702" t="s">
        <v>176</v>
      </c>
      <c r="F1810" s="702" t="s">
        <v>177</v>
      </c>
      <c r="G1810" s="702" t="s">
        <v>7008</v>
      </c>
      <c r="H1810" s="703">
        <v>42549</v>
      </c>
      <c r="I1810" s="704">
        <v>85.2</v>
      </c>
      <c r="J1810" s="704">
        <v>1</v>
      </c>
      <c r="K1810" s="704">
        <f t="shared" si="28"/>
        <v>85.2</v>
      </c>
      <c r="L1810" s="702" t="s">
        <v>7009</v>
      </c>
      <c r="M1810" s="702" t="s">
        <v>132</v>
      </c>
      <c r="N1810" s="703">
        <v>42549</v>
      </c>
      <c r="O1810" s="702" t="s">
        <v>72</v>
      </c>
    </row>
    <row r="1811" spans="1:15" s="705" customFormat="1" x14ac:dyDescent="0.2">
      <c r="A1811" s="702" t="s">
        <v>890</v>
      </c>
      <c r="B1811" s="702" t="s">
        <v>900</v>
      </c>
      <c r="C1811" s="702" t="s">
        <v>891</v>
      </c>
      <c r="D1811" s="702" t="s">
        <v>175</v>
      </c>
      <c r="E1811" s="702" t="s">
        <v>176</v>
      </c>
      <c r="F1811" s="702" t="s">
        <v>177</v>
      </c>
      <c r="G1811" s="702" t="s">
        <v>7010</v>
      </c>
      <c r="H1811" s="703">
        <v>42549</v>
      </c>
      <c r="I1811" s="704">
        <v>466.55</v>
      </c>
      <c r="J1811" s="704">
        <v>1</v>
      </c>
      <c r="K1811" s="704">
        <f t="shared" si="28"/>
        <v>466.55</v>
      </c>
      <c r="L1811" s="702" t="s">
        <v>7011</v>
      </c>
      <c r="M1811" s="702" t="s">
        <v>132</v>
      </c>
      <c r="N1811" s="703">
        <v>42549</v>
      </c>
      <c r="O1811" s="702" t="s">
        <v>72</v>
      </c>
    </row>
    <row r="1812" spans="1:15" s="705" customFormat="1" x14ac:dyDescent="0.2">
      <c r="A1812" s="702" t="s">
        <v>890</v>
      </c>
      <c r="B1812" s="702" t="s">
        <v>900</v>
      </c>
      <c r="C1812" s="702" t="s">
        <v>891</v>
      </c>
      <c r="D1812" s="702" t="s">
        <v>175</v>
      </c>
      <c r="E1812" s="702" t="s">
        <v>176</v>
      </c>
      <c r="F1812" s="702" t="s">
        <v>177</v>
      </c>
      <c r="G1812" s="702" t="s">
        <v>7012</v>
      </c>
      <c r="H1812" s="703">
        <v>42549</v>
      </c>
      <c r="I1812" s="704">
        <v>188.52</v>
      </c>
      <c r="J1812" s="704">
        <v>1</v>
      </c>
      <c r="K1812" s="704">
        <f t="shared" si="28"/>
        <v>188.52</v>
      </c>
      <c r="L1812" s="702" t="s">
        <v>7013</v>
      </c>
      <c r="M1812" s="702" t="s">
        <v>295</v>
      </c>
      <c r="N1812" s="703">
        <v>42549</v>
      </c>
      <c r="O1812" s="702" t="s">
        <v>72</v>
      </c>
    </row>
    <row r="1813" spans="1:15" s="705" customFormat="1" x14ac:dyDescent="0.2">
      <c r="A1813" s="702" t="s">
        <v>890</v>
      </c>
      <c r="B1813" s="702" t="s">
        <v>900</v>
      </c>
      <c r="C1813" s="702" t="s">
        <v>891</v>
      </c>
      <c r="D1813" s="702" t="s">
        <v>175</v>
      </c>
      <c r="E1813" s="702" t="s">
        <v>176</v>
      </c>
      <c r="F1813" s="702" t="s">
        <v>177</v>
      </c>
      <c r="G1813" s="702" t="s">
        <v>7014</v>
      </c>
      <c r="H1813" s="703">
        <v>42549</v>
      </c>
      <c r="I1813" s="704">
        <v>333.9</v>
      </c>
      <c r="J1813" s="704">
        <v>1</v>
      </c>
      <c r="K1813" s="704">
        <f t="shared" si="28"/>
        <v>333.9</v>
      </c>
      <c r="L1813" s="702" t="s">
        <v>7015</v>
      </c>
      <c r="M1813" s="702" t="s">
        <v>295</v>
      </c>
      <c r="N1813" s="703">
        <v>42549</v>
      </c>
      <c r="O1813" s="702" t="s">
        <v>72</v>
      </c>
    </row>
    <row r="1814" spans="1:15" s="705" customFormat="1" x14ac:dyDescent="0.2">
      <c r="A1814" s="702" t="s">
        <v>890</v>
      </c>
      <c r="B1814" s="702" t="s">
        <v>900</v>
      </c>
      <c r="C1814" s="702" t="s">
        <v>891</v>
      </c>
      <c r="D1814" s="702" t="s">
        <v>175</v>
      </c>
      <c r="E1814" s="702" t="s">
        <v>176</v>
      </c>
      <c r="F1814" s="702" t="s">
        <v>177</v>
      </c>
      <c r="G1814" s="702" t="s">
        <v>7016</v>
      </c>
      <c r="H1814" s="703">
        <v>42549</v>
      </c>
      <c r="I1814" s="704">
        <v>106.53</v>
      </c>
      <c r="J1814" s="704">
        <v>1</v>
      </c>
      <c r="K1814" s="704">
        <f t="shared" si="28"/>
        <v>106.53</v>
      </c>
      <c r="L1814" s="702" t="s">
        <v>7017</v>
      </c>
      <c r="M1814" s="702" t="s">
        <v>295</v>
      </c>
      <c r="N1814" s="703">
        <v>42549</v>
      </c>
      <c r="O1814" s="702" t="s">
        <v>72</v>
      </c>
    </row>
    <row r="1815" spans="1:15" s="705" customFormat="1" x14ac:dyDescent="0.2">
      <c r="A1815" s="702" t="s">
        <v>890</v>
      </c>
      <c r="B1815" s="702" t="s">
        <v>900</v>
      </c>
      <c r="C1815" s="702" t="s">
        <v>891</v>
      </c>
      <c r="D1815" s="702" t="s">
        <v>175</v>
      </c>
      <c r="E1815" s="702" t="s">
        <v>176</v>
      </c>
      <c r="F1815" s="702" t="s">
        <v>177</v>
      </c>
      <c r="G1815" s="702" t="s">
        <v>7018</v>
      </c>
      <c r="H1815" s="703">
        <v>42549</v>
      </c>
      <c r="I1815" s="704">
        <v>481.19</v>
      </c>
      <c r="J1815" s="704">
        <v>1</v>
      </c>
      <c r="K1815" s="704">
        <f t="shared" si="28"/>
        <v>481.19</v>
      </c>
      <c r="L1815" s="702" t="s">
        <v>7019</v>
      </c>
      <c r="M1815" s="702" t="s">
        <v>295</v>
      </c>
      <c r="N1815" s="703">
        <v>42549</v>
      </c>
      <c r="O1815" s="702" t="s">
        <v>72</v>
      </c>
    </row>
    <row r="1816" spans="1:15" s="705" customFormat="1" x14ac:dyDescent="0.2">
      <c r="A1816" s="702" t="s">
        <v>890</v>
      </c>
      <c r="B1816" s="702" t="s">
        <v>900</v>
      </c>
      <c r="C1816" s="702" t="s">
        <v>891</v>
      </c>
      <c r="D1816" s="702" t="s">
        <v>175</v>
      </c>
      <c r="E1816" s="702" t="s">
        <v>176</v>
      </c>
      <c r="F1816" s="702" t="s">
        <v>177</v>
      </c>
      <c r="G1816" s="702" t="s">
        <v>7020</v>
      </c>
      <c r="H1816" s="703">
        <v>42549</v>
      </c>
      <c r="I1816" s="704">
        <v>285.95</v>
      </c>
      <c r="J1816" s="704">
        <v>1</v>
      </c>
      <c r="K1816" s="704">
        <f t="shared" si="28"/>
        <v>285.95</v>
      </c>
      <c r="L1816" s="702"/>
      <c r="M1816" s="702" t="s">
        <v>295</v>
      </c>
      <c r="N1816" s="703">
        <v>42549</v>
      </c>
      <c r="O1816" s="702" t="s">
        <v>72</v>
      </c>
    </row>
    <row r="1817" spans="1:15" s="705" customFormat="1" x14ac:dyDescent="0.2">
      <c r="A1817" s="702" t="s">
        <v>890</v>
      </c>
      <c r="B1817" s="702" t="s">
        <v>900</v>
      </c>
      <c r="C1817" s="702" t="s">
        <v>891</v>
      </c>
      <c r="D1817" s="702" t="s">
        <v>175</v>
      </c>
      <c r="E1817" s="702" t="s">
        <v>176</v>
      </c>
      <c r="F1817" s="702" t="s">
        <v>177</v>
      </c>
      <c r="G1817" s="702" t="s">
        <v>7021</v>
      </c>
      <c r="H1817" s="703">
        <v>42549</v>
      </c>
      <c r="I1817" s="704">
        <v>55.32</v>
      </c>
      <c r="J1817" s="704">
        <v>1</v>
      </c>
      <c r="K1817" s="704">
        <f t="shared" si="28"/>
        <v>55.32</v>
      </c>
      <c r="L1817" s="702"/>
      <c r="M1817" s="702" t="s">
        <v>231</v>
      </c>
      <c r="N1817" s="703">
        <v>42549</v>
      </c>
      <c r="O1817" s="702" t="s">
        <v>72</v>
      </c>
    </row>
    <row r="1818" spans="1:15" s="705" customFormat="1" x14ac:dyDescent="0.2">
      <c r="A1818" s="702" t="s">
        <v>890</v>
      </c>
      <c r="B1818" s="702" t="s">
        <v>900</v>
      </c>
      <c r="C1818" s="702" t="s">
        <v>891</v>
      </c>
      <c r="D1818" s="702" t="s">
        <v>175</v>
      </c>
      <c r="E1818" s="702" t="s">
        <v>176</v>
      </c>
      <c r="F1818" s="702" t="s">
        <v>177</v>
      </c>
      <c r="G1818" s="702" t="s">
        <v>7022</v>
      </c>
      <c r="H1818" s="703">
        <v>42549</v>
      </c>
      <c r="I1818" s="704">
        <v>46.96</v>
      </c>
      <c r="J1818" s="704">
        <v>1</v>
      </c>
      <c r="K1818" s="704">
        <f t="shared" si="28"/>
        <v>46.96</v>
      </c>
      <c r="L1818" s="702"/>
      <c r="M1818" s="702" t="s">
        <v>87</v>
      </c>
      <c r="N1818" s="703">
        <v>42549</v>
      </c>
      <c r="O1818" s="702" t="s">
        <v>72</v>
      </c>
    </row>
    <row r="1819" spans="1:15" s="705" customFormat="1" x14ac:dyDescent="0.2">
      <c r="A1819" s="702" t="s">
        <v>890</v>
      </c>
      <c r="B1819" s="702" t="s">
        <v>900</v>
      </c>
      <c r="C1819" s="702" t="s">
        <v>891</v>
      </c>
      <c r="D1819" s="702" t="s">
        <v>175</v>
      </c>
      <c r="E1819" s="702" t="s">
        <v>176</v>
      </c>
      <c r="F1819" s="702" t="s">
        <v>177</v>
      </c>
      <c r="G1819" s="702" t="s">
        <v>7023</v>
      </c>
      <c r="H1819" s="703">
        <v>42549</v>
      </c>
      <c r="I1819" s="704">
        <v>56.02</v>
      </c>
      <c r="J1819" s="704">
        <v>1</v>
      </c>
      <c r="K1819" s="704">
        <f t="shared" si="28"/>
        <v>56.02</v>
      </c>
      <c r="L1819" s="702"/>
      <c r="M1819" s="702" t="s">
        <v>231</v>
      </c>
      <c r="N1819" s="703">
        <v>42549</v>
      </c>
      <c r="O1819" s="702" t="s">
        <v>72</v>
      </c>
    </row>
    <row r="1820" spans="1:15" s="705" customFormat="1" x14ac:dyDescent="0.2">
      <c r="A1820" s="702" t="s">
        <v>890</v>
      </c>
      <c r="B1820" s="702" t="s">
        <v>900</v>
      </c>
      <c r="C1820" s="702" t="s">
        <v>891</v>
      </c>
      <c r="D1820" s="702" t="s">
        <v>175</v>
      </c>
      <c r="E1820" s="702" t="s">
        <v>176</v>
      </c>
      <c r="F1820" s="702" t="s">
        <v>177</v>
      </c>
      <c r="G1820" s="702" t="s">
        <v>7024</v>
      </c>
      <c r="H1820" s="703">
        <v>42536</v>
      </c>
      <c r="I1820" s="704">
        <v>378.49</v>
      </c>
      <c r="J1820" s="704">
        <v>1</v>
      </c>
      <c r="K1820" s="704">
        <f t="shared" si="28"/>
        <v>378.49</v>
      </c>
      <c r="L1820" s="702"/>
      <c r="M1820" s="702" t="s">
        <v>329</v>
      </c>
      <c r="N1820" s="703">
        <v>42536</v>
      </c>
      <c r="O1820" s="702" t="s">
        <v>72</v>
      </c>
    </row>
    <row r="1821" spans="1:15" s="705" customFormat="1" x14ac:dyDescent="0.2">
      <c r="A1821" s="702" t="s">
        <v>890</v>
      </c>
      <c r="B1821" s="702" t="s">
        <v>900</v>
      </c>
      <c r="C1821" s="702" t="s">
        <v>891</v>
      </c>
      <c r="D1821" s="702" t="s">
        <v>175</v>
      </c>
      <c r="E1821" s="702" t="s">
        <v>176</v>
      </c>
      <c r="F1821" s="702" t="s">
        <v>177</v>
      </c>
      <c r="G1821" s="702" t="s">
        <v>7025</v>
      </c>
      <c r="H1821" s="703">
        <v>42536</v>
      </c>
      <c r="I1821" s="704">
        <v>707.74</v>
      </c>
      <c r="J1821" s="704">
        <v>1</v>
      </c>
      <c r="K1821" s="704">
        <f t="shared" si="28"/>
        <v>707.74</v>
      </c>
      <c r="L1821" s="702" t="s">
        <v>7026</v>
      </c>
      <c r="M1821" s="702" t="s">
        <v>419</v>
      </c>
      <c r="N1821" s="703">
        <v>42536</v>
      </c>
      <c r="O1821" s="702" t="s">
        <v>72</v>
      </c>
    </row>
    <row r="1822" spans="1:15" s="705" customFormat="1" x14ac:dyDescent="0.2">
      <c r="A1822" s="702" t="s">
        <v>890</v>
      </c>
      <c r="B1822" s="702" t="s">
        <v>900</v>
      </c>
      <c r="C1822" s="702" t="s">
        <v>891</v>
      </c>
      <c r="D1822" s="702" t="s">
        <v>175</v>
      </c>
      <c r="E1822" s="702" t="s">
        <v>176</v>
      </c>
      <c r="F1822" s="702" t="s">
        <v>177</v>
      </c>
      <c r="G1822" s="702" t="s">
        <v>7027</v>
      </c>
      <c r="H1822" s="703">
        <v>42536</v>
      </c>
      <c r="I1822" s="704">
        <v>900.72</v>
      </c>
      <c r="J1822" s="704">
        <v>1</v>
      </c>
      <c r="K1822" s="704">
        <f t="shared" si="28"/>
        <v>900.72</v>
      </c>
      <c r="L1822" s="702" t="s">
        <v>7028</v>
      </c>
      <c r="M1822" s="702" t="s">
        <v>419</v>
      </c>
      <c r="N1822" s="703">
        <v>42536</v>
      </c>
      <c r="O1822" s="702" t="s">
        <v>72</v>
      </c>
    </row>
    <row r="1823" spans="1:15" s="705" customFormat="1" x14ac:dyDescent="0.2">
      <c r="A1823" s="702" t="s">
        <v>890</v>
      </c>
      <c r="B1823" s="702" t="s">
        <v>900</v>
      </c>
      <c r="C1823" s="702" t="s">
        <v>891</v>
      </c>
      <c r="D1823" s="702" t="s">
        <v>175</v>
      </c>
      <c r="E1823" s="702" t="s">
        <v>176</v>
      </c>
      <c r="F1823" s="702" t="s">
        <v>177</v>
      </c>
      <c r="G1823" s="702" t="s">
        <v>7029</v>
      </c>
      <c r="H1823" s="703">
        <v>42535</v>
      </c>
      <c r="I1823" s="704">
        <v>605.11</v>
      </c>
      <c r="J1823" s="704">
        <v>1</v>
      </c>
      <c r="K1823" s="704">
        <f t="shared" si="28"/>
        <v>605.11</v>
      </c>
      <c r="L1823" s="702"/>
      <c r="M1823" s="702" t="s">
        <v>295</v>
      </c>
      <c r="N1823" s="703">
        <v>42535</v>
      </c>
      <c r="O1823" s="702" t="s">
        <v>72</v>
      </c>
    </row>
    <row r="1824" spans="1:15" s="705" customFormat="1" x14ac:dyDescent="0.2">
      <c r="A1824" s="702" t="s">
        <v>890</v>
      </c>
      <c r="B1824" s="702" t="s">
        <v>900</v>
      </c>
      <c r="C1824" s="702" t="s">
        <v>891</v>
      </c>
      <c r="D1824" s="702" t="s">
        <v>175</v>
      </c>
      <c r="E1824" s="702" t="s">
        <v>176</v>
      </c>
      <c r="F1824" s="702" t="s">
        <v>177</v>
      </c>
      <c r="G1824" s="702" t="s">
        <v>7030</v>
      </c>
      <c r="H1824" s="703">
        <v>42530</v>
      </c>
      <c r="I1824" s="704">
        <v>35.340000000000003</v>
      </c>
      <c r="J1824" s="704">
        <v>1</v>
      </c>
      <c r="K1824" s="704">
        <f t="shared" si="28"/>
        <v>35.340000000000003</v>
      </c>
      <c r="L1824" s="702"/>
      <c r="M1824" s="702" t="s">
        <v>231</v>
      </c>
      <c r="N1824" s="703">
        <v>42531</v>
      </c>
      <c r="O1824" s="702" t="s">
        <v>72</v>
      </c>
    </row>
    <row r="1825" spans="1:15" s="705" customFormat="1" x14ac:dyDescent="0.2">
      <c r="A1825" s="702" t="s">
        <v>890</v>
      </c>
      <c r="B1825" s="702" t="s">
        <v>900</v>
      </c>
      <c r="C1825" s="702" t="s">
        <v>891</v>
      </c>
      <c r="D1825" s="702" t="s">
        <v>175</v>
      </c>
      <c r="E1825" s="702" t="s">
        <v>176</v>
      </c>
      <c r="F1825" s="702" t="s">
        <v>177</v>
      </c>
      <c r="G1825" s="702" t="s">
        <v>7031</v>
      </c>
      <c r="H1825" s="703">
        <v>42530</v>
      </c>
      <c r="I1825" s="704">
        <v>1648.37</v>
      </c>
      <c r="J1825" s="704">
        <v>1</v>
      </c>
      <c r="K1825" s="704">
        <f t="shared" si="28"/>
        <v>1648.37</v>
      </c>
      <c r="L1825" s="702"/>
      <c r="M1825" s="702" t="s">
        <v>231</v>
      </c>
      <c r="N1825" s="703">
        <v>42531</v>
      </c>
      <c r="O1825" s="702" t="s">
        <v>72</v>
      </c>
    </row>
    <row r="1826" spans="1:15" s="705" customFormat="1" x14ac:dyDescent="0.2">
      <c r="A1826" s="702" t="s">
        <v>890</v>
      </c>
      <c r="B1826" s="702" t="s">
        <v>900</v>
      </c>
      <c r="C1826" s="702" t="s">
        <v>891</v>
      </c>
      <c r="D1826" s="702" t="s">
        <v>175</v>
      </c>
      <c r="E1826" s="702" t="s">
        <v>176</v>
      </c>
      <c r="F1826" s="702" t="s">
        <v>177</v>
      </c>
      <c r="G1826" s="702" t="s">
        <v>7032</v>
      </c>
      <c r="H1826" s="703">
        <v>42530</v>
      </c>
      <c r="I1826" s="704">
        <v>15279.03</v>
      </c>
      <c r="J1826" s="704">
        <v>1</v>
      </c>
      <c r="K1826" s="704">
        <f t="shared" si="28"/>
        <v>15279.03</v>
      </c>
      <c r="L1826" s="702"/>
      <c r="M1826" s="702" t="s">
        <v>231</v>
      </c>
      <c r="N1826" s="703">
        <v>42531</v>
      </c>
      <c r="O1826" s="702" t="s">
        <v>72</v>
      </c>
    </row>
    <row r="1827" spans="1:15" s="705" customFormat="1" x14ac:dyDescent="0.2">
      <c r="A1827" s="702" t="s">
        <v>890</v>
      </c>
      <c r="B1827" s="702" t="s">
        <v>900</v>
      </c>
      <c r="C1827" s="702" t="s">
        <v>891</v>
      </c>
      <c r="D1827" s="702" t="s">
        <v>175</v>
      </c>
      <c r="E1827" s="702" t="s">
        <v>176</v>
      </c>
      <c r="F1827" s="702" t="s">
        <v>177</v>
      </c>
      <c r="G1827" s="702" t="s">
        <v>7033</v>
      </c>
      <c r="H1827" s="703">
        <v>42530</v>
      </c>
      <c r="I1827" s="704">
        <v>108.9</v>
      </c>
      <c r="J1827" s="704">
        <v>1</v>
      </c>
      <c r="K1827" s="704">
        <f t="shared" si="28"/>
        <v>108.9</v>
      </c>
      <c r="L1827" s="702"/>
      <c r="M1827" s="702" t="s">
        <v>231</v>
      </c>
      <c r="N1827" s="703">
        <v>42531</v>
      </c>
      <c r="O1827" s="702" t="s">
        <v>72</v>
      </c>
    </row>
    <row r="1828" spans="1:15" s="705" customFormat="1" x14ac:dyDescent="0.2">
      <c r="A1828" s="702" t="s">
        <v>890</v>
      </c>
      <c r="B1828" s="702" t="s">
        <v>900</v>
      </c>
      <c r="C1828" s="702" t="s">
        <v>891</v>
      </c>
      <c r="D1828" s="702" t="s">
        <v>175</v>
      </c>
      <c r="E1828" s="702" t="s">
        <v>176</v>
      </c>
      <c r="F1828" s="702" t="s">
        <v>177</v>
      </c>
      <c r="G1828" s="702" t="s">
        <v>7034</v>
      </c>
      <c r="H1828" s="703">
        <v>42530</v>
      </c>
      <c r="I1828" s="704">
        <v>11332.86</v>
      </c>
      <c r="J1828" s="704">
        <v>1</v>
      </c>
      <c r="K1828" s="704">
        <f t="shared" si="28"/>
        <v>11332.86</v>
      </c>
      <c r="L1828" s="702"/>
      <c r="M1828" s="702" t="s">
        <v>231</v>
      </c>
      <c r="N1828" s="703">
        <v>42531</v>
      </c>
      <c r="O1828" s="702" t="s">
        <v>72</v>
      </c>
    </row>
    <row r="1829" spans="1:15" s="705" customFormat="1" x14ac:dyDescent="0.2">
      <c r="A1829" s="702" t="s">
        <v>890</v>
      </c>
      <c r="B1829" s="702" t="s">
        <v>900</v>
      </c>
      <c r="C1829" s="702" t="s">
        <v>891</v>
      </c>
      <c r="D1829" s="702" t="s">
        <v>175</v>
      </c>
      <c r="E1829" s="702" t="s">
        <v>176</v>
      </c>
      <c r="F1829" s="702" t="s">
        <v>177</v>
      </c>
      <c r="G1829" s="702" t="s">
        <v>7035</v>
      </c>
      <c r="H1829" s="703">
        <v>42530</v>
      </c>
      <c r="I1829" s="704">
        <v>108.9</v>
      </c>
      <c r="J1829" s="704">
        <v>1</v>
      </c>
      <c r="K1829" s="704">
        <f t="shared" si="28"/>
        <v>108.9</v>
      </c>
      <c r="L1829" s="702"/>
      <c r="M1829" s="702" t="s">
        <v>231</v>
      </c>
      <c r="N1829" s="703">
        <v>42531</v>
      </c>
      <c r="O1829" s="702" t="s">
        <v>72</v>
      </c>
    </row>
    <row r="1830" spans="1:15" s="705" customFormat="1" x14ac:dyDescent="0.2">
      <c r="A1830" s="702" t="s">
        <v>890</v>
      </c>
      <c r="B1830" s="702" t="s">
        <v>900</v>
      </c>
      <c r="C1830" s="702" t="s">
        <v>891</v>
      </c>
      <c r="D1830" s="702" t="s">
        <v>175</v>
      </c>
      <c r="E1830" s="702" t="s">
        <v>176</v>
      </c>
      <c r="F1830" s="702" t="s">
        <v>177</v>
      </c>
      <c r="G1830" s="702" t="s">
        <v>7036</v>
      </c>
      <c r="H1830" s="703">
        <v>42530</v>
      </c>
      <c r="I1830" s="704">
        <v>11332.86</v>
      </c>
      <c r="J1830" s="704">
        <v>1</v>
      </c>
      <c r="K1830" s="704">
        <f t="shared" si="28"/>
        <v>11332.86</v>
      </c>
      <c r="L1830" s="702"/>
      <c r="M1830" s="702" t="s">
        <v>231</v>
      </c>
      <c r="N1830" s="703">
        <v>42531</v>
      </c>
      <c r="O1830" s="702" t="s">
        <v>72</v>
      </c>
    </row>
    <row r="1831" spans="1:15" s="705" customFormat="1" x14ac:dyDescent="0.2">
      <c r="A1831" s="702" t="s">
        <v>890</v>
      </c>
      <c r="B1831" s="702" t="s">
        <v>900</v>
      </c>
      <c r="C1831" s="702" t="s">
        <v>891</v>
      </c>
      <c r="D1831" s="702" t="s">
        <v>175</v>
      </c>
      <c r="E1831" s="702" t="s">
        <v>176</v>
      </c>
      <c r="F1831" s="702" t="s">
        <v>177</v>
      </c>
      <c r="G1831" s="702" t="s">
        <v>7037</v>
      </c>
      <c r="H1831" s="703">
        <v>42530</v>
      </c>
      <c r="I1831" s="704">
        <v>108.9</v>
      </c>
      <c r="J1831" s="704">
        <v>1</v>
      </c>
      <c r="K1831" s="704">
        <f t="shared" si="28"/>
        <v>108.9</v>
      </c>
      <c r="L1831" s="702"/>
      <c r="M1831" s="702" t="s">
        <v>231</v>
      </c>
      <c r="N1831" s="703">
        <v>42531</v>
      </c>
      <c r="O1831" s="702" t="s">
        <v>72</v>
      </c>
    </row>
    <row r="1832" spans="1:15" s="705" customFormat="1" x14ac:dyDescent="0.2">
      <c r="A1832" s="702" t="s">
        <v>890</v>
      </c>
      <c r="B1832" s="702" t="s">
        <v>900</v>
      </c>
      <c r="C1832" s="702" t="s">
        <v>891</v>
      </c>
      <c r="D1832" s="702" t="s">
        <v>175</v>
      </c>
      <c r="E1832" s="702" t="s">
        <v>176</v>
      </c>
      <c r="F1832" s="702" t="s">
        <v>177</v>
      </c>
      <c r="G1832" s="702" t="s">
        <v>7038</v>
      </c>
      <c r="H1832" s="703">
        <v>42530</v>
      </c>
      <c r="I1832" s="704">
        <v>11332.86</v>
      </c>
      <c r="J1832" s="704">
        <v>1</v>
      </c>
      <c r="K1832" s="704">
        <f t="shared" si="28"/>
        <v>11332.86</v>
      </c>
      <c r="L1832" s="702"/>
      <c r="M1832" s="702" t="s">
        <v>231</v>
      </c>
      <c r="N1832" s="703">
        <v>42531</v>
      </c>
      <c r="O1832" s="702" t="s">
        <v>72</v>
      </c>
    </row>
    <row r="1833" spans="1:15" s="705" customFormat="1" x14ac:dyDescent="0.2">
      <c r="A1833" s="702" t="s">
        <v>890</v>
      </c>
      <c r="B1833" s="702" t="s">
        <v>900</v>
      </c>
      <c r="C1833" s="702" t="s">
        <v>891</v>
      </c>
      <c r="D1833" s="702" t="s">
        <v>175</v>
      </c>
      <c r="E1833" s="702" t="s">
        <v>176</v>
      </c>
      <c r="F1833" s="702" t="s">
        <v>177</v>
      </c>
      <c r="G1833" s="702" t="s">
        <v>7039</v>
      </c>
      <c r="H1833" s="703">
        <v>42530</v>
      </c>
      <c r="I1833" s="704">
        <v>108.9</v>
      </c>
      <c r="J1833" s="704">
        <v>1</v>
      </c>
      <c r="K1833" s="704">
        <f t="shared" si="28"/>
        <v>108.9</v>
      </c>
      <c r="L1833" s="702"/>
      <c r="M1833" s="702" t="s">
        <v>231</v>
      </c>
      <c r="N1833" s="703">
        <v>42531</v>
      </c>
      <c r="O1833" s="702" t="s">
        <v>72</v>
      </c>
    </row>
    <row r="1834" spans="1:15" s="705" customFormat="1" x14ac:dyDescent="0.2">
      <c r="A1834" s="702" t="s">
        <v>890</v>
      </c>
      <c r="B1834" s="702" t="s">
        <v>900</v>
      </c>
      <c r="C1834" s="702" t="s">
        <v>891</v>
      </c>
      <c r="D1834" s="702" t="s">
        <v>175</v>
      </c>
      <c r="E1834" s="702" t="s">
        <v>176</v>
      </c>
      <c r="F1834" s="702" t="s">
        <v>177</v>
      </c>
      <c r="G1834" s="702" t="s">
        <v>7040</v>
      </c>
      <c r="H1834" s="703">
        <v>42530</v>
      </c>
      <c r="I1834" s="704">
        <v>11332.86</v>
      </c>
      <c r="J1834" s="704">
        <v>1</v>
      </c>
      <c r="K1834" s="704">
        <f t="shared" si="28"/>
        <v>11332.86</v>
      </c>
      <c r="L1834" s="702"/>
      <c r="M1834" s="702" t="s">
        <v>231</v>
      </c>
      <c r="N1834" s="703">
        <v>42531</v>
      </c>
      <c r="O1834" s="702" t="s">
        <v>72</v>
      </c>
    </row>
    <row r="1835" spans="1:15" s="705" customFormat="1" x14ac:dyDescent="0.2">
      <c r="A1835" s="702" t="s">
        <v>890</v>
      </c>
      <c r="B1835" s="702" t="s">
        <v>900</v>
      </c>
      <c r="C1835" s="702" t="s">
        <v>891</v>
      </c>
      <c r="D1835" s="702" t="s">
        <v>175</v>
      </c>
      <c r="E1835" s="702" t="s">
        <v>176</v>
      </c>
      <c r="F1835" s="702" t="s">
        <v>177</v>
      </c>
      <c r="G1835" s="702" t="s">
        <v>7041</v>
      </c>
      <c r="H1835" s="703">
        <v>42530</v>
      </c>
      <c r="I1835" s="704">
        <v>108.9</v>
      </c>
      <c r="J1835" s="704">
        <v>1</v>
      </c>
      <c r="K1835" s="704">
        <f t="shared" si="28"/>
        <v>108.9</v>
      </c>
      <c r="L1835" s="702"/>
      <c r="M1835" s="702" t="s">
        <v>231</v>
      </c>
      <c r="N1835" s="703">
        <v>42531</v>
      </c>
      <c r="O1835" s="702" t="s">
        <v>72</v>
      </c>
    </row>
    <row r="1836" spans="1:15" s="705" customFormat="1" x14ac:dyDescent="0.2">
      <c r="A1836" s="702" t="s">
        <v>890</v>
      </c>
      <c r="B1836" s="702" t="s">
        <v>900</v>
      </c>
      <c r="C1836" s="702" t="s">
        <v>891</v>
      </c>
      <c r="D1836" s="702" t="s">
        <v>175</v>
      </c>
      <c r="E1836" s="702" t="s">
        <v>176</v>
      </c>
      <c r="F1836" s="702" t="s">
        <v>177</v>
      </c>
      <c r="G1836" s="702" t="s">
        <v>7042</v>
      </c>
      <c r="H1836" s="703">
        <v>42530</v>
      </c>
      <c r="I1836" s="704">
        <v>11332.86</v>
      </c>
      <c r="J1836" s="704">
        <v>1</v>
      </c>
      <c r="K1836" s="704">
        <f t="shared" si="28"/>
        <v>11332.86</v>
      </c>
      <c r="L1836" s="702"/>
      <c r="M1836" s="702" t="s">
        <v>231</v>
      </c>
      <c r="N1836" s="703">
        <v>42531</v>
      </c>
      <c r="O1836" s="702" t="s">
        <v>72</v>
      </c>
    </row>
    <row r="1837" spans="1:15" s="705" customFormat="1" x14ac:dyDescent="0.2">
      <c r="A1837" s="702" t="s">
        <v>890</v>
      </c>
      <c r="B1837" s="702" t="s">
        <v>900</v>
      </c>
      <c r="C1837" s="702" t="s">
        <v>891</v>
      </c>
      <c r="D1837" s="702" t="s">
        <v>175</v>
      </c>
      <c r="E1837" s="702" t="s">
        <v>176</v>
      </c>
      <c r="F1837" s="702" t="s">
        <v>177</v>
      </c>
      <c r="G1837" s="702" t="s">
        <v>7043</v>
      </c>
      <c r="H1837" s="703">
        <v>42530</v>
      </c>
      <c r="I1837" s="704">
        <v>108.9</v>
      </c>
      <c r="J1837" s="704">
        <v>1</v>
      </c>
      <c r="K1837" s="704">
        <f t="shared" si="28"/>
        <v>108.9</v>
      </c>
      <c r="L1837" s="702"/>
      <c r="M1837" s="702" t="s">
        <v>231</v>
      </c>
      <c r="N1837" s="703">
        <v>42531</v>
      </c>
      <c r="O1837" s="702" t="s">
        <v>72</v>
      </c>
    </row>
    <row r="1838" spans="1:15" s="705" customFormat="1" x14ac:dyDescent="0.2">
      <c r="A1838" s="702" t="s">
        <v>890</v>
      </c>
      <c r="B1838" s="702" t="s">
        <v>900</v>
      </c>
      <c r="C1838" s="702" t="s">
        <v>891</v>
      </c>
      <c r="D1838" s="702" t="s">
        <v>175</v>
      </c>
      <c r="E1838" s="702" t="s">
        <v>176</v>
      </c>
      <c r="F1838" s="702" t="s">
        <v>177</v>
      </c>
      <c r="G1838" s="702" t="s">
        <v>7044</v>
      </c>
      <c r="H1838" s="703">
        <v>42530</v>
      </c>
      <c r="I1838" s="704">
        <v>11332.86</v>
      </c>
      <c r="J1838" s="704">
        <v>1</v>
      </c>
      <c r="K1838" s="704">
        <f t="shared" si="28"/>
        <v>11332.86</v>
      </c>
      <c r="L1838" s="702"/>
      <c r="M1838" s="702" t="s">
        <v>231</v>
      </c>
      <c r="N1838" s="703">
        <v>42531</v>
      </c>
      <c r="O1838" s="702" t="s">
        <v>72</v>
      </c>
    </row>
    <row r="1839" spans="1:15" s="705" customFormat="1" x14ac:dyDescent="0.2">
      <c r="A1839" s="702" t="s">
        <v>890</v>
      </c>
      <c r="B1839" s="702" t="s">
        <v>900</v>
      </c>
      <c r="C1839" s="702" t="s">
        <v>891</v>
      </c>
      <c r="D1839" s="702" t="s">
        <v>175</v>
      </c>
      <c r="E1839" s="702" t="s">
        <v>176</v>
      </c>
      <c r="F1839" s="702" t="s">
        <v>177</v>
      </c>
      <c r="G1839" s="702" t="s">
        <v>7045</v>
      </c>
      <c r="H1839" s="703">
        <v>42530</v>
      </c>
      <c r="I1839" s="704">
        <v>108.9</v>
      </c>
      <c r="J1839" s="704">
        <v>1</v>
      </c>
      <c r="K1839" s="704">
        <f t="shared" si="28"/>
        <v>108.9</v>
      </c>
      <c r="L1839" s="702"/>
      <c r="M1839" s="702" t="s">
        <v>231</v>
      </c>
      <c r="N1839" s="703">
        <v>42531</v>
      </c>
      <c r="O1839" s="702" t="s">
        <v>72</v>
      </c>
    </row>
    <row r="1840" spans="1:15" s="705" customFormat="1" x14ac:dyDescent="0.2">
      <c r="A1840" s="702" t="s">
        <v>890</v>
      </c>
      <c r="B1840" s="702" t="s">
        <v>900</v>
      </c>
      <c r="C1840" s="702" t="s">
        <v>891</v>
      </c>
      <c r="D1840" s="702" t="s">
        <v>175</v>
      </c>
      <c r="E1840" s="702" t="s">
        <v>176</v>
      </c>
      <c r="F1840" s="702" t="s">
        <v>177</v>
      </c>
      <c r="G1840" s="702" t="s">
        <v>7046</v>
      </c>
      <c r="H1840" s="703">
        <v>42530</v>
      </c>
      <c r="I1840" s="704">
        <v>11332.86</v>
      </c>
      <c r="J1840" s="704">
        <v>1</v>
      </c>
      <c r="K1840" s="704">
        <f t="shared" si="28"/>
        <v>11332.86</v>
      </c>
      <c r="L1840" s="702"/>
      <c r="M1840" s="702" t="s">
        <v>231</v>
      </c>
      <c r="N1840" s="703">
        <v>42531</v>
      </c>
      <c r="O1840" s="702" t="s">
        <v>72</v>
      </c>
    </row>
    <row r="1841" spans="1:15" s="705" customFormat="1" x14ac:dyDescent="0.2">
      <c r="A1841" s="702" t="s">
        <v>890</v>
      </c>
      <c r="B1841" s="702" t="s">
        <v>900</v>
      </c>
      <c r="C1841" s="702" t="s">
        <v>891</v>
      </c>
      <c r="D1841" s="702" t="s">
        <v>175</v>
      </c>
      <c r="E1841" s="702" t="s">
        <v>176</v>
      </c>
      <c r="F1841" s="702" t="s">
        <v>177</v>
      </c>
      <c r="G1841" s="702" t="s">
        <v>7047</v>
      </c>
      <c r="H1841" s="703">
        <v>42530</v>
      </c>
      <c r="I1841" s="704">
        <v>108.9</v>
      </c>
      <c r="J1841" s="704">
        <v>1</v>
      </c>
      <c r="K1841" s="704">
        <f t="shared" si="28"/>
        <v>108.9</v>
      </c>
      <c r="L1841" s="702"/>
      <c r="M1841" s="702" t="s">
        <v>231</v>
      </c>
      <c r="N1841" s="703">
        <v>42531</v>
      </c>
      <c r="O1841" s="702" t="s">
        <v>72</v>
      </c>
    </row>
    <row r="1842" spans="1:15" s="705" customFormat="1" x14ac:dyDescent="0.2">
      <c r="A1842" s="702" t="s">
        <v>890</v>
      </c>
      <c r="B1842" s="702" t="s">
        <v>900</v>
      </c>
      <c r="C1842" s="702" t="s">
        <v>891</v>
      </c>
      <c r="D1842" s="702" t="s">
        <v>175</v>
      </c>
      <c r="E1842" s="702" t="s">
        <v>176</v>
      </c>
      <c r="F1842" s="702" t="s">
        <v>177</v>
      </c>
      <c r="G1842" s="702" t="s">
        <v>7048</v>
      </c>
      <c r="H1842" s="703">
        <v>42530</v>
      </c>
      <c r="I1842" s="704">
        <v>11332.86</v>
      </c>
      <c r="J1842" s="704">
        <v>1</v>
      </c>
      <c r="K1842" s="704">
        <f t="shared" si="28"/>
        <v>11332.86</v>
      </c>
      <c r="L1842" s="702"/>
      <c r="M1842" s="702" t="s">
        <v>231</v>
      </c>
      <c r="N1842" s="703">
        <v>42531</v>
      </c>
      <c r="O1842" s="702" t="s">
        <v>72</v>
      </c>
    </row>
    <row r="1843" spans="1:15" s="705" customFormat="1" x14ac:dyDescent="0.2">
      <c r="A1843" s="702" t="s">
        <v>890</v>
      </c>
      <c r="B1843" s="702" t="s">
        <v>900</v>
      </c>
      <c r="C1843" s="702" t="s">
        <v>891</v>
      </c>
      <c r="D1843" s="702" t="s">
        <v>175</v>
      </c>
      <c r="E1843" s="702" t="s">
        <v>176</v>
      </c>
      <c r="F1843" s="702" t="s">
        <v>177</v>
      </c>
      <c r="G1843" s="702" t="s">
        <v>7049</v>
      </c>
      <c r="H1843" s="703">
        <v>42530</v>
      </c>
      <c r="I1843" s="704">
        <v>108.9</v>
      </c>
      <c r="J1843" s="704">
        <v>1</v>
      </c>
      <c r="K1843" s="704">
        <f t="shared" si="28"/>
        <v>108.9</v>
      </c>
      <c r="L1843" s="702"/>
      <c r="M1843" s="702" t="s">
        <v>231</v>
      </c>
      <c r="N1843" s="703">
        <v>42531</v>
      </c>
      <c r="O1843" s="702" t="s">
        <v>72</v>
      </c>
    </row>
    <row r="1844" spans="1:15" s="705" customFormat="1" x14ac:dyDescent="0.2">
      <c r="A1844" s="702" t="s">
        <v>890</v>
      </c>
      <c r="B1844" s="702" t="s">
        <v>900</v>
      </c>
      <c r="C1844" s="702" t="s">
        <v>891</v>
      </c>
      <c r="D1844" s="702" t="s">
        <v>175</v>
      </c>
      <c r="E1844" s="702" t="s">
        <v>176</v>
      </c>
      <c r="F1844" s="702" t="s">
        <v>177</v>
      </c>
      <c r="G1844" s="702" t="s">
        <v>7050</v>
      </c>
      <c r="H1844" s="703">
        <v>42530</v>
      </c>
      <c r="I1844" s="704">
        <v>11332.86</v>
      </c>
      <c r="J1844" s="704">
        <v>1</v>
      </c>
      <c r="K1844" s="704">
        <f t="shared" si="28"/>
        <v>11332.86</v>
      </c>
      <c r="L1844" s="702"/>
      <c r="M1844" s="702" t="s">
        <v>231</v>
      </c>
      <c r="N1844" s="703">
        <v>42531</v>
      </c>
      <c r="O1844" s="702" t="s">
        <v>72</v>
      </c>
    </row>
    <row r="1845" spans="1:15" s="705" customFormat="1" x14ac:dyDescent="0.2">
      <c r="A1845" s="702" t="s">
        <v>890</v>
      </c>
      <c r="B1845" s="702" t="s">
        <v>900</v>
      </c>
      <c r="C1845" s="702" t="s">
        <v>891</v>
      </c>
      <c r="D1845" s="702" t="s">
        <v>175</v>
      </c>
      <c r="E1845" s="702" t="s">
        <v>176</v>
      </c>
      <c r="F1845" s="702" t="s">
        <v>177</v>
      </c>
      <c r="G1845" s="702" t="s">
        <v>7051</v>
      </c>
      <c r="H1845" s="703">
        <v>42530</v>
      </c>
      <c r="I1845" s="704">
        <v>108.9</v>
      </c>
      <c r="J1845" s="704">
        <v>1</v>
      </c>
      <c r="K1845" s="704">
        <f t="shared" si="28"/>
        <v>108.9</v>
      </c>
      <c r="L1845" s="702"/>
      <c r="M1845" s="702" t="s">
        <v>231</v>
      </c>
      <c r="N1845" s="703">
        <v>42531</v>
      </c>
      <c r="O1845" s="702" t="s">
        <v>72</v>
      </c>
    </row>
    <row r="1846" spans="1:15" s="705" customFormat="1" x14ac:dyDescent="0.2">
      <c r="A1846" s="702" t="s">
        <v>890</v>
      </c>
      <c r="B1846" s="702" t="s">
        <v>900</v>
      </c>
      <c r="C1846" s="702" t="s">
        <v>891</v>
      </c>
      <c r="D1846" s="702" t="s">
        <v>175</v>
      </c>
      <c r="E1846" s="702" t="s">
        <v>176</v>
      </c>
      <c r="F1846" s="702" t="s">
        <v>177</v>
      </c>
      <c r="G1846" s="702" t="s">
        <v>7052</v>
      </c>
      <c r="H1846" s="703">
        <v>42530</v>
      </c>
      <c r="I1846" s="704">
        <v>11332.86</v>
      </c>
      <c r="J1846" s="704">
        <v>1</v>
      </c>
      <c r="K1846" s="704">
        <f t="shared" si="28"/>
        <v>11332.86</v>
      </c>
      <c r="L1846" s="702"/>
      <c r="M1846" s="702" t="s">
        <v>231</v>
      </c>
      <c r="N1846" s="703">
        <v>42531</v>
      </c>
      <c r="O1846" s="702" t="s">
        <v>72</v>
      </c>
    </row>
    <row r="1847" spans="1:15" s="705" customFormat="1" x14ac:dyDescent="0.2">
      <c r="A1847" s="702" t="s">
        <v>890</v>
      </c>
      <c r="B1847" s="702" t="s">
        <v>900</v>
      </c>
      <c r="C1847" s="702" t="s">
        <v>891</v>
      </c>
      <c r="D1847" s="702" t="s">
        <v>175</v>
      </c>
      <c r="E1847" s="702" t="s">
        <v>176</v>
      </c>
      <c r="F1847" s="702" t="s">
        <v>177</v>
      </c>
      <c r="G1847" s="702" t="s">
        <v>7053</v>
      </c>
      <c r="H1847" s="703">
        <v>42530</v>
      </c>
      <c r="I1847" s="704">
        <v>108.9</v>
      </c>
      <c r="J1847" s="704">
        <v>1</v>
      </c>
      <c r="K1847" s="704">
        <f t="shared" si="28"/>
        <v>108.9</v>
      </c>
      <c r="L1847" s="702"/>
      <c r="M1847" s="702" t="s">
        <v>231</v>
      </c>
      <c r="N1847" s="703">
        <v>42531</v>
      </c>
      <c r="O1847" s="702" t="s">
        <v>72</v>
      </c>
    </row>
    <row r="1848" spans="1:15" s="705" customFormat="1" x14ac:dyDescent="0.2">
      <c r="A1848" s="702" t="s">
        <v>890</v>
      </c>
      <c r="B1848" s="702" t="s">
        <v>900</v>
      </c>
      <c r="C1848" s="702" t="s">
        <v>891</v>
      </c>
      <c r="D1848" s="702" t="s">
        <v>175</v>
      </c>
      <c r="E1848" s="702" t="s">
        <v>176</v>
      </c>
      <c r="F1848" s="702" t="s">
        <v>177</v>
      </c>
      <c r="G1848" s="702" t="s">
        <v>7054</v>
      </c>
      <c r="H1848" s="703">
        <v>42530</v>
      </c>
      <c r="I1848" s="704">
        <v>11332.86</v>
      </c>
      <c r="J1848" s="704">
        <v>1</v>
      </c>
      <c r="K1848" s="704">
        <f t="shared" si="28"/>
        <v>11332.86</v>
      </c>
      <c r="L1848" s="702"/>
      <c r="M1848" s="702" t="s">
        <v>231</v>
      </c>
      <c r="N1848" s="703">
        <v>42531</v>
      </c>
      <c r="O1848" s="702" t="s">
        <v>72</v>
      </c>
    </row>
    <row r="1849" spans="1:15" s="705" customFormat="1" x14ac:dyDescent="0.2">
      <c r="A1849" s="702" t="s">
        <v>890</v>
      </c>
      <c r="B1849" s="702" t="s">
        <v>900</v>
      </c>
      <c r="C1849" s="702" t="s">
        <v>891</v>
      </c>
      <c r="D1849" s="702" t="s">
        <v>175</v>
      </c>
      <c r="E1849" s="702" t="s">
        <v>176</v>
      </c>
      <c r="F1849" s="702" t="s">
        <v>177</v>
      </c>
      <c r="G1849" s="702" t="s">
        <v>7055</v>
      </c>
      <c r="H1849" s="703">
        <v>42530</v>
      </c>
      <c r="I1849" s="704">
        <v>108.9</v>
      </c>
      <c r="J1849" s="704">
        <v>1</v>
      </c>
      <c r="K1849" s="704">
        <f t="shared" si="28"/>
        <v>108.9</v>
      </c>
      <c r="L1849" s="702"/>
      <c r="M1849" s="702" t="s">
        <v>231</v>
      </c>
      <c r="N1849" s="703">
        <v>42531</v>
      </c>
      <c r="O1849" s="702" t="s">
        <v>72</v>
      </c>
    </row>
    <row r="1850" spans="1:15" s="705" customFormat="1" x14ac:dyDescent="0.2">
      <c r="A1850" s="702" t="s">
        <v>890</v>
      </c>
      <c r="B1850" s="702" t="s">
        <v>900</v>
      </c>
      <c r="C1850" s="702" t="s">
        <v>891</v>
      </c>
      <c r="D1850" s="702" t="s">
        <v>175</v>
      </c>
      <c r="E1850" s="702" t="s">
        <v>176</v>
      </c>
      <c r="F1850" s="702" t="s">
        <v>177</v>
      </c>
      <c r="G1850" s="702" t="s">
        <v>7056</v>
      </c>
      <c r="H1850" s="703">
        <v>42530</v>
      </c>
      <c r="I1850" s="704">
        <v>11332.86</v>
      </c>
      <c r="J1850" s="704">
        <v>1</v>
      </c>
      <c r="K1850" s="704">
        <f t="shared" si="28"/>
        <v>11332.86</v>
      </c>
      <c r="L1850" s="702"/>
      <c r="M1850" s="702" t="s">
        <v>231</v>
      </c>
      <c r="N1850" s="703">
        <v>42531</v>
      </c>
      <c r="O1850" s="702" t="s">
        <v>72</v>
      </c>
    </row>
    <row r="1851" spans="1:15" s="705" customFormat="1" x14ac:dyDescent="0.2">
      <c r="A1851" s="702" t="s">
        <v>890</v>
      </c>
      <c r="B1851" s="702" t="s">
        <v>900</v>
      </c>
      <c r="C1851" s="702" t="s">
        <v>891</v>
      </c>
      <c r="D1851" s="702" t="s">
        <v>175</v>
      </c>
      <c r="E1851" s="702" t="s">
        <v>176</v>
      </c>
      <c r="F1851" s="702" t="s">
        <v>177</v>
      </c>
      <c r="G1851" s="702" t="s">
        <v>7057</v>
      </c>
      <c r="H1851" s="703">
        <v>42530</v>
      </c>
      <c r="I1851" s="704">
        <v>531.03</v>
      </c>
      <c r="J1851" s="704">
        <v>1</v>
      </c>
      <c r="K1851" s="704">
        <f t="shared" si="28"/>
        <v>531.03</v>
      </c>
      <c r="L1851" s="702"/>
      <c r="M1851" s="702" t="s">
        <v>231</v>
      </c>
      <c r="N1851" s="703">
        <v>42531</v>
      </c>
      <c r="O1851" s="702" t="s">
        <v>72</v>
      </c>
    </row>
    <row r="1852" spans="1:15" s="705" customFormat="1" x14ac:dyDescent="0.2">
      <c r="A1852" s="702" t="s">
        <v>890</v>
      </c>
      <c r="B1852" s="702" t="s">
        <v>900</v>
      </c>
      <c r="C1852" s="702" t="s">
        <v>891</v>
      </c>
      <c r="D1852" s="702" t="s">
        <v>175</v>
      </c>
      <c r="E1852" s="702" t="s">
        <v>176</v>
      </c>
      <c r="F1852" s="702" t="s">
        <v>177</v>
      </c>
      <c r="G1852" s="702" t="s">
        <v>7058</v>
      </c>
      <c r="H1852" s="703">
        <v>42530</v>
      </c>
      <c r="I1852" s="704">
        <v>1213.07</v>
      </c>
      <c r="J1852" s="704">
        <v>1</v>
      </c>
      <c r="K1852" s="704">
        <f t="shared" si="28"/>
        <v>1213.07</v>
      </c>
      <c r="L1852" s="702"/>
      <c r="M1852" s="702" t="s">
        <v>231</v>
      </c>
      <c r="N1852" s="703">
        <v>42531</v>
      </c>
      <c r="O1852" s="702" t="s">
        <v>72</v>
      </c>
    </row>
    <row r="1853" spans="1:15" s="705" customFormat="1" x14ac:dyDescent="0.2">
      <c r="A1853" s="702" t="s">
        <v>890</v>
      </c>
      <c r="B1853" s="702" t="s">
        <v>900</v>
      </c>
      <c r="C1853" s="702" t="s">
        <v>891</v>
      </c>
      <c r="D1853" s="702" t="s">
        <v>175</v>
      </c>
      <c r="E1853" s="702" t="s">
        <v>176</v>
      </c>
      <c r="F1853" s="702" t="s">
        <v>177</v>
      </c>
      <c r="G1853" s="702" t="s">
        <v>7059</v>
      </c>
      <c r="H1853" s="703">
        <v>42530</v>
      </c>
      <c r="I1853" s="704">
        <v>10494.32</v>
      </c>
      <c r="J1853" s="704">
        <v>1</v>
      </c>
      <c r="K1853" s="704">
        <f t="shared" si="28"/>
        <v>10494.32</v>
      </c>
      <c r="L1853" s="702"/>
      <c r="M1853" s="702" t="s">
        <v>231</v>
      </c>
      <c r="N1853" s="703">
        <v>42531</v>
      </c>
      <c r="O1853" s="702" t="s">
        <v>72</v>
      </c>
    </row>
    <row r="1854" spans="1:15" s="705" customFormat="1" x14ac:dyDescent="0.2">
      <c r="A1854" s="702" t="s">
        <v>890</v>
      </c>
      <c r="B1854" s="702" t="s">
        <v>900</v>
      </c>
      <c r="C1854" s="702" t="s">
        <v>891</v>
      </c>
      <c r="D1854" s="702" t="s">
        <v>175</v>
      </c>
      <c r="E1854" s="702" t="s">
        <v>176</v>
      </c>
      <c r="F1854" s="702" t="s">
        <v>177</v>
      </c>
      <c r="G1854" s="702" t="s">
        <v>7060</v>
      </c>
      <c r="H1854" s="703">
        <v>42530</v>
      </c>
      <c r="I1854" s="704">
        <v>80.14</v>
      </c>
      <c r="J1854" s="704">
        <v>1</v>
      </c>
      <c r="K1854" s="704">
        <f t="shared" si="28"/>
        <v>80.14</v>
      </c>
      <c r="L1854" s="702"/>
      <c r="M1854" s="702" t="s">
        <v>231</v>
      </c>
      <c r="N1854" s="703">
        <v>42531</v>
      </c>
      <c r="O1854" s="702" t="s">
        <v>72</v>
      </c>
    </row>
    <row r="1855" spans="1:15" s="705" customFormat="1" x14ac:dyDescent="0.2">
      <c r="A1855" s="702" t="s">
        <v>890</v>
      </c>
      <c r="B1855" s="702" t="s">
        <v>900</v>
      </c>
      <c r="C1855" s="702" t="s">
        <v>891</v>
      </c>
      <c r="D1855" s="702" t="s">
        <v>175</v>
      </c>
      <c r="E1855" s="702" t="s">
        <v>176</v>
      </c>
      <c r="F1855" s="702" t="s">
        <v>177</v>
      </c>
      <c r="G1855" s="702" t="s">
        <v>7061</v>
      </c>
      <c r="H1855" s="703">
        <v>42530</v>
      </c>
      <c r="I1855" s="704">
        <v>8339.84</v>
      </c>
      <c r="J1855" s="704">
        <v>1</v>
      </c>
      <c r="K1855" s="704">
        <f t="shared" si="28"/>
        <v>8339.84</v>
      </c>
      <c r="L1855" s="702"/>
      <c r="M1855" s="702" t="s">
        <v>231</v>
      </c>
      <c r="N1855" s="703">
        <v>42531</v>
      </c>
      <c r="O1855" s="702" t="s">
        <v>72</v>
      </c>
    </row>
    <row r="1856" spans="1:15" s="705" customFormat="1" x14ac:dyDescent="0.2">
      <c r="A1856" s="702" t="s">
        <v>890</v>
      </c>
      <c r="B1856" s="702" t="s">
        <v>900</v>
      </c>
      <c r="C1856" s="702" t="s">
        <v>891</v>
      </c>
      <c r="D1856" s="702" t="s">
        <v>175</v>
      </c>
      <c r="E1856" s="702" t="s">
        <v>176</v>
      </c>
      <c r="F1856" s="702" t="s">
        <v>177</v>
      </c>
      <c r="G1856" s="702" t="s">
        <v>7062</v>
      </c>
      <c r="H1856" s="703">
        <v>42530</v>
      </c>
      <c r="I1856" s="704">
        <v>80.14</v>
      </c>
      <c r="J1856" s="704">
        <v>1</v>
      </c>
      <c r="K1856" s="704">
        <f t="shared" si="28"/>
        <v>80.14</v>
      </c>
      <c r="L1856" s="702"/>
      <c r="M1856" s="702" t="s">
        <v>231</v>
      </c>
      <c r="N1856" s="703">
        <v>42531</v>
      </c>
      <c r="O1856" s="702" t="s">
        <v>72</v>
      </c>
    </row>
    <row r="1857" spans="1:15" s="705" customFormat="1" x14ac:dyDescent="0.2">
      <c r="A1857" s="702" t="s">
        <v>890</v>
      </c>
      <c r="B1857" s="702" t="s">
        <v>900</v>
      </c>
      <c r="C1857" s="702" t="s">
        <v>891</v>
      </c>
      <c r="D1857" s="702" t="s">
        <v>175</v>
      </c>
      <c r="E1857" s="702" t="s">
        <v>176</v>
      </c>
      <c r="F1857" s="702" t="s">
        <v>177</v>
      </c>
      <c r="G1857" s="702" t="s">
        <v>7063</v>
      </c>
      <c r="H1857" s="703">
        <v>42530</v>
      </c>
      <c r="I1857" s="704">
        <v>8339.84</v>
      </c>
      <c r="J1857" s="704">
        <v>1</v>
      </c>
      <c r="K1857" s="704">
        <f t="shared" si="28"/>
        <v>8339.84</v>
      </c>
      <c r="L1857" s="702"/>
      <c r="M1857" s="702" t="s">
        <v>231</v>
      </c>
      <c r="N1857" s="703">
        <v>42531</v>
      </c>
      <c r="O1857" s="702" t="s">
        <v>72</v>
      </c>
    </row>
    <row r="1858" spans="1:15" s="705" customFormat="1" x14ac:dyDescent="0.2">
      <c r="A1858" s="702" t="s">
        <v>890</v>
      </c>
      <c r="B1858" s="702" t="s">
        <v>900</v>
      </c>
      <c r="C1858" s="702" t="s">
        <v>891</v>
      </c>
      <c r="D1858" s="702" t="s">
        <v>175</v>
      </c>
      <c r="E1858" s="702" t="s">
        <v>176</v>
      </c>
      <c r="F1858" s="702" t="s">
        <v>177</v>
      </c>
      <c r="G1858" s="702" t="s">
        <v>7064</v>
      </c>
      <c r="H1858" s="703">
        <v>42530</v>
      </c>
      <c r="I1858" s="704">
        <v>80.14</v>
      </c>
      <c r="J1858" s="704">
        <v>1</v>
      </c>
      <c r="K1858" s="704">
        <f t="shared" si="28"/>
        <v>80.14</v>
      </c>
      <c r="L1858" s="702"/>
      <c r="M1858" s="702" t="s">
        <v>231</v>
      </c>
      <c r="N1858" s="703">
        <v>42531</v>
      </c>
      <c r="O1858" s="702" t="s">
        <v>72</v>
      </c>
    </row>
    <row r="1859" spans="1:15" s="705" customFormat="1" x14ac:dyDescent="0.2">
      <c r="A1859" s="702" t="s">
        <v>890</v>
      </c>
      <c r="B1859" s="702" t="s">
        <v>900</v>
      </c>
      <c r="C1859" s="702" t="s">
        <v>891</v>
      </c>
      <c r="D1859" s="702" t="s">
        <v>175</v>
      </c>
      <c r="E1859" s="702" t="s">
        <v>176</v>
      </c>
      <c r="F1859" s="702" t="s">
        <v>177</v>
      </c>
      <c r="G1859" s="702" t="s">
        <v>7065</v>
      </c>
      <c r="H1859" s="703">
        <v>42530</v>
      </c>
      <c r="I1859" s="704">
        <v>8339.84</v>
      </c>
      <c r="J1859" s="704">
        <v>1</v>
      </c>
      <c r="K1859" s="704">
        <f t="shared" ref="K1859:K1922" si="29">I1859*J1859</f>
        <v>8339.84</v>
      </c>
      <c r="L1859" s="702"/>
      <c r="M1859" s="702" t="s">
        <v>231</v>
      </c>
      <c r="N1859" s="703">
        <v>42531</v>
      </c>
      <c r="O1859" s="702" t="s">
        <v>72</v>
      </c>
    </row>
    <row r="1860" spans="1:15" s="705" customFormat="1" x14ac:dyDescent="0.2">
      <c r="A1860" s="702" t="s">
        <v>890</v>
      </c>
      <c r="B1860" s="702" t="s">
        <v>900</v>
      </c>
      <c r="C1860" s="702" t="s">
        <v>891</v>
      </c>
      <c r="D1860" s="702" t="s">
        <v>175</v>
      </c>
      <c r="E1860" s="702" t="s">
        <v>176</v>
      </c>
      <c r="F1860" s="702" t="s">
        <v>177</v>
      </c>
      <c r="G1860" s="702" t="s">
        <v>7066</v>
      </c>
      <c r="H1860" s="703">
        <v>42530</v>
      </c>
      <c r="I1860" s="704">
        <v>80.14</v>
      </c>
      <c r="J1860" s="704">
        <v>1</v>
      </c>
      <c r="K1860" s="704">
        <f t="shared" si="29"/>
        <v>80.14</v>
      </c>
      <c r="L1860" s="702"/>
      <c r="M1860" s="702" t="s">
        <v>231</v>
      </c>
      <c r="N1860" s="703">
        <v>42531</v>
      </c>
      <c r="O1860" s="702" t="s">
        <v>72</v>
      </c>
    </row>
    <row r="1861" spans="1:15" s="705" customFormat="1" x14ac:dyDescent="0.2">
      <c r="A1861" s="702" t="s">
        <v>890</v>
      </c>
      <c r="B1861" s="702" t="s">
        <v>900</v>
      </c>
      <c r="C1861" s="702" t="s">
        <v>891</v>
      </c>
      <c r="D1861" s="702" t="s">
        <v>175</v>
      </c>
      <c r="E1861" s="702" t="s">
        <v>176</v>
      </c>
      <c r="F1861" s="702" t="s">
        <v>177</v>
      </c>
      <c r="G1861" s="702" t="s">
        <v>7067</v>
      </c>
      <c r="H1861" s="703">
        <v>42530</v>
      </c>
      <c r="I1861" s="704">
        <v>8339.84</v>
      </c>
      <c r="J1861" s="704">
        <v>1</v>
      </c>
      <c r="K1861" s="704">
        <f t="shared" si="29"/>
        <v>8339.84</v>
      </c>
      <c r="L1861" s="702"/>
      <c r="M1861" s="702" t="s">
        <v>231</v>
      </c>
      <c r="N1861" s="703">
        <v>42531</v>
      </c>
      <c r="O1861" s="702" t="s">
        <v>72</v>
      </c>
    </row>
    <row r="1862" spans="1:15" s="705" customFormat="1" x14ac:dyDescent="0.2">
      <c r="A1862" s="702" t="s">
        <v>890</v>
      </c>
      <c r="B1862" s="702" t="s">
        <v>900</v>
      </c>
      <c r="C1862" s="702" t="s">
        <v>891</v>
      </c>
      <c r="D1862" s="702" t="s">
        <v>175</v>
      </c>
      <c r="E1862" s="702" t="s">
        <v>176</v>
      </c>
      <c r="F1862" s="702" t="s">
        <v>177</v>
      </c>
      <c r="G1862" s="702" t="s">
        <v>7068</v>
      </c>
      <c r="H1862" s="703">
        <v>42530</v>
      </c>
      <c r="I1862" s="704">
        <v>80.14</v>
      </c>
      <c r="J1862" s="704">
        <v>1</v>
      </c>
      <c r="K1862" s="704">
        <f t="shared" si="29"/>
        <v>80.14</v>
      </c>
      <c r="L1862" s="702"/>
      <c r="M1862" s="702" t="s">
        <v>231</v>
      </c>
      <c r="N1862" s="703">
        <v>42531</v>
      </c>
      <c r="O1862" s="702" t="s">
        <v>72</v>
      </c>
    </row>
    <row r="1863" spans="1:15" s="705" customFormat="1" x14ac:dyDescent="0.2">
      <c r="A1863" s="702" t="s">
        <v>890</v>
      </c>
      <c r="B1863" s="702" t="s">
        <v>900</v>
      </c>
      <c r="C1863" s="702" t="s">
        <v>891</v>
      </c>
      <c r="D1863" s="702" t="s">
        <v>175</v>
      </c>
      <c r="E1863" s="702" t="s">
        <v>176</v>
      </c>
      <c r="F1863" s="702" t="s">
        <v>177</v>
      </c>
      <c r="G1863" s="702" t="s">
        <v>7069</v>
      </c>
      <c r="H1863" s="703">
        <v>42530</v>
      </c>
      <c r="I1863" s="704">
        <v>8339.84</v>
      </c>
      <c r="J1863" s="704">
        <v>1</v>
      </c>
      <c r="K1863" s="704">
        <f t="shared" si="29"/>
        <v>8339.84</v>
      </c>
      <c r="L1863" s="702"/>
      <c r="M1863" s="702" t="s">
        <v>231</v>
      </c>
      <c r="N1863" s="703">
        <v>42531</v>
      </c>
      <c r="O1863" s="702" t="s">
        <v>72</v>
      </c>
    </row>
    <row r="1864" spans="1:15" s="705" customFormat="1" x14ac:dyDescent="0.2">
      <c r="A1864" s="702" t="s">
        <v>890</v>
      </c>
      <c r="B1864" s="702" t="s">
        <v>900</v>
      </c>
      <c r="C1864" s="702" t="s">
        <v>891</v>
      </c>
      <c r="D1864" s="702" t="s">
        <v>175</v>
      </c>
      <c r="E1864" s="702" t="s">
        <v>176</v>
      </c>
      <c r="F1864" s="702" t="s">
        <v>177</v>
      </c>
      <c r="G1864" s="702" t="s">
        <v>7070</v>
      </c>
      <c r="H1864" s="703">
        <v>42530</v>
      </c>
      <c r="I1864" s="704">
        <v>80.14</v>
      </c>
      <c r="J1864" s="704">
        <v>1</v>
      </c>
      <c r="K1864" s="704">
        <f t="shared" si="29"/>
        <v>80.14</v>
      </c>
      <c r="L1864" s="702"/>
      <c r="M1864" s="702" t="s">
        <v>231</v>
      </c>
      <c r="N1864" s="703">
        <v>42531</v>
      </c>
      <c r="O1864" s="702" t="s">
        <v>72</v>
      </c>
    </row>
    <row r="1865" spans="1:15" s="705" customFormat="1" x14ac:dyDescent="0.2">
      <c r="A1865" s="702" t="s">
        <v>890</v>
      </c>
      <c r="B1865" s="702" t="s">
        <v>900</v>
      </c>
      <c r="C1865" s="702" t="s">
        <v>891</v>
      </c>
      <c r="D1865" s="702" t="s">
        <v>175</v>
      </c>
      <c r="E1865" s="702" t="s">
        <v>176</v>
      </c>
      <c r="F1865" s="702" t="s">
        <v>177</v>
      </c>
      <c r="G1865" s="702" t="s">
        <v>7071</v>
      </c>
      <c r="H1865" s="703">
        <v>42530</v>
      </c>
      <c r="I1865" s="704">
        <v>8339.84</v>
      </c>
      <c r="J1865" s="704">
        <v>1</v>
      </c>
      <c r="K1865" s="704">
        <f t="shared" si="29"/>
        <v>8339.84</v>
      </c>
      <c r="L1865" s="702"/>
      <c r="M1865" s="702" t="s">
        <v>231</v>
      </c>
      <c r="N1865" s="703">
        <v>42531</v>
      </c>
      <c r="O1865" s="702" t="s">
        <v>72</v>
      </c>
    </row>
    <row r="1866" spans="1:15" s="705" customFormat="1" x14ac:dyDescent="0.2">
      <c r="A1866" s="702" t="s">
        <v>890</v>
      </c>
      <c r="B1866" s="702" t="s">
        <v>900</v>
      </c>
      <c r="C1866" s="702" t="s">
        <v>891</v>
      </c>
      <c r="D1866" s="702" t="s">
        <v>175</v>
      </c>
      <c r="E1866" s="702" t="s">
        <v>176</v>
      </c>
      <c r="F1866" s="702" t="s">
        <v>177</v>
      </c>
      <c r="G1866" s="702" t="s">
        <v>7072</v>
      </c>
      <c r="H1866" s="703">
        <v>42530</v>
      </c>
      <c r="I1866" s="704">
        <v>80.14</v>
      </c>
      <c r="J1866" s="704">
        <v>1</v>
      </c>
      <c r="K1866" s="704">
        <f t="shared" si="29"/>
        <v>80.14</v>
      </c>
      <c r="L1866" s="702"/>
      <c r="M1866" s="702" t="s">
        <v>231</v>
      </c>
      <c r="N1866" s="703">
        <v>42531</v>
      </c>
      <c r="O1866" s="702" t="s">
        <v>72</v>
      </c>
    </row>
    <row r="1867" spans="1:15" s="705" customFormat="1" x14ac:dyDescent="0.2">
      <c r="A1867" s="702" t="s">
        <v>890</v>
      </c>
      <c r="B1867" s="702" t="s">
        <v>900</v>
      </c>
      <c r="C1867" s="702" t="s">
        <v>891</v>
      </c>
      <c r="D1867" s="702" t="s">
        <v>175</v>
      </c>
      <c r="E1867" s="702" t="s">
        <v>176</v>
      </c>
      <c r="F1867" s="702" t="s">
        <v>177</v>
      </c>
      <c r="G1867" s="702" t="s">
        <v>7073</v>
      </c>
      <c r="H1867" s="703">
        <v>42530</v>
      </c>
      <c r="I1867" s="704">
        <v>8339.84</v>
      </c>
      <c r="J1867" s="704">
        <v>1</v>
      </c>
      <c r="K1867" s="704">
        <f t="shared" si="29"/>
        <v>8339.84</v>
      </c>
      <c r="L1867" s="702"/>
      <c r="M1867" s="702" t="s">
        <v>231</v>
      </c>
      <c r="N1867" s="703">
        <v>42531</v>
      </c>
      <c r="O1867" s="702" t="s">
        <v>72</v>
      </c>
    </row>
    <row r="1868" spans="1:15" s="705" customFormat="1" x14ac:dyDescent="0.2">
      <c r="A1868" s="702" t="s">
        <v>890</v>
      </c>
      <c r="B1868" s="702" t="s">
        <v>900</v>
      </c>
      <c r="C1868" s="702" t="s">
        <v>891</v>
      </c>
      <c r="D1868" s="702" t="s">
        <v>175</v>
      </c>
      <c r="E1868" s="702" t="s">
        <v>176</v>
      </c>
      <c r="F1868" s="702" t="s">
        <v>177</v>
      </c>
      <c r="G1868" s="702" t="s">
        <v>7074</v>
      </c>
      <c r="H1868" s="703">
        <v>42530</v>
      </c>
      <c r="I1868" s="704">
        <v>80.14</v>
      </c>
      <c r="J1868" s="704">
        <v>1</v>
      </c>
      <c r="K1868" s="704">
        <f t="shared" si="29"/>
        <v>80.14</v>
      </c>
      <c r="L1868" s="702"/>
      <c r="M1868" s="702" t="s">
        <v>231</v>
      </c>
      <c r="N1868" s="703">
        <v>42531</v>
      </c>
      <c r="O1868" s="702" t="s">
        <v>72</v>
      </c>
    </row>
    <row r="1869" spans="1:15" s="705" customFormat="1" x14ac:dyDescent="0.2">
      <c r="A1869" s="702" t="s">
        <v>890</v>
      </c>
      <c r="B1869" s="702" t="s">
        <v>900</v>
      </c>
      <c r="C1869" s="702" t="s">
        <v>891</v>
      </c>
      <c r="D1869" s="702" t="s">
        <v>175</v>
      </c>
      <c r="E1869" s="702" t="s">
        <v>176</v>
      </c>
      <c r="F1869" s="702" t="s">
        <v>177</v>
      </c>
      <c r="G1869" s="702" t="s">
        <v>7075</v>
      </c>
      <c r="H1869" s="703">
        <v>42530</v>
      </c>
      <c r="I1869" s="704">
        <v>8339.84</v>
      </c>
      <c r="J1869" s="704">
        <v>1</v>
      </c>
      <c r="K1869" s="704">
        <f t="shared" si="29"/>
        <v>8339.84</v>
      </c>
      <c r="L1869" s="702"/>
      <c r="M1869" s="702" t="s">
        <v>231</v>
      </c>
      <c r="N1869" s="703">
        <v>42531</v>
      </c>
      <c r="O1869" s="702" t="s">
        <v>72</v>
      </c>
    </row>
    <row r="1870" spans="1:15" s="705" customFormat="1" x14ac:dyDescent="0.2">
      <c r="A1870" s="702" t="s">
        <v>890</v>
      </c>
      <c r="B1870" s="702" t="s">
        <v>900</v>
      </c>
      <c r="C1870" s="702" t="s">
        <v>891</v>
      </c>
      <c r="D1870" s="702" t="s">
        <v>175</v>
      </c>
      <c r="E1870" s="702" t="s">
        <v>176</v>
      </c>
      <c r="F1870" s="702" t="s">
        <v>177</v>
      </c>
      <c r="G1870" s="702" t="s">
        <v>7076</v>
      </c>
      <c r="H1870" s="703">
        <v>42530</v>
      </c>
      <c r="I1870" s="704">
        <v>80.14</v>
      </c>
      <c r="J1870" s="704">
        <v>1</v>
      </c>
      <c r="K1870" s="704">
        <f t="shared" si="29"/>
        <v>80.14</v>
      </c>
      <c r="L1870" s="702"/>
      <c r="M1870" s="702" t="s">
        <v>231</v>
      </c>
      <c r="N1870" s="703">
        <v>42531</v>
      </c>
      <c r="O1870" s="702" t="s">
        <v>72</v>
      </c>
    </row>
    <row r="1871" spans="1:15" s="705" customFormat="1" x14ac:dyDescent="0.2">
      <c r="A1871" s="702" t="s">
        <v>890</v>
      </c>
      <c r="B1871" s="702" t="s">
        <v>900</v>
      </c>
      <c r="C1871" s="702" t="s">
        <v>891</v>
      </c>
      <c r="D1871" s="702" t="s">
        <v>175</v>
      </c>
      <c r="E1871" s="702" t="s">
        <v>176</v>
      </c>
      <c r="F1871" s="702" t="s">
        <v>177</v>
      </c>
      <c r="G1871" s="702" t="s">
        <v>7077</v>
      </c>
      <c r="H1871" s="703">
        <v>42530</v>
      </c>
      <c r="I1871" s="704">
        <v>8339.84</v>
      </c>
      <c r="J1871" s="704">
        <v>1</v>
      </c>
      <c r="K1871" s="704">
        <f t="shared" si="29"/>
        <v>8339.84</v>
      </c>
      <c r="L1871" s="702"/>
      <c r="M1871" s="702" t="s">
        <v>231</v>
      </c>
      <c r="N1871" s="703">
        <v>42531</v>
      </c>
      <c r="O1871" s="702" t="s">
        <v>72</v>
      </c>
    </row>
    <row r="1872" spans="1:15" s="705" customFormat="1" x14ac:dyDescent="0.2">
      <c r="A1872" s="702" t="s">
        <v>890</v>
      </c>
      <c r="B1872" s="702" t="s">
        <v>900</v>
      </c>
      <c r="C1872" s="702" t="s">
        <v>891</v>
      </c>
      <c r="D1872" s="702" t="s">
        <v>175</v>
      </c>
      <c r="E1872" s="702" t="s">
        <v>176</v>
      </c>
      <c r="F1872" s="702" t="s">
        <v>177</v>
      </c>
      <c r="G1872" s="702" t="s">
        <v>7078</v>
      </c>
      <c r="H1872" s="703">
        <v>42530</v>
      </c>
      <c r="I1872" s="704">
        <v>80.14</v>
      </c>
      <c r="J1872" s="704">
        <v>1</v>
      </c>
      <c r="K1872" s="704">
        <f t="shared" si="29"/>
        <v>80.14</v>
      </c>
      <c r="L1872" s="702"/>
      <c r="M1872" s="702" t="s">
        <v>231</v>
      </c>
      <c r="N1872" s="703">
        <v>42531</v>
      </c>
      <c r="O1872" s="702" t="s">
        <v>72</v>
      </c>
    </row>
    <row r="1873" spans="1:15" s="705" customFormat="1" x14ac:dyDescent="0.2">
      <c r="A1873" s="702" t="s">
        <v>890</v>
      </c>
      <c r="B1873" s="702" t="s">
        <v>900</v>
      </c>
      <c r="C1873" s="702" t="s">
        <v>891</v>
      </c>
      <c r="D1873" s="702" t="s">
        <v>175</v>
      </c>
      <c r="E1873" s="702" t="s">
        <v>176</v>
      </c>
      <c r="F1873" s="702" t="s">
        <v>177</v>
      </c>
      <c r="G1873" s="702" t="s">
        <v>7079</v>
      </c>
      <c r="H1873" s="703">
        <v>42530</v>
      </c>
      <c r="I1873" s="704">
        <v>8339.84</v>
      </c>
      <c r="J1873" s="704">
        <v>1</v>
      </c>
      <c r="K1873" s="704">
        <f t="shared" si="29"/>
        <v>8339.84</v>
      </c>
      <c r="L1873" s="702"/>
      <c r="M1873" s="702" t="s">
        <v>231</v>
      </c>
      <c r="N1873" s="703">
        <v>42531</v>
      </c>
      <c r="O1873" s="702" t="s">
        <v>72</v>
      </c>
    </row>
    <row r="1874" spans="1:15" s="705" customFormat="1" x14ac:dyDescent="0.2">
      <c r="A1874" s="702" t="s">
        <v>890</v>
      </c>
      <c r="B1874" s="702" t="s">
        <v>900</v>
      </c>
      <c r="C1874" s="702" t="s">
        <v>891</v>
      </c>
      <c r="D1874" s="702" t="s">
        <v>175</v>
      </c>
      <c r="E1874" s="702" t="s">
        <v>176</v>
      </c>
      <c r="F1874" s="702" t="s">
        <v>177</v>
      </c>
      <c r="G1874" s="702" t="s">
        <v>7080</v>
      </c>
      <c r="H1874" s="703">
        <v>42530</v>
      </c>
      <c r="I1874" s="704">
        <v>80.14</v>
      </c>
      <c r="J1874" s="704">
        <v>1</v>
      </c>
      <c r="K1874" s="704">
        <f t="shared" si="29"/>
        <v>80.14</v>
      </c>
      <c r="L1874" s="702"/>
      <c r="M1874" s="702" t="s">
        <v>231</v>
      </c>
      <c r="N1874" s="703">
        <v>42531</v>
      </c>
      <c r="O1874" s="702" t="s">
        <v>72</v>
      </c>
    </row>
    <row r="1875" spans="1:15" s="705" customFormat="1" x14ac:dyDescent="0.2">
      <c r="A1875" s="702" t="s">
        <v>890</v>
      </c>
      <c r="B1875" s="702" t="s">
        <v>900</v>
      </c>
      <c r="C1875" s="702" t="s">
        <v>891</v>
      </c>
      <c r="D1875" s="702" t="s">
        <v>175</v>
      </c>
      <c r="E1875" s="702" t="s">
        <v>176</v>
      </c>
      <c r="F1875" s="702" t="s">
        <v>177</v>
      </c>
      <c r="G1875" s="702" t="s">
        <v>7081</v>
      </c>
      <c r="H1875" s="703">
        <v>42530</v>
      </c>
      <c r="I1875" s="704">
        <v>8339.84</v>
      </c>
      <c r="J1875" s="704">
        <v>1</v>
      </c>
      <c r="K1875" s="704">
        <f t="shared" si="29"/>
        <v>8339.84</v>
      </c>
      <c r="L1875" s="702"/>
      <c r="M1875" s="702" t="s">
        <v>231</v>
      </c>
      <c r="N1875" s="703">
        <v>42531</v>
      </c>
      <c r="O1875" s="702" t="s">
        <v>72</v>
      </c>
    </row>
    <row r="1876" spans="1:15" s="705" customFormat="1" x14ac:dyDescent="0.2">
      <c r="A1876" s="702" t="s">
        <v>890</v>
      </c>
      <c r="B1876" s="702" t="s">
        <v>900</v>
      </c>
      <c r="C1876" s="702" t="s">
        <v>891</v>
      </c>
      <c r="D1876" s="702" t="s">
        <v>175</v>
      </c>
      <c r="E1876" s="702" t="s">
        <v>176</v>
      </c>
      <c r="F1876" s="702" t="s">
        <v>177</v>
      </c>
      <c r="G1876" s="702" t="s">
        <v>7082</v>
      </c>
      <c r="H1876" s="703">
        <v>42530</v>
      </c>
      <c r="I1876" s="704">
        <v>80.14</v>
      </c>
      <c r="J1876" s="704">
        <v>1</v>
      </c>
      <c r="K1876" s="704">
        <f t="shared" si="29"/>
        <v>80.14</v>
      </c>
      <c r="L1876" s="702"/>
      <c r="M1876" s="702" t="s">
        <v>231</v>
      </c>
      <c r="N1876" s="703">
        <v>42531</v>
      </c>
      <c r="O1876" s="702" t="s">
        <v>72</v>
      </c>
    </row>
    <row r="1877" spans="1:15" s="705" customFormat="1" x14ac:dyDescent="0.2">
      <c r="A1877" s="702" t="s">
        <v>890</v>
      </c>
      <c r="B1877" s="702" t="s">
        <v>900</v>
      </c>
      <c r="C1877" s="702" t="s">
        <v>891</v>
      </c>
      <c r="D1877" s="702" t="s">
        <v>175</v>
      </c>
      <c r="E1877" s="702" t="s">
        <v>176</v>
      </c>
      <c r="F1877" s="702" t="s">
        <v>177</v>
      </c>
      <c r="G1877" s="702" t="s">
        <v>7083</v>
      </c>
      <c r="H1877" s="703">
        <v>42530</v>
      </c>
      <c r="I1877" s="704">
        <v>8339.84</v>
      </c>
      <c r="J1877" s="704">
        <v>1</v>
      </c>
      <c r="K1877" s="704">
        <f t="shared" si="29"/>
        <v>8339.84</v>
      </c>
      <c r="L1877" s="702"/>
      <c r="M1877" s="702" t="s">
        <v>231</v>
      </c>
      <c r="N1877" s="703">
        <v>42531</v>
      </c>
      <c r="O1877" s="702" t="s">
        <v>72</v>
      </c>
    </row>
    <row r="1878" spans="1:15" s="705" customFormat="1" x14ac:dyDescent="0.2">
      <c r="A1878" s="702" t="s">
        <v>890</v>
      </c>
      <c r="B1878" s="702" t="s">
        <v>900</v>
      </c>
      <c r="C1878" s="702" t="s">
        <v>891</v>
      </c>
      <c r="D1878" s="702" t="s">
        <v>175</v>
      </c>
      <c r="E1878" s="702" t="s">
        <v>176</v>
      </c>
      <c r="F1878" s="702" t="s">
        <v>177</v>
      </c>
      <c r="G1878" s="702" t="s">
        <v>7084</v>
      </c>
      <c r="H1878" s="703">
        <v>42530</v>
      </c>
      <c r="I1878" s="704">
        <v>510.09</v>
      </c>
      <c r="J1878" s="704">
        <v>1</v>
      </c>
      <c r="K1878" s="704">
        <f t="shared" si="29"/>
        <v>510.09</v>
      </c>
      <c r="L1878" s="702"/>
      <c r="M1878" s="702" t="s">
        <v>104</v>
      </c>
      <c r="N1878" s="703">
        <v>42531</v>
      </c>
      <c r="O1878" s="702" t="s">
        <v>72</v>
      </c>
    </row>
    <row r="1879" spans="1:15" s="705" customFormat="1" x14ac:dyDescent="0.2">
      <c r="A1879" s="702" t="s">
        <v>890</v>
      </c>
      <c r="B1879" s="702" t="s">
        <v>900</v>
      </c>
      <c r="C1879" s="702" t="s">
        <v>891</v>
      </c>
      <c r="D1879" s="702" t="s">
        <v>175</v>
      </c>
      <c r="E1879" s="702" t="s">
        <v>176</v>
      </c>
      <c r="F1879" s="702" t="s">
        <v>177</v>
      </c>
      <c r="G1879" s="702" t="s">
        <v>7085</v>
      </c>
      <c r="H1879" s="703">
        <v>42530</v>
      </c>
      <c r="I1879" s="704">
        <v>169.03</v>
      </c>
      <c r="J1879" s="704">
        <v>1</v>
      </c>
      <c r="K1879" s="704">
        <f t="shared" si="29"/>
        <v>169.03</v>
      </c>
      <c r="L1879" s="702"/>
      <c r="M1879" s="702" t="s">
        <v>104</v>
      </c>
      <c r="N1879" s="703">
        <v>42531</v>
      </c>
      <c r="O1879" s="702" t="s">
        <v>72</v>
      </c>
    </row>
    <row r="1880" spans="1:15" s="705" customFormat="1" x14ac:dyDescent="0.2">
      <c r="A1880" s="702" t="s">
        <v>890</v>
      </c>
      <c r="B1880" s="702" t="s">
        <v>900</v>
      </c>
      <c r="C1880" s="702" t="s">
        <v>891</v>
      </c>
      <c r="D1880" s="702" t="s">
        <v>175</v>
      </c>
      <c r="E1880" s="702" t="s">
        <v>176</v>
      </c>
      <c r="F1880" s="702" t="s">
        <v>177</v>
      </c>
      <c r="G1880" s="702" t="s">
        <v>7086</v>
      </c>
      <c r="H1880" s="703">
        <v>42529</v>
      </c>
      <c r="I1880" s="704">
        <v>49.01</v>
      </c>
      <c r="J1880" s="704">
        <v>1</v>
      </c>
      <c r="K1880" s="704">
        <f t="shared" si="29"/>
        <v>49.01</v>
      </c>
      <c r="L1880" s="702"/>
      <c r="M1880" s="702" t="s">
        <v>87</v>
      </c>
      <c r="N1880" s="703">
        <v>42530</v>
      </c>
      <c r="O1880" s="702" t="s">
        <v>72</v>
      </c>
    </row>
    <row r="1881" spans="1:15" s="705" customFormat="1" x14ac:dyDescent="0.2">
      <c r="A1881" s="702" t="s">
        <v>890</v>
      </c>
      <c r="B1881" s="702" t="s">
        <v>900</v>
      </c>
      <c r="C1881" s="702" t="s">
        <v>891</v>
      </c>
      <c r="D1881" s="702" t="s">
        <v>175</v>
      </c>
      <c r="E1881" s="702" t="s">
        <v>176</v>
      </c>
      <c r="F1881" s="702" t="s">
        <v>177</v>
      </c>
      <c r="G1881" s="702" t="s">
        <v>7087</v>
      </c>
      <c r="H1881" s="703">
        <v>42522</v>
      </c>
      <c r="I1881" s="704">
        <v>25.57</v>
      </c>
      <c r="J1881" s="704">
        <v>1</v>
      </c>
      <c r="K1881" s="704">
        <f t="shared" si="29"/>
        <v>25.57</v>
      </c>
      <c r="L1881" s="702"/>
      <c r="M1881" s="702" t="s">
        <v>231</v>
      </c>
      <c r="N1881" s="703">
        <v>42523</v>
      </c>
      <c r="O1881" s="702" t="s">
        <v>72</v>
      </c>
    </row>
    <row r="1882" spans="1:15" s="705" customFormat="1" x14ac:dyDescent="0.2">
      <c r="A1882" s="702" t="s">
        <v>890</v>
      </c>
      <c r="B1882" s="702" t="s">
        <v>900</v>
      </c>
      <c r="C1882" s="702" t="s">
        <v>891</v>
      </c>
      <c r="D1882" s="702" t="s">
        <v>175</v>
      </c>
      <c r="E1882" s="702" t="s">
        <v>176</v>
      </c>
      <c r="F1882" s="702" t="s">
        <v>177</v>
      </c>
      <c r="G1882" s="702" t="s">
        <v>7088</v>
      </c>
      <c r="H1882" s="703">
        <v>42522</v>
      </c>
      <c r="I1882" s="704">
        <v>249.95</v>
      </c>
      <c r="J1882" s="704">
        <v>1</v>
      </c>
      <c r="K1882" s="704">
        <f t="shared" si="29"/>
        <v>249.95</v>
      </c>
      <c r="L1882" s="702"/>
      <c r="M1882" s="702" t="s">
        <v>231</v>
      </c>
      <c r="N1882" s="703">
        <v>42523</v>
      </c>
      <c r="O1882" s="702" t="s">
        <v>72</v>
      </c>
    </row>
    <row r="1883" spans="1:15" s="705" customFormat="1" x14ac:dyDescent="0.2">
      <c r="A1883" s="702" t="s">
        <v>890</v>
      </c>
      <c r="B1883" s="702" t="s">
        <v>900</v>
      </c>
      <c r="C1883" s="702" t="s">
        <v>891</v>
      </c>
      <c r="D1883" s="702" t="s">
        <v>175</v>
      </c>
      <c r="E1883" s="702" t="s">
        <v>176</v>
      </c>
      <c r="F1883" s="702" t="s">
        <v>177</v>
      </c>
      <c r="G1883" s="702" t="s">
        <v>7089</v>
      </c>
      <c r="H1883" s="703">
        <v>42522</v>
      </c>
      <c r="I1883" s="704">
        <v>2253.48</v>
      </c>
      <c r="J1883" s="704">
        <v>1</v>
      </c>
      <c r="K1883" s="704">
        <f t="shared" si="29"/>
        <v>2253.48</v>
      </c>
      <c r="L1883" s="702"/>
      <c r="M1883" s="702" t="s">
        <v>231</v>
      </c>
      <c r="N1883" s="703">
        <v>42523</v>
      </c>
      <c r="O1883" s="702" t="s">
        <v>72</v>
      </c>
    </row>
    <row r="1884" spans="1:15" s="705" customFormat="1" x14ac:dyDescent="0.2">
      <c r="A1884" s="702" t="s">
        <v>890</v>
      </c>
      <c r="B1884" s="702" t="s">
        <v>900</v>
      </c>
      <c r="C1884" s="702" t="s">
        <v>891</v>
      </c>
      <c r="D1884" s="702" t="s">
        <v>175</v>
      </c>
      <c r="E1884" s="702" t="s">
        <v>176</v>
      </c>
      <c r="F1884" s="702" t="s">
        <v>177</v>
      </c>
      <c r="G1884" s="702" t="s">
        <v>7090</v>
      </c>
      <c r="H1884" s="703">
        <v>42522</v>
      </c>
      <c r="I1884" s="704">
        <v>2089.86</v>
      </c>
      <c r="J1884" s="704">
        <v>1</v>
      </c>
      <c r="K1884" s="704">
        <f t="shared" si="29"/>
        <v>2089.86</v>
      </c>
      <c r="L1884" s="702"/>
      <c r="M1884" s="702" t="s">
        <v>231</v>
      </c>
      <c r="N1884" s="703">
        <v>42523</v>
      </c>
      <c r="O1884" s="702" t="s">
        <v>72</v>
      </c>
    </row>
    <row r="1885" spans="1:15" s="705" customFormat="1" x14ac:dyDescent="0.2">
      <c r="A1885" s="702" t="s">
        <v>890</v>
      </c>
      <c r="B1885" s="702" t="s">
        <v>900</v>
      </c>
      <c r="C1885" s="702" t="s">
        <v>891</v>
      </c>
      <c r="D1885" s="702" t="s">
        <v>175</v>
      </c>
      <c r="E1885" s="702" t="s">
        <v>176</v>
      </c>
      <c r="F1885" s="702" t="s">
        <v>177</v>
      </c>
      <c r="G1885" s="702" t="s">
        <v>7091</v>
      </c>
      <c r="H1885" s="703">
        <v>42522</v>
      </c>
      <c r="I1885" s="704">
        <v>1531.9</v>
      </c>
      <c r="J1885" s="704">
        <v>1</v>
      </c>
      <c r="K1885" s="704">
        <f t="shared" si="29"/>
        <v>1531.9</v>
      </c>
      <c r="L1885" s="702"/>
      <c r="M1885" s="702" t="s">
        <v>231</v>
      </c>
      <c r="N1885" s="703">
        <v>42523</v>
      </c>
      <c r="O1885" s="702" t="s">
        <v>72</v>
      </c>
    </row>
    <row r="1886" spans="1:15" s="705" customFormat="1" x14ac:dyDescent="0.2">
      <c r="A1886" s="702" t="s">
        <v>890</v>
      </c>
      <c r="B1886" s="702" t="s">
        <v>900</v>
      </c>
      <c r="C1886" s="702" t="s">
        <v>891</v>
      </c>
      <c r="D1886" s="702" t="s">
        <v>175</v>
      </c>
      <c r="E1886" s="702" t="s">
        <v>176</v>
      </c>
      <c r="F1886" s="702" t="s">
        <v>177</v>
      </c>
      <c r="G1886" s="702" t="s">
        <v>7092</v>
      </c>
      <c r="H1886" s="703">
        <v>42522</v>
      </c>
      <c r="I1886" s="704">
        <v>2248.0100000000002</v>
      </c>
      <c r="J1886" s="704">
        <v>1</v>
      </c>
      <c r="K1886" s="704">
        <f t="shared" si="29"/>
        <v>2248.0100000000002</v>
      </c>
      <c r="L1886" s="702"/>
      <c r="M1886" s="702" t="s">
        <v>231</v>
      </c>
      <c r="N1886" s="703">
        <v>42523</v>
      </c>
      <c r="O1886" s="702" t="s">
        <v>72</v>
      </c>
    </row>
    <row r="1887" spans="1:15" s="705" customFormat="1" x14ac:dyDescent="0.2">
      <c r="A1887" s="702" t="s">
        <v>890</v>
      </c>
      <c r="B1887" s="702" t="s">
        <v>900</v>
      </c>
      <c r="C1887" s="702" t="s">
        <v>891</v>
      </c>
      <c r="D1887" s="702" t="s">
        <v>175</v>
      </c>
      <c r="E1887" s="702" t="s">
        <v>176</v>
      </c>
      <c r="F1887" s="702" t="s">
        <v>177</v>
      </c>
      <c r="G1887" s="702" t="s">
        <v>7093</v>
      </c>
      <c r="H1887" s="703">
        <v>42522</v>
      </c>
      <c r="I1887" s="704">
        <v>140.75</v>
      </c>
      <c r="J1887" s="704">
        <v>1</v>
      </c>
      <c r="K1887" s="704">
        <f t="shared" si="29"/>
        <v>140.75</v>
      </c>
      <c r="L1887" s="702"/>
      <c r="M1887" s="702" t="s">
        <v>295</v>
      </c>
      <c r="N1887" s="703">
        <v>42523</v>
      </c>
      <c r="O1887" s="702" t="s">
        <v>72</v>
      </c>
    </row>
    <row r="1888" spans="1:15" s="705" customFormat="1" x14ac:dyDescent="0.2">
      <c r="A1888" s="702" t="s">
        <v>890</v>
      </c>
      <c r="B1888" s="702" t="s">
        <v>900</v>
      </c>
      <c r="C1888" s="702" t="s">
        <v>891</v>
      </c>
      <c r="D1888" s="702" t="s">
        <v>175</v>
      </c>
      <c r="E1888" s="702" t="s">
        <v>176</v>
      </c>
      <c r="F1888" s="702" t="s">
        <v>177</v>
      </c>
      <c r="G1888" s="702" t="s">
        <v>7094</v>
      </c>
      <c r="H1888" s="703">
        <v>42522</v>
      </c>
      <c r="I1888" s="704">
        <v>140.75</v>
      </c>
      <c r="J1888" s="704">
        <v>1</v>
      </c>
      <c r="K1888" s="704">
        <f t="shared" si="29"/>
        <v>140.75</v>
      </c>
      <c r="L1888" s="702"/>
      <c r="M1888" s="702" t="s">
        <v>419</v>
      </c>
      <c r="N1888" s="703">
        <v>42523</v>
      </c>
      <c r="O1888" s="702" t="s">
        <v>72</v>
      </c>
    </row>
    <row r="1889" spans="1:15" s="705" customFormat="1" x14ac:dyDescent="0.2">
      <c r="A1889" s="702" t="s">
        <v>890</v>
      </c>
      <c r="B1889" s="702" t="s">
        <v>900</v>
      </c>
      <c r="C1889" s="702" t="s">
        <v>891</v>
      </c>
      <c r="D1889" s="702" t="s">
        <v>175</v>
      </c>
      <c r="E1889" s="702" t="s">
        <v>176</v>
      </c>
      <c r="F1889" s="702" t="s">
        <v>177</v>
      </c>
      <c r="G1889" s="702" t="s">
        <v>7095</v>
      </c>
      <c r="H1889" s="703">
        <v>42522</v>
      </c>
      <c r="I1889" s="704">
        <v>211.11</v>
      </c>
      <c r="J1889" s="704">
        <v>1</v>
      </c>
      <c r="K1889" s="704">
        <f t="shared" si="29"/>
        <v>211.11</v>
      </c>
      <c r="L1889" s="702"/>
      <c r="M1889" s="702" t="s">
        <v>231</v>
      </c>
      <c r="N1889" s="703">
        <v>42523</v>
      </c>
      <c r="O1889" s="702" t="s">
        <v>72</v>
      </c>
    </row>
    <row r="1890" spans="1:15" s="705" customFormat="1" x14ac:dyDescent="0.2">
      <c r="A1890" s="702" t="s">
        <v>890</v>
      </c>
      <c r="B1890" s="702" t="s">
        <v>900</v>
      </c>
      <c r="C1890" s="702" t="s">
        <v>891</v>
      </c>
      <c r="D1890" s="702" t="s">
        <v>175</v>
      </c>
      <c r="E1890" s="702" t="s">
        <v>176</v>
      </c>
      <c r="F1890" s="702" t="s">
        <v>177</v>
      </c>
      <c r="G1890" s="702" t="s">
        <v>7096</v>
      </c>
      <c r="H1890" s="703">
        <v>42522</v>
      </c>
      <c r="I1890" s="704">
        <v>10.39</v>
      </c>
      <c r="J1890" s="704">
        <v>1</v>
      </c>
      <c r="K1890" s="704">
        <f t="shared" si="29"/>
        <v>10.39</v>
      </c>
      <c r="L1890" s="702"/>
      <c r="M1890" s="702" t="s">
        <v>377</v>
      </c>
      <c r="N1890" s="703">
        <v>42522</v>
      </c>
      <c r="O1890" s="702" t="s">
        <v>72</v>
      </c>
    </row>
    <row r="1891" spans="1:15" s="705" customFormat="1" x14ac:dyDescent="0.2">
      <c r="A1891" s="702" t="s">
        <v>890</v>
      </c>
      <c r="B1891" s="702" t="s">
        <v>900</v>
      </c>
      <c r="C1891" s="702" t="s">
        <v>891</v>
      </c>
      <c r="D1891" s="702" t="s">
        <v>175</v>
      </c>
      <c r="E1891" s="702" t="s">
        <v>176</v>
      </c>
      <c r="F1891" s="702" t="s">
        <v>177</v>
      </c>
      <c r="G1891" s="702" t="s">
        <v>7097</v>
      </c>
      <c r="H1891" s="703">
        <v>42522</v>
      </c>
      <c r="I1891" s="704">
        <v>23.9</v>
      </c>
      <c r="J1891" s="704">
        <v>1</v>
      </c>
      <c r="K1891" s="704">
        <f t="shared" si="29"/>
        <v>23.9</v>
      </c>
      <c r="L1891" s="702"/>
      <c r="M1891" s="702" t="s">
        <v>295</v>
      </c>
      <c r="N1891" s="703">
        <v>42522</v>
      </c>
      <c r="O1891" s="702" t="s">
        <v>72</v>
      </c>
    </row>
    <row r="1892" spans="1:15" s="705" customFormat="1" x14ac:dyDescent="0.2">
      <c r="A1892" s="702" t="s">
        <v>890</v>
      </c>
      <c r="B1892" s="702" t="s">
        <v>900</v>
      </c>
      <c r="C1892" s="702" t="s">
        <v>891</v>
      </c>
      <c r="D1892" s="702" t="s">
        <v>175</v>
      </c>
      <c r="E1892" s="702" t="s">
        <v>176</v>
      </c>
      <c r="F1892" s="702" t="s">
        <v>177</v>
      </c>
      <c r="G1892" s="702" t="s">
        <v>7098</v>
      </c>
      <c r="H1892" s="703">
        <v>42521</v>
      </c>
      <c r="I1892" s="704">
        <v>94.31</v>
      </c>
      <c r="J1892" s="704">
        <v>1</v>
      </c>
      <c r="K1892" s="704">
        <f t="shared" si="29"/>
        <v>94.31</v>
      </c>
      <c r="L1892" s="702"/>
      <c r="M1892" s="702" t="s">
        <v>419</v>
      </c>
      <c r="N1892" s="703">
        <v>42522</v>
      </c>
      <c r="O1892" s="702" t="s">
        <v>72</v>
      </c>
    </row>
    <row r="1893" spans="1:15" s="705" customFormat="1" x14ac:dyDescent="0.2">
      <c r="A1893" s="702" t="s">
        <v>890</v>
      </c>
      <c r="B1893" s="702" t="s">
        <v>900</v>
      </c>
      <c r="C1893" s="702" t="s">
        <v>891</v>
      </c>
      <c r="D1893" s="702" t="s">
        <v>175</v>
      </c>
      <c r="E1893" s="702" t="s">
        <v>176</v>
      </c>
      <c r="F1893" s="702" t="s">
        <v>177</v>
      </c>
      <c r="G1893" s="702" t="s">
        <v>7099</v>
      </c>
      <c r="H1893" s="703">
        <v>42521</v>
      </c>
      <c r="I1893" s="704">
        <v>149.46</v>
      </c>
      <c r="J1893" s="704">
        <v>1</v>
      </c>
      <c r="K1893" s="704">
        <f t="shared" si="29"/>
        <v>149.46</v>
      </c>
      <c r="L1893" s="702"/>
      <c r="M1893" s="702" t="s">
        <v>419</v>
      </c>
      <c r="N1893" s="703">
        <v>42522</v>
      </c>
      <c r="O1893" s="702" t="s">
        <v>72</v>
      </c>
    </row>
    <row r="1894" spans="1:15" s="705" customFormat="1" x14ac:dyDescent="0.2">
      <c r="A1894" s="702" t="s">
        <v>890</v>
      </c>
      <c r="B1894" s="702" t="s">
        <v>900</v>
      </c>
      <c r="C1894" s="702" t="s">
        <v>891</v>
      </c>
      <c r="D1894" s="702" t="s">
        <v>175</v>
      </c>
      <c r="E1894" s="702" t="s">
        <v>176</v>
      </c>
      <c r="F1894" s="702" t="s">
        <v>177</v>
      </c>
      <c r="G1894" s="702" t="s">
        <v>7100</v>
      </c>
      <c r="H1894" s="703">
        <v>42521</v>
      </c>
      <c r="I1894" s="704">
        <v>36</v>
      </c>
      <c r="J1894" s="704">
        <v>1</v>
      </c>
      <c r="K1894" s="704">
        <f t="shared" si="29"/>
        <v>36</v>
      </c>
      <c r="L1894" s="702"/>
      <c r="M1894" s="702" t="s">
        <v>419</v>
      </c>
      <c r="N1894" s="703">
        <v>42522</v>
      </c>
      <c r="O1894" s="702" t="s">
        <v>72</v>
      </c>
    </row>
    <row r="1895" spans="1:15" s="705" customFormat="1" x14ac:dyDescent="0.2">
      <c r="A1895" s="702" t="s">
        <v>890</v>
      </c>
      <c r="B1895" s="702" t="s">
        <v>900</v>
      </c>
      <c r="C1895" s="702" t="s">
        <v>891</v>
      </c>
      <c r="D1895" s="702" t="s">
        <v>175</v>
      </c>
      <c r="E1895" s="702" t="s">
        <v>176</v>
      </c>
      <c r="F1895" s="702" t="s">
        <v>177</v>
      </c>
      <c r="G1895" s="702" t="s">
        <v>7101</v>
      </c>
      <c r="H1895" s="703">
        <v>42521</v>
      </c>
      <c r="I1895" s="704">
        <v>15.03</v>
      </c>
      <c r="J1895" s="704">
        <v>1</v>
      </c>
      <c r="K1895" s="704">
        <f t="shared" si="29"/>
        <v>15.03</v>
      </c>
      <c r="L1895" s="702"/>
      <c r="M1895" s="702" t="s">
        <v>419</v>
      </c>
      <c r="N1895" s="703">
        <v>42522</v>
      </c>
      <c r="O1895" s="702" t="s">
        <v>72</v>
      </c>
    </row>
    <row r="1896" spans="1:15" s="705" customFormat="1" x14ac:dyDescent="0.2">
      <c r="A1896" s="702" t="s">
        <v>890</v>
      </c>
      <c r="B1896" s="702" t="s">
        <v>900</v>
      </c>
      <c r="C1896" s="702" t="s">
        <v>891</v>
      </c>
      <c r="D1896" s="702" t="s">
        <v>175</v>
      </c>
      <c r="E1896" s="702" t="s">
        <v>176</v>
      </c>
      <c r="F1896" s="702" t="s">
        <v>177</v>
      </c>
      <c r="G1896" s="702" t="s">
        <v>7102</v>
      </c>
      <c r="H1896" s="703">
        <v>42521</v>
      </c>
      <c r="I1896" s="704">
        <v>18.22</v>
      </c>
      <c r="J1896" s="704">
        <v>1</v>
      </c>
      <c r="K1896" s="704">
        <f t="shared" si="29"/>
        <v>18.22</v>
      </c>
      <c r="L1896" s="702"/>
      <c r="M1896" s="702" t="s">
        <v>132</v>
      </c>
      <c r="N1896" s="703">
        <v>42522</v>
      </c>
      <c r="O1896" s="702" t="s">
        <v>72</v>
      </c>
    </row>
    <row r="1897" spans="1:15" s="705" customFormat="1" x14ac:dyDescent="0.2">
      <c r="A1897" s="702" t="s">
        <v>890</v>
      </c>
      <c r="B1897" s="702" t="s">
        <v>900</v>
      </c>
      <c r="C1897" s="702" t="s">
        <v>891</v>
      </c>
      <c r="D1897" s="702" t="s">
        <v>175</v>
      </c>
      <c r="E1897" s="702" t="s">
        <v>176</v>
      </c>
      <c r="F1897" s="702" t="s">
        <v>177</v>
      </c>
      <c r="G1897" s="702" t="s">
        <v>7103</v>
      </c>
      <c r="H1897" s="703">
        <v>42521</v>
      </c>
      <c r="I1897" s="704">
        <v>433.16</v>
      </c>
      <c r="J1897" s="704">
        <v>1</v>
      </c>
      <c r="K1897" s="704">
        <f t="shared" si="29"/>
        <v>433.16</v>
      </c>
      <c r="L1897" s="702"/>
      <c r="M1897" s="702" t="s">
        <v>295</v>
      </c>
      <c r="N1897" s="703">
        <v>42522</v>
      </c>
      <c r="O1897" s="702" t="s">
        <v>72</v>
      </c>
    </row>
    <row r="1898" spans="1:15" s="705" customFormat="1" x14ac:dyDescent="0.2">
      <c r="A1898" s="702" t="s">
        <v>890</v>
      </c>
      <c r="B1898" s="702" t="s">
        <v>900</v>
      </c>
      <c r="C1898" s="702" t="s">
        <v>891</v>
      </c>
      <c r="D1898" s="702" t="s">
        <v>175</v>
      </c>
      <c r="E1898" s="702" t="s">
        <v>176</v>
      </c>
      <c r="F1898" s="702" t="s">
        <v>177</v>
      </c>
      <c r="G1898" s="702" t="s">
        <v>7104</v>
      </c>
      <c r="H1898" s="703">
        <v>42520</v>
      </c>
      <c r="I1898" s="704">
        <v>156.94</v>
      </c>
      <c r="J1898" s="704">
        <v>1</v>
      </c>
      <c r="K1898" s="704">
        <f t="shared" si="29"/>
        <v>156.94</v>
      </c>
      <c r="L1898" s="702"/>
      <c r="M1898" s="702" t="s">
        <v>145</v>
      </c>
      <c r="N1898" s="703">
        <v>42522</v>
      </c>
      <c r="O1898" s="702" t="s">
        <v>72</v>
      </c>
    </row>
    <row r="1899" spans="1:15" s="705" customFormat="1" x14ac:dyDescent="0.2">
      <c r="A1899" s="702" t="s">
        <v>890</v>
      </c>
      <c r="B1899" s="702" t="s">
        <v>900</v>
      </c>
      <c r="C1899" s="702" t="s">
        <v>891</v>
      </c>
      <c r="D1899" s="702" t="s">
        <v>175</v>
      </c>
      <c r="E1899" s="702" t="s">
        <v>176</v>
      </c>
      <c r="F1899" s="702" t="s">
        <v>177</v>
      </c>
      <c r="G1899" s="702" t="s">
        <v>7105</v>
      </c>
      <c r="H1899" s="703">
        <v>42520</v>
      </c>
      <c r="I1899" s="704">
        <v>32.07</v>
      </c>
      <c r="J1899" s="704">
        <v>1</v>
      </c>
      <c r="K1899" s="704">
        <f t="shared" si="29"/>
        <v>32.07</v>
      </c>
      <c r="L1899" s="702"/>
      <c r="M1899" s="702" t="s">
        <v>145</v>
      </c>
      <c r="N1899" s="703">
        <v>42522</v>
      </c>
      <c r="O1899" s="702" t="s">
        <v>72</v>
      </c>
    </row>
    <row r="1900" spans="1:15" s="705" customFormat="1" x14ac:dyDescent="0.2">
      <c r="A1900" s="702" t="s">
        <v>890</v>
      </c>
      <c r="B1900" s="702" t="s">
        <v>900</v>
      </c>
      <c r="C1900" s="702" t="s">
        <v>891</v>
      </c>
      <c r="D1900" s="702" t="s">
        <v>175</v>
      </c>
      <c r="E1900" s="702" t="s">
        <v>176</v>
      </c>
      <c r="F1900" s="702" t="s">
        <v>177</v>
      </c>
      <c r="G1900" s="702" t="s">
        <v>7106</v>
      </c>
      <c r="H1900" s="703">
        <v>42520</v>
      </c>
      <c r="I1900" s="704">
        <v>317.63</v>
      </c>
      <c r="J1900" s="704">
        <v>1</v>
      </c>
      <c r="K1900" s="704">
        <f t="shared" si="29"/>
        <v>317.63</v>
      </c>
      <c r="L1900" s="702" t="s">
        <v>7107</v>
      </c>
      <c r="M1900" s="702" t="s">
        <v>132</v>
      </c>
      <c r="N1900" s="703">
        <v>42522</v>
      </c>
      <c r="O1900" s="702" t="s">
        <v>72</v>
      </c>
    </row>
    <row r="1901" spans="1:15" s="705" customFormat="1" x14ac:dyDescent="0.2">
      <c r="A1901" s="702" t="s">
        <v>890</v>
      </c>
      <c r="B1901" s="702" t="s">
        <v>900</v>
      </c>
      <c r="C1901" s="702" t="s">
        <v>891</v>
      </c>
      <c r="D1901" s="702" t="s">
        <v>175</v>
      </c>
      <c r="E1901" s="702" t="s">
        <v>176</v>
      </c>
      <c r="F1901" s="702" t="s">
        <v>177</v>
      </c>
      <c r="G1901" s="702" t="s">
        <v>7108</v>
      </c>
      <c r="H1901" s="703">
        <v>42520</v>
      </c>
      <c r="I1901" s="704">
        <v>18.149999999999999</v>
      </c>
      <c r="J1901" s="704">
        <v>1</v>
      </c>
      <c r="K1901" s="704">
        <f t="shared" si="29"/>
        <v>18.149999999999999</v>
      </c>
      <c r="L1901" s="702" t="s">
        <v>7109</v>
      </c>
      <c r="M1901" s="702" t="s">
        <v>132</v>
      </c>
      <c r="N1901" s="703">
        <v>42522</v>
      </c>
      <c r="O1901" s="702" t="s">
        <v>72</v>
      </c>
    </row>
    <row r="1902" spans="1:15" s="705" customFormat="1" x14ac:dyDescent="0.2">
      <c r="A1902" s="702" t="s">
        <v>890</v>
      </c>
      <c r="B1902" s="702" t="s">
        <v>900</v>
      </c>
      <c r="C1902" s="702" t="s">
        <v>891</v>
      </c>
      <c r="D1902" s="702" t="s">
        <v>175</v>
      </c>
      <c r="E1902" s="702" t="s">
        <v>176</v>
      </c>
      <c r="F1902" s="702" t="s">
        <v>177</v>
      </c>
      <c r="G1902" s="702" t="s">
        <v>7110</v>
      </c>
      <c r="H1902" s="703">
        <v>42520</v>
      </c>
      <c r="I1902" s="704">
        <v>25.77</v>
      </c>
      <c r="J1902" s="704">
        <v>1</v>
      </c>
      <c r="K1902" s="704">
        <f t="shared" si="29"/>
        <v>25.77</v>
      </c>
      <c r="L1902" s="702" t="s">
        <v>7109</v>
      </c>
      <c r="M1902" s="702" t="s">
        <v>132</v>
      </c>
      <c r="N1902" s="703">
        <v>42522</v>
      </c>
      <c r="O1902" s="702" t="s">
        <v>72</v>
      </c>
    </row>
    <row r="1903" spans="1:15" s="705" customFormat="1" x14ac:dyDescent="0.2">
      <c r="A1903" s="702" t="s">
        <v>890</v>
      </c>
      <c r="B1903" s="702" t="s">
        <v>900</v>
      </c>
      <c r="C1903" s="702" t="s">
        <v>891</v>
      </c>
      <c r="D1903" s="702" t="s">
        <v>175</v>
      </c>
      <c r="E1903" s="702" t="s">
        <v>176</v>
      </c>
      <c r="F1903" s="702" t="s">
        <v>177</v>
      </c>
      <c r="G1903" s="702" t="s">
        <v>7111</v>
      </c>
      <c r="H1903" s="703">
        <v>42520</v>
      </c>
      <c r="I1903" s="704">
        <v>206.67</v>
      </c>
      <c r="J1903" s="704">
        <v>1</v>
      </c>
      <c r="K1903" s="704">
        <f t="shared" si="29"/>
        <v>206.67</v>
      </c>
      <c r="L1903" s="702" t="s">
        <v>7109</v>
      </c>
      <c r="M1903" s="702" t="s">
        <v>132</v>
      </c>
      <c r="N1903" s="703">
        <v>42522</v>
      </c>
      <c r="O1903" s="702" t="s">
        <v>72</v>
      </c>
    </row>
    <row r="1904" spans="1:15" s="705" customFormat="1" x14ac:dyDescent="0.2">
      <c r="A1904" s="702" t="s">
        <v>890</v>
      </c>
      <c r="B1904" s="702" t="s">
        <v>900</v>
      </c>
      <c r="C1904" s="702" t="s">
        <v>891</v>
      </c>
      <c r="D1904" s="702" t="s">
        <v>175</v>
      </c>
      <c r="E1904" s="702" t="s">
        <v>176</v>
      </c>
      <c r="F1904" s="702" t="s">
        <v>177</v>
      </c>
      <c r="G1904" s="702" t="s">
        <v>7113</v>
      </c>
      <c r="H1904" s="703">
        <v>42541</v>
      </c>
      <c r="I1904" s="704">
        <v>182.31</v>
      </c>
      <c r="J1904" s="704">
        <v>1</v>
      </c>
      <c r="K1904" s="704">
        <f t="shared" si="29"/>
        <v>182.31</v>
      </c>
      <c r="L1904" s="702"/>
      <c r="M1904" s="702" t="s">
        <v>231</v>
      </c>
      <c r="N1904" s="703">
        <v>42541</v>
      </c>
      <c r="O1904" s="702" t="s">
        <v>72</v>
      </c>
    </row>
    <row r="1905" spans="1:15" s="705" customFormat="1" x14ac:dyDescent="0.2">
      <c r="A1905" s="702" t="s">
        <v>890</v>
      </c>
      <c r="B1905" s="702" t="s">
        <v>900</v>
      </c>
      <c r="C1905" s="702" t="s">
        <v>891</v>
      </c>
      <c r="D1905" s="702" t="s">
        <v>175</v>
      </c>
      <c r="E1905" s="702" t="s">
        <v>176</v>
      </c>
      <c r="F1905" s="702" t="s">
        <v>177</v>
      </c>
      <c r="G1905" s="702" t="s">
        <v>7114</v>
      </c>
      <c r="H1905" s="703">
        <v>42541</v>
      </c>
      <c r="I1905" s="704">
        <v>586.28</v>
      </c>
      <c r="J1905" s="704">
        <v>1</v>
      </c>
      <c r="K1905" s="704">
        <f t="shared" si="29"/>
        <v>586.28</v>
      </c>
      <c r="L1905" s="702"/>
      <c r="M1905" s="702" t="s">
        <v>231</v>
      </c>
      <c r="N1905" s="703">
        <v>42541</v>
      </c>
      <c r="O1905" s="702" t="s">
        <v>72</v>
      </c>
    </row>
    <row r="1906" spans="1:15" s="705" customFormat="1" x14ac:dyDescent="0.2">
      <c r="A1906" s="702" t="s">
        <v>890</v>
      </c>
      <c r="B1906" s="702" t="s">
        <v>900</v>
      </c>
      <c r="C1906" s="702" t="s">
        <v>891</v>
      </c>
      <c r="D1906" s="702" t="s">
        <v>481</v>
      </c>
      <c r="E1906" s="702" t="s">
        <v>482</v>
      </c>
      <c r="F1906" s="702" t="s">
        <v>483</v>
      </c>
      <c r="G1906" s="702" t="s">
        <v>7115</v>
      </c>
      <c r="H1906" s="703">
        <v>42549</v>
      </c>
      <c r="I1906" s="704">
        <v>43</v>
      </c>
      <c r="J1906" s="704">
        <v>1</v>
      </c>
      <c r="K1906" s="704">
        <f t="shared" si="29"/>
        <v>43</v>
      </c>
      <c r="L1906" s="702"/>
      <c r="M1906" s="702" t="s">
        <v>365</v>
      </c>
      <c r="N1906" s="703">
        <v>42551</v>
      </c>
      <c r="O1906" s="702" t="s">
        <v>72</v>
      </c>
    </row>
    <row r="1907" spans="1:15" s="705" customFormat="1" x14ac:dyDescent="0.2">
      <c r="A1907" s="702" t="s">
        <v>890</v>
      </c>
      <c r="B1907" s="702" t="s">
        <v>900</v>
      </c>
      <c r="C1907" s="702" t="s">
        <v>891</v>
      </c>
      <c r="D1907" s="702" t="s">
        <v>481</v>
      </c>
      <c r="E1907" s="702" t="s">
        <v>482</v>
      </c>
      <c r="F1907" s="702" t="s">
        <v>483</v>
      </c>
      <c r="G1907" s="702" t="s">
        <v>7116</v>
      </c>
      <c r="H1907" s="703">
        <v>42549</v>
      </c>
      <c r="I1907" s="704">
        <v>43</v>
      </c>
      <c r="J1907" s="704">
        <v>1</v>
      </c>
      <c r="K1907" s="704">
        <f t="shared" si="29"/>
        <v>43</v>
      </c>
      <c r="L1907" s="702"/>
      <c r="M1907" s="702" t="s">
        <v>7117</v>
      </c>
      <c r="N1907" s="703">
        <v>42551</v>
      </c>
      <c r="O1907" s="702" t="s">
        <v>72</v>
      </c>
    </row>
    <row r="1908" spans="1:15" s="705" customFormat="1" x14ac:dyDescent="0.2">
      <c r="A1908" s="702" t="s">
        <v>890</v>
      </c>
      <c r="B1908" s="702" t="s">
        <v>900</v>
      </c>
      <c r="C1908" s="702" t="s">
        <v>891</v>
      </c>
      <c r="D1908" s="702" t="s">
        <v>481</v>
      </c>
      <c r="E1908" s="702" t="s">
        <v>482</v>
      </c>
      <c r="F1908" s="702" t="s">
        <v>483</v>
      </c>
      <c r="G1908" s="702" t="s">
        <v>7118</v>
      </c>
      <c r="H1908" s="703">
        <v>42549</v>
      </c>
      <c r="I1908" s="704">
        <v>43</v>
      </c>
      <c r="J1908" s="704">
        <v>1</v>
      </c>
      <c r="K1908" s="704">
        <f t="shared" si="29"/>
        <v>43</v>
      </c>
      <c r="L1908" s="702"/>
      <c r="M1908" s="702" t="s">
        <v>7117</v>
      </c>
      <c r="N1908" s="703">
        <v>42551</v>
      </c>
      <c r="O1908" s="702" t="s">
        <v>72</v>
      </c>
    </row>
    <row r="1909" spans="1:15" s="705" customFormat="1" x14ac:dyDescent="0.2">
      <c r="A1909" s="702" t="s">
        <v>890</v>
      </c>
      <c r="B1909" s="702" t="s">
        <v>900</v>
      </c>
      <c r="C1909" s="702" t="s">
        <v>891</v>
      </c>
      <c r="D1909" s="702" t="s">
        <v>481</v>
      </c>
      <c r="E1909" s="702" t="s">
        <v>482</v>
      </c>
      <c r="F1909" s="702" t="s">
        <v>483</v>
      </c>
      <c r="G1909" s="702" t="s">
        <v>7119</v>
      </c>
      <c r="H1909" s="703">
        <v>42549</v>
      </c>
      <c r="I1909" s="704">
        <v>43</v>
      </c>
      <c r="J1909" s="704">
        <v>1</v>
      </c>
      <c r="K1909" s="704">
        <f t="shared" si="29"/>
        <v>43</v>
      </c>
      <c r="L1909" s="702"/>
      <c r="M1909" s="702" t="s">
        <v>7117</v>
      </c>
      <c r="N1909" s="703">
        <v>42551</v>
      </c>
      <c r="O1909" s="702" t="s">
        <v>72</v>
      </c>
    </row>
    <row r="1910" spans="1:15" s="705" customFormat="1" x14ac:dyDescent="0.2">
      <c r="A1910" s="702" t="s">
        <v>890</v>
      </c>
      <c r="B1910" s="702" t="s">
        <v>900</v>
      </c>
      <c r="C1910" s="702" t="s">
        <v>891</v>
      </c>
      <c r="D1910" s="702" t="s">
        <v>481</v>
      </c>
      <c r="E1910" s="702" t="s">
        <v>482</v>
      </c>
      <c r="F1910" s="702" t="s">
        <v>483</v>
      </c>
      <c r="G1910" s="702" t="s">
        <v>7120</v>
      </c>
      <c r="H1910" s="703">
        <v>42549</v>
      </c>
      <c r="I1910" s="704">
        <v>43</v>
      </c>
      <c r="J1910" s="704">
        <v>1</v>
      </c>
      <c r="K1910" s="704">
        <f t="shared" si="29"/>
        <v>43</v>
      </c>
      <c r="L1910" s="702"/>
      <c r="M1910" s="702" t="s">
        <v>7117</v>
      </c>
      <c r="N1910" s="703">
        <v>42551</v>
      </c>
      <c r="O1910" s="702" t="s">
        <v>72</v>
      </c>
    </row>
    <row r="1911" spans="1:15" s="705" customFormat="1" x14ac:dyDescent="0.2">
      <c r="A1911" s="702" t="s">
        <v>890</v>
      </c>
      <c r="B1911" s="702" t="s">
        <v>900</v>
      </c>
      <c r="C1911" s="702" t="s">
        <v>891</v>
      </c>
      <c r="D1911" s="702" t="s">
        <v>481</v>
      </c>
      <c r="E1911" s="702" t="s">
        <v>482</v>
      </c>
      <c r="F1911" s="702" t="s">
        <v>483</v>
      </c>
      <c r="G1911" s="702" t="s">
        <v>7121</v>
      </c>
      <c r="H1911" s="703">
        <v>42548</v>
      </c>
      <c r="I1911" s="704">
        <v>43</v>
      </c>
      <c r="J1911" s="704">
        <v>1</v>
      </c>
      <c r="K1911" s="704">
        <f t="shared" si="29"/>
        <v>43</v>
      </c>
      <c r="L1911" s="702"/>
      <c r="M1911" s="702" t="s">
        <v>365</v>
      </c>
      <c r="N1911" s="703">
        <v>42551</v>
      </c>
      <c r="O1911" s="702" t="s">
        <v>72</v>
      </c>
    </row>
    <row r="1912" spans="1:15" s="705" customFormat="1" x14ac:dyDescent="0.2">
      <c r="A1912" s="702" t="s">
        <v>890</v>
      </c>
      <c r="B1912" s="702" t="s">
        <v>900</v>
      </c>
      <c r="C1912" s="702" t="s">
        <v>891</v>
      </c>
      <c r="D1912" s="702" t="s">
        <v>481</v>
      </c>
      <c r="E1912" s="702" t="s">
        <v>482</v>
      </c>
      <c r="F1912" s="702" t="s">
        <v>483</v>
      </c>
      <c r="G1912" s="702" t="s">
        <v>7122</v>
      </c>
      <c r="H1912" s="703">
        <v>42543</v>
      </c>
      <c r="I1912" s="704">
        <v>43</v>
      </c>
      <c r="J1912" s="704">
        <v>1</v>
      </c>
      <c r="K1912" s="704">
        <f t="shared" si="29"/>
        <v>43</v>
      </c>
      <c r="L1912" s="702"/>
      <c r="M1912" s="702" t="s">
        <v>557</v>
      </c>
      <c r="N1912" s="703">
        <v>42549</v>
      </c>
      <c r="O1912" s="702" t="s">
        <v>72</v>
      </c>
    </row>
    <row r="1913" spans="1:15" s="705" customFormat="1" x14ac:dyDescent="0.2">
      <c r="A1913" s="702" t="s">
        <v>890</v>
      </c>
      <c r="B1913" s="702" t="s">
        <v>900</v>
      </c>
      <c r="C1913" s="702" t="s">
        <v>891</v>
      </c>
      <c r="D1913" s="702" t="s">
        <v>481</v>
      </c>
      <c r="E1913" s="702" t="s">
        <v>482</v>
      </c>
      <c r="F1913" s="702" t="s">
        <v>483</v>
      </c>
      <c r="G1913" s="702" t="s">
        <v>7123</v>
      </c>
      <c r="H1913" s="703">
        <v>42543</v>
      </c>
      <c r="I1913" s="704">
        <v>472.99</v>
      </c>
      <c r="J1913" s="704">
        <v>1</v>
      </c>
      <c r="K1913" s="704">
        <f t="shared" si="29"/>
        <v>472.99</v>
      </c>
      <c r="L1913" s="702"/>
      <c r="M1913" s="702" t="s">
        <v>365</v>
      </c>
      <c r="N1913" s="703">
        <v>42549</v>
      </c>
      <c r="O1913" s="702" t="s">
        <v>72</v>
      </c>
    </row>
    <row r="1914" spans="1:15" s="705" customFormat="1" x14ac:dyDescent="0.2">
      <c r="A1914" s="702" t="s">
        <v>890</v>
      </c>
      <c r="B1914" s="702" t="s">
        <v>900</v>
      </c>
      <c r="C1914" s="702" t="s">
        <v>891</v>
      </c>
      <c r="D1914" s="702" t="s">
        <v>481</v>
      </c>
      <c r="E1914" s="702" t="s">
        <v>482</v>
      </c>
      <c r="F1914" s="702" t="s">
        <v>483</v>
      </c>
      <c r="G1914" s="702" t="s">
        <v>7124</v>
      </c>
      <c r="H1914" s="703">
        <v>42543</v>
      </c>
      <c r="I1914" s="704">
        <v>86</v>
      </c>
      <c r="J1914" s="704">
        <v>1</v>
      </c>
      <c r="K1914" s="704">
        <f t="shared" si="29"/>
        <v>86</v>
      </c>
      <c r="L1914" s="702"/>
      <c r="M1914" s="702" t="s">
        <v>3357</v>
      </c>
      <c r="N1914" s="703">
        <v>42549</v>
      </c>
      <c r="O1914" s="702" t="s">
        <v>72</v>
      </c>
    </row>
    <row r="1915" spans="1:15" s="705" customFormat="1" x14ac:dyDescent="0.2">
      <c r="A1915" s="702" t="s">
        <v>890</v>
      </c>
      <c r="B1915" s="702" t="s">
        <v>900</v>
      </c>
      <c r="C1915" s="702" t="s">
        <v>891</v>
      </c>
      <c r="D1915" s="702" t="s">
        <v>481</v>
      </c>
      <c r="E1915" s="702" t="s">
        <v>482</v>
      </c>
      <c r="F1915" s="702" t="s">
        <v>483</v>
      </c>
      <c r="G1915" s="702" t="s">
        <v>7125</v>
      </c>
      <c r="H1915" s="703">
        <v>42543</v>
      </c>
      <c r="I1915" s="704">
        <v>43</v>
      </c>
      <c r="J1915" s="704">
        <v>1</v>
      </c>
      <c r="K1915" s="704">
        <f t="shared" si="29"/>
        <v>43</v>
      </c>
      <c r="L1915" s="702"/>
      <c r="M1915" s="702" t="s">
        <v>557</v>
      </c>
      <c r="N1915" s="703">
        <v>42549</v>
      </c>
      <c r="O1915" s="702" t="s">
        <v>72</v>
      </c>
    </row>
    <row r="1916" spans="1:15" s="705" customFormat="1" x14ac:dyDescent="0.2">
      <c r="A1916" s="702" t="s">
        <v>890</v>
      </c>
      <c r="B1916" s="702" t="s">
        <v>900</v>
      </c>
      <c r="C1916" s="702" t="s">
        <v>891</v>
      </c>
      <c r="D1916" s="702" t="s">
        <v>481</v>
      </c>
      <c r="E1916" s="702" t="s">
        <v>482</v>
      </c>
      <c r="F1916" s="702" t="s">
        <v>483</v>
      </c>
      <c r="G1916" s="702" t="s">
        <v>7126</v>
      </c>
      <c r="H1916" s="703">
        <v>42535</v>
      </c>
      <c r="I1916" s="704">
        <v>86</v>
      </c>
      <c r="J1916" s="704">
        <v>1</v>
      </c>
      <c r="K1916" s="704">
        <f t="shared" si="29"/>
        <v>86</v>
      </c>
      <c r="L1916" s="702"/>
      <c r="M1916" s="702" t="s">
        <v>419</v>
      </c>
      <c r="N1916" s="703">
        <v>42537</v>
      </c>
      <c r="O1916" s="702" t="s">
        <v>72</v>
      </c>
    </row>
    <row r="1917" spans="1:15" s="705" customFormat="1" x14ac:dyDescent="0.2">
      <c r="A1917" s="702" t="s">
        <v>890</v>
      </c>
      <c r="B1917" s="702" t="s">
        <v>900</v>
      </c>
      <c r="C1917" s="702" t="s">
        <v>891</v>
      </c>
      <c r="D1917" s="702" t="s">
        <v>481</v>
      </c>
      <c r="E1917" s="702" t="s">
        <v>482</v>
      </c>
      <c r="F1917" s="702" t="s">
        <v>483</v>
      </c>
      <c r="G1917" s="702" t="s">
        <v>7127</v>
      </c>
      <c r="H1917" s="703">
        <v>42535</v>
      </c>
      <c r="I1917" s="704">
        <v>43</v>
      </c>
      <c r="J1917" s="704">
        <v>1</v>
      </c>
      <c r="K1917" s="704">
        <f t="shared" si="29"/>
        <v>43</v>
      </c>
      <c r="L1917" s="702"/>
      <c r="M1917" s="702" t="s">
        <v>419</v>
      </c>
      <c r="N1917" s="703">
        <v>42537</v>
      </c>
      <c r="O1917" s="702" t="s">
        <v>72</v>
      </c>
    </row>
    <row r="1918" spans="1:15" s="705" customFormat="1" x14ac:dyDescent="0.2">
      <c r="A1918" s="702" t="s">
        <v>890</v>
      </c>
      <c r="B1918" s="702" t="s">
        <v>900</v>
      </c>
      <c r="C1918" s="702" t="s">
        <v>891</v>
      </c>
      <c r="D1918" s="702" t="s">
        <v>481</v>
      </c>
      <c r="E1918" s="702" t="s">
        <v>482</v>
      </c>
      <c r="F1918" s="702" t="s">
        <v>483</v>
      </c>
      <c r="G1918" s="702" t="s">
        <v>7128</v>
      </c>
      <c r="H1918" s="703">
        <v>42526</v>
      </c>
      <c r="I1918" s="704">
        <v>76</v>
      </c>
      <c r="J1918" s="704">
        <v>1</v>
      </c>
      <c r="K1918" s="704">
        <f t="shared" si="29"/>
        <v>76</v>
      </c>
      <c r="L1918" s="702"/>
      <c r="M1918" s="702" t="s">
        <v>88</v>
      </c>
      <c r="N1918" s="703">
        <v>42535</v>
      </c>
      <c r="O1918" s="702" t="s">
        <v>72</v>
      </c>
    </row>
    <row r="1919" spans="1:15" s="705" customFormat="1" x14ac:dyDescent="0.2">
      <c r="A1919" s="702" t="s">
        <v>890</v>
      </c>
      <c r="B1919" s="702" t="s">
        <v>900</v>
      </c>
      <c r="C1919" s="702" t="s">
        <v>891</v>
      </c>
      <c r="D1919" s="702" t="s">
        <v>481</v>
      </c>
      <c r="E1919" s="702" t="s">
        <v>482</v>
      </c>
      <c r="F1919" s="702" t="s">
        <v>483</v>
      </c>
      <c r="G1919" s="702" t="s">
        <v>7129</v>
      </c>
      <c r="H1919" s="703">
        <v>42525</v>
      </c>
      <c r="I1919" s="704">
        <v>76</v>
      </c>
      <c r="J1919" s="704">
        <v>1</v>
      </c>
      <c r="K1919" s="704">
        <f t="shared" si="29"/>
        <v>76</v>
      </c>
      <c r="L1919" s="702"/>
      <c r="M1919" s="702" t="s">
        <v>88</v>
      </c>
      <c r="N1919" s="703">
        <v>42535</v>
      </c>
      <c r="O1919" s="702" t="s">
        <v>72</v>
      </c>
    </row>
    <row r="1920" spans="1:15" s="705" customFormat="1" x14ac:dyDescent="0.2">
      <c r="A1920" s="702" t="s">
        <v>890</v>
      </c>
      <c r="B1920" s="702" t="s">
        <v>900</v>
      </c>
      <c r="C1920" s="702" t="s">
        <v>891</v>
      </c>
      <c r="D1920" s="702" t="s">
        <v>481</v>
      </c>
      <c r="E1920" s="702" t="s">
        <v>482</v>
      </c>
      <c r="F1920" s="702" t="s">
        <v>483</v>
      </c>
      <c r="G1920" s="702" t="s">
        <v>7130</v>
      </c>
      <c r="H1920" s="703">
        <v>42525</v>
      </c>
      <c r="I1920" s="704">
        <v>43</v>
      </c>
      <c r="J1920" s="704">
        <v>1</v>
      </c>
      <c r="K1920" s="704">
        <f t="shared" si="29"/>
        <v>43</v>
      </c>
      <c r="L1920" s="702"/>
      <c r="M1920" s="702" t="s">
        <v>88</v>
      </c>
      <c r="N1920" s="703">
        <v>42535</v>
      </c>
      <c r="O1920" s="702" t="s">
        <v>72</v>
      </c>
    </row>
    <row r="1921" spans="1:15" s="705" customFormat="1" x14ac:dyDescent="0.2">
      <c r="A1921" s="702" t="s">
        <v>890</v>
      </c>
      <c r="B1921" s="702" t="s">
        <v>282</v>
      </c>
      <c r="C1921" s="702" t="s">
        <v>891</v>
      </c>
      <c r="D1921" s="702" t="s">
        <v>836</v>
      </c>
      <c r="E1921" s="702" t="s">
        <v>837</v>
      </c>
      <c r="F1921" s="702" t="s">
        <v>838</v>
      </c>
      <c r="G1921" s="702" t="s">
        <v>7131</v>
      </c>
      <c r="H1921" s="703">
        <v>42299</v>
      </c>
      <c r="I1921" s="704">
        <v>354</v>
      </c>
      <c r="J1921" s="704">
        <v>1</v>
      </c>
      <c r="K1921" s="704">
        <f t="shared" si="29"/>
        <v>354</v>
      </c>
      <c r="L1921" s="702"/>
      <c r="M1921" s="702" t="s">
        <v>304</v>
      </c>
      <c r="N1921" s="703">
        <v>42531</v>
      </c>
      <c r="O1921" s="702" t="s">
        <v>72</v>
      </c>
    </row>
    <row r="1922" spans="1:15" s="705" customFormat="1" x14ac:dyDescent="0.2">
      <c r="A1922" s="702" t="s">
        <v>890</v>
      </c>
      <c r="B1922" s="702" t="s">
        <v>282</v>
      </c>
      <c r="C1922" s="702" t="s">
        <v>891</v>
      </c>
      <c r="D1922" s="702" t="s">
        <v>836</v>
      </c>
      <c r="E1922" s="702" t="s">
        <v>837</v>
      </c>
      <c r="F1922" s="702" t="s">
        <v>838</v>
      </c>
      <c r="G1922" s="702" t="s">
        <v>7132</v>
      </c>
      <c r="H1922" s="703">
        <v>42330</v>
      </c>
      <c r="I1922" s="704">
        <v>295</v>
      </c>
      <c r="J1922" s="704">
        <v>1</v>
      </c>
      <c r="K1922" s="704">
        <f t="shared" si="29"/>
        <v>295</v>
      </c>
      <c r="L1922" s="702"/>
      <c r="M1922" s="702" t="s">
        <v>304</v>
      </c>
      <c r="N1922" s="703">
        <v>42531</v>
      </c>
      <c r="O1922" s="702" t="s">
        <v>72</v>
      </c>
    </row>
    <row r="1923" spans="1:15" s="705" customFormat="1" x14ac:dyDescent="0.2">
      <c r="A1923" s="702" t="s">
        <v>890</v>
      </c>
      <c r="B1923" s="702" t="s">
        <v>282</v>
      </c>
      <c r="C1923" s="702" t="s">
        <v>891</v>
      </c>
      <c r="D1923" s="702" t="s">
        <v>7133</v>
      </c>
      <c r="E1923" s="702" t="s">
        <v>7134</v>
      </c>
      <c r="F1923" s="702" t="s">
        <v>7135</v>
      </c>
      <c r="G1923" s="702" t="s">
        <v>7136</v>
      </c>
      <c r="H1923" s="703">
        <v>42165</v>
      </c>
      <c r="I1923" s="704">
        <v>46.36</v>
      </c>
      <c r="J1923" s="704">
        <v>1</v>
      </c>
      <c r="K1923" s="704">
        <f t="shared" ref="K1923:K1926" si="30">I1923*J1923</f>
        <v>46.36</v>
      </c>
      <c r="L1923" s="702"/>
      <c r="M1923" s="702" t="s">
        <v>4845</v>
      </c>
      <c r="N1923" s="703">
        <v>42548</v>
      </c>
      <c r="O1923" s="702" t="s">
        <v>72</v>
      </c>
    </row>
    <row r="1924" spans="1:15" s="705" customFormat="1" x14ac:dyDescent="0.2">
      <c r="A1924" s="702" t="s">
        <v>890</v>
      </c>
      <c r="B1924" s="702" t="s">
        <v>282</v>
      </c>
      <c r="C1924" s="702" t="s">
        <v>891</v>
      </c>
      <c r="D1924" s="702" t="s">
        <v>577</v>
      </c>
      <c r="E1924" s="702" t="s">
        <v>578</v>
      </c>
      <c r="F1924" s="702" t="s">
        <v>579</v>
      </c>
      <c r="G1924" s="702" t="s">
        <v>7137</v>
      </c>
      <c r="H1924" s="703">
        <v>42149</v>
      </c>
      <c r="I1924" s="704">
        <v>87.95</v>
      </c>
      <c r="J1924" s="704">
        <v>1</v>
      </c>
      <c r="K1924" s="704">
        <f t="shared" si="30"/>
        <v>87.95</v>
      </c>
      <c r="L1924" s="702"/>
      <c r="M1924" s="702" t="s">
        <v>4301</v>
      </c>
      <c r="N1924" s="703">
        <v>42531</v>
      </c>
      <c r="O1924" s="702" t="s">
        <v>72</v>
      </c>
    </row>
    <row r="1925" spans="1:15" s="705" customFormat="1" x14ac:dyDescent="0.2">
      <c r="A1925" s="702" t="s">
        <v>890</v>
      </c>
      <c r="B1925" s="702" t="s">
        <v>282</v>
      </c>
      <c r="C1925" s="702" t="s">
        <v>891</v>
      </c>
      <c r="D1925" s="702" t="s">
        <v>7138</v>
      </c>
      <c r="E1925" s="702" t="s">
        <v>7139</v>
      </c>
      <c r="F1925" s="702"/>
      <c r="G1925" s="702" t="s">
        <v>7140</v>
      </c>
      <c r="H1925" s="703">
        <v>42304</v>
      </c>
      <c r="I1925" s="704">
        <v>1633.46</v>
      </c>
      <c r="J1925" s="704">
        <v>1</v>
      </c>
      <c r="K1925" s="704">
        <f t="shared" si="30"/>
        <v>1633.46</v>
      </c>
      <c r="L1925" s="702"/>
      <c r="M1925" s="702" t="s">
        <v>245</v>
      </c>
      <c r="N1925" s="703">
        <v>42550</v>
      </c>
      <c r="O1925" s="702" t="s">
        <v>72</v>
      </c>
    </row>
    <row r="1926" spans="1:15" s="705" customFormat="1" x14ac:dyDescent="0.2">
      <c r="A1926" s="702" t="s">
        <v>890</v>
      </c>
      <c r="B1926" s="702" t="s">
        <v>282</v>
      </c>
      <c r="C1926" s="702" t="s">
        <v>891</v>
      </c>
      <c r="D1926" s="702" t="s">
        <v>348</v>
      </c>
      <c r="E1926" s="702" t="s">
        <v>349</v>
      </c>
      <c r="F1926" s="702" t="s">
        <v>350</v>
      </c>
      <c r="G1926" s="702" t="s">
        <v>7141</v>
      </c>
      <c r="H1926" s="703">
        <v>42308</v>
      </c>
      <c r="I1926" s="704">
        <v>74.17</v>
      </c>
      <c r="J1926" s="704">
        <v>1</v>
      </c>
      <c r="K1926" s="704">
        <f t="shared" si="30"/>
        <v>74.17</v>
      </c>
      <c r="L1926" s="702"/>
      <c r="M1926" s="702" t="s">
        <v>226</v>
      </c>
      <c r="N1926" s="703">
        <v>42544</v>
      </c>
      <c r="O1926" s="702" t="s">
        <v>72</v>
      </c>
    </row>
    <row r="1927" spans="1:15" x14ac:dyDescent="0.2">
      <c r="K1927" s="512">
        <f>SUM(K2:K1926)</f>
        <v>2369447.6999999904</v>
      </c>
    </row>
  </sheetData>
  <sortState ref="A2:M1926">
    <sortCondition ref="C2:C1926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7"/>
  <dimension ref="A1:M98"/>
  <sheetViews>
    <sheetView workbookViewId="0">
      <selection activeCell="A2" sqref="A2:XFD6"/>
    </sheetView>
  </sheetViews>
  <sheetFormatPr defaultColWidth="11.42578125" defaultRowHeight="12.75" x14ac:dyDescent="0.2"/>
  <cols>
    <col min="2" max="2" width="8.5703125" customWidth="1"/>
    <col min="3" max="3" width="3.85546875" customWidth="1"/>
    <col min="4" max="4" width="8.85546875" customWidth="1"/>
    <col min="5" max="5" width="15.85546875" customWidth="1"/>
    <col min="6" max="6" width="11.42578125" style="101"/>
    <col min="7" max="7" width="13" style="101" customWidth="1"/>
    <col min="8" max="8" width="17.5703125" hidden="1" customWidth="1"/>
    <col min="9" max="9" width="10.42578125" style="363" customWidth="1"/>
    <col min="10" max="10" width="15.7109375" style="101" customWidth="1"/>
    <col min="11" max="11" width="19.42578125" customWidth="1"/>
    <col min="12" max="12" width="24.5703125" customWidth="1"/>
    <col min="13" max="13" width="20" customWidth="1"/>
  </cols>
  <sheetData>
    <row r="1" spans="1:13" x14ac:dyDescent="0.2">
      <c r="A1" s="334" t="s">
        <v>888</v>
      </c>
      <c r="B1" s="334" t="s">
        <v>0</v>
      </c>
      <c r="C1" s="334" t="s">
        <v>889</v>
      </c>
      <c r="D1" s="334" t="s">
        <v>1</v>
      </c>
      <c r="E1" s="334" t="s">
        <v>31</v>
      </c>
      <c r="F1" s="334" t="s">
        <v>32</v>
      </c>
      <c r="G1" s="334" t="s">
        <v>40</v>
      </c>
      <c r="H1" s="334" t="s">
        <v>33</v>
      </c>
      <c r="I1" s="633" t="s">
        <v>2</v>
      </c>
      <c r="J1" s="334" t="s">
        <v>36</v>
      </c>
      <c r="K1" s="334" t="s">
        <v>3</v>
      </c>
      <c r="L1" s="334" t="s">
        <v>34</v>
      </c>
      <c r="M1" s="334" t="s">
        <v>35</v>
      </c>
    </row>
    <row r="2" spans="1:13" x14ac:dyDescent="0.2">
      <c r="A2" s="637" t="s">
        <v>890</v>
      </c>
      <c r="B2" s="637" t="s">
        <v>282</v>
      </c>
      <c r="C2" s="637" t="s">
        <v>891</v>
      </c>
      <c r="D2" s="637" t="s">
        <v>407</v>
      </c>
      <c r="E2" s="637" t="s">
        <v>408</v>
      </c>
      <c r="F2" s="637" t="s">
        <v>409</v>
      </c>
      <c r="G2" s="637" t="s">
        <v>410</v>
      </c>
      <c r="H2" s="638">
        <v>42006</v>
      </c>
      <c r="I2" s="634">
        <v>447.7</v>
      </c>
      <c r="J2" s="637" t="s">
        <v>411</v>
      </c>
      <c r="K2" s="637" t="s">
        <v>218</v>
      </c>
      <c r="L2" s="638">
        <v>42017</v>
      </c>
      <c r="M2" s="637" t="s">
        <v>72</v>
      </c>
    </row>
    <row r="3" spans="1:13" x14ac:dyDescent="0.2">
      <c r="A3" s="637" t="s">
        <v>890</v>
      </c>
      <c r="B3" s="637" t="s">
        <v>282</v>
      </c>
      <c r="C3" s="637" t="s">
        <v>892</v>
      </c>
      <c r="D3" s="637" t="s">
        <v>90</v>
      </c>
      <c r="E3" s="637" t="s">
        <v>91</v>
      </c>
      <c r="F3" s="637" t="s">
        <v>92</v>
      </c>
      <c r="G3" s="637" t="s">
        <v>404</v>
      </c>
      <c r="H3" s="638">
        <v>42025</v>
      </c>
      <c r="I3" s="634">
        <f>544.5*-1</f>
        <v>-544.5</v>
      </c>
      <c r="J3" s="637"/>
      <c r="K3" s="637" t="s">
        <v>304</v>
      </c>
      <c r="L3" s="638">
        <v>42026</v>
      </c>
      <c r="M3" s="637" t="s">
        <v>72</v>
      </c>
    </row>
    <row r="4" spans="1:13" x14ac:dyDescent="0.2">
      <c r="A4" s="637" t="s">
        <v>890</v>
      </c>
      <c r="B4" s="637" t="s">
        <v>282</v>
      </c>
      <c r="C4" s="637" t="s">
        <v>891</v>
      </c>
      <c r="D4" s="637" t="s">
        <v>68</v>
      </c>
      <c r="E4" s="637" t="s">
        <v>69</v>
      </c>
      <c r="F4" s="637" t="s">
        <v>70</v>
      </c>
      <c r="G4" s="637" t="s">
        <v>403</v>
      </c>
      <c r="H4" s="638">
        <v>42031</v>
      </c>
      <c r="I4" s="634">
        <v>3000</v>
      </c>
      <c r="J4" s="637"/>
      <c r="K4" s="637" t="s">
        <v>231</v>
      </c>
      <c r="L4" s="638">
        <v>42032</v>
      </c>
      <c r="M4" s="637" t="s">
        <v>72</v>
      </c>
    </row>
    <row r="5" spans="1:13" x14ac:dyDescent="0.2">
      <c r="A5" s="637" t="s">
        <v>890</v>
      </c>
      <c r="B5" s="637" t="s">
        <v>89</v>
      </c>
      <c r="C5" s="637" t="s">
        <v>891</v>
      </c>
      <c r="D5" s="637" t="s">
        <v>390</v>
      </c>
      <c r="E5" s="637" t="s">
        <v>391</v>
      </c>
      <c r="F5" s="637" t="s">
        <v>392</v>
      </c>
      <c r="G5" s="637" t="s">
        <v>393</v>
      </c>
      <c r="H5" s="638">
        <v>41995</v>
      </c>
      <c r="I5" s="634">
        <v>1639.23</v>
      </c>
      <c r="J5" s="637"/>
      <c r="K5" s="637" t="s">
        <v>132</v>
      </c>
      <c r="L5" s="638">
        <v>42017</v>
      </c>
      <c r="M5" s="637" t="s">
        <v>72</v>
      </c>
    </row>
    <row r="6" spans="1:13" x14ac:dyDescent="0.2">
      <c r="A6" s="637" t="s">
        <v>890</v>
      </c>
      <c r="B6" s="637" t="s">
        <v>89</v>
      </c>
      <c r="C6" s="637" t="s">
        <v>891</v>
      </c>
      <c r="D6" s="637" t="s">
        <v>255</v>
      </c>
      <c r="E6" s="637" t="s">
        <v>256</v>
      </c>
      <c r="F6" s="637" t="s">
        <v>257</v>
      </c>
      <c r="G6" s="637" t="s">
        <v>388</v>
      </c>
      <c r="H6" s="638">
        <v>41968</v>
      </c>
      <c r="I6" s="634">
        <v>1417.06</v>
      </c>
      <c r="J6" s="637"/>
      <c r="K6" s="637" t="s">
        <v>389</v>
      </c>
      <c r="L6" s="638">
        <v>42017</v>
      </c>
      <c r="M6" s="637" t="s">
        <v>72</v>
      </c>
    </row>
    <row r="7" spans="1:13" x14ac:dyDescent="0.2">
      <c r="A7" s="528"/>
      <c r="B7" s="528"/>
      <c r="C7" s="528"/>
      <c r="D7" s="528"/>
      <c r="E7" s="528"/>
      <c r="F7" s="528"/>
      <c r="G7" s="528"/>
      <c r="H7" s="529"/>
      <c r="I7" s="248">
        <f>SUM(I2:I6)</f>
        <v>5959.49</v>
      </c>
      <c r="J7" s="528"/>
      <c r="K7" s="528"/>
      <c r="L7" s="529"/>
      <c r="M7" s="528"/>
    </row>
    <row r="8" spans="1:13" x14ac:dyDescent="0.2">
      <c r="A8" s="528"/>
      <c r="B8" s="528"/>
      <c r="C8" s="528"/>
      <c r="D8" s="528"/>
      <c r="E8" s="528"/>
      <c r="F8" s="528"/>
      <c r="G8" s="528"/>
      <c r="H8" s="529"/>
      <c r="I8" s="634"/>
      <c r="J8" s="528"/>
      <c r="K8" s="528"/>
      <c r="L8" s="529"/>
      <c r="M8" s="528"/>
    </row>
    <row r="9" spans="1:13" x14ac:dyDescent="0.2">
      <c r="A9" s="528"/>
      <c r="B9" s="528"/>
      <c r="C9" s="528"/>
      <c r="D9" s="528"/>
      <c r="E9" s="528"/>
      <c r="F9" s="528"/>
      <c r="G9" s="528"/>
      <c r="H9" s="529"/>
      <c r="I9" s="634"/>
      <c r="J9" s="528"/>
      <c r="K9" s="528"/>
      <c r="L9" s="529"/>
      <c r="M9" s="528"/>
    </row>
    <row r="10" spans="1:13" x14ac:dyDescent="0.2">
      <c r="A10" s="528"/>
      <c r="B10" s="528"/>
      <c r="C10" s="528"/>
      <c r="D10" s="528"/>
      <c r="E10" s="528"/>
      <c r="F10" s="528"/>
      <c r="G10" s="528"/>
      <c r="H10" s="529"/>
      <c r="I10" s="634"/>
      <c r="J10" s="528"/>
      <c r="K10" s="528"/>
      <c r="L10" s="529"/>
      <c r="M10" s="528"/>
    </row>
    <row r="11" spans="1:13" x14ac:dyDescent="0.2">
      <c r="A11" s="528"/>
      <c r="B11" s="528"/>
      <c r="C11" s="528"/>
      <c r="D11" s="528"/>
      <c r="E11" s="528"/>
      <c r="F11" s="528"/>
      <c r="G11" s="528"/>
      <c r="H11" s="529"/>
      <c r="I11" s="634"/>
      <c r="J11" s="528"/>
      <c r="K11" s="528"/>
      <c r="L11" s="529"/>
      <c r="M11" s="528"/>
    </row>
    <row r="12" spans="1:13" x14ac:dyDescent="0.2">
      <c r="A12" s="528"/>
      <c r="B12" s="528"/>
      <c r="C12" s="528"/>
      <c r="D12" s="528"/>
      <c r="E12" s="528"/>
      <c r="F12" s="528"/>
      <c r="G12" s="528"/>
      <c r="H12" s="529"/>
      <c r="I12" s="634"/>
      <c r="J12" s="528"/>
      <c r="K12" s="528"/>
      <c r="L12" s="529"/>
      <c r="M12" s="528"/>
    </row>
    <row r="13" spans="1:13" x14ac:dyDescent="0.2">
      <c r="A13" s="497"/>
      <c r="B13" s="497"/>
      <c r="C13" s="497"/>
      <c r="D13" s="497"/>
      <c r="E13" s="497"/>
      <c r="F13" s="497"/>
      <c r="G13" s="497"/>
      <c r="H13" s="498"/>
      <c r="I13" s="634"/>
      <c r="J13" s="497"/>
      <c r="K13" s="497"/>
      <c r="L13" s="498"/>
      <c r="M13" s="497"/>
    </row>
    <row r="14" spans="1:13" x14ac:dyDescent="0.2">
      <c r="A14" s="104"/>
      <c r="B14" s="104"/>
      <c r="C14" s="104"/>
      <c r="D14" s="104"/>
      <c r="E14" s="105"/>
      <c r="F14" s="180"/>
      <c r="G14" s="267"/>
      <c r="H14" s="104"/>
      <c r="I14" s="635"/>
      <c r="J14" s="116"/>
      <c r="K14" s="105"/>
      <c r="L14" s="104"/>
    </row>
    <row r="15" spans="1:13" x14ac:dyDescent="0.2">
      <c r="A15" s="104"/>
      <c r="B15" s="104"/>
      <c r="C15" s="104"/>
      <c r="D15" s="104"/>
      <c r="E15" s="105"/>
      <c r="F15" s="180"/>
      <c r="G15" s="267"/>
      <c r="H15" s="104"/>
      <c r="I15" s="635"/>
      <c r="J15" s="116"/>
      <c r="K15" s="105"/>
      <c r="L15" s="104"/>
    </row>
    <row r="16" spans="1:13" x14ac:dyDescent="0.2">
      <c r="A16" s="104"/>
      <c r="B16" s="104"/>
      <c r="C16" s="104"/>
      <c r="D16" s="104"/>
      <c r="E16" s="105"/>
      <c r="F16" s="180"/>
      <c r="G16" s="267"/>
      <c r="H16" s="104"/>
      <c r="I16" s="635"/>
      <c r="J16" s="116"/>
      <c r="K16" s="105"/>
      <c r="L16" s="104"/>
    </row>
    <row r="17" spans="1:12" x14ac:dyDescent="0.2">
      <c r="A17" s="104"/>
      <c r="B17" s="104"/>
      <c r="C17" s="104"/>
      <c r="D17" s="104"/>
      <c r="E17" s="105"/>
      <c r="F17" s="180"/>
      <c r="G17" s="267"/>
      <c r="H17" s="104"/>
      <c r="I17" s="635"/>
      <c r="J17" s="116"/>
      <c r="K17" s="105"/>
      <c r="L17" s="104"/>
    </row>
    <row r="18" spans="1:12" x14ac:dyDescent="0.2">
      <c r="A18" s="104"/>
      <c r="B18" s="104"/>
      <c r="C18" s="104"/>
      <c r="D18" s="104"/>
      <c r="E18" s="105"/>
      <c r="F18" s="180"/>
      <c r="G18" s="267"/>
      <c r="H18" s="104"/>
      <c r="I18" s="635"/>
      <c r="J18" s="116"/>
      <c r="K18" s="105"/>
      <c r="L18" s="104"/>
    </row>
    <row r="19" spans="1:12" x14ac:dyDescent="0.2">
      <c r="A19" s="104"/>
      <c r="B19" s="104"/>
      <c r="C19" s="104"/>
      <c r="D19" s="104"/>
      <c r="E19" s="105"/>
      <c r="F19" s="180"/>
      <c r="G19" s="267"/>
      <c r="H19" s="104"/>
      <c r="I19" s="635"/>
      <c r="J19" s="116"/>
      <c r="K19" s="105"/>
      <c r="L19" s="104"/>
    </row>
    <row r="20" spans="1:12" x14ac:dyDescent="0.2">
      <c r="A20" s="104"/>
      <c r="B20" s="104"/>
      <c r="C20" s="104"/>
      <c r="D20" s="104"/>
      <c r="E20" s="105"/>
      <c r="F20" s="180"/>
      <c r="G20" s="267"/>
      <c r="H20" s="104"/>
      <c r="I20" s="635"/>
      <c r="J20" s="116"/>
      <c r="K20" s="105"/>
      <c r="L20" s="104"/>
    </row>
    <row r="21" spans="1:12" x14ac:dyDescent="0.2">
      <c r="A21" s="104"/>
      <c r="B21" s="104"/>
      <c r="C21" s="104"/>
      <c r="D21" s="104"/>
      <c r="E21" s="105"/>
      <c r="F21" s="180"/>
      <c r="G21" s="267"/>
      <c r="H21" s="104"/>
      <c r="I21" s="635"/>
      <c r="J21" s="116"/>
      <c r="K21" s="105"/>
      <c r="L21" s="104"/>
    </row>
    <row r="22" spans="1:12" x14ac:dyDescent="0.2">
      <c r="A22" s="104"/>
      <c r="B22" s="104"/>
      <c r="C22" s="104"/>
      <c r="D22" s="104"/>
      <c r="E22" s="105"/>
      <c r="F22" s="180"/>
      <c r="G22" s="267"/>
      <c r="H22" s="104"/>
      <c r="I22" s="635"/>
      <c r="J22" s="116"/>
      <c r="K22" s="105"/>
      <c r="L22" s="104"/>
    </row>
    <row r="23" spans="1:12" x14ac:dyDescent="0.2">
      <c r="A23" s="104"/>
      <c r="B23" s="104"/>
      <c r="C23" s="104"/>
      <c r="D23" s="104"/>
      <c r="E23" s="105"/>
      <c r="F23" s="180"/>
      <c r="G23" s="267"/>
      <c r="H23" s="104"/>
      <c r="I23" s="635"/>
      <c r="J23" s="116"/>
      <c r="K23" s="105"/>
      <c r="L23" s="104"/>
    </row>
    <row r="24" spans="1:12" x14ac:dyDescent="0.2">
      <c r="A24" s="104"/>
      <c r="B24" s="104"/>
      <c r="C24" s="104"/>
      <c r="D24" s="104"/>
      <c r="E24" s="105"/>
      <c r="F24" s="180"/>
      <c r="G24" s="267"/>
      <c r="H24" s="104"/>
      <c r="I24" s="635"/>
      <c r="J24" s="116"/>
      <c r="K24" s="105"/>
      <c r="L24" s="104"/>
    </row>
    <row r="25" spans="1:12" x14ac:dyDescent="0.2">
      <c r="A25" s="104"/>
      <c r="B25" s="104"/>
      <c r="C25" s="104"/>
      <c r="D25" s="104"/>
      <c r="E25" s="105"/>
      <c r="F25" s="180"/>
      <c r="G25" s="267"/>
      <c r="H25" s="104"/>
      <c r="I25" s="635"/>
      <c r="J25" s="116"/>
      <c r="K25" s="105"/>
      <c r="L25" s="104"/>
    </row>
    <row r="26" spans="1:12" x14ac:dyDescent="0.2">
      <c r="A26" s="104"/>
      <c r="B26" s="104"/>
      <c r="C26" s="104"/>
      <c r="D26" s="104"/>
      <c r="E26" s="105"/>
      <c r="F26" s="180"/>
      <c r="G26" s="267"/>
      <c r="H26" s="104"/>
      <c r="I26" s="635"/>
      <c r="J26" s="116"/>
      <c r="K26" s="105"/>
      <c r="L26" s="104"/>
    </row>
    <row r="27" spans="1:12" x14ac:dyDescent="0.2">
      <c r="A27" s="104"/>
      <c r="B27" s="104"/>
      <c r="C27" s="104"/>
      <c r="D27" s="104"/>
      <c r="E27" s="105"/>
      <c r="F27" s="180"/>
      <c r="G27" s="267"/>
      <c r="H27" s="104"/>
      <c r="I27" s="635"/>
      <c r="J27" s="116"/>
      <c r="K27" s="105"/>
      <c r="L27" s="104"/>
    </row>
    <row r="28" spans="1:12" x14ac:dyDescent="0.2">
      <c r="A28" s="104"/>
      <c r="B28" s="104"/>
      <c r="C28" s="104"/>
      <c r="D28" s="104"/>
      <c r="E28" s="105"/>
      <c r="F28" s="180"/>
      <c r="G28" s="267"/>
      <c r="H28" s="104"/>
      <c r="I28" s="635"/>
      <c r="J28" s="116"/>
      <c r="K28" s="105"/>
      <c r="L28" s="104"/>
    </row>
    <row r="29" spans="1:12" x14ac:dyDescent="0.2">
      <c r="A29" s="104"/>
      <c r="B29" s="104"/>
      <c r="C29" s="104"/>
      <c r="D29" s="104"/>
      <c r="E29" s="105"/>
      <c r="F29" s="180"/>
      <c r="G29" s="267"/>
      <c r="H29" s="104"/>
      <c r="I29" s="635"/>
      <c r="J29" s="116"/>
      <c r="K29" s="105"/>
      <c r="L29" s="104"/>
    </row>
    <row r="30" spans="1:12" x14ac:dyDescent="0.2">
      <c r="A30" s="104"/>
      <c r="B30" s="104"/>
      <c r="C30" s="104"/>
      <c r="D30" s="104"/>
      <c r="E30" s="105"/>
      <c r="F30" s="180"/>
      <c r="G30" s="267"/>
      <c r="H30" s="104"/>
      <c r="I30" s="635"/>
      <c r="J30" s="116"/>
      <c r="K30" s="105"/>
      <c r="L30" s="104"/>
    </row>
    <row r="31" spans="1:12" x14ac:dyDescent="0.2">
      <c r="A31" s="104"/>
      <c r="B31" s="104"/>
      <c r="C31" s="104"/>
      <c r="D31" s="104"/>
      <c r="E31" s="105"/>
      <c r="F31" s="180"/>
      <c r="G31" s="267"/>
      <c r="H31" s="104"/>
      <c r="I31" s="635"/>
      <c r="J31" s="116"/>
      <c r="K31" s="105"/>
      <c r="L31" s="104"/>
    </row>
    <row r="32" spans="1:12" x14ac:dyDescent="0.2">
      <c r="A32" s="104"/>
      <c r="B32" s="104"/>
      <c r="C32" s="104"/>
      <c r="D32" s="104"/>
      <c r="E32" s="105"/>
      <c r="F32" s="180"/>
      <c r="G32" s="267"/>
      <c r="H32" s="104"/>
      <c r="I32" s="635"/>
      <c r="J32" s="116"/>
      <c r="K32" s="105"/>
      <c r="L32" s="104"/>
    </row>
    <row r="33" spans="1:12" x14ac:dyDescent="0.2">
      <c r="A33" s="104"/>
      <c r="B33" s="104"/>
      <c r="C33" s="104"/>
      <c r="D33" s="104"/>
      <c r="E33" s="105"/>
      <c r="F33" s="180"/>
      <c r="G33" s="267"/>
      <c r="H33" s="104"/>
      <c r="I33" s="635"/>
      <c r="J33" s="116"/>
      <c r="K33" s="105"/>
      <c r="L33" s="104"/>
    </row>
    <row r="34" spans="1:12" x14ac:dyDescent="0.2">
      <c r="A34" s="104"/>
      <c r="B34" s="104"/>
      <c r="C34" s="104"/>
      <c r="D34" s="104"/>
      <c r="E34" s="105"/>
      <c r="F34" s="180"/>
      <c r="G34" s="267"/>
      <c r="H34" s="104"/>
      <c r="I34" s="635"/>
      <c r="J34" s="116"/>
      <c r="K34" s="105"/>
      <c r="L34" s="104"/>
    </row>
    <row r="35" spans="1:12" x14ac:dyDescent="0.2">
      <c r="A35" s="104"/>
      <c r="B35" s="104"/>
      <c r="C35" s="104"/>
      <c r="D35" s="104"/>
      <c r="E35" s="105"/>
      <c r="F35" s="180"/>
      <c r="G35" s="267"/>
      <c r="H35" s="104"/>
      <c r="I35" s="635"/>
      <c r="J35" s="116"/>
      <c r="K35" s="105"/>
      <c r="L35" s="104"/>
    </row>
    <row r="36" spans="1:12" x14ac:dyDescent="0.2">
      <c r="A36" s="104"/>
      <c r="B36" s="104"/>
      <c r="C36" s="104"/>
      <c r="D36" s="104"/>
      <c r="E36" s="105"/>
      <c r="F36" s="180"/>
      <c r="G36" s="267"/>
      <c r="H36" s="104"/>
      <c r="I36" s="635"/>
      <c r="J36" s="116"/>
      <c r="K36" s="105"/>
      <c r="L36" s="104"/>
    </row>
    <row r="37" spans="1:12" x14ac:dyDescent="0.2">
      <c r="A37" s="104"/>
      <c r="B37" s="104"/>
      <c r="C37" s="104"/>
      <c r="D37" s="104"/>
      <c r="E37" s="105"/>
      <c r="F37" s="180"/>
      <c r="G37" s="267"/>
      <c r="H37" s="104"/>
      <c r="I37" s="635"/>
      <c r="J37" s="116"/>
      <c r="K37" s="105"/>
      <c r="L37" s="104"/>
    </row>
    <row r="38" spans="1:12" x14ac:dyDescent="0.2">
      <c r="A38" s="104"/>
      <c r="B38" s="104"/>
      <c r="C38" s="104"/>
      <c r="D38" s="104"/>
      <c r="E38" s="105"/>
      <c r="F38" s="180"/>
      <c r="G38" s="267"/>
      <c r="H38" s="104"/>
      <c r="I38" s="635"/>
      <c r="J38" s="116"/>
      <c r="K38" s="105"/>
      <c r="L38" s="104"/>
    </row>
    <row r="39" spans="1:12" x14ac:dyDescent="0.2">
      <c r="A39" s="104"/>
      <c r="B39" s="104"/>
      <c r="C39" s="104"/>
      <c r="D39" s="104"/>
      <c r="E39" s="105"/>
      <c r="F39" s="180"/>
      <c r="G39" s="267"/>
      <c r="H39" s="104"/>
      <c r="I39" s="635"/>
      <c r="J39" s="116"/>
      <c r="K39" s="105"/>
      <c r="L39" s="104"/>
    </row>
    <row r="40" spans="1:12" x14ac:dyDescent="0.2">
      <c r="A40" s="104"/>
      <c r="B40" s="104"/>
      <c r="C40" s="104"/>
      <c r="D40" s="104"/>
      <c r="E40" s="105"/>
      <c r="F40" s="180"/>
      <c r="G40" s="267"/>
      <c r="H40" s="104"/>
      <c r="I40" s="635"/>
      <c r="J40" s="116"/>
      <c r="K40" s="105"/>
      <c r="L40" s="104"/>
    </row>
    <row r="41" spans="1:12" x14ac:dyDescent="0.2">
      <c r="A41" s="104"/>
      <c r="B41" s="104"/>
      <c r="C41" s="104"/>
      <c r="D41" s="104"/>
      <c r="E41" s="105"/>
      <c r="F41" s="180"/>
      <c r="G41" s="267"/>
      <c r="H41" s="104"/>
      <c r="I41" s="635"/>
      <c r="J41" s="116"/>
      <c r="K41" s="105"/>
      <c r="L41" s="104"/>
    </row>
    <row r="42" spans="1:12" x14ac:dyDescent="0.2">
      <c r="A42" s="104"/>
      <c r="B42" s="104"/>
      <c r="C42" s="104"/>
      <c r="D42" s="104"/>
      <c r="E42" s="105"/>
      <c r="F42" s="180"/>
      <c r="G42" s="267"/>
      <c r="H42" s="104"/>
      <c r="I42" s="635"/>
      <c r="J42" s="116"/>
      <c r="K42" s="105"/>
      <c r="L42" s="104"/>
    </row>
    <row r="43" spans="1:12" x14ac:dyDescent="0.2">
      <c r="A43" s="104"/>
      <c r="B43" s="104"/>
      <c r="C43" s="104"/>
      <c r="D43" s="104"/>
      <c r="E43" s="105"/>
      <c r="F43" s="180"/>
      <c r="G43" s="267"/>
      <c r="H43" s="104"/>
      <c r="I43" s="635"/>
      <c r="J43" s="116"/>
      <c r="K43" s="105"/>
      <c r="L43" s="104"/>
    </row>
    <row r="44" spans="1:12" x14ac:dyDescent="0.2">
      <c r="A44" s="104"/>
      <c r="B44" s="104"/>
      <c r="C44" s="104"/>
      <c r="D44" s="104"/>
      <c r="E44" s="105"/>
      <c r="F44" s="180"/>
      <c r="G44" s="267"/>
      <c r="H44" s="104"/>
      <c r="I44" s="635"/>
      <c r="J44" s="116"/>
      <c r="K44" s="105"/>
      <c r="L44" s="104"/>
    </row>
    <row r="45" spans="1:12" x14ac:dyDescent="0.2">
      <c r="A45" s="104"/>
      <c r="B45" s="104"/>
      <c r="C45" s="104"/>
      <c r="D45" s="104"/>
      <c r="E45" s="105"/>
      <c r="F45" s="180"/>
      <c r="G45" s="267"/>
      <c r="H45" s="104"/>
      <c r="I45" s="635"/>
      <c r="J45" s="116"/>
      <c r="K45" s="105"/>
      <c r="L45" s="104"/>
    </row>
    <row r="46" spans="1:12" x14ac:dyDescent="0.2">
      <c r="A46" s="104"/>
      <c r="B46" s="104"/>
      <c r="C46" s="104"/>
      <c r="D46" s="104"/>
      <c r="E46" s="105"/>
      <c r="F46" s="180"/>
      <c r="G46" s="267"/>
      <c r="H46" s="104"/>
      <c r="I46" s="635"/>
      <c r="J46" s="116"/>
      <c r="K46" s="105"/>
      <c r="L46" s="104"/>
    </row>
    <row r="47" spans="1:12" x14ac:dyDescent="0.2">
      <c r="A47" s="104"/>
      <c r="B47" s="104"/>
      <c r="C47" s="104"/>
      <c r="D47" s="104"/>
      <c r="E47" s="105"/>
      <c r="F47" s="180"/>
      <c r="G47" s="267"/>
      <c r="H47" s="104"/>
      <c r="I47" s="635"/>
      <c r="J47" s="116"/>
      <c r="K47" s="105"/>
      <c r="L47" s="104"/>
    </row>
    <row r="48" spans="1:12" x14ac:dyDescent="0.2">
      <c r="A48" s="104"/>
      <c r="B48" s="104"/>
      <c r="C48" s="104"/>
      <c r="D48" s="104"/>
      <c r="E48" s="105"/>
      <c r="F48" s="180"/>
      <c r="G48" s="267"/>
      <c r="H48" s="104"/>
      <c r="I48" s="635"/>
      <c r="J48" s="116"/>
      <c r="K48" s="105"/>
      <c r="L48" s="104"/>
    </row>
    <row r="49" spans="1:12" x14ac:dyDescent="0.2">
      <c r="A49" s="104"/>
      <c r="B49" s="104"/>
      <c r="C49" s="104"/>
      <c r="D49" s="104"/>
      <c r="E49" s="105"/>
      <c r="F49" s="180"/>
      <c r="G49" s="267"/>
      <c r="H49" s="104"/>
      <c r="I49" s="635"/>
      <c r="J49" s="116"/>
      <c r="K49" s="105"/>
      <c r="L49" s="104"/>
    </row>
    <row r="50" spans="1:12" x14ac:dyDescent="0.2">
      <c r="A50" s="104"/>
      <c r="B50" s="104"/>
      <c r="C50" s="104"/>
      <c r="D50" s="104"/>
      <c r="E50" s="105"/>
      <c r="F50" s="180"/>
      <c r="G50" s="267"/>
      <c r="H50" s="104"/>
      <c r="I50" s="635"/>
      <c r="J50" s="116"/>
      <c r="K50" s="105"/>
      <c r="L50" s="104"/>
    </row>
    <row r="51" spans="1:12" x14ac:dyDescent="0.2">
      <c r="A51" s="104"/>
      <c r="B51" s="104"/>
      <c r="C51" s="104"/>
      <c r="D51" s="104"/>
      <c r="E51" s="105"/>
      <c r="F51" s="180"/>
      <c r="G51" s="267"/>
      <c r="H51" s="104"/>
      <c r="I51" s="635"/>
      <c r="J51" s="116"/>
      <c r="K51" s="105"/>
      <c r="L51" s="104"/>
    </row>
    <row r="52" spans="1:12" x14ac:dyDescent="0.2">
      <c r="A52" s="104"/>
      <c r="B52" s="104"/>
      <c r="C52" s="104"/>
      <c r="D52" s="104"/>
      <c r="E52" s="105"/>
      <c r="F52" s="180"/>
      <c r="G52" s="267"/>
      <c r="H52" s="104"/>
      <c r="I52" s="635"/>
      <c r="J52" s="116"/>
      <c r="K52" s="105"/>
      <c r="L52" s="104"/>
    </row>
    <row r="53" spans="1:12" x14ac:dyDescent="0.2">
      <c r="A53" s="104"/>
      <c r="B53" s="104"/>
      <c r="C53" s="104"/>
      <c r="D53" s="104"/>
      <c r="E53" s="105"/>
      <c r="F53" s="180"/>
      <c r="G53" s="267"/>
      <c r="H53" s="104"/>
      <c r="I53" s="635"/>
      <c r="J53" s="116"/>
      <c r="K53" s="105"/>
      <c r="L53" s="104"/>
    </row>
    <row r="54" spans="1:12" x14ac:dyDescent="0.2">
      <c r="A54" s="104"/>
      <c r="B54" s="104"/>
      <c r="C54" s="104"/>
      <c r="D54" s="104"/>
      <c r="E54" s="105"/>
      <c r="F54" s="180"/>
      <c r="G54" s="267"/>
      <c r="H54" s="104"/>
      <c r="I54" s="635"/>
      <c r="J54" s="116"/>
      <c r="K54" s="105"/>
      <c r="L54" s="104"/>
    </row>
    <row r="55" spans="1:12" x14ac:dyDescent="0.2">
      <c r="A55" s="104"/>
      <c r="B55" s="104"/>
      <c r="C55" s="104"/>
      <c r="D55" s="104"/>
      <c r="E55" s="105"/>
      <c r="F55" s="180"/>
      <c r="G55" s="267"/>
      <c r="H55" s="104"/>
      <c r="I55" s="635"/>
      <c r="J55" s="116"/>
      <c r="K55" s="105"/>
      <c r="L55" s="104"/>
    </row>
    <row r="56" spans="1:12" x14ac:dyDescent="0.2">
      <c r="A56" s="104"/>
      <c r="B56" s="104"/>
      <c r="C56" s="104"/>
      <c r="D56" s="104"/>
      <c r="E56" s="105"/>
      <c r="F56" s="180"/>
      <c r="G56" s="267"/>
      <c r="H56" s="104"/>
      <c r="I56" s="635"/>
      <c r="J56" s="116"/>
      <c r="K56" s="105"/>
      <c r="L56" s="104"/>
    </row>
    <row r="57" spans="1:12" x14ac:dyDescent="0.2">
      <c r="A57" s="104"/>
      <c r="B57" s="104"/>
      <c r="C57" s="104"/>
      <c r="D57" s="104"/>
      <c r="E57" s="105"/>
      <c r="F57" s="180"/>
      <c r="G57" s="267"/>
      <c r="H57" s="104"/>
      <c r="I57" s="635"/>
      <c r="J57" s="116"/>
      <c r="K57" s="105"/>
      <c r="L57" s="104"/>
    </row>
    <row r="58" spans="1:12" x14ac:dyDescent="0.2">
      <c r="A58" s="104"/>
      <c r="B58" s="104"/>
      <c r="C58" s="104"/>
      <c r="D58" s="104"/>
      <c r="E58" s="105"/>
      <c r="F58" s="180"/>
      <c r="G58" s="267"/>
      <c r="H58" s="104"/>
      <c r="I58" s="635"/>
      <c r="J58" s="116"/>
      <c r="K58" s="105"/>
      <c r="L58" s="104"/>
    </row>
    <row r="59" spans="1:12" x14ac:dyDescent="0.2">
      <c r="A59" s="104"/>
      <c r="B59" s="104"/>
      <c r="C59" s="104"/>
      <c r="D59" s="104"/>
      <c r="E59" s="105"/>
      <c r="F59" s="180"/>
      <c r="G59" s="267"/>
      <c r="H59" s="104"/>
      <c r="I59" s="635"/>
      <c r="J59" s="116"/>
      <c r="K59" s="105"/>
      <c r="L59" s="104"/>
    </row>
    <row r="60" spans="1:12" x14ac:dyDescent="0.2">
      <c r="A60" s="104"/>
      <c r="B60" s="104"/>
      <c r="C60" s="104"/>
      <c r="D60" s="104"/>
      <c r="E60" s="105"/>
      <c r="F60" s="180"/>
      <c r="G60" s="267"/>
      <c r="H60" s="104"/>
      <c r="I60" s="635"/>
      <c r="J60" s="116"/>
      <c r="K60" s="105"/>
      <c r="L60" s="104"/>
    </row>
    <row r="61" spans="1:12" x14ac:dyDescent="0.2">
      <c r="A61" s="104"/>
      <c r="B61" s="104"/>
      <c r="C61" s="104"/>
      <c r="D61" s="104"/>
      <c r="E61" s="105"/>
      <c r="F61" s="180"/>
      <c r="G61" s="267"/>
      <c r="H61" s="104"/>
      <c r="I61" s="635"/>
      <c r="J61" s="116"/>
      <c r="K61" s="105"/>
      <c r="L61" s="104"/>
    </row>
    <row r="62" spans="1:12" x14ac:dyDescent="0.2">
      <c r="A62" s="104"/>
      <c r="B62" s="104"/>
      <c r="C62" s="104"/>
      <c r="D62" s="104"/>
      <c r="E62" s="105"/>
      <c r="F62" s="180"/>
      <c r="G62" s="267"/>
      <c r="H62" s="104"/>
      <c r="I62" s="635"/>
      <c r="J62" s="116"/>
      <c r="K62" s="105"/>
      <c r="L62" s="104"/>
    </row>
    <row r="63" spans="1:12" x14ac:dyDescent="0.2">
      <c r="A63" s="104"/>
      <c r="B63" s="104"/>
      <c r="C63" s="104"/>
      <c r="D63" s="104"/>
      <c r="E63" s="105"/>
      <c r="F63" s="180"/>
      <c r="G63" s="267"/>
      <c r="H63" s="104"/>
      <c r="I63" s="635"/>
      <c r="J63" s="116"/>
      <c r="K63" s="105"/>
      <c r="L63" s="104"/>
    </row>
    <row r="64" spans="1:12" x14ac:dyDescent="0.2">
      <c r="A64" s="104"/>
      <c r="B64" s="104"/>
      <c r="C64" s="104"/>
      <c r="D64" s="104"/>
      <c r="E64" s="105"/>
      <c r="F64" s="180"/>
      <c r="G64" s="267"/>
      <c r="H64" s="104"/>
      <c r="I64" s="635"/>
      <c r="J64" s="116"/>
      <c r="K64" s="105"/>
      <c r="L64" s="104"/>
    </row>
    <row r="65" spans="1:12" x14ac:dyDescent="0.2">
      <c r="A65" s="104"/>
      <c r="B65" s="104"/>
      <c r="C65" s="104"/>
      <c r="D65" s="104"/>
      <c r="E65" s="105"/>
      <c r="F65" s="180"/>
      <c r="G65" s="267"/>
      <c r="H65" s="104"/>
      <c r="I65" s="635"/>
      <c r="J65" s="116"/>
      <c r="K65" s="105"/>
      <c r="L65" s="104"/>
    </row>
    <row r="66" spans="1:12" x14ac:dyDescent="0.2">
      <c r="A66" s="104"/>
      <c r="B66" s="104"/>
      <c r="C66" s="104"/>
      <c r="D66" s="104"/>
      <c r="E66" s="105"/>
      <c r="F66" s="180"/>
      <c r="G66" s="267"/>
      <c r="H66" s="104"/>
      <c r="I66" s="635"/>
      <c r="J66" s="116"/>
      <c r="K66" s="105"/>
      <c r="L66" s="104"/>
    </row>
    <row r="67" spans="1:12" x14ac:dyDescent="0.2">
      <c r="A67" s="104"/>
      <c r="B67" s="104"/>
      <c r="C67" s="104"/>
      <c r="D67" s="104"/>
      <c r="E67" s="105"/>
      <c r="F67" s="180"/>
      <c r="G67" s="267"/>
      <c r="H67" s="104"/>
      <c r="I67" s="635"/>
      <c r="J67" s="116"/>
      <c r="K67" s="105"/>
      <c r="L67" s="104"/>
    </row>
    <row r="68" spans="1:12" x14ac:dyDescent="0.2">
      <c r="A68" s="104"/>
      <c r="B68" s="104"/>
      <c r="C68" s="104"/>
      <c r="D68" s="104"/>
      <c r="E68" s="105"/>
      <c r="F68" s="180"/>
      <c r="G68" s="267"/>
      <c r="H68" s="104"/>
      <c r="I68" s="635"/>
      <c r="J68" s="116"/>
      <c r="K68" s="105"/>
      <c r="L68" s="104"/>
    </row>
    <row r="69" spans="1:12" x14ac:dyDescent="0.2">
      <c r="A69" s="104"/>
      <c r="B69" s="104"/>
      <c r="C69" s="104"/>
      <c r="D69" s="104"/>
      <c r="E69" s="105"/>
      <c r="F69" s="180"/>
      <c r="G69" s="267"/>
      <c r="H69" s="104"/>
      <c r="I69" s="635"/>
      <c r="J69" s="116"/>
      <c r="K69" s="105"/>
      <c r="L69" s="104"/>
    </row>
    <row r="70" spans="1:12" x14ac:dyDescent="0.2">
      <c r="A70" s="104"/>
      <c r="B70" s="104"/>
      <c r="C70" s="104"/>
      <c r="D70" s="104"/>
      <c r="E70" s="105"/>
      <c r="F70" s="180"/>
      <c r="G70" s="267"/>
      <c r="H70" s="104"/>
      <c r="I70" s="635"/>
      <c r="J70" s="116"/>
      <c r="K70" s="105"/>
      <c r="L70" s="104"/>
    </row>
    <row r="71" spans="1:12" x14ac:dyDescent="0.2">
      <c r="A71" s="104"/>
      <c r="B71" s="104"/>
      <c r="C71" s="104"/>
      <c r="D71" s="104"/>
      <c r="E71" s="105"/>
      <c r="F71" s="180"/>
      <c r="G71" s="267"/>
      <c r="H71" s="104"/>
      <c r="I71" s="635"/>
      <c r="J71" s="116"/>
      <c r="K71" s="105"/>
      <c r="L71" s="104"/>
    </row>
    <row r="72" spans="1:12" x14ac:dyDescent="0.2">
      <c r="A72" s="104"/>
      <c r="B72" s="104"/>
      <c r="C72" s="104"/>
      <c r="D72" s="104"/>
      <c r="E72" s="105"/>
      <c r="F72" s="180"/>
      <c r="G72" s="267"/>
      <c r="H72" s="104"/>
      <c r="I72" s="635"/>
      <c r="J72" s="116"/>
      <c r="K72" s="105"/>
      <c r="L72" s="104"/>
    </row>
    <row r="73" spans="1:12" x14ac:dyDescent="0.2">
      <c r="A73" s="104"/>
      <c r="B73" s="104"/>
      <c r="C73" s="104"/>
      <c r="D73" s="104"/>
      <c r="E73" s="105"/>
      <c r="F73" s="180"/>
      <c r="G73" s="267"/>
      <c r="H73" s="104"/>
      <c r="I73" s="635"/>
      <c r="J73" s="116"/>
      <c r="K73" s="105"/>
      <c r="L73" s="104"/>
    </row>
    <row r="74" spans="1:12" x14ac:dyDescent="0.2">
      <c r="A74" s="104"/>
      <c r="B74" s="104"/>
      <c r="C74" s="104"/>
      <c r="D74" s="104"/>
      <c r="E74" s="105"/>
      <c r="F74" s="180"/>
      <c r="G74" s="267"/>
      <c r="H74" s="104"/>
      <c r="I74" s="635"/>
      <c r="J74" s="116"/>
      <c r="K74" s="105"/>
      <c r="L74" s="104"/>
    </row>
    <row r="75" spans="1:12" x14ac:dyDescent="0.2">
      <c r="A75" s="104"/>
      <c r="B75" s="104"/>
      <c r="C75" s="104"/>
      <c r="D75" s="104"/>
      <c r="E75" s="105"/>
      <c r="F75" s="180"/>
      <c r="G75" s="267"/>
      <c r="H75" s="104"/>
      <c r="I75" s="635"/>
      <c r="J75" s="116"/>
      <c r="K75" s="105"/>
      <c r="L75" s="104"/>
    </row>
    <row r="76" spans="1:12" x14ac:dyDescent="0.2">
      <c r="A76" s="104"/>
      <c r="B76" s="104"/>
      <c r="C76" s="104"/>
      <c r="D76" s="104"/>
      <c r="E76" s="105"/>
      <c r="F76" s="180"/>
      <c r="G76" s="267"/>
      <c r="H76" s="104"/>
      <c r="I76" s="635"/>
      <c r="J76" s="116"/>
      <c r="K76" s="105"/>
      <c r="L76" s="104"/>
    </row>
    <row r="77" spans="1:12" x14ac:dyDescent="0.2">
      <c r="A77" s="104"/>
      <c r="B77" s="104"/>
      <c r="C77" s="104"/>
      <c r="D77" s="104"/>
      <c r="E77" s="105"/>
      <c r="F77" s="180"/>
      <c r="G77" s="267"/>
      <c r="H77" s="104"/>
      <c r="I77" s="635"/>
      <c r="J77" s="116"/>
      <c r="K77" s="105"/>
      <c r="L77" s="104"/>
    </row>
    <row r="78" spans="1:12" x14ac:dyDescent="0.2">
      <c r="A78" s="104"/>
      <c r="B78" s="104"/>
      <c r="C78" s="104"/>
      <c r="D78" s="104"/>
      <c r="E78" s="105"/>
      <c r="F78" s="180"/>
      <c r="G78" s="267"/>
      <c r="H78" s="104"/>
      <c r="I78" s="635"/>
      <c r="J78" s="116"/>
      <c r="K78" s="105"/>
      <c r="L78" s="104"/>
    </row>
    <row r="79" spans="1:12" x14ac:dyDescent="0.2">
      <c r="A79" s="104"/>
      <c r="B79" s="104"/>
      <c r="C79" s="104"/>
      <c r="D79" s="104"/>
      <c r="E79" s="105"/>
      <c r="F79" s="180"/>
      <c r="G79" s="267"/>
      <c r="H79" s="104"/>
      <c r="I79" s="635"/>
      <c r="J79" s="116"/>
      <c r="K79" s="105"/>
      <c r="L79" s="104"/>
    </row>
    <row r="80" spans="1:12" x14ac:dyDescent="0.2">
      <c r="A80" s="104"/>
      <c r="B80" s="104"/>
      <c r="C80" s="104"/>
      <c r="D80" s="104"/>
      <c r="E80" s="105"/>
      <c r="F80" s="180"/>
      <c r="G80" s="267"/>
      <c r="H80" s="104"/>
      <c r="I80" s="635"/>
      <c r="J80" s="116"/>
      <c r="K80" s="105"/>
      <c r="L80" s="104"/>
    </row>
    <row r="81" spans="1:12" x14ac:dyDescent="0.2">
      <c r="A81" s="104"/>
      <c r="B81" s="104"/>
      <c r="C81" s="104"/>
      <c r="D81" s="104"/>
      <c r="E81" s="105"/>
      <c r="F81" s="180"/>
      <c r="G81" s="267"/>
      <c r="H81" s="104"/>
      <c r="I81" s="635"/>
      <c r="J81" s="116"/>
      <c r="K81" s="105"/>
      <c r="L81" s="104"/>
    </row>
    <row r="82" spans="1:12" x14ac:dyDescent="0.2">
      <c r="A82" s="104"/>
      <c r="B82" s="104"/>
      <c r="C82" s="104"/>
      <c r="D82" s="104"/>
      <c r="E82" s="105"/>
      <c r="F82" s="180"/>
      <c r="G82" s="267"/>
      <c r="H82" s="104"/>
      <c r="I82" s="635"/>
      <c r="J82" s="116"/>
      <c r="K82" s="105"/>
      <c r="L82" s="104"/>
    </row>
    <row r="83" spans="1:12" x14ac:dyDescent="0.2">
      <c r="A83" s="104"/>
      <c r="B83" s="104"/>
      <c r="C83" s="104"/>
      <c r="D83" s="104"/>
      <c r="E83" s="105"/>
      <c r="F83" s="180"/>
      <c r="G83" s="267"/>
      <c r="H83" s="104"/>
      <c r="I83" s="635"/>
      <c r="J83" s="116"/>
      <c r="K83" s="105"/>
      <c r="L83" s="104"/>
    </row>
    <row r="84" spans="1:12" x14ac:dyDescent="0.2">
      <c r="A84" s="104"/>
      <c r="B84" s="104"/>
      <c r="C84" s="104"/>
      <c r="D84" s="104"/>
      <c r="E84" s="105"/>
      <c r="F84" s="180"/>
      <c r="G84" s="267"/>
      <c r="H84" s="104"/>
      <c r="I84" s="635"/>
      <c r="J84" s="116"/>
      <c r="K84" s="105"/>
      <c r="L84" s="104"/>
    </row>
    <row r="85" spans="1:12" x14ac:dyDescent="0.2">
      <c r="A85" s="104"/>
      <c r="B85" s="104"/>
      <c r="C85" s="104"/>
      <c r="D85" s="104"/>
      <c r="E85" s="105"/>
      <c r="F85" s="180"/>
      <c r="G85" s="267"/>
      <c r="H85" s="104"/>
      <c r="I85" s="635"/>
      <c r="J85" s="116"/>
      <c r="K85" s="105"/>
      <c r="L85" s="104"/>
    </row>
    <row r="86" spans="1:12" x14ac:dyDescent="0.2">
      <c r="A86" s="104"/>
      <c r="B86" s="104"/>
      <c r="C86" s="104"/>
      <c r="D86" s="104"/>
      <c r="E86" s="105"/>
      <c r="F86" s="180"/>
      <c r="G86" s="267"/>
      <c r="H86" s="104"/>
      <c r="I86" s="635"/>
      <c r="J86" s="116"/>
      <c r="K86" s="105"/>
      <c r="L86" s="104"/>
    </row>
    <row r="87" spans="1:12" x14ac:dyDescent="0.2">
      <c r="A87" s="104"/>
      <c r="B87" s="104"/>
      <c r="C87" s="104"/>
      <c r="D87" s="104"/>
      <c r="E87" s="105"/>
      <c r="F87" s="180"/>
      <c r="G87" s="267"/>
      <c r="H87" s="104"/>
      <c r="I87" s="635"/>
      <c r="J87" s="116"/>
      <c r="K87" s="105"/>
      <c r="L87" s="104"/>
    </row>
    <row r="88" spans="1:12" x14ac:dyDescent="0.2">
      <c r="A88" s="104"/>
      <c r="B88" s="104"/>
      <c r="C88" s="104"/>
      <c r="D88" s="104"/>
      <c r="E88" s="105"/>
      <c r="F88" s="180"/>
      <c r="G88" s="267"/>
      <c r="H88" s="104"/>
      <c r="I88" s="635"/>
      <c r="J88" s="116"/>
      <c r="K88" s="105"/>
      <c r="L88" s="104"/>
    </row>
    <row r="89" spans="1:12" x14ac:dyDescent="0.2">
      <c r="A89" s="104"/>
      <c r="B89" s="104"/>
      <c r="C89" s="104"/>
      <c r="D89" s="104"/>
      <c r="E89" s="105"/>
      <c r="F89" s="180"/>
      <c r="G89" s="267"/>
      <c r="H89" s="104"/>
      <c r="I89" s="635"/>
      <c r="J89" s="116"/>
      <c r="K89" s="105"/>
      <c r="L89" s="104"/>
    </row>
    <row r="90" spans="1:12" x14ac:dyDescent="0.2">
      <c r="A90" s="104"/>
      <c r="B90" s="104"/>
      <c r="C90" s="104"/>
      <c r="D90" s="104"/>
      <c r="E90" s="105"/>
      <c r="F90" s="180"/>
      <c r="G90" s="267"/>
      <c r="H90" s="104"/>
      <c r="I90" s="635"/>
      <c r="J90" s="116"/>
      <c r="K90" s="105"/>
      <c r="L90" s="104"/>
    </row>
    <row r="91" spans="1:12" x14ac:dyDescent="0.2">
      <c r="A91" s="104"/>
      <c r="B91" s="104"/>
      <c r="C91" s="104"/>
      <c r="D91" s="104"/>
      <c r="E91" s="105"/>
      <c r="F91" s="180"/>
      <c r="G91" s="267"/>
      <c r="H91" s="104"/>
      <c r="I91" s="635"/>
      <c r="J91" s="116"/>
      <c r="K91" s="105"/>
      <c r="L91" s="104"/>
    </row>
    <row r="92" spans="1:12" x14ac:dyDescent="0.2">
      <c r="A92" s="104"/>
      <c r="B92" s="104"/>
      <c r="C92" s="104"/>
      <c r="D92" s="104"/>
      <c r="E92" s="105"/>
      <c r="F92" s="180"/>
      <c r="G92" s="267"/>
      <c r="H92" s="104"/>
      <c r="I92" s="635"/>
      <c r="J92" s="116"/>
      <c r="K92" s="105"/>
      <c r="L92" s="104"/>
    </row>
    <row r="93" spans="1:12" x14ac:dyDescent="0.2">
      <c r="A93" s="104"/>
      <c r="B93" s="104"/>
      <c r="C93" s="104"/>
      <c r="D93" s="104"/>
      <c r="E93" s="105"/>
      <c r="F93" s="180"/>
      <c r="G93" s="267"/>
      <c r="H93" s="104"/>
      <c r="I93" s="635"/>
      <c r="J93" s="116"/>
      <c r="K93" s="105"/>
      <c r="L93" s="104"/>
    </row>
    <row r="94" spans="1:12" x14ac:dyDescent="0.2">
      <c r="A94" s="104"/>
      <c r="B94" s="104"/>
      <c r="C94" s="104"/>
      <c r="D94" s="104"/>
      <c r="E94" s="105"/>
      <c r="F94" s="180"/>
      <c r="G94" s="267"/>
      <c r="H94" s="104"/>
      <c r="I94" s="635"/>
      <c r="J94" s="116"/>
      <c r="K94" s="105"/>
      <c r="L94" s="104"/>
    </row>
    <row r="95" spans="1:12" x14ac:dyDescent="0.2">
      <c r="A95" s="104"/>
      <c r="B95" s="104"/>
      <c r="C95" s="104"/>
      <c r="D95" s="104"/>
      <c r="E95" s="105"/>
      <c r="F95" s="180"/>
      <c r="G95" s="267"/>
      <c r="H95" s="104"/>
      <c r="I95" s="635"/>
      <c r="J95" s="116"/>
      <c r="K95" s="105"/>
      <c r="L95" s="104"/>
    </row>
    <row r="96" spans="1:12" x14ac:dyDescent="0.2">
      <c r="A96" s="104"/>
      <c r="B96" s="104"/>
      <c r="C96" s="104"/>
      <c r="D96" s="104"/>
      <c r="E96" s="105"/>
      <c r="F96" s="180"/>
      <c r="G96" s="267"/>
      <c r="H96" s="104"/>
      <c r="I96" s="635"/>
      <c r="J96" s="116"/>
      <c r="K96" s="105"/>
      <c r="L96" s="104"/>
    </row>
    <row r="97" spans="1:12" x14ac:dyDescent="0.2">
      <c r="A97" s="104"/>
      <c r="B97" s="104"/>
      <c r="C97" s="104"/>
      <c r="D97" s="104"/>
      <c r="E97" s="105"/>
      <c r="F97" s="180"/>
      <c r="G97" s="267"/>
      <c r="H97" s="104"/>
      <c r="I97" s="635"/>
      <c r="J97" s="116"/>
      <c r="K97" s="105"/>
      <c r="L97" s="104"/>
    </row>
    <row r="98" spans="1:12" x14ac:dyDescent="0.2">
      <c r="A98" s="104"/>
      <c r="B98" s="104"/>
      <c r="C98" s="104"/>
      <c r="D98" s="104"/>
      <c r="E98" s="105"/>
      <c r="F98" s="180"/>
      <c r="G98" s="267"/>
      <c r="H98" s="104"/>
      <c r="I98" s="635"/>
      <c r="J98" s="116"/>
      <c r="K98" s="105"/>
      <c r="L98" s="104"/>
    </row>
  </sheetData>
  <sortState ref="A2:M342">
    <sortCondition ref="B2:B342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8"/>
  <dimension ref="A1:M205"/>
  <sheetViews>
    <sheetView workbookViewId="0">
      <selection activeCell="I2" sqref="I2"/>
    </sheetView>
  </sheetViews>
  <sheetFormatPr defaultColWidth="11.42578125" defaultRowHeight="12.75" x14ac:dyDescent="0.2"/>
  <cols>
    <col min="1" max="1" width="8.28515625" customWidth="1"/>
    <col min="2" max="2" width="10.42578125" customWidth="1"/>
    <col min="3" max="3" width="4.5703125" customWidth="1"/>
    <col min="4" max="4" width="7" customWidth="1"/>
    <col min="9" max="9" width="11.42578125" style="101"/>
    <col min="10" max="10" width="23.42578125" customWidth="1"/>
  </cols>
  <sheetData>
    <row r="1" spans="1:13" x14ac:dyDescent="0.2">
      <c r="A1" s="339" t="s">
        <v>888</v>
      </c>
      <c r="B1" s="339" t="s">
        <v>0</v>
      </c>
      <c r="C1" s="339" t="s">
        <v>889</v>
      </c>
      <c r="D1" s="339" t="s">
        <v>1</v>
      </c>
      <c r="E1" s="339" t="s">
        <v>31</v>
      </c>
      <c r="F1" s="339" t="s">
        <v>32</v>
      </c>
      <c r="G1" s="339" t="s">
        <v>40</v>
      </c>
      <c r="H1" s="339" t="s">
        <v>33</v>
      </c>
      <c r="I1" s="337" t="s">
        <v>2</v>
      </c>
      <c r="J1" s="339" t="s">
        <v>36</v>
      </c>
      <c r="K1" s="339" t="s">
        <v>3</v>
      </c>
      <c r="L1" s="339" t="s">
        <v>34</v>
      </c>
      <c r="M1" s="339" t="s">
        <v>35</v>
      </c>
    </row>
    <row r="2" spans="1:13" x14ac:dyDescent="0.2">
      <c r="A2" s="178"/>
      <c r="B2" s="178"/>
      <c r="C2" s="178"/>
      <c r="D2" s="178"/>
      <c r="E2" s="179"/>
      <c r="F2" s="177"/>
      <c r="G2" s="178"/>
      <c r="H2" s="178"/>
      <c r="I2" s="248"/>
      <c r="J2" s="178"/>
    </row>
    <row r="3" spans="1:13" x14ac:dyDescent="0.2">
      <c r="A3" s="178"/>
      <c r="B3" s="178"/>
      <c r="C3" s="178"/>
      <c r="D3" s="178"/>
      <c r="E3" s="179"/>
      <c r="F3" s="177"/>
      <c r="G3" s="178"/>
      <c r="H3" s="178"/>
      <c r="I3" s="338"/>
      <c r="J3" s="178"/>
    </row>
    <row r="4" spans="1:13" x14ac:dyDescent="0.2">
      <c r="A4" s="178"/>
      <c r="B4" s="178"/>
      <c r="C4" s="178"/>
      <c r="D4" s="178"/>
      <c r="E4" s="179"/>
      <c r="F4" s="177"/>
      <c r="G4" s="178"/>
      <c r="H4" s="178"/>
      <c r="I4" s="338"/>
      <c r="J4" s="178"/>
    </row>
    <row r="5" spans="1:13" x14ac:dyDescent="0.2">
      <c r="A5" s="178"/>
      <c r="B5" s="178"/>
      <c r="C5" s="178"/>
      <c r="D5" s="178"/>
      <c r="E5" s="179"/>
      <c r="F5" s="177"/>
      <c r="G5" s="178"/>
      <c r="H5" s="178"/>
      <c r="I5" s="338"/>
      <c r="J5" s="178"/>
    </row>
    <row r="6" spans="1:13" x14ac:dyDescent="0.2">
      <c r="A6" s="178"/>
      <c r="B6" s="178"/>
      <c r="C6" s="178"/>
      <c r="D6" s="178"/>
      <c r="E6" s="179"/>
      <c r="F6" s="177"/>
      <c r="G6" s="178"/>
      <c r="H6" s="178"/>
      <c r="I6" s="338"/>
      <c r="J6" s="178"/>
    </row>
    <row r="7" spans="1:13" x14ac:dyDescent="0.2">
      <c r="A7" s="178"/>
      <c r="B7" s="178"/>
      <c r="C7" s="178"/>
      <c r="D7" s="178"/>
      <c r="E7" s="179"/>
      <c r="F7" s="177"/>
      <c r="G7" s="178"/>
      <c r="H7" s="178"/>
      <c r="I7" s="338"/>
      <c r="J7" s="178"/>
    </row>
    <row r="8" spans="1:13" x14ac:dyDescent="0.2">
      <c r="A8" s="415"/>
      <c r="B8" s="415"/>
      <c r="C8" s="415"/>
      <c r="D8" s="415"/>
      <c r="E8" s="415"/>
      <c r="F8" s="415"/>
      <c r="G8" s="415"/>
      <c r="H8" s="416"/>
      <c r="I8" s="417"/>
      <c r="J8" s="415"/>
      <c r="K8" s="415"/>
      <c r="L8" s="416"/>
      <c r="M8" s="415"/>
    </row>
    <row r="9" spans="1:13" x14ac:dyDescent="0.2">
      <c r="A9" s="415"/>
      <c r="B9" s="415"/>
      <c r="C9" s="415"/>
      <c r="D9" s="415"/>
      <c r="E9" s="415"/>
      <c r="F9" s="415"/>
      <c r="G9" s="415"/>
      <c r="H9" s="416"/>
      <c r="I9" s="417"/>
      <c r="J9" s="415"/>
      <c r="K9" s="415"/>
      <c r="L9" s="416"/>
      <c r="M9" s="415"/>
    </row>
    <row r="10" spans="1:13" x14ac:dyDescent="0.2">
      <c r="A10" s="178"/>
      <c r="B10" s="178"/>
      <c r="C10" s="178"/>
      <c r="D10" s="178"/>
      <c r="E10" s="179"/>
      <c r="F10" s="177"/>
      <c r="G10" s="178"/>
      <c r="H10" s="178"/>
      <c r="I10" s="338"/>
      <c r="J10" s="178"/>
    </row>
    <row r="11" spans="1:13" x14ac:dyDescent="0.2">
      <c r="A11" s="178"/>
      <c r="B11" s="178"/>
      <c r="C11" s="178"/>
      <c r="D11" s="178"/>
      <c r="E11" s="179"/>
      <c r="F11" s="177"/>
      <c r="G11" s="178"/>
      <c r="H11" s="178"/>
      <c r="I11" s="338"/>
      <c r="J11" s="178"/>
    </row>
    <row r="12" spans="1:13" x14ac:dyDescent="0.2">
      <c r="A12" s="178"/>
      <c r="B12" s="178"/>
      <c r="C12" s="178"/>
      <c r="D12" s="178"/>
      <c r="E12" s="179"/>
      <c r="F12" s="177"/>
      <c r="G12" s="178"/>
      <c r="H12" s="178"/>
      <c r="I12" s="338"/>
      <c r="J12" s="178"/>
    </row>
    <row r="13" spans="1:13" x14ac:dyDescent="0.2">
      <c r="A13" s="178"/>
      <c r="B13" s="178"/>
      <c r="C13" s="178"/>
      <c r="D13" s="178"/>
      <c r="E13" s="179"/>
      <c r="F13" s="177"/>
      <c r="G13" s="178"/>
      <c r="H13" s="178"/>
      <c r="I13" s="338"/>
      <c r="J13" s="178"/>
    </row>
    <row r="14" spans="1:13" x14ac:dyDescent="0.2">
      <c r="A14" s="178"/>
      <c r="B14" s="178"/>
      <c r="C14" s="178"/>
      <c r="D14" s="178"/>
      <c r="E14" s="179"/>
      <c r="F14" s="177"/>
      <c r="G14" s="178"/>
      <c r="H14" s="178"/>
      <c r="I14" s="338"/>
      <c r="J14" s="178"/>
    </row>
    <row r="15" spans="1:13" x14ac:dyDescent="0.2">
      <c r="A15" s="178"/>
      <c r="B15" s="178"/>
      <c r="C15" s="178"/>
      <c r="D15" s="178"/>
      <c r="E15" s="179"/>
      <c r="F15" s="177"/>
      <c r="G15" s="178"/>
      <c r="H15" s="178"/>
      <c r="I15" s="338"/>
      <c r="J15" s="178"/>
    </row>
    <row r="16" spans="1:13" x14ac:dyDescent="0.2">
      <c r="A16" s="178"/>
      <c r="B16" s="178"/>
      <c r="C16" s="178"/>
      <c r="D16" s="178"/>
      <c r="E16" s="179"/>
      <c r="F16" s="177"/>
      <c r="G16" s="178"/>
      <c r="H16" s="178"/>
      <c r="I16" s="338"/>
      <c r="J16" s="178"/>
    </row>
    <row r="17" spans="1:10" x14ac:dyDescent="0.2">
      <c r="A17" s="178"/>
      <c r="B17" s="178"/>
      <c r="C17" s="178"/>
      <c r="D17" s="178"/>
      <c r="E17" s="179"/>
      <c r="F17" s="177"/>
      <c r="G17" s="178"/>
      <c r="H17" s="178"/>
      <c r="I17" s="338"/>
      <c r="J17" s="178"/>
    </row>
    <row r="18" spans="1:10" x14ac:dyDescent="0.2">
      <c r="A18" s="178"/>
      <c r="B18" s="178"/>
      <c r="C18" s="178"/>
      <c r="D18" s="178"/>
      <c r="E18" s="179"/>
      <c r="F18" s="177"/>
      <c r="G18" s="178"/>
      <c r="H18" s="178"/>
      <c r="I18" s="338"/>
      <c r="J18" s="178"/>
    </row>
    <row r="19" spans="1:10" x14ac:dyDescent="0.2">
      <c r="A19" s="178"/>
      <c r="B19" s="178"/>
      <c r="C19" s="178"/>
      <c r="D19" s="178"/>
      <c r="E19" s="179"/>
      <c r="F19" s="177"/>
      <c r="G19" s="178"/>
      <c r="H19" s="178"/>
      <c r="I19" s="338"/>
      <c r="J19" s="178"/>
    </row>
    <row r="20" spans="1:10" x14ac:dyDescent="0.2">
      <c r="A20" s="178"/>
      <c r="B20" s="178"/>
      <c r="C20" s="178"/>
      <c r="D20" s="178"/>
      <c r="E20" s="179"/>
      <c r="F20" s="177"/>
      <c r="G20" s="178"/>
      <c r="H20" s="178"/>
      <c r="I20" s="338"/>
      <c r="J20" s="178"/>
    </row>
    <row r="21" spans="1:10" x14ac:dyDescent="0.2">
      <c r="A21" s="178"/>
      <c r="B21" s="178"/>
      <c r="C21" s="178"/>
      <c r="D21" s="178"/>
      <c r="E21" s="179"/>
      <c r="F21" s="177"/>
      <c r="G21" s="178"/>
      <c r="H21" s="178"/>
      <c r="I21" s="338"/>
      <c r="J21" s="178"/>
    </row>
    <row r="22" spans="1:10" x14ac:dyDescent="0.2">
      <c r="A22" s="178"/>
      <c r="B22" s="178"/>
      <c r="C22" s="178"/>
      <c r="D22" s="178"/>
      <c r="E22" s="179"/>
      <c r="F22" s="177"/>
      <c r="G22" s="178"/>
      <c r="H22" s="178"/>
      <c r="I22" s="338"/>
      <c r="J22" s="178"/>
    </row>
    <row r="23" spans="1:10" x14ac:dyDescent="0.2">
      <c r="A23" s="178"/>
      <c r="B23" s="178"/>
      <c r="C23" s="178"/>
      <c r="D23" s="178"/>
      <c r="E23" s="179"/>
      <c r="F23" s="177"/>
      <c r="G23" s="178"/>
      <c r="H23" s="178"/>
      <c r="I23" s="338"/>
      <c r="J23" s="178"/>
    </row>
    <row r="24" spans="1:10" x14ac:dyDescent="0.2">
      <c r="A24" s="178"/>
      <c r="B24" s="178"/>
      <c r="C24" s="178"/>
      <c r="D24" s="178"/>
      <c r="E24" s="179"/>
      <c r="F24" s="177"/>
      <c r="G24" s="178"/>
      <c r="H24" s="178"/>
      <c r="I24" s="338"/>
      <c r="J24" s="178"/>
    </row>
    <row r="25" spans="1:10" x14ac:dyDescent="0.2">
      <c r="A25" s="178"/>
      <c r="B25" s="178"/>
      <c r="C25" s="178"/>
      <c r="D25" s="178"/>
      <c r="E25" s="179"/>
      <c r="F25" s="177"/>
      <c r="G25" s="178"/>
      <c r="H25" s="178"/>
      <c r="I25" s="338"/>
      <c r="J25" s="178"/>
    </row>
    <row r="26" spans="1:10" x14ac:dyDescent="0.2">
      <c r="A26" s="178"/>
      <c r="B26" s="178"/>
      <c r="C26" s="178"/>
      <c r="D26" s="178"/>
      <c r="E26" s="179"/>
      <c r="F26" s="177"/>
      <c r="G26" s="178"/>
      <c r="H26" s="178"/>
      <c r="I26" s="338"/>
      <c r="J26" s="178"/>
    </row>
    <row r="27" spans="1:10" x14ac:dyDescent="0.2">
      <c r="A27" s="178"/>
      <c r="B27" s="178"/>
      <c r="C27" s="178"/>
      <c r="D27" s="178"/>
      <c r="E27" s="179"/>
      <c r="F27" s="177"/>
      <c r="G27" s="178"/>
      <c r="H27" s="178"/>
      <c r="I27" s="338"/>
      <c r="J27" s="178"/>
    </row>
    <row r="28" spans="1:10" x14ac:dyDescent="0.2">
      <c r="A28" s="178"/>
      <c r="B28" s="178"/>
      <c r="C28" s="178"/>
      <c r="D28" s="178"/>
      <c r="E28" s="179"/>
      <c r="F28" s="177"/>
      <c r="G28" s="178"/>
      <c r="H28" s="178"/>
      <c r="I28" s="338"/>
      <c r="J28" s="178"/>
    </row>
    <row r="29" spans="1:10" x14ac:dyDescent="0.2">
      <c r="A29" s="178"/>
      <c r="B29" s="178"/>
      <c r="C29" s="178"/>
      <c r="D29" s="178"/>
      <c r="E29" s="179"/>
      <c r="F29" s="177"/>
      <c r="G29" s="178"/>
      <c r="H29" s="178"/>
      <c r="I29" s="338"/>
      <c r="J29" s="178"/>
    </row>
    <row r="30" spans="1:10" x14ac:dyDescent="0.2">
      <c r="A30" s="178"/>
      <c r="B30" s="178"/>
      <c r="C30" s="178"/>
      <c r="D30" s="178"/>
      <c r="E30" s="179"/>
      <c r="F30" s="177"/>
      <c r="G30" s="178"/>
      <c r="H30" s="178"/>
      <c r="I30" s="338"/>
      <c r="J30" s="178"/>
    </row>
    <row r="31" spans="1:10" x14ac:dyDescent="0.2">
      <c r="A31" s="178"/>
      <c r="B31" s="178"/>
      <c r="C31" s="178"/>
      <c r="D31" s="178"/>
      <c r="E31" s="179"/>
      <c r="F31" s="177"/>
      <c r="G31" s="178"/>
      <c r="H31" s="178"/>
      <c r="I31" s="338"/>
      <c r="J31" s="178"/>
    </row>
    <row r="32" spans="1:10" x14ac:dyDescent="0.2">
      <c r="A32" s="178"/>
      <c r="B32" s="178"/>
      <c r="C32" s="178"/>
      <c r="D32" s="178"/>
      <c r="E32" s="179"/>
      <c r="F32" s="177"/>
      <c r="G32" s="178"/>
      <c r="H32" s="178"/>
      <c r="I32" s="338"/>
      <c r="J32" s="178"/>
    </row>
    <row r="33" spans="1:10" x14ac:dyDescent="0.2">
      <c r="A33" s="178"/>
      <c r="B33" s="178"/>
      <c r="C33" s="178"/>
      <c r="D33" s="178"/>
      <c r="E33" s="179"/>
      <c r="F33" s="177"/>
      <c r="G33" s="178"/>
      <c r="H33" s="178"/>
      <c r="I33" s="338"/>
      <c r="J33" s="178"/>
    </row>
    <row r="34" spans="1:10" x14ac:dyDescent="0.2">
      <c r="A34" s="178"/>
      <c r="B34" s="178"/>
      <c r="C34" s="178"/>
      <c r="D34" s="178"/>
      <c r="E34" s="179"/>
      <c r="F34" s="177"/>
      <c r="G34" s="178"/>
      <c r="H34" s="178"/>
      <c r="I34" s="338"/>
      <c r="J34" s="178"/>
    </row>
    <row r="35" spans="1:10" x14ac:dyDescent="0.2">
      <c r="A35" s="178"/>
      <c r="B35" s="178"/>
      <c r="C35" s="178"/>
      <c r="D35" s="178"/>
      <c r="E35" s="179"/>
      <c r="F35" s="177"/>
      <c r="G35" s="178"/>
      <c r="H35" s="178"/>
      <c r="I35" s="338"/>
      <c r="J35" s="178"/>
    </row>
    <row r="36" spans="1:10" x14ac:dyDescent="0.2">
      <c r="A36" s="178"/>
      <c r="B36" s="178"/>
      <c r="C36" s="178"/>
      <c r="D36" s="178"/>
      <c r="E36" s="179"/>
      <c r="F36" s="177"/>
      <c r="G36" s="178"/>
      <c r="H36" s="178"/>
      <c r="I36" s="338"/>
      <c r="J36" s="178"/>
    </row>
    <row r="37" spans="1:10" x14ac:dyDescent="0.2">
      <c r="A37" s="178"/>
      <c r="B37" s="178"/>
      <c r="C37" s="178"/>
      <c r="D37" s="178"/>
      <c r="E37" s="179"/>
      <c r="F37" s="177"/>
      <c r="G37" s="178"/>
      <c r="H37" s="178"/>
      <c r="I37" s="338"/>
      <c r="J37" s="178"/>
    </row>
    <row r="38" spans="1:10" x14ac:dyDescent="0.2">
      <c r="A38" s="178"/>
      <c r="B38" s="178"/>
      <c r="C38" s="178"/>
      <c r="D38" s="178"/>
      <c r="E38" s="179"/>
      <c r="F38" s="177"/>
      <c r="G38" s="178"/>
      <c r="H38" s="178"/>
      <c r="I38" s="338"/>
      <c r="J38" s="178"/>
    </row>
    <row r="39" spans="1:10" x14ac:dyDescent="0.2">
      <c r="A39" s="178"/>
      <c r="B39" s="178"/>
      <c r="C39" s="178"/>
      <c r="D39" s="178"/>
      <c r="E39" s="179"/>
      <c r="F39" s="177"/>
      <c r="G39" s="178"/>
      <c r="H39" s="178"/>
      <c r="I39" s="338"/>
      <c r="J39" s="178"/>
    </row>
    <row r="40" spans="1:10" x14ac:dyDescent="0.2">
      <c r="A40" s="178"/>
      <c r="B40" s="178"/>
      <c r="C40" s="178"/>
      <c r="D40" s="178"/>
      <c r="E40" s="179"/>
      <c r="F40" s="177"/>
      <c r="G40" s="178"/>
      <c r="H40" s="178"/>
      <c r="I40" s="338"/>
      <c r="J40" s="178"/>
    </row>
    <row r="41" spans="1:10" x14ac:dyDescent="0.2">
      <c r="A41" s="178"/>
      <c r="B41" s="178"/>
      <c r="C41" s="178"/>
      <c r="D41" s="178"/>
      <c r="E41" s="179"/>
      <c r="F41" s="177"/>
      <c r="G41" s="178"/>
      <c r="H41" s="178"/>
      <c r="I41" s="338"/>
      <c r="J41" s="178"/>
    </row>
    <row r="42" spans="1:10" x14ac:dyDescent="0.2">
      <c r="A42" s="178"/>
      <c r="B42" s="178"/>
      <c r="C42" s="178"/>
      <c r="D42" s="178"/>
      <c r="E42" s="179"/>
      <c r="F42" s="177"/>
      <c r="G42" s="178"/>
      <c r="H42" s="178"/>
      <c r="I42" s="338"/>
      <c r="J42" s="178"/>
    </row>
    <row r="43" spans="1:10" x14ac:dyDescent="0.2">
      <c r="A43" s="178"/>
      <c r="B43" s="178"/>
      <c r="C43" s="178"/>
      <c r="D43" s="178"/>
      <c r="E43" s="179"/>
      <c r="F43" s="177"/>
      <c r="G43" s="178"/>
      <c r="H43" s="178"/>
      <c r="I43" s="338"/>
      <c r="J43" s="178"/>
    </row>
    <row r="44" spans="1:10" x14ac:dyDescent="0.2">
      <c r="A44" s="178"/>
      <c r="B44" s="178"/>
      <c r="C44" s="178"/>
      <c r="D44" s="178"/>
      <c r="E44" s="179"/>
      <c r="F44" s="177"/>
      <c r="G44" s="178"/>
      <c r="H44" s="178"/>
      <c r="I44" s="338"/>
      <c r="J44" s="178"/>
    </row>
    <row r="45" spans="1:10" x14ac:dyDescent="0.2">
      <c r="A45" s="178"/>
      <c r="B45" s="178"/>
      <c r="C45" s="178"/>
      <c r="D45" s="178"/>
      <c r="E45" s="179"/>
      <c r="F45" s="177"/>
      <c r="G45" s="178"/>
      <c r="H45" s="178"/>
      <c r="I45" s="338"/>
      <c r="J45" s="178"/>
    </row>
    <row r="46" spans="1:10" x14ac:dyDescent="0.2">
      <c r="A46" s="178"/>
      <c r="B46" s="178"/>
      <c r="C46" s="178"/>
      <c r="D46" s="178"/>
      <c r="E46" s="179"/>
      <c r="F46" s="177"/>
      <c r="G46" s="178"/>
      <c r="H46" s="178"/>
      <c r="I46" s="338"/>
      <c r="J46" s="178"/>
    </row>
    <row r="47" spans="1:10" x14ac:dyDescent="0.2">
      <c r="A47" s="178"/>
      <c r="B47" s="178"/>
      <c r="C47" s="178"/>
      <c r="D47" s="178"/>
      <c r="E47" s="179"/>
      <c r="F47" s="177"/>
      <c r="G47" s="178"/>
      <c r="H47" s="178"/>
      <c r="I47" s="338"/>
      <c r="J47" s="178"/>
    </row>
    <row r="48" spans="1:10" x14ac:dyDescent="0.2">
      <c r="A48" s="178"/>
      <c r="B48" s="178"/>
      <c r="C48" s="178"/>
      <c r="D48" s="178"/>
      <c r="E48" s="179"/>
      <c r="F48" s="177"/>
      <c r="G48" s="178"/>
      <c r="H48" s="178"/>
      <c r="I48" s="338"/>
      <c r="J48" s="178"/>
    </row>
    <row r="49" spans="1:10" x14ac:dyDescent="0.2">
      <c r="A49" s="178"/>
      <c r="B49" s="178"/>
      <c r="C49" s="178"/>
      <c r="D49" s="178"/>
      <c r="E49" s="179"/>
      <c r="F49" s="177"/>
      <c r="G49" s="178"/>
      <c r="H49" s="178"/>
      <c r="I49" s="338"/>
      <c r="J49" s="178"/>
    </row>
    <row r="50" spans="1:10" x14ac:dyDescent="0.2">
      <c r="A50" s="178"/>
      <c r="B50" s="178"/>
      <c r="C50" s="178"/>
      <c r="D50" s="178"/>
      <c r="E50" s="179"/>
      <c r="F50" s="177"/>
      <c r="G50" s="178"/>
      <c r="H50" s="178"/>
      <c r="I50" s="338"/>
      <c r="J50" s="178"/>
    </row>
    <row r="51" spans="1:10" x14ac:dyDescent="0.2">
      <c r="A51" s="178"/>
      <c r="B51" s="178"/>
      <c r="C51" s="178"/>
      <c r="D51" s="178"/>
      <c r="E51" s="179"/>
      <c r="F51" s="177"/>
      <c r="G51" s="178"/>
      <c r="H51" s="178"/>
      <c r="I51" s="338"/>
      <c r="J51" s="178"/>
    </row>
    <row r="52" spans="1:10" x14ac:dyDescent="0.2">
      <c r="A52" s="178"/>
      <c r="B52" s="178"/>
      <c r="C52" s="178"/>
      <c r="D52" s="178"/>
      <c r="E52" s="179"/>
      <c r="F52" s="177"/>
      <c r="G52" s="178"/>
      <c r="H52" s="178"/>
      <c r="I52" s="338"/>
      <c r="J52" s="178"/>
    </row>
    <row r="53" spans="1:10" x14ac:dyDescent="0.2">
      <c r="A53" s="178"/>
      <c r="B53" s="178"/>
      <c r="C53" s="178"/>
      <c r="D53" s="178"/>
      <c r="E53" s="179"/>
      <c r="F53" s="177"/>
      <c r="G53" s="178"/>
      <c r="H53" s="178"/>
      <c r="I53" s="338"/>
      <c r="J53" s="178"/>
    </row>
    <row r="54" spans="1:10" x14ac:dyDescent="0.2">
      <c r="A54" s="178"/>
      <c r="B54" s="178"/>
      <c r="C54" s="178"/>
      <c r="D54" s="178"/>
      <c r="E54" s="179"/>
      <c r="F54" s="177"/>
      <c r="G54" s="178"/>
      <c r="H54" s="178"/>
      <c r="I54" s="338"/>
      <c r="J54" s="178"/>
    </row>
    <row r="55" spans="1:10" x14ac:dyDescent="0.2">
      <c r="A55" s="178"/>
      <c r="B55" s="178"/>
      <c r="C55" s="178"/>
      <c r="D55" s="178"/>
      <c r="E55" s="179"/>
      <c r="F55" s="177"/>
      <c r="G55" s="178"/>
      <c r="H55" s="178"/>
      <c r="I55" s="338"/>
      <c r="J55" s="178"/>
    </row>
    <row r="56" spans="1:10" x14ac:dyDescent="0.2">
      <c r="A56" s="178"/>
      <c r="B56" s="178"/>
      <c r="C56" s="178"/>
      <c r="D56" s="178"/>
      <c r="E56" s="179"/>
      <c r="F56" s="177"/>
      <c r="G56" s="178"/>
      <c r="H56" s="178"/>
      <c r="I56" s="338"/>
      <c r="J56" s="178"/>
    </row>
    <row r="57" spans="1:10" x14ac:dyDescent="0.2">
      <c r="A57" s="178"/>
      <c r="B57" s="178"/>
      <c r="C57" s="178"/>
      <c r="D57" s="178"/>
      <c r="E57" s="179"/>
      <c r="F57" s="177"/>
      <c r="G57" s="178"/>
      <c r="H57" s="178"/>
      <c r="I57" s="338"/>
      <c r="J57" s="178"/>
    </row>
    <row r="58" spans="1:10" x14ac:dyDescent="0.2">
      <c r="A58" s="178"/>
      <c r="B58" s="178"/>
      <c r="C58" s="178"/>
      <c r="D58" s="178"/>
      <c r="E58" s="179"/>
      <c r="F58" s="177"/>
      <c r="G58" s="178"/>
      <c r="H58" s="178"/>
      <c r="I58" s="338"/>
      <c r="J58" s="178"/>
    </row>
    <row r="59" spans="1:10" x14ac:dyDescent="0.2">
      <c r="A59" s="178"/>
      <c r="B59" s="178"/>
      <c r="C59" s="178"/>
      <c r="D59" s="178"/>
      <c r="E59" s="179"/>
      <c r="F59" s="177"/>
      <c r="G59" s="178"/>
      <c r="H59" s="178"/>
      <c r="I59" s="338"/>
      <c r="J59" s="178"/>
    </row>
    <row r="60" spans="1:10" x14ac:dyDescent="0.2">
      <c r="A60" s="178"/>
      <c r="B60" s="178"/>
      <c r="C60" s="178"/>
      <c r="D60" s="178"/>
      <c r="E60" s="179"/>
      <c r="F60" s="177"/>
      <c r="G60" s="178"/>
      <c r="H60" s="178"/>
      <c r="I60" s="338"/>
      <c r="J60" s="178"/>
    </row>
    <row r="61" spans="1:10" x14ac:dyDescent="0.2">
      <c r="A61" s="178"/>
      <c r="B61" s="178"/>
      <c r="C61" s="178"/>
      <c r="D61" s="178"/>
      <c r="E61" s="179"/>
      <c r="F61" s="177"/>
      <c r="G61" s="178"/>
      <c r="H61" s="178"/>
      <c r="I61" s="338"/>
      <c r="J61" s="178"/>
    </row>
    <row r="62" spans="1:10" x14ac:dyDescent="0.2">
      <c r="A62" s="178"/>
      <c r="B62" s="178"/>
      <c r="C62" s="178"/>
      <c r="D62" s="178"/>
      <c r="E62" s="179"/>
      <c r="F62" s="177"/>
      <c r="G62" s="178"/>
      <c r="H62" s="178"/>
      <c r="I62" s="338"/>
      <c r="J62" s="178"/>
    </row>
    <row r="63" spans="1:10" x14ac:dyDescent="0.2">
      <c r="A63" s="178"/>
      <c r="B63" s="178"/>
      <c r="C63" s="178"/>
      <c r="D63" s="178"/>
      <c r="E63" s="179"/>
      <c r="F63" s="177"/>
      <c r="G63" s="178"/>
      <c r="H63" s="178"/>
      <c r="I63" s="338"/>
      <c r="J63" s="178"/>
    </row>
    <row r="64" spans="1:10" x14ac:dyDescent="0.2">
      <c r="A64" s="178"/>
      <c r="B64" s="178"/>
      <c r="C64" s="178"/>
      <c r="D64" s="178"/>
      <c r="E64" s="179"/>
      <c r="F64" s="177"/>
      <c r="G64" s="178"/>
      <c r="H64" s="178"/>
      <c r="I64" s="338"/>
      <c r="J64" s="178"/>
    </row>
    <row r="65" spans="1:10" x14ac:dyDescent="0.2">
      <c r="A65" s="178"/>
      <c r="B65" s="178"/>
      <c r="C65" s="178"/>
      <c r="D65" s="178"/>
      <c r="E65" s="179"/>
      <c r="F65" s="177"/>
      <c r="G65" s="178"/>
      <c r="H65" s="178"/>
      <c r="I65" s="338"/>
      <c r="J65" s="178"/>
    </row>
    <row r="66" spans="1:10" x14ac:dyDescent="0.2">
      <c r="A66" s="178"/>
      <c r="B66" s="178"/>
      <c r="C66" s="178"/>
      <c r="D66" s="178"/>
      <c r="E66" s="179"/>
      <c r="F66" s="177"/>
      <c r="G66" s="178"/>
      <c r="H66" s="178"/>
      <c r="I66" s="338"/>
      <c r="J66" s="178"/>
    </row>
    <row r="67" spans="1:10" x14ac:dyDescent="0.2">
      <c r="A67" s="178"/>
      <c r="B67" s="178"/>
      <c r="C67" s="178"/>
      <c r="D67" s="178"/>
      <c r="E67" s="179"/>
      <c r="F67" s="177"/>
      <c r="G67" s="178"/>
      <c r="H67" s="178"/>
      <c r="I67" s="338"/>
      <c r="J67" s="178"/>
    </row>
    <row r="68" spans="1:10" x14ac:dyDescent="0.2">
      <c r="A68" s="178"/>
      <c r="B68" s="178"/>
      <c r="C68" s="178"/>
      <c r="D68" s="178"/>
      <c r="E68" s="179"/>
      <c r="F68" s="177"/>
      <c r="G68" s="178"/>
      <c r="H68" s="178"/>
      <c r="I68" s="338"/>
      <c r="J68" s="178"/>
    </row>
    <row r="69" spans="1:10" x14ac:dyDescent="0.2">
      <c r="A69" s="178"/>
      <c r="B69" s="178"/>
      <c r="C69" s="178"/>
      <c r="D69" s="178"/>
      <c r="E69" s="179"/>
      <c r="F69" s="177"/>
      <c r="G69" s="178"/>
      <c r="H69" s="178"/>
      <c r="I69" s="338"/>
      <c r="J69" s="178"/>
    </row>
    <row r="70" spans="1:10" x14ac:dyDescent="0.2">
      <c r="A70" s="178"/>
      <c r="B70" s="178"/>
      <c r="C70" s="178"/>
      <c r="D70" s="178"/>
      <c r="E70" s="179"/>
      <c r="F70" s="177"/>
      <c r="G70" s="178"/>
      <c r="H70" s="178"/>
      <c r="I70" s="338"/>
      <c r="J70" s="178"/>
    </row>
    <row r="71" spans="1:10" x14ac:dyDescent="0.2">
      <c r="A71" s="178"/>
      <c r="B71" s="178"/>
      <c r="C71" s="178"/>
      <c r="D71" s="178"/>
      <c r="E71" s="179"/>
      <c r="F71" s="177"/>
      <c r="G71" s="178"/>
      <c r="H71" s="178"/>
      <c r="I71" s="338"/>
      <c r="J71" s="178"/>
    </row>
    <row r="72" spans="1:10" x14ac:dyDescent="0.2">
      <c r="A72" s="178"/>
      <c r="B72" s="178"/>
      <c r="C72" s="178"/>
      <c r="D72" s="178"/>
      <c r="E72" s="179"/>
      <c r="F72" s="177"/>
      <c r="G72" s="178"/>
      <c r="H72" s="178"/>
      <c r="I72" s="338"/>
      <c r="J72" s="178"/>
    </row>
    <row r="73" spans="1:10" x14ac:dyDescent="0.2">
      <c r="A73" s="178"/>
      <c r="B73" s="178"/>
      <c r="C73" s="178"/>
      <c r="D73" s="178"/>
      <c r="E73" s="179"/>
      <c r="F73" s="177"/>
      <c r="G73" s="178"/>
      <c r="H73" s="178"/>
      <c r="I73" s="338"/>
      <c r="J73" s="178"/>
    </row>
    <row r="74" spans="1:10" x14ac:dyDescent="0.2">
      <c r="A74" s="178"/>
      <c r="B74" s="178"/>
      <c r="C74" s="178"/>
      <c r="D74" s="178"/>
      <c r="E74" s="179"/>
      <c r="F74" s="177"/>
      <c r="G74" s="178"/>
      <c r="H74" s="178"/>
      <c r="I74" s="338"/>
      <c r="J74" s="178"/>
    </row>
    <row r="75" spans="1:10" x14ac:dyDescent="0.2">
      <c r="A75" s="178"/>
      <c r="B75" s="178"/>
      <c r="C75" s="178"/>
      <c r="D75" s="178"/>
      <c r="E75" s="179"/>
      <c r="F75" s="177"/>
      <c r="G75" s="178"/>
      <c r="H75" s="178"/>
      <c r="I75" s="338"/>
      <c r="J75" s="178"/>
    </row>
    <row r="76" spans="1:10" x14ac:dyDescent="0.2">
      <c r="A76" s="178"/>
      <c r="B76" s="178"/>
      <c r="C76" s="178"/>
      <c r="D76" s="178"/>
      <c r="E76" s="179"/>
      <c r="F76" s="177"/>
      <c r="G76" s="178"/>
      <c r="H76" s="178"/>
      <c r="I76" s="338"/>
      <c r="J76" s="178"/>
    </row>
    <row r="77" spans="1:10" x14ac:dyDescent="0.2">
      <c r="A77" s="178"/>
      <c r="B77" s="178"/>
      <c r="C77" s="178"/>
      <c r="D77" s="178"/>
      <c r="E77" s="179"/>
      <c r="F77" s="177"/>
      <c r="G77" s="178"/>
      <c r="H77" s="178"/>
      <c r="I77" s="338"/>
      <c r="J77" s="178"/>
    </row>
    <row r="78" spans="1:10" x14ac:dyDescent="0.2">
      <c r="A78" s="178"/>
      <c r="B78" s="178"/>
      <c r="C78" s="178"/>
      <c r="D78" s="178"/>
      <c r="E78" s="179"/>
      <c r="F78" s="177"/>
      <c r="G78" s="178"/>
      <c r="H78" s="178"/>
      <c r="I78" s="338"/>
      <c r="J78" s="178"/>
    </row>
    <row r="79" spans="1:10" x14ac:dyDescent="0.2">
      <c r="A79" s="178"/>
      <c r="B79" s="178"/>
      <c r="C79" s="178"/>
      <c r="D79" s="178"/>
      <c r="E79" s="179"/>
      <c r="F79" s="177"/>
      <c r="G79" s="178"/>
      <c r="H79" s="178"/>
      <c r="I79" s="338"/>
      <c r="J79" s="178"/>
    </row>
    <row r="80" spans="1:10" x14ac:dyDescent="0.2">
      <c r="A80" s="178"/>
      <c r="B80" s="178"/>
      <c r="C80" s="178"/>
      <c r="D80" s="178"/>
      <c r="E80" s="179"/>
      <c r="F80" s="177"/>
      <c r="G80" s="178"/>
      <c r="H80" s="178"/>
      <c r="I80" s="338"/>
      <c r="J80" s="178"/>
    </row>
    <row r="81" spans="1:10" x14ac:dyDescent="0.2">
      <c r="A81" s="178"/>
      <c r="B81" s="178"/>
      <c r="C81" s="178"/>
      <c r="D81" s="178"/>
      <c r="E81" s="179"/>
      <c r="F81" s="177"/>
      <c r="G81" s="178"/>
      <c r="H81" s="178"/>
      <c r="I81" s="338"/>
      <c r="J81" s="178"/>
    </row>
    <row r="82" spans="1:10" x14ac:dyDescent="0.2">
      <c r="A82" s="178"/>
      <c r="B82" s="178"/>
      <c r="C82" s="178"/>
      <c r="D82" s="178"/>
      <c r="E82" s="179"/>
      <c r="F82" s="177"/>
      <c r="G82" s="178"/>
      <c r="H82" s="178"/>
      <c r="I82" s="338"/>
      <c r="J82" s="178"/>
    </row>
    <row r="83" spans="1:10" x14ac:dyDescent="0.2">
      <c r="A83" s="178"/>
      <c r="B83" s="178"/>
      <c r="C83" s="178"/>
      <c r="D83" s="178"/>
      <c r="E83" s="179"/>
      <c r="F83" s="177"/>
      <c r="G83" s="178"/>
      <c r="H83" s="178"/>
      <c r="I83" s="338"/>
      <c r="J83" s="178"/>
    </row>
    <row r="84" spans="1:10" x14ac:dyDescent="0.2">
      <c r="A84" s="178"/>
      <c r="B84" s="178"/>
      <c r="C84" s="178"/>
      <c r="D84" s="178"/>
      <c r="E84" s="179"/>
      <c r="F84" s="177"/>
      <c r="G84" s="178"/>
      <c r="H84" s="178"/>
      <c r="I84" s="338"/>
      <c r="J84" s="178"/>
    </row>
    <row r="85" spans="1:10" x14ac:dyDescent="0.2">
      <c r="A85" s="178"/>
      <c r="B85" s="178"/>
      <c r="C85" s="178"/>
      <c r="D85" s="178"/>
      <c r="E85" s="179"/>
      <c r="F85" s="177"/>
      <c r="G85" s="178"/>
      <c r="H85" s="178"/>
      <c r="I85" s="338"/>
      <c r="J85" s="178"/>
    </row>
    <row r="86" spans="1:10" x14ac:dyDescent="0.2">
      <c r="A86" s="178"/>
      <c r="B86" s="178"/>
      <c r="C86" s="178"/>
      <c r="D86" s="178"/>
      <c r="E86" s="179"/>
      <c r="F86" s="177"/>
      <c r="G86" s="178"/>
      <c r="H86" s="178"/>
      <c r="I86" s="338"/>
      <c r="J86" s="178"/>
    </row>
    <row r="87" spans="1:10" x14ac:dyDescent="0.2">
      <c r="A87" s="178"/>
      <c r="B87" s="178"/>
      <c r="C87" s="178"/>
      <c r="D87" s="178"/>
      <c r="E87" s="179"/>
      <c r="F87" s="177"/>
      <c r="G87" s="178"/>
      <c r="H87" s="178"/>
      <c r="I87" s="338"/>
      <c r="J87" s="178"/>
    </row>
    <row r="88" spans="1:10" x14ac:dyDescent="0.2">
      <c r="A88" s="178"/>
      <c r="B88" s="178"/>
      <c r="C88" s="178"/>
      <c r="D88" s="178"/>
      <c r="E88" s="179"/>
      <c r="F88" s="177"/>
      <c r="G88" s="178"/>
      <c r="H88" s="178"/>
      <c r="I88" s="338"/>
      <c r="J88" s="178"/>
    </row>
    <row r="89" spans="1:10" x14ac:dyDescent="0.2">
      <c r="A89" s="178"/>
      <c r="B89" s="178"/>
      <c r="C89" s="178"/>
      <c r="D89" s="178"/>
      <c r="E89" s="179"/>
      <c r="F89" s="177"/>
      <c r="G89" s="178"/>
      <c r="H89" s="178"/>
      <c r="I89" s="338"/>
      <c r="J89" s="178"/>
    </row>
    <row r="90" spans="1:10" x14ac:dyDescent="0.2">
      <c r="A90" s="178"/>
      <c r="B90" s="178"/>
      <c r="C90" s="178"/>
      <c r="D90" s="178"/>
      <c r="E90" s="179"/>
      <c r="F90" s="177"/>
      <c r="G90" s="178"/>
      <c r="H90" s="178"/>
      <c r="I90" s="338"/>
      <c r="J90" s="178"/>
    </row>
    <row r="91" spans="1:10" x14ac:dyDescent="0.2">
      <c r="A91" s="178"/>
      <c r="B91" s="178"/>
      <c r="C91" s="178"/>
      <c r="D91" s="178"/>
      <c r="E91" s="179"/>
      <c r="F91" s="177"/>
      <c r="G91" s="178"/>
      <c r="H91" s="178"/>
      <c r="I91" s="338"/>
      <c r="J91" s="178"/>
    </row>
    <row r="92" spans="1:10" x14ac:dyDescent="0.2">
      <c r="A92" s="178"/>
      <c r="B92" s="178"/>
      <c r="C92" s="178"/>
      <c r="D92" s="178"/>
      <c r="E92" s="179"/>
      <c r="F92" s="177"/>
      <c r="G92" s="178"/>
      <c r="H92" s="178"/>
      <c r="I92" s="338"/>
      <c r="J92" s="178"/>
    </row>
    <row r="93" spans="1:10" x14ac:dyDescent="0.2">
      <c r="A93" s="178"/>
      <c r="B93" s="178"/>
      <c r="C93" s="178"/>
      <c r="D93" s="178"/>
      <c r="E93" s="179"/>
      <c r="F93" s="177"/>
      <c r="G93" s="178"/>
      <c r="H93" s="178"/>
      <c r="I93" s="338"/>
      <c r="J93" s="178"/>
    </row>
    <row r="94" spans="1:10" x14ac:dyDescent="0.2">
      <c r="A94" s="178"/>
      <c r="B94" s="178"/>
      <c r="C94" s="178"/>
      <c r="D94" s="178"/>
      <c r="E94" s="179"/>
      <c r="F94" s="177"/>
      <c r="G94" s="178"/>
      <c r="H94" s="178"/>
      <c r="I94" s="338"/>
      <c r="J94" s="178"/>
    </row>
    <row r="95" spans="1:10" x14ac:dyDescent="0.2">
      <c r="A95" s="178"/>
      <c r="B95" s="178"/>
      <c r="C95" s="178"/>
      <c r="D95" s="178"/>
      <c r="E95" s="179"/>
      <c r="F95" s="177"/>
      <c r="G95" s="178"/>
      <c r="H95" s="178"/>
      <c r="I95" s="338"/>
      <c r="J95" s="178"/>
    </row>
    <row r="96" spans="1:10" x14ac:dyDescent="0.2">
      <c r="A96" s="178"/>
      <c r="B96" s="178"/>
      <c r="C96" s="178"/>
      <c r="D96" s="178"/>
      <c r="E96" s="179"/>
      <c r="F96" s="177"/>
      <c r="G96" s="178"/>
      <c r="H96" s="178"/>
      <c r="I96" s="338"/>
      <c r="J96" s="178"/>
    </row>
    <row r="97" spans="1:10" x14ac:dyDescent="0.2">
      <c r="A97" s="178"/>
      <c r="B97" s="178"/>
      <c r="C97" s="178"/>
      <c r="D97" s="178"/>
      <c r="E97" s="179"/>
      <c r="F97" s="177"/>
      <c r="G97" s="178"/>
      <c r="H97" s="178"/>
      <c r="I97" s="338"/>
      <c r="J97" s="178"/>
    </row>
    <row r="98" spans="1:10" x14ac:dyDescent="0.2">
      <c r="A98" s="178"/>
      <c r="B98" s="178"/>
      <c r="C98" s="178"/>
      <c r="D98" s="178"/>
      <c r="E98" s="179"/>
      <c r="F98" s="177"/>
      <c r="G98" s="178"/>
      <c r="H98" s="178"/>
      <c r="I98" s="338"/>
      <c r="J98" s="178"/>
    </row>
    <row r="99" spans="1:10" x14ac:dyDescent="0.2">
      <c r="A99" s="178"/>
      <c r="B99" s="178"/>
      <c r="C99" s="178"/>
      <c r="D99" s="178"/>
      <c r="E99" s="179"/>
      <c r="F99" s="177"/>
      <c r="G99" s="178"/>
      <c r="H99" s="178"/>
      <c r="I99" s="338"/>
      <c r="J99" s="178"/>
    </row>
    <row r="100" spans="1:10" x14ac:dyDescent="0.2">
      <c r="A100" s="178"/>
      <c r="B100" s="178"/>
      <c r="C100" s="178"/>
      <c r="D100" s="178"/>
      <c r="E100" s="179"/>
      <c r="F100" s="177"/>
      <c r="G100" s="178"/>
      <c r="H100" s="178"/>
      <c r="I100" s="338"/>
      <c r="J100" s="178"/>
    </row>
    <row r="101" spans="1:10" x14ac:dyDescent="0.2">
      <c r="A101" s="178"/>
      <c r="B101" s="178"/>
      <c r="C101" s="178"/>
      <c r="D101" s="178"/>
      <c r="E101" s="179"/>
      <c r="F101" s="177"/>
      <c r="G101" s="178"/>
      <c r="H101" s="178"/>
      <c r="I101" s="338"/>
      <c r="J101" s="178"/>
    </row>
    <row r="102" spans="1:10" x14ac:dyDescent="0.2">
      <c r="A102" s="178"/>
      <c r="B102" s="178"/>
      <c r="C102" s="178"/>
      <c r="D102" s="178"/>
      <c r="E102" s="179"/>
      <c r="F102" s="177"/>
      <c r="G102" s="178"/>
      <c r="H102" s="178"/>
      <c r="I102" s="338"/>
      <c r="J102" s="178"/>
    </row>
    <row r="103" spans="1:10" x14ac:dyDescent="0.2">
      <c r="A103" s="178"/>
      <c r="B103" s="178"/>
      <c r="C103" s="178"/>
      <c r="D103" s="178"/>
      <c r="E103" s="179"/>
      <c r="F103" s="177"/>
      <c r="G103" s="178"/>
      <c r="H103" s="178"/>
      <c r="I103" s="338"/>
      <c r="J103" s="178"/>
    </row>
    <row r="104" spans="1:10" x14ac:dyDescent="0.2">
      <c r="A104" s="178"/>
      <c r="B104" s="178"/>
      <c r="C104" s="178"/>
      <c r="D104" s="178"/>
      <c r="E104" s="179"/>
      <c r="F104" s="177"/>
      <c r="G104" s="178"/>
      <c r="H104" s="178"/>
      <c r="I104" s="338"/>
      <c r="J104" s="178"/>
    </row>
    <row r="105" spans="1:10" x14ac:dyDescent="0.2">
      <c r="A105" s="178"/>
      <c r="B105" s="178"/>
      <c r="C105" s="178"/>
      <c r="D105" s="178"/>
      <c r="E105" s="179"/>
      <c r="F105" s="177"/>
      <c r="G105" s="178"/>
      <c r="H105" s="178"/>
      <c r="I105" s="338"/>
      <c r="J105" s="178"/>
    </row>
    <row r="106" spans="1:10" x14ac:dyDescent="0.2">
      <c r="A106" s="178"/>
      <c r="B106" s="178"/>
      <c r="C106" s="178"/>
      <c r="D106" s="178"/>
      <c r="E106" s="179"/>
      <c r="F106" s="177"/>
      <c r="G106" s="178"/>
      <c r="H106" s="178"/>
      <c r="I106" s="338"/>
      <c r="J106" s="178"/>
    </row>
    <row r="107" spans="1:10" x14ac:dyDescent="0.2">
      <c r="A107" s="178"/>
      <c r="B107" s="178"/>
      <c r="C107" s="178"/>
      <c r="D107" s="178"/>
      <c r="E107" s="179"/>
      <c r="F107" s="177"/>
      <c r="G107" s="178"/>
      <c r="H107" s="178"/>
      <c r="I107" s="338"/>
      <c r="J107" s="178"/>
    </row>
    <row r="108" spans="1:10" x14ac:dyDescent="0.2">
      <c r="A108" s="178"/>
      <c r="B108" s="178"/>
      <c r="C108" s="178"/>
      <c r="D108" s="178"/>
      <c r="E108" s="179"/>
      <c r="F108" s="177"/>
      <c r="G108" s="178"/>
      <c r="H108" s="178"/>
      <c r="I108" s="338"/>
      <c r="J108" s="178"/>
    </row>
    <row r="109" spans="1:10" x14ac:dyDescent="0.2">
      <c r="A109" s="178"/>
      <c r="B109" s="178"/>
      <c r="C109" s="178"/>
      <c r="D109" s="178"/>
      <c r="E109" s="179"/>
      <c r="F109" s="177"/>
      <c r="G109" s="178"/>
      <c r="H109" s="178"/>
      <c r="I109" s="338"/>
      <c r="J109" s="178"/>
    </row>
    <row r="110" spans="1:10" x14ac:dyDescent="0.2">
      <c r="A110" s="178"/>
      <c r="B110" s="178"/>
      <c r="C110" s="178"/>
      <c r="D110" s="178"/>
      <c r="E110" s="179"/>
      <c r="F110" s="177"/>
      <c r="G110" s="178"/>
      <c r="H110" s="178"/>
      <c r="I110" s="338"/>
      <c r="J110" s="178"/>
    </row>
    <row r="111" spans="1:10" x14ac:dyDescent="0.2">
      <c r="A111" s="178"/>
      <c r="B111" s="178"/>
      <c r="C111" s="178"/>
      <c r="D111" s="178"/>
      <c r="E111" s="179"/>
      <c r="F111" s="177"/>
      <c r="G111" s="178"/>
      <c r="H111" s="178"/>
      <c r="I111" s="338"/>
      <c r="J111" s="178"/>
    </row>
    <row r="112" spans="1:10" x14ac:dyDescent="0.2">
      <c r="A112" s="178"/>
      <c r="B112" s="178"/>
      <c r="C112" s="178"/>
      <c r="D112" s="178"/>
      <c r="E112" s="179"/>
      <c r="F112" s="177"/>
      <c r="G112" s="178"/>
      <c r="H112" s="178"/>
      <c r="I112" s="338"/>
      <c r="J112" s="178"/>
    </row>
    <row r="113" spans="1:10" x14ac:dyDescent="0.2">
      <c r="A113" s="178"/>
      <c r="B113" s="178"/>
      <c r="C113" s="178"/>
      <c r="D113" s="178"/>
      <c r="E113" s="179"/>
      <c r="F113" s="177"/>
      <c r="G113" s="178"/>
      <c r="H113" s="178"/>
      <c r="I113" s="338"/>
      <c r="J113" s="178"/>
    </row>
    <row r="114" spans="1:10" x14ac:dyDescent="0.2">
      <c r="A114" s="178"/>
      <c r="B114" s="178"/>
      <c r="C114" s="178"/>
      <c r="D114" s="178"/>
      <c r="E114" s="179"/>
      <c r="F114" s="177"/>
      <c r="G114" s="178"/>
      <c r="H114" s="178"/>
      <c r="I114" s="338"/>
      <c r="J114" s="178"/>
    </row>
    <row r="115" spans="1:10" x14ac:dyDescent="0.2">
      <c r="A115" s="178"/>
      <c r="B115" s="178"/>
      <c r="C115" s="178"/>
      <c r="D115" s="178"/>
      <c r="E115" s="179"/>
      <c r="F115" s="177"/>
      <c r="G115" s="178"/>
      <c r="H115" s="178"/>
      <c r="I115" s="338"/>
      <c r="J115" s="178"/>
    </row>
    <row r="116" spans="1:10" x14ac:dyDescent="0.2">
      <c r="A116" s="178"/>
      <c r="B116" s="178"/>
      <c r="C116" s="178"/>
      <c r="D116" s="178"/>
      <c r="E116" s="179"/>
      <c r="F116" s="177"/>
      <c r="G116" s="178"/>
      <c r="H116" s="178"/>
      <c r="I116" s="338"/>
      <c r="J116" s="178"/>
    </row>
    <row r="117" spans="1:10" x14ac:dyDescent="0.2">
      <c r="A117" s="178"/>
      <c r="B117" s="178"/>
      <c r="C117" s="178"/>
      <c r="D117" s="178"/>
      <c r="E117" s="179"/>
      <c r="F117" s="177"/>
      <c r="G117" s="178"/>
      <c r="H117" s="178"/>
      <c r="I117" s="338"/>
      <c r="J117" s="178"/>
    </row>
    <row r="118" spans="1:10" x14ac:dyDescent="0.2">
      <c r="A118" s="178"/>
      <c r="B118" s="178"/>
      <c r="C118" s="178"/>
      <c r="D118" s="178"/>
      <c r="E118" s="179"/>
      <c r="F118" s="177"/>
      <c r="G118" s="178"/>
      <c r="H118" s="178"/>
      <c r="I118" s="338"/>
      <c r="J118" s="178"/>
    </row>
    <row r="119" spans="1:10" x14ac:dyDescent="0.2">
      <c r="A119" s="178"/>
      <c r="B119" s="178"/>
      <c r="C119" s="178"/>
      <c r="D119" s="178"/>
      <c r="E119" s="179"/>
      <c r="F119" s="177"/>
      <c r="G119" s="178"/>
      <c r="H119" s="178"/>
      <c r="I119" s="338"/>
      <c r="J119" s="178"/>
    </row>
    <row r="120" spans="1:10" x14ac:dyDescent="0.2">
      <c r="A120" s="178"/>
      <c r="B120" s="178"/>
      <c r="C120" s="178"/>
      <c r="D120" s="178"/>
      <c r="E120" s="179"/>
      <c r="F120" s="177"/>
      <c r="G120" s="178"/>
      <c r="H120" s="178"/>
      <c r="I120" s="338"/>
      <c r="J120" s="178"/>
    </row>
    <row r="121" spans="1:10" x14ac:dyDescent="0.2">
      <c r="A121" s="178"/>
      <c r="B121" s="178"/>
      <c r="C121" s="178"/>
      <c r="D121" s="178"/>
      <c r="E121" s="179"/>
      <c r="F121" s="177"/>
      <c r="G121" s="178"/>
      <c r="H121" s="178"/>
      <c r="I121" s="338"/>
      <c r="J121" s="178"/>
    </row>
    <row r="122" spans="1:10" x14ac:dyDescent="0.2">
      <c r="A122" s="178"/>
      <c r="B122" s="178"/>
      <c r="C122" s="178"/>
      <c r="D122" s="178"/>
      <c r="E122" s="179"/>
      <c r="F122" s="177"/>
      <c r="G122" s="178"/>
      <c r="H122" s="178"/>
      <c r="I122" s="338"/>
      <c r="J122" s="178"/>
    </row>
    <row r="123" spans="1:10" x14ac:dyDescent="0.2">
      <c r="A123" s="178"/>
      <c r="B123" s="178"/>
      <c r="C123" s="178"/>
      <c r="D123" s="178"/>
      <c r="E123" s="179"/>
      <c r="F123" s="177"/>
      <c r="G123" s="178"/>
      <c r="H123" s="178"/>
      <c r="I123" s="338"/>
      <c r="J123" s="178"/>
    </row>
    <row r="124" spans="1:10" x14ac:dyDescent="0.2">
      <c r="A124" s="178"/>
      <c r="B124" s="178"/>
      <c r="C124" s="178"/>
      <c r="D124" s="178"/>
      <c r="E124" s="179"/>
      <c r="F124" s="177"/>
      <c r="G124" s="178"/>
      <c r="H124" s="178"/>
      <c r="I124" s="338"/>
      <c r="J124" s="178"/>
    </row>
    <row r="125" spans="1:10" x14ac:dyDescent="0.2">
      <c r="A125" s="178"/>
      <c r="B125" s="178"/>
      <c r="C125" s="178"/>
      <c r="D125" s="178"/>
      <c r="E125" s="179"/>
      <c r="F125" s="177"/>
      <c r="G125" s="178"/>
      <c r="H125" s="178"/>
      <c r="I125" s="338"/>
      <c r="J125" s="178"/>
    </row>
    <row r="126" spans="1:10" x14ac:dyDescent="0.2">
      <c r="A126" s="178"/>
      <c r="B126" s="178"/>
      <c r="C126" s="178"/>
      <c r="D126" s="178"/>
      <c r="E126" s="179"/>
      <c r="F126" s="177"/>
      <c r="G126" s="178"/>
      <c r="H126" s="178"/>
      <c r="I126" s="338"/>
      <c r="J126" s="178"/>
    </row>
    <row r="127" spans="1:10" x14ac:dyDescent="0.2">
      <c r="A127" s="178"/>
      <c r="B127" s="178"/>
      <c r="C127" s="178"/>
      <c r="D127" s="178"/>
      <c r="E127" s="179"/>
      <c r="F127" s="177"/>
      <c r="G127" s="178"/>
      <c r="H127" s="178"/>
      <c r="I127" s="338"/>
      <c r="J127" s="178"/>
    </row>
    <row r="128" spans="1:10" x14ac:dyDescent="0.2">
      <c r="A128" s="178"/>
      <c r="B128" s="178"/>
      <c r="C128" s="178"/>
      <c r="D128" s="178"/>
      <c r="E128" s="179"/>
      <c r="F128" s="177"/>
      <c r="G128" s="178"/>
      <c r="H128" s="178"/>
      <c r="I128" s="338"/>
      <c r="J128" s="178"/>
    </row>
    <row r="129" spans="1:10" x14ac:dyDescent="0.2">
      <c r="A129" s="178"/>
      <c r="B129" s="178"/>
      <c r="C129" s="178"/>
      <c r="D129" s="178"/>
      <c r="E129" s="179"/>
      <c r="F129" s="177"/>
      <c r="G129" s="178"/>
      <c r="H129" s="178"/>
      <c r="I129" s="338"/>
      <c r="J129" s="178"/>
    </row>
    <row r="130" spans="1:10" x14ac:dyDescent="0.2">
      <c r="A130" s="178"/>
      <c r="B130" s="178"/>
      <c r="C130" s="178"/>
      <c r="D130" s="178"/>
      <c r="E130" s="179"/>
      <c r="F130" s="177"/>
      <c r="G130" s="178"/>
      <c r="H130" s="178"/>
      <c r="I130" s="338"/>
      <c r="J130" s="178"/>
    </row>
    <row r="131" spans="1:10" x14ac:dyDescent="0.2">
      <c r="A131" s="178"/>
      <c r="B131" s="178"/>
      <c r="C131" s="178"/>
      <c r="D131" s="178"/>
      <c r="E131" s="179"/>
      <c r="F131" s="177"/>
      <c r="G131" s="178"/>
      <c r="H131" s="178"/>
      <c r="I131" s="338"/>
      <c r="J131" s="178"/>
    </row>
    <row r="132" spans="1:10" x14ac:dyDescent="0.2">
      <c r="A132" s="178"/>
      <c r="B132" s="178"/>
      <c r="C132" s="178"/>
      <c r="D132" s="178"/>
      <c r="E132" s="179"/>
      <c r="F132" s="177"/>
      <c r="G132" s="178"/>
      <c r="H132" s="178"/>
      <c r="I132" s="338"/>
      <c r="J132" s="178"/>
    </row>
    <row r="133" spans="1:10" x14ac:dyDescent="0.2">
      <c r="A133" s="178"/>
      <c r="B133" s="178"/>
      <c r="C133" s="178"/>
      <c r="D133" s="178"/>
      <c r="E133" s="179"/>
      <c r="F133" s="177"/>
      <c r="G133" s="178"/>
      <c r="H133" s="178"/>
      <c r="I133" s="338"/>
      <c r="J133" s="178"/>
    </row>
    <row r="134" spans="1:10" x14ac:dyDescent="0.2">
      <c r="A134" s="178"/>
      <c r="B134" s="178"/>
      <c r="C134" s="178"/>
      <c r="D134" s="178"/>
      <c r="E134" s="179"/>
      <c r="F134" s="177"/>
      <c r="G134" s="178"/>
      <c r="H134" s="178"/>
      <c r="I134" s="338"/>
      <c r="J134" s="178"/>
    </row>
    <row r="135" spans="1:10" x14ac:dyDescent="0.2">
      <c r="A135" s="178"/>
      <c r="B135" s="178"/>
      <c r="C135" s="178"/>
      <c r="D135" s="178"/>
      <c r="E135" s="179"/>
      <c r="F135" s="177"/>
      <c r="G135" s="178"/>
      <c r="H135" s="178"/>
      <c r="I135" s="338"/>
      <c r="J135" s="178"/>
    </row>
    <row r="136" spans="1:10" x14ac:dyDescent="0.2">
      <c r="A136" s="178"/>
      <c r="B136" s="178"/>
      <c r="C136" s="178"/>
      <c r="D136" s="178"/>
      <c r="E136" s="179"/>
      <c r="F136" s="177"/>
      <c r="G136" s="178"/>
      <c r="H136" s="178"/>
      <c r="I136" s="338"/>
      <c r="J136" s="178"/>
    </row>
    <row r="137" spans="1:10" x14ac:dyDescent="0.2">
      <c r="A137" s="178"/>
      <c r="B137" s="178"/>
      <c r="C137" s="178"/>
      <c r="D137" s="178"/>
      <c r="E137" s="179"/>
      <c r="F137" s="177"/>
      <c r="G137" s="178"/>
      <c r="H137" s="178"/>
      <c r="I137" s="338"/>
      <c r="J137" s="178"/>
    </row>
    <row r="138" spans="1:10" x14ac:dyDescent="0.2">
      <c r="A138" s="178"/>
      <c r="B138" s="178"/>
      <c r="C138" s="178"/>
      <c r="D138" s="178"/>
      <c r="E138" s="179"/>
      <c r="F138" s="177"/>
      <c r="G138" s="178"/>
      <c r="H138" s="178"/>
      <c r="I138" s="338"/>
      <c r="J138" s="178"/>
    </row>
    <row r="139" spans="1:10" x14ac:dyDescent="0.2">
      <c r="A139" s="178"/>
      <c r="B139" s="178"/>
      <c r="C139" s="178"/>
      <c r="D139" s="178"/>
      <c r="E139" s="179"/>
      <c r="F139" s="177"/>
      <c r="G139" s="178"/>
      <c r="H139" s="178"/>
      <c r="I139" s="338"/>
      <c r="J139" s="178"/>
    </row>
    <row r="140" spans="1:10" x14ac:dyDescent="0.2">
      <c r="A140" s="178"/>
      <c r="B140" s="178"/>
      <c r="C140" s="178"/>
      <c r="D140" s="178"/>
      <c r="E140" s="179"/>
      <c r="F140" s="177"/>
      <c r="G140" s="178"/>
      <c r="H140" s="178"/>
      <c r="I140" s="338"/>
      <c r="J140" s="178"/>
    </row>
    <row r="141" spans="1:10" x14ac:dyDescent="0.2">
      <c r="A141" s="178"/>
      <c r="B141" s="178"/>
      <c r="C141" s="178"/>
      <c r="D141" s="178"/>
      <c r="E141" s="179"/>
      <c r="F141" s="177"/>
      <c r="G141" s="178"/>
      <c r="H141" s="178"/>
      <c r="I141" s="338"/>
      <c r="J141" s="178"/>
    </row>
    <row r="142" spans="1:10" x14ac:dyDescent="0.2">
      <c r="A142" s="178"/>
      <c r="B142" s="178"/>
      <c r="C142" s="178"/>
      <c r="D142" s="178"/>
      <c r="E142" s="179"/>
      <c r="F142" s="177"/>
      <c r="G142" s="178"/>
      <c r="H142" s="178"/>
      <c r="I142" s="338"/>
      <c r="J142" s="178"/>
    </row>
    <row r="143" spans="1:10" x14ac:dyDescent="0.2">
      <c r="A143" s="178"/>
      <c r="B143" s="178"/>
      <c r="C143" s="178"/>
      <c r="D143" s="178"/>
      <c r="E143" s="179"/>
      <c r="F143" s="177"/>
      <c r="G143" s="178"/>
      <c r="H143" s="178"/>
      <c r="I143" s="338"/>
      <c r="J143" s="178"/>
    </row>
    <row r="144" spans="1:10" x14ac:dyDescent="0.2">
      <c r="A144" s="178"/>
      <c r="B144" s="178"/>
      <c r="C144" s="178"/>
      <c r="D144" s="178"/>
      <c r="E144" s="179"/>
      <c r="F144" s="177"/>
      <c r="G144" s="178"/>
      <c r="H144" s="178"/>
      <c r="I144" s="338"/>
      <c r="J144" s="178"/>
    </row>
    <row r="145" spans="1:10" x14ac:dyDescent="0.2">
      <c r="A145" s="178"/>
      <c r="B145" s="178"/>
      <c r="C145" s="178"/>
      <c r="D145" s="178"/>
      <c r="E145" s="179"/>
      <c r="F145" s="177"/>
      <c r="G145" s="178"/>
      <c r="H145" s="178"/>
      <c r="I145" s="338"/>
      <c r="J145" s="178"/>
    </row>
    <row r="146" spans="1:10" x14ac:dyDescent="0.2">
      <c r="A146" s="178"/>
      <c r="B146" s="178"/>
      <c r="C146" s="178"/>
      <c r="D146" s="178"/>
      <c r="E146" s="179"/>
      <c r="F146" s="177"/>
      <c r="G146" s="178"/>
      <c r="H146" s="178"/>
      <c r="I146" s="338"/>
      <c r="J146" s="178"/>
    </row>
    <row r="147" spans="1:10" x14ac:dyDescent="0.2">
      <c r="A147" s="178"/>
      <c r="B147" s="178"/>
      <c r="C147" s="178"/>
      <c r="D147" s="178"/>
      <c r="E147" s="179"/>
      <c r="F147" s="177"/>
      <c r="G147" s="178"/>
      <c r="H147" s="178"/>
      <c r="I147" s="338"/>
      <c r="J147" s="178"/>
    </row>
    <row r="148" spans="1:10" x14ac:dyDescent="0.2">
      <c r="A148" s="178"/>
      <c r="B148" s="178"/>
      <c r="C148" s="178"/>
      <c r="D148" s="178"/>
      <c r="E148" s="179"/>
      <c r="F148" s="177"/>
      <c r="G148" s="178"/>
      <c r="H148" s="178"/>
      <c r="I148" s="338"/>
      <c r="J148" s="178"/>
    </row>
    <row r="149" spans="1:10" x14ac:dyDescent="0.2">
      <c r="A149" s="178"/>
      <c r="B149" s="178"/>
      <c r="C149" s="178"/>
      <c r="D149" s="178"/>
      <c r="E149" s="179"/>
      <c r="F149" s="177"/>
      <c r="G149" s="178"/>
      <c r="H149" s="178"/>
      <c r="I149" s="338"/>
      <c r="J149" s="178"/>
    </row>
    <row r="150" spans="1:10" x14ac:dyDescent="0.2">
      <c r="A150" s="178"/>
      <c r="B150" s="178"/>
      <c r="C150" s="178"/>
      <c r="D150" s="178"/>
      <c r="E150" s="179"/>
      <c r="F150" s="177"/>
      <c r="G150" s="178"/>
      <c r="H150" s="178"/>
      <c r="I150" s="338"/>
      <c r="J150" s="178"/>
    </row>
    <row r="151" spans="1:10" x14ac:dyDescent="0.2">
      <c r="A151" s="178"/>
      <c r="B151" s="178"/>
      <c r="C151" s="178"/>
      <c r="D151" s="178"/>
      <c r="E151" s="179"/>
      <c r="F151" s="177"/>
      <c r="G151" s="178"/>
      <c r="H151" s="178"/>
      <c r="I151" s="338"/>
      <c r="J151" s="178"/>
    </row>
    <row r="152" spans="1:10" x14ac:dyDescent="0.2">
      <c r="A152" s="178"/>
      <c r="B152" s="178"/>
      <c r="C152" s="178"/>
      <c r="D152" s="178"/>
      <c r="E152" s="179"/>
      <c r="F152" s="177"/>
      <c r="G152" s="178"/>
      <c r="H152" s="178"/>
      <c r="I152" s="338"/>
      <c r="J152" s="178"/>
    </row>
    <row r="153" spans="1:10" x14ac:dyDescent="0.2">
      <c r="A153" s="178"/>
      <c r="B153" s="178"/>
      <c r="C153" s="178"/>
      <c r="D153" s="178"/>
      <c r="E153" s="179"/>
      <c r="F153" s="177"/>
      <c r="G153" s="178"/>
      <c r="H153" s="178"/>
      <c r="I153" s="338"/>
      <c r="J153" s="178"/>
    </row>
    <row r="154" spans="1:10" x14ac:dyDescent="0.2">
      <c r="A154" s="178"/>
      <c r="B154" s="178"/>
      <c r="C154" s="178"/>
      <c r="D154" s="178"/>
      <c r="E154" s="179"/>
      <c r="F154" s="177"/>
      <c r="G154" s="178"/>
      <c r="H154" s="178"/>
      <c r="I154" s="338"/>
      <c r="J154" s="178"/>
    </row>
    <row r="155" spans="1:10" x14ac:dyDescent="0.2">
      <c r="A155" s="178"/>
      <c r="B155" s="178"/>
      <c r="C155" s="178"/>
      <c r="D155" s="178"/>
      <c r="E155" s="179"/>
      <c r="F155" s="177"/>
      <c r="G155" s="178"/>
      <c r="H155" s="178"/>
      <c r="I155" s="338"/>
      <c r="J155" s="178"/>
    </row>
    <row r="156" spans="1:10" x14ac:dyDescent="0.2">
      <c r="A156" s="178"/>
      <c r="B156" s="178"/>
      <c r="C156" s="178"/>
      <c r="D156" s="178"/>
      <c r="E156" s="179"/>
      <c r="F156" s="177"/>
      <c r="G156" s="178"/>
      <c r="H156" s="178"/>
      <c r="I156" s="338"/>
      <c r="J156" s="178"/>
    </row>
    <row r="157" spans="1:10" x14ac:dyDescent="0.2">
      <c r="A157" s="178"/>
      <c r="B157" s="178"/>
      <c r="C157" s="178"/>
      <c r="D157" s="178"/>
      <c r="E157" s="179"/>
      <c r="F157" s="177"/>
      <c r="G157" s="178"/>
      <c r="H157" s="178"/>
      <c r="I157" s="338"/>
      <c r="J157" s="178"/>
    </row>
    <row r="158" spans="1:10" x14ac:dyDescent="0.2">
      <c r="A158" s="178"/>
      <c r="B158" s="178"/>
      <c r="C158" s="178"/>
      <c r="D158" s="178"/>
      <c r="E158" s="179"/>
      <c r="F158" s="177"/>
      <c r="G158" s="178"/>
      <c r="H158" s="178"/>
      <c r="I158" s="338"/>
      <c r="J158" s="178"/>
    </row>
    <row r="159" spans="1:10" x14ac:dyDescent="0.2">
      <c r="A159" s="178"/>
      <c r="B159" s="178"/>
      <c r="C159" s="178"/>
      <c r="D159" s="178"/>
      <c r="E159" s="179"/>
      <c r="F159" s="177"/>
      <c r="G159" s="178"/>
      <c r="H159" s="178"/>
      <c r="I159" s="338"/>
      <c r="J159" s="178"/>
    </row>
    <row r="160" spans="1:10" x14ac:dyDescent="0.2">
      <c r="A160" s="178"/>
      <c r="B160" s="178"/>
      <c r="C160" s="178"/>
      <c r="D160" s="178"/>
      <c r="E160" s="179"/>
      <c r="F160" s="177"/>
      <c r="G160" s="178"/>
      <c r="H160" s="178"/>
      <c r="I160" s="338"/>
      <c r="J160" s="178"/>
    </row>
    <row r="161" spans="1:10" x14ac:dyDescent="0.2">
      <c r="A161" s="178"/>
      <c r="B161" s="178"/>
      <c r="C161" s="178"/>
      <c r="D161" s="178"/>
      <c r="E161" s="179"/>
      <c r="F161" s="177"/>
      <c r="G161" s="178"/>
      <c r="H161" s="178"/>
      <c r="I161" s="338"/>
      <c r="J161" s="178"/>
    </row>
    <row r="162" spans="1:10" x14ac:dyDescent="0.2">
      <c r="A162" s="178"/>
      <c r="B162" s="178"/>
      <c r="C162" s="178"/>
      <c r="D162" s="178"/>
      <c r="E162" s="179"/>
      <c r="F162" s="177"/>
      <c r="G162" s="178"/>
      <c r="H162" s="178"/>
      <c r="I162" s="338"/>
      <c r="J162" s="178"/>
    </row>
    <row r="163" spans="1:10" x14ac:dyDescent="0.2">
      <c r="A163" s="178"/>
      <c r="B163" s="178"/>
      <c r="C163" s="178"/>
      <c r="D163" s="178"/>
      <c r="E163" s="179"/>
      <c r="F163" s="177"/>
      <c r="G163" s="178"/>
      <c r="H163" s="178"/>
      <c r="I163" s="338"/>
      <c r="J163" s="178"/>
    </row>
    <row r="164" spans="1:10" x14ac:dyDescent="0.2">
      <c r="A164" s="178"/>
      <c r="B164" s="178"/>
      <c r="C164" s="178"/>
      <c r="D164" s="178"/>
      <c r="E164" s="179"/>
      <c r="F164" s="177"/>
      <c r="G164" s="178"/>
      <c r="H164" s="178"/>
      <c r="I164" s="338"/>
      <c r="J164" s="178"/>
    </row>
    <row r="165" spans="1:10" x14ac:dyDescent="0.2">
      <c r="A165" s="178"/>
      <c r="B165" s="178"/>
      <c r="C165" s="178"/>
      <c r="D165" s="178"/>
      <c r="E165" s="179"/>
      <c r="F165" s="177"/>
      <c r="G165" s="178"/>
      <c r="H165" s="178"/>
      <c r="I165" s="338"/>
      <c r="J165" s="178"/>
    </row>
    <row r="166" spans="1:10" x14ac:dyDescent="0.2">
      <c r="A166" s="178"/>
      <c r="B166" s="178"/>
      <c r="C166" s="178"/>
      <c r="D166" s="178"/>
      <c r="E166" s="179"/>
      <c r="F166" s="177"/>
      <c r="G166" s="178"/>
      <c r="H166" s="178"/>
      <c r="I166" s="338"/>
      <c r="J166" s="178"/>
    </row>
    <row r="167" spans="1:10" x14ac:dyDescent="0.2">
      <c r="A167" s="178"/>
      <c r="B167" s="178"/>
      <c r="C167" s="178"/>
      <c r="D167" s="178"/>
      <c r="E167" s="179"/>
      <c r="F167" s="177"/>
      <c r="G167" s="178"/>
      <c r="H167" s="178"/>
      <c r="I167" s="338"/>
      <c r="J167" s="178"/>
    </row>
    <row r="168" spans="1:10" x14ac:dyDescent="0.2">
      <c r="A168" s="178"/>
      <c r="B168" s="178"/>
      <c r="C168" s="178"/>
      <c r="D168" s="178"/>
      <c r="E168" s="179"/>
      <c r="F168" s="177"/>
      <c r="G168" s="178"/>
      <c r="H168" s="178"/>
      <c r="I168" s="338"/>
      <c r="J168" s="178"/>
    </row>
    <row r="169" spans="1:10" x14ac:dyDescent="0.2">
      <c r="A169" s="178"/>
      <c r="B169" s="178"/>
      <c r="C169" s="178"/>
      <c r="D169" s="178"/>
      <c r="E169" s="179"/>
      <c r="F169" s="177"/>
      <c r="G169" s="178"/>
      <c r="H169" s="178"/>
      <c r="I169" s="338"/>
      <c r="J169" s="178"/>
    </row>
    <row r="170" spans="1:10" x14ac:dyDescent="0.2">
      <c r="A170" s="178"/>
      <c r="B170" s="178"/>
      <c r="C170" s="178"/>
      <c r="D170" s="178"/>
      <c r="E170" s="179"/>
      <c r="F170" s="177"/>
      <c r="G170" s="178"/>
      <c r="H170" s="178"/>
      <c r="I170" s="338"/>
      <c r="J170" s="178"/>
    </row>
    <row r="171" spans="1:10" x14ac:dyDescent="0.2">
      <c r="A171" s="178"/>
      <c r="B171" s="178"/>
      <c r="C171" s="178"/>
      <c r="D171" s="178"/>
      <c r="E171" s="179"/>
      <c r="F171" s="177"/>
      <c r="G171" s="178"/>
      <c r="H171" s="178"/>
      <c r="I171" s="338"/>
      <c r="J171" s="178"/>
    </row>
    <row r="172" spans="1:10" x14ac:dyDescent="0.2">
      <c r="A172" s="178"/>
      <c r="B172" s="178"/>
      <c r="C172" s="178"/>
      <c r="D172" s="178"/>
      <c r="E172" s="179"/>
      <c r="F172" s="177"/>
      <c r="G172" s="178"/>
      <c r="H172" s="178"/>
      <c r="I172" s="338"/>
      <c r="J172" s="178"/>
    </row>
    <row r="173" spans="1:10" x14ac:dyDescent="0.2">
      <c r="A173" s="178"/>
      <c r="B173" s="178"/>
      <c r="C173" s="178"/>
      <c r="D173" s="178"/>
      <c r="E173" s="179"/>
      <c r="F173" s="177"/>
      <c r="G173" s="178"/>
      <c r="H173" s="178"/>
      <c r="I173" s="338"/>
      <c r="J173" s="178"/>
    </row>
    <row r="174" spans="1:10" x14ac:dyDescent="0.2">
      <c r="A174" s="178"/>
      <c r="B174" s="178"/>
      <c r="C174" s="178"/>
      <c r="D174" s="178"/>
      <c r="E174" s="179"/>
      <c r="F174" s="177"/>
      <c r="G174" s="178"/>
      <c r="H174" s="178"/>
      <c r="I174" s="338"/>
      <c r="J174" s="178"/>
    </row>
    <row r="175" spans="1:10" x14ac:dyDescent="0.2">
      <c r="A175" s="178"/>
      <c r="B175" s="178"/>
      <c r="C175" s="178"/>
      <c r="D175" s="178"/>
      <c r="E175" s="179"/>
      <c r="F175" s="177"/>
      <c r="G175" s="178"/>
      <c r="H175" s="178"/>
      <c r="I175" s="338"/>
      <c r="J175" s="178"/>
    </row>
    <row r="176" spans="1:10" x14ac:dyDescent="0.2">
      <c r="A176" s="178"/>
      <c r="B176" s="178"/>
      <c r="C176" s="178"/>
      <c r="D176" s="178"/>
      <c r="E176" s="179"/>
      <c r="F176" s="177"/>
      <c r="G176" s="178"/>
      <c r="H176" s="178"/>
      <c r="I176" s="338"/>
      <c r="J176" s="178"/>
    </row>
    <row r="177" spans="1:10" x14ac:dyDescent="0.2">
      <c r="A177" s="178"/>
      <c r="B177" s="178"/>
      <c r="C177" s="178"/>
      <c r="D177" s="178"/>
      <c r="E177" s="179"/>
      <c r="F177" s="177"/>
      <c r="G177" s="178"/>
      <c r="H177" s="178"/>
      <c r="I177" s="338"/>
      <c r="J177" s="178"/>
    </row>
    <row r="178" spans="1:10" x14ac:dyDescent="0.2">
      <c r="A178" s="178"/>
      <c r="B178" s="178"/>
      <c r="C178" s="178"/>
      <c r="D178" s="178"/>
      <c r="E178" s="179"/>
      <c r="F178" s="177"/>
      <c r="G178" s="178"/>
      <c r="H178" s="178"/>
      <c r="I178" s="338"/>
      <c r="J178" s="178"/>
    </row>
    <row r="179" spans="1:10" x14ac:dyDescent="0.2">
      <c r="A179" s="178"/>
      <c r="B179" s="178"/>
      <c r="C179" s="178"/>
      <c r="D179" s="178"/>
      <c r="E179" s="179"/>
      <c r="F179" s="177"/>
      <c r="G179" s="178"/>
      <c r="H179" s="178"/>
      <c r="I179" s="338"/>
      <c r="J179" s="178"/>
    </row>
    <row r="180" spans="1:10" x14ac:dyDescent="0.2">
      <c r="A180" s="178"/>
      <c r="B180" s="178"/>
      <c r="C180" s="178"/>
      <c r="D180" s="178"/>
      <c r="E180" s="179"/>
      <c r="F180" s="177"/>
      <c r="G180" s="178"/>
      <c r="H180" s="178"/>
      <c r="I180" s="338"/>
      <c r="J180" s="178"/>
    </row>
    <row r="181" spans="1:10" x14ac:dyDescent="0.2">
      <c r="A181" s="178"/>
      <c r="B181" s="178"/>
      <c r="C181" s="178"/>
      <c r="D181" s="178"/>
      <c r="E181" s="179"/>
      <c r="F181" s="177"/>
      <c r="G181" s="178"/>
      <c r="H181" s="178"/>
      <c r="I181" s="338"/>
      <c r="J181" s="178"/>
    </row>
    <row r="182" spans="1:10" x14ac:dyDescent="0.2">
      <c r="A182" s="178"/>
      <c r="B182" s="178"/>
      <c r="C182" s="178"/>
      <c r="D182" s="178"/>
      <c r="E182" s="179"/>
      <c r="F182" s="177"/>
      <c r="G182" s="178"/>
      <c r="H182" s="178"/>
      <c r="I182" s="338"/>
      <c r="J182" s="178"/>
    </row>
    <row r="183" spans="1:10" x14ac:dyDescent="0.2">
      <c r="A183" s="178"/>
      <c r="B183" s="178"/>
      <c r="C183" s="178"/>
      <c r="D183" s="178"/>
      <c r="E183" s="179"/>
      <c r="F183" s="177"/>
      <c r="G183" s="178"/>
      <c r="H183" s="178"/>
      <c r="I183" s="338"/>
      <c r="J183" s="178"/>
    </row>
    <row r="184" spans="1:10" x14ac:dyDescent="0.2">
      <c r="A184" s="178"/>
      <c r="B184" s="178"/>
      <c r="C184" s="178"/>
      <c r="D184" s="178"/>
      <c r="E184" s="179"/>
      <c r="F184" s="177"/>
      <c r="G184" s="178"/>
      <c r="H184" s="178"/>
      <c r="I184" s="338"/>
      <c r="J184" s="178"/>
    </row>
    <row r="185" spans="1:10" x14ac:dyDescent="0.2">
      <c r="A185" s="178"/>
      <c r="B185" s="178"/>
      <c r="C185" s="178"/>
      <c r="D185" s="178"/>
      <c r="E185" s="179"/>
      <c r="F185" s="177"/>
      <c r="G185" s="178"/>
      <c r="H185" s="178"/>
      <c r="I185" s="338"/>
      <c r="J185" s="178"/>
    </row>
    <row r="186" spans="1:10" x14ac:dyDescent="0.2">
      <c r="A186" s="178"/>
      <c r="B186" s="178"/>
      <c r="C186" s="178"/>
      <c r="D186" s="178"/>
      <c r="E186" s="179"/>
      <c r="F186" s="177"/>
      <c r="G186" s="178"/>
      <c r="H186" s="178"/>
      <c r="I186" s="338"/>
      <c r="J186" s="178"/>
    </row>
    <row r="187" spans="1:10" x14ac:dyDescent="0.2">
      <c r="A187" s="178"/>
      <c r="B187" s="178"/>
      <c r="C187" s="178"/>
      <c r="D187" s="178"/>
      <c r="E187" s="179"/>
      <c r="F187" s="177"/>
      <c r="G187" s="178"/>
      <c r="H187" s="178"/>
      <c r="I187" s="338"/>
      <c r="J187" s="178"/>
    </row>
    <row r="188" spans="1:10" x14ac:dyDescent="0.2">
      <c r="A188" s="178"/>
      <c r="B188" s="178"/>
      <c r="C188" s="178"/>
      <c r="D188" s="178"/>
      <c r="E188" s="179"/>
      <c r="F188" s="177"/>
      <c r="G188" s="178"/>
      <c r="H188" s="178"/>
      <c r="I188" s="338"/>
      <c r="J188" s="178"/>
    </row>
    <row r="189" spans="1:10" x14ac:dyDescent="0.2">
      <c r="A189" s="178"/>
      <c r="B189" s="178"/>
      <c r="C189" s="178"/>
      <c r="D189" s="178"/>
      <c r="E189" s="179"/>
      <c r="F189" s="177"/>
      <c r="G189" s="178"/>
      <c r="H189" s="178"/>
      <c r="I189" s="338"/>
      <c r="J189" s="178"/>
    </row>
    <row r="190" spans="1:10" x14ac:dyDescent="0.2">
      <c r="A190" s="178"/>
      <c r="B190" s="178"/>
      <c r="C190" s="178"/>
      <c r="D190" s="178"/>
      <c r="E190" s="179"/>
      <c r="F190" s="177"/>
      <c r="G190" s="178"/>
      <c r="H190" s="178"/>
      <c r="I190" s="338"/>
      <c r="J190" s="178"/>
    </row>
    <row r="191" spans="1:10" x14ac:dyDescent="0.2">
      <c r="A191" s="178"/>
      <c r="B191" s="178"/>
      <c r="C191" s="178"/>
      <c r="D191" s="178"/>
      <c r="E191" s="179"/>
      <c r="F191" s="177"/>
      <c r="G191" s="178"/>
      <c r="H191" s="178"/>
      <c r="I191" s="338"/>
      <c r="J191" s="178"/>
    </row>
    <row r="192" spans="1:10" x14ac:dyDescent="0.2">
      <c r="A192" s="178"/>
      <c r="B192" s="178"/>
      <c r="C192" s="178"/>
      <c r="D192" s="178"/>
      <c r="E192" s="179"/>
      <c r="F192" s="177"/>
      <c r="G192" s="178"/>
      <c r="H192" s="178"/>
      <c r="I192" s="338"/>
      <c r="J192" s="178"/>
    </row>
    <row r="193" spans="1:10" x14ac:dyDescent="0.2">
      <c r="A193" s="178"/>
      <c r="B193" s="178"/>
      <c r="C193" s="178"/>
      <c r="D193" s="178"/>
      <c r="E193" s="179"/>
      <c r="F193" s="177"/>
      <c r="G193" s="178"/>
      <c r="H193" s="178"/>
      <c r="I193" s="338"/>
      <c r="J193" s="178"/>
    </row>
    <row r="194" spans="1:10" x14ac:dyDescent="0.2">
      <c r="A194" s="178"/>
      <c r="B194" s="178"/>
      <c r="C194" s="178"/>
      <c r="D194" s="178"/>
      <c r="E194" s="179"/>
      <c r="F194" s="177"/>
      <c r="G194" s="178"/>
      <c r="H194" s="178"/>
      <c r="I194" s="338"/>
      <c r="J194" s="178"/>
    </row>
    <row r="195" spans="1:10" x14ac:dyDescent="0.2">
      <c r="A195" s="178"/>
      <c r="B195" s="178"/>
      <c r="C195" s="178"/>
      <c r="D195" s="178"/>
      <c r="E195" s="179"/>
      <c r="F195" s="177"/>
      <c r="G195" s="178"/>
      <c r="H195" s="178"/>
      <c r="I195" s="338"/>
      <c r="J195" s="178"/>
    </row>
    <row r="196" spans="1:10" x14ac:dyDescent="0.2">
      <c r="A196" s="178"/>
      <c r="B196" s="178"/>
      <c r="C196" s="178"/>
      <c r="D196" s="178"/>
      <c r="E196" s="179"/>
      <c r="F196" s="177"/>
      <c r="G196" s="178"/>
      <c r="H196" s="178"/>
      <c r="I196" s="338"/>
      <c r="J196" s="178"/>
    </row>
    <row r="197" spans="1:10" x14ac:dyDescent="0.2">
      <c r="A197" s="178"/>
      <c r="B197" s="178"/>
      <c r="C197" s="178"/>
      <c r="D197" s="178"/>
      <c r="E197" s="179"/>
      <c r="F197" s="177"/>
      <c r="G197" s="178"/>
      <c r="H197" s="178"/>
      <c r="I197" s="338"/>
      <c r="J197" s="178"/>
    </row>
    <row r="198" spans="1:10" x14ac:dyDescent="0.2">
      <c r="A198" s="178"/>
      <c r="B198" s="178"/>
      <c r="C198" s="178"/>
      <c r="D198" s="178"/>
      <c r="E198" s="179"/>
      <c r="F198" s="177"/>
      <c r="G198" s="178"/>
      <c r="H198" s="178"/>
      <c r="I198" s="338"/>
      <c r="J198" s="178"/>
    </row>
    <row r="199" spans="1:10" x14ac:dyDescent="0.2">
      <c r="A199" s="178"/>
      <c r="B199" s="178"/>
      <c r="C199" s="178"/>
      <c r="D199" s="178"/>
      <c r="E199" s="179"/>
      <c r="F199" s="177"/>
      <c r="G199" s="178"/>
      <c r="H199" s="178"/>
      <c r="I199" s="338"/>
      <c r="J199" s="178"/>
    </row>
    <row r="200" spans="1:10" x14ac:dyDescent="0.2">
      <c r="A200" s="178"/>
      <c r="B200" s="178"/>
      <c r="C200" s="178"/>
      <c r="D200" s="178"/>
      <c r="E200" s="179"/>
      <c r="F200" s="177"/>
      <c r="G200" s="178"/>
      <c r="H200" s="178"/>
      <c r="I200" s="338"/>
      <c r="J200" s="178"/>
    </row>
    <row r="201" spans="1:10" x14ac:dyDescent="0.2">
      <c r="A201" s="178"/>
      <c r="B201" s="178"/>
      <c r="C201" s="178"/>
      <c r="D201" s="178"/>
      <c r="E201" s="179"/>
      <c r="F201" s="177"/>
      <c r="G201" s="178"/>
      <c r="H201" s="178"/>
      <c r="I201" s="338"/>
      <c r="J201" s="178"/>
    </row>
    <row r="202" spans="1:10" x14ac:dyDescent="0.2">
      <c r="A202" s="178"/>
      <c r="B202" s="178"/>
      <c r="C202" s="178"/>
      <c r="D202" s="178"/>
      <c r="E202" s="179"/>
      <c r="F202" s="177"/>
      <c r="G202" s="178"/>
      <c r="H202" s="178"/>
      <c r="I202" s="338"/>
      <c r="J202" s="178"/>
    </row>
    <row r="203" spans="1:10" x14ac:dyDescent="0.2">
      <c r="A203" s="178"/>
      <c r="B203" s="178"/>
      <c r="C203" s="178"/>
      <c r="D203" s="178"/>
      <c r="E203" s="179"/>
      <c r="F203" s="177"/>
      <c r="G203" s="178"/>
      <c r="H203" s="178"/>
      <c r="I203" s="338"/>
      <c r="J203" s="178"/>
    </row>
    <row r="204" spans="1:10" x14ac:dyDescent="0.2">
      <c r="A204" s="178"/>
      <c r="B204" s="178"/>
      <c r="C204" s="178"/>
      <c r="D204" s="178"/>
      <c r="E204" s="179"/>
      <c r="F204" s="177"/>
      <c r="G204" s="178"/>
      <c r="H204" s="178"/>
      <c r="I204" s="338"/>
      <c r="J204" s="178"/>
    </row>
    <row r="205" spans="1:10" x14ac:dyDescent="0.2">
      <c r="F205" s="6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9"/>
  <dimension ref="A1:M457"/>
  <sheetViews>
    <sheetView workbookViewId="0">
      <selection activeCell="A2" sqref="A2:XFD2"/>
    </sheetView>
  </sheetViews>
  <sheetFormatPr defaultColWidth="11.42578125" defaultRowHeight="12" customHeight="1" x14ac:dyDescent="0.2"/>
  <cols>
    <col min="1" max="1" width="7.5703125" customWidth="1"/>
    <col min="2" max="2" width="10.140625" customWidth="1"/>
    <col min="3" max="3" width="6.7109375" customWidth="1"/>
    <col min="7" max="7" width="11.42578125" style="101"/>
    <col min="9" max="9" width="13.28515625" style="363" customWidth="1"/>
    <col min="11" max="11" width="17.42578125" customWidth="1"/>
    <col min="12" max="12" width="16.140625" customWidth="1"/>
  </cols>
  <sheetData>
    <row r="1" spans="1:13" ht="12" customHeight="1" x14ac:dyDescent="0.2">
      <c r="A1" s="336" t="s">
        <v>888</v>
      </c>
      <c r="B1" s="336" t="s">
        <v>0</v>
      </c>
      <c r="C1" s="336" t="s">
        <v>889</v>
      </c>
      <c r="D1" s="336" t="s">
        <v>1</v>
      </c>
      <c r="E1" s="336" t="s">
        <v>31</v>
      </c>
      <c r="F1" s="336" t="s">
        <v>32</v>
      </c>
      <c r="G1" s="336" t="s">
        <v>40</v>
      </c>
      <c r="H1" s="336" t="s">
        <v>33</v>
      </c>
      <c r="I1" s="385" t="s">
        <v>2</v>
      </c>
      <c r="J1" s="336" t="s">
        <v>36</v>
      </c>
      <c r="K1" s="336" t="s">
        <v>3</v>
      </c>
      <c r="L1" s="336" t="s">
        <v>34</v>
      </c>
      <c r="M1" s="336" t="s">
        <v>35</v>
      </c>
    </row>
    <row r="2" spans="1:13" ht="12" customHeight="1" x14ac:dyDescent="0.2">
      <c r="A2" s="530" t="s">
        <v>890</v>
      </c>
      <c r="B2" s="530" t="s">
        <v>282</v>
      </c>
      <c r="C2" s="530" t="s">
        <v>892</v>
      </c>
      <c r="D2" s="530" t="s">
        <v>326</v>
      </c>
      <c r="E2" s="530" t="s">
        <v>327</v>
      </c>
      <c r="F2" s="530" t="s">
        <v>328</v>
      </c>
      <c r="G2" s="530" t="s">
        <v>416</v>
      </c>
      <c r="H2" s="531">
        <v>42046</v>
      </c>
      <c r="I2" s="532">
        <f>156.55*-1</f>
        <v>-156.55000000000001</v>
      </c>
      <c r="J2" s="530"/>
      <c r="K2" s="530" t="s">
        <v>417</v>
      </c>
      <c r="L2" s="531">
        <v>42048</v>
      </c>
      <c r="M2" s="530" t="s">
        <v>72</v>
      </c>
    </row>
    <row r="3" spans="1:13" ht="12" customHeight="1" x14ac:dyDescent="0.2">
      <c r="A3" s="499"/>
      <c r="B3" s="499"/>
      <c r="C3" s="499"/>
      <c r="D3" s="499"/>
      <c r="E3" s="499"/>
      <c r="F3" s="499"/>
      <c r="G3" s="499"/>
      <c r="H3" s="500"/>
      <c r="I3" s="170">
        <f>SUM(I2:I2)</f>
        <v>-156.55000000000001</v>
      </c>
      <c r="J3" s="499"/>
      <c r="K3" s="499"/>
      <c r="L3" s="500"/>
      <c r="M3" s="499"/>
    </row>
    <row r="4" spans="1:13" ht="12" customHeight="1" x14ac:dyDescent="0.2">
      <c r="A4" s="499"/>
      <c r="B4" s="499"/>
      <c r="C4" s="499"/>
      <c r="D4" s="499"/>
      <c r="E4" s="499"/>
      <c r="F4" s="499"/>
      <c r="G4" s="499"/>
      <c r="H4" s="500"/>
      <c r="I4" s="501"/>
      <c r="J4" s="499"/>
      <c r="K4" s="499"/>
      <c r="L4" s="500"/>
      <c r="M4" s="499"/>
    </row>
    <row r="5" spans="1:13" ht="12" customHeight="1" x14ac:dyDescent="0.2">
      <c r="A5" s="119"/>
      <c r="B5" s="119"/>
      <c r="C5" s="119"/>
      <c r="D5" s="119"/>
      <c r="E5" s="119"/>
      <c r="F5" s="120"/>
      <c r="G5" s="281"/>
      <c r="H5" s="119"/>
      <c r="I5" s="388"/>
      <c r="J5" s="120"/>
      <c r="K5" s="119"/>
    </row>
    <row r="6" spans="1:13" ht="12" customHeight="1" x14ac:dyDescent="0.2">
      <c r="A6" s="119"/>
      <c r="B6" s="119"/>
      <c r="C6" s="119"/>
      <c r="D6" s="119"/>
      <c r="E6" s="119"/>
      <c r="F6" s="120"/>
      <c r="G6" s="281"/>
      <c r="H6" s="119"/>
      <c r="I6" s="388"/>
      <c r="J6" s="120"/>
      <c r="K6" s="119"/>
    </row>
    <row r="7" spans="1:13" ht="12" customHeight="1" x14ac:dyDescent="0.2">
      <c r="A7" s="119"/>
      <c r="B7" s="119"/>
      <c r="C7" s="119"/>
      <c r="D7" s="119"/>
      <c r="E7" s="119"/>
      <c r="F7" s="120"/>
      <c r="G7" s="281"/>
      <c r="H7" s="119"/>
      <c r="I7" s="388"/>
      <c r="J7" s="120"/>
      <c r="K7" s="119"/>
    </row>
    <row r="8" spans="1:13" ht="12" customHeight="1" x14ac:dyDescent="0.2">
      <c r="A8" s="119"/>
      <c r="B8" s="119"/>
      <c r="C8" s="119"/>
      <c r="D8" s="119"/>
      <c r="E8" s="119"/>
      <c r="F8" s="120"/>
      <c r="G8" s="281"/>
      <c r="H8" s="119"/>
      <c r="I8" s="388"/>
      <c r="J8" s="120"/>
      <c r="K8" s="119"/>
    </row>
    <row r="9" spans="1:13" ht="12" customHeight="1" x14ac:dyDescent="0.2">
      <c r="A9" s="119"/>
      <c r="B9" s="119"/>
      <c r="C9" s="119"/>
      <c r="D9" s="119"/>
      <c r="E9" s="119"/>
      <c r="F9" s="120"/>
      <c r="G9" s="281"/>
      <c r="H9" s="119"/>
      <c r="I9" s="388"/>
      <c r="J9" s="120"/>
      <c r="K9" s="119"/>
    </row>
    <row r="10" spans="1:13" ht="12" customHeight="1" x14ac:dyDescent="0.2">
      <c r="A10" s="119"/>
      <c r="B10" s="119"/>
      <c r="C10" s="119"/>
      <c r="D10" s="119"/>
      <c r="E10" s="119"/>
      <c r="F10" s="120"/>
      <c r="G10" s="281"/>
      <c r="H10" s="119"/>
      <c r="I10" s="388"/>
      <c r="J10" s="120"/>
      <c r="K10" s="119"/>
    </row>
    <row r="11" spans="1:13" ht="12" customHeight="1" x14ac:dyDescent="0.2">
      <c r="A11" s="119"/>
      <c r="B11" s="119"/>
      <c r="C11" s="119"/>
      <c r="D11" s="119"/>
      <c r="E11" s="119"/>
      <c r="F11" s="120"/>
      <c r="G11" s="281"/>
      <c r="H11" s="119"/>
      <c r="I11" s="388"/>
      <c r="J11" s="120"/>
      <c r="K11" s="119"/>
    </row>
    <row r="12" spans="1:13" ht="12" customHeight="1" x14ac:dyDescent="0.2">
      <c r="A12" s="119"/>
      <c r="B12" s="119"/>
      <c r="C12" s="119"/>
      <c r="D12" s="119"/>
      <c r="E12" s="119"/>
      <c r="F12" s="120"/>
      <c r="G12" s="281"/>
      <c r="H12" s="119"/>
      <c r="I12" s="388"/>
      <c r="J12" s="120"/>
      <c r="K12" s="119"/>
    </row>
    <row r="13" spans="1:13" ht="12" customHeight="1" x14ac:dyDescent="0.2">
      <c r="A13" s="119"/>
      <c r="B13" s="119"/>
      <c r="C13" s="119"/>
      <c r="D13" s="119"/>
      <c r="E13" s="119"/>
      <c r="F13" s="120"/>
      <c r="G13" s="281"/>
      <c r="H13" s="119"/>
      <c r="I13" s="388"/>
      <c r="J13" s="120"/>
      <c r="K13" s="119"/>
    </row>
    <row r="14" spans="1:13" ht="12" customHeight="1" x14ac:dyDescent="0.2">
      <c r="A14" s="119"/>
      <c r="B14" s="119"/>
      <c r="C14" s="119"/>
      <c r="D14" s="119"/>
      <c r="E14" s="119"/>
      <c r="F14" s="120"/>
      <c r="G14" s="281"/>
      <c r="H14" s="119"/>
      <c r="I14" s="388"/>
      <c r="J14" s="120"/>
      <c r="K14" s="119"/>
    </row>
    <row r="15" spans="1:13" ht="12" customHeight="1" x14ac:dyDescent="0.2">
      <c r="A15" s="119"/>
      <c r="B15" s="119"/>
      <c r="C15" s="119"/>
      <c r="D15" s="119"/>
      <c r="E15" s="119"/>
      <c r="F15" s="120"/>
      <c r="G15" s="281"/>
      <c r="H15" s="119"/>
      <c r="I15" s="388"/>
      <c r="J15" s="120"/>
      <c r="K15" s="119"/>
    </row>
    <row r="16" spans="1:13" ht="12" customHeight="1" x14ac:dyDescent="0.2">
      <c r="A16" s="119"/>
      <c r="B16" s="119"/>
      <c r="C16" s="119"/>
      <c r="D16" s="119"/>
      <c r="E16" s="119"/>
      <c r="F16" s="120"/>
      <c r="G16" s="281"/>
      <c r="H16" s="119"/>
      <c r="I16" s="388"/>
      <c r="J16" s="120"/>
      <c r="K16" s="119"/>
    </row>
    <row r="17" spans="1:11" ht="12" customHeight="1" x14ac:dyDescent="0.2">
      <c r="A17" s="119"/>
      <c r="B17" s="119"/>
      <c r="C17" s="119"/>
      <c r="D17" s="119"/>
      <c r="E17" s="119"/>
      <c r="F17" s="120"/>
      <c r="G17" s="281"/>
      <c r="H17" s="119"/>
      <c r="I17" s="388"/>
      <c r="J17" s="120"/>
      <c r="K17" s="119"/>
    </row>
    <row r="18" spans="1:11" ht="12" customHeight="1" x14ac:dyDescent="0.2">
      <c r="A18" s="119"/>
      <c r="B18" s="119"/>
      <c r="C18" s="119"/>
      <c r="D18" s="119"/>
      <c r="E18" s="119"/>
      <c r="F18" s="120"/>
      <c r="G18" s="281"/>
      <c r="H18" s="119"/>
      <c r="I18" s="388"/>
      <c r="J18" s="120"/>
      <c r="K18" s="119"/>
    </row>
    <row r="19" spans="1:11" ht="12" customHeight="1" x14ac:dyDescent="0.2">
      <c r="A19" s="119"/>
      <c r="B19" s="119"/>
      <c r="C19" s="119"/>
      <c r="D19" s="119"/>
      <c r="E19" s="119"/>
      <c r="F19" s="120"/>
      <c r="G19" s="281"/>
      <c r="H19" s="119"/>
      <c r="I19" s="388"/>
      <c r="J19" s="120"/>
      <c r="K19" s="119"/>
    </row>
    <row r="20" spans="1:11" ht="12" customHeight="1" x14ac:dyDescent="0.2">
      <c r="A20" s="119"/>
      <c r="B20" s="119"/>
      <c r="C20" s="119"/>
      <c r="D20" s="119"/>
      <c r="E20" s="119"/>
      <c r="F20" s="120"/>
      <c r="G20" s="281"/>
      <c r="H20" s="119"/>
      <c r="I20" s="388"/>
      <c r="J20" s="120"/>
      <c r="K20" s="119"/>
    </row>
    <row r="21" spans="1:11" ht="12" customHeight="1" x14ac:dyDescent="0.2">
      <c r="A21" s="119"/>
      <c r="B21" s="119"/>
      <c r="C21" s="119"/>
      <c r="D21" s="119"/>
      <c r="E21" s="119"/>
      <c r="F21" s="120"/>
      <c r="G21" s="281"/>
      <c r="H21" s="119"/>
      <c r="I21" s="388"/>
      <c r="J21" s="120"/>
      <c r="K21" s="119"/>
    </row>
    <row r="22" spans="1:11" ht="12" customHeight="1" x14ac:dyDescent="0.2">
      <c r="A22" s="119"/>
      <c r="B22" s="119"/>
      <c r="C22" s="119"/>
      <c r="D22" s="119"/>
      <c r="E22" s="119"/>
      <c r="F22" s="120"/>
      <c r="G22" s="281"/>
      <c r="H22" s="119"/>
      <c r="I22" s="388"/>
      <c r="J22" s="120"/>
      <c r="K22" s="119"/>
    </row>
    <row r="23" spans="1:11" ht="12" customHeight="1" x14ac:dyDescent="0.2">
      <c r="A23" s="119"/>
      <c r="B23" s="119"/>
      <c r="C23" s="119"/>
      <c r="D23" s="119"/>
      <c r="E23" s="119"/>
      <c r="F23" s="120"/>
      <c r="G23" s="281"/>
      <c r="H23" s="119"/>
      <c r="I23" s="388"/>
      <c r="J23" s="120"/>
      <c r="K23" s="119"/>
    </row>
    <row r="24" spans="1:11" ht="12" customHeight="1" x14ac:dyDescent="0.2">
      <c r="A24" s="119"/>
      <c r="B24" s="119"/>
      <c r="C24" s="119"/>
      <c r="D24" s="119"/>
      <c r="E24" s="119"/>
      <c r="F24" s="120"/>
      <c r="G24" s="281"/>
      <c r="H24" s="119"/>
      <c r="I24" s="388"/>
      <c r="J24" s="120"/>
      <c r="K24" s="119"/>
    </row>
    <row r="25" spans="1:11" ht="12" customHeight="1" x14ac:dyDescent="0.2">
      <c r="A25" s="119"/>
      <c r="B25" s="119"/>
      <c r="C25" s="119"/>
      <c r="D25" s="119"/>
      <c r="E25" s="119"/>
      <c r="F25" s="120"/>
      <c r="G25" s="281"/>
      <c r="H25" s="119"/>
      <c r="I25" s="388"/>
      <c r="J25" s="120"/>
      <c r="K25" s="119"/>
    </row>
    <row r="26" spans="1:11" ht="12" customHeight="1" x14ac:dyDescent="0.2">
      <c r="A26" s="119"/>
      <c r="B26" s="119"/>
      <c r="C26" s="119"/>
      <c r="D26" s="119"/>
      <c r="E26" s="119"/>
      <c r="F26" s="120"/>
      <c r="G26" s="281"/>
      <c r="H26" s="119"/>
      <c r="I26" s="388"/>
      <c r="J26" s="120"/>
      <c r="K26" s="119"/>
    </row>
    <row r="27" spans="1:11" ht="12" customHeight="1" x14ac:dyDescent="0.2">
      <c r="A27" s="119"/>
      <c r="B27" s="119"/>
      <c r="C27" s="119"/>
      <c r="D27" s="119"/>
      <c r="E27" s="119"/>
      <c r="F27" s="120"/>
      <c r="G27" s="281"/>
      <c r="H27" s="119"/>
      <c r="I27" s="388"/>
      <c r="J27" s="120"/>
      <c r="K27" s="119"/>
    </row>
    <row r="28" spans="1:11" ht="12" customHeight="1" x14ac:dyDescent="0.2">
      <c r="A28" s="119"/>
      <c r="B28" s="119"/>
      <c r="C28" s="119"/>
      <c r="D28" s="119"/>
      <c r="E28" s="119"/>
      <c r="F28" s="120"/>
      <c r="G28" s="281"/>
      <c r="H28" s="119"/>
      <c r="I28" s="388"/>
      <c r="J28" s="120"/>
      <c r="K28" s="119"/>
    </row>
    <row r="29" spans="1:11" ht="12" customHeight="1" x14ac:dyDescent="0.2">
      <c r="A29" s="119"/>
      <c r="B29" s="119"/>
      <c r="C29" s="119"/>
      <c r="D29" s="119"/>
      <c r="E29" s="119"/>
      <c r="F29" s="120"/>
      <c r="G29" s="281"/>
      <c r="H29" s="119"/>
      <c r="I29" s="388"/>
      <c r="J29" s="120"/>
      <c r="K29" s="119"/>
    </row>
    <row r="30" spans="1:11" ht="12" customHeight="1" x14ac:dyDescent="0.2">
      <c r="A30" s="119"/>
      <c r="B30" s="119"/>
      <c r="C30" s="119"/>
      <c r="D30" s="119"/>
      <c r="E30" s="119"/>
      <c r="F30" s="120"/>
      <c r="G30" s="281"/>
      <c r="H30" s="119"/>
      <c r="I30" s="388"/>
      <c r="J30" s="120"/>
      <c r="K30" s="119"/>
    </row>
    <row r="31" spans="1:11" ht="12" customHeight="1" x14ac:dyDescent="0.2">
      <c r="A31" s="119"/>
      <c r="B31" s="119"/>
      <c r="C31" s="119"/>
      <c r="D31" s="119"/>
      <c r="E31" s="119"/>
      <c r="F31" s="120"/>
      <c r="G31" s="281"/>
      <c r="H31" s="119"/>
      <c r="I31" s="388"/>
      <c r="J31" s="120"/>
      <c r="K31" s="119"/>
    </row>
    <row r="32" spans="1:11" ht="12" customHeight="1" x14ac:dyDescent="0.2">
      <c r="A32" s="119"/>
      <c r="B32" s="119"/>
      <c r="C32" s="119"/>
      <c r="D32" s="119"/>
      <c r="E32" s="119"/>
      <c r="F32" s="120"/>
      <c r="G32" s="281"/>
      <c r="H32" s="119"/>
      <c r="I32" s="388"/>
      <c r="J32" s="120"/>
      <c r="K32" s="119"/>
    </row>
    <row r="33" spans="1:11" ht="12" customHeight="1" x14ac:dyDescent="0.2">
      <c r="A33" s="119"/>
      <c r="B33" s="119"/>
      <c r="C33" s="119"/>
      <c r="D33" s="119"/>
      <c r="E33" s="119"/>
      <c r="F33" s="120"/>
      <c r="G33" s="281"/>
      <c r="H33" s="119"/>
      <c r="I33" s="388"/>
      <c r="J33" s="120"/>
      <c r="K33" s="119"/>
    </row>
    <row r="34" spans="1:11" ht="12" customHeight="1" x14ac:dyDescent="0.2">
      <c r="A34" s="119"/>
      <c r="B34" s="119"/>
      <c r="C34" s="119"/>
      <c r="D34" s="119"/>
      <c r="E34" s="119"/>
      <c r="F34" s="120"/>
      <c r="G34" s="281"/>
      <c r="H34" s="119"/>
      <c r="I34" s="388"/>
      <c r="J34" s="120"/>
      <c r="K34" s="119"/>
    </row>
    <row r="35" spans="1:11" ht="12" customHeight="1" x14ac:dyDescent="0.2">
      <c r="A35" s="119"/>
      <c r="B35" s="119"/>
      <c r="C35" s="119"/>
      <c r="D35" s="119"/>
      <c r="E35" s="119"/>
      <c r="F35" s="120"/>
      <c r="G35" s="281"/>
      <c r="H35" s="119"/>
      <c r="I35" s="388"/>
      <c r="J35" s="120"/>
      <c r="K35" s="119"/>
    </row>
    <row r="36" spans="1:11" ht="12" customHeight="1" x14ac:dyDescent="0.2">
      <c r="A36" s="119"/>
      <c r="B36" s="119"/>
      <c r="C36" s="119"/>
      <c r="D36" s="119"/>
      <c r="E36" s="119"/>
      <c r="F36" s="120"/>
      <c r="G36" s="281"/>
      <c r="H36" s="119"/>
      <c r="I36" s="388"/>
      <c r="J36" s="120"/>
      <c r="K36" s="119"/>
    </row>
    <row r="37" spans="1:11" ht="12" customHeight="1" x14ac:dyDescent="0.2">
      <c r="A37" s="119"/>
      <c r="B37" s="119"/>
      <c r="C37" s="119"/>
      <c r="D37" s="119"/>
      <c r="E37" s="119"/>
      <c r="F37" s="120"/>
      <c r="G37" s="281"/>
      <c r="H37" s="119"/>
      <c r="I37" s="388"/>
      <c r="J37" s="120"/>
      <c r="K37" s="119"/>
    </row>
    <row r="38" spans="1:11" ht="12" customHeight="1" x14ac:dyDescent="0.2">
      <c r="A38" s="119"/>
      <c r="B38" s="119"/>
      <c r="C38" s="119"/>
      <c r="D38" s="119"/>
      <c r="E38" s="119"/>
      <c r="F38" s="120"/>
      <c r="G38" s="281"/>
      <c r="H38" s="119"/>
      <c r="I38" s="388"/>
      <c r="J38" s="120"/>
      <c r="K38" s="119"/>
    </row>
    <row r="39" spans="1:11" ht="12" customHeight="1" x14ac:dyDescent="0.2">
      <c r="A39" s="119"/>
      <c r="B39" s="119"/>
      <c r="C39" s="119"/>
      <c r="D39" s="119"/>
      <c r="E39" s="119"/>
      <c r="F39" s="120"/>
      <c r="G39" s="281"/>
      <c r="H39" s="119"/>
      <c r="I39" s="388"/>
      <c r="J39" s="120"/>
      <c r="K39" s="119"/>
    </row>
    <row r="40" spans="1:11" ht="12" customHeight="1" x14ac:dyDescent="0.2">
      <c r="A40" s="119"/>
      <c r="B40" s="119"/>
      <c r="C40" s="119"/>
      <c r="D40" s="119"/>
      <c r="E40" s="119"/>
      <c r="F40" s="120"/>
      <c r="G40" s="281"/>
      <c r="H40" s="119"/>
      <c r="I40" s="388"/>
      <c r="J40" s="120"/>
      <c r="K40" s="119"/>
    </row>
    <row r="41" spans="1:11" ht="12" customHeight="1" x14ac:dyDescent="0.2">
      <c r="A41" s="119"/>
      <c r="B41" s="119"/>
      <c r="C41" s="119"/>
      <c r="D41" s="119"/>
      <c r="E41" s="119"/>
      <c r="F41" s="120"/>
      <c r="G41" s="281"/>
      <c r="H41" s="119"/>
      <c r="I41" s="388"/>
      <c r="J41" s="120"/>
      <c r="K41" s="119"/>
    </row>
    <row r="42" spans="1:11" ht="12" customHeight="1" x14ac:dyDescent="0.2">
      <c r="A42" s="119"/>
      <c r="B42" s="119"/>
      <c r="C42" s="119"/>
      <c r="D42" s="119"/>
      <c r="E42" s="119"/>
      <c r="F42" s="120"/>
      <c r="G42" s="281"/>
      <c r="H42" s="119"/>
      <c r="I42" s="388"/>
      <c r="J42" s="120"/>
      <c r="K42" s="119"/>
    </row>
    <row r="43" spans="1:11" ht="12" customHeight="1" x14ac:dyDescent="0.2">
      <c r="A43" s="119"/>
      <c r="B43" s="119"/>
      <c r="C43" s="119"/>
      <c r="D43" s="119"/>
      <c r="E43" s="119"/>
      <c r="F43" s="120"/>
      <c r="G43" s="281"/>
      <c r="H43" s="119"/>
      <c r="I43" s="388"/>
      <c r="J43" s="120"/>
      <c r="K43" s="119"/>
    </row>
    <row r="44" spans="1:11" ht="12" customHeight="1" x14ac:dyDescent="0.2">
      <c r="A44" s="119"/>
      <c r="B44" s="119"/>
      <c r="C44" s="119"/>
      <c r="D44" s="119"/>
      <c r="E44" s="119"/>
      <c r="F44" s="120"/>
      <c r="G44" s="281"/>
      <c r="H44" s="119"/>
      <c r="I44" s="388"/>
      <c r="J44" s="120"/>
      <c r="K44" s="119"/>
    </row>
    <row r="45" spans="1:11" ht="12" customHeight="1" x14ac:dyDescent="0.2">
      <c r="A45" s="119"/>
      <c r="B45" s="119"/>
      <c r="C45" s="119"/>
      <c r="D45" s="119"/>
      <c r="E45" s="119"/>
      <c r="F45" s="120"/>
      <c r="G45" s="281"/>
      <c r="H45" s="119"/>
      <c r="I45" s="388"/>
      <c r="J45" s="120"/>
      <c r="K45" s="119"/>
    </row>
    <row r="46" spans="1:11" ht="12" customHeight="1" x14ac:dyDescent="0.2">
      <c r="A46" s="119"/>
      <c r="B46" s="119"/>
      <c r="C46" s="119"/>
      <c r="D46" s="119"/>
      <c r="E46" s="119"/>
      <c r="F46" s="120"/>
      <c r="G46" s="281"/>
      <c r="H46" s="119"/>
      <c r="I46" s="388"/>
      <c r="J46" s="120"/>
      <c r="K46" s="119"/>
    </row>
    <row r="47" spans="1:11" ht="12" customHeight="1" x14ac:dyDescent="0.2">
      <c r="A47" s="119"/>
      <c r="B47" s="119"/>
      <c r="C47" s="119"/>
      <c r="D47" s="119"/>
      <c r="E47" s="119"/>
      <c r="F47" s="120"/>
      <c r="G47" s="281"/>
      <c r="H47" s="119"/>
      <c r="I47" s="388"/>
      <c r="J47" s="120"/>
      <c r="K47" s="119"/>
    </row>
    <row r="48" spans="1:11" ht="12" customHeight="1" x14ac:dyDescent="0.2">
      <c r="A48" s="119"/>
      <c r="B48" s="119"/>
      <c r="C48" s="119"/>
      <c r="D48" s="119"/>
      <c r="E48" s="119"/>
      <c r="F48" s="120"/>
      <c r="G48" s="281"/>
      <c r="H48" s="119"/>
      <c r="I48" s="388"/>
      <c r="J48" s="120"/>
      <c r="K48" s="119"/>
    </row>
    <row r="49" spans="1:11" ht="12" customHeight="1" x14ac:dyDescent="0.2">
      <c r="A49" s="119"/>
      <c r="B49" s="119"/>
      <c r="C49" s="119"/>
      <c r="D49" s="119"/>
      <c r="E49" s="119"/>
      <c r="F49" s="120"/>
      <c r="G49" s="281"/>
      <c r="H49" s="119"/>
      <c r="I49" s="388"/>
      <c r="J49" s="120"/>
      <c r="K49" s="119"/>
    </row>
    <row r="50" spans="1:11" ht="12" customHeight="1" x14ac:dyDescent="0.2">
      <c r="A50" s="119"/>
      <c r="B50" s="119"/>
      <c r="C50" s="119"/>
      <c r="D50" s="119"/>
      <c r="E50" s="119"/>
      <c r="F50" s="120"/>
      <c r="G50" s="281"/>
      <c r="H50" s="119"/>
      <c r="I50" s="388"/>
      <c r="J50" s="120"/>
      <c r="K50" s="119"/>
    </row>
    <row r="51" spans="1:11" ht="12" customHeight="1" x14ac:dyDescent="0.2">
      <c r="A51" s="119"/>
      <c r="B51" s="119"/>
      <c r="C51" s="119"/>
      <c r="D51" s="119"/>
      <c r="E51" s="119"/>
      <c r="F51" s="120"/>
      <c r="G51" s="281"/>
      <c r="H51" s="119"/>
      <c r="I51" s="388"/>
      <c r="J51" s="120"/>
      <c r="K51" s="119"/>
    </row>
    <row r="52" spans="1:11" ht="12" customHeight="1" x14ac:dyDescent="0.2">
      <c r="A52" s="119"/>
      <c r="B52" s="119"/>
      <c r="C52" s="119"/>
      <c r="D52" s="119"/>
      <c r="E52" s="119"/>
      <c r="F52" s="120"/>
      <c r="G52" s="281"/>
      <c r="H52" s="119"/>
      <c r="I52" s="388"/>
      <c r="J52" s="120"/>
      <c r="K52" s="119"/>
    </row>
    <row r="53" spans="1:11" ht="12" customHeight="1" x14ac:dyDescent="0.2">
      <c r="A53" s="119"/>
      <c r="B53" s="119"/>
      <c r="C53" s="119"/>
      <c r="D53" s="119"/>
      <c r="E53" s="119"/>
      <c r="F53" s="120"/>
      <c r="G53" s="281"/>
      <c r="H53" s="119"/>
      <c r="I53" s="388"/>
      <c r="J53" s="120"/>
      <c r="K53" s="119"/>
    </row>
    <row r="54" spans="1:11" ht="12" customHeight="1" x14ac:dyDescent="0.2">
      <c r="A54" s="119"/>
      <c r="B54" s="119"/>
      <c r="C54" s="119"/>
      <c r="D54" s="119"/>
      <c r="E54" s="119"/>
      <c r="F54" s="120"/>
      <c r="G54" s="281"/>
      <c r="H54" s="119"/>
      <c r="I54" s="388"/>
      <c r="J54" s="120"/>
      <c r="K54" s="119"/>
    </row>
    <row r="55" spans="1:11" ht="12" customHeight="1" x14ac:dyDescent="0.2">
      <c r="A55" s="119"/>
      <c r="B55" s="119"/>
      <c r="C55" s="119"/>
      <c r="D55" s="119"/>
      <c r="E55" s="119"/>
      <c r="F55" s="120"/>
      <c r="G55" s="281"/>
      <c r="H55" s="119"/>
      <c r="I55" s="388"/>
      <c r="J55" s="120"/>
      <c r="K55" s="119"/>
    </row>
    <row r="56" spans="1:11" ht="12" customHeight="1" x14ac:dyDescent="0.2">
      <c r="A56" s="119"/>
      <c r="B56" s="119"/>
      <c r="C56" s="119"/>
      <c r="D56" s="119"/>
      <c r="E56" s="119"/>
      <c r="F56" s="120"/>
      <c r="G56" s="281"/>
      <c r="H56" s="119"/>
      <c r="I56" s="388"/>
      <c r="J56" s="120"/>
      <c r="K56" s="119"/>
    </row>
    <row r="57" spans="1:11" ht="12" customHeight="1" x14ac:dyDescent="0.2">
      <c r="A57" s="119"/>
      <c r="B57" s="119"/>
      <c r="C57" s="119"/>
      <c r="D57" s="119"/>
      <c r="E57" s="119"/>
      <c r="F57" s="120"/>
      <c r="G57" s="281"/>
      <c r="H57" s="119"/>
      <c r="I57" s="388"/>
      <c r="J57" s="120"/>
      <c r="K57" s="119"/>
    </row>
    <row r="58" spans="1:11" ht="12" customHeight="1" x14ac:dyDescent="0.2">
      <c r="A58" s="119"/>
      <c r="B58" s="119"/>
      <c r="C58" s="119"/>
      <c r="D58" s="119"/>
      <c r="E58" s="119"/>
      <c r="F58" s="120"/>
      <c r="G58" s="281"/>
      <c r="H58" s="119"/>
      <c r="I58" s="388"/>
      <c r="J58" s="120"/>
      <c r="K58" s="119"/>
    </row>
    <row r="59" spans="1:11" ht="12" customHeight="1" x14ac:dyDescent="0.2">
      <c r="A59" s="119"/>
      <c r="B59" s="119"/>
      <c r="C59" s="119"/>
      <c r="D59" s="119"/>
      <c r="E59" s="119"/>
      <c r="F59" s="120"/>
      <c r="G59" s="281"/>
      <c r="H59" s="119"/>
      <c r="I59" s="388"/>
      <c r="J59" s="120"/>
      <c r="K59" s="119"/>
    </row>
    <row r="60" spans="1:11" ht="12" customHeight="1" x14ac:dyDescent="0.2">
      <c r="A60" s="119"/>
      <c r="B60" s="119"/>
      <c r="C60" s="119"/>
      <c r="D60" s="119"/>
      <c r="E60" s="119"/>
      <c r="F60" s="120"/>
      <c r="G60" s="281"/>
      <c r="H60" s="119"/>
      <c r="I60" s="388"/>
      <c r="J60" s="120"/>
      <c r="K60" s="119"/>
    </row>
    <row r="61" spans="1:11" ht="12" customHeight="1" x14ac:dyDescent="0.2">
      <c r="A61" s="119"/>
      <c r="B61" s="119"/>
      <c r="C61" s="119"/>
      <c r="D61" s="119"/>
      <c r="E61" s="119"/>
      <c r="F61" s="120"/>
      <c r="G61" s="281"/>
      <c r="H61" s="119"/>
      <c r="I61" s="388"/>
      <c r="J61" s="120"/>
      <c r="K61" s="119"/>
    </row>
    <row r="62" spans="1:11" ht="12" customHeight="1" x14ac:dyDescent="0.2">
      <c r="A62" s="119"/>
      <c r="B62" s="119"/>
      <c r="C62" s="119"/>
      <c r="D62" s="119"/>
      <c r="E62" s="119"/>
      <c r="F62" s="120"/>
      <c r="G62" s="281"/>
      <c r="H62" s="119"/>
      <c r="I62" s="388"/>
      <c r="J62" s="120"/>
      <c r="K62" s="119"/>
    </row>
    <row r="63" spans="1:11" ht="12" customHeight="1" x14ac:dyDescent="0.2">
      <c r="A63" s="119"/>
      <c r="B63" s="119"/>
      <c r="C63" s="119"/>
      <c r="D63" s="119"/>
      <c r="E63" s="119"/>
      <c r="F63" s="120"/>
      <c r="G63" s="281"/>
      <c r="H63" s="119"/>
      <c r="I63" s="388"/>
      <c r="J63" s="120"/>
      <c r="K63" s="119"/>
    </row>
    <row r="64" spans="1:11" ht="12" customHeight="1" x14ac:dyDescent="0.2">
      <c r="A64" s="119"/>
      <c r="B64" s="119"/>
      <c r="C64" s="119"/>
      <c r="D64" s="119"/>
      <c r="E64" s="119"/>
      <c r="F64" s="120"/>
      <c r="G64" s="281"/>
      <c r="H64" s="119"/>
      <c r="I64" s="388"/>
      <c r="J64" s="120"/>
      <c r="K64" s="119"/>
    </row>
    <row r="65" spans="1:11" ht="12" customHeight="1" x14ac:dyDescent="0.2">
      <c r="A65" s="119"/>
      <c r="B65" s="119"/>
      <c r="C65" s="119"/>
      <c r="D65" s="119"/>
      <c r="E65" s="119"/>
      <c r="F65" s="120"/>
      <c r="G65" s="281"/>
      <c r="H65" s="119"/>
      <c r="I65" s="388"/>
      <c r="J65" s="120"/>
      <c r="K65" s="119"/>
    </row>
    <row r="66" spans="1:11" ht="12" customHeight="1" x14ac:dyDescent="0.2">
      <c r="A66" s="119"/>
      <c r="B66" s="119"/>
      <c r="C66" s="119"/>
      <c r="D66" s="119"/>
      <c r="E66" s="119"/>
      <c r="F66" s="120"/>
      <c r="G66" s="281"/>
      <c r="H66" s="119"/>
      <c r="I66" s="388"/>
      <c r="J66" s="120"/>
      <c r="K66" s="119"/>
    </row>
    <row r="67" spans="1:11" ht="12" customHeight="1" x14ac:dyDescent="0.2">
      <c r="A67" s="119"/>
      <c r="B67" s="119"/>
      <c r="C67" s="119"/>
      <c r="D67" s="119"/>
      <c r="E67" s="119"/>
      <c r="F67" s="120"/>
      <c r="G67" s="281"/>
      <c r="H67" s="119"/>
      <c r="I67" s="388"/>
      <c r="J67" s="120"/>
      <c r="K67" s="119"/>
    </row>
    <row r="68" spans="1:11" ht="12" customHeight="1" x14ac:dyDescent="0.2">
      <c r="A68" s="119"/>
      <c r="B68" s="119"/>
      <c r="C68" s="119"/>
      <c r="D68" s="119"/>
      <c r="E68" s="119"/>
      <c r="F68" s="120"/>
      <c r="G68" s="281"/>
      <c r="H68" s="119"/>
      <c r="I68" s="388"/>
      <c r="J68" s="120"/>
      <c r="K68" s="119"/>
    </row>
    <row r="69" spans="1:11" ht="12" customHeight="1" x14ac:dyDescent="0.2">
      <c r="A69" s="119"/>
      <c r="B69" s="119"/>
      <c r="C69" s="119"/>
      <c r="D69" s="119"/>
      <c r="E69" s="119"/>
      <c r="F69" s="120"/>
      <c r="G69" s="281"/>
      <c r="H69" s="119"/>
      <c r="I69" s="388"/>
      <c r="J69" s="120"/>
      <c r="K69" s="119"/>
    </row>
    <row r="70" spans="1:11" ht="12" customHeight="1" x14ac:dyDescent="0.2">
      <c r="A70" s="119"/>
      <c r="B70" s="119"/>
      <c r="C70" s="119"/>
      <c r="D70" s="119"/>
      <c r="E70" s="119"/>
      <c r="F70" s="120"/>
      <c r="G70" s="281"/>
      <c r="H70" s="119"/>
      <c r="I70" s="388"/>
      <c r="J70" s="120"/>
      <c r="K70" s="119"/>
    </row>
    <row r="71" spans="1:11" ht="12" customHeight="1" x14ac:dyDescent="0.2">
      <c r="A71" s="119"/>
      <c r="B71" s="119"/>
      <c r="C71" s="119"/>
      <c r="D71" s="119"/>
      <c r="E71" s="119"/>
      <c r="F71" s="120"/>
      <c r="G71" s="281"/>
      <c r="H71" s="119"/>
      <c r="I71" s="388"/>
      <c r="J71" s="120"/>
      <c r="K71" s="119"/>
    </row>
    <row r="72" spans="1:11" ht="12" customHeight="1" x14ac:dyDescent="0.2">
      <c r="A72" s="119"/>
      <c r="B72" s="119"/>
      <c r="C72" s="119"/>
      <c r="D72" s="119"/>
      <c r="E72" s="119"/>
      <c r="F72" s="120"/>
      <c r="G72" s="281"/>
      <c r="H72" s="119"/>
      <c r="I72" s="388"/>
      <c r="J72" s="120"/>
      <c r="K72" s="119"/>
    </row>
    <row r="73" spans="1:11" ht="12" customHeight="1" x14ac:dyDescent="0.2">
      <c r="A73" s="119"/>
      <c r="B73" s="119"/>
      <c r="C73" s="119"/>
      <c r="D73" s="119"/>
      <c r="E73" s="119"/>
      <c r="F73" s="120"/>
      <c r="G73" s="281"/>
      <c r="H73" s="119"/>
      <c r="I73" s="388"/>
      <c r="J73" s="120"/>
      <c r="K73" s="119"/>
    </row>
    <row r="74" spans="1:11" ht="12" customHeight="1" x14ac:dyDescent="0.2">
      <c r="A74" s="119"/>
      <c r="B74" s="119"/>
      <c r="C74" s="119"/>
      <c r="D74" s="119"/>
      <c r="E74" s="119"/>
      <c r="F74" s="120"/>
      <c r="G74" s="281"/>
      <c r="H74" s="119"/>
      <c r="I74" s="388"/>
      <c r="J74" s="120"/>
      <c r="K74" s="119"/>
    </row>
    <row r="75" spans="1:11" ht="12" customHeight="1" x14ac:dyDescent="0.2">
      <c r="A75" s="119"/>
      <c r="B75" s="119"/>
      <c r="C75" s="119"/>
      <c r="D75" s="119"/>
      <c r="E75" s="119"/>
      <c r="F75" s="120"/>
      <c r="G75" s="281"/>
      <c r="H75" s="119"/>
      <c r="I75" s="388"/>
      <c r="J75" s="120"/>
      <c r="K75" s="119"/>
    </row>
    <row r="76" spans="1:11" ht="12" customHeight="1" x14ac:dyDescent="0.2">
      <c r="A76" s="119"/>
      <c r="B76" s="119"/>
      <c r="C76" s="119"/>
      <c r="D76" s="119"/>
      <c r="E76" s="119"/>
      <c r="F76" s="120"/>
      <c r="G76" s="281"/>
      <c r="H76" s="119"/>
      <c r="I76" s="388"/>
      <c r="J76" s="120"/>
      <c r="K76" s="119"/>
    </row>
    <row r="77" spans="1:11" ht="12" customHeight="1" x14ac:dyDescent="0.2">
      <c r="A77" s="119"/>
      <c r="B77" s="119"/>
      <c r="C77" s="119"/>
      <c r="D77" s="119"/>
      <c r="E77" s="119"/>
      <c r="F77" s="120"/>
      <c r="G77" s="281"/>
      <c r="H77" s="119"/>
      <c r="I77" s="388"/>
      <c r="J77" s="120"/>
      <c r="K77" s="119"/>
    </row>
    <row r="78" spans="1:11" ht="12" customHeight="1" x14ac:dyDescent="0.2">
      <c r="A78" s="119"/>
      <c r="B78" s="119"/>
      <c r="C78" s="119"/>
      <c r="D78" s="119"/>
      <c r="E78" s="119"/>
      <c r="F78" s="120"/>
      <c r="G78" s="281"/>
      <c r="H78" s="119"/>
      <c r="I78" s="388"/>
      <c r="J78" s="120"/>
      <c r="K78" s="119"/>
    </row>
    <row r="79" spans="1:11" ht="12" customHeight="1" x14ac:dyDescent="0.2">
      <c r="A79" s="119"/>
      <c r="B79" s="119"/>
      <c r="C79" s="119"/>
      <c r="D79" s="119"/>
      <c r="E79" s="119"/>
      <c r="F79" s="120"/>
      <c r="G79" s="281"/>
      <c r="H79" s="119"/>
      <c r="I79" s="388"/>
      <c r="J79" s="120"/>
      <c r="K79" s="119"/>
    </row>
    <row r="80" spans="1:11" ht="12" customHeight="1" x14ac:dyDescent="0.2">
      <c r="A80" s="119"/>
      <c r="B80" s="119"/>
      <c r="C80" s="119"/>
      <c r="D80" s="119"/>
      <c r="E80" s="119"/>
      <c r="F80" s="120"/>
      <c r="G80" s="281"/>
      <c r="H80" s="119"/>
      <c r="I80" s="388"/>
      <c r="J80" s="120"/>
      <c r="K80" s="119"/>
    </row>
    <row r="81" spans="1:11" ht="12" customHeight="1" x14ac:dyDescent="0.2">
      <c r="A81" s="119"/>
      <c r="B81" s="119"/>
      <c r="C81" s="119"/>
      <c r="D81" s="119"/>
      <c r="E81" s="119"/>
      <c r="F81" s="120"/>
      <c r="G81" s="281"/>
      <c r="H81" s="119"/>
      <c r="I81" s="388"/>
      <c r="J81" s="120"/>
      <c r="K81" s="119"/>
    </row>
    <row r="82" spans="1:11" ht="12" customHeight="1" x14ac:dyDescent="0.2">
      <c r="A82" s="119"/>
      <c r="B82" s="119"/>
      <c r="C82" s="119"/>
      <c r="D82" s="119"/>
      <c r="E82" s="119"/>
      <c r="F82" s="120"/>
      <c r="G82" s="281"/>
      <c r="H82" s="119"/>
      <c r="I82" s="388"/>
      <c r="J82" s="120"/>
      <c r="K82" s="119"/>
    </row>
    <row r="83" spans="1:11" ht="12" customHeight="1" x14ac:dyDescent="0.2">
      <c r="A83" s="119"/>
      <c r="B83" s="119"/>
      <c r="C83" s="119"/>
      <c r="D83" s="119"/>
      <c r="E83" s="119"/>
      <c r="F83" s="120"/>
      <c r="G83" s="281"/>
      <c r="H83" s="119"/>
      <c r="I83" s="388"/>
      <c r="J83" s="120"/>
      <c r="K83" s="119"/>
    </row>
    <row r="84" spans="1:11" ht="12" customHeight="1" x14ac:dyDescent="0.2">
      <c r="A84" s="119"/>
      <c r="B84" s="119"/>
      <c r="C84" s="119"/>
      <c r="D84" s="119"/>
      <c r="E84" s="119"/>
      <c r="F84" s="120"/>
      <c r="G84" s="281"/>
      <c r="H84" s="119"/>
      <c r="I84" s="388"/>
      <c r="J84" s="120"/>
      <c r="K84" s="119"/>
    </row>
    <row r="85" spans="1:11" ht="12" customHeight="1" x14ac:dyDescent="0.2">
      <c r="A85" s="119"/>
      <c r="B85" s="119"/>
      <c r="C85" s="119"/>
      <c r="D85" s="119"/>
      <c r="E85" s="119"/>
      <c r="F85" s="120"/>
      <c r="G85" s="281"/>
      <c r="H85" s="119"/>
      <c r="I85" s="388"/>
      <c r="J85" s="120"/>
      <c r="K85" s="119"/>
    </row>
    <row r="86" spans="1:11" ht="12" customHeight="1" x14ac:dyDescent="0.2">
      <c r="A86" s="119"/>
      <c r="B86" s="119"/>
      <c r="C86" s="119"/>
      <c r="D86" s="119"/>
      <c r="E86" s="119"/>
      <c r="F86" s="120"/>
      <c r="G86" s="281"/>
      <c r="H86" s="119"/>
      <c r="I86" s="388"/>
      <c r="J86" s="120"/>
      <c r="K86" s="119"/>
    </row>
    <row r="87" spans="1:11" ht="12" customHeight="1" x14ac:dyDescent="0.2">
      <c r="A87" s="119"/>
      <c r="B87" s="119"/>
      <c r="C87" s="119"/>
      <c r="D87" s="119"/>
      <c r="E87" s="119"/>
      <c r="F87" s="120"/>
      <c r="G87" s="281"/>
      <c r="H87" s="119"/>
      <c r="I87" s="388"/>
      <c r="J87" s="120"/>
      <c r="K87" s="119"/>
    </row>
    <row r="88" spans="1:11" ht="12" customHeight="1" x14ac:dyDescent="0.2">
      <c r="A88" s="119"/>
      <c r="B88" s="119"/>
      <c r="C88" s="119"/>
      <c r="D88" s="119"/>
      <c r="E88" s="119"/>
      <c r="F88" s="120"/>
      <c r="G88" s="281"/>
      <c r="H88" s="119"/>
      <c r="I88" s="388"/>
      <c r="J88" s="120"/>
      <c r="K88" s="119"/>
    </row>
    <row r="89" spans="1:11" ht="12" customHeight="1" x14ac:dyDescent="0.2">
      <c r="A89" s="119"/>
      <c r="B89" s="119"/>
      <c r="C89" s="119"/>
      <c r="D89" s="119"/>
      <c r="E89" s="119"/>
      <c r="F89" s="120"/>
      <c r="G89" s="281"/>
      <c r="H89" s="119"/>
      <c r="I89" s="388"/>
      <c r="J89" s="120"/>
      <c r="K89" s="119"/>
    </row>
    <row r="90" spans="1:11" ht="12" customHeight="1" x14ac:dyDescent="0.2">
      <c r="A90" s="119"/>
      <c r="B90" s="119"/>
      <c r="C90" s="119"/>
      <c r="D90" s="119"/>
      <c r="E90" s="119"/>
      <c r="F90" s="120"/>
      <c r="G90" s="281"/>
      <c r="H90" s="119"/>
      <c r="I90" s="388"/>
      <c r="J90" s="120"/>
      <c r="K90" s="119"/>
    </row>
    <row r="91" spans="1:11" ht="12" customHeight="1" x14ac:dyDescent="0.2">
      <c r="A91" s="119"/>
      <c r="B91" s="119"/>
      <c r="C91" s="119"/>
      <c r="D91" s="119"/>
      <c r="E91" s="119"/>
      <c r="F91" s="120"/>
      <c r="G91" s="281"/>
      <c r="H91" s="119"/>
      <c r="I91" s="388"/>
      <c r="J91" s="120"/>
      <c r="K91" s="119"/>
    </row>
    <row r="92" spans="1:11" ht="12" customHeight="1" x14ac:dyDescent="0.2">
      <c r="A92" s="119"/>
      <c r="B92" s="119"/>
      <c r="C92" s="119"/>
      <c r="D92" s="119"/>
      <c r="E92" s="119"/>
      <c r="F92" s="120"/>
      <c r="G92" s="281"/>
      <c r="H92" s="119"/>
      <c r="I92" s="388"/>
      <c r="J92" s="120"/>
      <c r="K92" s="119"/>
    </row>
    <row r="93" spans="1:11" ht="12" customHeight="1" x14ac:dyDescent="0.2">
      <c r="A93" s="119"/>
      <c r="B93" s="119"/>
      <c r="C93" s="119"/>
      <c r="D93" s="119"/>
      <c r="E93" s="119"/>
      <c r="F93" s="120"/>
      <c r="G93" s="281"/>
      <c r="H93" s="119"/>
      <c r="I93" s="388"/>
      <c r="J93" s="120"/>
      <c r="K93" s="119"/>
    </row>
    <row r="94" spans="1:11" ht="12" customHeight="1" x14ac:dyDescent="0.2">
      <c r="A94" s="119"/>
      <c r="B94" s="119"/>
      <c r="C94" s="119"/>
      <c r="D94" s="119"/>
      <c r="E94" s="119"/>
      <c r="F94" s="120"/>
      <c r="G94" s="281"/>
      <c r="H94" s="119"/>
      <c r="I94" s="388"/>
      <c r="J94" s="120"/>
      <c r="K94" s="119"/>
    </row>
    <row r="95" spans="1:11" ht="12" customHeight="1" x14ac:dyDescent="0.2">
      <c r="A95" s="119"/>
      <c r="B95" s="119"/>
      <c r="C95" s="119"/>
      <c r="D95" s="119"/>
      <c r="E95" s="119"/>
      <c r="F95" s="120"/>
      <c r="G95" s="281"/>
      <c r="H95" s="119"/>
      <c r="I95" s="388"/>
      <c r="J95" s="120"/>
      <c r="K95" s="119"/>
    </row>
    <row r="96" spans="1:11" ht="12" customHeight="1" x14ac:dyDescent="0.2">
      <c r="A96" s="119"/>
      <c r="B96" s="119"/>
      <c r="C96" s="119"/>
      <c r="D96" s="119"/>
      <c r="E96" s="119"/>
      <c r="F96" s="120"/>
      <c r="G96" s="281"/>
      <c r="H96" s="119"/>
      <c r="I96" s="388"/>
      <c r="J96" s="120"/>
      <c r="K96" s="119"/>
    </row>
    <row r="97" spans="1:11" ht="12" customHeight="1" x14ac:dyDescent="0.2">
      <c r="A97" s="119"/>
      <c r="B97" s="119"/>
      <c r="C97" s="119"/>
      <c r="D97" s="119"/>
      <c r="E97" s="119"/>
      <c r="F97" s="120"/>
      <c r="G97" s="281"/>
      <c r="H97" s="119"/>
      <c r="I97" s="388"/>
      <c r="J97" s="120"/>
      <c r="K97" s="119"/>
    </row>
    <row r="98" spans="1:11" ht="12" customHeight="1" x14ac:dyDescent="0.2">
      <c r="A98" s="119"/>
      <c r="B98" s="119"/>
      <c r="C98" s="119"/>
      <c r="D98" s="119"/>
      <c r="E98" s="119"/>
      <c r="F98" s="120"/>
      <c r="G98" s="281"/>
      <c r="H98" s="119"/>
      <c r="I98" s="388"/>
      <c r="J98" s="120"/>
      <c r="K98" s="119"/>
    </row>
    <row r="99" spans="1:11" ht="12" customHeight="1" x14ac:dyDescent="0.2">
      <c r="A99" s="119"/>
      <c r="B99" s="119"/>
      <c r="C99" s="119"/>
      <c r="D99" s="119"/>
      <c r="E99" s="119"/>
      <c r="F99" s="120"/>
      <c r="G99" s="281"/>
      <c r="H99" s="119"/>
      <c r="I99" s="388"/>
      <c r="J99" s="120"/>
      <c r="K99" s="119"/>
    </row>
    <row r="100" spans="1:11" ht="12" customHeight="1" x14ac:dyDescent="0.2">
      <c r="A100" s="119"/>
      <c r="B100" s="119"/>
      <c r="C100" s="119"/>
      <c r="D100" s="119"/>
      <c r="E100" s="119"/>
      <c r="F100" s="120"/>
      <c r="G100" s="281"/>
      <c r="H100" s="119"/>
      <c r="I100" s="388"/>
      <c r="J100" s="120"/>
      <c r="K100" s="119"/>
    </row>
    <row r="101" spans="1:11" ht="12" customHeight="1" x14ac:dyDescent="0.2">
      <c r="A101" s="119"/>
      <c r="B101" s="119"/>
      <c r="C101" s="119"/>
      <c r="D101" s="119"/>
      <c r="E101" s="119"/>
      <c r="F101" s="120"/>
      <c r="G101" s="281"/>
      <c r="H101" s="119"/>
      <c r="I101" s="388"/>
      <c r="J101" s="120"/>
      <c r="K101" s="119"/>
    </row>
    <row r="102" spans="1:11" ht="12" customHeight="1" x14ac:dyDescent="0.2">
      <c r="A102" s="119"/>
      <c r="B102" s="119"/>
      <c r="C102" s="119"/>
      <c r="D102" s="119"/>
      <c r="E102" s="119"/>
      <c r="F102" s="120"/>
      <c r="G102" s="281"/>
      <c r="H102" s="119"/>
      <c r="I102" s="388"/>
      <c r="J102" s="120"/>
      <c r="K102" s="119"/>
    </row>
    <row r="103" spans="1:11" ht="12" customHeight="1" x14ac:dyDescent="0.2">
      <c r="A103" s="119"/>
      <c r="B103" s="119"/>
      <c r="C103" s="119"/>
      <c r="D103" s="119"/>
      <c r="E103" s="119"/>
      <c r="F103" s="120"/>
      <c r="G103" s="281"/>
      <c r="H103" s="119"/>
      <c r="I103" s="388"/>
      <c r="J103" s="120"/>
      <c r="K103" s="119"/>
    </row>
    <row r="104" spans="1:11" ht="12" customHeight="1" x14ac:dyDescent="0.2">
      <c r="A104" s="119"/>
      <c r="B104" s="119"/>
      <c r="C104" s="119"/>
      <c r="D104" s="119"/>
      <c r="E104" s="119"/>
      <c r="F104" s="120"/>
      <c r="G104" s="281"/>
      <c r="H104" s="119"/>
      <c r="I104" s="388"/>
      <c r="J104" s="120"/>
      <c r="K104" s="119"/>
    </row>
    <row r="105" spans="1:11" ht="12" customHeight="1" x14ac:dyDescent="0.2">
      <c r="A105" s="119"/>
      <c r="B105" s="119"/>
      <c r="C105" s="119"/>
      <c r="D105" s="119"/>
      <c r="E105" s="119"/>
      <c r="F105" s="120"/>
      <c r="G105" s="281"/>
      <c r="H105" s="119"/>
      <c r="I105" s="388"/>
      <c r="J105" s="120"/>
      <c r="K105" s="119"/>
    </row>
    <row r="106" spans="1:11" ht="12" customHeight="1" x14ac:dyDescent="0.2">
      <c r="A106" s="119"/>
      <c r="B106" s="119"/>
      <c r="C106" s="119"/>
      <c r="D106" s="119"/>
      <c r="E106" s="119"/>
      <c r="F106" s="120"/>
      <c r="G106" s="281"/>
      <c r="H106" s="119"/>
      <c r="I106" s="388"/>
      <c r="J106" s="120"/>
      <c r="K106" s="119"/>
    </row>
    <row r="107" spans="1:11" ht="12" customHeight="1" x14ac:dyDescent="0.2">
      <c r="A107" s="119"/>
      <c r="B107" s="119"/>
      <c r="C107" s="119"/>
      <c r="D107" s="119"/>
      <c r="E107" s="119"/>
      <c r="F107" s="120"/>
      <c r="G107" s="281"/>
      <c r="H107" s="119"/>
      <c r="I107" s="388"/>
      <c r="J107" s="120"/>
      <c r="K107" s="119"/>
    </row>
    <row r="108" spans="1:11" ht="12" customHeight="1" x14ac:dyDescent="0.2">
      <c r="A108" s="119"/>
      <c r="B108" s="119"/>
      <c r="C108" s="119"/>
      <c r="D108" s="119"/>
      <c r="E108" s="119"/>
      <c r="F108" s="120"/>
      <c r="G108" s="281"/>
      <c r="H108" s="119"/>
      <c r="I108" s="388"/>
      <c r="J108" s="120"/>
      <c r="K108" s="119"/>
    </row>
    <row r="109" spans="1:11" ht="12" customHeight="1" x14ac:dyDescent="0.2">
      <c r="A109" s="119"/>
      <c r="B109" s="119"/>
      <c r="C109" s="119"/>
      <c r="D109" s="119"/>
      <c r="E109" s="119"/>
      <c r="F109" s="120"/>
      <c r="G109" s="281"/>
      <c r="H109" s="119"/>
      <c r="I109" s="388"/>
      <c r="J109" s="120"/>
      <c r="K109" s="119"/>
    </row>
    <row r="110" spans="1:11" ht="12" customHeight="1" x14ac:dyDescent="0.2">
      <c r="A110" s="119"/>
      <c r="B110" s="119"/>
      <c r="C110" s="119"/>
      <c r="D110" s="119"/>
      <c r="E110" s="119"/>
      <c r="F110" s="120"/>
      <c r="G110" s="281"/>
      <c r="H110" s="119"/>
      <c r="I110" s="388"/>
      <c r="J110" s="120"/>
      <c r="K110" s="119"/>
    </row>
    <row r="111" spans="1:11" ht="12" customHeight="1" x14ac:dyDescent="0.2">
      <c r="A111" s="119"/>
      <c r="B111" s="119"/>
      <c r="C111" s="119"/>
      <c r="D111" s="119"/>
      <c r="E111" s="119"/>
      <c r="F111" s="120"/>
      <c r="G111" s="281"/>
      <c r="H111" s="119"/>
      <c r="I111" s="388"/>
      <c r="J111" s="120"/>
      <c r="K111" s="119"/>
    </row>
    <row r="112" spans="1:11" ht="12" customHeight="1" x14ac:dyDescent="0.2">
      <c r="A112" s="119"/>
      <c r="B112" s="119"/>
      <c r="C112" s="119"/>
      <c r="D112" s="119"/>
      <c r="E112" s="119"/>
      <c r="F112" s="120"/>
      <c r="G112" s="281"/>
      <c r="H112" s="119"/>
      <c r="I112" s="388"/>
      <c r="J112" s="120"/>
      <c r="K112" s="119"/>
    </row>
    <row r="113" spans="1:11" ht="12" customHeight="1" x14ac:dyDescent="0.2">
      <c r="A113" s="119"/>
      <c r="B113" s="119"/>
      <c r="C113" s="119"/>
      <c r="D113" s="119"/>
      <c r="E113" s="119"/>
      <c r="F113" s="120"/>
      <c r="G113" s="281"/>
      <c r="H113" s="119"/>
      <c r="I113" s="388"/>
      <c r="J113" s="120"/>
      <c r="K113" s="119"/>
    </row>
    <row r="114" spans="1:11" ht="12" customHeight="1" x14ac:dyDescent="0.2">
      <c r="A114" s="119"/>
      <c r="B114" s="119"/>
      <c r="C114" s="119"/>
      <c r="D114" s="119"/>
      <c r="E114" s="119"/>
      <c r="F114" s="120"/>
      <c r="G114" s="281"/>
      <c r="H114" s="119"/>
      <c r="I114" s="388"/>
      <c r="J114" s="120"/>
      <c r="K114" s="119"/>
    </row>
    <row r="115" spans="1:11" ht="12" customHeight="1" x14ac:dyDescent="0.2">
      <c r="A115" s="119"/>
      <c r="B115" s="119"/>
      <c r="C115" s="119"/>
      <c r="D115" s="119"/>
      <c r="E115" s="119"/>
      <c r="F115" s="120"/>
      <c r="G115" s="281"/>
      <c r="H115" s="119"/>
      <c r="I115" s="388"/>
      <c r="J115" s="120"/>
      <c r="K115" s="119"/>
    </row>
    <row r="116" spans="1:11" ht="12" customHeight="1" x14ac:dyDescent="0.2">
      <c r="A116" s="119"/>
      <c r="B116" s="119"/>
      <c r="C116" s="119"/>
      <c r="D116" s="119"/>
      <c r="E116" s="119"/>
      <c r="F116" s="120"/>
      <c r="G116" s="281"/>
      <c r="H116" s="119"/>
      <c r="I116" s="388"/>
      <c r="J116" s="120"/>
      <c r="K116" s="119"/>
    </row>
    <row r="117" spans="1:11" ht="12" customHeight="1" x14ac:dyDescent="0.2">
      <c r="A117" s="119"/>
      <c r="B117" s="119"/>
      <c r="C117" s="119"/>
      <c r="D117" s="119"/>
      <c r="E117" s="119"/>
      <c r="F117" s="120"/>
      <c r="G117" s="281"/>
      <c r="H117" s="119"/>
      <c r="I117" s="388"/>
      <c r="J117" s="120"/>
      <c r="K117" s="119"/>
    </row>
    <row r="118" spans="1:11" ht="12" customHeight="1" x14ac:dyDescent="0.2">
      <c r="A118" s="119"/>
      <c r="B118" s="119"/>
      <c r="C118" s="119"/>
      <c r="D118" s="119"/>
      <c r="E118" s="119"/>
      <c r="F118" s="120"/>
      <c r="G118" s="281"/>
      <c r="H118" s="119"/>
      <c r="I118" s="388"/>
      <c r="J118" s="120"/>
      <c r="K118" s="119"/>
    </row>
    <row r="119" spans="1:11" ht="12" customHeight="1" x14ac:dyDescent="0.2">
      <c r="A119" s="119"/>
      <c r="B119" s="119"/>
      <c r="C119" s="119"/>
      <c r="D119" s="119"/>
      <c r="E119" s="119"/>
      <c r="F119" s="120"/>
      <c r="G119" s="281"/>
      <c r="H119" s="119"/>
      <c r="I119" s="388"/>
      <c r="J119" s="120"/>
      <c r="K119" s="119"/>
    </row>
    <row r="120" spans="1:11" ht="12" customHeight="1" x14ac:dyDescent="0.2">
      <c r="A120" s="119"/>
      <c r="B120" s="119"/>
      <c r="C120" s="119"/>
      <c r="D120" s="119"/>
      <c r="E120" s="119"/>
      <c r="F120" s="120"/>
      <c r="G120" s="281"/>
      <c r="H120" s="119"/>
      <c r="I120" s="388"/>
      <c r="J120" s="120"/>
      <c r="K120" s="119"/>
    </row>
    <row r="121" spans="1:11" ht="12" customHeight="1" x14ac:dyDescent="0.2">
      <c r="A121" s="119"/>
      <c r="B121" s="119"/>
      <c r="C121" s="119"/>
      <c r="D121" s="119"/>
      <c r="E121" s="119"/>
      <c r="F121" s="120"/>
      <c r="G121" s="281"/>
      <c r="H121" s="119"/>
      <c r="I121" s="388"/>
      <c r="J121" s="120"/>
      <c r="K121" s="119"/>
    </row>
    <row r="122" spans="1:11" ht="12" customHeight="1" x14ac:dyDescent="0.2">
      <c r="A122" s="119"/>
      <c r="B122" s="119"/>
      <c r="C122" s="119"/>
      <c r="D122" s="119"/>
      <c r="E122" s="119"/>
      <c r="F122" s="120"/>
      <c r="G122" s="281"/>
      <c r="H122" s="119"/>
      <c r="I122" s="388"/>
      <c r="J122" s="120"/>
      <c r="K122" s="119"/>
    </row>
    <row r="123" spans="1:11" ht="12" customHeight="1" x14ac:dyDescent="0.2">
      <c r="A123" s="119"/>
      <c r="B123" s="119"/>
      <c r="C123" s="119"/>
      <c r="D123" s="119"/>
      <c r="E123" s="119"/>
      <c r="F123" s="120"/>
      <c r="G123" s="281"/>
      <c r="H123" s="119"/>
      <c r="I123" s="388"/>
      <c r="J123" s="120"/>
      <c r="K123" s="119"/>
    </row>
    <row r="124" spans="1:11" ht="12" customHeight="1" x14ac:dyDescent="0.2">
      <c r="A124" s="119"/>
      <c r="B124" s="119"/>
      <c r="C124" s="119"/>
      <c r="D124" s="119"/>
      <c r="E124" s="119"/>
      <c r="F124" s="120"/>
      <c r="G124" s="281"/>
      <c r="H124" s="119"/>
      <c r="I124" s="388"/>
      <c r="J124" s="120"/>
      <c r="K124" s="119"/>
    </row>
    <row r="125" spans="1:11" ht="12" customHeight="1" x14ac:dyDescent="0.2">
      <c r="A125" s="119"/>
      <c r="B125" s="119"/>
      <c r="C125" s="119"/>
      <c r="D125" s="119"/>
      <c r="E125" s="119"/>
      <c r="F125" s="120"/>
      <c r="G125" s="281"/>
      <c r="H125" s="119"/>
      <c r="I125" s="388"/>
      <c r="J125" s="120"/>
      <c r="K125" s="119"/>
    </row>
    <row r="126" spans="1:11" ht="12" customHeight="1" x14ac:dyDescent="0.2">
      <c r="A126" s="119"/>
      <c r="B126" s="119"/>
      <c r="C126" s="119"/>
      <c r="D126" s="119"/>
      <c r="E126" s="119"/>
      <c r="F126" s="120"/>
      <c r="G126" s="281"/>
      <c r="H126" s="119"/>
      <c r="I126" s="388"/>
      <c r="J126" s="120"/>
      <c r="K126" s="119"/>
    </row>
    <row r="127" spans="1:11" ht="12" customHeight="1" x14ac:dyDescent="0.2">
      <c r="A127" s="119"/>
      <c r="B127" s="119"/>
      <c r="C127" s="119"/>
      <c r="D127" s="119"/>
      <c r="E127" s="119"/>
      <c r="F127" s="120"/>
      <c r="G127" s="281"/>
      <c r="H127" s="119"/>
      <c r="I127" s="388"/>
      <c r="J127" s="120"/>
      <c r="K127" s="119"/>
    </row>
    <row r="128" spans="1:11" ht="12" customHeight="1" x14ac:dyDescent="0.2">
      <c r="A128" s="119"/>
      <c r="B128" s="119"/>
      <c r="C128" s="119"/>
      <c r="D128" s="119"/>
      <c r="E128" s="119"/>
      <c r="F128" s="120"/>
      <c r="G128" s="281"/>
      <c r="H128" s="119"/>
      <c r="I128" s="388"/>
      <c r="J128" s="120"/>
      <c r="K128" s="119"/>
    </row>
    <row r="129" spans="1:11" ht="12" customHeight="1" x14ac:dyDescent="0.2">
      <c r="A129" s="119"/>
      <c r="B129" s="119"/>
      <c r="C129" s="119"/>
      <c r="D129" s="119"/>
      <c r="E129" s="119"/>
      <c r="F129" s="120"/>
      <c r="G129" s="281"/>
      <c r="H129" s="119"/>
      <c r="I129" s="388"/>
      <c r="J129" s="120"/>
      <c r="K129" s="119"/>
    </row>
    <row r="130" spans="1:11" ht="12" customHeight="1" x14ac:dyDescent="0.2">
      <c r="A130" s="119"/>
      <c r="B130" s="119"/>
      <c r="C130" s="119"/>
      <c r="D130" s="119"/>
      <c r="E130" s="119"/>
      <c r="F130" s="120"/>
      <c r="G130" s="281"/>
      <c r="H130" s="119"/>
      <c r="I130" s="388"/>
      <c r="J130" s="120"/>
      <c r="K130" s="119"/>
    </row>
    <row r="131" spans="1:11" ht="12" customHeight="1" x14ac:dyDescent="0.2">
      <c r="A131" s="119"/>
      <c r="B131" s="119"/>
      <c r="C131" s="119"/>
      <c r="D131" s="119"/>
      <c r="E131" s="119"/>
      <c r="F131" s="120"/>
      <c r="G131" s="281"/>
      <c r="H131" s="119"/>
      <c r="I131" s="388"/>
      <c r="J131" s="120"/>
      <c r="K131" s="119"/>
    </row>
    <row r="132" spans="1:11" ht="12" customHeight="1" x14ac:dyDescent="0.2">
      <c r="A132" s="119"/>
      <c r="B132" s="119"/>
      <c r="C132" s="119"/>
      <c r="D132" s="119"/>
      <c r="E132" s="119"/>
      <c r="F132" s="120"/>
      <c r="G132" s="281"/>
      <c r="H132" s="119"/>
      <c r="I132" s="388"/>
      <c r="J132" s="120"/>
      <c r="K132" s="119"/>
    </row>
    <row r="133" spans="1:11" ht="12" customHeight="1" x14ac:dyDescent="0.2">
      <c r="A133" s="119"/>
      <c r="B133" s="119"/>
      <c r="C133" s="119"/>
      <c r="D133" s="119"/>
      <c r="E133" s="119"/>
      <c r="F133" s="120"/>
      <c r="G133" s="281"/>
      <c r="H133" s="119"/>
      <c r="I133" s="388"/>
      <c r="J133" s="120"/>
      <c r="K133" s="119"/>
    </row>
    <row r="134" spans="1:11" ht="12" customHeight="1" x14ac:dyDescent="0.2">
      <c r="A134" s="119"/>
      <c r="B134" s="119"/>
      <c r="C134" s="119"/>
      <c r="D134" s="119"/>
      <c r="E134" s="119"/>
      <c r="F134" s="120"/>
      <c r="G134" s="281"/>
      <c r="H134" s="119"/>
      <c r="I134" s="388"/>
      <c r="J134" s="120"/>
      <c r="K134" s="119"/>
    </row>
    <row r="135" spans="1:11" ht="12" customHeight="1" x14ac:dyDescent="0.2">
      <c r="A135" s="119"/>
      <c r="B135" s="119"/>
      <c r="C135" s="119"/>
      <c r="D135" s="119"/>
      <c r="E135" s="119"/>
      <c r="F135" s="120"/>
      <c r="G135" s="281"/>
      <c r="H135" s="119"/>
      <c r="I135" s="388"/>
      <c r="J135" s="120"/>
      <c r="K135" s="119"/>
    </row>
    <row r="136" spans="1:11" ht="12" customHeight="1" x14ac:dyDescent="0.2">
      <c r="A136" s="119"/>
      <c r="B136" s="119"/>
      <c r="C136" s="119"/>
      <c r="D136" s="119"/>
      <c r="E136" s="119"/>
      <c r="F136" s="120"/>
      <c r="G136" s="281"/>
      <c r="H136" s="119"/>
      <c r="I136" s="388"/>
      <c r="J136" s="120"/>
      <c r="K136" s="119"/>
    </row>
    <row r="137" spans="1:11" ht="12" customHeight="1" x14ac:dyDescent="0.2">
      <c r="A137" s="119"/>
      <c r="B137" s="119"/>
      <c r="C137" s="119"/>
      <c r="D137" s="119"/>
      <c r="E137" s="119"/>
      <c r="F137" s="120"/>
      <c r="G137" s="281"/>
      <c r="H137" s="119"/>
      <c r="I137" s="388"/>
      <c r="J137" s="120"/>
      <c r="K137" s="119"/>
    </row>
    <row r="138" spans="1:11" ht="12" customHeight="1" x14ac:dyDescent="0.2">
      <c r="A138" s="119"/>
      <c r="B138" s="119"/>
      <c r="C138" s="119"/>
      <c r="D138" s="119"/>
      <c r="E138" s="119"/>
      <c r="F138" s="120"/>
      <c r="G138" s="281"/>
      <c r="H138" s="119"/>
      <c r="I138" s="388"/>
      <c r="J138" s="120"/>
      <c r="K138" s="119"/>
    </row>
    <row r="139" spans="1:11" ht="12" customHeight="1" x14ac:dyDescent="0.2">
      <c r="A139" s="119"/>
      <c r="B139" s="119"/>
      <c r="C139" s="119"/>
      <c r="D139" s="119"/>
      <c r="E139" s="119"/>
      <c r="F139" s="120"/>
      <c r="G139" s="281"/>
      <c r="H139" s="119"/>
      <c r="I139" s="388"/>
      <c r="J139" s="120"/>
      <c r="K139" s="119"/>
    </row>
    <row r="140" spans="1:11" ht="12" customHeight="1" x14ac:dyDescent="0.2">
      <c r="A140" s="119"/>
      <c r="B140" s="119"/>
      <c r="C140" s="119"/>
      <c r="D140" s="119"/>
      <c r="E140" s="119"/>
      <c r="F140" s="120"/>
      <c r="G140" s="281"/>
      <c r="H140" s="119"/>
      <c r="I140" s="388"/>
      <c r="J140" s="120"/>
      <c r="K140" s="119"/>
    </row>
    <row r="141" spans="1:11" ht="12" customHeight="1" x14ac:dyDescent="0.2">
      <c r="A141" s="119"/>
      <c r="B141" s="119"/>
      <c r="C141" s="119"/>
      <c r="D141" s="119"/>
      <c r="E141" s="119"/>
      <c r="F141" s="120"/>
      <c r="G141" s="281"/>
      <c r="H141" s="119"/>
      <c r="I141" s="388"/>
      <c r="J141" s="120"/>
      <c r="K141" s="119"/>
    </row>
    <row r="142" spans="1:11" ht="12" customHeight="1" x14ac:dyDescent="0.2">
      <c r="A142" s="119"/>
      <c r="B142" s="119"/>
      <c r="C142" s="119"/>
      <c r="D142" s="119"/>
      <c r="E142" s="119"/>
      <c r="F142" s="120"/>
      <c r="G142" s="281"/>
      <c r="H142" s="119"/>
      <c r="I142" s="388"/>
      <c r="J142" s="120"/>
      <c r="K142" s="119"/>
    </row>
    <row r="143" spans="1:11" ht="12" customHeight="1" x14ac:dyDescent="0.2">
      <c r="A143" s="119"/>
      <c r="B143" s="119"/>
      <c r="C143" s="119"/>
      <c r="D143" s="119"/>
      <c r="E143" s="119"/>
      <c r="F143" s="120"/>
      <c r="G143" s="281"/>
      <c r="H143" s="119"/>
      <c r="I143" s="388"/>
      <c r="J143" s="120"/>
      <c r="K143" s="119"/>
    </row>
    <row r="144" spans="1:11" ht="12" customHeight="1" x14ac:dyDescent="0.2">
      <c r="A144" s="119"/>
      <c r="B144" s="119"/>
      <c r="C144" s="119"/>
      <c r="D144" s="119"/>
      <c r="E144" s="119"/>
      <c r="F144" s="120"/>
      <c r="G144" s="281"/>
      <c r="H144" s="119"/>
      <c r="I144" s="388"/>
      <c r="J144" s="120"/>
      <c r="K144" s="119"/>
    </row>
    <row r="145" spans="1:11" ht="12" customHeight="1" x14ac:dyDescent="0.2">
      <c r="A145" s="119"/>
      <c r="B145" s="119"/>
      <c r="C145" s="119"/>
      <c r="D145" s="119"/>
      <c r="E145" s="119"/>
      <c r="F145" s="120"/>
      <c r="G145" s="281"/>
      <c r="H145" s="119"/>
      <c r="I145" s="388"/>
      <c r="J145" s="120"/>
      <c r="K145" s="119"/>
    </row>
    <row r="146" spans="1:11" ht="12" customHeight="1" x14ac:dyDescent="0.2">
      <c r="A146" s="119"/>
      <c r="B146" s="119"/>
      <c r="C146" s="119"/>
      <c r="D146" s="119"/>
      <c r="E146" s="119"/>
      <c r="F146" s="120"/>
      <c r="G146" s="281"/>
      <c r="H146" s="119"/>
      <c r="I146" s="388"/>
      <c r="J146" s="120"/>
      <c r="K146" s="119"/>
    </row>
    <row r="147" spans="1:11" ht="12" customHeight="1" x14ac:dyDescent="0.2">
      <c r="A147" s="119"/>
      <c r="B147" s="119"/>
      <c r="C147" s="119"/>
      <c r="D147" s="119"/>
      <c r="E147" s="119"/>
      <c r="F147" s="120"/>
      <c r="G147" s="281"/>
      <c r="H147" s="119"/>
      <c r="I147" s="388"/>
      <c r="J147" s="120"/>
      <c r="K147" s="119"/>
    </row>
    <row r="148" spans="1:11" ht="12" customHeight="1" x14ac:dyDescent="0.2">
      <c r="A148" s="119"/>
      <c r="B148" s="119"/>
      <c r="C148" s="119"/>
      <c r="D148" s="119"/>
      <c r="E148" s="119"/>
      <c r="F148" s="120"/>
      <c r="G148" s="281"/>
      <c r="H148" s="119"/>
      <c r="I148" s="388"/>
      <c r="J148" s="120"/>
      <c r="K148" s="119"/>
    </row>
    <row r="149" spans="1:11" ht="12" customHeight="1" x14ac:dyDescent="0.2">
      <c r="A149" s="119"/>
      <c r="B149" s="119"/>
      <c r="C149" s="119"/>
      <c r="D149" s="119"/>
      <c r="E149" s="119"/>
      <c r="F149" s="120"/>
      <c r="G149" s="281"/>
      <c r="H149" s="119"/>
      <c r="I149" s="388"/>
      <c r="J149" s="120"/>
      <c r="K149" s="119"/>
    </row>
    <row r="150" spans="1:11" ht="12" customHeight="1" x14ac:dyDescent="0.2">
      <c r="A150" s="119"/>
      <c r="B150" s="119"/>
      <c r="C150" s="119"/>
      <c r="D150" s="119"/>
      <c r="E150" s="119"/>
      <c r="F150" s="120"/>
      <c r="G150" s="281"/>
      <c r="H150" s="119"/>
      <c r="I150" s="388"/>
      <c r="J150" s="120"/>
      <c r="K150" s="119"/>
    </row>
    <row r="151" spans="1:11" ht="12" customHeight="1" x14ac:dyDescent="0.2">
      <c r="A151" s="119"/>
      <c r="B151" s="119"/>
      <c r="C151" s="119"/>
      <c r="D151" s="119"/>
      <c r="E151" s="119"/>
      <c r="F151" s="120"/>
      <c r="G151" s="281"/>
      <c r="H151" s="119"/>
      <c r="I151" s="388"/>
      <c r="J151" s="120"/>
      <c r="K151" s="119"/>
    </row>
    <row r="152" spans="1:11" ht="12" customHeight="1" x14ac:dyDescent="0.2">
      <c r="A152" s="119"/>
      <c r="B152" s="119"/>
      <c r="C152" s="119"/>
      <c r="D152" s="119"/>
      <c r="E152" s="119"/>
      <c r="F152" s="120"/>
      <c r="G152" s="281"/>
      <c r="H152" s="119"/>
      <c r="I152" s="388"/>
      <c r="J152" s="120"/>
      <c r="K152" s="119"/>
    </row>
    <row r="153" spans="1:11" ht="12" customHeight="1" x14ac:dyDescent="0.2">
      <c r="A153" s="119"/>
      <c r="B153" s="119"/>
      <c r="C153" s="119"/>
      <c r="D153" s="119"/>
      <c r="E153" s="119"/>
      <c r="F153" s="120"/>
      <c r="G153" s="281"/>
      <c r="H153" s="119"/>
      <c r="I153" s="388"/>
      <c r="J153" s="120"/>
      <c r="K153" s="119"/>
    </row>
    <row r="154" spans="1:11" ht="12" customHeight="1" x14ac:dyDescent="0.2">
      <c r="A154" s="119"/>
      <c r="B154" s="119"/>
      <c r="C154" s="119"/>
      <c r="D154" s="119"/>
      <c r="E154" s="119"/>
      <c r="F154" s="120"/>
      <c r="G154" s="281"/>
      <c r="H154" s="119"/>
      <c r="I154" s="388"/>
      <c r="J154" s="120"/>
      <c r="K154" s="119"/>
    </row>
    <row r="155" spans="1:11" ht="12" customHeight="1" x14ac:dyDescent="0.2">
      <c r="A155" s="119"/>
      <c r="B155" s="119"/>
      <c r="C155" s="119"/>
      <c r="D155" s="119"/>
      <c r="E155" s="119"/>
      <c r="F155" s="120"/>
      <c r="G155" s="281"/>
      <c r="H155" s="119"/>
      <c r="I155" s="388"/>
      <c r="J155" s="120"/>
      <c r="K155" s="119"/>
    </row>
    <row r="156" spans="1:11" ht="12" customHeight="1" x14ac:dyDescent="0.2">
      <c r="A156" s="119"/>
      <c r="B156" s="119"/>
      <c r="C156" s="119"/>
      <c r="D156" s="119"/>
      <c r="E156" s="119"/>
      <c r="F156" s="120"/>
      <c r="G156" s="281"/>
      <c r="H156" s="119"/>
      <c r="I156" s="388"/>
      <c r="J156" s="120"/>
      <c r="K156" s="119"/>
    </row>
    <row r="157" spans="1:11" ht="12" customHeight="1" x14ac:dyDescent="0.2">
      <c r="A157" s="119"/>
      <c r="B157" s="119"/>
      <c r="C157" s="119"/>
      <c r="D157" s="119"/>
      <c r="E157" s="119"/>
      <c r="F157" s="120"/>
      <c r="G157" s="281"/>
      <c r="H157" s="119"/>
      <c r="I157" s="388"/>
      <c r="J157" s="120"/>
      <c r="K157" s="119"/>
    </row>
    <row r="158" spans="1:11" ht="12" customHeight="1" x14ac:dyDescent="0.2">
      <c r="A158" s="119"/>
      <c r="B158" s="119"/>
      <c r="C158" s="119"/>
      <c r="D158" s="119"/>
      <c r="E158" s="119"/>
      <c r="F158" s="120"/>
      <c r="G158" s="281"/>
      <c r="H158" s="119"/>
      <c r="I158" s="388"/>
      <c r="J158" s="120"/>
      <c r="K158" s="119"/>
    </row>
    <row r="159" spans="1:11" ht="12" customHeight="1" x14ac:dyDescent="0.2">
      <c r="A159" s="119"/>
      <c r="B159" s="119"/>
      <c r="C159" s="119"/>
      <c r="D159" s="119"/>
      <c r="E159" s="119"/>
      <c r="F159" s="120"/>
      <c r="G159" s="281"/>
      <c r="H159" s="119"/>
      <c r="I159" s="388"/>
      <c r="J159" s="120"/>
      <c r="K159" s="119"/>
    </row>
    <row r="160" spans="1:11" ht="12" customHeight="1" x14ac:dyDescent="0.2">
      <c r="A160" s="119"/>
      <c r="B160" s="119"/>
      <c r="C160" s="119"/>
      <c r="D160" s="119"/>
      <c r="E160" s="119"/>
      <c r="F160" s="120"/>
      <c r="G160" s="281"/>
      <c r="H160" s="119"/>
      <c r="I160" s="388"/>
      <c r="J160" s="120"/>
      <c r="K160" s="119"/>
    </row>
    <row r="161" spans="1:11" ht="12" customHeight="1" x14ac:dyDescent="0.2">
      <c r="A161" s="119"/>
      <c r="B161" s="119"/>
      <c r="C161" s="119"/>
      <c r="D161" s="119"/>
      <c r="E161" s="119"/>
      <c r="F161" s="120"/>
      <c r="G161" s="281"/>
      <c r="H161" s="119"/>
      <c r="I161" s="388"/>
      <c r="J161" s="120"/>
      <c r="K161" s="119"/>
    </row>
    <row r="162" spans="1:11" ht="12" customHeight="1" x14ac:dyDescent="0.2">
      <c r="A162" s="119"/>
      <c r="B162" s="119"/>
      <c r="C162" s="119"/>
      <c r="D162" s="119"/>
      <c r="E162" s="119"/>
      <c r="F162" s="120"/>
      <c r="G162" s="281"/>
      <c r="H162" s="119"/>
      <c r="I162" s="388"/>
      <c r="J162" s="120"/>
      <c r="K162" s="119"/>
    </row>
    <row r="163" spans="1:11" ht="12" customHeight="1" x14ac:dyDescent="0.2">
      <c r="A163" s="119"/>
      <c r="B163" s="119"/>
      <c r="C163" s="119"/>
      <c r="D163" s="119"/>
      <c r="E163" s="119"/>
      <c r="F163" s="120"/>
      <c r="G163" s="281"/>
      <c r="H163" s="119"/>
      <c r="I163" s="388"/>
      <c r="J163" s="120"/>
      <c r="K163" s="119"/>
    </row>
    <row r="164" spans="1:11" ht="12" customHeight="1" x14ac:dyDescent="0.2">
      <c r="A164" s="106"/>
      <c r="B164" s="106"/>
      <c r="C164" s="106"/>
      <c r="D164" s="106"/>
      <c r="E164" s="106"/>
      <c r="F164" s="107"/>
      <c r="G164" s="281"/>
      <c r="H164" s="106"/>
      <c r="I164" s="388"/>
      <c r="J164" s="107"/>
      <c r="K164" s="106"/>
    </row>
    <row r="165" spans="1:11" ht="12" customHeight="1" x14ac:dyDescent="0.2">
      <c r="A165" s="106"/>
      <c r="B165" s="106"/>
      <c r="C165" s="106"/>
      <c r="D165" s="106"/>
      <c r="E165" s="106"/>
      <c r="F165" s="107"/>
      <c r="G165" s="281"/>
      <c r="H165" s="106"/>
      <c r="I165" s="388"/>
      <c r="J165" s="107"/>
      <c r="K165" s="106"/>
    </row>
    <row r="166" spans="1:11" ht="12" customHeight="1" x14ac:dyDescent="0.2">
      <c r="A166" s="106"/>
      <c r="B166" s="106"/>
      <c r="C166" s="106"/>
      <c r="D166" s="106"/>
      <c r="E166" s="106"/>
      <c r="F166" s="107"/>
      <c r="G166" s="281"/>
      <c r="H166" s="106"/>
      <c r="I166" s="388"/>
      <c r="J166" s="107"/>
      <c r="K166" s="106"/>
    </row>
    <row r="167" spans="1:11" ht="12" customHeight="1" x14ac:dyDescent="0.2">
      <c r="A167" s="106"/>
      <c r="B167" s="106"/>
      <c r="C167" s="106"/>
      <c r="D167" s="106"/>
      <c r="E167" s="106"/>
      <c r="F167" s="107"/>
      <c r="G167" s="281"/>
      <c r="H167" s="106"/>
      <c r="I167" s="388"/>
      <c r="J167" s="107"/>
      <c r="K167" s="106"/>
    </row>
    <row r="168" spans="1:11" ht="12" customHeight="1" x14ac:dyDescent="0.2">
      <c r="A168" s="106"/>
      <c r="B168" s="106"/>
      <c r="C168" s="106"/>
      <c r="D168" s="106"/>
      <c r="E168" s="106"/>
      <c r="F168" s="107"/>
      <c r="G168" s="281"/>
      <c r="H168" s="106"/>
      <c r="I168" s="388"/>
      <c r="J168" s="107"/>
      <c r="K168" s="106"/>
    </row>
    <row r="169" spans="1:11" ht="12" customHeight="1" x14ac:dyDescent="0.2">
      <c r="A169" s="106"/>
      <c r="B169" s="106"/>
      <c r="C169" s="106"/>
      <c r="D169" s="106"/>
      <c r="E169" s="106"/>
      <c r="F169" s="107"/>
      <c r="G169" s="281"/>
      <c r="H169" s="106"/>
      <c r="I169" s="388"/>
      <c r="J169" s="107"/>
      <c r="K169" s="106"/>
    </row>
    <row r="170" spans="1:11" ht="12" customHeight="1" x14ac:dyDescent="0.2">
      <c r="A170" s="106"/>
      <c r="B170" s="106"/>
      <c r="C170" s="106"/>
      <c r="D170" s="106"/>
      <c r="E170" s="106"/>
      <c r="F170" s="107"/>
      <c r="G170" s="281"/>
      <c r="H170" s="106"/>
      <c r="I170" s="388"/>
      <c r="J170" s="107"/>
      <c r="K170" s="106"/>
    </row>
    <row r="171" spans="1:11" ht="12" customHeight="1" x14ac:dyDescent="0.2">
      <c r="A171" s="106"/>
      <c r="B171" s="106"/>
      <c r="C171" s="106"/>
      <c r="D171" s="106"/>
      <c r="E171" s="106"/>
      <c r="F171" s="107"/>
      <c r="G171" s="281"/>
      <c r="H171" s="106"/>
      <c r="I171" s="388"/>
      <c r="J171" s="107"/>
      <c r="K171" s="106"/>
    </row>
    <row r="172" spans="1:11" ht="12" customHeight="1" x14ac:dyDescent="0.2">
      <c r="A172" s="106"/>
      <c r="B172" s="106"/>
      <c r="C172" s="106"/>
      <c r="D172" s="106"/>
      <c r="E172" s="106"/>
      <c r="F172" s="107"/>
      <c r="G172" s="281"/>
      <c r="H172" s="106"/>
      <c r="I172" s="388"/>
      <c r="J172" s="107"/>
      <c r="K172" s="106"/>
    </row>
    <row r="173" spans="1:11" ht="12" customHeight="1" x14ac:dyDescent="0.2">
      <c r="A173" s="106"/>
      <c r="B173" s="106"/>
      <c r="C173" s="106"/>
      <c r="D173" s="106"/>
      <c r="E173" s="106"/>
      <c r="F173" s="107"/>
      <c r="G173" s="281"/>
      <c r="H173" s="106"/>
      <c r="I173" s="388"/>
      <c r="J173" s="107"/>
      <c r="K173" s="106"/>
    </row>
    <row r="174" spans="1:11" ht="12" customHeight="1" x14ac:dyDescent="0.2">
      <c r="A174" s="106"/>
      <c r="B174" s="106"/>
      <c r="C174" s="106"/>
      <c r="D174" s="106"/>
      <c r="E174" s="106"/>
      <c r="F174" s="107"/>
      <c r="G174" s="281"/>
      <c r="H174" s="106"/>
      <c r="I174" s="388"/>
      <c r="J174" s="107"/>
      <c r="K174" s="106"/>
    </row>
    <row r="175" spans="1:11" ht="12" customHeight="1" x14ac:dyDescent="0.2">
      <c r="A175" s="106"/>
      <c r="B175" s="106"/>
      <c r="C175" s="106"/>
      <c r="D175" s="106"/>
      <c r="E175" s="106"/>
      <c r="F175" s="107"/>
      <c r="G175" s="281"/>
      <c r="H175" s="106"/>
      <c r="I175" s="388"/>
      <c r="J175" s="107"/>
      <c r="K175" s="106"/>
    </row>
    <row r="176" spans="1:11" ht="12" customHeight="1" x14ac:dyDescent="0.2">
      <c r="A176" s="106"/>
      <c r="B176" s="106"/>
      <c r="C176" s="106"/>
      <c r="D176" s="106"/>
      <c r="E176" s="106"/>
      <c r="F176" s="107"/>
      <c r="G176" s="281"/>
      <c r="H176" s="106"/>
      <c r="I176" s="388"/>
      <c r="J176" s="107"/>
      <c r="K176" s="106"/>
    </row>
    <row r="177" spans="1:11" ht="12" customHeight="1" x14ac:dyDescent="0.2">
      <c r="A177" s="106"/>
      <c r="B177" s="106"/>
      <c r="C177" s="106"/>
      <c r="D177" s="106"/>
      <c r="E177" s="106"/>
      <c r="F177" s="107"/>
      <c r="G177" s="281"/>
      <c r="H177" s="106"/>
      <c r="I177" s="388"/>
      <c r="J177" s="107"/>
      <c r="K177" s="106"/>
    </row>
    <row r="178" spans="1:11" ht="12" customHeight="1" x14ac:dyDescent="0.2">
      <c r="A178" s="106"/>
      <c r="B178" s="106"/>
      <c r="C178" s="106"/>
      <c r="D178" s="106"/>
      <c r="E178" s="106"/>
      <c r="F178" s="107"/>
      <c r="G178" s="281"/>
      <c r="H178" s="106"/>
      <c r="I178" s="388"/>
      <c r="J178" s="107"/>
      <c r="K178" s="106"/>
    </row>
    <row r="179" spans="1:11" ht="12" customHeight="1" x14ac:dyDescent="0.2">
      <c r="A179" s="106"/>
      <c r="B179" s="106"/>
      <c r="C179" s="106"/>
      <c r="D179" s="106"/>
      <c r="E179" s="106"/>
      <c r="F179" s="107"/>
      <c r="G179" s="281"/>
      <c r="H179" s="106"/>
      <c r="I179" s="388"/>
      <c r="J179" s="107"/>
      <c r="K179" s="106"/>
    </row>
    <row r="180" spans="1:11" ht="12" customHeight="1" x14ac:dyDescent="0.2">
      <c r="A180" s="106"/>
      <c r="B180" s="106"/>
      <c r="C180" s="106"/>
      <c r="D180" s="106"/>
      <c r="E180" s="106"/>
      <c r="F180" s="107"/>
      <c r="G180" s="281"/>
      <c r="H180" s="106"/>
      <c r="I180" s="388"/>
      <c r="J180" s="107"/>
      <c r="K180" s="106"/>
    </row>
    <row r="181" spans="1:11" ht="12" customHeight="1" x14ac:dyDescent="0.2">
      <c r="A181" s="106"/>
      <c r="B181" s="106"/>
      <c r="C181" s="106"/>
      <c r="D181" s="106"/>
      <c r="E181" s="106"/>
      <c r="F181" s="107"/>
      <c r="G181" s="281"/>
      <c r="H181" s="106"/>
      <c r="I181" s="388"/>
      <c r="J181" s="107"/>
      <c r="K181" s="106"/>
    </row>
    <row r="182" spans="1:11" ht="12" customHeight="1" x14ac:dyDescent="0.2">
      <c r="A182" s="106"/>
      <c r="B182" s="106"/>
      <c r="C182" s="106"/>
      <c r="D182" s="106"/>
      <c r="E182" s="106"/>
      <c r="F182" s="107"/>
      <c r="G182" s="281"/>
      <c r="H182" s="106"/>
      <c r="I182" s="388"/>
      <c r="J182" s="107"/>
      <c r="K182" s="106"/>
    </row>
    <row r="183" spans="1:11" ht="12" customHeight="1" x14ac:dyDescent="0.2">
      <c r="A183" s="106"/>
      <c r="B183" s="106"/>
      <c r="C183" s="106"/>
      <c r="D183" s="106"/>
      <c r="E183" s="106"/>
      <c r="F183" s="107"/>
      <c r="G183" s="281"/>
      <c r="H183" s="106"/>
      <c r="I183" s="388"/>
      <c r="J183" s="107"/>
      <c r="K183" s="106"/>
    </row>
    <row r="184" spans="1:11" ht="12" customHeight="1" x14ac:dyDescent="0.2">
      <c r="A184" s="106"/>
      <c r="B184" s="106"/>
      <c r="C184" s="106"/>
      <c r="D184" s="106"/>
      <c r="E184" s="106"/>
      <c r="F184" s="107"/>
      <c r="G184" s="281"/>
      <c r="H184" s="106"/>
      <c r="I184" s="388"/>
      <c r="J184" s="107"/>
      <c r="K184" s="106"/>
    </row>
    <row r="185" spans="1:11" ht="12" customHeight="1" x14ac:dyDescent="0.2">
      <c r="A185" s="106"/>
      <c r="B185" s="106"/>
      <c r="C185" s="106"/>
      <c r="D185" s="106"/>
      <c r="E185" s="106"/>
      <c r="F185" s="107"/>
      <c r="G185" s="281"/>
      <c r="H185" s="106"/>
      <c r="I185" s="388"/>
      <c r="J185" s="107"/>
      <c r="K185" s="106"/>
    </row>
    <row r="186" spans="1:11" ht="12" customHeight="1" x14ac:dyDescent="0.2">
      <c r="A186" s="106"/>
      <c r="B186" s="106"/>
      <c r="C186" s="106"/>
      <c r="D186" s="106"/>
      <c r="E186" s="106"/>
      <c r="F186" s="107"/>
      <c r="G186" s="281"/>
      <c r="H186" s="106"/>
      <c r="I186" s="388"/>
      <c r="J186" s="107"/>
      <c r="K186" s="106"/>
    </row>
    <row r="187" spans="1:11" ht="12" customHeight="1" x14ac:dyDescent="0.2">
      <c r="A187" s="106"/>
      <c r="B187" s="106"/>
      <c r="C187" s="106"/>
      <c r="D187" s="106"/>
      <c r="E187" s="106"/>
      <c r="F187" s="107"/>
      <c r="G187" s="281"/>
      <c r="H187" s="106"/>
      <c r="I187" s="388"/>
      <c r="J187" s="107"/>
      <c r="K187" s="106"/>
    </row>
    <row r="188" spans="1:11" ht="12" customHeight="1" x14ac:dyDescent="0.2">
      <c r="A188" s="106"/>
      <c r="B188" s="106"/>
      <c r="C188" s="106"/>
      <c r="D188" s="106"/>
      <c r="E188" s="106"/>
      <c r="F188" s="107"/>
      <c r="G188" s="281"/>
      <c r="H188" s="106"/>
      <c r="I188" s="388"/>
      <c r="J188" s="107"/>
      <c r="K188" s="106"/>
    </row>
    <row r="189" spans="1:11" ht="12" customHeight="1" x14ac:dyDescent="0.2">
      <c r="A189" s="106"/>
      <c r="B189" s="106"/>
      <c r="C189" s="106"/>
      <c r="D189" s="106"/>
      <c r="E189" s="106"/>
      <c r="F189" s="107"/>
      <c r="G189" s="281"/>
      <c r="H189" s="106"/>
      <c r="I189" s="388"/>
      <c r="J189" s="107"/>
      <c r="K189" s="106"/>
    </row>
    <row r="190" spans="1:11" ht="12" customHeight="1" x14ac:dyDescent="0.2">
      <c r="A190" s="106"/>
      <c r="B190" s="106"/>
      <c r="C190" s="106"/>
      <c r="D190" s="106"/>
      <c r="E190" s="106"/>
      <c r="F190" s="107"/>
      <c r="G190" s="281"/>
      <c r="H190" s="106"/>
      <c r="I190" s="388"/>
      <c r="J190" s="107"/>
      <c r="K190" s="106"/>
    </row>
    <row r="191" spans="1:11" ht="12" customHeight="1" x14ac:dyDescent="0.2">
      <c r="A191" s="106"/>
      <c r="B191" s="106"/>
      <c r="C191" s="106"/>
      <c r="D191" s="106"/>
      <c r="E191" s="106"/>
      <c r="F191" s="107"/>
      <c r="G191" s="281"/>
      <c r="H191" s="106"/>
      <c r="I191" s="388"/>
      <c r="J191" s="107"/>
      <c r="K191" s="106"/>
    </row>
    <row r="192" spans="1:11" ht="12" customHeight="1" x14ac:dyDescent="0.2">
      <c r="A192" s="106"/>
      <c r="B192" s="106"/>
      <c r="C192" s="106"/>
      <c r="D192" s="106"/>
      <c r="E192" s="106"/>
      <c r="F192" s="107"/>
      <c r="G192" s="281"/>
      <c r="H192" s="106"/>
      <c r="I192" s="388"/>
      <c r="J192" s="107"/>
      <c r="K192" s="106"/>
    </row>
    <row r="193" spans="1:11" ht="12" customHeight="1" x14ac:dyDescent="0.2">
      <c r="A193" s="106"/>
      <c r="B193" s="106"/>
      <c r="C193" s="106"/>
      <c r="D193" s="106"/>
      <c r="E193" s="106"/>
      <c r="F193" s="107"/>
      <c r="G193" s="281"/>
      <c r="H193" s="106"/>
      <c r="I193" s="388"/>
      <c r="J193" s="107"/>
      <c r="K193" s="106"/>
    </row>
    <row r="194" spans="1:11" ht="12" customHeight="1" x14ac:dyDescent="0.2">
      <c r="A194" s="106"/>
      <c r="B194" s="106"/>
      <c r="C194" s="106"/>
      <c r="D194" s="106"/>
      <c r="E194" s="106"/>
      <c r="F194" s="107"/>
      <c r="G194" s="281"/>
      <c r="H194" s="106"/>
      <c r="I194" s="388"/>
      <c r="J194" s="107"/>
      <c r="K194" s="106"/>
    </row>
    <row r="195" spans="1:11" ht="12" customHeight="1" x14ac:dyDescent="0.2">
      <c r="A195" s="106"/>
      <c r="B195" s="106"/>
      <c r="C195" s="106"/>
      <c r="D195" s="106"/>
      <c r="E195" s="106"/>
      <c r="F195" s="107"/>
      <c r="G195" s="281"/>
      <c r="H195" s="106"/>
      <c r="I195" s="388"/>
      <c r="J195" s="107"/>
      <c r="K195" s="106"/>
    </row>
    <row r="196" spans="1:11" ht="12" customHeight="1" x14ac:dyDescent="0.2">
      <c r="A196" s="106"/>
      <c r="B196" s="106"/>
      <c r="C196" s="106"/>
      <c r="D196" s="106"/>
      <c r="E196" s="106"/>
      <c r="F196" s="107"/>
      <c r="G196" s="281"/>
      <c r="H196" s="106"/>
      <c r="I196" s="388"/>
      <c r="J196" s="107"/>
      <c r="K196" s="106"/>
    </row>
    <row r="197" spans="1:11" ht="12" customHeight="1" x14ac:dyDescent="0.2">
      <c r="A197" s="106"/>
      <c r="B197" s="106"/>
      <c r="C197" s="106"/>
      <c r="D197" s="106"/>
      <c r="E197" s="106"/>
      <c r="F197" s="107"/>
      <c r="G197" s="281"/>
      <c r="H197" s="106"/>
      <c r="I197" s="388"/>
      <c r="J197" s="107"/>
      <c r="K197" s="106"/>
    </row>
    <row r="198" spans="1:11" ht="12" customHeight="1" x14ac:dyDescent="0.2">
      <c r="A198" s="106"/>
      <c r="B198" s="106"/>
      <c r="C198" s="106"/>
      <c r="D198" s="106"/>
      <c r="E198" s="106"/>
      <c r="F198" s="107"/>
      <c r="G198" s="281"/>
      <c r="H198" s="106"/>
      <c r="I198" s="388"/>
      <c r="J198" s="107"/>
      <c r="K198" s="106"/>
    </row>
    <row r="199" spans="1:11" ht="12" customHeight="1" x14ac:dyDescent="0.2">
      <c r="A199" s="106"/>
      <c r="B199" s="106"/>
      <c r="C199" s="106"/>
      <c r="D199" s="106"/>
      <c r="E199" s="106"/>
      <c r="F199" s="107"/>
      <c r="G199" s="281"/>
      <c r="H199" s="106"/>
      <c r="I199" s="388"/>
      <c r="J199" s="107"/>
      <c r="K199" s="106"/>
    </row>
    <row r="200" spans="1:11" ht="12" customHeight="1" x14ac:dyDescent="0.2">
      <c r="A200" s="106"/>
      <c r="B200" s="106"/>
      <c r="C200" s="106"/>
      <c r="D200" s="106"/>
      <c r="E200" s="106"/>
      <c r="F200" s="107"/>
      <c r="G200" s="281"/>
      <c r="H200" s="106"/>
      <c r="I200" s="388"/>
      <c r="J200" s="107"/>
      <c r="K200" s="106"/>
    </row>
    <row r="201" spans="1:11" ht="12" customHeight="1" x14ac:dyDescent="0.2">
      <c r="A201" s="106"/>
      <c r="B201" s="106"/>
      <c r="C201" s="106"/>
      <c r="D201" s="106"/>
      <c r="E201" s="106"/>
      <c r="F201" s="107"/>
      <c r="G201" s="281"/>
      <c r="H201" s="106"/>
      <c r="I201" s="388"/>
      <c r="J201" s="107"/>
      <c r="K201" s="106"/>
    </row>
    <row r="202" spans="1:11" ht="12" customHeight="1" x14ac:dyDescent="0.2">
      <c r="A202" s="106"/>
      <c r="B202" s="106"/>
      <c r="C202" s="106"/>
      <c r="D202" s="106"/>
      <c r="E202" s="106"/>
      <c r="F202" s="107"/>
      <c r="G202" s="281"/>
      <c r="H202" s="106"/>
      <c r="I202" s="388"/>
      <c r="J202" s="107"/>
      <c r="K202" s="106"/>
    </row>
    <row r="203" spans="1:11" ht="12" customHeight="1" x14ac:dyDescent="0.2">
      <c r="A203" s="106"/>
      <c r="B203" s="106"/>
      <c r="C203" s="106"/>
      <c r="D203" s="106"/>
      <c r="E203" s="106"/>
      <c r="F203" s="107"/>
      <c r="G203" s="281"/>
      <c r="H203" s="106"/>
      <c r="I203" s="388"/>
      <c r="J203" s="107"/>
      <c r="K203" s="106"/>
    </row>
    <row r="204" spans="1:11" ht="12" customHeight="1" x14ac:dyDescent="0.2">
      <c r="A204" s="106"/>
      <c r="B204" s="106"/>
      <c r="C204" s="106"/>
      <c r="D204" s="106"/>
      <c r="E204" s="106"/>
      <c r="F204" s="107"/>
      <c r="G204" s="281"/>
      <c r="H204" s="106"/>
      <c r="I204" s="388"/>
      <c r="J204" s="107"/>
      <c r="K204" s="106"/>
    </row>
    <row r="205" spans="1:11" ht="12" customHeight="1" x14ac:dyDescent="0.2">
      <c r="A205" s="106"/>
      <c r="B205" s="106"/>
      <c r="C205" s="106"/>
      <c r="D205" s="106"/>
      <c r="E205" s="106"/>
      <c r="F205" s="107"/>
      <c r="G205" s="281"/>
      <c r="H205" s="106"/>
      <c r="I205" s="388"/>
      <c r="J205" s="107"/>
      <c r="K205" s="106"/>
    </row>
    <row r="206" spans="1:11" ht="12" customHeight="1" x14ac:dyDescent="0.2">
      <c r="A206" s="106"/>
      <c r="B206" s="106"/>
      <c r="C206" s="106"/>
      <c r="D206" s="106"/>
      <c r="E206" s="106"/>
      <c r="F206" s="107"/>
      <c r="G206" s="281"/>
      <c r="H206" s="106"/>
      <c r="I206" s="388"/>
      <c r="J206" s="107"/>
      <c r="K206" s="106"/>
    </row>
    <row r="207" spans="1:11" ht="12" customHeight="1" x14ac:dyDescent="0.2">
      <c r="A207" s="106"/>
      <c r="B207" s="106"/>
      <c r="C207" s="106"/>
      <c r="D207" s="106"/>
      <c r="E207" s="106"/>
      <c r="F207" s="107"/>
      <c r="G207" s="281"/>
      <c r="H207" s="106"/>
      <c r="I207" s="388"/>
      <c r="J207" s="107"/>
      <c r="K207" s="106"/>
    </row>
    <row r="208" spans="1:11" ht="12" customHeight="1" x14ac:dyDescent="0.2">
      <c r="A208" s="106"/>
      <c r="B208" s="106"/>
      <c r="C208" s="106"/>
      <c r="D208" s="106"/>
      <c r="E208" s="106"/>
      <c r="F208" s="107"/>
      <c r="G208" s="281"/>
      <c r="H208" s="106"/>
      <c r="I208" s="388"/>
      <c r="J208" s="107"/>
      <c r="K208" s="106"/>
    </row>
    <row r="209" spans="1:11" ht="12" customHeight="1" x14ac:dyDescent="0.2">
      <c r="A209" s="106"/>
      <c r="B209" s="106"/>
      <c r="C209" s="106"/>
      <c r="D209" s="106"/>
      <c r="E209" s="106"/>
      <c r="F209" s="107"/>
      <c r="G209" s="281"/>
      <c r="H209" s="106"/>
      <c r="I209" s="388"/>
      <c r="J209" s="107"/>
      <c r="K209" s="106"/>
    </row>
    <row r="210" spans="1:11" ht="12" customHeight="1" x14ac:dyDescent="0.2">
      <c r="A210" s="106"/>
      <c r="B210" s="106"/>
      <c r="C210" s="106"/>
      <c r="D210" s="106"/>
      <c r="E210" s="106"/>
      <c r="F210" s="107"/>
      <c r="G210" s="281"/>
      <c r="H210" s="106"/>
      <c r="I210" s="388"/>
      <c r="J210" s="107"/>
      <c r="K210" s="106"/>
    </row>
    <row r="211" spans="1:11" ht="12" customHeight="1" x14ac:dyDescent="0.2">
      <c r="A211" s="106"/>
      <c r="B211" s="106"/>
      <c r="C211" s="106"/>
      <c r="D211" s="106"/>
      <c r="E211" s="106"/>
      <c r="F211" s="107"/>
      <c r="G211" s="281"/>
      <c r="H211" s="106"/>
      <c r="I211" s="388"/>
      <c r="J211" s="107"/>
      <c r="K211" s="106"/>
    </row>
    <row r="212" spans="1:11" ht="12" customHeight="1" x14ac:dyDescent="0.2">
      <c r="A212" s="106"/>
      <c r="B212" s="106"/>
      <c r="C212" s="106"/>
      <c r="D212" s="106"/>
      <c r="E212" s="106"/>
      <c r="F212" s="107"/>
      <c r="G212" s="281"/>
      <c r="H212" s="106"/>
      <c r="I212" s="388"/>
      <c r="J212" s="107"/>
      <c r="K212" s="106"/>
    </row>
    <row r="213" spans="1:11" ht="12" customHeight="1" x14ac:dyDescent="0.2">
      <c r="A213" s="106"/>
      <c r="B213" s="106"/>
      <c r="C213" s="106"/>
      <c r="D213" s="106"/>
      <c r="E213" s="106"/>
      <c r="F213" s="107"/>
      <c r="G213" s="281"/>
      <c r="H213" s="106"/>
      <c r="I213" s="388"/>
      <c r="J213" s="107"/>
      <c r="K213" s="106"/>
    </row>
    <row r="214" spans="1:11" ht="12" customHeight="1" x14ac:dyDescent="0.2">
      <c r="A214" s="106"/>
      <c r="B214" s="106"/>
      <c r="C214" s="106"/>
      <c r="D214" s="106"/>
      <c r="E214" s="106"/>
      <c r="F214" s="107"/>
      <c r="G214" s="281"/>
      <c r="H214" s="106"/>
      <c r="I214" s="388"/>
      <c r="J214" s="107"/>
      <c r="K214" s="106"/>
    </row>
    <row r="215" spans="1:11" ht="12" customHeight="1" x14ac:dyDescent="0.2">
      <c r="A215" s="106"/>
      <c r="B215" s="106"/>
      <c r="C215" s="106"/>
      <c r="D215" s="106"/>
      <c r="E215" s="106"/>
      <c r="F215" s="107"/>
      <c r="G215" s="281"/>
      <c r="H215" s="106"/>
      <c r="I215" s="388"/>
      <c r="J215" s="107"/>
      <c r="K215" s="106"/>
    </row>
    <row r="216" spans="1:11" ht="12" customHeight="1" x14ac:dyDescent="0.2">
      <c r="A216" s="106"/>
      <c r="B216" s="106"/>
      <c r="C216" s="106"/>
      <c r="D216" s="106"/>
      <c r="E216" s="106"/>
      <c r="F216" s="107"/>
      <c r="G216" s="281"/>
      <c r="H216" s="106"/>
      <c r="I216" s="388"/>
      <c r="J216" s="107"/>
      <c r="K216" s="106"/>
    </row>
    <row r="217" spans="1:11" ht="12" customHeight="1" x14ac:dyDescent="0.2">
      <c r="A217" s="106"/>
      <c r="B217" s="106"/>
      <c r="C217" s="106"/>
      <c r="D217" s="106"/>
      <c r="E217" s="106"/>
      <c r="F217" s="107"/>
      <c r="G217" s="281"/>
      <c r="H217" s="106"/>
      <c r="I217" s="388"/>
      <c r="J217" s="107"/>
      <c r="K217" s="106"/>
    </row>
    <row r="218" spans="1:11" ht="12" customHeight="1" x14ac:dyDescent="0.2">
      <c r="A218" s="106"/>
      <c r="B218" s="106"/>
      <c r="C218" s="106"/>
      <c r="D218" s="106"/>
      <c r="E218" s="106"/>
      <c r="F218" s="107"/>
      <c r="G218" s="281"/>
      <c r="H218" s="106"/>
      <c r="I218" s="388"/>
      <c r="J218" s="107"/>
      <c r="K218" s="106"/>
    </row>
    <row r="219" spans="1:11" ht="12" customHeight="1" x14ac:dyDescent="0.2">
      <c r="A219" s="106"/>
      <c r="B219" s="106"/>
      <c r="C219" s="106"/>
      <c r="D219" s="106"/>
      <c r="E219" s="106"/>
      <c r="F219" s="107"/>
      <c r="G219" s="281"/>
      <c r="H219" s="106"/>
      <c r="I219" s="388"/>
      <c r="J219" s="107"/>
      <c r="K219" s="106"/>
    </row>
    <row r="220" spans="1:11" ht="12" customHeight="1" x14ac:dyDescent="0.2">
      <c r="A220" s="106"/>
      <c r="B220" s="106"/>
      <c r="C220" s="106"/>
      <c r="D220" s="106"/>
      <c r="E220" s="106"/>
      <c r="F220" s="107"/>
      <c r="G220" s="281"/>
      <c r="H220" s="106"/>
      <c r="I220" s="388"/>
      <c r="J220" s="107"/>
      <c r="K220" s="106"/>
    </row>
    <row r="221" spans="1:11" ht="12" customHeight="1" x14ac:dyDescent="0.2">
      <c r="A221" s="106"/>
      <c r="B221" s="106"/>
      <c r="C221" s="106"/>
      <c r="D221" s="106"/>
      <c r="E221" s="106"/>
      <c r="F221" s="107"/>
      <c r="G221" s="281"/>
      <c r="H221" s="106"/>
      <c r="I221" s="388"/>
      <c r="J221" s="107"/>
      <c r="K221" s="106"/>
    </row>
    <row r="222" spans="1:11" ht="12" customHeight="1" x14ac:dyDescent="0.2">
      <c r="A222" s="106"/>
      <c r="B222" s="106"/>
      <c r="C222" s="106"/>
      <c r="D222" s="106"/>
      <c r="E222" s="106"/>
      <c r="F222" s="107"/>
      <c r="G222" s="281"/>
      <c r="H222" s="106"/>
      <c r="I222" s="388"/>
      <c r="J222" s="107"/>
      <c r="K222" s="106"/>
    </row>
    <row r="223" spans="1:11" ht="12" customHeight="1" x14ac:dyDescent="0.2">
      <c r="A223" s="106"/>
      <c r="B223" s="106"/>
      <c r="C223" s="106"/>
      <c r="D223" s="106"/>
      <c r="E223" s="106"/>
      <c r="F223" s="107"/>
      <c r="G223" s="281"/>
      <c r="H223" s="106"/>
      <c r="I223" s="388"/>
      <c r="J223" s="107"/>
      <c r="K223" s="106"/>
    </row>
    <row r="224" spans="1:11" ht="12" customHeight="1" x14ac:dyDescent="0.2">
      <c r="A224" s="106"/>
      <c r="B224" s="106"/>
      <c r="C224" s="106"/>
      <c r="D224" s="106"/>
      <c r="E224" s="106"/>
      <c r="F224" s="107"/>
      <c r="G224" s="281"/>
      <c r="H224" s="106"/>
      <c r="I224" s="388"/>
      <c r="J224" s="107"/>
      <c r="K224" s="106"/>
    </row>
    <row r="225" spans="1:11" ht="12" customHeight="1" x14ac:dyDescent="0.2">
      <c r="A225" s="106"/>
      <c r="B225" s="106"/>
      <c r="C225" s="106"/>
      <c r="D225" s="106"/>
      <c r="E225" s="106"/>
      <c r="F225" s="107"/>
      <c r="G225" s="281"/>
      <c r="H225" s="106"/>
      <c r="I225" s="388"/>
      <c r="J225" s="107"/>
      <c r="K225" s="106"/>
    </row>
    <row r="226" spans="1:11" ht="12" customHeight="1" x14ac:dyDescent="0.2">
      <c r="A226" s="106"/>
      <c r="B226" s="106"/>
      <c r="C226" s="106"/>
      <c r="D226" s="106"/>
      <c r="E226" s="106"/>
      <c r="F226" s="107"/>
      <c r="G226" s="281"/>
      <c r="H226" s="106"/>
      <c r="I226" s="388"/>
      <c r="J226" s="107"/>
      <c r="K226" s="106"/>
    </row>
    <row r="227" spans="1:11" ht="12" customHeight="1" x14ac:dyDescent="0.2">
      <c r="A227" s="106"/>
      <c r="B227" s="106"/>
      <c r="C227" s="106"/>
      <c r="D227" s="106"/>
      <c r="E227" s="106"/>
      <c r="F227" s="107"/>
      <c r="G227" s="281"/>
      <c r="H227" s="106"/>
      <c r="I227" s="388"/>
      <c r="J227" s="107"/>
      <c r="K227" s="106"/>
    </row>
    <row r="228" spans="1:11" ht="12" customHeight="1" x14ac:dyDescent="0.2">
      <c r="A228" s="106"/>
      <c r="B228" s="106"/>
      <c r="C228" s="106"/>
      <c r="D228" s="106"/>
      <c r="E228" s="106"/>
      <c r="F228" s="107"/>
      <c r="G228" s="281"/>
      <c r="H228" s="106"/>
      <c r="I228" s="388"/>
      <c r="J228" s="107"/>
      <c r="K228" s="106"/>
    </row>
    <row r="229" spans="1:11" ht="12" customHeight="1" x14ac:dyDescent="0.2">
      <c r="A229" s="106"/>
      <c r="B229" s="106"/>
      <c r="C229" s="106"/>
      <c r="D229" s="106"/>
      <c r="E229" s="106"/>
      <c r="F229" s="107"/>
      <c r="G229" s="281"/>
      <c r="H229" s="106"/>
      <c r="I229" s="388"/>
      <c r="J229" s="107"/>
      <c r="K229" s="106"/>
    </row>
    <row r="230" spans="1:11" ht="12" customHeight="1" x14ac:dyDescent="0.2">
      <c r="A230" s="106"/>
      <c r="B230" s="106"/>
      <c r="C230" s="106"/>
      <c r="D230" s="106"/>
      <c r="E230" s="106"/>
      <c r="F230" s="107"/>
      <c r="G230" s="281"/>
      <c r="H230" s="106"/>
      <c r="I230" s="388"/>
      <c r="J230" s="107"/>
      <c r="K230" s="106"/>
    </row>
    <row r="231" spans="1:11" ht="12" customHeight="1" x14ac:dyDescent="0.2">
      <c r="A231" s="106"/>
      <c r="B231" s="106"/>
      <c r="C231" s="106"/>
      <c r="D231" s="106"/>
      <c r="E231" s="106"/>
      <c r="F231" s="107"/>
      <c r="G231" s="281"/>
      <c r="H231" s="106"/>
      <c r="I231" s="388"/>
      <c r="J231" s="107"/>
      <c r="K231" s="106"/>
    </row>
    <row r="232" spans="1:11" ht="12" customHeight="1" x14ac:dyDescent="0.2">
      <c r="A232" s="106"/>
      <c r="B232" s="106"/>
      <c r="C232" s="106"/>
      <c r="D232" s="106"/>
      <c r="E232" s="106"/>
      <c r="F232" s="107"/>
      <c r="G232" s="281"/>
      <c r="H232" s="106"/>
      <c r="I232" s="388"/>
      <c r="J232" s="107"/>
      <c r="K232" s="106"/>
    </row>
    <row r="233" spans="1:11" ht="12" customHeight="1" x14ac:dyDescent="0.2">
      <c r="A233" s="106"/>
      <c r="B233" s="106"/>
      <c r="C233" s="106"/>
      <c r="D233" s="106"/>
      <c r="E233" s="106"/>
      <c r="F233" s="107"/>
      <c r="G233" s="281"/>
      <c r="H233" s="106"/>
      <c r="I233" s="388"/>
      <c r="J233" s="107"/>
      <c r="K233" s="106"/>
    </row>
    <row r="234" spans="1:11" ht="12" customHeight="1" x14ac:dyDescent="0.2">
      <c r="A234" s="106"/>
      <c r="B234" s="106"/>
      <c r="C234" s="106"/>
      <c r="D234" s="106"/>
      <c r="E234" s="106"/>
      <c r="F234" s="107"/>
      <c r="G234" s="281"/>
      <c r="H234" s="106"/>
      <c r="I234" s="388"/>
      <c r="J234" s="107"/>
      <c r="K234" s="106"/>
    </row>
    <row r="235" spans="1:11" ht="12" customHeight="1" x14ac:dyDescent="0.2">
      <c r="A235" s="106"/>
      <c r="B235" s="106"/>
      <c r="C235" s="106"/>
      <c r="D235" s="106"/>
      <c r="E235" s="106"/>
      <c r="F235" s="107"/>
      <c r="G235" s="281"/>
      <c r="H235" s="106"/>
      <c r="I235" s="388"/>
      <c r="J235" s="107"/>
      <c r="K235" s="106"/>
    </row>
    <row r="236" spans="1:11" ht="12" customHeight="1" x14ac:dyDescent="0.2">
      <c r="A236" s="106"/>
      <c r="B236" s="106"/>
      <c r="C236" s="106"/>
      <c r="D236" s="106"/>
      <c r="E236" s="106"/>
      <c r="F236" s="107"/>
      <c r="G236" s="281"/>
      <c r="H236" s="106"/>
      <c r="I236" s="388"/>
      <c r="J236" s="107"/>
      <c r="K236" s="106"/>
    </row>
    <row r="237" spans="1:11" ht="12" customHeight="1" x14ac:dyDescent="0.2">
      <c r="A237" s="106"/>
      <c r="B237" s="106"/>
      <c r="C237" s="106"/>
      <c r="D237" s="106"/>
      <c r="E237" s="106"/>
      <c r="F237" s="107"/>
      <c r="G237" s="281"/>
      <c r="H237" s="106"/>
      <c r="I237" s="388"/>
      <c r="J237" s="107"/>
      <c r="K237" s="106"/>
    </row>
    <row r="238" spans="1:11" ht="12" customHeight="1" x14ac:dyDescent="0.2">
      <c r="A238" s="106"/>
      <c r="B238" s="106"/>
      <c r="C238" s="106"/>
      <c r="D238" s="106"/>
      <c r="E238" s="106"/>
      <c r="F238" s="107"/>
      <c r="G238" s="281"/>
      <c r="H238" s="106"/>
      <c r="I238" s="388"/>
      <c r="J238" s="107"/>
      <c r="K238" s="106"/>
    </row>
    <row r="239" spans="1:11" ht="12" customHeight="1" x14ac:dyDescent="0.2">
      <c r="A239" s="106"/>
      <c r="B239" s="106"/>
      <c r="C239" s="106"/>
      <c r="D239" s="106"/>
      <c r="E239" s="106"/>
      <c r="F239" s="107"/>
      <c r="G239" s="281"/>
      <c r="H239" s="106"/>
      <c r="I239" s="388"/>
      <c r="J239" s="107"/>
      <c r="K239" s="106"/>
    </row>
    <row r="240" spans="1:11" ht="12" customHeight="1" x14ac:dyDescent="0.2">
      <c r="A240" s="106"/>
      <c r="B240" s="106"/>
      <c r="C240" s="106"/>
      <c r="D240" s="106"/>
      <c r="E240" s="106"/>
      <c r="F240" s="107"/>
      <c r="G240" s="281"/>
      <c r="H240" s="106"/>
      <c r="I240" s="388"/>
      <c r="J240" s="107"/>
      <c r="K240" s="106"/>
    </row>
    <row r="241" spans="1:11" ht="12" customHeight="1" x14ac:dyDescent="0.2">
      <c r="A241" s="106"/>
      <c r="B241" s="106"/>
      <c r="C241" s="106"/>
      <c r="D241" s="106"/>
      <c r="E241" s="106"/>
      <c r="F241" s="107"/>
      <c r="G241" s="281"/>
      <c r="H241" s="106"/>
      <c r="I241" s="388"/>
      <c r="J241" s="107"/>
      <c r="K241" s="106"/>
    </row>
    <row r="242" spans="1:11" ht="12" customHeight="1" x14ac:dyDescent="0.2">
      <c r="A242" s="106"/>
      <c r="B242" s="106"/>
      <c r="C242" s="106"/>
      <c r="D242" s="106"/>
      <c r="E242" s="106"/>
      <c r="F242" s="107"/>
      <c r="G242" s="281"/>
      <c r="H242" s="106"/>
      <c r="I242" s="388"/>
      <c r="J242" s="107"/>
      <c r="K242" s="106"/>
    </row>
    <row r="243" spans="1:11" ht="12" customHeight="1" x14ac:dyDescent="0.2">
      <c r="A243" s="106"/>
      <c r="B243" s="106"/>
      <c r="C243" s="106"/>
      <c r="D243" s="106"/>
      <c r="E243" s="106"/>
      <c r="F243" s="107"/>
      <c r="G243" s="281"/>
      <c r="H243" s="106"/>
      <c r="I243" s="388"/>
      <c r="J243" s="107"/>
      <c r="K243" s="106"/>
    </row>
    <row r="244" spans="1:11" ht="12" customHeight="1" x14ac:dyDescent="0.2">
      <c r="A244" s="106"/>
      <c r="B244" s="106"/>
      <c r="C244" s="106"/>
      <c r="D244" s="106"/>
      <c r="E244" s="106"/>
      <c r="F244" s="107"/>
      <c r="G244" s="281"/>
      <c r="H244" s="106"/>
      <c r="I244" s="388"/>
      <c r="J244" s="107"/>
      <c r="K244" s="106"/>
    </row>
    <row r="245" spans="1:11" ht="12" customHeight="1" x14ac:dyDescent="0.2">
      <c r="A245" s="106"/>
      <c r="B245" s="106"/>
      <c r="C245" s="106"/>
      <c r="D245" s="106"/>
      <c r="E245" s="106"/>
      <c r="F245" s="107"/>
      <c r="G245" s="281"/>
      <c r="H245" s="106"/>
      <c r="I245" s="388"/>
      <c r="J245" s="107"/>
      <c r="K245" s="106"/>
    </row>
    <row r="246" spans="1:11" ht="12" customHeight="1" x14ac:dyDescent="0.2">
      <c r="A246" s="106"/>
      <c r="B246" s="106"/>
      <c r="C246" s="106"/>
      <c r="D246" s="106"/>
      <c r="E246" s="106"/>
      <c r="F246" s="107"/>
      <c r="G246" s="281"/>
      <c r="H246" s="106"/>
      <c r="I246" s="388"/>
      <c r="J246" s="107"/>
      <c r="K246" s="106"/>
    </row>
    <row r="247" spans="1:11" ht="12" customHeight="1" x14ac:dyDescent="0.2">
      <c r="A247" s="106"/>
      <c r="B247" s="106"/>
      <c r="C247" s="106"/>
      <c r="D247" s="106"/>
      <c r="E247" s="106"/>
      <c r="F247" s="107"/>
      <c r="G247" s="281"/>
      <c r="H247" s="106"/>
      <c r="I247" s="388"/>
      <c r="J247" s="107"/>
      <c r="K247" s="106"/>
    </row>
    <row r="248" spans="1:11" ht="12" customHeight="1" x14ac:dyDescent="0.2">
      <c r="A248" s="106"/>
      <c r="B248" s="106"/>
      <c r="C248" s="106"/>
      <c r="D248" s="106"/>
      <c r="E248" s="106"/>
      <c r="F248" s="107"/>
      <c r="G248" s="281"/>
      <c r="H248" s="106"/>
      <c r="I248" s="388"/>
      <c r="J248" s="107"/>
      <c r="K248" s="106"/>
    </row>
    <row r="249" spans="1:11" ht="12" customHeight="1" x14ac:dyDescent="0.2">
      <c r="A249" s="106"/>
      <c r="B249" s="106"/>
      <c r="C249" s="106"/>
      <c r="D249" s="106"/>
      <c r="E249" s="106"/>
      <c r="F249" s="107"/>
      <c r="G249" s="281"/>
      <c r="H249" s="106"/>
      <c r="I249" s="388"/>
      <c r="J249" s="107"/>
      <c r="K249" s="106"/>
    </row>
    <row r="250" spans="1:11" ht="12" customHeight="1" x14ac:dyDescent="0.2">
      <c r="A250" s="106"/>
      <c r="B250" s="106"/>
      <c r="C250" s="106"/>
      <c r="D250" s="106"/>
      <c r="E250" s="106"/>
      <c r="F250" s="107"/>
      <c r="G250" s="281"/>
      <c r="H250" s="106"/>
      <c r="I250" s="388"/>
      <c r="J250" s="107"/>
      <c r="K250" s="106"/>
    </row>
    <row r="251" spans="1:11" ht="12" customHeight="1" x14ac:dyDescent="0.2">
      <c r="A251" s="106"/>
      <c r="B251" s="106"/>
      <c r="C251" s="106"/>
      <c r="D251" s="106"/>
      <c r="E251" s="106"/>
      <c r="F251" s="107"/>
      <c r="G251" s="281"/>
      <c r="H251" s="106"/>
      <c r="I251" s="388"/>
      <c r="J251" s="107"/>
      <c r="K251" s="106"/>
    </row>
    <row r="252" spans="1:11" ht="12" customHeight="1" x14ac:dyDescent="0.2">
      <c r="A252" s="106"/>
      <c r="B252" s="106"/>
      <c r="C252" s="106"/>
      <c r="D252" s="106"/>
      <c r="E252" s="106"/>
      <c r="F252" s="107"/>
      <c r="G252" s="281"/>
      <c r="H252" s="106"/>
      <c r="I252" s="388"/>
      <c r="J252" s="107"/>
      <c r="K252" s="106"/>
    </row>
    <row r="253" spans="1:11" ht="12" customHeight="1" x14ac:dyDescent="0.2">
      <c r="A253" s="106"/>
      <c r="B253" s="106"/>
      <c r="C253" s="106"/>
      <c r="D253" s="106"/>
      <c r="E253" s="106"/>
      <c r="F253" s="107"/>
      <c r="G253" s="281"/>
      <c r="H253" s="106"/>
      <c r="I253" s="388"/>
      <c r="J253" s="107"/>
      <c r="K253" s="106"/>
    </row>
    <row r="254" spans="1:11" ht="12" customHeight="1" x14ac:dyDescent="0.2">
      <c r="A254" s="106"/>
      <c r="B254" s="106"/>
      <c r="C254" s="106"/>
      <c r="D254" s="106"/>
      <c r="E254" s="106"/>
      <c r="F254" s="107"/>
      <c r="G254" s="281"/>
      <c r="H254" s="106"/>
      <c r="I254" s="388"/>
      <c r="J254" s="107"/>
      <c r="K254" s="106"/>
    </row>
    <row r="255" spans="1:11" ht="12" customHeight="1" x14ac:dyDescent="0.2">
      <c r="A255" s="106"/>
      <c r="B255" s="106"/>
      <c r="C255" s="106"/>
      <c r="D255" s="106"/>
      <c r="E255" s="106"/>
      <c r="F255" s="107"/>
      <c r="G255" s="281"/>
      <c r="H255" s="106"/>
      <c r="I255" s="388"/>
      <c r="J255" s="107"/>
      <c r="K255" s="106"/>
    </row>
    <row r="256" spans="1:11" ht="12" customHeight="1" x14ac:dyDescent="0.2">
      <c r="A256" s="106"/>
      <c r="B256" s="106"/>
      <c r="C256" s="106"/>
      <c r="D256" s="106"/>
      <c r="E256" s="106"/>
      <c r="F256" s="107"/>
      <c r="G256" s="281"/>
      <c r="H256" s="106"/>
      <c r="I256" s="388"/>
      <c r="J256" s="107"/>
      <c r="K256" s="106"/>
    </row>
    <row r="257" spans="1:11" ht="12" customHeight="1" x14ac:dyDescent="0.2">
      <c r="A257" s="106"/>
      <c r="B257" s="106"/>
      <c r="C257" s="106"/>
      <c r="D257" s="106"/>
      <c r="E257" s="106"/>
      <c r="F257" s="107"/>
      <c r="G257" s="281"/>
      <c r="H257" s="106"/>
      <c r="I257" s="388"/>
      <c r="J257" s="107"/>
      <c r="K257" s="106"/>
    </row>
    <row r="258" spans="1:11" ht="12" customHeight="1" x14ac:dyDescent="0.2">
      <c r="A258" s="106"/>
      <c r="B258" s="106"/>
      <c r="C258" s="106"/>
      <c r="D258" s="106"/>
      <c r="E258" s="106"/>
      <c r="F258" s="107"/>
      <c r="G258" s="281"/>
      <c r="H258" s="106"/>
      <c r="I258" s="388"/>
      <c r="J258" s="107"/>
      <c r="K258" s="106"/>
    </row>
    <row r="259" spans="1:11" ht="12" customHeight="1" x14ac:dyDescent="0.2">
      <c r="A259" s="106"/>
      <c r="B259" s="106"/>
      <c r="C259" s="106"/>
      <c r="D259" s="106"/>
      <c r="E259" s="106"/>
      <c r="F259" s="107"/>
      <c r="G259" s="281"/>
      <c r="H259" s="106"/>
      <c r="I259" s="388"/>
      <c r="J259" s="107"/>
      <c r="K259" s="106"/>
    </row>
    <row r="260" spans="1:11" ht="12" customHeight="1" x14ac:dyDescent="0.2">
      <c r="A260" s="106"/>
      <c r="B260" s="106"/>
      <c r="C260" s="106"/>
      <c r="D260" s="106"/>
      <c r="E260" s="106"/>
      <c r="F260" s="107"/>
      <c r="G260" s="281"/>
      <c r="H260" s="106"/>
      <c r="I260" s="388"/>
      <c r="J260" s="107"/>
      <c r="K260" s="106"/>
    </row>
    <row r="261" spans="1:11" ht="12" customHeight="1" x14ac:dyDescent="0.2">
      <c r="A261" s="106"/>
      <c r="B261" s="106"/>
      <c r="C261" s="106"/>
      <c r="D261" s="106"/>
      <c r="E261" s="106"/>
      <c r="F261" s="107"/>
      <c r="G261" s="281"/>
      <c r="H261" s="106"/>
      <c r="I261" s="388"/>
      <c r="J261" s="107"/>
      <c r="K261" s="106"/>
    </row>
    <row r="262" spans="1:11" ht="12" customHeight="1" x14ac:dyDescent="0.2">
      <c r="A262" s="106"/>
      <c r="B262" s="106"/>
      <c r="C262" s="106"/>
      <c r="D262" s="106"/>
      <c r="E262" s="106"/>
      <c r="F262" s="107"/>
      <c r="G262" s="281"/>
      <c r="H262" s="106"/>
      <c r="I262" s="388"/>
      <c r="J262" s="107"/>
      <c r="K262" s="106"/>
    </row>
    <row r="263" spans="1:11" ht="12" customHeight="1" x14ac:dyDescent="0.2">
      <c r="A263" s="106"/>
      <c r="B263" s="106"/>
      <c r="C263" s="106"/>
      <c r="D263" s="106"/>
      <c r="E263" s="106"/>
      <c r="F263" s="107"/>
      <c r="G263" s="281"/>
      <c r="H263" s="106"/>
      <c r="I263" s="388"/>
      <c r="J263" s="107"/>
      <c r="K263" s="106"/>
    </row>
    <row r="264" spans="1:11" ht="12" customHeight="1" x14ac:dyDescent="0.2">
      <c r="A264" s="106"/>
      <c r="B264" s="106"/>
      <c r="C264" s="106"/>
      <c r="D264" s="106"/>
      <c r="E264" s="106"/>
      <c r="F264" s="107"/>
      <c r="G264" s="281"/>
      <c r="H264" s="106"/>
      <c r="I264" s="388"/>
      <c r="J264" s="107"/>
      <c r="K264" s="106"/>
    </row>
    <row r="265" spans="1:11" ht="12" customHeight="1" x14ac:dyDescent="0.2">
      <c r="A265" s="106"/>
      <c r="B265" s="106"/>
      <c r="C265" s="106"/>
      <c r="D265" s="106"/>
      <c r="E265" s="106"/>
      <c r="F265" s="107"/>
      <c r="G265" s="281"/>
      <c r="H265" s="106"/>
      <c r="I265" s="388"/>
      <c r="J265" s="107"/>
      <c r="K265" s="106"/>
    </row>
    <row r="266" spans="1:11" ht="12" customHeight="1" x14ac:dyDescent="0.2">
      <c r="A266" s="106"/>
      <c r="B266" s="106"/>
      <c r="C266" s="106"/>
      <c r="D266" s="106"/>
      <c r="E266" s="106"/>
      <c r="F266" s="107"/>
      <c r="G266" s="281"/>
      <c r="H266" s="106"/>
      <c r="I266" s="388"/>
      <c r="J266" s="107"/>
      <c r="K266" s="106"/>
    </row>
    <row r="267" spans="1:11" ht="12" customHeight="1" x14ac:dyDescent="0.2">
      <c r="A267" s="106"/>
      <c r="B267" s="106"/>
      <c r="C267" s="106"/>
      <c r="D267" s="106"/>
      <c r="E267" s="106"/>
      <c r="F267" s="107"/>
      <c r="G267" s="281"/>
      <c r="H267" s="106"/>
      <c r="I267" s="388"/>
      <c r="J267" s="107"/>
      <c r="K267" s="106"/>
    </row>
    <row r="268" spans="1:11" ht="12" customHeight="1" x14ac:dyDescent="0.2">
      <c r="A268" s="106"/>
      <c r="B268" s="106"/>
      <c r="C268" s="106"/>
      <c r="D268" s="106"/>
      <c r="E268" s="106"/>
      <c r="F268" s="107"/>
      <c r="G268" s="281"/>
      <c r="H268" s="106"/>
      <c r="I268" s="388"/>
      <c r="J268" s="107"/>
      <c r="K268" s="106"/>
    </row>
    <row r="269" spans="1:11" ht="12" customHeight="1" x14ac:dyDescent="0.2">
      <c r="A269" s="106"/>
      <c r="B269" s="106"/>
      <c r="C269" s="106"/>
      <c r="D269" s="106"/>
      <c r="E269" s="106"/>
      <c r="F269" s="107"/>
      <c r="G269" s="281"/>
      <c r="H269" s="106"/>
      <c r="I269" s="388"/>
      <c r="J269" s="107"/>
      <c r="K269" s="106"/>
    </row>
    <row r="270" spans="1:11" ht="12" customHeight="1" x14ac:dyDescent="0.2">
      <c r="A270" s="106"/>
      <c r="B270" s="106"/>
      <c r="C270" s="106"/>
      <c r="D270" s="106"/>
      <c r="E270" s="106"/>
      <c r="F270" s="107"/>
      <c r="G270" s="281"/>
      <c r="H270" s="106"/>
      <c r="I270" s="388"/>
      <c r="J270" s="107"/>
      <c r="K270" s="106"/>
    </row>
    <row r="271" spans="1:11" ht="12" customHeight="1" x14ac:dyDescent="0.2">
      <c r="A271" s="106"/>
      <c r="B271" s="106"/>
      <c r="C271" s="106"/>
      <c r="D271" s="106"/>
      <c r="E271" s="106"/>
      <c r="F271" s="107"/>
      <c r="G271" s="281"/>
      <c r="H271" s="106"/>
      <c r="I271" s="388"/>
      <c r="J271" s="107"/>
      <c r="K271" s="106"/>
    </row>
    <row r="272" spans="1:11" ht="12" customHeight="1" x14ac:dyDescent="0.2">
      <c r="A272" s="106"/>
      <c r="B272" s="106"/>
      <c r="C272" s="106"/>
      <c r="D272" s="106"/>
      <c r="E272" s="106"/>
      <c r="F272" s="107"/>
      <c r="G272" s="281"/>
      <c r="H272" s="106"/>
      <c r="I272" s="388"/>
      <c r="J272" s="107"/>
      <c r="K272" s="106"/>
    </row>
    <row r="273" spans="1:11" ht="12" customHeight="1" x14ac:dyDescent="0.2">
      <c r="A273" s="106"/>
      <c r="B273" s="106"/>
      <c r="C273" s="106"/>
      <c r="D273" s="106"/>
      <c r="E273" s="106"/>
      <c r="F273" s="107"/>
      <c r="G273" s="281"/>
      <c r="H273" s="106"/>
      <c r="I273" s="388"/>
      <c r="J273" s="107"/>
      <c r="K273" s="106"/>
    </row>
    <row r="274" spans="1:11" ht="12" customHeight="1" x14ac:dyDescent="0.2">
      <c r="A274" s="106"/>
      <c r="B274" s="106"/>
      <c r="C274" s="106"/>
      <c r="D274" s="106"/>
      <c r="E274" s="106"/>
      <c r="F274" s="107"/>
      <c r="G274" s="281"/>
      <c r="H274" s="106"/>
      <c r="I274" s="388"/>
      <c r="J274" s="107"/>
      <c r="K274" s="106"/>
    </row>
    <row r="275" spans="1:11" ht="12" customHeight="1" x14ac:dyDescent="0.2">
      <c r="A275" s="106"/>
      <c r="B275" s="106"/>
      <c r="C275" s="106"/>
      <c r="D275" s="106"/>
      <c r="E275" s="106"/>
      <c r="F275" s="107"/>
      <c r="G275" s="281"/>
      <c r="H275" s="106"/>
      <c r="I275" s="388"/>
      <c r="J275" s="107"/>
      <c r="K275" s="106"/>
    </row>
    <row r="276" spans="1:11" ht="12" customHeight="1" x14ac:dyDescent="0.2">
      <c r="A276" s="106"/>
      <c r="B276" s="106"/>
      <c r="C276" s="106"/>
      <c r="D276" s="106"/>
      <c r="E276" s="106"/>
      <c r="F276" s="107"/>
      <c r="G276" s="281"/>
      <c r="H276" s="106"/>
      <c r="I276" s="388"/>
      <c r="J276" s="107"/>
      <c r="K276" s="106"/>
    </row>
    <row r="277" spans="1:11" ht="12" customHeight="1" x14ac:dyDescent="0.2">
      <c r="A277" s="106"/>
      <c r="B277" s="106"/>
      <c r="C277" s="106"/>
      <c r="D277" s="106"/>
      <c r="E277" s="106"/>
      <c r="F277" s="107"/>
      <c r="G277" s="281"/>
      <c r="H277" s="106"/>
      <c r="I277" s="388"/>
      <c r="J277" s="107"/>
      <c r="K277" s="106"/>
    </row>
    <row r="278" spans="1:11" ht="12" customHeight="1" x14ac:dyDescent="0.2">
      <c r="A278" s="106"/>
      <c r="B278" s="106"/>
      <c r="C278" s="106"/>
      <c r="D278" s="106"/>
      <c r="E278" s="106"/>
      <c r="F278" s="107"/>
      <c r="G278" s="281"/>
      <c r="H278" s="106"/>
      <c r="I278" s="388"/>
      <c r="J278" s="107"/>
      <c r="K278" s="106"/>
    </row>
    <row r="279" spans="1:11" ht="12" customHeight="1" x14ac:dyDescent="0.2">
      <c r="A279" s="106"/>
      <c r="B279" s="106"/>
      <c r="C279" s="106"/>
      <c r="D279" s="106"/>
      <c r="E279" s="106"/>
      <c r="F279" s="107"/>
      <c r="G279" s="281"/>
      <c r="H279" s="106"/>
      <c r="I279" s="388"/>
      <c r="J279" s="107"/>
      <c r="K279" s="106"/>
    </row>
    <row r="280" spans="1:11" ht="12" customHeight="1" x14ac:dyDescent="0.2">
      <c r="A280" s="106"/>
      <c r="B280" s="106"/>
      <c r="C280" s="106"/>
      <c r="D280" s="106"/>
      <c r="E280" s="106"/>
      <c r="F280" s="107"/>
      <c r="G280" s="281"/>
      <c r="H280" s="106"/>
      <c r="I280" s="388"/>
      <c r="J280" s="107"/>
      <c r="K280" s="106"/>
    </row>
    <row r="281" spans="1:11" ht="12" customHeight="1" x14ac:dyDescent="0.2">
      <c r="A281" s="106"/>
      <c r="B281" s="106"/>
      <c r="C281" s="106"/>
      <c r="D281" s="106"/>
      <c r="E281" s="106"/>
      <c r="F281" s="107"/>
      <c r="G281" s="281"/>
      <c r="H281" s="106"/>
      <c r="I281" s="388"/>
      <c r="J281" s="107"/>
      <c r="K281" s="106"/>
    </row>
    <row r="282" spans="1:11" ht="12" customHeight="1" x14ac:dyDescent="0.2">
      <c r="A282" s="106"/>
      <c r="B282" s="106"/>
      <c r="C282" s="106"/>
      <c r="D282" s="106"/>
      <c r="E282" s="106"/>
      <c r="F282" s="107"/>
      <c r="G282" s="281"/>
      <c r="H282" s="106"/>
      <c r="I282" s="388"/>
      <c r="J282" s="107"/>
      <c r="K282" s="106"/>
    </row>
    <row r="283" spans="1:11" ht="12" customHeight="1" x14ac:dyDescent="0.2">
      <c r="A283" s="106"/>
      <c r="B283" s="106"/>
      <c r="C283" s="106"/>
      <c r="D283" s="106"/>
      <c r="E283" s="106"/>
      <c r="F283" s="107"/>
      <c r="G283" s="281"/>
      <c r="H283" s="106"/>
      <c r="I283" s="388"/>
      <c r="J283" s="107"/>
      <c r="K283" s="106"/>
    </row>
    <row r="284" spans="1:11" ht="12" customHeight="1" x14ac:dyDescent="0.2">
      <c r="A284" s="106"/>
      <c r="B284" s="106"/>
      <c r="C284" s="106"/>
      <c r="D284" s="106"/>
      <c r="E284" s="106"/>
      <c r="F284" s="107"/>
      <c r="G284" s="281"/>
      <c r="H284" s="106"/>
      <c r="I284" s="388"/>
      <c r="J284" s="107"/>
      <c r="K284" s="106"/>
    </row>
    <row r="285" spans="1:11" ht="12" customHeight="1" x14ac:dyDescent="0.2">
      <c r="A285" s="106"/>
      <c r="B285" s="106"/>
      <c r="C285" s="106"/>
      <c r="D285" s="106"/>
      <c r="E285" s="106"/>
      <c r="F285" s="107"/>
      <c r="G285" s="281"/>
      <c r="H285" s="106"/>
      <c r="I285" s="388"/>
      <c r="J285" s="107"/>
      <c r="K285" s="106"/>
    </row>
    <row r="286" spans="1:11" ht="12" customHeight="1" x14ac:dyDescent="0.2">
      <c r="A286" s="106"/>
      <c r="B286" s="106"/>
      <c r="C286" s="106"/>
      <c r="D286" s="106"/>
      <c r="E286" s="106"/>
      <c r="F286" s="107"/>
      <c r="G286" s="281"/>
      <c r="H286" s="106"/>
      <c r="I286" s="388"/>
      <c r="J286" s="107"/>
      <c r="K286" s="106"/>
    </row>
    <row r="287" spans="1:11" ht="12" customHeight="1" x14ac:dyDescent="0.2">
      <c r="A287" s="106"/>
      <c r="B287" s="106"/>
      <c r="C287" s="106"/>
      <c r="D287" s="106"/>
      <c r="E287" s="106"/>
      <c r="F287" s="107"/>
      <c r="G287" s="281"/>
      <c r="H287" s="106"/>
      <c r="I287" s="388"/>
      <c r="J287" s="107"/>
      <c r="K287" s="106"/>
    </row>
    <row r="288" spans="1:11" ht="12" customHeight="1" x14ac:dyDescent="0.2">
      <c r="A288" s="106"/>
      <c r="B288" s="106"/>
      <c r="C288" s="106"/>
      <c r="D288" s="106"/>
      <c r="E288" s="106"/>
      <c r="F288" s="107"/>
      <c r="G288" s="281"/>
      <c r="H288" s="106"/>
      <c r="I288" s="388"/>
      <c r="J288" s="107"/>
      <c r="K288" s="106"/>
    </row>
    <row r="289" spans="1:11" ht="12" customHeight="1" x14ac:dyDescent="0.2">
      <c r="A289" s="106"/>
      <c r="B289" s="106"/>
      <c r="C289" s="106"/>
      <c r="D289" s="106"/>
      <c r="E289" s="106"/>
      <c r="F289" s="107"/>
      <c r="G289" s="281"/>
      <c r="H289" s="106"/>
      <c r="I289" s="388"/>
      <c r="J289" s="107"/>
      <c r="K289" s="106"/>
    </row>
    <row r="290" spans="1:11" ht="12" customHeight="1" x14ac:dyDescent="0.2">
      <c r="A290" s="106"/>
      <c r="B290" s="106"/>
      <c r="C290" s="106"/>
      <c r="D290" s="106"/>
      <c r="E290" s="106"/>
      <c r="F290" s="107"/>
      <c r="G290" s="281"/>
      <c r="H290" s="106"/>
      <c r="I290" s="388"/>
      <c r="J290" s="107"/>
      <c r="K290" s="106"/>
    </row>
    <row r="291" spans="1:11" ht="12" customHeight="1" x14ac:dyDescent="0.2">
      <c r="A291" s="106"/>
      <c r="B291" s="106"/>
      <c r="C291" s="106"/>
      <c r="D291" s="106"/>
      <c r="E291" s="106"/>
      <c r="F291" s="107"/>
      <c r="G291" s="281"/>
      <c r="H291" s="106"/>
      <c r="I291" s="388"/>
      <c r="J291" s="107"/>
      <c r="K291" s="106"/>
    </row>
    <row r="292" spans="1:11" ht="12" customHeight="1" x14ac:dyDescent="0.2">
      <c r="A292" s="106"/>
      <c r="B292" s="106"/>
      <c r="C292" s="106"/>
      <c r="D292" s="106"/>
      <c r="E292" s="106"/>
      <c r="F292" s="107"/>
      <c r="G292" s="281"/>
      <c r="H292" s="106"/>
      <c r="I292" s="388"/>
      <c r="J292" s="107"/>
      <c r="K292" s="106"/>
    </row>
    <row r="293" spans="1:11" ht="12" customHeight="1" x14ac:dyDescent="0.2">
      <c r="A293" s="106"/>
      <c r="B293" s="106"/>
      <c r="C293" s="106"/>
      <c r="D293" s="106"/>
      <c r="E293" s="106"/>
      <c r="F293" s="107"/>
      <c r="G293" s="281"/>
      <c r="H293" s="106"/>
      <c r="I293" s="388"/>
      <c r="J293" s="107"/>
      <c r="K293" s="106"/>
    </row>
    <row r="294" spans="1:11" ht="12" customHeight="1" x14ac:dyDescent="0.2">
      <c r="A294" s="106"/>
      <c r="B294" s="106"/>
      <c r="C294" s="106"/>
      <c r="D294" s="106"/>
      <c r="E294" s="106"/>
      <c r="F294" s="107"/>
      <c r="G294" s="281"/>
      <c r="H294" s="106"/>
      <c r="I294" s="388"/>
      <c r="J294" s="107"/>
      <c r="K294" s="106"/>
    </row>
    <row r="295" spans="1:11" ht="12" customHeight="1" x14ac:dyDescent="0.2">
      <c r="A295" s="106"/>
      <c r="B295" s="106"/>
      <c r="C295" s="106"/>
      <c r="D295" s="106"/>
      <c r="E295" s="106"/>
      <c r="F295" s="107"/>
      <c r="G295" s="281"/>
      <c r="H295" s="106"/>
      <c r="I295" s="388"/>
      <c r="J295" s="107"/>
      <c r="K295" s="106"/>
    </row>
    <row r="296" spans="1:11" ht="12" customHeight="1" x14ac:dyDescent="0.2">
      <c r="A296" s="106"/>
      <c r="B296" s="106"/>
      <c r="C296" s="106"/>
      <c r="D296" s="106"/>
      <c r="E296" s="106"/>
      <c r="F296" s="107"/>
      <c r="G296" s="281"/>
      <c r="H296" s="106"/>
      <c r="I296" s="388"/>
      <c r="J296" s="107"/>
      <c r="K296" s="106"/>
    </row>
    <row r="297" spans="1:11" ht="12" customHeight="1" x14ac:dyDescent="0.2">
      <c r="A297" s="106"/>
      <c r="B297" s="106"/>
      <c r="C297" s="106"/>
      <c r="D297" s="106"/>
      <c r="E297" s="106"/>
      <c r="F297" s="107"/>
      <c r="G297" s="281"/>
      <c r="H297" s="106"/>
      <c r="I297" s="388"/>
      <c r="J297" s="107"/>
      <c r="K297" s="106"/>
    </row>
    <row r="298" spans="1:11" ht="12" customHeight="1" x14ac:dyDescent="0.2">
      <c r="A298" s="106"/>
      <c r="B298" s="106"/>
      <c r="C298" s="106"/>
      <c r="D298" s="106"/>
      <c r="E298" s="106"/>
      <c r="F298" s="107"/>
      <c r="G298" s="281"/>
      <c r="H298" s="106"/>
      <c r="I298" s="388"/>
      <c r="J298" s="107"/>
      <c r="K298" s="106"/>
    </row>
    <row r="299" spans="1:11" ht="12" customHeight="1" x14ac:dyDescent="0.2">
      <c r="A299" s="106"/>
      <c r="B299" s="106"/>
      <c r="C299" s="106"/>
      <c r="D299" s="106"/>
      <c r="E299" s="106"/>
      <c r="F299" s="107"/>
      <c r="G299" s="281"/>
      <c r="H299" s="106"/>
      <c r="I299" s="388"/>
      <c r="J299" s="107"/>
      <c r="K299" s="106"/>
    </row>
    <row r="300" spans="1:11" ht="12" customHeight="1" x14ac:dyDescent="0.2">
      <c r="A300" s="106"/>
      <c r="B300" s="106"/>
      <c r="C300" s="106"/>
      <c r="D300" s="106"/>
      <c r="E300" s="106"/>
      <c r="F300" s="107"/>
      <c r="G300" s="281"/>
      <c r="H300" s="106"/>
      <c r="I300" s="388"/>
      <c r="J300" s="107"/>
      <c r="K300" s="106"/>
    </row>
    <row r="301" spans="1:11" ht="12" customHeight="1" x14ac:dyDescent="0.2">
      <c r="A301" s="106"/>
      <c r="B301" s="106"/>
      <c r="C301" s="106"/>
      <c r="D301" s="106"/>
      <c r="E301" s="106"/>
      <c r="F301" s="107"/>
      <c r="G301" s="281"/>
      <c r="H301" s="106"/>
      <c r="I301" s="388"/>
      <c r="J301" s="107"/>
      <c r="K301" s="106"/>
    </row>
    <row r="302" spans="1:11" ht="12" customHeight="1" x14ac:dyDescent="0.2">
      <c r="A302" s="106"/>
      <c r="B302" s="106"/>
      <c r="C302" s="106"/>
      <c r="D302" s="106"/>
      <c r="E302" s="106"/>
      <c r="F302" s="107"/>
      <c r="G302" s="281"/>
      <c r="H302" s="106"/>
      <c r="I302" s="388"/>
      <c r="J302" s="107"/>
      <c r="K302" s="106"/>
    </row>
    <row r="303" spans="1:11" ht="12" customHeight="1" x14ac:dyDescent="0.2">
      <c r="A303" s="106"/>
      <c r="B303" s="106"/>
      <c r="C303" s="106"/>
      <c r="D303" s="106"/>
      <c r="E303" s="106"/>
      <c r="F303" s="107"/>
      <c r="G303" s="281"/>
      <c r="H303" s="106"/>
      <c r="I303" s="388"/>
      <c r="J303" s="107"/>
      <c r="K303" s="106"/>
    </row>
    <row r="304" spans="1:11" ht="12" customHeight="1" x14ac:dyDescent="0.2">
      <c r="A304" s="106"/>
      <c r="B304" s="106"/>
      <c r="C304" s="106"/>
      <c r="D304" s="106"/>
      <c r="E304" s="106"/>
      <c r="F304" s="107"/>
      <c r="G304" s="281"/>
      <c r="H304" s="106"/>
      <c r="I304" s="388"/>
      <c r="J304" s="107"/>
      <c r="K304" s="106"/>
    </row>
    <row r="305" spans="1:11" ht="12" customHeight="1" x14ac:dyDescent="0.2">
      <c r="A305" s="106"/>
      <c r="B305" s="106"/>
      <c r="C305" s="106"/>
      <c r="D305" s="106"/>
      <c r="E305" s="106"/>
      <c r="F305" s="107"/>
      <c r="G305" s="281"/>
      <c r="H305" s="106"/>
      <c r="I305" s="388"/>
      <c r="J305" s="107"/>
      <c r="K305" s="106"/>
    </row>
    <row r="306" spans="1:11" ht="12" customHeight="1" x14ac:dyDescent="0.2">
      <c r="A306" s="106"/>
      <c r="B306" s="106"/>
      <c r="C306" s="106"/>
      <c r="D306" s="106"/>
      <c r="E306" s="106"/>
      <c r="F306" s="107"/>
      <c r="G306" s="281"/>
      <c r="H306" s="106"/>
      <c r="I306" s="388"/>
      <c r="J306" s="107"/>
      <c r="K306" s="106"/>
    </row>
    <row r="307" spans="1:11" ht="12" customHeight="1" x14ac:dyDescent="0.2">
      <c r="A307" s="106"/>
      <c r="B307" s="106"/>
      <c r="C307" s="106"/>
      <c r="D307" s="106"/>
      <c r="E307" s="106"/>
      <c r="F307" s="107"/>
      <c r="G307" s="281"/>
      <c r="H307" s="106"/>
      <c r="I307" s="388"/>
      <c r="J307" s="107"/>
      <c r="K307" s="106"/>
    </row>
    <row r="308" spans="1:11" ht="12" customHeight="1" x14ac:dyDescent="0.2">
      <c r="A308" s="106"/>
      <c r="B308" s="106"/>
      <c r="C308" s="106"/>
      <c r="D308" s="106"/>
      <c r="E308" s="106"/>
      <c r="F308" s="107"/>
      <c r="G308" s="281"/>
      <c r="H308" s="106"/>
      <c r="I308" s="388"/>
      <c r="J308" s="107"/>
      <c r="K308" s="106"/>
    </row>
    <row r="309" spans="1:11" ht="12" customHeight="1" x14ac:dyDescent="0.2">
      <c r="A309" s="106"/>
      <c r="B309" s="106"/>
      <c r="C309" s="106"/>
      <c r="D309" s="106"/>
      <c r="E309" s="106"/>
      <c r="F309" s="107"/>
      <c r="G309" s="281"/>
      <c r="H309" s="106"/>
      <c r="I309" s="388"/>
      <c r="J309" s="107"/>
      <c r="K309" s="106"/>
    </row>
    <row r="310" spans="1:11" ht="12" customHeight="1" x14ac:dyDescent="0.2">
      <c r="A310" s="106"/>
      <c r="B310" s="106"/>
      <c r="C310" s="106"/>
      <c r="D310" s="106"/>
      <c r="E310" s="106"/>
      <c r="F310" s="107"/>
      <c r="G310" s="281"/>
      <c r="H310" s="106"/>
      <c r="I310" s="388"/>
      <c r="J310" s="107"/>
      <c r="K310" s="106"/>
    </row>
    <row r="311" spans="1:11" ht="12" customHeight="1" x14ac:dyDescent="0.2">
      <c r="A311" s="106"/>
      <c r="B311" s="106"/>
      <c r="C311" s="106"/>
      <c r="D311" s="106"/>
      <c r="E311" s="106"/>
      <c r="F311" s="107"/>
      <c r="G311" s="281"/>
      <c r="H311" s="106"/>
      <c r="I311" s="388"/>
      <c r="J311" s="107"/>
      <c r="K311" s="106"/>
    </row>
    <row r="312" spans="1:11" ht="12" customHeight="1" x14ac:dyDescent="0.2">
      <c r="A312" s="106"/>
      <c r="B312" s="106"/>
      <c r="C312" s="106"/>
      <c r="D312" s="106"/>
      <c r="E312" s="106"/>
      <c r="F312" s="107"/>
      <c r="G312" s="281"/>
      <c r="H312" s="106"/>
      <c r="I312" s="388"/>
      <c r="J312" s="107"/>
      <c r="K312" s="106"/>
    </row>
    <row r="313" spans="1:11" ht="12" customHeight="1" x14ac:dyDescent="0.2">
      <c r="A313" s="106"/>
      <c r="B313" s="106"/>
      <c r="C313" s="106"/>
      <c r="D313" s="106"/>
      <c r="E313" s="106"/>
      <c r="F313" s="107"/>
      <c r="G313" s="281"/>
      <c r="H313" s="106"/>
      <c r="I313" s="388"/>
      <c r="J313" s="107"/>
      <c r="K313" s="106"/>
    </row>
    <row r="314" spans="1:11" ht="12" customHeight="1" x14ac:dyDescent="0.2">
      <c r="A314" s="106"/>
      <c r="B314" s="106"/>
      <c r="C314" s="106"/>
      <c r="D314" s="106"/>
      <c r="E314" s="106"/>
      <c r="F314" s="107"/>
      <c r="G314" s="281"/>
      <c r="H314" s="106"/>
      <c r="I314" s="388"/>
      <c r="J314" s="107"/>
      <c r="K314" s="106"/>
    </row>
    <row r="315" spans="1:11" ht="12" customHeight="1" x14ac:dyDescent="0.2">
      <c r="A315" s="106"/>
      <c r="B315" s="106"/>
      <c r="C315" s="106"/>
      <c r="D315" s="106"/>
      <c r="E315" s="106"/>
      <c r="F315" s="107"/>
      <c r="G315" s="281"/>
      <c r="H315" s="106"/>
      <c r="I315" s="388"/>
      <c r="J315" s="107"/>
      <c r="K315" s="106"/>
    </row>
    <row r="316" spans="1:11" ht="12" customHeight="1" x14ac:dyDescent="0.2">
      <c r="A316" s="106"/>
      <c r="B316" s="106"/>
      <c r="C316" s="106"/>
      <c r="D316" s="106"/>
      <c r="E316" s="106"/>
      <c r="F316" s="107"/>
      <c r="G316" s="281"/>
      <c r="H316" s="106"/>
      <c r="I316" s="388"/>
      <c r="J316" s="107"/>
      <c r="K316" s="106"/>
    </row>
    <row r="317" spans="1:11" ht="12" customHeight="1" x14ac:dyDescent="0.2">
      <c r="A317" s="106"/>
      <c r="B317" s="106"/>
      <c r="C317" s="106"/>
      <c r="D317" s="106"/>
      <c r="E317" s="106"/>
      <c r="F317" s="107"/>
      <c r="G317" s="281"/>
      <c r="H317" s="106"/>
      <c r="I317" s="388"/>
      <c r="J317" s="107"/>
      <c r="K317" s="106"/>
    </row>
    <row r="318" spans="1:11" ht="12" customHeight="1" x14ac:dyDescent="0.2">
      <c r="A318" s="106"/>
      <c r="B318" s="106"/>
      <c r="C318" s="106"/>
      <c r="D318" s="106"/>
      <c r="E318" s="106"/>
      <c r="F318" s="107"/>
      <c r="G318" s="281"/>
      <c r="H318" s="106"/>
      <c r="I318" s="388"/>
      <c r="J318" s="107"/>
      <c r="K318" s="106"/>
    </row>
    <row r="319" spans="1:11" ht="12" customHeight="1" x14ac:dyDescent="0.2">
      <c r="A319" s="106"/>
      <c r="B319" s="106"/>
      <c r="C319" s="106"/>
      <c r="D319" s="106"/>
      <c r="E319" s="106"/>
      <c r="F319" s="107"/>
      <c r="G319" s="281"/>
      <c r="H319" s="106"/>
      <c r="I319" s="388"/>
      <c r="J319" s="107"/>
      <c r="K319" s="106"/>
    </row>
    <row r="320" spans="1:11" ht="12" customHeight="1" x14ac:dyDescent="0.2">
      <c r="A320" s="106"/>
      <c r="B320" s="106"/>
      <c r="C320" s="106"/>
      <c r="D320" s="106"/>
      <c r="E320" s="106"/>
      <c r="F320" s="107"/>
      <c r="G320" s="281"/>
      <c r="H320" s="106"/>
      <c r="I320" s="388"/>
      <c r="J320" s="107"/>
      <c r="K320" s="106"/>
    </row>
    <row r="321" spans="1:11" ht="12" customHeight="1" x14ac:dyDescent="0.2">
      <c r="A321" s="106"/>
      <c r="B321" s="106"/>
      <c r="C321" s="106"/>
      <c r="D321" s="106"/>
      <c r="E321" s="106"/>
      <c r="F321" s="107"/>
      <c r="G321" s="281"/>
      <c r="H321" s="106"/>
      <c r="I321" s="388"/>
      <c r="J321" s="107"/>
      <c r="K321" s="106"/>
    </row>
    <row r="322" spans="1:11" ht="12" customHeight="1" x14ac:dyDescent="0.2">
      <c r="A322" s="106"/>
      <c r="B322" s="106"/>
      <c r="C322" s="106"/>
      <c r="D322" s="106"/>
      <c r="E322" s="106"/>
      <c r="F322" s="107"/>
      <c r="G322" s="281"/>
      <c r="H322" s="106"/>
      <c r="I322" s="388"/>
      <c r="J322" s="107"/>
      <c r="K322" s="106"/>
    </row>
    <row r="323" spans="1:11" ht="12" customHeight="1" x14ac:dyDescent="0.2">
      <c r="A323" s="106"/>
      <c r="B323" s="106"/>
      <c r="C323" s="106"/>
      <c r="D323" s="106"/>
      <c r="E323" s="106"/>
      <c r="F323" s="107"/>
      <c r="G323" s="281"/>
      <c r="H323" s="106"/>
      <c r="I323" s="388"/>
      <c r="J323" s="107"/>
      <c r="K323" s="106"/>
    </row>
    <row r="324" spans="1:11" ht="12" customHeight="1" x14ac:dyDescent="0.2">
      <c r="A324" s="106"/>
      <c r="B324" s="106"/>
      <c r="C324" s="106"/>
      <c r="D324" s="106"/>
      <c r="E324" s="106"/>
      <c r="F324" s="107"/>
      <c r="G324" s="281"/>
      <c r="H324" s="106"/>
      <c r="I324" s="388"/>
      <c r="J324" s="107"/>
      <c r="K324" s="106"/>
    </row>
    <row r="325" spans="1:11" ht="12" customHeight="1" x14ac:dyDescent="0.2">
      <c r="A325" s="106"/>
      <c r="B325" s="106"/>
      <c r="C325" s="106"/>
      <c r="D325" s="106"/>
      <c r="E325" s="106"/>
      <c r="F325" s="107"/>
      <c r="G325" s="281"/>
      <c r="H325" s="106"/>
      <c r="I325" s="388"/>
      <c r="J325" s="107"/>
      <c r="K325" s="106"/>
    </row>
    <row r="326" spans="1:11" ht="12" customHeight="1" x14ac:dyDescent="0.2">
      <c r="A326" s="106"/>
      <c r="B326" s="106"/>
      <c r="C326" s="106"/>
      <c r="D326" s="106"/>
      <c r="E326" s="106"/>
      <c r="F326" s="107"/>
      <c r="G326" s="281"/>
      <c r="H326" s="106"/>
      <c r="I326" s="388"/>
      <c r="J326" s="107"/>
      <c r="K326" s="106"/>
    </row>
    <row r="327" spans="1:11" ht="12" customHeight="1" x14ac:dyDescent="0.2">
      <c r="A327" s="106"/>
      <c r="B327" s="106"/>
      <c r="C327" s="106"/>
      <c r="D327" s="106"/>
      <c r="E327" s="106"/>
      <c r="F327" s="107"/>
      <c r="G327" s="281"/>
      <c r="H327" s="106"/>
      <c r="I327" s="388"/>
      <c r="J327" s="107"/>
      <c r="K327" s="106"/>
    </row>
    <row r="328" spans="1:11" ht="12" customHeight="1" x14ac:dyDescent="0.2">
      <c r="A328" s="106"/>
      <c r="B328" s="106"/>
      <c r="C328" s="106"/>
      <c r="D328" s="106"/>
      <c r="E328" s="106"/>
      <c r="F328" s="107"/>
      <c r="G328" s="281"/>
      <c r="H328" s="106"/>
      <c r="I328" s="388"/>
      <c r="J328" s="107"/>
      <c r="K328" s="106"/>
    </row>
    <row r="329" spans="1:11" ht="12" customHeight="1" x14ac:dyDescent="0.2">
      <c r="A329" s="106"/>
      <c r="B329" s="106"/>
      <c r="C329" s="106"/>
      <c r="D329" s="106"/>
      <c r="E329" s="106"/>
      <c r="F329" s="107"/>
      <c r="G329" s="281"/>
      <c r="H329" s="106"/>
      <c r="I329" s="388"/>
      <c r="J329" s="107"/>
      <c r="K329" s="106"/>
    </row>
    <row r="330" spans="1:11" ht="12" customHeight="1" x14ac:dyDescent="0.2">
      <c r="A330" s="106"/>
      <c r="B330" s="106"/>
      <c r="C330" s="106"/>
      <c r="D330" s="106"/>
      <c r="E330" s="106"/>
      <c r="F330" s="107"/>
      <c r="G330" s="281"/>
      <c r="H330" s="106"/>
      <c r="I330" s="388"/>
      <c r="J330" s="107"/>
      <c r="K330" s="106"/>
    </row>
    <row r="331" spans="1:11" ht="12" customHeight="1" x14ac:dyDescent="0.2">
      <c r="A331" s="106"/>
      <c r="B331" s="106"/>
      <c r="C331" s="106"/>
      <c r="D331" s="106"/>
      <c r="E331" s="106"/>
      <c r="F331" s="107"/>
      <c r="G331" s="281"/>
      <c r="H331" s="106"/>
      <c r="I331" s="388"/>
      <c r="J331" s="107"/>
      <c r="K331" s="106"/>
    </row>
    <row r="332" spans="1:11" ht="12" customHeight="1" x14ac:dyDescent="0.2">
      <c r="A332" s="106"/>
      <c r="B332" s="106"/>
      <c r="C332" s="106"/>
      <c r="D332" s="106"/>
      <c r="E332" s="106"/>
      <c r="F332" s="107"/>
      <c r="G332" s="281"/>
      <c r="H332" s="106"/>
      <c r="I332" s="388"/>
      <c r="J332" s="107"/>
      <c r="K332" s="106"/>
    </row>
    <row r="333" spans="1:11" ht="12" customHeight="1" x14ac:dyDescent="0.2">
      <c r="A333" s="106"/>
      <c r="B333" s="106"/>
      <c r="C333" s="106"/>
      <c r="D333" s="106"/>
      <c r="E333" s="106"/>
      <c r="F333" s="107"/>
      <c r="G333" s="281"/>
      <c r="H333" s="106"/>
      <c r="I333" s="388"/>
      <c r="J333" s="107"/>
      <c r="K333" s="106"/>
    </row>
    <row r="334" spans="1:11" ht="12" customHeight="1" x14ac:dyDescent="0.2">
      <c r="A334" s="106"/>
      <c r="B334" s="106"/>
      <c r="C334" s="106"/>
      <c r="D334" s="106"/>
      <c r="E334" s="106"/>
      <c r="F334" s="107"/>
      <c r="G334" s="281"/>
      <c r="H334" s="106"/>
      <c r="I334" s="388"/>
      <c r="J334" s="107"/>
      <c r="K334" s="106"/>
    </row>
    <row r="335" spans="1:11" ht="12" customHeight="1" x14ac:dyDescent="0.2">
      <c r="A335" s="106"/>
      <c r="B335" s="106"/>
      <c r="C335" s="106"/>
      <c r="D335" s="106"/>
      <c r="E335" s="106"/>
      <c r="F335" s="107"/>
      <c r="G335" s="281"/>
      <c r="H335" s="106"/>
      <c r="I335" s="388"/>
      <c r="J335" s="107"/>
      <c r="K335" s="106"/>
    </row>
    <row r="336" spans="1:11" ht="12" customHeight="1" x14ac:dyDescent="0.2">
      <c r="A336" s="106"/>
      <c r="B336" s="106"/>
      <c r="C336" s="106"/>
      <c r="D336" s="106"/>
      <c r="E336" s="106"/>
      <c r="F336" s="107"/>
      <c r="G336" s="281"/>
      <c r="H336" s="106"/>
      <c r="I336" s="388"/>
      <c r="J336" s="107"/>
      <c r="K336" s="106"/>
    </row>
    <row r="337" spans="1:11" ht="12" customHeight="1" x14ac:dyDescent="0.2">
      <c r="A337" s="106"/>
      <c r="B337" s="106"/>
      <c r="C337" s="106"/>
      <c r="D337" s="106"/>
      <c r="E337" s="106"/>
      <c r="F337" s="107"/>
      <c r="G337" s="281"/>
      <c r="H337" s="106"/>
      <c r="I337" s="388"/>
      <c r="J337" s="107"/>
      <c r="K337" s="106"/>
    </row>
    <row r="338" spans="1:11" ht="12" customHeight="1" x14ac:dyDescent="0.2">
      <c r="A338" s="106"/>
      <c r="B338" s="106"/>
      <c r="C338" s="106"/>
      <c r="D338" s="106"/>
      <c r="E338" s="106"/>
      <c r="F338" s="107"/>
      <c r="G338" s="281"/>
      <c r="H338" s="106"/>
      <c r="I338" s="388"/>
      <c r="J338" s="107"/>
      <c r="K338" s="106"/>
    </row>
    <row r="339" spans="1:11" ht="12" customHeight="1" x14ac:dyDescent="0.2">
      <c r="A339" s="106"/>
      <c r="B339" s="106"/>
      <c r="C339" s="106"/>
      <c r="D339" s="106"/>
      <c r="E339" s="106"/>
      <c r="F339" s="107"/>
      <c r="G339" s="281"/>
      <c r="H339" s="106"/>
      <c r="I339" s="388"/>
      <c r="J339" s="107"/>
      <c r="K339" s="106"/>
    </row>
    <row r="340" spans="1:11" ht="12" customHeight="1" x14ac:dyDescent="0.2">
      <c r="A340" s="106"/>
      <c r="B340" s="106"/>
      <c r="C340" s="106"/>
      <c r="D340" s="106"/>
      <c r="E340" s="106"/>
      <c r="F340" s="107"/>
      <c r="G340" s="281"/>
      <c r="H340" s="106"/>
      <c r="I340" s="388"/>
      <c r="J340" s="107"/>
      <c r="K340" s="106"/>
    </row>
    <row r="341" spans="1:11" ht="12" customHeight="1" x14ac:dyDescent="0.2">
      <c r="A341" s="106"/>
      <c r="B341" s="106"/>
      <c r="C341" s="106"/>
      <c r="D341" s="106"/>
      <c r="E341" s="106"/>
      <c r="F341" s="107"/>
      <c r="G341" s="281"/>
      <c r="H341" s="106"/>
      <c r="I341" s="388"/>
      <c r="J341" s="107"/>
      <c r="K341" s="106"/>
    </row>
    <row r="342" spans="1:11" ht="12" customHeight="1" x14ac:dyDescent="0.2">
      <c r="A342" s="106"/>
      <c r="B342" s="106"/>
      <c r="C342" s="106"/>
      <c r="D342" s="106"/>
      <c r="E342" s="106"/>
      <c r="F342" s="107"/>
      <c r="G342" s="281"/>
      <c r="H342" s="106"/>
      <c r="I342" s="388"/>
      <c r="J342" s="107"/>
      <c r="K342" s="106"/>
    </row>
    <row r="343" spans="1:11" ht="12" customHeight="1" x14ac:dyDescent="0.2">
      <c r="A343" s="106"/>
      <c r="B343" s="106"/>
      <c r="C343" s="106"/>
      <c r="D343" s="106"/>
      <c r="E343" s="106"/>
      <c r="F343" s="107"/>
      <c r="G343" s="281"/>
      <c r="H343" s="106"/>
      <c r="I343" s="388"/>
      <c r="J343" s="107"/>
      <c r="K343" s="106"/>
    </row>
    <row r="344" spans="1:11" ht="12" customHeight="1" x14ac:dyDescent="0.2">
      <c r="A344" s="106"/>
      <c r="B344" s="106"/>
      <c r="C344" s="106"/>
      <c r="D344" s="106"/>
      <c r="E344" s="106"/>
      <c r="F344" s="107"/>
      <c r="G344" s="281"/>
      <c r="H344" s="106"/>
      <c r="I344" s="388"/>
      <c r="J344" s="107"/>
      <c r="K344" s="106"/>
    </row>
    <row r="345" spans="1:11" ht="12" customHeight="1" x14ac:dyDescent="0.2">
      <c r="A345" s="106"/>
      <c r="B345" s="106"/>
      <c r="C345" s="106"/>
      <c r="D345" s="106"/>
      <c r="E345" s="106"/>
      <c r="F345" s="107"/>
      <c r="G345" s="281"/>
      <c r="H345" s="106"/>
      <c r="I345" s="388"/>
      <c r="J345" s="107"/>
      <c r="K345" s="106"/>
    </row>
    <row r="346" spans="1:11" ht="12" customHeight="1" x14ac:dyDescent="0.2">
      <c r="A346" s="106"/>
      <c r="B346" s="106"/>
      <c r="C346" s="106"/>
      <c r="D346" s="106"/>
      <c r="E346" s="106"/>
      <c r="F346" s="107"/>
      <c r="G346" s="281"/>
      <c r="H346" s="106"/>
      <c r="I346" s="388"/>
      <c r="J346" s="107"/>
      <c r="K346" s="106"/>
    </row>
    <row r="347" spans="1:11" ht="12" customHeight="1" x14ac:dyDescent="0.2">
      <c r="A347" s="106"/>
      <c r="B347" s="106"/>
      <c r="C347" s="106"/>
      <c r="D347" s="106"/>
      <c r="E347" s="106"/>
      <c r="F347" s="107"/>
      <c r="G347" s="281"/>
      <c r="H347" s="106"/>
      <c r="I347" s="388"/>
      <c r="J347" s="107"/>
      <c r="K347" s="106"/>
    </row>
    <row r="348" spans="1:11" ht="12" customHeight="1" x14ac:dyDescent="0.2">
      <c r="A348" s="106"/>
      <c r="B348" s="106"/>
      <c r="C348" s="106"/>
      <c r="D348" s="106"/>
      <c r="E348" s="106"/>
      <c r="F348" s="107"/>
      <c r="G348" s="281"/>
      <c r="H348" s="106"/>
      <c r="I348" s="388"/>
      <c r="J348" s="107"/>
      <c r="K348" s="106"/>
    </row>
    <row r="349" spans="1:11" ht="12" customHeight="1" x14ac:dyDescent="0.2">
      <c r="A349" s="106"/>
      <c r="B349" s="106"/>
      <c r="C349" s="106"/>
      <c r="D349" s="106"/>
      <c r="E349" s="106"/>
      <c r="F349" s="107"/>
      <c r="G349" s="281"/>
      <c r="H349" s="106"/>
      <c r="I349" s="388"/>
      <c r="J349" s="107"/>
      <c r="K349" s="106"/>
    </row>
    <row r="350" spans="1:11" ht="12" customHeight="1" x14ac:dyDescent="0.2">
      <c r="A350" s="106"/>
      <c r="B350" s="106"/>
      <c r="C350" s="106"/>
      <c r="D350" s="106"/>
      <c r="E350" s="106"/>
      <c r="F350" s="107"/>
      <c r="G350" s="281"/>
      <c r="H350" s="106"/>
      <c r="I350" s="388"/>
      <c r="J350" s="107"/>
      <c r="K350" s="106"/>
    </row>
    <row r="351" spans="1:11" ht="12" customHeight="1" x14ac:dyDescent="0.2">
      <c r="A351" s="106"/>
      <c r="B351" s="106"/>
      <c r="C351" s="106"/>
      <c r="D351" s="106"/>
      <c r="E351" s="106"/>
      <c r="F351" s="107"/>
      <c r="G351" s="281"/>
      <c r="H351" s="106"/>
      <c r="I351" s="388"/>
      <c r="J351" s="107"/>
      <c r="K351" s="106"/>
    </row>
    <row r="352" spans="1:11" ht="12" customHeight="1" x14ac:dyDescent="0.2">
      <c r="A352" s="106"/>
      <c r="B352" s="106"/>
      <c r="C352" s="106"/>
      <c r="D352" s="106"/>
      <c r="E352" s="106"/>
      <c r="F352" s="107"/>
      <c r="G352" s="281"/>
      <c r="H352" s="106"/>
      <c r="I352" s="388"/>
      <c r="J352" s="107"/>
      <c r="K352" s="106"/>
    </row>
    <row r="353" spans="1:11" ht="12" customHeight="1" x14ac:dyDescent="0.2">
      <c r="A353" s="106"/>
      <c r="B353" s="106"/>
      <c r="C353" s="106"/>
      <c r="D353" s="106"/>
      <c r="E353" s="106"/>
      <c r="F353" s="107"/>
      <c r="G353" s="281"/>
      <c r="H353" s="106"/>
      <c r="I353" s="388"/>
      <c r="J353" s="107"/>
      <c r="K353" s="106"/>
    </row>
    <row r="354" spans="1:11" ht="12" customHeight="1" x14ac:dyDescent="0.2">
      <c r="A354" s="106"/>
      <c r="B354" s="106"/>
      <c r="C354" s="106"/>
      <c r="D354" s="106"/>
      <c r="E354" s="106"/>
      <c r="F354" s="107"/>
      <c r="G354" s="281"/>
      <c r="H354" s="106"/>
      <c r="I354" s="388"/>
      <c r="J354" s="107"/>
      <c r="K354" s="106"/>
    </row>
    <row r="355" spans="1:11" ht="12" customHeight="1" x14ac:dyDescent="0.2">
      <c r="A355" s="106"/>
      <c r="B355" s="106"/>
      <c r="C355" s="106"/>
      <c r="D355" s="106"/>
      <c r="E355" s="106"/>
      <c r="F355" s="107"/>
      <c r="G355" s="281"/>
      <c r="H355" s="106"/>
      <c r="I355" s="388"/>
      <c r="J355" s="107"/>
      <c r="K355" s="106"/>
    </row>
    <row r="356" spans="1:11" ht="12" customHeight="1" x14ac:dyDescent="0.2">
      <c r="A356" s="106"/>
      <c r="B356" s="106"/>
      <c r="C356" s="106"/>
      <c r="D356" s="106"/>
      <c r="E356" s="106"/>
      <c r="F356" s="107"/>
      <c r="G356" s="281"/>
      <c r="H356" s="106"/>
      <c r="I356" s="388"/>
      <c r="J356" s="107"/>
      <c r="K356" s="106"/>
    </row>
    <row r="357" spans="1:11" ht="12" customHeight="1" x14ac:dyDescent="0.2">
      <c r="A357" s="106"/>
      <c r="B357" s="106"/>
      <c r="C357" s="106"/>
      <c r="D357" s="106"/>
      <c r="E357" s="106"/>
      <c r="F357" s="107"/>
      <c r="G357" s="281"/>
      <c r="H357" s="106"/>
      <c r="I357" s="388"/>
      <c r="J357" s="107"/>
      <c r="K357" s="106"/>
    </row>
    <row r="358" spans="1:11" ht="12" customHeight="1" x14ac:dyDescent="0.2">
      <c r="A358" s="106"/>
      <c r="B358" s="106"/>
      <c r="C358" s="106"/>
      <c r="D358" s="106"/>
      <c r="E358" s="106"/>
      <c r="F358" s="107"/>
      <c r="G358" s="281"/>
      <c r="H358" s="106"/>
      <c r="I358" s="388"/>
      <c r="J358" s="107"/>
      <c r="K358" s="106"/>
    </row>
    <row r="359" spans="1:11" ht="12" customHeight="1" x14ac:dyDescent="0.2">
      <c r="A359" s="106"/>
      <c r="B359" s="106"/>
      <c r="C359" s="106"/>
      <c r="D359" s="106"/>
      <c r="E359" s="106"/>
      <c r="F359" s="107"/>
      <c r="G359" s="281"/>
      <c r="H359" s="106"/>
      <c r="I359" s="388"/>
      <c r="J359" s="107"/>
      <c r="K359" s="106"/>
    </row>
    <row r="360" spans="1:11" ht="12" customHeight="1" x14ac:dyDescent="0.2">
      <c r="A360" s="106"/>
      <c r="B360" s="106"/>
      <c r="C360" s="106"/>
      <c r="D360" s="106"/>
      <c r="E360" s="106"/>
      <c r="F360" s="107"/>
      <c r="G360" s="281"/>
      <c r="H360" s="106"/>
      <c r="I360" s="388"/>
      <c r="J360" s="107"/>
      <c r="K360" s="106"/>
    </row>
    <row r="361" spans="1:11" ht="12" customHeight="1" x14ac:dyDescent="0.2">
      <c r="A361" s="106"/>
      <c r="B361" s="106"/>
      <c r="C361" s="106"/>
      <c r="D361" s="106"/>
      <c r="E361" s="106"/>
      <c r="F361" s="107"/>
      <c r="G361" s="281"/>
      <c r="H361" s="106"/>
      <c r="I361" s="388"/>
      <c r="J361" s="107"/>
      <c r="K361" s="106"/>
    </row>
    <row r="362" spans="1:11" ht="12" customHeight="1" x14ac:dyDescent="0.2">
      <c r="A362" s="106"/>
      <c r="B362" s="106"/>
      <c r="C362" s="106"/>
      <c r="D362" s="106"/>
      <c r="E362" s="106"/>
      <c r="F362" s="107"/>
      <c r="G362" s="281"/>
      <c r="H362" s="106"/>
      <c r="I362" s="388"/>
      <c r="J362" s="107"/>
      <c r="K362" s="106"/>
    </row>
    <row r="363" spans="1:11" ht="12" customHeight="1" x14ac:dyDescent="0.2">
      <c r="A363" s="106"/>
      <c r="B363" s="106"/>
      <c r="C363" s="106"/>
      <c r="D363" s="106"/>
      <c r="E363" s="106"/>
      <c r="F363" s="107"/>
      <c r="G363" s="281"/>
      <c r="H363" s="106"/>
      <c r="I363" s="388"/>
      <c r="J363" s="107"/>
      <c r="K363" s="106"/>
    </row>
    <row r="364" spans="1:11" ht="12" customHeight="1" x14ac:dyDescent="0.2">
      <c r="A364" s="106"/>
      <c r="B364" s="106"/>
      <c r="C364" s="106"/>
      <c r="D364" s="106"/>
      <c r="E364" s="106"/>
      <c r="F364" s="107"/>
      <c r="G364" s="281"/>
      <c r="H364" s="106"/>
      <c r="I364" s="388"/>
      <c r="J364" s="107"/>
      <c r="K364" s="106"/>
    </row>
    <row r="365" spans="1:11" ht="12" customHeight="1" x14ac:dyDescent="0.2">
      <c r="A365" s="106"/>
      <c r="B365" s="106"/>
      <c r="C365" s="106"/>
      <c r="D365" s="106"/>
      <c r="E365" s="106"/>
      <c r="F365" s="107"/>
      <c r="G365" s="281"/>
      <c r="H365" s="106"/>
      <c r="I365" s="388"/>
      <c r="J365" s="107"/>
      <c r="K365" s="106"/>
    </row>
    <row r="366" spans="1:11" ht="12" customHeight="1" x14ac:dyDescent="0.2">
      <c r="A366" s="106"/>
      <c r="B366" s="106"/>
      <c r="C366" s="106"/>
      <c r="D366" s="106"/>
      <c r="E366" s="106"/>
      <c r="F366" s="107"/>
      <c r="G366" s="281"/>
      <c r="H366" s="106"/>
      <c r="I366" s="388"/>
      <c r="J366" s="107"/>
      <c r="K366" s="106"/>
    </row>
    <row r="367" spans="1:11" ht="12" customHeight="1" x14ac:dyDescent="0.2">
      <c r="A367" s="106"/>
      <c r="B367" s="106"/>
      <c r="C367" s="106"/>
      <c r="D367" s="106"/>
      <c r="E367" s="106"/>
      <c r="F367" s="107"/>
      <c r="G367" s="281"/>
      <c r="H367" s="106"/>
      <c r="I367" s="388"/>
      <c r="J367" s="107"/>
      <c r="K367" s="106"/>
    </row>
    <row r="368" spans="1:11" ht="12" customHeight="1" x14ac:dyDescent="0.2">
      <c r="A368" s="106"/>
      <c r="B368" s="106"/>
      <c r="C368" s="106"/>
      <c r="D368" s="106"/>
      <c r="E368" s="106"/>
      <c r="F368" s="107"/>
      <c r="G368" s="281"/>
      <c r="H368" s="106"/>
      <c r="I368" s="388"/>
      <c r="J368" s="107"/>
      <c r="K368" s="106"/>
    </row>
    <row r="369" spans="1:11" ht="12" customHeight="1" x14ac:dyDescent="0.2">
      <c r="A369" s="106"/>
      <c r="B369" s="106"/>
      <c r="C369" s="106"/>
      <c r="D369" s="106"/>
      <c r="E369" s="106"/>
      <c r="F369" s="107"/>
      <c r="G369" s="281"/>
      <c r="H369" s="106"/>
      <c r="I369" s="388"/>
      <c r="J369" s="107"/>
      <c r="K369" s="106"/>
    </row>
    <row r="370" spans="1:11" ht="12" customHeight="1" x14ac:dyDescent="0.2">
      <c r="A370" s="106"/>
      <c r="B370" s="106"/>
      <c r="C370" s="106"/>
      <c r="D370" s="106"/>
      <c r="E370" s="106"/>
      <c r="F370" s="107"/>
      <c r="G370" s="281"/>
      <c r="H370" s="106"/>
      <c r="I370" s="388"/>
      <c r="J370" s="107"/>
      <c r="K370" s="106"/>
    </row>
    <row r="371" spans="1:11" ht="12" customHeight="1" x14ac:dyDescent="0.2">
      <c r="A371" s="106"/>
      <c r="B371" s="106"/>
      <c r="C371" s="106"/>
      <c r="D371" s="106"/>
      <c r="E371" s="106"/>
      <c r="F371" s="107"/>
      <c r="G371" s="281"/>
      <c r="H371" s="106"/>
      <c r="I371" s="388"/>
      <c r="J371" s="107"/>
      <c r="K371" s="106"/>
    </row>
    <row r="372" spans="1:11" ht="12" customHeight="1" x14ac:dyDescent="0.2">
      <c r="A372" s="106"/>
      <c r="B372" s="106"/>
      <c r="C372" s="106"/>
      <c r="D372" s="106"/>
      <c r="E372" s="106"/>
      <c r="F372" s="107"/>
      <c r="G372" s="281"/>
      <c r="H372" s="106"/>
      <c r="I372" s="388"/>
      <c r="J372" s="107"/>
      <c r="K372" s="106"/>
    </row>
    <row r="373" spans="1:11" ht="12" customHeight="1" x14ac:dyDescent="0.2">
      <c r="A373" s="106"/>
      <c r="B373" s="106"/>
      <c r="C373" s="106"/>
      <c r="D373" s="106"/>
      <c r="E373" s="106"/>
      <c r="F373" s="107"/>
      <c r="G373" s="281"/>
      <c r="H373" s="106"/>
      <c r="I373" s="388"/>
      <c r="J373" s="107"/>
      <c r="K373" s="106"/>
    </row>
    <row r="374" spans="1:11" ht="12" customHeight="1" x14ac:dyDescent="0.2">
      <c r="A374" s="106"/>
      <c r="B374" s="106"/>
      <c r="C374" s="106"/>
      <c r="D374" s="106"/>
      <c r="E374" s="106"/>
      <c r="F374" s="107"/>
      <c r="G374" s="281"/>
      <c r="H374" s="106"/>
      <c r="I374" s="388"/>
      <c r="J374" s="107"/>
      <c r="K374" s="106"/>
    </row>
    <row r="375" spans="1:11" ht="12" customHeight="1" x14ac:dyDescent="0.2">
      <c r="A375" s="106"/>
      <c r="B375" s="106"/>
      <c r="C375" s="106"/>
      <c r="D375" s="106"/>
      <c r="E375" s="106"/>
      <c r="F375" s="107"/>
      <c r="G375" s="281"/>
      <c r="H375" s="106"/>
      <c r="I375" s="388"/>
      <c r="J375" s="107"/>
      <c r="K375" s="106"/>
    </row>
    <row r="376" spans="1:11" ht="12" customHeight="1" x14ac:dyDescent="0.2">
      <c r="A376" s="106"/>
      <c r="B376" s="106"/>
      <c r="C376" s="106"/>
      <c r="D376" s="106"/>
      <c r="E376" s="106"/>
      <c r="F376" s="107"/>
      <c r="G376" s="281"/>
      <c r="H376" s="106"/>
      <c r="I376" s="388"/>
      <c r="J376" s="107"/>
      <c r="K376" s="106"/>
    </row>
    <row r="377" spans="1:11" ht="12" customHeight="1" x14ac:dyDescent="0.2">
      <c r="A377" s="106"/>
      <c r="B377" s="106"/>
      <c r="C377" s="106"/>
      <c r="D377" s="106"/>
      <c r="E377" s="106"/>
      <c r="F377" s="107"/>
      <c r="G377" s="281"/>
      <c r="H377" s="106"/>
      <c r="I377" s="388"/>
      <c r="J377" s="107"/>
      <c r="K377" s="106"/>
    </row>
    <row r="378" spans="1:11" ht="12" customHeight="1" x14ac:dyDescent="0.2">
      <c r="A378" s="106"/>
      <c r="B378" s="106"/>
      <c r="C378" s="106"/>
      <c r="D378" s="106"/>
      <c r="E378" s="106"/>
      <c r="F378" s="107"/>
      <c r="G378" s="281"/>
      <c r="H378" s="106"/>
      <c r="I378" s="388"/>
      <c r="J378" s="107"/>
      <c r="K378" s="106"/>
    </row>
    <row r="379" spans="1:11" ht="12" customHeight="1" x14ac:dyDescent="0.2">
      <c r="A379" s="106"/>
      <c r="B379" s="106"/>
      <c r="C379" s="106"/>
      <c r="D379" s="106"/>
      <c r="E379" s="106"/>
      <c r="F379" s="107"/>
      <c r="G379" s="281"/>
      <c r="H379" s="106"/>
      <c r="I379" s="388"/>
      <c r="J379" s="107"/>
      <c r="K379" s="106"/>
    </row>
    <row r="380" spans="1:11" ht="12" customHeight="1" x14ac:dyDescent="0.2">
      <c r="A380" s="106"/>
      <c r="B380" s="106"/>
      <c r="C380" s="106"/>
      <c r="D380" s="106"/>
      <c r="E380" s="106"/>
      <c r="F380" s="107"/>
      <c r="G380" s="281"/>
      <c r="H380" s="106"/>
      <c r="I380" s="388"/>
      <c r="J380" s="107"/>
      <c r="K380" s="106"/>
    </row>
    <row r="381" spans="1:11" ht="12" customHeight="1" x14ac:dyDescent="0.2">
      <c r="A381" s="106"/>
      <c r="B381" s="106"/>
      <c r="C381" s="106"/>
      <c r="D381" s="106"/>
      <c r="E381" s="106"/>
      <c r="F381" s="107"/>
      <c r="G381" s="281"/>
      <c r="H381" s="106"/>
      <c r="I381" s="388"/>
      <c r="J381" s="107"/>
      <c r="K381" s="106"/>
    </row>
    <row r="382" spans="1:11" ht="12" customHeight="1" x14ac:dyDescent="0.2">
      <c r="A382" s="106"/>
      <c r="B382" s="106"/>
      <c r="C382" s="106"/>
      <c r="D382" s="106"/>
      <c r="E382" s="106"/>
      <c r="F382" s="107"/>
      <c r="G382" s="281"/>
      <c r="H382" s="106"/>
      <c r="I382" s="388"/>
      <c r="J382" s="107"/>
      <c r="K382" s="106"/>
    </row>
    <row r="383" spans="1:11" ht="12" customHeight="1" x14ac:dyDescent="0.2">
      <c r="A383" s="106"/>
      <c r="B383" s="106"/>
      <c r="C383" s="106"/>
      <c r="D383" s="106"/>
      <c r="E383" s="106"/>
      <c r="F383" s="107"/>
      <c r="G383" s="281"/>
      <c r="H383" s="106"/>
      <c r="I383" s="388"/>
      <c r="J383" s="107"/>
      <c r="K383" s="106"/>
    </row>
    <row r="384" spans="1:11" ht="12" customHeight="1" x14ac:dyDescent="0.2">
      <c r="A384" s="106"/>
      <c r="B384" s="106"/>
      <c r="C384" s="106"/>
      <c r="D384" s="106"/>
      <c r="E384" s="106"/>
      <c r="F384" s="107"/>
      <c r="G384" s="281"/>
      <c r="H384" s="106"/>
      <c r="I384" s="388"/>
      <c r="J384" s="107"/>
      <c r="K384" s="106"/>
    </row>
    <row r="385" spans="1:11" ht="12" customHeight="1" x14ac:dyDescent="0.2">
      <c r="A385" s="106"/>
      <c r="B385" s="106"/>
      <c r="C385" s="106"/>
      <c r="D385" s="106"/>
      <c r="E385" s="106"/>
      <c r="F385" s="107"/>
      <c r="G385" s="281"/>
      <c r="H385" s="106"/>
      <c r="I385" s="388"/>
      <c r="J385" s="107"/>
      <c r="K385" s="106"/>
    </row>
    <row r="386" spans="1:11" ht="12" customHeight="1" x14ac:dyDescent="0.2">
      <c r="A386" s="106"/>
      <c r="B386" s="106"/>
      <c r="C386" s="106"/>
      <c r="D386" s="106"/>
      <c r="E386" s="106"/>
      <c r="F386" s="107"/>
      <c r="G386" s="281"/>
      <c r="H386" s="106"/>
      <c r="I386" s="388"/>
      <c r="J386" s="107"/>
      <c r="K386" s="106"/>
    </row>
    <row r="387" spans="1:11" ht="12" customHeight="1" x14ac:dyDescent="0.2">
      <c r="A387" s="106"/>
      <c r="B387" s="106"/>
      <c r="C387" s="106"/>
      <c r="D387" s="106"/>
      <c r="E387" s="106"/>
      <c r="F387" s="107"/>
      <c r="G387" s="281"/>
      <c r="H387" s="106"/>
      <c r="I387" s="388"/>
      <c r="J387" s="107"/>
      <c r="K387" s="106"/>
    </row>
    <row r="388" spans="1:11" ht="12" customHeight="1" x14ac:dyDescent="0.2">
      <c r="A388" s="106"/>
      <c r="B388" s="106"/>
      <c r="C388" s="106"/>
      <c r="D388" s="106"/>
      <c r="E388" s="106"/>
      <c r="F388" s="107"/>
      <c r="G388" s="281"/>
      <c r="H388" s="106"/>
      <c r="I388" s="388"/>
      <c r="J388" s="107"/>
      <c r="K388" s="106"/>
    </row>
    <row r="389" spans="1:11" ht="12" customHeight="1" x14ac:dyDescent="0.2">
      <c r="A389" s="106"/>
      <c r="B389" s="106"/>
      <c r="C389" s="106"/>
      <c r="D389" s="106"/>
      <c r="E389" s="106"/>
      <c r="F389" s="107"/>
      <c r="G389" s="281"/>
      <c r="H389" s="106"/>
      <c r="I389" s="388"/>
      <c r="J389" s="107"/>
      <c r="K389" s="106"/>
    </row>
    <row r="390" spans="1:11" ht="12" customHeight="1" x14ac:dyDescent="0.2">
      <c r="A390" s="106"/>
      <c r="B390" s="106"/>
      <c r="C390" s="106"/>
      <c r="D390" s="106"/>
      <c r="E390" s="106"/>
      <c r="F390" s="107"/>
      <c r="G390" s="281"/>
      <c r="H390" s="106"/>
      <c r="I390" s="388"/>
      <c r="J390" s="107"/>
      <c r="K390" s="106"/>
    </row>
    <row r="391" spans="1:11" ht="12" customHeight="1" x14ac:dyDescent="0.2">
      <c r="A391" s="106"/>
      <c r="B391" s="106"/>
      <c r="C391" s="106"/>
      <c r="D391" s="106"/>
      <c r="E391" s="106"/>
      <c r="F391" s="107"/>
      <c r="G391" s="281"/>
      <c r="H391" s="106"/>
      <c r="I391" s="388"/>
      <c r="J391" s="107"/>
      <c r="K391" s="106"/>
    </row>
    <row r="392" spans="1:11" ht="12" customHeight="1" x14ac:dyDescent="0.2">
      <c r="A392" s="106"/>
      <c r="B392" s="106"/>
      <c r="C392" s="106"/>
      <c r="D392" s="106"/>
      <c r="E392" s="106"/>
      <c r="F392" s="107"/>
      <c r="G392" s="281"/>
      <c r="H392" s="106"/>
      <c r="I392" s="388"/>
      <c r="J392" s="107"/>
      <c r="K392" s="106"/>
    </row>
    <row r="393" spans="1:11" ht="12" customHeight="1" x14ac:dyDescent="0.2">
      <c r="A393" s="106"/>
      <c r="B393" s="106"/>
      <c r="C393" s="106"/>
      <c r="D393" s="106"/>
      <c r="E393" s="106"/>
      <c r="F393" s="107"/>
      <c r="G393" s="281"/>
      <c r="H393" s="106"/>
      <c r="I393" s="388"/>
      <c r="J393" s="107"/>
      <c r="K393" s="106"/>
    </row>
    <row r="394" spans="1:11" ht="12" customHeight="1" x14ac:dyDescent="0.2">
      <c r="A394" s="106"/>
      <c r="B394" s="106"/>
      <c r="C394" s="106"/>
      <c r="D394" s="106"/>
      <c r="E394" s="106"/>
      <c r="F394" s="107"/>
      <c r="G394" s="281"/>
      <c r="H394" s="106"/>
      <c r="I394" s="388"/>
      <c r="J394" s="107"/>
      <c r="K394" s="106"/>
    </row>
    <row r="395" spans="1:11" ht="12" customHeight="1" x14ac:dyDescent="0.2">
      <c r="A395" s="106"/>
      <c r="B395" s="106"/>
      <c r="C395" s="106"/>
      <c r="D395" s="106"/>
      <c r="E395" s="106"/>
      <c r="F395" s="107"/>
      <c r="G395" s="281"/>
      <c r="H395" s="106"/>
      <c r="I395" s="388"/>
      <c r="J395" s="107"/>
      <c r="K395" s="106"/>
    </row>
    <row r="396" spans="1:11" ht="12" customHeight="1" x14ac:dyDescent="0.2">
      <c r="A396" s="106"/>
      <c r="B396" s="106"/>
      <c r="C396" s="106"/>
      <c r="D396" s="106"/>
      <c r="E396" s="106"/>
      <c r="F396" s="107"/>
      <c r="G396" s="281"/>
      <c r="H396" s="106"/>
      <c r="I396" s="388"/>
      <c r="J396" s="107"/>
      <c r="K396" s="106"/>
    </row>
    <row r="397" spans="1:11" ht="12" customHeight="1" x14ac:dyDescent="0.2">
      <c r="A397" s="106"/>
      <c r="B397" s="106"/>
      <c r="C397" s="106"/>
      <c r="D397" s="106"/>
      <c r="E397" s="106"/>
      <c r="F397" s="107"/>
      <c r="G397" s="281"/>
      <c r="H397" s="106"/>
      <c r="I397" s="388"/>
      <c r="J397" s="107"/>
      <c r="K397" s="106"/>
    </row>
    <row r="398" spans="1:11" ht="12" customHeight="1" x14ac:dyDescent="0.2">
      <c r="A398" s="106"/>
      <c r="B398" s="106"/>
      <c r="C398" s="106"/>
      <c r="D398" s="106"/>
      <c r="E398" s="106"/>
      <c r="F398" s="107"/>
      <c r="G398" s="281"/>
      <c r="H398" s="106"/>
      <c r="I398" s="388"/>
      <c r="J398" s="107"/>
      <c r="K398" s="106"/>
    </row>
    <row r="399" spans="1:11" ht="12" customHeight="1" x14ac:dyDescent="0.2">
      <c r="A399" s="106"/>
      <c r="B399" s="106"/>
      <c r="C399" s="106"/>
      <c r="D399" s="106"/>
      <c r="E399" s="106"/>
      <c r="F399" s="107"/>
      <c r="G399" s="281"/>
      <c r="H399" s="106"/>
      <c r="I399" s="388"/>
      <c r="J399" s="107"/>
      <c r="K399" s="106"/>
    </row>
    <row r="400" spans="1:11" ht="12" customHeight="1" x14ac:dyDescent="0.2">
      <c r="A400" s="106"/>
      <c r="B400" s="106"/>
      <c r="C400" s="106"/>
      <c r="D400" s="106"/>
      <c r="E400" s="106"/>
      <c r="F400" s="107"/>
      <c r="G400" s="281"/>
      <c r="H400" s="106"/>
      <c r="I400" s="388"/>
      <c r="J400" s="107"/>
      <c r="K400" s="106"/>
    </row>
    <row r="401" spans="1:11" ht="12" customHeight="1" x14ac:dyDescent="0.2">
      <c r="A401" s="106"/>
      <c r="B401" s="106"/>
      <c r="C401" s="106"/>
      <c r="D401" s="106"/>
      <c r="E401" s="106"/>
      <c r="F401" s="107"/>
      <c r="G401" s="281"/>
      <c r="H401" s="106"/>
      <c r="I401" s="388"/>
      <c r="J401" s="107"/>
      <c r="K401" s="106"/>
    </row>
    <row r="402" spans="1:11" ht="12" customHeight="1" x14ac:dyDescent="0.2">
      <c r="A402" s="106"/>
      <c r="B402" s="106"/>
      <c r="C402" s="106"/>
      <c r="D402" s="106"/>
      <c r="E402" s="106"/>
      <c r="F402" s="107"/>
      <c r="G402" s="281"/>
      <c r="H402" s="106"/>
      <c r="I402" s="388"/>
      <c r="J402" s="107"/>
      <c r="K402" s="106"/>
    </row>
    <row r="403" spans="1:11" ht="12" customHeight="1" x14ac:dyDescent="0.2">
      <c r="A403" s="106"/>
      <c r="B403" s="106"/>
      <c r="C403" s="106"/>
      <c r="D403" s="106"/>
      <c r="E403" s="106"/>
      <c r="F403" s="107"/>
      <c r="G403" s="281"/>
      <c r="H403" s="106"/>
      <c r="I403" s="388"/>
      <c r="J403" s="107"/>
      <c r="K403" s="106"/>
    </row>
    <row r="404" spans="1:11" ht="12" customHeight="1" x14ac:dyDescent="0.2">
      <c r="A404" s="106"/>
      <c r="B404" s="106"/>
      <c r="C404" s="106"/>
      <c r="D404" s="106"/>
      <c r="E404" s="106"/>
      <c r="F404" s="107"/>
      <c r="G404" s="281"/>
      <c r="H404" s="106"/>
      <c r="I404" s="388"/>
      <c r="J404" s="107"/>
      <c r="K404" s="106"/>
    </row>
    <row r="405" spans="1:11" ht="12" customHeight="1" x14ac:dyDescent="0.2">
      <c r="A405" s="106"/>
      <c r="B405" s="106"/>
      <c r="C405" s="106"/>
      <c r="D405" s="106"/>
      <c r="E405" s="106"/>
      <c r="F405" s="107"/>
      <c r="G405" s="281"/>
      <c r="H405" s="106"/>
      <c r="I405" s="388"/>
      <c r="J405" s="107"/>
      <c r="K405" s="106"/>
    </row>
    <row r="406" spans="1:11" ht="12" customHeight="1" x14ac:dyDescent="0.2">
      <c r="A406" s="106"/>
      <c r="B406" s="106"/>
      <c r="C406" s="106"/>
      <c r="D406" s="106"/>
      <c r="E406" s="106"/>
      <c r="F406" s="107"/>
      <c r="G406" s="281"/>
      <c r="H406" s="106"/>
      <c r="I406" s="388"/>
      <c r="J406" s="107"/>
      <c r="K406" s="106"/>
    </row>
    <row r="407" spans="1:11" ht="12" customHeight="1" x14ac:dyDescent="0.2">
      <c r="A407" s="106"/>
      <c r="B407" s="106"/>
      <c r="C407" s="106"/>
      <c r="D407" s="106"/>
      <c r="E407" s="106"/>
      <c r="F407" s="107"/>
      <c r="G407" s="281"/>
      <c r="H407" s="106"/>
      <c r="I407" s="388"/>
      <c r="J407" s="107"/>
      <c r="K407" s="106"/>
    </row>
    <row r="408" spans="1:11" ht="12" customHeight="1" x14ac:dyDescent="0.2">
      <c r="A408" s="106"/>
      <c r="B408" s="106"/>
      <c r="C408" s="106"/>
      <c r="D408" s="106"/>
      <c r="E408" s="106"/>
      <c r="F408" s="107"/>
      <c r="G408" s="281"/>
      <c r="H408" s="106"/>
      <c r="I408" s="388"/>
      <c r="J408" s="107"/>
      <c r="K408" s="106"/>
    </row>
    <row r="409" spans="1:11" ht="12" customHeight="1" x14ac:dyDescent="0.2">
      <c r="A409" s="106"/>
      <c r="B409" s="106"/>
      <c r="C409" s="106"/>
      <c r="D409" s="106"/>
      <c r="E409" s="106"/>
      <c r="F409" s="107"/>
      <c r="G409" s="281"/>
      <c r="H409" s="106"/>
      <c r="I409" s="388"/>
      <c r="J409" s="107"/>
      <c r="K409" s="106"/>
    </row>
    <row r="410" spans="1:11" ht="12" customHeight="1" x14ac:dyDescent="0.2">
      <c r="A410" s="106"/>
      <c r="B410" s="106"/>
      <c r="C410" s="106"/>
      <c r="D410" s="106"/>
      <c r="E410" s="106"/>
      <c r="F410" s="107"/>
      <c r="G410" s="281"/>
      <c r="H410" s="106"/>
      <c r="I410" s="388"/>
      <c r="J410" s="107"/>
      <c r="K410" s="106"/>
    </row>
    <row r="411" spans="1:11" ht="12" customHeight="1" x14ac:dyDescent="0.2">
      <c r="A411" s="106"/>
      <c r="B411" s="106"/>
      <c r="C411" s="106"/>
      <c r="D411" s="106"/>
      <c r="E411" s="106"/>
      <c r="F411" s="107"/>
      <c r="G411" s="281"/>
      <c r="H411" s="106"/>
      <c r="I411" s="388"/>
      <c r="J411" s="107"/>
      <c r="K411" s="106"/>
    </row>
    <row r="412" spans="1:11" ht="12" customHeight="1" x14ac:dyDescent="0.2">
      <c r="A412" s="106"/>
      <c r="B412" s="106"/>
      <c r="C412" s="106"/>
      <c r="D412" s="106"/>
      <c r="E412" s="106"/>
      <c r="F412" s="107"/>
      <c r="G412" s="281"/>
      <c r="H412" s="106"/>
      <c r="I412" s="388"/>
      <c r="J412" s="107"/>
      <c r="K412" s="106"/>
    </row>
    <row r="413" spans="1:11" ht="12" customHeight="1" x14ac:dyDescent="0.2">
      <c r="A413" s="106"/>
      <c r="B413" s="106"/>
      <c r="C413" s="106"/>
      <c r="D413" s="106"/>
      <c r="E413" s="106"/>
      <c r="F413" s="107"/>
      <c r="G413" s="281"/>
      <c r="H413" s="106"/>
      <c r="I413" s="388"/>
      <c r="J413" s="107"/>
      <c r="K413" s="106"/>
    </row>
    <row r="414" spans="1:11" ht="12" customHeight="1" x14ac:dyDescent="0.2">
      <c r="A414" s="106"/>
      <c r="B414" s="106"/>
      <c r="C414" s="106"/>
      <c r="D414" s="106"/>
      <c r="E414" s="106"/>
      <c r="F414" s="107"/>
      <c r="G414" s="281"/>
      <c r="H414" s="106"/>
      <c r="I414" s="388"/>
      <c r="J414" s="107"/>
      <c r="K414" s="106"/>
    </row>
    <row r="415" spans="1:11" ht="12" customHeight="1" x14ac:dyDescent="0.2">
      <c r="A415" s="106"/>
      <c r="B415" s="106"/>
      <c r="C415" s="106"/>
      <c r="D415" s="106"/>
      <c r="E415" s="106"/>
      <c r="F415" s="107"/>
      <c r="G415" s="281"/>
      <c r="H415" s="106"/>
      <c r="I415" s="388"/>
      <c r="J415" s="107"/>
      <c r="K415" s="106"/>
    </row>
    <row r="416" spans="1:11" ht="12" customHeight="1" x14ac:dyDescent="0.2">
      <c r="A416" s="106"/>
      <c r="B416" s="106"/>
      <c r="C416" s="106"/>
      <c r="D416" s="106"/>
      <c r="E416" s="106"/>
      <c r="F416" s="107"/>
      <c r="G416" s="281"/>
      <c r="H416" s="106"/>
      <c r="I416" s="388"/>
      <c r="J416" s="107"/>
      <c r="K416" s="106"/>
    </row>
    <row r="417" spans="1:11" ht="12" customHeight="1" x14ac:dyDescent="0.2">
      <c r="A417" s="106"/>
      <c r="B417" s="106"/>
      <c r="C417" s="106"/>
      <c r="D417" s="106"/>
      <c r="E417" s="106"/>
      <c r="F417" s="107"/>
      <c r="G417" s="281"/>
      <c r="H417" s="106"/>
      <c r="I417" s="388"/>
      <c r="J417" s="107"/>
      <c r="K417" s="106"/>
    </row>
    <row r="418" spans="1:11" ht="12" customHeight="1" x14ac:dyDescent="0.2">
      <c r="A418" s="106"/>
      <c r="B418" s="106"/>
      <c r="C418" s="106"/>
      <c r="D418" s="106"/>
      <c r="E418" s="106"/>
      <c r="F418" s="107"/>
      <c r="G418" s="281"/>
      <c r="H418" s="106"/>
      <c r="I418" s="388"/>
      <c r="J418" s="107"/>
      <c r="K418" s="106"/>
    </row>
    <row r="419" spans="1:11" ht="12" customHeight="1" x14ac:dyDescent="0.2">
      <c r="A419" s="106"/>
      <c r="B419" s="106"/>
      <c r="C419" s="106"/>
      <c r="D419" s="106"/>
      <c r="E419" s="106"/>
      <c r="F419" s="107"/>
      <c r="G419" s="281"/>
      <c r="H419" s="106"/>
      <c r="I419" s="388"/>
      <c r="J419" s="107"/>
      <c r="K419" s="106"/>
    </row>
    <row r="420" spans="1:11" ht="12" customHeight="1" x14ac:dyDescent="0.2">
      <c r="A420" s="106"/>
      <c r="B420" s="106"/>
      <c r="C420" s="106"/>
      <c r="D420" s="106"/>
      <c r="E420" s="106"/>
      <c r="F420" s="107"/>
      <c r="G420" s="281"/>
      <c r="H420" s="106"/>
      <c r="I420" s="388"/>
      <c r="J420" s="107"/>
      <c r="K420" s="106"/>
    </row>
    <row r="421" spans="1:11" ht="12" customHeight="1" x14ac:dyDescent="0.2">
      <c r="A421" s="106"/>
      <c r="B421" s="106"/>
      <c r="C421" s="106"/>
      <c r="D421" s="106"/>
      <c r="E421" s="106"/>
      <c r="F421" s="107"/>
      <c r="G421" s="281"/>
      <c r="H421" s="106"/>
      <c r="I421" s="388"/>
      <c r="J421" s="107"/>
      <c r="K421" s="106"/>
    </row>
    <row r="422" spans="1:11" ht="12" customHeight="1" x14ac:dyDescent="0.2">
      <c r="A422" s="106"/>
      <c r="B422" s="106"/>
      <c r="C422" s="106"/>
      <c r="D422" s="106"/>
      <c r="E422" s="106"/>
      <c r="F422" s="107"/>
      <c r="G422" s="281"/>
      <c r="H422" s="106"/>
      <c r="I422" s="388"/>
      <c r="J422" s="107"/>
      <c r="K422" s="106"/>
    </row>
    <row r="423" spans="1:11" ht="12" customHeight="1" x14ac:dyDescent="0.2">
      <c r="A423" s="106"/>
      <c r="B423" s="106"/>
      <c r="C423" s="106"/>
      <c r="D423" s="106"/>
      <c r="E423" s="106"/>
      <c r="F423" s="107"/>
      <c r="G423" s="281"/>
      <c r="H423" s="106"/>
      <c r="I423" s="388"/>
      <c r="J423" s="107"/>
      <c r="K423" s="106"/>
    </row>
    <row r="424" spans="1:11" ht="12" customHeight="1" x14ac:dyDescent="0.2">
      <c r="A424" s="106"/>
      <c r="B424" s="106"/>
      <c r="C424" s="106"/>
      <c r="D424" s="106"/>
      <c r="E424" s="106"/>
      <c r="F424" s="107"/>
      <c r="G424" s="281"/>
      <c r="H424" s="106"/>
      <c r="I424" s="388"/>
      <c r="J424" s="107"/>
      <c r="K424" s="106"/>
    </row>
    <row r="425" spans="1:11" ht="12" customHeight="1" x14ac:dyDescent="0.2">
      <c r="A425" s="106"/>
      <c r="B425" s="106"/>
      <c r="C425" s="106"/>
      <c r="D425" s="106"/>
      <c r="E425" s="106"/>
      <c r="F425" s="107"/>
      <c r="G425" s="281"/>
      <c r="H425" s="106"/>
      <c r="I425" s="388"/>
      <c r="J425" s="107"/>
      <c r="K425" s="106"/>
    </row>
    <row r="426" spans="1:11" ht="12" customHeight="1" x14ac:dyDescent="0.2">
      <c r="A426" s="106"/>
      <c r="B426" s="106"/>
      <c r="C426" s="106"/>
      <c r="D426" s="106"/>
      <c r="E426" s="106"/>
      <c r="F426" s="107"/>
      <c r="G426" s="281"/>
      <c r="H426" s="106"/>
      <c r="I426" s="388"/>
      <c r="J426" s="107"/>
      <c r="K426" s="106"/>
    </row>
    <row r="427" spans="1:11" ht="12" customHeight="1" x14ac:dyDescent="0.2">
      <c r="A427" s="106"/>
      <c r="B427" s="106"/>
      <c r="C427" s="106"/>
      <c r="D427" s="106"/>
      <c r="E427" s="106"/>
      <c r="F427" s="107"/>
      <c r="G427" s="281"/>
      <c r="H427" s="106"/>
      <c r="I427" s="388"/>
      <c r="J427" s="107"/>
      <c r="K427" s="106"/>
    </row>
    <row r="428" spans="1:11" ht="12" customHeight="1" x14ac:dyDescent="0.2">
      <c r="A428" s="106"/>
      <c r="B428" s="106"/>
      <c r="C428" s="106"/>
      <c r="D428" s="106"/>
      <c r="E428" s="106"/>
      <c r="F428" s="107"/>
      <c r="G428" s="281"/>
      <c r="H428" s="106"/>
      <c r="I428" s="388"/>
      <c r="J428" s="107"/>
      <c r="K428" s="106"/>
    </row>
    <row r="429" spans="1:11" ht="12" customHeight="1" x14ac:dyDescent="0.2">
      <c r="A429" s="106"/>
      <c r="B429" s="106"/>
      <c r="C429" s="106"/>
      <c r="D429" s="106"/>
      <c r="E429" s="106"/>
      <c r="F429" s="107"/>
      <c r="G429" s="281"/>
      <c r="H429" s="106"/>
      <c r="I429" s="388"/>
      <c r="J429" s="107"/>
      <c r="K429" s="106"/>
    </row>
    <row r="430" spans="1:11" ht="12" customHeight="1" x14ac:dyDescent="0.2">
      <c r="A430" s="106"/>
      <c r="B430" s="106"/>
      <c r="C430" s="106"/>
      <c r="D430" s="106"/>
      <c r="E430" s="106"/>
      <c r="F430" s="107"/>
      <c r="G430" s="281"/>
      <c r="H430" s="106"/>
      <c r="I430" s="388"/>
      <c r="J430" s="107"/>
      <c r="K430" s="106"/>
    </row>
    <row r="431" spans="1:11" ht="12" customHeight="1" x14ac:dyDescent="0.2">
      <c r="A431" s="106"/>
      <c r="B431" s="106"/>
      <c r="C431" s="106"/>
      <c r="D431" s="106"/>
      <c r="E431" s="106"/>
      <c r="F431" s="107"/>
      <c r="G431" s="281"/>
      <c r="H431" s="106"/>
      <c r="I431" s="388"/>
      <c r="J431" s="107"/>
      <c r="K431" s="106"/>
    </row>
    <row r="432" spans="1:11" ht="12" customHeight="1" x14ac:dyDescent="0.2">
      <c r="A432" s="106"/>
      <c r="B432" s="106"/>
      <c r="C432" s="106"/>
      <c r="D432" s="106"/>
      <c r="E432" s="106"/>
      <c r="F432" s="107"/>
      <c r="G432" s="281"/>
      <c r="H432" s="106"/>
      <c r="I432" s="388"/>
      <c r="J432" s="107"/>
      <c r="K432" s="106"/>
    </row>
    <row r="433" spans="1:11" ht="12" customHeight="1" x14ac:dyDescent="0.2">
      <c r="A433" s="106"/>
      <c r="B433" s="106"/>
      <c r="C433" s="106"/>
      <c r="D433" s="106"/>
      <c r="E433" s="106"/>
      <c r="F433" s="107"/>
      <c r="G433" s="281"/>
      <c r="H433" s="106"/>
      <c r="I433" s="388"/>
      <c r="J433" s="107"/>
      <c r="K433" s="106"/>
    </row>
    <row r="434" spans="1:11" ht="12" customHeight="1" x14ac:dyDescent="0.2">
      <c r="A434" s="106"/>
      <c r="B434" s="106"/>
      <c r="C434" s="106"/>
      <c r="D434" s="106"/>
      <c r="E434" s="106"/>
      <c r="F434" s="107"/>
      <c r="G434" s="281"/>
      <c r="H434" s="106"/>
      <c r="I434" s="388"/>
      <c r="J434" s="107"/>
      <c r="K434" s="106"/>
    </row>
    <row r="435" spans="1:11" ht="12" customHeight="1" x14ac:dyDescent="0.2">
      <c r="A435" s="106"/>
      <c r="B435" s="106"/>
      <c r="C435" s="106"/>
      <c r="D435" s="106"/>
      <c r="E435" s="106"/>
      <c r="F435" s="107"/>
      <c r="G435" s="281"/>
      <c r="H435" s="106"/>
      <c r="I435" s="388"/>
      <c r="J435" s="107"/>
      <c r="K435" s="106"/>
    </row>
    <row r="436" spans="1:11" ht="12" customHeight="1" x14ac:dyDescent="0.2">
      <c r="A436" s="106"/>
      <c r="B436" s="106"/>
      <c r="C436" s="106"/>
      <c r="D436" s="106"/>
      <c r="E436" s="106"/>
      <c r="F436" s="107"/>
      <c r="G436" s="281"/>
      <c r="H436" s="106"/>
      <c r="I436" s="388"/>
      <c r="J436" s="107"/>
      <c r="K436" s="106"/>
    </row>
    <row r="437" spans="1:11" ht="12" customHeight="1" x14ac:dyDescent="0.2">
      <c r="A437" s="106"/>
      <c r="B437" s="106"/>
      <c r="C437" s="106"/>
      <c r="D437" s="106"/>
      <c r="E437" s="106"/>
      <c r="F437" s="107"/>
      <c r="G437" s="281"/>
      <c r="H437" s="106"/>
      <c r="I437" s="388"/>
      <c r="J437" s="107"/>
      <c r="K437" s="106"/>
    </row>
    <row r="438" spans="1:11" ht="12" customHeight="1" x14ac:dyDescent="0.2">
      <c r="A438" s="106"/>
      <c r="B438" s="106"/>
      <c r="C438" s="106"/>
      <c r="D438" s="106"/>
      <c r="E438" s="106"/>
      <c r="F438" s="107"/>
      <c r="G438" s="281"/>
      <c r="H438" s="106"/>
      <c r="I438" s="388"/>
      <c r="J438" s="107"/>
      <c r="K438" s="106"/>
    </row>
    <row r="439" spans="1:11" ht="12" customHeight="1" x14ac:dyDescent="0.2">
      <c r="A439" s="106"/>
      <c r="B439" s="106"/>
      <c r="C439" s="106"/>
      <c r="D439" s="106"/>
      <c r="E439" s="106"/>
      <c r="F439" s="107"/>
      <c r="G439" s="281"/>
      <c r="H439" s="106"/>
      <c r="I439" s="388"/>
      <c r="J439" s="107"/>
      <c r="K439" s="106"/>
    </row>
    <row r="440" spans="1:11" ht="12" customHeight="1" x14ac:dyDescent="0.2">
      <c r="A440" s="106"/>
      <c r="B440" s="106"/>
      <c r="C440" s="106"/>
      <c r="D440" s="106"/>
      <c r="E440" s="106"/>
      <c r="F440" s="107"/>
      <c r="G440" s="281"/>
      <c r="H440" s="106"/>
      <c r="I440" s="388"/>
      <c r="J440" s="107"/>
      <c r="K440" s="106"/>
    </row>
    <row r="441" spans="1:11" ht="12" customHeight="1" x14ac:dyDescent="0.2">
      <c r="A441" s="106"/>
      <c r="B441" s="106"/>
      <c r="C441" s="106"/>
      <c r="D441" s="106"/>
      <c r="E441" s="106"/>
      <c r="F441" s="107"/>
      <c r="G441" s="281"/>
      <c r="H441" s="106"/>
      <c r="I441" s="388"/>
      <c r="J441" s="107"/>
      <c r="K441" s="106"/>
    </row>
    <row r="442" spans="1:11" ht="12" customHeight="1" x14ac:dyDescent="0.2">
      <c r="A442" s="106"/>
      <c r="B442" s="106"/>
      <c r="C442" s="106"/>
      <c r="D442" s="106"/>
      <c r="E442" s="106"/>
      <c r="F442" s="107"/>
      <c r="G442" s="281"/>
      <c r="H442" s="106"/>
      <c r="I442" s="388"/>
      <c r="J442" s="107"/>
      <c r="K442" s="106"/>
    </row>
    <row r="443" spans="1:11" ht="12" customHeight="1" x14ac:dyDescent="0.2">
      <c r="A443" s="106"/>
      <c r="B443" s="106"/>
      <c r="C443" s="106"/>
      <c r="D443" s="106"/>
      <c r="E443" s="106"/>
      <c r="F443" s="107"/>
      <c r="G443" s="281"/>
      <c r="H443" s="106"/>
      <c r="I443" s="388"/>
      <c r="J443" s="107"/>
      <c r="K443" s="106"/>
    </row>
    <row r="444" spans="1:11" ht="12" customHeight="1" x14ac:dyDescent="0.2">
      <c r="A444" s="106"/>
      <c r="B444" s="106"/>
      <c r="C444" s="106"/>
      <c r="D444" s="106"/>
      <c r="E444" s="106"/>
      <c r="F444" s="107"/>
      <c r="G444" s="281"/>
      <c r="H444" s="106"/>
      <c r="I444" s="388"/>
      <c r="J444" s="107"/>
      <c r="K444" s="106"/>
    </row>
    <row r="445" spans="1:11" ht="12" customHeight="1" x14ac:dyDescent="0.2">
      <c r="A445" s="106"/>
      <c r="B445" s="106"/>
      <c r="C445" s="106"/>
      <c r="D445" s="106"/>
      <c r="E445" s="106"/>
      <c r="F445" s="107"/>
      <c r="G445" s="281"/>
      <c r="H445" s="106"/>
      <c r="I445" s="388"/>
      <c r="J445" s="107"/>
      <c r="K445" s="106"/>
    </row>
    <row r="446" spans="1:11" ht="12" customHeight="1" x14ac:dyDescent="0.2">
      <c r="A446" s="106"/>
      <c r="B446" s="106"/>
      <c r="C446" s="106"/>
      <c r="D446" s="106"/>
      <c r="E446" s="106"/>
      <c r="F446" s="107"/>
      <c r="G446" s="281"/>
      <c r="H446" s="106"/>
      <c r="I446" s="388"/>
      <c r="J446" s="107"/>
      <c r="K446" s="106"/>
    </row>
    <row r="447" spans="1:11" ht="12" customHeight="1" x14ac:dyDescent="0.2">
      <c r="A447" s="106"/>
      <c r="B447" s="106"/>
      <c r="C447" s="106"/>
      <c r="D447" s="106"/>
      <c r="E447" s="106"/>
      <c r="F447" s="107"/>
      <c r="G447" s="281"/>
      <c r="H447" s="106"/>
      <c r="I447" s="388"/>
      <c r="J447" s="107"/>
      <c r="K447" s="106"/>
    </row>
    <row r="448" spans="1:11" ht="12" customHeight="1" x14ac:dyDescent="0.2">
      <c r="A448" s="106"/>
      <c r="B448" s="106"/>
      <c r="C448" s="106"/>
      <c r="D448" s="106"/>
      <c r="E448" s="106"/>
      <c r="F448" s="107"/>
      <c r="G448" s="281"/>
      <c r="H448" s="106"/>
      <c r="I448" s="388"/>
      <c r="J448" s="107"/>
      <c r="K448" s="106"/>
    </row>
    <row r="449" spans="1:11" ht="12" customHeight="1" x14ac:dyDescent="0.2">
      <c r="A449" s="106"/>
      <c r="B449" s="106"/>
      <c r="C449" s="106"/>
      <c r="D449" s="106"/>
      <c r="E449" s="106"/>
      <c r="F449" s="107"/>
      <c r="G449" s="281"/>
      <c r="H449" s="106"/>
      <c r="I449" s="388"/>
      <c r="J449" s="107"/>
      <c r="K449" s="106"/>
    </row>
    <row r="450" spans="1:11" ht="12" customHeight="1" x14ac:dyDescent="0.2">
      <c r="A450" s="106"/>
      <c r="B450" s="106"/>
      <c r="C450" s="106"/>
      <c r="D450" s="106"/>
      <c r="E450" s="106"/>
      <c r="F450" s="107"/>
      <c r="G450" s="281"/>
      <c r="H450" s="106"/>
      <c r="I450" s="388"/>
      <c r="J450" s="107"/>
      <c r="K450" s="106"/>
    </row>
    <row r="451" spans="1:11" ht="12" customHeight="1" x14ac:dyDescent="0.2">
      <c r="A451" s="106"/>
      <c r="B451" s="106"/>
      <c r="C451" s="106"/>
      <c r="D451" s="106"/>
      <c r="E451" s="106"/>
      <c r="F451" s="107"/>
      <c r="G451" s="281"/>
      <c r="H451" s="106"/>
      <c r="I451" s="388"/>
      <c r="J451" s="107"/>
      <c r="K451" s="106"/>
    </row>
    <row r="452" spans="1:11" ht="12" customHeight="1" x14ac:dyDescent="0.2">
      <c r="A452" s="106"/>
      <c r="B452" s="106"/>
      <c r="C452" s="106"/>
      <c r="D452" s="106"/>
      <c r="E452" s="106"/>
      <c r="F452" s="107"/>
      <c r="G452" s="281"/>
      <c r="H452" s="106"/>
      <c r="I452" s="388"/>
      <c r="J452" s="107"/>
      <c r="K452" s="106"/>
    </row>
    <row r="453" spans="1:11" ht="12" customHeight="1" x14ac:dyDescent="0.2">
      <c r="A453" s="106"/>
      <c r="B453" s="106"/>
      <c r="C453" s="106"/>
      <c r="D453" s="106"/>
      <c r="E453" s="106"/>
      <c r="F453" s="107"/>
      <c r="G453" s="281"/>
      <c r="H453" s="106"/>
      <c r="I453" s="388"/>
      <c r="J453" s="107"/>
      <c r="K453" s="106"/>
    </row>
    <row r="454" spans="1:11" ht="12" customHeight="1" x14ac:dyDescent="0.2">
      <c r="A454" s="106"/>
      <c r="B454" s="106"/>
      <c r="C454" s="106"/>
      <c r="D454" s="106"/>
      <c r="E454" s="106"/>
      <c r="F454" s="107"/>
      <c r="G454" s="281"/>
      <c r="H454" s="106"/>
      <c r="I454" s="388"/>
      <c r="J454" s="107"/>
      <c r="K454" s="106"/>
    </row>
    <row r="455" spans="1:11" ht="12" customHeight="1" x14ac:dyDescent="0.2">
      <c r="A455" s="106"/>
      <c r="B455" s="106"/>
      <c r="C455" s="106"/>
      <c r="D455" s="106"/>
      <c r="E455" s="106"/>
      <c r="F455" s="107"/>
      <c r="G455" s="281"/>
      <c r="H455" s="106"/>
      <c r="I455" s="388"/>
      <c r="J455" s="107"/>
      <c r="K455" s="106"/>
    </row>
    <row r="456" spans="1:11" ht="12" customHeight="1" x14ac:dyDescent="0.2">
      <c r="A456" s="106"/>
      <c r="B456" s="106"/>
      <c r="C456" s="106"/>
      <c r="D456" s="106"/>
      <c r="E456" s="106"/>
      <c r="F456" s="107"/>
      <c r="G456" s="281"/>
      <c r="H456" s="106"/>
      <c r="I456" s="388"/>
      <c r="J456" s="107"/>
      <c r="K456" s="106"/>
    </row>
    <row r="457" spans="1:11" ht="12" customHeight="1" x14ac:dyDescent="0.2">
      <c r="A457" s="106"/>
      <c r="B457" s="106"/>
      <c r="C457" s="106"/>
      <c r="D457" s="106"/>
      <c r="E457" s="106"/>
      <c r="F457" s="107"/>
      <c r="G457" s="281"/>
      <c r="H457" s="106"/>
      <c r="I457" s="388"/>
      <c r="J457" s="107"/>
      <c r="K457" s="10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62</vt:i4>
      </vt:variant>
      <vt:variant>
        <vt:lpstr>Intervals amb nom</vt:lpstr>
      </vt:variant>
      <vt:variant>
        <vt:i4>1</vt:i4>
      </vt:variant>
    </vt:vector>
  </HeadingPairs>
  <TitlesOfParts>
    <vt:vector size="63" baseType="lpstr">
      <vt:lpstr>1JULIOL2016</vt:lpstr>
      <vt:lpstr>treball</vt:lpstr>
      <vt:lpstr>gener G</vt:lpstr>
      <vt:lpstr>juliol15 0 i C</vt:lpstr>
      <vt:lpstr>gener 0 i c</vt:lpstr>
      <vt:lpstr>gener 15 G</vt:lpstr>
      <vt:lpstr>gener 15 0 i C</vt:lpstr>
      <vt:lpstr>febrer 15 G</vt:lpstr>
      <vt:lpstr>febrer 15 0 i C</vt:lpstr>
      <vt:lpstr>març 15 G</vt:lpstr>
      <vt:lpstr>març 15 0 i C</vt:lpstr>
      <vt:lpstr>abril 15 G</vt:lpstr>
      <vt:lpstr>abril 15 0 i C</vt:lpstr>
      <vt:lpstr>maig-15G</vt:lpstr>
      <vt:lpstr>maig-15 0 i C</vt:lpstr>
      <vt:lpstr>juny15G</vt:lpstr>
      <vt:lpstr>juny15 0 i C</vt:lpstr>
      <vt:lpstr>juliol15 G</vt:lpstr>
      <vt:lpstr>agost15 0 i C</vt:lpstr>
      <vt:lpstr>agost15G</vt:lpstr>
      <vt:lpstr>febrer G</vt:lpstr>
      <vt:lpstr>febrer 0 i C</vt:lpstr>
      <vt:lpstr>març G</vt:lpstr>
      <vt:lpstr>març 0 i c</vt:lpstr>
      <vt:lpstr>abril G</vt:lpstr>
      <vt:lpstr>abril 0 i c</vt:lpstr>
      <vt:lpstr>maig G</vt:lpstr>
      <vt:lpstr>maig 0 i c</vt:lpstr>
      <vt:lpstr>juny G</vt:lpstr>
      <vt:lpstr>juny 0 i c</vt:lpstr>
      <vt:lpstr>juliol 0 i c</vt:lpstr>
      <vt:lpstr>juliol G</vt:lpstr>
      <vt:lpstr>agost 0 i C</vt:lpstr>
      <vt:lpstr>agost G</vt:lpstr>
      <vt:lpstr>setembre 0 i C</vt:lpstr>
      <vt:lpstr>setembre G</vt:lpstr>
      <vt:lpstr>octubre 0 i C</vt:lpstr>
      <vt:lpstr>octubre G</vt:lpstr>
      <vt:lpstr>novembre G</vt:lpstr>
      <vt:lpstr>novembre 0 i C</vt:lpstr>
      <vt:lpstr>desembre 0 i C</vt:lpstr>
      <vt:lpstr>desembre G</vt:lpstr>
      <vt:lpstr>sept15 0 i C</vt:lpstr>
      <vt:lpstr>sept15G</vt:lpstr>
      <vt:lpstr>oct15 0 i C</vt:lpstr>
      <vt:lpstr>oct15G</vt:lpstr>
      <vt:lpstr>nov15 0 i C</vt:lpstr>
      <vt:lpstr>nov15G</vt:lpstr>
      <vt:lpstr>des15 0 i C</vt:lpstr>
      <vt:lpstr>gener16 0 i C</vt:lpstr>
      <vt:lpstr>gener16G</vt:lpstr>
      <vt:lpstr>febrer16 0 i C</vt:lpstr>
      <vt:lpstr>febrer16 G</vt:lpstr>
      <vt:lpstr>març16 0 i C</vt:lpstr>
      <vt:lpstr>març16g</vt:lpstr>
      <vt:lpstr>abril16 0 i C</vt:lpstr>
      <vt:lpstr>abril16 G</vt:lpstr>
      <vt:lpstr>maig16G</vt:lpstr>
      <vt:lpstr>maig16 0 i C</vt:lpstr>
      <vt:lpstr>juny2016 G</vt:lpstr>
      <vt:lpstr>des15G</vt:lpstr>
      <vt:lpstr>juny2016 0 i C</vt:lpstr>
      <vt:lpstr>'1JULIOL2016'!Àrea_d'impressió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Digital</dc:creator>
  <cp:lastModifiedBy>UB</cp:lastModifiedBy>
  <cp:lastPrinted>2016-06-30T10:57:47Z</cp:lastPrinted>
  <dcterms:created xsi:type="dcterms:W3CDTF">2014-06-02T09:59:12Z</dcterms:created>
  <dcterms:modified xsi:type="dcterms:W3CDTF">2016-07-06T09:46:20Z</dcterms:modified>
</cp:coreProperties>
</file>